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townofgfw.sharepoint.com/sites/TownofGrandFalls-Windsor2-EngAdmin/Shared Documents/Eng Admin/Chad Clendenning/ERSB/Data Analysis/"/>
    </mc:Choice>
  </mc:AlternateContent>
  <xr:revisionPtr revIDLastSave="7" documentId="8_{A8801716-E6B6-42FF-995A-4DC68711328F}" xr6:coauthVersionLast="47" xr6:coauthVersionMax="47" xr10:uidLastSave="{0FD7C280-2F18-4A6F-A5C6-3464E4677BCB}"/>
  <bookViews>
    <workbookView xWindow="-28920" yWindow="750" windowWidth="29040" windowHeight="15720" xr2:uid="{735DC020-4E8A-4246-BE38-436FDC2EEBC7}"/>
  </bookViews>
  <sheets>
    <sheet name="2009" sheetId="6" r:id="rId1"/>
    <sheet name="2010" sheetId="7" r:id="rId2"/>
    <sheet name="2011" sheetId="8" r:id="rId3"/>
    <sheet name="2012" sheetId="9" r:id="rId4"/>
    <sheet name="2013" sheetId="10" r:id="rId5"/>
    <sheet name="2014" sheetId="11" r:id="rId6"/>
    <sheet name="2015" sheetId="12" r:id="rId7"/>
    <sheet name="2023" sheetId="1" r:id="rId8"/>
    <sheet name="2022" sheetId="13" r:id="rId9"/>
    <sheet name="2021" sheetId="14" r:id="rId10"/>
    <sheet name="2020" sheetId="15" r:id="rId11"/>
    <sheet name="2019" sheetId="16" r:id="rId12"/>
  </sheets>
  <externalReferences>
    <externalReference r:id="rId13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485" i="16" l="1"/>
  <c r="F485" i="16" s="1"/>
  <c r="C485" i="16"/>
  <c r="F484" i="16"/>
  <c r="D484" i="16"/>
  <c r="E484" i="16" s="1"/>
  <c r="C484" i="16"/>
  <c r="D483" i="16"/>
  <c r="C483" i="16"/>
  <c r="F483" i="16" s="1"/>
  <c r="D482" i="16"/>
  <c r="F482" i="16" s="1"/>
  <c r="C482" i="16"/>
  <c r="D481" i="16"/>
  <c r="F481" i="16" s="1"/>
  <c r="C481" i="16"/>
  <c r="F480" i="16"/>
  <c r="D480" i="16"/>
  <c r="E480" i="16" s="1"/>
  <c r="C480" i="16"/>
  <c r="D479" i="16"/>
  <c r="C479" i="16"/>
  <c r="F479" i="16" s="1"/>
  <c r="D478" i="16"/>
  <c r="F478" i="16" s="1"/>
  <c r="C478" i="16"/>
  <c r="D477" i="16"/>
  <c r="F477" i="16" s="1"/>
  <c r="C477" i="16"/>
  <c r="F476" i="16"/>
  <c r="D476" i="16"/>
  <c r="E476" i="16" s="1"/>
  <c r="C476" i="16"/>
  <c r="J475" i="16"/>
  <c r="I475" i="16"/>
  <c r="E475" i="16"/>
  <c r="D475" i="16"/>
  <c r="F475" i="16" s="1"/>
  <c r="C475" i="16"/>
  <c r="J474" i="16"/>
  <c r="I474" i="16"/>
  <c r="D474" i="16"/>
  <c r="D486" i="16" s="1"/>
  <c r="C474" i="16"/>
  <c r="C486" i="16" s="1"/>
  <c r="N469" i="16"/>
  <c r="M469" i="16"/>
  <c r="L469" i="16"/>
  <c r="D469" i="16"/>
  <c r="C469" i="16"/>
  <c r="N468" i="16"/>
  <c r="M468" i="16"/>
  <c r="L468" i="16"/>
  <c r="D468" i="16"/>
  <c r="C468" i="16"/>
  <c r="N467" i="16"/>
  <c r="M467" i="16"/>
  <c r="L467" i="16"/>
  <c r="D467" i="16"/>
  <c r="C467" i="16"/>
  <c r="N466" i="16"/>
  <c r="M466" i="16"/>
  <c r="L466" i="16"/>
  <c r="D466" i="16"/>
  <c r="C466" i="16"/>
  <c r="N465" i="16"/>
  <c r="M465" i="16"/>
  <c r="L465" i="16"/>
  <c r="D465" i="16"/>
  <c r="C465" i="16"/>
  <c r="N464" i="16"/>
  <c r="M464" i="16"/>
  <c r="L464" i="16"/>
  <c r="D464" i="16"/>
  <c r="C464" i="16"/>
  <c r="N463" i="16"/>
  <c r="M463" i="16"/>
  <c r="L463" i="16"/>
  <c r="D463" i="16"/>
  <c r="C463" i="16"/>
  <c r="C470" i="16" s="1"/>
  <c r="N462" i="16"/>
  <c r="M462" i="16"/>
  <c r="L462" i="16"/>
  <c r="D462" i="16"/>
  <c r="C462" i="16"/>
  <c r="N461" i="16"/>
  <c r="M461" i="16"/>
  <c r="L461" i="16"/>
  <c r="D461" i="16"/>
  <c r="C461" i="16"/>
  <c r="N460" i="16"/>
  <c r="M460" i="16"/>
  <c r="L460" i="16"/>
  <c r="D460" i="16"/>
  <c r="C460" i="16"/>
  <c r="N459" i="16"/>
  <c r="M459" i="16"/>
  <c r="L459" i="16"/>
  <c r="H459" i="16"/>
  <c r="G459" i="16"/>
  <c r="D459" i="16"/>
  <c r="C459" i="16"/>
  <c r="R458" i="16"/>
  <c r="N458" i="16"/>
  <c r="N470" i="16" s="1"/>
  <c r="M458" i="16"/>
  <c r="M470" i="16" s="1"/>
  <c r="L458" i="16"/>
  <c r="L470" i="16" s="1"/>
  <c r="H458" i="16"/>
  <c r="G458" i="16"/>
  <c r="D458" i="16"/>
  <c r="D470" i="16" s="1"/>
  <c r="C458" i="16"/>
  <c r="F453" i="16"/>
  <c r="E453" i="16"/>
  <c r="D453" i="16"/>
  <c r="C453" i="16"/>
  <c r="F452" i="16"/>
  <c r="E452" i="16"/>
  <c r="D452" i="16"/>
  <c r="C452" i="16"/>
  <c r="F451" i="16"/>
  <c r="E451" i="16"/>
  <c r="D451" i="16"/>
  <c r="C451" i="16"/>
  <c r="F450" i="16"/>
  <c r="E450" i="16"/>
  <c r="D450" i="16"/>
  <c r="C450" i="16"/>
  <c r="F449" i="16"/>
  <c r="E449" i="16"/>
  <c r="D449" i="16"/>
  <c r="C449" i="16"/>
  <c r="F448" i="16"/>
  <c r="E448" i="16"/>
  <c r="D448" i="16"/>
  <c r="C448" i="16"/>
  <c r="F447" i="16"/>
  <c r="E447" i="16"/>
  <c r="D447" i="16"/>
  <c r="C447" i="16"/>
  <c r="F446" i="16"/>
  <c r="E446" i="16"/>
  <c r="E454" i="16" s="1"/>
  <c r="D446" i="16"/>
  <c r="C446" i="16"/>
  <c r="J445" i="16"/>
  <c r="I445" i="16"/>
  <c r="F445" i="16"/>
  <c r="E445" i="16"/>
  <c r="D445" i="16"/>
  <c r="C445" i="16"/>
  <c r="J444" i="16"/>
  <c r="I444" i="16"/>
  <c r="F444" i="16"/>
  <c r="E444" i="16"/>
  <c r="D444" i="16"/>
  <c r="C444" i="16"/>
  <c r="J443" i="16"/>
  <c r="I443" i="16"/>
  <c r="F443" i="16"/>
  <c r="E443" i="16"/>
  <c r="D443" i="16"/>
  <c r="C443" i="16"/>
  <c r="J442" i="16"/>
  <c r="I442" i="16"/>
  <c r="F442" i="16"/>
  <c r="F454" i="16" s="1"/>
  <c r="E442" i="16"/>
  <c r="D442" i="16"/>
  <c r="D454" i="16" s="1"/>
  <c r="C442" i="16"/>
  <c r="C454" i="16" s="1"/>
  <c r="D438" i="16"/>
  <c r="I437" i="16"/>
  <c r="H437" i="16"/>
  <c r="G437" i="16"/>
  <c r="F437" i="16"/>
  <c r="E437" i="16"/>
  <c r="D437" i="16"/>
  <c r="C437" i="16"/>
  <c r="I436" i="16"/>
  <c r="H436" i="16"/>
  <c r="G436" i="16"/>
  <c r="F436" i="16"/>
  <c r="E436" i="16"/>
  <c r="D436" i="16"/>
  <c r="C436" i="16"/>
  <c r="I435" i="16"/>
  <c r="H435" i="16"/>
  <c r="G435" i="16"/>
  <c r="F435" i="16"/>
  <c r="E435" i="16"/>
  <c r="D435" i="16"/>
  <c r="C435" i="16"/>
  <c r="I434" i="16"/>
  <c r="H434" i="16"/>
  <c r="G434" i="16"/>
  <c r="F434" i="16"/>
  <c r="E434" i="16"/>
  <c r="D434" i="16"/>
  <c r="C434" i="16"/>
  <c r="I433" i="16"/>
  <c r="H433" i="16"/>
  <c r="G433" i="16"/>
  <c r="F433" i="16"/>
  <c r="E433" i="16"/>
  <c r="D433" i="16"/>
  <c r="C433" i="16"/>
  <c r="I432" i="16"/>
  <c r="H432" i="16"/>
  <c r="G432" i="16"/>
  <c r="F432" i="16"/>
  <c r="E432" i="16"/>
  <c r="D432" i="16"/>
  <c r="C432" i="16"/>
  <c r="M431" i="16"/>
  <c r="L431" i="16"/>
  <c r="I431" i="16"/>
  <c r="H431" i="16"/>
  <c r="G431" i="16"/>
  <c r="F431" i="16"/>
  <c r="E431" i="16"/>
  <c r="D431" i="16"/>
  <c r="C431" i="16"/>
  <c r="M430" i="16"/>
  <c r="L430" i="16"/>
  <c r="I430" i="16"/>
  <c r="H430" i="16"/>
  <c r="G430" i="16"/>
  <c r="F430" i="16"/>
  <c r="E430" i="16"/>
  <c r="D430" i="16"/>
  <c r="C430" i="16"/>
  <c r="M429" i="16"/>
  <c r="L429" i="16"/>
  <c r="I429" i="16"/>
  <c r="H429" i="16"/>
  <c r="G429" i="16"/>
  <c r="F429" i="16"/>
  <c r="E429" i="16"/>
  <c r="D429" i="16"/>
  <c r="C429" i="16"/>
  <c r="M428" i="16"/>
  <c r="L428" i="16"/>
  <c r="I428" i="16"/>
  <c r="H428" i="16"/>
  <c r="G428" i="16"/>
  <c r="F428" i="16"/>
  <c r="E428" i="16"/>
  <c r="D428" i="16"/>
  <c r="C428" i="16"/>
  <c r="M427" i="16"/>
  <c r="L427" i="16"/>
  <c r="I427" i="16"/>
  <c r="H427" i="16"/>
  <c r="G427" i="16"/>
  <c r="F427" i="16"/>
  <c r="E427" i="16"/>
  <c r="D427" i="16"/>
  <c r="C427" i="16"/>
  <c r="M426" i="16"/>
  <c r="L426" i="16"/>
  <c r="I426" i="16"/>
  <c r="I438" i="16" s="1"/>
  <c r="H426" i="16"/>
  <c r="H438" i="16" s="1"/>
  <c r="G426" i="16"/>
  <c r="G438" i="16" s="1"/>
  <c r="F426" i="16"/>
  <c r="F438" i="16" s="1"/>
  <c r="E426" i="16"/>
  <c r="E438" i="16" s="1"/>
  <c r="D426" i="16"/>
  <c r="C426" i="16"/>
  <c r="C438" i="16" s="1"/>
  <c r="F421" i="16"/>
  <c r="E421" i="16"/>
  <c r="D421" i="16"/>
  <c r="C421" i="16"/>
  <c r="F420" i="16"/>
  <c r="E420" i="16"/>
  <c r="D420" i="16"/>
  <c r="C420" i="16"/>
  <c r="F419" i="16"/>
  <c r="E419" i="16"/>
  <c r="D419" i="16"/>
  <c r="C419" i="16"/>
  <c r="F418" i="16"/>
  <c r="E418" i="16"/>
  <c r="D418" i="16"/>
  <c r="C418" i="16"/>
  <c r="F417" i="16"/>
  <c r="E417" i="16"/>
  <c r="D417" i="16"/>
  <c r="C417" i="16"/>
  <c r="F416" i="16"/>
  <c r="E416" i="16"/>
  <c r="D416" i="16"/>
  <c r="C416" i="16"/>
  <c r="F415" i="16"/>
  <c r="E415" i="16"/>
  <c r="D415" i="16"/>
  <c r="C415" i="16"/>
  <c r="F414" i="16"/>
  <c r="E414" i="16"/>
  <c r="E422" i="16" s="1"/>
  <c r="D414" i="16"/>
  <c r="C414" i="16"/>
  <c r="J413" i="16"/>
  <c r="I413" i="16"/>
  <c r="F413" i="16"/>
  <c r="E413" i="16"/>
  <c r="D413" i="16"/>
  <c r="C413" i="16"/>
  <c r="J412" i="16"/>
  <c r="I412" i="16"/>
  <c r="F412" i="16"/>
  <c r="E412" i="16"/>
  <c r="D412" i="16"/>
  <c r="C412" i="16"/>
  <c r="J411" i="16"/>
  <c r="I411" i="16"/>
  <c r="F411" i="16"/>
  <c r="E411" i="16"/>
  <c r="D411" i="16"/>
  <c r="C411" i="16"/>
  <c r="C422" i="16" s="1"/>
  <c r="J410" i="16"/>
  <c r="I410" i="16"/>
  <c r="F410" i="16"/>
  <c r="F422" i="16" s="1"/>
  <c r="E410" i="16"/>
  <c r="D410" i="16"/>
  <c r="D422" i="16" s="1"/>
  <c r="C410" i="16"/>
  <c r="F405" i="16"/>
  <c r="E405" i="16"/>
  <c r="G405" i="16" s="1"/>
  <c r="H405" i="16" s="1"/>
  <c r="D405" i="16"/>
  <c r="C405" i="16"/>
  <c r="F404" i="16"/>
  <c r="G404" i="16" s="1"/>
  <c r="H404" i="16" s="1"/>
  <c r="E404" i="16"/>
  <c r="D404" i="16"/>
  <c r="C404" i="16"/>
  <c r="F403" i="16"/>
  <c r="E403" i="16"/>
  <c r="G403" i="16" s="1"/>
  <c r="H403" i="16" s="1"/>
  <c r="D403" i="16"/>
  <c r="C403" i="16"/>
  <c r="F402" i="16"/>
  <c r="E402" i="16"/>
  <c r="G402" i="16" s="1"/>
  <c r="H402" i="16" s="1"/>
  <c r="D402" i="16"/>
  <c r="C402" i="16"/>
  <c r="F401" i="16"/>
  <c r="G401" i="16" s="1"/>
  <c r="H401" i="16" s="1"/>
  <c r="E401" i="16"/>
  <c r="D401" i="16"/>
  <c r="C401" i="16"/>
  <c r="G400" i="16"/>
  <c r="H400" i="16" s="1"/>
  <c r="F400" i="16"/>
  <c r="E400" i="16"/>
  <c r="D400" i="16"/>
  <c r="C400" i="16"/>
  <c r="G399" i="16"/>
  <c r="H399" i="16" s="1"/>
  <c r="F399" i="16"/>
  <c r="E399" i="16"/>
  <c r="D399" i="16"/>
  <c r="C399" i="16"/>
  <c r="F398" i="16"/>
  <c r="G398" i="16" s="1"/>
  <c r="H398" i="16" s="1"/>
  <c r="E398" i="16"/>
  <c r="D398" i="16"/>
  <c r="C398" i="16"/>
  <c r="L397" i="16"/>
  <c r="K397" i="16"/>
  <c r="F397" i="16"/>
  <c r="E397" i="16"/>
  <c r="G397" i="16" s="1"/>
  <c r="H397" i="16" s="1"/>
  <c r="D397" i="16"/>
  <c r="C397" i="16"/>
  <c r="L396" i="16"/>
  <c r="K396" i="16"/>
  <c r="F396" i="16"/>
  <c r="G396" i="16" s="1"/>
  <c r="H396" i="16" s="1"/>
  <c r="E396" i="16"/>
  <c r="D396" i="16"/>
  <c r="C396" i="16"/>
  <c r="L395" i="16"/>
  <c r="K395" i="16"/>
  <c r="F395" i="16"/>
  <c r="E395" i="16"/>
  <c r="G395" i="16" s="1"/>
  <c r="H395" i="16" s="1"/>
  <c r="D395" i="16"/>
  <c r="C395" i="16"/>
  <c r="L394" i="16"/>
  <c r="K394" i="16"/>
  <c r="F394" i="16"/>
  <c r="F406" i="16" s="1"/>
  <c r="E394" i="16"/>
  <c r="E406" i="16" s="1"/>
  <c r="D394" i="16"/>
  <c r="D406" i="16" s="1"/>
  <c r="C394" i="16"/>
  <c r="C406" i="16" s="1"/>
  <c r="BG385" i="16"/>
  <c r="BF385" i="16"/>
  <c r="BE385" i="16"/>
  <c r="BD385" i="16"/>
  <c r="BC385" i="16"/>
  <c r="BB385" i="16"/>
  <c r="BA385" i="16"/>
  <c r="AZ385" i="16"/>
  <c r="AY385" i="16"/>
  <c r="AX385" i="16"/>
  <c r="AW385" i="16"/>
  <c r="AV385" i="16"/>
  <c r="AU385" i="16"/>
  <c r="AT385" i="16"/>
  <c r="AS385" i="16"/>
  <c r="AR385" i="16"/>
  <c r="AQ385" i="16"/>
  <c r="AP385" i="16"/>
  <c r="AO385" i="16"/>
  <c r="AN385" i="16"/>
  <c r="AM385" i="16"/>
  <c r="AL385" i="16"/>
  <c r="AK385" i="16"/>
  <c r="AJ385" i="16"/>
  <c r="AI385" i="16"/>
  <c r="AH385" i="16"/>
  <c r="AG385" i="16"/>
  <c r="AF385" i="16"/>
  <c r="AE385" i="16"/>
  <c r="AD385" i="16"/>
  <c r="AC385" i="16"/>
  <c r="AB385" i="16"/>
  <c r="AA385" i="16"/>
  <c r="Z385" i="16"/>
  <c r="Y385" i="16"/>
  <c r="X385" i="16"/>
  <c r="W385" i="16"/>
  <c r="V385" i="16"/>
  <c r="U385" i="16"/>
  <c r="T385" i="16"/>
  <c r="S385" i="16"/>
  <c r="R385" i="16"/>
  <c r="Q385" i="16"/>
  <c r="P385" i="16"/>
  <c r="O385" i="16"/>
  <c r="N385" i="16"/>
  <c r="M385" i="16"/>
  <c r="L385" i="16"/>
  <c r="K385" i="16"/>
  <c r="J385" i="16"/>
  <c r="I385" i="16"/>
  <c r="H385" i="16"/>
  <c r="G385" i="16"/>
  <c r="F385" i="16"/>
  <c r="E385" i="16"/>
  <c r="D385" i="16"/>
  <c r="BG384" i="16"/>
  <c r="BF384" i="16"/>
  <c r="BE384" i="16"/>
  <c r="BD384" i="16"/>
  <c r="BC384" i="16"/>
  <c r="BB384" i="16"/>
  <c r="BA384" i="16"/>
  <c r="AZ384" i="16"/>
  <c r="AY384" i="16"/>
  <c r="AX384" i="16"/>
  <c r="AW384" i="16"/>
  <c r="AV384" i="16"/>
  <c r="AU384" i="16"/>
  <c r="AT384" i="16"/>
  <c r="AS384" i="16"/>
  <c r="AR384" i="16"/>
  <c r="AQ384" i="16"/>
  <c r="AP384" i="16"/>
  <c r="AO384" i="16"/>
  <c r="AN384" i="16"/>
  <c r="AM384" i="16"/>
  <c r="AL384" i="16"/>
  <c r="AK384" i="16"/>
  <c r="AJ384" i="16"/>
  <c r="AI384" i="16"/>
  <c r="AH384" i="16"/>
  <c r="AG384" i="16"/>
  <c r="AF384" i="16"/>
  <c r="AE384" i="16"/>
  <c r="AD384" i="16"/>
  <c r="AC384" i="16"/>
  <c r="AB384" i="16"/>
  <c r="AA384" i="16"/>
  <c r="Z384" i="16"/>
  <c r="Y384" i="16"/>
  <c r="X384" i="16"/>
  <c r="W384" i="16"/>
  <c r="V384" i="16"/>
  <c r="U384" i="16"/>
  <c r="T384" i="16"/>
  <c r="S384" i="16"/>
  <c r="R384" i="16"/>
  <c r="Q384" i="16"/>
  <c r="P384" i="16"/>
  <c r="O384" i="16"/>
  <c r="N384" i="16"/>
  <c r="M384" i="16"/>
  <c r="L384" i="16"/>
  <c r="K384" i="16"/>
  <c r="J384" i="16"/>
  <c r="I384" i="16"/>
  <c r="H384" i="16"/>
  <c r="G384" i="16"/>
  <c r="F384" i="16"/>
  <c r="E384" i="16"/>
  <c r="D384" i="16"/>
  <c r="BG383" i="16"/>
  <c r="BF383" i="16"/>
  <c r="BE383" i="16"/>
  <c r="BD383" i="16"/>
  <c r="BC383" i="16"/>
  <c r="BB383" i="16"/>
  <c r="BA383" i="16"/>
  <c r="AZ383" i="16"/>
  <c r="AY383" i="16"/>
  <c r="AX383" i="16"/>
  <c r="AW383" i="16"/>
  <c r="AV383" i="16"/>
  <c r="AU383" i="16"/>
  <c r="AT383" i="16"/>
  <c r="AS383" i="16"/>
  <c r="AR383" i="16"/>
  <c r="AQ383" i="16"/>
  <c r="AP383" i="16"/>
  <c r="AO383" i="16"/>
  <c r="AN383" i="16"/>
  <c r="AM383" i="16"/>
  <c r="AL383" i="16"/>
  <c r="AK383" i="16"/>
  <c r="AJ383" i="16"/>
  <c r="AI383" i="16"/>
  <c r="AH383" i="16"/>
  <c r="AG383" i="16"/>
  <c r="AF383" i="16"/>
  <c r="AE383" i="16"/>
  <c r="AD383" i="16"/>
  <c r="AC383" i="16"/>
  <c r="AB383" i="16"/>
  <c r="AA383" i="16"/>
  <c r="Z383" i="16"/>
  <c r="Y383" i="16"/>
  <c r="X383" i="16"/>
  <c r="W383" i="16"/>
  <c r="V383" i="16"/>
  <c r="U383" i="16"/>
  <c r="T383" i="16"/>
  <c r="S383" i="16"/>
  <c r="R383" i="16"/>
  <c r="Q383" i="16"/>
  <c r="P383" i="16"/>
  <c r="O383" i="16"/>
  <c r="N383" i="16"/>
  <c r="M383" i="16"/>
  <c r="L383" i="16"/>
  <c r="K383" i="16"/>
  <c r="J383" i="16"/>
  <c r="I383" i="16"/>
  <c r="H383" i="16"/>
  <c r="G383" i="16"/>
  <c r="F383" i="16"/>
  <c r="E383" i="16"/>
  <c r="D383" i="16"/>
  <c r="BG382" i="16"/>
  <c r="BF382" i="16"/>
  <c r="BE382" i="16"/>
  <c r="BD382" i="16"/>
  <c r="BC382" i="16"/>
  <c r="BB382" i="16"/>
  <c r="BA382" i="16"/>
  <c r="AZ382" i="16"/>
  <c r="AY382" i="16"/>
  <c r="AX382" i="16"/>
  <c r="AW382" i="16"/>
  <c r="AV382" i="16"/>
  <c r="AU382" i="16"/>
  <c r="AT382" i="16"/>
  <c r="AS382" i="16"/>
  <c r="AR382" i="16"/>
  <c r="AQ382" i="16"/>
  <c r="AP382" i="16"/>
  <c r="AO382" i="16"/>
  <c r="AN382" i="16"/>
  <c r="AM382" i="16"/>
  <c r="AL382" i="16"/>
  <c r="AK382" i="16"/>
  <c r="AJ382" i="16"/>
  <c r="AI382" i="16"/>
  <c r="AH382" i="16"/>
  <c r="AG382" i="16"/>
  <c r="AF382" i="16"/>
  <c r="AE382" i="16"/>
  <c r="AD382" i="16"/>
  <c r="AC382" i="16"/>
  <c r="AB382" i="16"/>
  <c r="AA382" i="16"/>
  <c r="Z382" i="16"/>
  <c r="Y382" i="16"/>
  <c r="X382" i="16"/>
  <c r="W382" i="16"/>
  <c r="V382" i="16"/>
  <c r="U382" i="16"/>
  <c r="T382" i="16"/>
  <c r="S382" i="16"/>
  <c r="R382" i="16"/>
  <c r="Q382" i="16"/>
  <c r="P382" i="16"/>
  <c r="O382" i="16"/>
  <c r="N382" i="16"/>
  <c r="M382" i="16"/>
  <c r="L382" i="16"/>
  <c r="K382" i="16"/>
  <c r="J382" i="16"/>
  <c r="I382" i="16"/>
  <c r="H382" i="16"/>
  <c r="G382" i="16"/>
  <c r="F382" i="16"/>
  <c r="E382" i="16"/>
  <c r="D382" i="16"/>
  <c r="BG381" i="16"/>
  <c r="BF381" i="16"/>
  <c r="BE381" i="16"/>
  <c r="BD381" i="16"/>
  <c r="BC381" i="16"/>
  <c r="BB381" i="16"/>
  <c r="BA381" i="16"/>
  <c r="AZ381" i="16"/>
  <c r="AY381" i="16"/>
  <c r="AX381" i="16"/>
  <c r="AW381" i="16"/>
  <c r="AV381" i="16"/>
  <c r="AU381" i="16"/>
  <c r="AT381" i="16"/>
  <c r="AS381" i="16"/>
  <c r="AR381" i="16"/>
  <c r="AQ381" i="16"/>
  <c r="AP381" i="16"/>
  <c r="AO381" i="16"/>
  <c r="AN381" i="16"/>
  <c r="AM381" i="16"/>
  <c r="AL381" i="16"/>
  <c r="AK381" i="16"/>
  <c r="AJ381" i="16"/>
  <c r="AI381" i="16"/>
  <c r="AH381" i="16"/>
  <c r="AG381" i="16"/>
  <c r="AF381" i="16"/>
  <c r="AE381" i="16"/>
  <c r="AD381" i="16"/>
  <c r="AC381" i="16"/>
  <c r="AB381" i="16"/>
  <c r="AA381" i="16"/>
  <c r="Z381" i="16"/>
  <c r="Y381" i="16"/>
  <c r="X381" i="16"/>
  <c r="W381" i="16"/>
  <c r="V381" i="16"/>
  <c r="U381" i="16"/>
  <c r="T381" i="16"/>
  <c r="S381" i="16"/>
  <c r="R381" i="16"/>
  <c r="Q381" i="16"/>
  <c r="P381" i="16"/>
  <c r="O381" i="16"/>
  <c r="N381" i="16"/>
  <c r="M381" i="16"/>
  <c r="L381" i="16"/>
  <c r="K381" i="16"/>
  <c r="J381" i="16"/>
  <c r="I381" i="16"/>
  <c r="H381" i="16"/>
  <c r="G381" i="16"/>
  <c r="F381" i="16"/>
  <c r="E381" i="16"/>
  <c r="D381" i="16"/>
  <c r="BG380" i="16"/>
  <c r="BF380" i="16"/>
  <c r="BE380" i="16"/>
  <c r="BD380" i="16"/>
  <c r="BC380" i="16"/>
  <c r="BB380" i="16"/>
  <c r="BA380" i="16"/>
  <c r="AZ380" i="16"/>
  <c r="AY380" i="16"/>
  <c r="AX380" i="16"/>
  <c r="AW380" i="16"/>
  <c r="AV380" i="16"/>
  <c r="AU380" i="16"/>
  <c r="AT380" i="16"/>
  <c r="AS380" i="16"/>
  <c r="AR380" i="16"/>
  <c r="AQ380" i="16"/>
  <c r="AP380" i="16"/>
  <c r="AO380" i="16"/>
  <c r="AN380" i="16"/>
  <c r="AM380" i="16"/>
  <c r="AL380" i="16"/>
  <c r="AK380" i="16"/>
  <c r="AJ380" i="16"/>
  <c r="AI380" i="16"/>
  <c r="AH380" i="16"/>
  <c r="AG380" i="16"/>
  <c r="AF380" i="16"/>
  <c r="AE380" i="16"/>
  <c r="AD380" i="16"/>
  <c r="AC380" i="16"/>
  <c r="AB380" i="16"/>
  <c r="AA380" i="16"/>
  <c r="Z380" i="16"/>
  <c r="Y380" i="16"/>
  <c r="X380" i="16"/>
  <c r="W380" i="16"/>
  <c r="V380" i="16"/>
  <c r="U380" i="16"/>
  <c r="T380" i="16"/>
  <c r="S380" i="16"/>
  <c r="R380" i="16"/>
  <c r="Q380" i="16"/>
  <c r="P380" i="16"/>
  <c r="O380" i="16"/>
  <c r="N380" i="16"/>
  <c r="M380" i="16"/>
  <c r="L380" i="16"/>
  <c r="K380" i="16"/>
  <c r="J380" i="16"/>
  <c r="I380" i="16"/>
  <c r="H380" i="16"/>
  <c r="G380" i="16"/>
  <c r="F380" i="16"/>
  <c r="E380" i="16"/>
  <c r="D380" i="16"/>
  <c r="BG379" i="16"/>
  <c r="BF379" i="16"/>
  <c r="BE379" i="16"/>
  <c r="BD379" i="16"/>
  <c r="BC379" i="16"/>
  <c r="BB379" i="16"/>
  <c r="BA379" i="16"/>
  <c r="AZ379" i="16"/>
  <c r="AY379" i="16"/>
  <c r="AX379" i="16"/>
  <c r="AW379" i="16"/>
  <c r="AV379" i="16"/>
  <c r="AU379" i="16"/>
  <c r="AT379" i="16"/>
  <c r="AS379" i="16"/>
  <c r="AR379" i="16"/>
  <c r="AQ379" i="16"/>
  <c r="AP379" i="16"/>
  <c r="AO379" i="16"/>
  <c r="AN379" i="16"/>
  <c r="AM379" i="16"/>
  <c r="AL379" i="16"/>
  <c r="AK379" i="16"/>
  <c r="AJ379" i="16"/>
  <c r="AI379" i="16"/>
  <c r="AH379" i="16"/>
  <c r="AG379" i="16"/>
  <c r="AF379" i="16"/>
  <c r="AE379" i="16"/>
  <c r="AD379" i="16"/>
  <c r="AC379" i="16"/>
  <c r="AB379" i="16"/>
  <c r="AA379" i="16"/>
  <c r="Z379" i="16"/>
  <c r="Y379" i="16"/>
  <c r="X379" i="16"/>
  <c r="W379" i="16"/>
  <c r="V379" i="16"/>
  <c r="U379" i="16"/>
  <c r="T379" i="16"/>
  <c r="S379" i="16"/>
  <c r="R379" i="16"/>
  <c r="Q379" i="16"/>
  <c r="P379" i="16"/>
  <c r="O379" i="16"/>
  <c r="N379" i="16"/>
  <c r="M379" i="16"/>
  <c r="L379" i="16"/>
  <c r="K379" i="16"/>
  <c r="J379" i="16"/>
  <c r="I379" i="16"/>
  <c r="H379" i="16"/>
  <c r="G379" i="16"/>
  <c r="F379" i="16"/>
  <c r="E379" i="16"/>
  <c r="D379" i="16"/>
  <c r="BG378" i="16"/>
  <c r="BF378" i="16"/>
  <c r="BE378" i="16"/>
  <c r="BD378" i="16"/>
  <c r="BC378" i="16"/>
  <c r="BB378" i="16"/>
  <c r="BA378" i="16"/>
  <c r="AZ378" i="16"/>
  <c r="AY378" i="16"/>
  <c r="AX378" i="16"/>
  <c r="AW378" i="16"/>
  <c r="AV378" i="16"/>
  <c r="AU378" i="16"/>
  <c r="AT378" i="16"/>
  <c r="AS378" i="16"/>
  <c r="AR378" i="16"/>
  <c r="AQ378" i="16"/>
  <c r="AP378" i="16"/>
  <c r="AO378" i="16"/>
  <c r="AN378" i="16"/>
  <c r="AM378" i="16"/>
  <c r="AL378" i="16"/>
  <c r="AK378" i="16"/>
  <c r="AJ378" i="16"/>
  <c r="AI378" i="16"/>
  <c r="AH378" i="16"/>
  <c r="AG378" i="16"/>
  <c r="AF378" i="16"/>
  <c r="AE378" i="16"/>
  <c r="AD378" i="16"/>
  <c r="AC378" i="16"/>
  <c r="AB378" i="16"/>
  <c r="AA378" i="16"/>
  <c r="Z378" i="16"/>
  <c r="Y378" i="16"/>
  <c r="X378" i="16"/>
  <c r="W378" i="16"/>
  <c r="V378" i="16"/>
  <c r="U378" i="16"/>
  <c r="T378" i="16"/>
  <c r="S378" i="16"/>
  <c r="R378" i="16"/>
  <c r="Q378" i="16"/>
  <c r="P378" i="16"/>
  <c r="O378" i="16"/>
  <c r="N378" i="16"/>
  <c r="M378" i="16"/>
  <c r="L378" i="16"/>
  <c r="K378" i="16"/>
  <c r="J378" i="16"/>
  <c r="I378" i="16"/>
  <c r="H378" i="16"/>
  <c r="G378" i="16"/>
  <c r="F378" i="16"/>
  <c r="E378" i="16"/>
  <c r="D378" i="16"/>
  <c r="BG377" i="16"/>
  <c r="BF377" i="16"/>
  <c r="BE377" i="16"/>
  <c r="BD377" i="16"/>
  <c r="BC377" i="16"/>
  <c r="BB377" i="16"/>
  <c r="BA377" i="16"/>
  <c r="AZ377" i="16"/>
  <c r="AY377" i="16"/>
  <c r="AX377" i="16"/>
  <c r="AW377" i="16"/>
  <c r="AV377" i="16"/>
  <c r="AU377" i="16"/>
  <c r="AT377" i="16"/>
  <c r="AS377" i="16"/>
  <c r="AR377" i="16"/>
  <c r="AQ377" i="16"/>
  <c r="AP377" i="16"/>
  <c r="AO377" i="16"/>
  <c r="AN377" i="16"/>
  <c r="AM377" i="16"/>
  <c r="AL377" i="16"/>
  <c r="AK377" i="16"/>
  <c r="AJ377" i="16"/>
  <c r="AI377" i="16"/>
  <c r="AH377" i="16"/>
  <c r="AG377" i="16"/>
  <c r="AF377" i="16"/>
  <c r="AE377" i="16"/>
  <c r="AD377" i="16"/>
  <c r="AC377" i="16"/>
  <c r="AB377" i="16"/>
  <c r="AA377" i="16"/>
  <c r="Z377" i="16"/>
  <c r="Y377" i="16"/>
  <c r="X377" i="16"/>
  <c r="W377" i="16"/>
  <c r="V377" i="16"/>
  <c r="U377" i="16"/>
  <c r="T377" i="16"/>
  <c r="S377" i="16"/>
  <c r="R377" i="16"/>
  <c r="Q377" i="16"/>
  <c r="P377" i="16"/>
  <c r="O377" i="16"/>
  <c r="N377" i="16"/>
  <c r="M377" i="16"/>
  <c r="L377" i="16"/>
  <c r="K377" i="16"/>
  <c r="J377" i="16"/>
  <c r="I377" i="16"/>
  <c r="H377" i="16"/>
  <c r="G377" i="16"/>
  <c r="F377" i="16"/>
  <c r="E377" i="16"/>
  <c r="D377" i="16"/>
  <c r="BG376" i="16"/>
  <c r="BF376" i="16"/>
  <c r="BE376" i="16"/>
  <c r="BD376" i="16"/>
  <c r="BC376" i="16"/>
  <c r="BB376" i="16"/>
  <c r="BA376" i="16"/>
  <c r="AZ376" i="16"/>
  <c r="AY376" i="16"/>
  <c r="AX376" i="16"/>
  <c r="AW376" i="16"/>
  <c r="AV376" i="16"/>
  <c r="AU376" i="16"/>
  <c r="AT376" i="16"/>
  <c r="AS376" i="16"/>
  <c r="AR376" i="16"/>
  <c r="AQ376" i="16"/>
  <c r="AP376" i="16"/>
  <c r="AO376" i="16"/>
  <c r="AN376" i="16"/>
  <c r="AM376" i="16"/>
  <c r="AL376" i="16"/>
  <c r="AK376" i="16"/>
  <c r="AJ376" i="16"/>
  <c r="AI376" i="16"/>
  <c r="AH376" i="16"/>
  <c r="AG376" i="16"/>
  <c r="AF376" i="16"/>
  <c r="AE376" i="16"/>
  <c r="AD376" i="16"/>
  <c r="AC376" i="16"/>
  <c r="AB376" i="16"/>
  <c r="AA376" i="16"/>
  <c r="Z376" i="16"/>
  <c r="Y376" i="16"/>
  <c r="X376" i="16"/>
  <c r="W376" i="16"/>
  <c r="V376" i="16"/>
  <c r="U376" i="16"/>
  <c r="T376" i="16"/>
  <c r="S376" i="16"/>
  <c r="R376" i="16"/>
  <c r="Q376" i="16"/>
  <c r="P376" i="16"/>
  <c r="O376" i="16"/>
  <c r="N376" i="16"/>
  <c r="M376" i="16"/>
  <c r="L376" i="16"/>
  <c r="K376" i="16"/>
  <c r="J376" i="16"/>
  <c r="I376" i="16"/>
  <c r="H376" i="16"/>
  <c r="G376" i="16"/>
  <c r="F376" i="16"/>
  <c r="E376" i="16"/>
  <c r="D376" i="16"/>
  <c r="BG375" i="16"/>
  <c r="BF375" i="16"/>
  <c r="BE375" i="16"/>
  <c r="BD375" i="16"/>
  <c r="BC375" i="16"/>
  <c r="BB375" i="16"/>
  <c r="BA375" i="16"/>
  <c r="AZ375" i="16"/>
  <c r="AY375" i="16"/>
  <c r="AX375" i="16"/>
  <c r="AW375" i="16"/>
  <c r="AV375" i="16"/>
  <c r="AU375" i="16"/>
  <c r="AT375" i="16"/>
  <c r="AS375" i="16"/>
  <c r="AR375" i="16"/>
  <c r="AQ375" i="16"/>
  <c r="AP375" i="16"/>
  <c r="AO375" i="16"/>
  <c r="AN375" i="16"/>
  <c r="AM375" i="16"/>
  <c r="AL375" i="16"/>
  <c r="AK375" i="16"/>
  <c r="AJ375" i="16"/>
  <c r="AI375" i="16"/>
  <c r="AH375" i="16"/>
  <c r="AG375" i="16"/>
  <c r="AF375" i="16"/>
  <c r="AE375" i="16"/>
  <c r="AD375" i="16"/>
  <c r="AC375" i="16"/>
  <c r="AB375" i="16"/>
  <c r="AA375" i="16"/>
  <c r="Z375" i="16"/>
  <c r="Y375" i="16"/>
  <c r="X375" i="16"/>
  <c r="W375" i="16"/>
  <c r="V375" i="16"/>
  <c r="U375" i="16"/>
  <c r="T375" i="16"/>
  <c r="S375" i="16"/>
  <c r="R375" i="16"/>
  <c r="Q375" i="16"/>
  <c r="P375" i="16"/>
  <c r="O375" i="16"/>
  <c r="N375" i="16"/>
  <c r="M375" i="16"/>
  <c r="L375" i="16"/>
  <c r="K375" i="16"/>
  <c r="J375" i="16"/>
  <c r="I375" i="16"/>
  <c r="H375" i="16"/>
  <c r="G375" i="16"/>
  <c r="F375" i="16"/>
  <c r="E375" i="16"/>
  <c r="D375" i="16"/>
  <c r="BG374" i="16"/>
  <c r="BF374" i="16"/>
  <c r="BE374" i="16"/>
  <c r="BD374" i="16"/>
  <c r="BC374" i="16"/>
  <c r="BB374" i="16"/>
  <c r="BA374" i="16"/>
  <c r="AZ374" i="16"/>
  <c r="AY374" i="16"/>
  <c r="AX374" i="16"/>
  <c r="AW374" i="16"/>
  <c r="AV374" i="16"/>
  <c r="AU374" i="16"/>
  <c r="AT374" i="16"/>
  <c r="AS374" i="16"/>
  <c r="AR374" i="16"/>
  <c r="AQ374" i="16"/>
  <c r="AP374" i="16"/>
  <c r="AO374" i="16"/>
  <c r="AN374" i="16"/>
  <c r="AM374" i="16"/>
  <c r="AL374" i="16"/>
  <c r="AK374" i="16"/>
  <c r="AJ374" i="16"/>
  <c r="AI374" i="16"/>
  <c r="AH374" i="16"/>
  <c r="AG374" i="16"/>
  <c r="AF374" i="16"/>
  <c r="AE374" i="16"/>
  <c r="AD374" i="16"/>
  <c r="AC374" i="16"/>
  <c r="AB374" i="16"/>
  <c r="AA374" i="16"/>
  <c r="Z374" i="16"/>
  <c r="Y374" i="16"/>
  <c r="X374" i="16"/>
  <c r="W374" i="16"/>
  <c r="V374" i="16"/>
  <c r="U374" i="16"/>
  <c r="T374" i="16"/>
  <c r="S374" i="16"/>
  <c r="R374" i="16"/>
  <c r="Q374" i="16"/>
  <c r="P374" i="16"/>
  <c r="O374" i="16"/>
  <c r="N374" i="16"/>
  <c r="M374" i="16"/>
  <c r="L374" i="16"/>
  <c r="K374" i="16"/>
  <c r="J374" i="16"/>
  <c r="I374" i="16"/>
  <c r="H374" i="16"/>
  <c r="G374" i="16"/>
  <c r="F374" i="16"/>
  <c r="E374" i="16"/>
  <c r="D374" i="16"/>
  <c r="BG373" i="16"/>
  <c r="BF373" i="16"/>
  <c r="BE373" i="16"/>
  <c r="BD373" i="16"/>
  <c r="BC373" i="16"/>
  <c r="BB373" i="16"/>
  <c r="BA373" i="16"/>
  <c r="AZ373" i="16"/>
  <c r="AY373" i="16"/>
  <c r="AX373" i="16"/>
  <c r="AW373" i="16"/>
  <c r="AV373" i="16"/>
  <c r="AU373" i="16"/>
  <c r="AT373" i="16"/>
  <c r="AS373" i="16"/>
  <c r="AR373" i="16"/>
  <c r="AQ373" i="16"/>
  <c r="AP373" i="16"/>
  <c r="AO373" i="16"/>
  <c r="AN373" i="16"/>
  <c r="AM373" i="16"/>
  <c r="AL373" i="16"/>
  <c r="AK373" i="16"/>
  <c r="AJ373" i="16"/>
  <c r="AI373" i="16"/>
  <c r="AH373" i="16"/>
  <c r="AG373" i="16"/>
  <c r="AF373" i="16"/>
  <c r="AE373" i="16"/>
  <c r="AD373" i="16"/>
  <c r="AC373" i="16"/>
  <c r="AB373" i="16"/>
  <c r="AA373" i="16"/>
  <c r="Z373" i="16"/>
  <c r="Y373" i="16"/>
  <c r="X373" i="16"/>
  <c r="W373" i="16"/>
  <c r="V373" i="16"/>
  <c r="U373" i="16"/>
  <c r="T373" i="16"/>
  <c r="S373" i="16"/>
  <c r="R373" i="16"/>
  <c r="Q373" i="16"/>
  <c r="P373" i="16"/>
  <c r="O373" i="16"/>
  <c r="N373" i="16"/>
  <c r="M373" i="16"/>
  <c r="L373" i="16"/>
  <c r="K373" i="16"/>
  <c r="J373" i="16"/>
  <c r="I373" i="16"/>
  <c r="H373" i="16"/>
  <c r="G373" i="16"/>
  <c r="F373" i="16"/>
  <c r="E373" i="16"/>
  <c r="D373" i="16"/>
  <c r="F478" i="15"/>
  <c r="F477" i="15"/>
  <c r="D476" i="15"/>
  <c r="F476" i="15" s="1"/>
  <c r="C476" i="15"/>
  <c r="D475" i="15"/>
  <c r="F475" i="15" s="1"/>
  <c r="C475" i="15"/>
  <c r="E475" i="15" s="1"/>
  <c r="D474" i="15"/>
  <c r="F474" i="15" s="1"/>
  <c r="C474" i="15"/>
  <c r="D473" i="15"/>
  <c r="F473" i="15" s="1"/>
  <c r="C473" i="15"/>
  <c r="D472" i="15"/>
  <c r="F472" i="15" s="1"/>
  <c r="C472" i="15"/>
  <c r="D471" i="15"/>
  <c r="F471" i="15" s="1"/>
  <c r="C471" i="15"/>
  <c r="D470" i="15"/>
  <c r="F470" i="15" s="1"/>
  <c r="C470" i="15"/>
  <c r="D469" i="15"/>
  <c r="F469" i="15" s="1"/>
  <c r="C469" i="15"/>
  <c r="J468" i="15"/>
  <c r="I468" i="15"/>
  <c r="F468" i="15"/>
  <c r="E468" i="15"/>
  <c r="D468" i="15"/>
  <c r="C468" i="15"/>
  <c r="J467" i="15"/>
  <c r="I467" i="15"/>
  <c r="D467" i="15"/>
  <c r="F467" i="15" s="1"/>
  <c r="F479" i="15" s="1"/>
  <c r="C467" i="15"/>
  <c r="C479" i="15" s="1"/>
  <c r="L465" i="15"/>
  <c r="N464" i="15"/>
  <c r="M464" i="15"/>
  <c r="L464" i="15"/>
  <c r="N462" i="15"/>
  <c r="M462" i="15"/>
  <c r="L462" i="15"/>
  <c r="D462" i="15"/>
  <c r="C462" i="15"/>
  <c r="N461" i="15"/>
  <c r="M461" i="15"/>
  <c r="L461" i="15"/>
  <c r="N460" i="15"/>
  <c r="M460" i="15"/>
  <c r="L460" i="15"/>
  <c r="D460" i="15"/>
  <c r="C460" i="15"/>
  <c r="N459" i="15"/>
  <c r="M459" i="15"/>
  <c r="L459" i="15"/>
  <c r="D459" i="15"/>
  <c r="C459" i="15"/>
  <c r="N458" i="15"/>
  <c r="M458" i="15"/>
  <c r="L458" i="15"/>
  <c r="D458" i="15"/>
  <c r="C458" i="15"/>
  <c r="N457" i="15"/>
  <c r="M457" i="15"/>
  <c r="L457" i="15"/>
  <c r="D457" i="15"/>
  <c r="C457" i="15"/>
  <c r="N456" i="15"/>
  <c r="M456" i="15"/>
  <c r="L456" i="15"/>
  <c r="D456" i="15"/>
  <c r="C456" i="15"/>
  <c r="N455" i="15"/>
  <c r="M455" i="15"/>
  <c r="L455" i="15"/>
  <c r="D455" i="15"/>
  <c r="C455" i="15"/>
  <c r="R454" i="15"/>
  <c r="N454" i="15"/>
  <c r="M454" i="15"/>
  <c r="L454" i="15"/>
  <c r="D454" i="15"/>
  <c r="C454" i="15"/>
  <c r="N453" i="15"/>
  <c r="N465" i="15" s="1"/>
  <c r="M453" i="15"/>
  <c r="M465" i="15" s="1"/>
  <c r="L453" i="15"/>
  <c r="D453" i="15"/>
  <c r="C453" i="15"/>
  <c r="H452" i="15"/>
  <c r="G452" i="15"/>
  <c r="D452" i="15"/>
  <c r="C452" i="15"/>
  <c r="H451" i="15"/>
  <c r="G451" i="15"/>
  <c r="D451" i="15"/>
  <c r="C451" i="15"/>
  <c r="F445" i="15"/>
  <c r="E445" i="15"/>
  <c r="D445" i="15"/>
  <c r="C445" i="15"/>
  <c r="F444" i="15"/>
  <c r="E444" i="15"/>
  <c r="D444" i="15"/>
  <c r="C444" i="15"/>
  <c r="F443" i="15"/>
  <c r="E443" i="15"/>
  <c r="D443" i="15"/>
  <c r="C443" i="15"/>
  <c r="F442" i="15"/>
  <c r="E442" i="15"/>
  <c r="D442" i="15"/>
  <c r="C442" i="15"/>
  <c r="F441" i="15"/>
  <c r="E441" i="15"/>
  <c r="D441" i="15"/>
  <c r="C441" i="15"/>
  <c r="F440" i="15"/>
  <c r="E440" i="15"/>
  <c r="D440" i="15"/>
  <c r="C440" i="15"/>
  <c r="J439" i="15"/>
  <c r="I439" i="15"/>
  <c r="F439" i="15"/>
  <c r="E439" i="15"/>
  <c r="D439" i="15"/>
  <c r="C439" i="15"/>
  <c r="J438" i="15"/>
  <c r="I438" i="15"/>
  <c r="F438" i="15"/>
  <c r="E438" i="15"/>
  <c r="D438" i="15"/>
  <c r="C438" i="15"/>
  <c r="J437" i="15"/>
  <c r="I437" i="15"/>
  <c r="F437" i="15"/>
  <c r="E437" i="15"/>
  <c r="D437" i="15"/>
  <c r="C437" i="15"/>
  <c r="J436" i="15"/>
  <c r="I436" i="15"/>
  <c r="F436" i="15"/>
  <c r="E436" i="15"/>
  <c r="D436" i="15"/>
  <c r="C436" i="15"/>
  <c r="I430" i="15"/>
  <c r="H430" i="15"/>
  <c r="G430" i="15"/>
  <c r="F430" i="15"/>
  <c r="E430" i="15"/>
  <c r="D430" i="15"/>
  <c r="C430" i="15"/>
  <c r="I429" i="15"/>
  <c r="H429" i="15"/>
  <c r="G429" i="15"/>
  <c r="F429" i="15"/>
  <c r="E429" i="15"/>
  <c r="D429" i="15"/>
  <c r="C429" i="15"/>
  <c r="I428" i="15"/>
  <c r="H428" i="15"/>
  <c r="G428" i="15"/>
  <c r="F428" i="15"/>
  <c r="E428" i="15"/>
  <c r="D428" i="15"/>
  <c r="C428" i="15"/>
  <c r="I427" i="15"/>
  <c r="H427" i="15"/>
  <c r="G427" i="15"/>
  <c r="F427" i="15"/>
  <c r="E427" i="15"/>
  <c r="D427" i="15"/>
  <c r="C427" i="15"/>
  <c r="M426" i="15"/>
  <c r="L426" i="15"/>
  <c r="I426" i="15"/>
  <c r="H426" i="15"/>
  <c r="G426" i="15"/>
  <c r="F426" i="15"/>
  <c r="E426" i="15"/>
  <c r="D426" i="15"/>
  <c r="C426" i="15"/>
  <c r="M425" i="15"/>
  <c r="L425" i="15"/>
  <c r="I425" i="15"/>
  <c r="H425" i="15"/>
  <c r="G425" i="15"/>
  <c r="F425" i="15"/>
  <c r="E425" i="15"/>
  <c r="D425" i="15"/>
  <c r="C425" i="15"/>
  <c r="M424" i="15"/>
  <c r="L424" i="15"/>
  <c r="I424" i="15"/>
  <c r="H424" i="15"/>
  <c r="G424" i="15"/>
  <c r="F424" i="15"/>
  <c r="E424" i="15"/>
  <c r="D424" i="15"/>
  <c r="C424" i="15"/>
  <c r="M423" i="15"/>
  <c r="L423" i="15"/>
  <c r="I423" i="15"/>
  <c r="H423" i="15"/>
  <c r="G423" i="15"/>
  <c r="F423" i="15"/>
  <c r="F433" i="15" s="1"/>
  <c r="E423" i="15"/>
  <c r="D423" i="15"/>
  <c r="C423" i="15"/>
  <c r="M422" i="15"/>
  <c r="L422" i="15"/>
  <c r="I422" i="15"/>
  <c r="I433" i="15" s="1"/>
  <c r="H422" i="15"/>
  <c r="G422" i="15"/>
  <c r="F422" i="15"/>
  <c r="E422" i="15"/>
  <c r="D422" i="15"/>
  <c r="C422" i="15"/>
  <c r="M421" i="15"/>
  <c r="L421" i="15"/>
  <c r="I421" i="15"/>
  <c r="H421" i="15"/>
  <c r="H433" i="15" s="1"/>
  <c r="G421" i="15"/>
  <c r="G433" i="15" s="1"/>
  <c r="F421" i="15"/>
  <c r="E421" i="15"/>
  <c r="E433" i="15" s="1"/>
  <c r="D421" i="15"/>
  <c r="D433" i="15" s="1"/>
  <c r="C421" i="15"/>
  <c r="C433" i="15" s="1"/>
  <c r="F415" i="15"/>
  <c r="E415" i="15"/>
  <c r="D415" i="15"/>
  <c r="C415" i="15"/>
  <c r="F414" i="15"/>
  <c r="E414" i="15"/>
  <c r="D414" i="15"/>
  <c r="C414" i="15"/>
  <c r="F413" i="15"/>
  <c r="E413" i="15"/>
  <c r="D413" i="15"/>
  <c r="C413" i="15"/>
  <c r="F412" i="15"/>
  <c r="E412" i="15"/>
  <c r="D412" i="15"/>
  <c r="C412" i="15"/>
  <c r="F411" i="15"/>
  <c r="E411" i="15"/>
  <c r="D411" i="15"/>
  <c r="C411" i="15"/>
  <c r="F410" i="15"/>
  <c r="E410" i="15"/>
  <c r="D410" i="15"/>
  <c r="C410" i="15"/>
  <c r="J409" i="15"/>
  <c r="I409" i="15"/>
  <c r="F409" i="15"/>
  <c r="E409" i="15"/>
  <c r="D409" i="15"/>
  <c r="C409" i="15"/>
  <c r="J408" i="15"/>
  <c r="I408" i="15"/>
  <c r="F408" i="15"/>
  <c r="E408" i="15"/>
  <c r="D408" i="15"/>
  <c r="C408" i="15"/>
  <c r="J407" i="15"/>
  <c r="I407" i="15"/>
  <c r="F407" i="15"/>
  <c r="E407" i="15"/>
  <c r="D407" i="15"/>
  <c r="C407" i="15"/>
  <c r="J406" i="15"/>
  <c r="I406" i="15"/>
  <c r="F406" i="15"/>
  <c r="E406" i="15"/>
  <c r="D406" i="15"/>
  <c r="C406" i="15"/>
  <c r="F401" i="15"/>
  <c r="G401" i="15" s="1"/>
  <c r="H401" i="15" s="1"/>
  <c r="E401" i="15"/>
  <c r="D401" i="15"/>
  <c r="C401" i="15"/>
  <c r="C400" i="15"/>
  <c r="C399" i="15"/>
  <c r="C398" i="15"/>
  <c r="C397" i="15"/>
  <c r="C396" i="15"/>
  <c r="F395" i="15"/>
  <c r="G395" i="15" s="1"/>
  <c r="H395" i="15" s="1"/>
  <c r="E395" i="15"/>
  <c r="D395" i="15"/>
  <c r="C395" i="15"/>
  <c r="F394" i="15"/>
  <c r="E394" i="15"/>
  <c r="G394" i="15" s="1"/>
  <c r="H394" i="15" s="1"/>
  <c r="D394" i="15"/>
  <c r="C394" i="15"/>
  <c r="L393" i="15"/>
  <c r="K393" i="15"/>
  <c r="F393" i="15"/>
  <c r="G393" i="15" s="1"/>
  <c r="H393" i="15" s="1"/>
  <c r="E393" i="15"/>
  <c r="D393" i="15"/>
  <c r="C393" i="15"/>
  <c r="L392" i="15"/>
  <c r="K392" i="15"/>
  <c r="F392" i="15"/>
  <c r="E392" i="15"/>
  <c r="G392" i="15" s="1"/>
  <c r="H392" i="15" s="1"/>
  <c r="D392" i="15"/>
  <c r="C392" i="15"/>
  <c r="L391" i="15"/>
  <c r="K391" i="15"/>
  <c r="F391" i="15"/>
  <c r="G391" i="15" s="1"/>
  <c r="H391" i="15" s="1"/>
  <c r="E391" i="15"/>
  <c r="D391" i="15"/>
  <c r="C391" i="15"/>
  <c r="L390" i="15"/>
  <c r="K390" i="15"/>
  <c r="F390" i="15"/>
  <c r="E390" i="15"/>
  <c r="E402" i="15" s="1"/>
  <c r="D390" i="15"/>
  <c r="D402" i="15" s="1"/>
  <c r="C390" i="15"/>
  <c r="C402" i="15" s="1"/>
  <c r="BG385" i="15"/>
  <c r="BF385" i="15"/>
  <c r="BE385" i="15"/>
  <c r="BD385" i="15"/>
  <c r="BC385" i="15"/>
  <c r="BB385" i="15"/>
  <c r="BA385" i="15"/>
  <c r="AZ385" i="15"/>
  <c r="AY385" i="15"/>
  <c r="AX385" i="15"/>
  <c r="AW385" i="15"/>
  <c r="AV385" i="15"/>
  <c r="AU385" i="15"/>
  <c r="AT385" i="15"/>
  <c r="AS385" i="15"/>
  <c r="AR385" i="15"/>
  <c r="AQ385" i="15"/>
  <c r="AP385" i="15"/>
  <c r="AO385" i="15"/>
  <c r="AN385" i="15"/>
  <c r="AM385" i="15"/>
  <c r="AL385" i="15"/>
  <c r="AK385" i="15"/>
  <c r="AJ385" i="15"/>
  <c r="AI385" i="15"/>
  <c r="AH385" i="15"/>
  <c r="AG385" i="15"/>
  <c r="AF385" i="15"/>
  <c r="AE385" i="15"/>
  <c r="AD385" i="15"/>
  <c r="AC385" i="15"/>
  <c r="AB385" i="15"/>
  <c r="AA385" i="15"/>
  <c r="Z385" i="15"/>
  <c r="Y385" i="15"/>
  <c r="X385" i="15"/>
  <c r="W385" i="15"/>
  <c r="V385" i="15"/>
  <c r="U385" i="15"/>
  <c r="T385" i="15"/>
  <c r="S385" i="15"/>
  <c r="R385" i="15"/>
  <c r="Q385" i="15"/>
  <c r="P385" i="15"/>
  <c r="O385" i="15"/>
  <c r="N385" i="15"/>
  <c r="M385" i="15"/>
  <c r="L385" i="15"/>
  <c r="K385" i="15"/>
  <c r="J385" i="15"/>
  <c r="I385" i="15"/>
  <c r="H385" i="15"/>
  <c r="G385" i="15"/>
  <c r="F385" i="15"/>
  <c r="E385" i="15"/>
  <c r="D385" i="15"/>
  <c r="BG384" i="15"/>
  <c r="BF384" i="15"/>
  <c r="BE384" i="15"/>
  <c r="BD384" i="15"/>
  <c r="BC384" i="15"/>
  <c r="BB384" i="15"/>
  <c r="BA384" i="15"/>
  <c r="AZ384" i="15"/>
  <c r="AY384" i="15"/>
  <c r="AX384" i="15"/>
  <c r="AW384" i="15"/>
  <c r="AV384" i="15"/>
  <c r="AU384" i="15"/>
  <c r="AT384" i="15"/>
  <c r="AS384" i="15"/>
  <c r="AR384" i="15"/>
  <c r="AQ384" i="15"/>
  <c r="AP384" i="15"/>
  <c r="AO384" i="15"/>
  <c r="AN384" i="15"/>
  <c r="AM384" i="15"/>
  <c r="AL384" i="15"/>
  <c r="AK384" i="15"/>
  <c r="AJ384" i="15"/>
  <c r="AI384" i="15"/>
  <c r="AH384" i="15"/>
  <c r="AG384" i="15"/>
  <c r="AF384" i="15"/>
  <c r="AE384" i="15"/>
  <c r="AD384" i="15"/>
  <c r="AC384" i="15"/>
  <c r="AB384" i="15"/>
  <c r="AA384" i="15"/>
  <c r="Z384" i="15"/>
  <c r="Y384" i="15"/>
  <c r="X384" i="15"/>
  <c r="W384" i="15"/>
  <c r="V384" i="15"/>
  <c r="U384" i="15"/>
  <c r="T384" i="15"/>
  <c r="S384" i="15"/>
  <c r="R384" i="15"/>
  <c r="Q384" i="15"/>
  <c r="P384" i="15"/>
  <c r="O384" i="15"/>
  <c r="N384" i="15"/>
  <c r="M384" i="15"/>
  <c r="L384" i="15"/>
  <c r="K384" i="15"/>
  <c r="J384" i="15"/>
  <c r="I384" i="15"/>
  <c r="H384" i="15"/>
  <c r="G384" i="15"/>
  <c r="F384" i="15"/>
  <c r="E384" i="15"/>
  <c r="D384" i="15"/>
  <c r="BG383" i="15"/>
  <c r="BF383" i="15"/>
  <c r="BE383" i="15"/>
  <c r="BD383" i="15"/>
  <c r="BC383" i="15"/>
  <c r="BB383" i="15"/>
  <c r="BA383" i="15"/>
  <c r="AZ383" i="15"/>
  <c r="AY383" i="15"/>
  <c r="AX383" i="15"/>
  <c r="AW383" i="15"/>
  <c r="AV383" i="15"/>
  <c r="AU383" i="15"/>
  <c r="AT383" i="15"/>
  <c r="AS383" i="15"/>
  <c r="AR383" i="15"/>
  <c r="AQ383" i="15"/>
  <c r="AP383" i="15"/>
  <c r="AO383" i="15"/>
  <c r="AN383" i="15"/>
  <c r="AM383" i="15"/>
  <c r="AL383" i="15"/>
  <c r="AK383" i="15"/>
  <c r="AJ383" i="15"/>
  <c r="AI383" i="15"/>
  <c r="AH383" i="15"/>
  <c r="AG383" i="15"/>
  <c r="AF383" i="15"/>
  <c r="AE383" i="15"/>
  <c r="AD383" i="15"/>
  <c r="AC383" i="15"/>
  <c r="AB383" i="15"/>
  <c r="AA383" i="15"/>
  <c r="Z383" i="15"/>
  <c r="Y383" i="15"/>
  <c r="X383" i="15"/>
  <c r="W383" i="15"/>
  <c r="V383" i="15"/>
  <c r="U383" i="15"/>
  <c r="T383" i="15"/>
  <c r="S383" i="15"/>
  <c r="R383" i="15"/>
  <c r="Q383" i="15"/>
  <c r="P383" i="15"/>
  <c r="O383" i="15"/>
  <c r="N383" i="15"/>
  <c r="M383" i="15"/>
  <c r="L383" i="15"/>
  <c r="K383" i="15"/>
  <c r="J383" i="15"/>
  <c r="I383" i="15"/>
  <c r="H383" i="15"/>
  <c r="G383" i="15"/>
  <c r="F383" i="15"/>
  <c r="E383" i="15"/>
  <c r="D383" i="15"/>
  <c r="BG382" i="15"/>
  <c r="BF382" i="15"/>
  <c r="BE382" i="15"/>
  <c r="BD382" i="15"/>
  <c r="BC382" i="15"/>
  <c r="BB382" i="15"/>
  <c r="BA382" i="15"/>
  <c r="AZ382" i="15"/>
  <c r="AY382" i="15"/>
  <c r="AX382" i="15"/>
  <c r="AW382" i="15"/>
  <c r="AV382" i="15"/>
  <c r="AU382" i="15"/>
  <c r="AT382" i="15"/>
  <c r="AS382" i="15"/>
  <c r="AR382" i="15"/>
  <c r="AQ382" i="15"/>
  <c r="AP382" i="15"/>
  <c r="AO382" i="15"/>
  <c r="AN382" i="15"/>
  <c r="AM382" i="15"/>
  <c r="AL382" i="15"/>
  <c r="AK382" i="15"/>
  <c r="AJ382" i="15"/>
  <c r="AI382" i="15"/>
  <c r="AH382" i="15"/>
  <c r="AG382" i="15"/>
  <c r="AF382" i="15"/>
  <c r="AE382" i="15"/>
  <c r="AD382" i="15"/>
  <c r="AC382" i="15"/>
  <c r="AB382" i="15"/>
  <c r="AA382" i="15"/>
  <c r="Z382" i="15"/>
  <c r="Y382" i="15"/>
  <c r="X382" i="15"/>
  <c r="W382" i="15"/>
  <c r="V382" i="15"/>
  <c r="U382" i="15"/>
  <c r="T382" i="15"/>
  <c r="S382" i="15"/>
  <c r="R382" i="15"/>
  <c r="Q382" i="15"/>
  <c r="P382" i="15"/>
  <c r="O382" i="15"/>
  <c r="N382" i="15"/>
  <c r="M382" i="15"/>
  <c r="L382" i="15"/>
  <c r="K382" i="15"/>
  <c r="J382" i="15"/>
  <c r="I382" i="15"/>
  <c r="H382" i="15"/>
  <c r="G382" i="15"/>
  <c r="F382" i="15"/>
  <c r="E382" i="15"/>
  <c r="D382" i="15"/>
  <c r="BG381" i="15"/>
  <c r="BF381" i="15"/>
  <c r="BE381" i="15"/>
  <c r="BD381" i="15"/>
  <c r="BC381" i="15"/>
  <c r="BB381" i="15"/>
  <c r="BA381" i="15"/>
  <c r="AZ381" i="15"/>
  <c r="AY381" i="15"/>
  <c r="AX381" i="15"/>
  <c r="AW381" i="15"/>
  <c r="AV381" i="15"/>
  <c r="AU381" i="15"/>
  <c r="AT381" i="15"/>
  <c r="AS381" i="15"/>
  <c r="AR381" i="15"/>
  <c r="AQ381" i="15"/>
  <c r="AP381" i="15"/>
  <c r="AO381" i="15"/>
  <c r="AN381" i="15"/>
  <c r="AM381" i="15"/>
  <c r="AL381" i="15"/>
  <c r="AK381" i="15"/>
  <c r="AJ381" i="15"/>
  <c r="AI381" i="15"/>
  <c r="AH381" i="15"/>
  <c r="AG381" i="15"/>
  <c r="AF381" i="15"/>
  <c r="AE381" i="15"/>
  <c r="AD381" i="15"/>
  <c r="AC381" i="15"/>
  <c r="AB381" i="15"/>
  <c r="AA381" i="15"/>
  <c r="Z381" i="15"/>
  <c r="Y381" i="15"/>
  <c r="X381" i="15"/>
  <c r="W381" i="15"/>
  <c r="V381" i="15"/>
  <c r="U381" i="15"/>
  <c r="T381" i="15"/>
  <c r="S381" i="15"/>
  <c r="R381" i="15"/>
  <c r="Q381" i="15"/>
  <c r="P381" i="15"/>
  <c r="O381" i="15"/>
  <c r="N381" i="15"/>
  <c r="M381" i="15"/>
  <c r="L381" i="15"/>
  <c r="K381" i="15"/>
  <c r="J381" i="15"/>
  <c r="I381" i="15"/>
  <c r="H381" i="15"/>
  <c r="G381" i="15"/>
  <c r="F381" i="15"/>
  <c r="E381" i="15"/>
  <c r="D381" i="15"/>
  <c r="BG380" i="15"/>
  <c r="BF380" i="15"/>
  <c r="BE380" i="15"/>
  <c r="BD380" i="15"/>
  <c r="BC380" i="15"/>
  <c r="BB380" i="15"/>
  <c r="BA380" i="15"/>
  <c r="AZ380" i="15"/>
  <c r="AY380" i="15"/>
  <c r="AX380" i="15"/>
  <c r="AW380" i="15"/>
  <c r="AV380" i="15"/>
  <c r="AU380" i="15"/>
  <c r="AT380" i="15"/>
  <c r="AS380" i="15"/>
  <c r="AR380" i="15"/>
  <c r="AQ380" i="15"/>
  <c r="AP380" i="15"/>
  <c r="AO380" i="15"/>
  <c r="AN380" i="15"/>
  <c r="AM380" i="15"/>
  <c r="AL380" i="15"/>
  <c r="AK380" i="15"/>
  <c r="AJ380" i="15"/>
  <c r="AI380" i="15"/>
  <c r="AH380" i="15"/>
  <c r="AG380" i="15"/>
  <c r="AF380" i="15"/>
  <c r="AE380" i="15"/>
  <c r="AD380" i="15"/>
  <c r="AC380" i="15"/>
  <c r="AB380" i="15"/>
  <c r="AA380" i="15"/>
  <c r="Z380" i="15"/>
  <c r="Y380" i="15"/>
  <c r="X380" i="15"/>
  <c r="W380" i="15"/>
  <c r="V380" i="15"/>
  <c r="U380" i="15"/>
  <c r="T380" i="15"/>
  <c r="S380" i="15"/>
  <c r="R380" i="15"/>
  <c r="Q380" i="15"/>
  <c r="P380" i="15"/>
  <c r="O380" i="15"/>
  <c r="N380" i="15"/>
  <c r="M380" i="15"/>
  <c r="L380" i="15"/>
  <c r="K380" i="15"/>
  <c r="J380" i="15"/>
  <c r="I380" i="15"/>
  <c r="H380" i="15"/>
  <c r="G380" i="15"/>
  <c r="F380" i="15"/>
  <c r="E380" i="15"/>
  <c r="D380" i="15"/>
  <c r="BG379" i="15"/>
  <c r="BF379" i="15"/>
  <c r="BE379" i="15"/>
  <c r="BD379" i="15"/>
  <c r="BC379" i="15"/>
  <c r="BB379" i="15"/>
  <c r="BA379" i="15"/>
  <c r="AZ379" i="15"/>
  <c r="AY379" i="15"/>
  <c r="AX379" i="15"/>
  <c r="AW379" i="15"/>
  <c r="AV379" i="15"/>
  <c r="AU379" i="15"/>
  <c r="AT379" i="15"/>
  <c r="AS379" i="15"/>
  <c r="AR379" i="15"/>
  <c r="AQ379" i="15"/>
  <c r="AP379" i="15"/>
  <c r="AO379" i="15"/>
  <c r="AN379" i="15"/>
  <c r="AM379" i="15"/>
  <c r="AL379" i="15"/>
  <c r="AK379" i="15"/>
  <c r="AJ379" i="15"/>
  <c r="AI379" i="15"/>
  <c r="AH379" i="15"/>
  <c r="AG379" i="15"/>
  <c r="AF379" i="15"/>
  <c r="AE379" i="15"/>
  <c r="AD379" i="15"/>
  <c r="AC379" i="15"/>
  <c r="AB379" i="15"/>
  <c r="AA379" i="15"/>
  <c r="Z379" i="15"/>
  <c r="Y379" i="15"/>
  <c r="X379" i="15"/>
  <c r="W379" i="15"/>
  <c r="V379" i="15"/>
  <c r="U379" i="15"/>
  <c r="T379" i="15"/>
  <c r="S379" i="15"/>
  <c r="R379" i="15"/>
  <c r="Q379" i="15"/>
  <c r="P379" i="15"/>
  <c r="O379" i="15"/>
  <c r="N379" i="15"/>
  <c r="M379" i="15"/>
  <c r="L379" i="15"/>
  <c r="K379" i="15"/>
  <c r="J379" i="15"/>
  <c r="I379" i="15"/>
  <c r="H379" i="15"/>
  <c r="G379" i="15"/>
  <c r="F379" i="15"/>
  <c r="E379" i="15"/>
  <c r="D379" i="15"/>
  <c r="BG378" i="15"/>
  <c r="BF378" i="15"/>
  <c r="BE378" i="15"/>
  <c r="BD378" i="15"/>
  <c r="BC378" i="15"/>
  <c r="BB378" i="15"/>
  <c r="BA378" i="15"/>
  <c r="AZ378" i="15"/>
  <c r="AY378" i="15"/>
  <c r="AX378" i="15"/>
  <c r="AW378" i="15"/>
  <c r="AV378" i="15"/>
  <c r="AU378" i="15"/>
  <c r="AT378" i="15"/>
  <c r="AS378" i="15"/>
  <c r="AR378" i="15"/>
  <c r="AQ378" i="15"/>
  <c r="AP378" i="15"/>
  <c r="AO378" i="15"/>
  <c r="AN378" i="15"/>
  <c r="AM378" i="15"/>
  <c r="AL378" i="15"/>
  <c r="AK378" i="15"/>
  <c r="AJ378" i="15"/>
  <c r="AI378" i="15"/>
  <c r="AH378" i="15"/>
  <c r="AG378" i="15"/>
  <c r="AF378" i="15"/>
  <c r="AE378" i="15"/>
  <c r="AD378" i="15"/>
  <c r="AC378" i="15"/>
  <c r="AB378" i="15"/>
  <c r="AA378" i="15"/>
  <c r="Z378" i="15"/>
  <c r="Y378" i="15"/>
  <c r="X378" i="15"/>
  <c r="W378" i="15"/>
  <c r="V378" i="15"/>
  <c r="U378" i="15"/>
  <c r="T378" i="15"/>
  <c r="S378" i="15"/>
  <c r="R378" i="15"/>
  <c r="Q378" i="15"/>
  <c r="P378" i="15"/>
  <c r="O378" i="15"/>
  <c r="N378" i="15"/>
  <c r="M378" i="15"/>
  <c r="L378" i="15"/>
  <c r="K378" i="15"/>
  <c r="J378" i="15"/>
  <c r="I378" i="15"/>
  <c r="H378" i="15"/>
  <c r="G378" i="15"/>
  <c r="F378" i="15"/>
  <c r="E378" i="15"/>
  <c r="D378" i="15"/>
  <c r="BG377" i="15"/>
  <c r="BF377" i="15"/>
  <c r="BE377" i="15"/>
  <c r="BD377" i="15"/>
  <c r="BC377" i="15"/>
  <c r="BB377" i="15"/>
  <c r="BA377" i="15"/>
  <c r="AZ377" i="15"/>
  <c r="AY377" i="15"/>
  <c r="AX377" i="15"/>
  <c r="AW377" i="15"/>
  <c r="AV377" i="15"/>
  <c r="AU377" i="15"/>
  <c r="AT377" i="15"/>
  <c r="AS377" i="15"/>
  <c r="AR377" i="15"/>
  <c r="AQ377" i="15"/>
  <c r="AP377" i="15"/>
  <c r="AO377" i="15"/>
  <c r="AN377" i="15"/>
  <c r="AM377" i="15"/>
  <c r="AL377" i="15"/>
  <c r="AK377" i="15"/>
  <c r="AJ377" i="15"/>
  <c r="AI377" i="15"/>
  <c r="AH377" i="15"/>
  <c r="AG377" i="15"/>
  <c r="AF377" i="15"/>
  <c r="AE377" i="15"/>
  <c r="AD377" i="15"/>
  <c r="AC377" i="15"/>
  <c r="AB377" i="15"/>
  <c r="AA377" i="15"/>
  <c r="Z377" i="15"/>
  <c r="Y377" i="15"/>
  <c r="X377" i="15"/>
  <c r="W377" i="15"/>
  <c r="V377" i="15"/>
  <c r="U377" i="15"/>
  <c r="T377" i="15"/>
  <c r="S377" i="15"/>
  <c r="R377" i="15"/>
  <c r="Q377" i="15"/>
  <c r="P377" i="15"/>
  <c r="O377" i="15"/>
  <c r="N377" i="15"/>
  <c r="M377" i="15"/>
  <c r="L377" i="15"/>
  <c r="K377" i="15"/>
  <c r="J377" i="15"/>
  <c r="I377" i="15"/>
  <c r="H377" i="15"/>
  <c r="G377" i="15"/>
  <c r="F377" i="15"/>
  <c r="E377" i="15"/>
  <c r="D377" i="15"/>
  <c r="BG376" i="15"/>
  <c r="BF376" i="15"/>
  <c r="BE376" i="15"/>
  <c r="BD376" i="15"/>
  <c r="BC376" i="15"/>
  <c r="BB376" i="15"/>
  <c r="BA376" i="15"/>
  <c r="AZ376" i="15"/>
  <c r="AY376" i="15"/>
  <c r="AX376" i="15"/>
  <c r="AW376" i="15"/>
  <c r="AV376" i="15"/>
  <c r="AU376" i="15"/>
  <c r="AT376" i="15"/>
  <c r="AS376" i="15"/>
  <c r="AR376" i="15"/>
  <c r="AQ376" i="15"/>
  <c r="AP376" i="15"/>
  <c r="AO376" i="15"/>
  <c r="AN376" i="15"/>
  <c r="AM376" i="15"/>
  <c r="AL376" i="15"/>
  <c r="AK376" i="15"/>
  <c r="AJ376" i="15"/>
  <c r="AI376" i="15"/>
  <c r="AH376" i="15"/>
  <c r="AG376" i="15"/>
  <c r="AF376" i="15"/>
  <c r="AE376" i="15"/>
  <c r="AD376" i="15"/>
  <c r="AC376" i="15"/>
  <c r="AB376" i="15"/>
  <c r="AA376" i="15"/>
  <c r="Z376" i="15"/>
  <c r="Y376" i="15"/>
  <c r="X376" i="15"/>
  <c r="W376" i="15"/>
  <c r="V376" i="15"/>
  <c r="U376" i="15"/>
  <c r="T376" i="15"/>
  <c r="S376" i="15"/>
  <c r="R376" i="15"/>
  <c r="Q376" i="15"/>
  <c r="P376" i="15"/>
  <c r="O376" i="15"/>
  <c r="N376" i="15"/>
  <c r="M376" i="15"/>
  <c r="L376" i="15"/>
  <c r="K376" i="15"/>
  <c r="J376" i="15"/>
  <c r="I376" i="15"/>
  <c r="H376" i="15"/>
  <c r="G376" i="15"/>
  <c r="F376" i="15"/>
  <c r="E376" i="15"/>
  <c r="D376" i="15"/>
  <c r="BG375" i="15"/>
  <c r="BF375" i="15"/>
  <c r="BE375" i="15"/>
  <c r="BD375" i="15"/>
  <c r="BC375" i="15"/>
  <c r="BB375" i="15"/>
  <c r="BA375" i="15"/>
  <c r="AZ375" i="15"/>
  <c r="AY375" i="15"/>
  <c r="AX375" i="15"/>
  <c r="AW375" i="15"/>
  <c r="AV375" i="15"/>
  <c r="AU375" i="15"/>
  <c r="AT375" i="15"/>
  <c r="AS375" i="15"/>
  <c r="AR375" i="15"/>
  <c r="AQ375" i="15"/>
  <c r="AP375" i="15"/>
  <c r="AO375" i="15"/>
  <c r="AN375" i="15"/>
  <c r="AM375" i="15"/>
  <c r="AL375" i="15"/>
  <c r="AK375" i="15"/>
  <c r="AJ375" i="15"/>
  <c r="AI375" i="15"/>
  <c r="AH375" i="15"/>
  <c r="AG375" i="15"/>
  <c r="AF375" i="15"/>
  <c r="AE375" i="15"/>
  <c r="AD375" i="15"/>
  <c r="AC375" i="15"/>
  <c r="AB375" i="15"/>
  <c r="AA375" i="15"/>
  <c r="Z375" i="15"/>
  <c r="Y375" i="15"/>
  <c r="X375" i="15"/>
  <c r="W375" i="15"/>
  <c r="V375" i="15"/>
  <c r="U375" i="15"/>
  <c r="T375" i="15"/>
  <c r="S375" i="15"/>
  <c r="R375" i="15"/>
  <c r="Q375" i="15"/>
  <c r="P375" i="15"/>
  <c r="O375" i="15"/>
  <c r="N375" i="15"/>
  <c r="M375" i="15"/>
  <c r="L375" i="15"/>
  <c r="K375" i="15"/>
  <c r="J375" i="15"/>
  <c r="I375" i="15"/>
  <c r="H375" i="15"/>
  <c r="G375" i="15"/>
  <c r="F375" i="15"/>
  <c r="E375" i="15"/>
  <c r="D375" i="15"/>
  <c r="BG374" i="15"/>
  <c r="BF374" i="15"/>
  <c r="BE374" i="15"/>
  <c r="BD374" i="15"/>
  <c r="BC374" i="15"/>
  <c r="BB374" i="15"/>
  <c r="BA374" i="15"/>
  <c r="AZ374" i="15"/>
  <c r="AY374" i="15"/>
  <c r="AX374" i="15"/>
  <c r="AW374" i="15"/>
  <c r="AV374" i="15"/>
  <c r="AU374" i="15"/>
  <c r="AT374" i="15"/>
  <c r="AS374" i="15"/>
  <c r="AR374" i="15"/>
  <c r="AQ374" i="15"/>
  <c r="AP374" i="15"/>
  <c r="AO374" i="15"/>
  <c r="AN374" i="15"/>
  <c r="AM374" i="15"/>
  <c r="AL374" i="15"/>
  <c r="AK374" i="15"/>
  <c r="AJ374" i="15"/>
  <c r="AI374" i="15"/>
  <c r="AH374" i="15"/>
  <c r="AG374" i="15"/>
  <c r="AF374" i="15"/>
  <c r="AE374" i="15"/>
  <c r="AD374" i="15"/>
  <c r="AC374" i="15"/>
  <c r="AB374" i="15"/>
  <c r="AA374" i="15"/>
  <c r="Z374" i="15"/>
  <c r="Y374" i="15"/>
  <c r="X374" i="15"/>
  <c r="W374" i="15"/>
  <c r="V374" i="15"/>
  <c r="U374" i="15"/>
  <c r="T374" i="15"/>
  <c r="S374" i="15"/>
  <c r="R374" i="15"/>
  <c r="Q374" i="15"/>
  <c r="P374" i="15"/>
  <c r="O374" i="15"/>
  <c r="N374" i="15"/>
  <c r="M374" i="15"/>
  <c r="L374" i="15"/>
  <c r="K374" i="15"/>
  <c r="J374" i="15"/>
  <c r="I374" i="15"/>
  <c r="H374" i="15"/>
  <c r="G374" i="15"/>
  <c r="F374" i="15"/>
  <c r="E374" i="15"/>
  <c r="D374" i="15"/>
  <c r="BG373" i="15"/>
  <c r="BF373" i="15"/>
  <c r="BE373" i="15"/>
  <c r="BD373" i="15"/>
  <c r="BC373" i="15"/>
  <c r="BB373" i="15"/>
  <c r="BA373" i="15"/>
  <c r="AZ373" i="15"/>
  <c r="AY373" i="15"/>
  <c r="AX373" i="15"/>
  <c r="AW373" i="15"/>
  <c r="AV373" i="15"/>
  <c r="AU373" i="15"/>
  <c r="AT373" i="15"/>
  <c r="AS373" i="15"/>
  <c r="AR373" i="15"/>
  <c r="AQ373" i="15"/>
  <c r="AP373" i="15"/>
  <c r="AO373" i="15"/>
  <c r="AN373" i="15"/>
  <c r="AM373" i="15"/>
  <c r="AL373" i="15"/>
  <c r="AK373" i="15"/>
  <c r="AJ373" i="15"/>
  <c r="AI373" i="15"/>
  <c r="AH373" i="15"/>
  <c r="AG373" i="15"/>
  <c r="AF373" i="15"/>
  <c r="AE373" i="15"/>
  <c r="AD373" i="15"/>
  <c r="AC373" i="15"/>
  <c r="AB373" i="15"/>
  <c r="AA373" i="15"/>
  <c r="Z373" i="15"/>
  <c r="Y373" i="15"/>
  <c r="X373" i="15"/>
  <c r="W373" i="15"/>
  <c r="V373" i="15"/>
  <c r="U373" i="15"/>
  <c r="T373" i="15"/>
  <c r="S373" i="15"/>
  <c r="R373" i="15"/>
  <c r="Q373" i="15"/>
  <c r="P373" i="15"/>
  <c r="O373" i="15"/>
  <c r="N373" i="15"/>
  <c r="M373" i="15"/>
  <c r="L373" i="15"/>
  <c r="K373" i="15"/>
  <c r="J373" i="15"/>
  <c r="I373" i="15"/>
  <c r="H373" i="15"/>
  <c r="G373" i="15"/>
  <c r="F373" i="15"/>
  <c r="E373" i="15"/>
  <c r="D373" i="15"/>
  <c r="B369" i="15"/>
  <c r="B368" i="15"/>
  <c r="B367" i="15"/>
  <c r="B366" i="15"/>
  <c r="B365" i="15"/>
  <c r="B364" i="15"/>
  <c r="B363" i="15"/>
  <c r="B362" i="15"/>
  <c r="B361" i="15"/>
  <c r="B360" i="15"/>
  <c r="B359" i="15"/>
  <c r="B358" i="15"/>
  <c r="B357" i="15"/>
  <c r="B356" i="15"/>
  <c r="B355" i="15"/>
  <c r="B354" i="15"/>
  <c r="B353" i="15"/>
  <c r="B352" i="15"/>
  <c r="B351" i="15"/>
  <c r="B350" i="15"/>
  <c r="B349" i="15"/>
  <c r="B348" i="15"/>
  <c r="B347" i="15"/>
  <c r="B346" i="15"/>
  <c r="B345" i="15"/>
  <c r="B344" i="15"/>
  <c r="B343" i="15"/>
  <c r="B342" i="15"/>
  <c r="B341" i="15"/>
  <c r="B340" i="15"/>
  <c r="B339" i="15"/>
  <c r="B338" i="15"/>
  <c r="B337" i="15"/>
  <c r="B336" i="15"/>
  <c r="B335" i="15"/>
  <c r="B334" i="15"/>
  <c r="B333" i="15"/>
  <c r="B332" i="15"/>
  <c r="B331" i="15"/>
  <c r="B330" i="15"/>
  <c r="B329" i="15"/>
  <c r="B328" i="15"/>
  <c r="B327" i="15"/>
  <c r="B326" i="15"/>
  <c r="B325" i="15"/>
  <c r="B324" i="15"/>
  <c r="B323" i="15"/>
  <c r="B322" i="15"/>
  <c r="B321" i="15"/>
  <c r="B320" i="15"/>
  <c r="B319" i="15"/>
  <c r="B318" i="15"/>
  <c r="B317" i="15"/>
  <c r="B316" i="15"/>
  <c r="B315" i="15"/>
  <c r="B314" i="15"/>
  <c r="B313" i="15"/>
  <c r="B312" i="15"/>
  <c r="B311" i="15"/>
  <c r="B310" i="15"/>
  <c r="B309" i="15"/>
  <c r="B308" i="15"/>
  <c r="B307" i="15"/>
  <c r="B306" i="15"/>
  <c r="B305" i="15"/>
  <c r="B304" i="15"/>
  <c r="B303" i="15"/>
  <c r="B302" i="15"/>
  <c r="B301" i="15"/>
  <c r="B300" i="15"/>
  <c r="B299" i="15"/>
  <c r="B298" i="15"/>
  <c r="B297" i="15"/>
  <c r="B296" i="15"/>
  <c r="B295" i="15"/>
  <c r="B294" i="15"/>
  <c r="B293" i="15"/>
  <c r="B292" i="15"/>
  <c r="B291" i="15"/>
  <c r="B290" i="15"/>
  <c r="B289" i="15"/>
  <c r="B288" i="15"/>
  <c r="B287" i="15"/>
  <c r="B286" i="15"/>
  <c r="B285" i="15"/>
  <c r="B284" i="15"/>
  <c r="B283" i="15"/>
  <c r="B282" i="15"/>
  <c r="B281" i="15"/>
  <c r="B280" i="15"/>
  <c r="B279" i="15"/>
  <c r="B278" i="15"/>
  <c r="B277" i="15"/>
  <c r="B276" i="15"/>
  <c r="B275" i="15"/>
  <c r="B274" i="15"/>
  <c r="B273" i="15"/>
  <c r="B272" i="15"/>
  <c r="B271" i="15"/>
  <c r="B270" i="15"/>
  <c r="B269" i="15"/>
  <c r="B268" i="15"/>
  <c r="B267" i="15"/>
  <c r="B266" i="15"/>
  <c r="B265" i="15"/>
  <c r="B264" i="15"/>
  <c r="B263" i="15"/>
  <c r="B262" i="15"/>
  <c r="B261" i="15"/>
  <c r="B260" i="15"/>
  <c r="B259" i="15"/>
  <c r="B258" i="15"/>
  <c r="B257" i="15"/>
  <c r="B256" i="15"/>
  <c r="B255" i="15"/>
  <c r="B254" i="15"/>
  <c r="B253" i="15"/>
  <c r="B252" i="15"/>
  <c r="B251" i="15"/>
  <c r="B250" i="15"/>
  <c r="B249" i="15"/>
  <c r="B248" i="15"/>
  <c r="B247" i="15"/>
  <c r="B246" i="15"/>
  <c r="B245" i="15"/>
  <c r="B244" i="15"/>
  <c r="B243" i="15"/>
  <c r="B242" i="15"/>
  <c r="B241" i="15"/>
  <c r="B240" i="15"/>
  <c r="B239" i="15"/>
  <c r="B238" i="15"/>
  <c r="B237" i="15"/>
  <c r="B236" i="15"/>
  <c r="B235" i="15"/>
  <c r="B234" i="15"/>
  <c r="B233" i="15"/>
  <c r="B232" i="15"/>
  <c r="B231" i="15"/>
  <c r="B230" i="15"/>
  <c r="B229" i="15"/>
  <c r="B228" i="15"/>
  <c r="B227" i="15"/>
  <c r="B226" i="15"/>
  <c r="B225" i="15"/>
  <c r="B224" i="15"/>
  <c r="B223" i="15"/>
  <c r="B222" i="15"/>
  <c r="B221" i="15"/>
  <c r="B220" i="15"/>
  <c r="B219" i="15"/>
  <c r="B218" i="15"/>
  <c r="B217" i="15"/>
  <c r="B216" i="15"/>
  <c r="B215" i="15"/>
  <c r="B214" i="15"/>
  <c r="B213" i="15"/>
  <c r="B212" i="15"/>
  <c r="B211" i="15"/>
  <c r="B210" i="15"/>
  <c r="B209" i="15"/>
  <c r="B208" i="15"/>
  <c r="B207" i="15"/>
  <c r="B206" i="15"/>
  <c r="B205" i="15"/>
  <c r="B204" i="15"/>
  <c r="B203" i="15"/>
  <c r="B202" i="15"/>
  <c r="B201" i="15"/>
  <c r="B200" i="15"/>
  <c r="B199" i="15"/>
  <c r="B198" i="15"/>
  <c r="B197" i="15"/>
  <c r="B196" i="15"/>
  <c r="B195" i="15"/>
  <c r="B194" i="15"/>
  <c r="B193" i="15"/>
  <c r="B192" i="15"/>
  <c r="B191" i="15"/>
  <c r="B190" i="15"/>
  <c r="B189" i="15"/>
  <c r="B188" i="15"/>
  <c r="B187" i="15"/>
  <c r="B186" i="15"/>
  <c r="B185" i="15"/>
  <c r="B184" i="15"/>
  <c r="B183" i="15"/>
  <c r="B182" i="15"/>
  <c r="B181" i="15"/>
  <c r="B180" i="15"/>
  <c r="B179" i="15"/>
  <c r="B178" i="15"/>
  <c r="B177" i="15"/>
  <c r="B176" i="15"/>
  <c r="B175" i="15"/>
  <c r="B174" i="15"/>
  <c r="B173" i="15"/>
  <c r="B172" i="15"/>
  <c r="B171" i="15"/>
  <c r="B170" i="15"/>
  <c r="B169" i="15"/>
  <c r="B168" i="15"/>
  <c r="B167" i="15"/>
  <c r="B166" i="15"/>
  <c r="B165" i="15"/>
  <c r="B164" i="15"/>
  <c r="B163" i="15"/>
  <c r="B162" i="15"/>
  <c r="B161" i="15"/>
  <c r="B160" i="15"/>
  <c r="B159" i="15"/>
  <c r="B158" i="15"/>
  <c r="B157" i="15"/>
  <c r="B156" i="15"/>
  <c r="B155" i="15"/>
  <c r="B154" i="15"/>
  <c r="B153" i="15"/>
  <c r="B152" i="15"/>
  <c r="B151" i="15"/>
  <c r="B150" i="15"/>
  <c r="B149" i="15"/>
  <c r="B148" i="15"/>
  <c r="B147" i="15"/>
  <c r="B146" i="15"/>
  <c r="B145" i="15"/>
  <c r="B144" i="15"/>
  <c r="B143" i="15"/>
  <c r="B142" i="15"/>
  <c r="B141" i="15"/>
  <c r="B140" i="15"/>
  <c r="B139" i="15"/>
  <c r="B138" i="15"/>
  <c r="B137" i="15"/>
  <c r="B136" i="15"/>
  <c r="B135" i="15"/>
  <c r="B134" i="15"/>
  <c r="B133" i="15"/>
  <c r="B132" i="15"/>
  <c r="B131" i="15"/>
  <c r="B130" i="15"/>
  <c r="B129" i="15"/>
  <c r="B128" i="15"/>
  <c r="B127" i="15"/>
  <c r="B126" i="15"/>
  <c r="B125" i="15"/>
  <c r="B124" i="15"/>
  <c r="B123" i="15"/>
  <c r="B122" i="15"/>
  <c r="B121" i="15"/>
  <c r="B120" i="15"/>
  <c r="B119" i="15"/>
  <c r="B118" i="15"/>
  <c r="B117" i="15"/>
  <c r="B116" i="15"/>
  <c r="B115" i="15"/>
  <c r="B114" i="15"/>
  <c r="B113" i="15"/>
  <c r="B112" i="15"/>
  <c r="B111" i="15"/>
  <c r="B110" i="15"/>
  <c r="B109" i="15"/>
  <c r="B108" i="15"/>
  <c r="B107" i="15"/>
  <c r="B106" i="15"/>
  <c r="B105" i="15"/>
  <c r="B104" i="15"/>
  <c r="B103" i="15"/>
  <c r="B102" i="15"/>
  <c r="B101" i="15"/>
  <c r="B100" i="15"/>
  <c r="B99" i="15"/>
  <c r="B98" i="15"/>
  <c r="B97" i="15"/>
  <c r="B96" i="15"/>
  <c r="B95" i="15"/>
  <c r="B94" i="15"/>
  <c r="B93" i="15"/>
  <c r="B92" i="15"/>
  <c r="B91" i="15"/>
  <c r="B90" i="15"/>
  <c r="B89" i="15"/>
  <c r="B88" i="15"/>
  <c r="B87" i="15"/>
  <c r="B86" i="15"/>
  <c r="B85" i="15"/>
  <c r="B84" i="15"/>
  <c r="B83" i="15"/>
  <c r="B82" i="15"/>
  <c r="B81" i="15"/>
  <c r="B80" i="15"/>
  <c r="B79" i="15"/>
  <c r="B78" i="15"/>
  <c r="B77" i="15"/>
  <c r="B76" i="15"/>
  <c r="B75" i="15"/>
  <c r="B74" i="15"/>
  <c r="B73" i="15"/>
  <c r="B72" i="15"/>
  <c r="B71" i="15"/>
  <c r="B70" i="15"/>
  <c r="B69" i="15"/>
  <c r="B68" i="15"/>
  <c r="B67" i="15"/>
  <c r="B66" i="15"/>
  <c r="B65" i="15"/>
  <c r="B64" i="15"/>
  <c r="B63" i="15"/>
  <c r="B62" i="15"/>
  <c r="B61" i="15"/>
  <c r="B60" i="15"/>
  <c r="B59" i="15"/>
  <c r="B58" i="15"/>
  <c r="B57" i="15"/>
  <c r="B56" i="15"/>
  <c r="B55" i="15"/>
  <c r="B54" i="15"/>
  <c r="B53" i="15"/>
  <c r="B52" i="15"/>
  <c r="B51" i="15"/>
  <c r="B50" i="15"/>
  <c r="B49" i="15"/>
  <c r="B48" i="15"/>
  <c r="B47" i="15"/>
  <c r="B46" i="15"/>
  <c r="B45" i="15"/>
  <c r="B44" i="15"/>
  <c r="B43" i="15"/>
  <c r="B42" i="15"/>
  <c r="B41" i="15"/>
  <c r="B40" i="15"/>
  <c r="B39" i="15"/>
  <c r="B38" i="15"/>
  <c r="B37" i="15"/>
  <c r="B36" i="15"/>
  <c r="B35" i="15"/>
  <c r="B34" i="15"/>
  <c r="B33" i="15"/>
  <c r="B32" i="15"/>
  <c r="B31" i="15"/>
  <c r="B30" i="15"/>
  <c r="B29" i="15"/>
  <c r="B28" i="15"/>
  <c r="B27" i="15"/>
  <c r="B26" i="15"/>
  <c r="B25" i="15"/>
  <c r="B24" i="15"/>
  <c r="B23" i="15"/>
  <c r="B22" i="15"/>
  <c r="B21" i="15"/>
  <c r="B20" i="15"/>
  <c r="B19" i="15"/>
  <c r="B18" i="15"/>
  <c r="B17" i="15"/>
  <c r="B16" i="15"/>
  <c r="B15" i="15"/>
  <c r="B14" i="15"/>
  <c r="B13" i="15"/>
  <c r="B12" i="15"/>
  <c r="B11" i="15"/>
  <c r="B10" i="15"/>
  <c r="B9" i="15"/>
  <c r="B8" i="15"/>
  <c r="B7" i="15"/>
  <c r="B6" i="15"/>
  <c r="B5" i="15"/>
  <c r="B4" i="15"/>
  <c r="P480" i="14"/>
  <c r="F480" i="14"/>
  <c r="D480" i="14"/>
  <c r="E480" i="14" s="1"/>
  <c r="C480" i="14"/>
  <c r="P479" i="14"/>
  <c r="F479" i="14"/>
  <c r="D479" i="14"/>
  <c r="E479" i="14" s="1"/>
  <c r="C479" i="14"/>
  <c r="P478" i="14"/>
  <c r="E478" i="14"/>
  <c r="D478" i="14"/>
  <c r="C478" i="14"/>
  <c r="F478" i="14" s="1"/>
  <c r="P477" i="14"/>
  <c r="E477" i="14"/>
  <c r="D477" i="14"/>
  <c r="F477" i="14" s="1"/>
  <c r="C477" i="14"/>
  <c r="P476" i="14"/>
  <c r="F476" i="14"/>
  <c r="E476" i="14"/>
  <c r="D476" i="14"/>
  <c r="C476" i="14"/>
  <c r="P475" i="14"/>
  <c r="F475" i="14"/>
  <c r="D475" i="14"/>
  <c r="E475" i="14" s="1"/>
  <c r="C475" i="14"/>
  <c r="P474" i="14"/>
  <c r="D474" i="14"/>
  <c r="F474" i="14" s="1"/>
  <c r="C474" i="14"/>
  <c r="P473" i="14"/>
  <c r="E473" i="14"/>
  <c r="D473" i="14"/>
  <c r="F473" i="14" s="1"/>
  <c r="C473" i="14"/>
  <c r="P472" i="14"/>
  <c r="F472" i="14"/>
  <c r="E472" i="14"/>
  <c r="D472" i="14"/>
  <c r="C472" i="14"/>
  <c r="P471" i="14"/>
  <c r="D471" i="14"/>
  <c r="C471" i="14"/>
  <c r="F471" i="14" s="1"/>
  <c r="P470" i="14"/>
  <c r="J470" i="14"/>
  <c r="I470" i="14"/>
  <c r="F470" i="14"/>
  <c r="E470" i="14"/>
  <c r="D470" i="14"/>
  <c r="C470" i="14"/>
  <c r="P469" i="14"/>
  <c r="P481" i="14" s="1"/>
  <c r="J469" i="14"/>
  <c r="I469" i="14"/>
  <c r="F469" i="14"/>
  <c r="F481" i="14" s="1"/>
  <c r="D469" i="14"/>
  <c r="E469" i="14" s="1"/>
  <c r="C469" i="14"/>
  <c r="C481" i="14" s="1"/>
  <c r="M465" i="14"/>
  <c r="N464" i="14"/>
  <c r="M464" i="14"/>
  <c r="L464" i="14"/>
  <c r="D464" i="14"/>
  <c r="C464" i="14"/>
  <c r="N463" i="14"/>
  <c r="M463" i="14"/>
  <c r="L463" i="14"/>
  <c r="D463" i="14"/>
  <c r="C463" i="14"/>
  <c r="N462" i="14"/>
  <c r="M462" i="14"/>
  <c r="L462" i="14"/>
  <c r="D462" i="14"/>
  <c r="C462" i="14"/>
  <c r="N461" i="14"/>
  <c r="M461" i="14"/>
  <c r="L461" i="14"/>
  <c r="D461" i="14"/>
  <c r="C461" i="14"/>
  <c r="N460" i="14"/>
  <c r="M460" i="14"/>
  <c r="L460" i="14"/>
  <c r="D460" i="14"/>
  <c r="C460" i="14"/>
  <c r="N459" i="14"/>
  <c r="M459" i="14"/>
  <c r="L459" i="14"/>
  <c r="D459" i="14"/>
  <c r="C459" i="14"/>
  <c r="N458" i="14"/>
  <c r="M458" i="14"/>
  <c r="L458" i="14"/>
  <c r="D458" i="14"/>
  <c r="C458" i="14"/>
  <c r="N457" i="14"/>
  <c r="M457" i="14"/>
  <c r="L457" i="14"/>
  <c r="D457" i="14"/>
  <c r="C457" i="14"/>
  <c r="N456" i="14"/>
  <c r="M456" i="14"/>
  <c r="L456" i="14"/>
  <c r="D456" i="14"/>
  <c r="C456" i="14"/>
  <c r="N455" i="14"/>
  <c r="M455" i="14"/>
  <c r="L455" i="14"/>
  <c r="D455" i="14"/>
  <c r="C455" i="14"/>
  <c r="N454" i="14"/>
  <c r="M454" i="14"/>
  <c r="L454" i="14"/>
  <c r="H454" i="14"/>
  <c r="G454" i="14"/>
  <c r="D454" i="14"/>
  <c r="C454" i="14"/>
  <c r="R453" i="14"/>
  <c r="N453" i="14"/>
  <c r="N465" i="14" s="1"/>
  <c r="M453" i="14"/>
  <c r="L453" i="14"/>
  <c r="L465" i="14" s="1"/>
  <c r="H453" i="14"/>
  <c r="G453" i="14"/>
  <c r="D453" i="14"/>
  <c r="D465" i="14" s="1"/>
  <c r="C453" i="14"/>
  <c r="C465" i="14" s="1"/>
  <c r="C449" i="14"/>
  <c r="P448" i="14"/>
  <c r="F448" i="14"/>
  <c r="E448" i="14"/>
  <c r="D448" i="14"/>
  <c r="C448" i="14"/>
  <c r="P447" i="14"/>
  <c r="F447" i="14"/>
  <c r="E447" i="14"/>
  <c r="D447" i="14"/>
  <c r="C447" i="14"/>
  <c r="P446" i="14"/>
  <c r="F446" i="14"/>
  <c r="E446" i="14"/>
  <c r="D446" i="14"/>
  <c r="C446" i="14"/>
  <c r="P445" i="14"/>
  <c r="F445" i="14"/>
  <c r="E445" i="14"/>
  <c r="D445" i="14"/>
  <c r="C445" i="14"/>
  <c r="P444" i="14"/>
  <c r="F444" i="14"/>
  <c r="E444" i="14"/>
  <c r="D444" i="14"/>
  <c r="C444" i="14"/>
  <c r="P443" i="14"/>
  <c r="F443" i="14"/>
  <c r="E443" i="14"/>
  <c r="D443" i="14"/>
  <c r="C443" i="14"/>
  <c r="P442" i="14"/>
  <c r="F442" i="14"/>
  <c r="E442" i="14"/>
  <c r="D442" i="14"/>
  <c r="C442" i="14"/>
  <c r="P441" i="14"/>
  <c r="F441" i="14"/>
  <c r="E441" i="14"/>
  <c r="D441" i="14"/>
  <c r="C441" i="14"/>
  <c r="P440" i="14"/>
  <c r="J440" i="14"/>
  <c r="I440" i="14"/>
  <c r="F440" i="14"/>
  <c r="E440" i="14"/>
  <c r="D440" i="14"/>
  <c r="C440" i="14"/>
  <c r="P439" i="14"/>
  <c r="J439" i="14"/>
  <c r="I439" i="14"/>
  <c r="F439" i="14"/>
  <c r="E439" i="14"/>
  <c r="D439" i="14"/>
  <c r="C439" i="14"/>
  <c r="P438" i="14"/>
  <c r="P449" i="14" s="1"/>
  <c r="J438" i="14"/>
  <c r="I438" i="14"/>
  <c r="F438" i="14"/>
  <c r="E438" i="14"/>
  <c r="E449" i="14" s="1"/>
  <c r="D438" i="14"/>
  <c r="D449" i="14" s="1"/>
  <c r="C438" i="14"/>
  <c r="P437" i="14"/>
  <c r="J437" i="14"/>
  <c r="I437" i="14"/>
  <c r="F437" i="14"/>
  <c r="F449" i="14" s="1"/>
  <c r="E437" i="14"/>
  <c r="D437" i="14"/>
  <c r="C437" i="14"/>
  <c r="I432" i="14"/>
  <c r="H432" i="14"/>
  <c r="G432" i="14"/>
  <c r="F432" i="14"/>
  <c r="E432" i="14"/>
  <c r="D432" i="14"/>
  <c r="C432" i="14"/>
  <c r="I431" i="14"/>
  <c r="H431" i="14"/>
  <c r="G431" i="14"/>
  <c r="F431" i="14"/>
  <c r="E431" i="14"/>
  <c r="D431" i="14"/>
  <c r="C431" i="14"/>
  <c r="I430" i="14"/>
  <c r="H430" i="14"/>
  <c r="G430" i="14"/>
  <c r="F430" i="14"/>
  <c r="E430" i="14"/>
  <c r="D430" i="14"/>
  <c r="C430" i="14"/>
  <c r="I429" i="14"/>
  <c r="H429" i="14"/>
  <c r="G429" i="14"/>
  <c r="F429" i="14"/>
  <c r="E429" i="14"/>
  <c r="D429" i="14"/>
  <c r="C429" i="14"/>
  <c r="I428" i="14"/>
  <c r="H428" i="14"/>
  <c r="G428" i="14"/>
  <c r="F428" i="14"/>
  <c r="E428" i="14"/>
  <c r="D428" i="14"/>
  <c r="C428" i="14"/>
  <c r="I427" i="14"/>
  <c r="H427" i="14"/>
  <c r="G427" i="14"/>
  <c r="F427" i="14"/>
  <c r="E427" i="14"/>
  <c r="D427" i="14"/>
  <c r="C427" i="14"/>
  <c r="M426" i="14"/>
  <c r="L426" i="14"/>
  <c r="I426" i="14"/>
  <c r="H426" i="14"/>
  <c r="G426" i="14"/>
  <c r="F426" i="14"/>
  <c r="E426" i="14"/>
  <c r="D426" i="14"/>
  <c r="C426" i="14"/>
  <c r="M425" i="14"/>
  <c r="L425" i="14"/>
  <c r="I425" i="14"/>
  <c r="H425" i="14"/>
  <c r="G425" i="14"/>
  <c r="F425" i="14"/>
  <c r="E425" i="14"/>
  <c r="D425" i="14"/>
  <c r="C425" i="14"/>
  <c r="M424" i="14"/>
  <c r="L424" i="14"/>
  <c r="I424" i="14"/>
  <c r="H424" i="14"/>
  <c r="G424" i="14"/>
  <c r="F424" i="14"/>
  <c r="E424" i="14"/>
  <c r="D424" i="14"/>
  <c r="C424" i="14"/>
  <c r="M423" i="14"/>
  <c r="L423" i="14"/>
  <c r="I423" i="14"/>
  <c r="H423" i="14"/>
  <c r="G423" i="14"/>
  <c r="F423" i="14"/>
  <c r="E423" i="14"/>
  <c r="D423" i="14"/>
  <c r="C423" i="14"/>
  <c r="M422" i="14"/>
  <c r="L422" i="14"/>
  <c r="I422" i="14"/>
  <c r="H422" i="14"/>
  <c r="G422" i="14"/>
  <c r="F422" i="14"/>
  <c r="E422" i="14"/>
  <c r="D422" i="14"/>
  <c r="C422" i="14"/>
  <c r="M421" i="14"/>
  <c r="L421" i="14"/>
  <c r="I421" i="14"/>
  <c r="I433" i="14" s="1"/>
  <c r="H421" i="14"/>
  <c r="H433" i="14" s="1"/>
  <c r="G421" i="14"/>
  <c r="G433" i="14" s="1"/>
  <c r="F421" i="14"/>
  <c r="F433" i="14" s="1"/>
  <c r="E421" i="14"/>
  <c r="E433" i="14" s="1"/>
  <c r="D421" i="14"/>
  <c r="D433" i="14" s="1"/>
  <c r="C421" i="14"/>
  <c r="C433" i="14" s="1"/>
  <c r="F416" i="14"/>
  <c r="E416" i="14"/>
  <c r="D416" i="14"/>
  <c r="C416" i="14"/>
  <c r="F415" i="14"/>
  <c r="E415" i="14"/>
  <c r="D415" i="14"/>
  <c r="C415" i="14"/>
  <c r="F414" i="14"/>
  <c r="E414" i="14"/>
  <c r="D414" i="14"/>
  <c r="C414" i="14"/>
  <c r="F413" i="14"/>
  <c r="E413" i="14"/>
  <c r="D413" i="14"/>
  <c r="C413" i="14"/>
  <c r="F412" i="14"/>
  <c r="E412" i="14"/>
  <c r="D412" i="14"/>
  <c r="C412" i="14"/>
  <c r="F411" i="14"/>
  <c r="E411" i="14"/>
  <c r="D411" i="14"/>
  <c r="C411" i="14"/>
  <c r="F410" i="14"/>
  <c r="E410" i="14"/>
  <c r="D410" i="14"/>
  <c r="C410" i="14"/>
  <c r="F409" i="14"/>
  <c r="E409" i="14"/>
  <c r="D409" i="14"/>
  <c r="C409" i="14"/>
  <c r="J408" i="14"/>
  <c r="I408" i="14"/>
  <c r="F408" i="14"/>
  <c r="E408" i="14"/>
  <c r="D408" i="14"/>
  <c r="C408" i="14"/>
  <c r="J407" i="14"/>
  <c r="I407" i="14"/>
  <c r="F407" i="14"/>
  <c r="F417" i="14" s="1"/>
  <c r="E407" i="14"/>
  <c r="D407" i="14"/>
  <c r="C407" i="14"/>
  <c r="J406" i="14"/>
  <c r="I406" i="14"/>
  <c r="F406" i="14"/>
  <c r="E406" i="14"/>
  <c r="E417" i="14" s="1"/>
  <c r="D406" i="14"/>
  <c r="C406" i="14"/>
  <c r="J405" i="14"/>
  <c r="I405" i="14"/>
  <c r="F405" i="14"/>
  <c r="E405" i="14"/>
  <c r="D405" i="14"/>
  <c r="D417" i="14" s="1"/>
  <c r="C405" i="14"/>
  <c r="C417" i="14" s="1"/>
  <c r="Q400" i="14"/>
  <c r="F400" i="14"/>
  <c r="G400" i="14" s="1"/>
  <c r="E400" i="14"/>
  <c r="D400" i="14"/>
  <c r="C400" i="14"/>
  <c r="Q399" i="14"/>
  <c r="F399" i="14"/>
  <c r="G399" i="14" s="1"/>
  <c r="E399" i="14"/>
  <c r="D399" i="14"/>
  <c r="C399" i="14"/>
  <c r="Q398" i="14"/>
  <c r="F398" i="14"/>
  <c r="G398" i="14" s="1"/>
  <c r="E398" i="14"/>
  <c r="D398" i="14"/>
  <c r="C398" i="14"/>
  <c r="Q397" i="14"/>
  <c r="F397" i="14"/>
  <c r="G397" i="14" s="1"/>
  <c r="E397" i="14"/>
  <c r="D397" i="14"/>
  <c r="C397" i="14"/>
  <c r="Q396" i="14"/>
  <c r="F396" i="14"/>
  <c r="G396" i="14" s="1"/>
  <c r="E396" i="14"/>
  <c r="D396" i="14"/>
  <c r="C396" i="14"/>
  <c r="Q395" i="14"/>
  <c r="F395" i="14"/>
  <c r="G395" i="14" s="1"/>
  <c r="E395" i="14"/>
  <c r="D395" i="14"/>
  <c r="C395" i="14"/>
  <c r="Q394" i="14"/>
  <c r="F394" i="14"/>
  <c r="G394" i="14" s="1"/>
  <c r="E394" i="14"/>
  <c r="D394" i="14"/>
  <c r="C394" i="14"/>
  <c r="Q393" i="14"/>
  <c r="F393" i="14"/>
  <c r="G393" i="14" s="1"/>
  <c r="E393" i="14"/>
  <c r="D393" i="14"/>
  <c r="C393" i="14"/>
  <c r="Q392" i="14"/>
  <c r="L392" i="14"/>
  <c r="K392" i="14"/>
  <c r="F392" i="14"/>
  <c r="G392" i="14" s="1"/>
  <c r="E392" i="14"/>
  <c r="D392" i="14"/>
  <c r="C392" i="14"/>
  <c r="Q391" i="14"/>
  <c r="L391" i="14"/>
  <c r="K391" i="14"/>
  <c r="F391" i="14"/>
  <c r="G391" i="14" s="1"/>
  <c r="E391" i="14"/>
  <c r="D391" i="14"/>
  <c r="C391" i="14"/>
  <c r="Q390" i="14"/>
  <c r="L390" i="14"/>
  <c r="K390" i="14"/>
  <c r="F390" i="14"/>
  <c r="G390" i="14" s="1"/>
  <c r="E390" i="14"/>
  <c r="D390" i="14"/>
  <c r="C390" i="14"/>
  <c r="Q389" i="14"/>
  <c r="Q401" i="14" s="1"/>
  <c r="L389" i="14"/>
  <c r="K389" i="14"/>
  <c r="F389" i="14"/>
  <c r="G389" i="14" s="1"/>
  <c r="E389" i="14"/>
  <c r="E401" i="14" s="1"/>
  <c r="D389" i="14"/>
  <c r="D401" i="14" s="1"/>
  <c r="C389" i="14"/>
  <c r="C401" i="14" s="1"/>
  <c r="BH385" i="14"/>
  <c r="BG385" i="14"/>
  <c r="BF385" i="14"/>
  <c r="BE385" i="14"/>
  <c r="BD385" i="14"/>
  <c r="BC385" i="14"/>
  <c r="BB385" i="14"/>
  <c r="BA385" i="14"/>
  <c r="AZ385" i="14"/>
  <c r="AY385" i="14"/>
  <c r="AX385" i="14"/>
  <c r="AW385" i="14"/>
  <c r="AV385" i="14"/>
  <c r="AU385" i="14"/>
  <c r="AT385" i="14"/>
  <c r="AS385" i="14"/>
  <c r="AR385" i="14"/>
  <c r="AQ385" i="14"/>
  <c r="AP385" i="14"/>
  <c r="AO385" i="14"/>
  <c r="AN385" i="14"/>
  <c r="AM385" i="14"/>
  <c r="AL385" i="14"/>
  <c r="AK385" i="14"/>
  <c r="AJ385" i="14"/>
  <c r="AI385" i="14"/>
  <c r="AH385" i="14"/>
  <c r="AG385" i="14"/>
  <c r="AF385" i="14"/>
  <c r="AE385" i="14"/>
  <c r="AD385" i="14"/>
  <c r="AC385" i="14"/>
  <c r="AB385" i="14"/>
  <c r="AA385" i="14"/>
  <c r="Z385" i="14"/>
  <c r="Y385" i="14"/>
  <c r="X385" i="14"/>
  <c r="W385" i="14"/>
  <c r="V385" i="14"/>
  <c r="U385" i="14"/>
  <c r="T385" i="14"/>
  <c r="S385" i="14"/>
  <c r="R385" i="14"/>
  <c r="Q385" i="14"/>
  <c r="P385" i="14"/>
  <c r="O385" i="14"/>
  <c r="N385" i="14"/>
  <c r="M385" i="14"/>
  <c r="L385" i="14"/>
  <c r="K385" i="14"/>
  <c r="J385" i="14"/>
  <c r="I385" i="14"/>
  <c r="H385" i="14"/>
  <c r="G385" i="14"/>
  <c r="F385" i="14"/>
  <c r="E385" i="14"/>
  <c r="D385" i="14"/>
  <c r="BH384" i="14"/>
  <c r="BG384" i="14"/>
  <c r="BF384" i="14"/>
  <c r="BE384" i="14"/>
  <c r="BD384" i="14"/>
  <c r="BC384" i="14"/>
  <c r="BB384" i="14"/>
  <c r="BA384" i="14"/>
  <c r="AZ384" i="14"/>
  <c r="AY384" i="14"/>
  <c r="AX384" i="14"/>
  <c r="AW384" i="14"/>
  <c r="AV384" i="14"/>
  <c r="AU384" i="14"/>
  <c r="AT384" i="14"/>
  <c r="AS384" i="14"/>
  <c r="AR384" i="14"/>
  <c r="AQ384" i="14"/>
  <c r="AP384" i="14"/>
  <c r="AO384" i="14"/>
  <c r="AN384" i="14"/>
  <c r="AM384" i="14"/>
  <c r="AL384" i="14"/>
  <c r="AK384" i="14"/>
  <c r="AJ384" i="14"/>
  <c r="AI384" i="14"/>
  <c r="AH384" i="14"/>
  <c r="AG384" i="14"/>
  <c r="AF384" i="14"/>
  <c r="AE384" i="14"/>
  <c r="AD384" i="14"/>
  <c r="AC384" i="14"/>
  <c r="AB384" i="14"/>
  <c r="AA384" i="14"/>
  <c r="Z384" i="14"/>
  <c r="Y384" i="14"/>
  <c r="X384" i="14"/>
  <c r="W384" i="14"/>
  <c r="V384" i="14"/>
  <c r="U384" i="14"/>
  <c r="T384" i="14"/>
  <c r="S384" i="14"/>
  <c r="R384" i="14"/>
  <c r="Q384" i="14"/>
  <c r="P384" i="14"/>
  <c r="O384" i="14"/>
  <c r="N384" i="14"/>
  <c r="M384" i="14"/>
  <c r="L384" i="14"/>
  <c r="K384" i="14"/>
  <c r="J384" i="14"/>
  <c r="I384" i="14"/>
  <c r="H384" i="14"/>
  <c r="G384" i="14"/>
  <c r="F384" i="14"/>
  <c r="E384" i="14"/>
  <c r="D384" i="14"/>
  <c r="BH383" i="14"/>
  <c r="BG383" i="14"/>
  <c r="BF383" i="14"/>
  <c r="BE383" i="14"/>
  <c r="BD383" i="14"/>
  <c r="BC383" i="14"/>
  <c r="BB383" i="14"/>
  <c r="BA383" i="14"/>
  <c r="AZ383" i="14"/>
  <c r="AY383" i="14"/>
  <c r="AX383" i="14"/>
  <c r="AW383" i="14"/>
  <c r="AV383" i="14"/>
  <c r="AU383" i="14"/>
  <c r="AT383" i="14"/>
  <c r="AS383" i="14"/>
  <c r="AR383" i="14"/>
  <c r="AQ383" i="14"/>
  <c r="AP383" i="14"/>
  <c r="AO383" i="14"/>
  <c r="AN383" i="14"/>
  <c r="AM383" i="14"/>
  <c r="AL383" i="14"/>
  <c r="AK383" i="14"/>
  <c r="AJ383" i="14"/>
  <c r="AI383" i="14"/>
  <c r="AH383" i="14"/>
  <c r="AG383" i="14"/>
  <c r="AF383" i="14"/>
  <c r="AE383" i="14"/>
  <c r="AD383" i="14"/>
  <c r="AC383" i="14"/>
  <c r="AB383" i="14"/>
  <c r="AA383" i="14"/>
  <c r="Z383" i="14"/>
  <c r="Y383" i="14"/>
  <c r="X383" i="14"/>
  <c r="W383" i="14"/>
  <c r="V383" i="14"/>
  <c r="U383" i="14"/>
  <c r="T383" i="14"/>
  <c r="S383" i="14"/>
  <c r="R383" i="14"/>
  <c r="Q383" i="14"/>
  <c r="P383" i="14"/>
  <c r="O383" i="14"/>
  <c r="N383" i="14"/>
  <c r="M383" i="14"/>
  <c r="L383" i="14"/>
  <c r="K383" i="14"/>
  <c r="J383" i="14"/>
  <c r="I383" i="14"/>
  <c r="H383" i="14"/>
  <c r="G383" i="14"/>
  <c r="F383" i="14"/>
  <c r="E383" i="14"/>
  <c r="D383" i="14"/>
  <c r="BH382" i="14"/>
  <c r="BG382" i="14"/>
  <c r="BF382" i="14"/>
  <c r="BE382" i="14"/>
  <c r="BD382" i="14"/>
  <c r="BC382" i="14"/>
  <c r="BB382" i="14"/>
  <c r="BA382" i="14"/>
  <c r="AZ382" i="14"/>
  <c r="AY382" i="14"/>
  <c r="AX382" i="14"/>
  <c r="AW382" i="14"/>
  <c r="AV382" i="14"/>
  <c r="AU382" i="14"/>
  <c r="AT382" i="14"/>
  <c r="AS382" i="14"/>
  <c r="AR382" i="14"/>
  <c r="AQ382" i="14"/>
  <c r="AP382" i="14"/>
  <c r="AO382" i="14"/>
  <c r="AN382" i="14"/>
  <c r="AM382" i="14"/>
  <c r="AL382" i="14"/>
  <c r="AK382" i="14"/>
  <c r="AJ382" i="14"/>
  <c r="AI382" i="14"/>
  <c r="AH382" i="14"/>
  <c r="AG382" i="14"/>
  <c r="AF382" i="14"/>
  <c r="AE382" i="14"/>
  <c r="AD382" i="14"/>
  <c r="AC382" i="14"/>
  <c r="AB382" i="14"/>
  <c r="AA382" i="14"/>
  <c r="Z382" i="14"/>
  <c r="Y382" i="14"/>
  <c r="X382" i="14"/>
  <c r="W382" i="14"/>
  <c r="V382" i="14"/>
  <c r="U382" i="14"/>
  <c r="T382" i="14"/>
  <c r="S382" i="14"/>
  <c r="R382" i="14"/>
  <c r="Q382" i="14"/>
  <c r="P382" i="14"/>
  <c r="O382" i="14"/>
  <c r="N382" i="14"/>
  <c r="M382" i="14"/>
  <c r="L382" i="14"/>
  <c r="K382" i="14"/>
  <c r="J382" i="14"/>
  <c r="I382" i="14"/>
  <c r="H382" i="14"/>
  <c r="G382" i="14"/>
  <c r="F382" i="14"/>
  <c r="E382" i="14"/>
  <c r="D382" i="14"/>
  <c r="BH381" i="14"/>
  <c r="BG381" i="14"/>
  <c r="BF381" i="14"/>
  <c r="BE381" i="14"/>
  <c r="BD381" i="14"/>
  <c r="BC381" i="14"/>
  <c r="BB381" i="14"/>
  <c r="BA381" i="14"/>
  <c r="AZ381" i="14"/>
  <c r="AY381" i="14"/>
  <c r="AX381" i="14"/>
  <c r="AW381" i="14"/>
  <c r="AV381" i="14"/>
  <c r="AU381" i="14"/>
  <c r="AT381" i="14"/>
  <c r="AS381" i="14"/>
  <c r="AR381" i="14"/>
  <c r="AQ381" i="14"/>
  <c r="AP381" i="14"/>
  <c r="AO381" i="14"/>
  <c r="AN381" i="14"/>
  <c r="AM381" i="14"/>
  <c r="AL381" i="14"/>
  <c r="AK381" i="14"/>
  <c r="AJ381" i="14"/>
  <c r="AI381" i="14"/>
  <c r="AH381" i="14"/>
  <c r="AG381" i="14"/>
  <c r="AF381" i="14"/>
  <c r="AE381" i="14"/>
  <c r="AD381" i="14"/>
  <c r="AC381" i="14"/>
  <c r="AB381" i="14"/>
  <c r="AA381" i="14"/>
  <c r="Z381" i="14"/>
  <c r="Y381" i="14"/>
  <c r="X381" i="14"/>
  <c r="W381" i="14"/>
  <c r="V381" i="14"/>
  <c r="U381" i="14"/>
  <c r="T381" i="14"/>
  <c r="S381" i="14"/>
  <c r="R381" i="14"/>
  <c r="Q381" i="14"/>
  <c r="P381" i="14"/>
  <c r="O381" i="14"/>
  <c r="N381" i="14"/>
  <c r="M381" i="14"/>
  <c r="L381" i="14"/>
  <c r="K381" i="14"/>
  <c r="J381" i="14"/>
  <c r="I381" i="14"/>
  <c r="H381" i="14"/>
  <c r="G381" i="14"/>
  <c r="F381" i="14"/>
  <c r="E381" i="14"/>
  <c r="D381" i="14"/>
  <c r="BH380" i="14"/>
  <c r="BG380" i="14"/>
  <c r="BF380" i="14"/>
  <c r="BE380" i="14"/>
  <c r="BD380" i="14"/>
  <c r="BC380" i="14"/>
  <c r="BB380" i="14"/>
  <c r="BA380" i="14"/>
  <c r="AZ380" i="14"/>
  <c r="AY380" i="14"/>
  <c r="AX380" i="14"/>
  <c r="AW380" i="14"/>
  <c r="AV380" i="14"/>
  <c r="AU380" i="14"/>
  <c r="AT380" i="14"/>
  <c r="AS380" i="14"/>
  <c r="AR380" i="14"/>
  <c r="AQ380" i="14"/>
  <c r="AP380" i="14"/>
  <c r="AO380" i="14"/>
  <c r="AN380" i="14"/>
  <c r="AM380" i="14"/>
  <c r="AL380" i="14"/>
  <c r="AK380" i="14"/>
  <c r="AJ380" i="14"/>
  <c r="AI380" i="14"/>
  <c r="AH380" i="14"/>
  <c r="AG380" i="14"/>
  <c r="AF380" i="14"/>
  <c r="AE380" i="14"/>
  <c r="AD380" i="14"/>
  <c r="AC380" i="14"/>
  <c r="AB380" i="14"/>
  <c r="AA380" i="14"/>
  <c r="Z380" i="14"/>
  <c r="Y380" i="14"/>
  <c r="X380" i="14"/>
  <c r="W380" i="14"/>
  <c r="V380" i="14"/>
  <c r="U380" i="14"/>
  <c r="T380" i="14"/>
  <c r="S380" i="14"/>
  <c r="R380" i="14"/>
  <c r="Q380" i="14"/>
  <c r="P380" i="14"/>
  <c r="O380" i="14"/>
  <c r="N380" i="14"/>
  <c r="M380" i="14"/>
  <c r="L380" i="14"/>
  <c r="K380" i="14"/>
  <c r="J380" i="14"/>
  <c r="I380" i="14"/>
  <c r="H380" i="14"/>
  <c r="G380" i="14"/>
  <c r="F380" i="14"/>
  <c r="E380" i="14"/>
  <c r="D380" i="14"/>
  <c r="BH379" i="14"/>
  <c r="BG379" i="14"/>
  <c r="BF379" i="14"/>
  <c r="BE379" i="14"/>
  <c r="BD379" i="14"/>
  <c r="BC379" i="14"/>
  <c r="BB379" i="14"/>
  <c r="BA379" i="14"/>
  <c r="AZ379" i="14"/>
  <c r="AY379" i="14"/>
  <c r="AX379" i="14"/>
  <c r="AW379" i="14"/>
  <c r="AV379" i="14"/>
  <c r="AU379" i="14"/>
  <c r="AT379" i="14"/>
  <c r="AS379" i="14"/>
  <c r="AR379" i="14"/>
  <c r="AQ379" i="14"/>
  <c r="AP379" i="14"/>
  <c r="AO379" i="14"/>
  <c r="AN379" i="14"/>
  <c r="AM379" i="14"/>
  <c r="AL379" i="14"/>
  <c r="AK379" i="14"/>
  <c r="AJ379" i="14"/>
  <c r="AI379" i="14"/>
  <c r="AH379" i="14"/>
  <c r="AG379" i="14"/>
  <c r="AF379" i="14"/>
  <c r="AE379" i="14"/>
  <c r="AD379" i="14"/>
  <c r="AC379" i="14"/>
  <c r="AB379" i="14"/>
  <c r="AA379" i="14"/>
  <c r="Z379" i="14"/>
  <c r="Y379" i="14"/>
  <c r="X379" i="14"/>
  <c r="W379" i="14"/>
  <c r="V379" i="14"/>
  <c r="U379" i="14"/>
  <c r="T379" i="14"/>
  <c r="S379" i="14"/>
  <c r="R379" i="14"/>
  <c r="Q379" i="14"/>
  <c r="P379" i="14"/>
  <c r="O379" i="14"/>
  <c r="N379" i="14"/>
  <c r="M379" i="14"/>
  <c r="L379" i="14"/>
  <c r="K379" i="14"/>
  <c r="J379" i="14"/>
  <c r="I379" i="14"/>
  <c r="H379" i="14"/>
  <c r="G379" i="14"/>
  <c r="F379" i="14"/>
  <c r="E379" i="14"/>
  <c r="D379" i="14"/>
  <c r="BH378" i="14"/>
  <c r="BG378" i="14"/>
  <c r="BF378" i="14"/>
  <c r="BE378" i="14"/>
  <c r="BD378" i="14"/>
  <c r="BC378" i="14"/>
  <c r="BB378" i="14"/>
  <c r="BA378" i="14"/>
  <c r="AZ378" i="14"/>
  <c r="AY378" i="14"/>
  <c r="AX378" i="14"/>
  <c r="AW378" i="14"/>
  <c r="AV378" i="14"/>
  <c r="AU378" i="14"/>
  <c r="AT378" i="14"/>
  <c r="AS378" i="14"/>
  <c r="AR378" i="14"/>
  <c r="AQ378" i="14"/>
  <c r="AP378" i="14"/>
  <c r="AO378" i="14"/>
  <c r="AN378" i="14"/>
  <c r="AM378" i="14"/>
  <c r="AL378" i="14"/>
  <c r="AK378" i="14"/>
  <c r="AJ378" i="14"/>
  <c r="AI378" i="14"/>
  <c r="AH378" i="14"/>
  <c r="AG378" i="14"/>
  <c r="AF378" i="14"/>
  <c r="AE378" i="14"/>
  <c r="AD378" i="14"/>
  <c r="AC378" i="14"/>
  <c r="AB378" i="14"/>
  <c r="AA378" i="14"/>
  <c r="Z378" i="14"/>
  <c r="Y378" i="14"/>
  <c r="X378" i="14"/>
  <c r="W378" i="14"/>
  <c r="V378" i="14"/>
  <c r="U378" i="14"/>
  <c r="T378" i="14"/>
  <c r="S378" i="14"/>
  <c r="R378" i="14"/>
  <c r="Q378" i="14"/>
  <c r="P378" i="14"/>
  <c r="O378" i="14"/>
  <c r="N378" i="14"/>
  <c r="M378" i="14"/>
  <c r="L378" i="14"/>
  <c r="K378" i="14"/>
  <c r="J378" i="14"/>
  <c r="I378" i="14"/>
  <c r="H378" i="14"/>
  <c r="G378" i="14"/>
  <c r="F378" i="14"/>
  <c r="E378" i="14"/>
  <c r="D378" i="14"/>
  <c r="BH377" i="14"/>
  <c r="BG377" i="14"/>
  <c r="BF377" i="14"/>
  <c r="BE377" i="14"/>
  <c r="BD377" i="14"/>
  <c r="BC377" i="14"/>
  <c r="BB377" i="14"/>
  <c r="BA377" i="14"/>
  <c r="AZ377" i="14"/>
  <c r="AY377" i="14"/>
  <c r="AX377" i="14"/>
  <c r="AW377" i="14"/>
  <c r="AV377" i="14"/>
  <c r="AU377" i="14"/>
  <c r="AT377" i="14"/>
  <c r="AS377" i="14"/>
  <c r="AR377" i="14"/>
  <c r="AQ377" i="14"/>
  <c r="AP377" i="14"/>
  <c r="AO377" i="14"/>
  <c r="AN377" i="14"/>
  <c r="AM377" i="14"/>
  <c r="AL377" i="14"/>
  <c r="AK377" i="14"/>
  <c r="AJ377" i="14"/>
  <c r="AI377" i="14"/>
  <c r="AH377" i="14"/>
  <c r="AG377" i="14"/>
  <c r="AF377" i="14"/>
  <c r="AE377" i="14"/>
  <c r="AD377" i="14"/>
  <c r="AC377" i="14"/>
  <c r="AB377" i="14"/>
  <c r="AA377" i="14"/>
  <c r="Z377" i="14"/>
  <c r="Y377" i="14"/>
  <c r="X377" i="14"/>
  <c r="W377" i="14"/>
  <c r="V377" i="14"/>
  <c r="U377" i="14"/>
  <c r="T377" i="14"/>
  <c r="S377" i="14"/>
  <c r="R377" i="14"/>
  <c r="Q377" i="14"/>
  <c r="P377" i="14"/>
  <c r="O377" i="14"/>
  <c r="N377" i="14"/>
  <c r="M377" i="14"/>
  <c r="L377" i="14"/>
  <c r="K377" i="14"/>
  <c r="J377" i="14"/>
  <c r="I377" i="14"/>
  <c r="H377" i="14"/>
  <c r="G377" i="14"/>
  <c r="F377" i="14"/>
  <c r="E377" i="14"/>
  <c r="D377" i="14"/>
  <c r="BH376" i="14"/>
  <c r="BG376" i="14"/>
  <c r="BF376" i="14"/>
  <c r="BE376" i="14"/>
  <c r="BD376" i="14"/>
  <c r="BC376" i="14"/>
  <c r="BB376" i="14"/>
  <c r="BA376" i="14"/>
  <c r="AZ376" i="14"/>
  <c r="AY376" i="14"/>
  <c r="AX376" i="14"/>
  <c r="AW376" i="14"/>
  <c r="AV376" i="14"/>
  <c r="AU376" i="14"/>
  <c r="AT376" i="14"/>
  <c r="AS376" i="14"/>
  <c r="AR376" i="14"/>
  <c r="AQ376" i="14"/>
  <c r="AP376" i="14"/>
  <c r="AO376" i="14"/>
  <c r="AN376" i="14"/>
  <c r="AM376" i="14"/>
  <c r="AL376" i="14"/>
  <c r="AK376" i="14"/>
  <c r="AJ376" i="14"/>
  <c r="AI376" i="14"/>
  <c r="AH376" i="14"/>
  <c r="AG376" i="14"/>
  <c r="AF376" i="14"/>
  <c r="AE376" i="14"/>
  <c r="AD376" i="14"/>
  <c r="AC376" i="14"/>
  <c r="AB376" i="14"/>
  <c r="AA376" i="14"/>
  <c r="Z376" i="14"/>
  <c r="Y376" i="14"/>
  <c r="X376" i="14"/>
  <c r="W376" i="14"/>
  <c r="V376" i="14"/>
  <c r="U376" i="14"/>
  <c r="T376" i="14"/>
  <c r="S376" i="14"/>
  <c r="R376" i="14"/>
  <c r="Q376" i="14"/>
  <c r="P376" i="14"/>
  <c r="O376" i="14"/>
  <c r="N376" i="14"/>
  <c r="M376" i="14"/>
  <c r="L376" i="14"/>
  <c r="K376" i="14"/>
  <c r="J376" i="14"/>
  <c r="I376" i="14"/>
  <c r="H376" i="14"/>
  <c r="G376" i="14"/>
  <c r="F376" i="14"/>
  <c r="E376" i="14"/>
  <c r="D376" i="14"/>
  <c r="BH375" i="14"/>
  <c r="BG375" i="14"/>
  <c r="BF375" i="14"/>
  <c r="BE375" i="14"/>
  <c r="BD375" i="14"/>
  <c r="BC375" i="14"/>
  <c r="BB375" i="14"/>
  <c r="BA375" i="14"/>
  <c r="AZ375" i="14"/>
  <c r="AY375" i="14"/>
  <c r="AX375" i="14"/>
  <c r="AW375" i="14"/>
  <c r="AV375" i="14"/>
  <c r="AU375" i="14"/>
  <c r="AT375" i="14"/>
  <c r="AS375" i="14"/>
  <c r="AR375" i="14"/>
  <c r="AQ375" i="14"/>
  <c r="AP375" i="14"/>
  <c r="AO375" i="14"/>
  <c r="AN375" i="14"/>
  <c r="AM375" i="14"/>
  <c r="AL375" i="14"/>
  <c r="AK375" i="14"/>
  <c r="AJ375" i="14"/>
  <c r="AI375" i="14"/>
  <c r="AH375" i="14"/>
  <c r="AG375" i="14"/>
  <c r="AF375" i="14"/>
  <c r="AE375" i="14"/>
  <c r="AD375" i="14"/>
  <c r="AC375" i="14"/>
  <c r="AB375" i="14"/>
  <c r="AA375" i="14"/>
  <c r="Z375" i="14"/>
  <c r="Y375" i="14"/>
  <c r="X375" i="14"/>
  <c r="W375" i="14"/>
  <c r="V375" i="14"/>
  <c r="U375" i="14"/>
  <c r="T375" i="14"/>
  <c r="S375" i="14"/>
  <c r="R375" i="14"/>
  <c r="Q375" i="14"/>
  <c r="P375" i="14"/>
  <c r="O375" i="14"/>
  <c r="N375" i="14"/>
  <c r="M375" i="14"/>
  <c r="L375" i="14"/>
  <c r="K375" i="14"/>
  <c r="J375" i="14"/>
  <c r="I375" i="14"/>
  <c r="H375" i="14"/>
  <c r="G375" i="14"/>
  <c r="F375" i="14"/>
  <c r="E375" i="14"/>
  <c r="D375" i="14"/>
  <c r="BH374" i="14"/>
  <c r="BG374" i="14"/>
  <c r="BF374" i="14"/>
  <c r="BE374" i="14"/>
  <c r="BD374" i="14"/>
  <c r="BC374" i="14"/>
  <c r="BB374" i="14"/>
  <c r="BA374" i="14"/>
  <c r="AZ374" i="14"/>
  <c r="AY374" i="14"/>
  <c r="AX374" i="14"/>
  <c r="AW374" i="14"/>
  <c r="AV374" i="14"/>
  <c r="AU374" i="14"/>
  <c r="AT374" i="14"/>
  <c r="AS374" i="14"/>
  <c r="AR374" i="14"/>
  <c r="AQ374" i="14"/>
  <c r="AP374" i="14"/>
  <c r="AO374" i="14"/>
  <c r="AN374" i="14"/>
  <c r="AM374" i="14"/>
  <c r="AL374" i="14"/>
  <c r="AK374" i="14"/>
  <c r="AJ374" i="14"/>
  <c r="AI374" i="14"/>
  <c r="AH374" i="14"/>
  <c r="AG374" i="14"/>
  <c r="AF374" i="14"/>
  <c r="AE374" i="14"/>
  <c r="AD374" i="14"/>
  <c r="AC374" i="14"/>
  <c r="AB374" i="14"/>
  <c r="AA374" i="14"/>
  <c r="Z374" i="14"/>
  <c r="Y374" i="14"/>
  <c r="X374" i="14"/>
  <c r="W374" i="14"/>
  <c r="V374" i="14"/>
  <c r="U374" i="14"/>
  <c r="T374" i="14"/>
  <c r="S374" i="14"/>
  <c r="R374" i="14"/>
  <c r="Q374" i="14"/>
  <c r="P374" i="14"/>
  <c r="O374" i="14"/>
  <c r="N374" i="14"/>
  <c r="M374" i="14"/>
  <c r="L374" i="14"/>
  <c r="K374" i="14"/>
  <c r="J374" i="14"/>
  <c r="I374" i="14"/>
  <c r="H374" i="14"/>
  <c r="G374" i="14"/>
  <c r="F374" i="14"/>
  <c r="E374" i="14"/>
  <c r="D374" i="14"/>
  <c r="BH373" i="14"/>
  <c r="BG373" i="14"/>
  <c r="BF373" i="14"/>
  <c r="BE373" i="14"/>
  <c r="BD373" i="14"/>
  <c r="BC373" i="14"/>
  <c r="BB373" i="14"/>
  <c r="BA373" i="14"/>
  <c r="AZ373" i="14"/>
  <c r="AY373" i="14"/>
  <c r="AX373" i="14"/>
  <c r="AW373" i="14"/>
  <c r="AV373" i="14"/>
  <c r="AU373" i="14"/>
  <c r="AT373" i="14"/>
  <c r="AS373" i="14"/>
  <c r="AR373" i="14"/>
  <c r="AQ373" i="14"/>
  <c r="AP373" i="14"/>
  <c r="AO373" i="14"/>
  <c r="AN373" i="14"/>
  <c r="AM373" i="14"/>
  <c r="AL373" i="14"/>
  <c r="AK373" i="14"/>
  <c r="AJ373" i="14"/>
  <c r="AI373" i="14"/>
  <c r="AH373" i="14"/>
  <c r="AG373" i="14"/>
  <c r="AF373" i="14"/>
  <c r="AE373" i="14"/>
  <c r="AD373" i="14"/>
  <c r="AC373" i="14"/>
  <c r="AB373" i="14"/>
  <c r="AA373" i="14"/>
  <c r="Z373" i="14"/>
  <c r="Y373" i="14"/>
  <c r="X373" i="14"/>
  <c r="W373" i="14"/>
  <c r="V373" i="14"/>
  <c r="U373" i="14"/>
  <c r="T373" i="14"/>
  <c r="S373" i="14"/>
  <c r="R373" i="14"/>
  <c r="Q373" i="14"/>
  <c r="P373" i="14"/>
  <c r="O373" i="14"/>
  <c r="N373" i="14"/>
  <c r="M373" i="14"/>
  <c r="L373" i="14"/>
  <c r="K373" i="14"/>
  <c r="J373" i="14"/>
  <c r="I373" i="14"/>
  <c r="H373" i="14"/>
  <c r="G373" i="14"/>
  <c r="F373" i="14"/>
  <c r="E373" i="14"/>
  <c r="D373" i="14"/>
  <c r="B368" i="14"/>
  <c r="B367" i="14"/>
  <c r="B366" i="14"/>
  <c r="B365" i="14"/>
  <c r="B364" i="14"/>
  <c r="B363" i="14"/>
  <c r="B362" i="14"/>
  <c r="B361" i="14"/>
  <c r="B360" i="14"/>
  <c r="B359" i="14"/>
  <c r="B358" i="14"/>
  <c r="B357" i="14"/>
  <c r="B356" i="14"/>
  <c r="B355" i="14"/>
  <c r="B354" i="14"/>
  <c r="B353" i="14"/>
  <c r="B352" i="14"/>
  <c r="B351" i="14"/>
  <c r="B350" i="14"/>
  <c r="B349" i="14"/>
  <c r="B348" i="14"/>
  <c r="B347" i="14"/>
  <c r="B346" i="14"/>
  <c r="B345" i="14"/>
  <c r="B344" i="14"/>
  <c r="B343" i="14"/>
  <c r="B342" i="14"/>
  <c r="B341" i="14"/>
  <c r="B340" i="14"/>
  <c r="B339" i="14"/>
  <c r="B338" i="14"/>
  <c r="B337" i="14"/>
  <c r="B336" i="14"/>
  <c r="B335" i="14"/>
  <c r="B334" i="14"/>
  <c r="B333" i="14"/>
  <c r="B332" i="14"/>
  <c r="B331" i="14"/>
  <c r="B330" i="14"/>
  <c r="B329" i="14"/>
  <c r="B328" i="14"/>
  <c r="B327" i="14"/>
  <c r="B326" i="14"/>
  <c r="B325" i="14"/>
  <c r="B324" i="14"/>
  <c r="B323" i="14"/>
  <c r="B322" i="14"/>
  <c r="B321" i="14"/>
  <c r="B320" i="14"/>
  <c r="B319" i="14"/>
  <c r="B318" i="14"/>
  <c r="B317" i="14"/>
  <c r="B316" i="14"/>
  <c r="B315" i="14"/>
  <c r="B314" i="14"/>
  <c r="B313" i="14"/>
  <c r="B312" i="14"/>
  <c r="B311" i="14"/>
  <c r="B310" i="14"/>
  <c r="B309" i="14"/>
  <c r="B308" i="14"/>
  <c r="B307" i="14"/>
  <c r="B306" i="14"/>
  <c r="B305" i="14"/>
  <c r="B304" i="14"/>
  <c r="B303" i="14"/>
  <c r="B302" i="14"/>
  <c r="B301" i="14"/>
  <c r="B300" i="14"/>
  <c r="B299" i="14"/>
  <c r="B298" i="14"/>
  <c r="B297" i="14"/>
  <c r="B296" i="14"/>
  <c r="B295" i="14"/>
  <c r="B294" i="14"/>
  <c r="B293" i="14"/>
  <c r="B292" i="14"/>
  <c r="B291" i="14"/>
  <c r="B290" i="14"/>
  <c r="B289" i="14"/>
  <c r="B288" i="14"/>
  <c r="B287" i="14"/>
  <c r="B286" i="14"/>
  <c r="B285" i="14"/>
  <c r="B284" i="14"/>
  <c r="B283" i="14"/>
  <c r="B282" i="14"/>
  <c r="B281" i="14"/>
  <c r="B280" i="14"/>
  <c r="B279" i="14"/>
  <c r="B278" i="14"/>
  <c r="B277" i="14"/>
  <c r="B276" i="14"/>
  <c r="B275" i="14"/>
  <c r="B274" i="14"/>
  <c r="B273" i="14"/>
  <c r="B272" i="14"/>
  <c r="B271" i="14"/>
  <c r="B270" i="14"/>
  <c r="B269" i="14"/>
  <c r="B268" i="14"/>
  <c r="B267" i="14"/>
  <c r="B266" i="14"/>
  <c r="B265" i="14"/>
  <c r="B264" i="14"/>
  <c r="B263" i="14"/>
  <c r="B262" i="14"/>
  <c r="B261" i="14"/>
  <c r="B260" i="14"/>
  <c r="B259" i="14"/>
  <c r="B258" i="14"/>
  <c r="B257" i="14"/>
  <c r="B256" i="14"/>
  <c r="B255" i="14"/>
  <c r="B254" i="14"/>
  <c r="B253" i="14"/>
  <c r="B252" i="14"/>
  <c r="B251" i="14"/>
  <c r="B250" i="14"/>
  <c r="B249" i="14"/>
  <c r="B248" i="14"/>
  <c r="B247" i="14"/>
  <c r="B246" i="14"/>
  <c r="B245" i="14"/>
  <c r="B244" i="14"/>
  <c r="B243" i="14"/>
  <c r="B242" i="14"/>
  <c r="B241" i="14"/>
  <c r="B240" i="14"/>
  <c r="B239" i="14"/>
  <c r="B238" i="14"/>
  <c r="B237" i="14"/>
  <c r="B236" i="14"/>
  <c r="B235" i="14"/>
  <c r="B234" i="14"/>
  <c r="B233" i="14"/>
  <c r="B232" i="14"/>
  <c r="B231" i="14"/>
  <c r="B230" i="14"/>
  <c r="B229" i="14"/>
  <c r="B228" i="14"/>
  <c r="B227" i="14"/>
  <c r="B226" i="14"/>
  <c r="B225" i="14"/>
  <c r="B224" i="14"/>
  <c r="B223" i="14"/>
  <c r="B222" i="14"/>
  <c r="B221" i="14"/>
  <c r="B220" i="14"/>
  <c r="B219" i="14"/>
  <c r="B218" i="14"/>
  <c r="B217" i="14"/>
  <c r="B216" i="14"/>
  <c r="B215" i="14"/>
  <c r="B214" i="14"/>
  <c r="B213" i="14"/>
  <c r="B212" i="14"/>
  <c r="B211" i="14"/>
  <c r="B210" i="14"/>
  <c r="B209" i="14"/>
  <c r="B208" i="14"/>
  <c r="B207" i="14"/>
  <c r="B206" i="14"/>
  <c r="B205" i="14"/>
  <c r="B204" i="14"/>
  <c r="B203" i="14"/>
  <c r="B202" i="14"/>
  <c r="B201" i="14"/>
  <c r="B200" i="14"/>
  <c r="B199" i="14"/>
  <c r="B198" i="14"/>
  <c r="B197" i="14"/>
  <c r="B196" i="14"/>
  <c r="B195" i="14"/>
  <c r="B194" i="14"/>
  <c r="B193" i="14"/>
  <c r="B192" i="14"/>
  <c r="B191" i="14"/>
  <c r="B190" i="14"/>
  <c r="B189" i="14"/>
  <c r="B188" i="14"/>
  <c r="B187" i="14"/>
  <c r="B186" i="14"/>
  <c r="B185" i="14"/>
  <c r="B184" i="14"/>
  <c r="B183" i="14"/>
  <c r="B182" i="14"/>
  <c r="B181" i="14"/>
  <c r="B180" i="14"/>
  <c r="B179" i="14"/>
  <c r="AX377" i="13"/>
  <c r="AH377" i="13"/>
  <c r="R377" i="13"/>
  <c r="BG376" i="13"/>
  <c r="BF376" i="13"/>
  <c r="BE376" i="13"/>
  <c r="BD376" i="13"/>
  <c r="BC376" i="13"/>
  <c r="BB376" i="13"/>
  <c r="BA376" i="13"/>
  <c r="AZ376" i="13"/>
  <c r="AY376" i="13"/>
  <c r="AX376" i="13"/>
  <c r="AW376" i="13"/>
  <c r="AV376" i="13"/>
  <c r="AU376" i="13"/>
  <c r="AT376" i="13"/>
  <c r="AS376" i="13"/>
  <c r="AR376" i="13"/>
  <c r="AQ376" i="13"/>
  <c r="AP376" i="13"/>
  <c r="AO376" i="13"/>
  <c r="AN376" i="13"/>
  <c r="AM376" i="13"/>
  <c r="AL376" i="13"/>
  <c r="AK376" i="13"/>
  <c r="AJ376" i="13"/>
  <c r="AI376" i="13"/>
  <c r="AH376" i="13"/>
  <c r="AG376" i="13"/>
  <c r="AF376" i="13"/>
  <c r="AE376" i="13"/>
  <c r="AD376" i="13"/>
  <c r="AC376" i="13"/>
  <c r="AB376" i="13"/>
  <c r="AA376" i="13"/>
  <c r="Z376" i="13"/>
  <c r="Y376" i="13"/>
  <c r="X376" i="13"/>
  <c r="W376" i="13"/>
  <c r="V376" i="13"/>
  <c r="U376" i="13"/>
  <c r="T376" i="13"/>
  <c r="S376" i="13"/>
  <c r="R376" i="13"/>
  <c r="Q376" i="13"/>
  <c r="P376" i="13"/>
  <c r="O376" i="13"/>
  <c r="N376" i="13"/>
  <c r="M376" i="13"/>
  <c r="L376" i="13"/>
  <c r="K376" i="13"/>
  <c r="J376" i="13"/>
  <c r="I376" i="13"/>
  <c r="H376" i="13"/>
  <c r="G376" i="13"/>
  <c r="F376" i="13"/>
  <c r="E376" i="13"/>
  <c r="D376" i="13"/>
  <c r="BG375" i="13"/>
  <c r="BF375" i="13"/>
  <c r="BE375" i="13"/>
  <c r="BD375" i="13"/>
  <c r="BC375" i="13"/>
  <c r="BB375" i="13"/>
  <c r="BA375" i="13"/>
  <c r="AZ375" i="13"/>
  <c r="AY375" i="13"/>
  <c r="AX375" i="13"/>
  <c r="AW375" i="13"/>
  <c r="AV375" i="13"/>
  <c r="AU375" i="13"/>
  <c r="AT375" i="13"/>
  <c r="AS375" i="13"/>
  <c r="AR375" i="13"/>
  <c r="AQ375" i="13"/>
  <c r="AP375" i="13"/>
  <c r="AO375" i="13"/>
  <c r="AN375" i="13"/>
  <c r="AM375" i="13"/>
  <c r="AL375" i="13"/>
  <c r="AK375" i="13"/>
  <c r="AJ375" i="13"/>
  <c r="AI375" i="13"/>
  <c r="AH375" i="13"/>
  <c r="AG375" i="13"/>
  <c r="AF375" i="13"/>
  <c r="AE375" i="13"/>
  <c r="AD375" i="13"/>
  <c r="AC375" i="13"/>
  <c r="AB375" i="13"/>
  <c r="AA375" i="13"/>
  <c r="Z375" i="13"/>
  <c r="Y375" i="13"/>
  <c r="X375" i="13"/>
  <c r="W375" i="13"/>
  <c r="V375" i="13"/>
  <c r="U375" i="13"/>
  <c r="T375" i="13"/>
  <c r="S375" i="13"/>
  <c r="R375" i="13"/>
  <c r="Q375" i="13"/>
  <c r="P375" i="13"/>
  <c r="O375" i="13"/>
  <c r="N375" i="13"/>
  <c r="M375" i="13"/>
  <c r="L375" i="13"/>
  <c r="K375" i="13"/>
  <c r="J375" i="13"/>
  <c r="I375" i="13"/>
  <c r="H375" i="13"/>
  <c r="G375" i="13"/>
  <c r="F375" i="13"/>
  <c r="E375" i="13"/>
  <c r="D375" i="13"/>
  <c r="BG374" i="13"/>
  <c r="BF374" i="13"/>
  <c r="BE374" i="13"/>
  <c r="BD374" i="13"/>
  <c r="BC374" i="13"/>
  <c r="BB374" i="13"/>
  <c r="BA374" i="13"/>
  <c r="AZ374" i="13"/>
  <c r="AY374" i="13"/>
  <c r="AX374" i="13"/>
  <c r="AW374" i="13"/>
  <c r="AV374" i="13"/>
  <c r="AU374" i="13"/>
  <c r="AT374" i="13"/>
  <c r="AS374" i="13"/>
  <c r="AR374" i="13"/>
  <c r="AQ374" i="13"/>
  <c r="AP374" i="13"/>
  <c r="AO374" i="13"/>
  <c r="AN374" i="13"/>
  <c r="AM374" i="13"/>
  <c r="AL374" i="13"/>
  <c r="AK374" i="13"/>
  <c r="AJ374" i="13"/>
  <c r="AI374" i="13"/>
  <c r="AH374" i="13"/>
  <c r="AG374" i="13"/>
  <c r="AF374" i="13"/>
  <c r="AE374" i="13"/>
  <c r="AD374" i="13"/>
  <c r="AC374" i="13"/>
  <c r="AB374" i="13"/>
  <c r="AA374" i="13"/>
  <c r="Z374" i="13"/>
  <c r="Y374" i="13"/>
  <c r="X374" i="13"/>
  <c r="W374" i="13"/>
  <c r="V374" i="13"/>
  <c r="U374" i="13"/>
  <c r="T374" i="13"/>
  <c r="S374" i="13"/>
  <c r="R374" i="13"/>
  <c r="Q374" i="13"/>
  <c r="P374" i="13"/>
  <c r="O374" i="13"/>
  <c r="N374" i="13"/>
  <c r="M374" i="13"/>
  <c r="L374" i="13"/>
  <c r="K374" i="13"/>
  <c r="J374" i="13"/>
  <c r="I374" i="13"/>
  <c r="H374" i="13"/>
  <c r="G374" i="13"/>
  <c r="F374" i="13"/>
  <c r="E374" i="13"/>
  <c r="D374" i="13"/>
  <c r="BG373" i="13"/>
  <c r="BF373" i="13"/>
  <c r="BE373" i="13"/>
  <c r="BD373" i="13"/>
  <c r="BC373" i="13"/>
  <c r="BB373" i="13"/>
  <c r="BA373" i="13"/>
  <c r="AZ373" i="13"/>
  <c r="AY373" i="13"/>
  <c r="AX373" i="13"/>
  <c r="AW373" i="13"/>
  <c r="AV373" i="13"/>
  <c r="AU373" i="13"/>
  <c r="AT373" i="13"/>
  <c r="AS373" i="13"/>
  <c r="AR373" i="13"/>
  <c r="AQ373" i="13"/>
  <c r="AP373" i="13"/>
  <c r="AO373" i="13"/>
  <c r="AN373" i="13"/>
  <c r="AM373" i="13"/>
  <c r="AL373" i="13"/>
  <c r="AK373" i="13"/>
  <c r="AJ373" i="13"/>
  <c r="AI373" i="13"/>
  <c r="AH373" i="13"/>
  <c r="AG373" i="13"/>
  <c r="AF373" i="13"/>
  <c r="AE373" i="13"/>
  <c r="AD373" i="13"/>
  <c r="AC373" i="13"/>
  <c r="AB373" i="13"/>
  <c r="AA373" i="13"/>
  <c r="Z373" i="13"/>
  <c r="Y373" i="13"/>
  <c r="X373" i="13"/>
  <c r="W373" i="13"/>
  <c r="V373" i="13"/>
  <c r="U373" i="13"/>
  <c r="T373" i="13"/>
  <c r="S373" i="13"/>
  <c r="R373" i="13"/>
  <c r="Q373" i="13"/>
  <c r="P373" i="13"/>
  <c r="O373" i="13"/>
  <c r="N373" i="13"/>
  <c r="M373" i="13"/>
  <c r="L373" i="13"/>
  <c r="K373" i="13"/>
  <c r="J373" i="13"/>
  <c r="I373" i="13"/>
  <c r="H373" i="13"/>
  <c r="G373" i="13"/>
  <c r="F373" i="13"/>
  <c r="E373" i="13"/>
  <c r="D373" i="13"/>
  <c r="BG368" i="13"/>
  <c r="BF368" i="13"/>
  <c r="BE368" i="13"/>
  <c r="BD368" i="13"/>
  <c r="BC368" i="13"/>
  <c r="BB368" i="13"/>
  <c r="BA368" i="13"/>
  <c r="AZ368" i="13"/>
  <c r="AY368" i="13"/>
  <c r="AX368" i="13"/>
  <c r="AW368" i="13"/>
  <c r="AV368" i="13"/>
  <c r="AU368" i="13"/>
  <c r="AT368" i="13"/>
  <c r="AS368" i="13"/>
  <c r="AR368" i="13"/>
  <c r="AQ368" i="13"/>
  <c r="AP368" i="13"/>
  <c r="AO368" i="13"/>
  <c r="AN368" i="13"/>
  <c r="AM368" i="13"/>
  <c r="AL368" i="13"/>
  <c r="AK368" i="13"/>
  <c r="AJ368" i="13"/>
  <c r="AI368" i="13"/>
  <c r="AH368" i="13"/>
  <c r="AG368" i="13"/>
  <c r="AF368" i="13"/>
  <c r="AE368" i="13"/>
  <c r="AD368" i="13"/>
  <c r="AC368" i="13"/>
  <c r="AB368" i="13"/>
  <c r="AA368" i="13"/>
  <c r="Z368" i="13"/>
  <c r="Y368" i="13"/>
  <c r="X368" i="13"/>
  <c r="W368" i="13"/>
  <c r="V368" i="13"/>
  <c r="U368" i="13"/>
  <c r="T368" i="13"/>
  <c r="S368" i="13"/>
  <c r="R368" i="13"/>
  <c r="Q368" i="13"/>
  <c r="P368" i="13"/>
  <c r="O368" i="13"/>
  <c r="N368" i="13"/>
  <c r="M368" i="13"/>
  <c r="L368" i="13"/>
  <c r="K368" i="13"/>
  <c r="J368" i="13"/>
  <c r="I368" i="13"/>
  <c r="H368" i="13"/>
  <c r="G368" i="13"/>
  <c r="F368" i="13"/>
  <c r="E368" i="13"/>
  <c r="D368" i="13"/>
  <c r="BG367" i="13"/>
  <c r="BF367" i="13"/>
  <c r="BE367" i="13"/>
  <c r="BD367" i="13"/>
  <c r="BC367" i="13"/>
  <c r="BB367" i="13"/>
  <c r="BA367" i="13"/>
  <c r="AZ367" i="13"/>
  <c r="AY367" i="13"/>
  <c r="AX367" i="13"/>
  <c r="AW367" i="13"/>
  <c r="AV367" i="13"/>
  <c r="AU367" i="13"/>
  <c r="AT367" i="13"/>
  <c r="AS367" i="13"/>
  <c r="AR367" i="13"/>
  <c r="AQ367" i="13"/>
  <c r="AP367" i="13"/>
  <c r="AO367" i="13"/>
  <c r="AN367" i="13"/>
  <c r="AM367" i="13"/>
  <c r="AL367" i="13"/>
  <c r="AK367" i="13"/>
  <c r="AJ367" i="13"/>
  <c r="AI367" i="13"/>
  <c r="AH367" i="13"/>
  <c r="AG367" i="13"/>
  <c r="AF367" i="13"/>
  <c r="AE367" i="13"/>
  <c r="AD367" i="13"/>
  <c r="AC367" i="13"/>
  <c r="AB367" i="13"/>
  <c r="AA367" i="13"/>
  <c r="Z367" i="13"/>
  <c r="Y367" i="13"/>
  <c r="X367" i="13"/>
  <c r="W367" i="13"/>
  <c r="V367" i="13"/>
  <c r="U367" i="13"/>
  <c r="T367" i="13"/>
  <c r="S367" i="13"/>
  <c r="R367" i="13"/>
  <c r="Q367" i="13"/>
  <c r="P367" i="13"/>
  <c r="O367" i="13"/>
  <c r="N367" i="13"/>
  <c r="M367" i="13"/>
  <c r="L367" i="13"/>
  <c r="K367" i="13"/>
  <c r="J367" i="13"/>
  <c r="I367" i="13"/>
  <c r="H367" i="13"/>
  <c r="G367" i="13"/>
  <c r="F367" i="13"/>
  <c r="E367" i="13"/>
  <c r="D367" i="13"/>
  <c r="BG366" i="13"/>
  <c r="BF366" i="13"/>
  <c r="BE366" i="13"/>
  <c r="BD366" i="13"/>
  <c r="BC366" i="13"/>
  <c r="BB366" i="13"/>
  <c r="BA366" i="13"/>
  <c r="AZ366" i="13"/>
  <c r="AY366" i="13"/>
  <c r="AX366" i="13"/>
  <c r="AW366" i="13"/>
  <c r="AV366" i="13"/>
  <c r="AU366" i="13"/>
  <c r="AT366" i="13"/>
  <c r="AS366" i="13"/>
  <c r="AR366" i="13"/>
  <c r="AQ366" i="13"/>
  <c r="AP366" i="13"/>
  <c r="AO366" i="13"/>
  <c r="AN366" i="13"/>
  <c r="AM366" i="13"/>
  <c r="AL366" i="13"/>
  <c r="AK366" i="13"/>
  <c r="AJ366" i="13"/>
  <c r="AI366" i="13"/>
  <c r="AH366" i="13"/>
  <c r="AG366" i="13"/>
  <c r="AF366" i="13"/>
  <c r="AE366" i="13"/>
  <c r="AD366" i="13"/>
  <c r="AC366" i="13"/>
  <c r="AB366" i="13"/>
  <c r="AA366" i="13"/>
  <c r="Z366" i="13"/>
  <c r="Y366" i="13"/>
  <c r="X366" i="13"/>
  <c r="W366" i="13"/>
  <c r="V366" i="13"/>
  <c r="U366" i="13"/>
  <c r="T366" i="13"/>
  <c r="S366" i="13"/>
  <c r="R366" i="13"/>
  <c r="Q366" i="13"/>
  <c r="P366" i="13"/>
  <c r="O366" i="13"/>
  <c r="N366" i="13"/>
  <c r="M366" i="13"/>
  <c r="L366" i="13"/>
  <c r="K366" i="13"/>
  <c r="J366" i="13"/>
  <c r="I366" i="13"/>
  <c r="H366" i="13"/>
  <c r="G366" i="13"/>
  <c r="F366" i="13"/>
  <c r="E366" i="13"/>
  <c r="D366" i="13"/>
  <c r="BG365" i="13"/>
  <c r="BF365" i="13"/>
  <c r="BE365" i="13"/>
  <c r="BD365" i="13"/>
  <c r="BC365" i="13"/>
  <c r="BB365" i="13"/>
  <c r="BA365" i="13"/>
  <c r="AZ365" i="13"/>
  <c r="AY365" i="13"/>
  <c r="AX365" i="13"/>
  <c r="AW365" i="13"/>
  <c r="AV365" i="13"/>
  <c r="AU365" i="13"/>
  <c r="AT365" i="13"/>
  <c r="AS365" i="13"/>
  <c r="AR365" i="13"/>
  <c r="AQ365" i="13"/>
  <c r="AP365" i="13"/>
  <c r="AO365" i="13"/>
  <c r="AN365" i="13"/>
  <c r="AM365" i="13"/>
  <c r="AL365" i="13"/>
  <c r="AK365" i="13"/>
  <c r="AJ365" i="13"/>
  <c r="AI365" i="13"/>
  <c r="AH365" i="13"/>
  <c r="AG365" i="13"/>
  <c r="AF365" i="13"/>
  <c r="AE365" i="13"/>
  <c r="AD365" i="13"/>
  <c r="AC365" i="13"/>
  <c r="AB365" i="13"/>
  <c r="AA365" i="13"/>
  <c r="Z365" i="13"/>
  <c r="Y365" i="13"/>
  <c r="X365" i="13"/>
  <c r="W365" i="13"/>
  <c r="V365" i="13"/>
  <c r="U365" i="13"/>
  <c r="T365" i="13"/>
  <c r="S365" i="13"/>
  <c r="R365" i="13"/>
  <c r="Q365" i="13"/>
  <c r="P365" i="13"/>
  <c r="O365" i="13"/>
  <c r="N365" i="13"/>
  <c r="M365" i="13"/>
  <c r="L365" i="13"/>
  <c r="K365" i="13"/>
  <c r="J365" i="13"/>
  <c r="I365" i="13"/>
  <c r="H365" i="13"/>
  <c r="G365" i="13"/>
  <c r="F365" i="13"/>
  <c r="E365" i="13"/>
  <c r="D365" i="13"/>
  <c r="BG364" i="13"/>
  <c r="BF364" i="13"/>
  <c r="BE364" i="13"/>
  <c r="BD364" i="13"/>
  <c r="BC364" i="13"/>
  <c r="BB364" i="13"/>
  <c r="BA364" i="13"/>
  <c r="AZ364" i="13"/>
  <c r="AY364" i="13"/>
  <c r="AX364" i="13"/>
  <c r="AW364" i="13"/>
  <c r="AV364" i="13"/>
  <c r="AU364" i="13"/>
  <c r="AT364" i="13"/>
  <c r="AS364" i="13"/>
  <c r="AR364" i="13"/>
  <c r="AQ364" i="13"/>
  <c r="AP364" i="13"/>
  <c r="AO364" i="13"/>
  <c r="AN364" i="13"/>
  <c r="AM364" i="13"/>
  <c r="AL364" i="13"/>
  <c r="AK364" i="13"/>
  <c r="AJ364" i="13"/>
  <c r="AI364" i="13"/>
  <c r="AH364" i="13"/>
  <c r="AG364" i="13"/>
  <c r="AF364" i="13"/>
  <c r="AE364" i="13"/>
  <c r="AD364" i="13"/>
  <c r="AC364" i="13"/>
  <c r="AB364" i="13"/>
  <c r="AA364" i="13"/>
  <c r="Z364" i="13"/>
  <c r="Y364" i="13"/>
  <c r="X364" i="13"/>
  <c r="W364" i="13"/>
  <c r="V364" i="13"/>
  <c r="U364" i="13"/>
  <c r="T364" i="13"/>
  <c r="S364" i="13"/>
  <c r="R364" i="13"/>
  <c r="Q364" i="13"/>
  <c r="P364" i="13"/>
  <c r="O364" i="13"/>
  <c r="N364" i="13"/>
  <c r="M364" i="13"/>
  <c r="L364" i="13"/>
  <c r="K364" i="13"/>
  <c r="J364" i="13"/>
  <c r="I364" i="13"/>
  <c r="H364" i="13"/>
  <c r="G364" i="13"/>
  <c r="F364" i="13"/>
  <c r="E364" i="13"/>
  <c r="D364" i="13"/>
  <c r="BG363" i="13"/>
  <c r="BF363" i="13"/>
  <c r="BE363" i="13"/>
  <c r="BD363" i="13"/>
  <c r="BC363" i="13"/>
  <c r="BB363" i="13"/>
  <c r="BA363" i="13"/>
  <c r="AZ363" i="13"/>
  <c r="AY363" i="13"/>
  <c r="AX363" i="13"/>
  <c r="AW363" i="13"/>
  <c r="AV363" i="13"/>
  <c r="AU363" i="13"/>
  <c r="AT363" i="13"/>
  <c r="AS363" i="13"/>
  <c r="AR363" i="13"/>
  <c r="AQ363" i="13"/>
  <c r="AP363" i="13"/>
  <c r="AO363" i="13"/>
  <c r="AN363" i="13"/>
  <c r="AM363" i="13"/>
  <c r="AL363" i="13"/>
  <c r="AK363" i="13"/>
  <c r="AJ363" i="13"/>
  <c r="AI363" i="13"/>
  <c r="AH363" i="13"/>
  <c r="AG363" i="13"/>
  <c r="AF363" i="13"/>
  <c r="AE363" i="13"/>
  <c r="AD363" i="13"/>
  <c r="AC363" i="13"/>
  <c r="AB363" i="13"/>
  <c r="AA363" i="13"/>
  <c r="Z363" i="13"/>
  <c r="Y363" i="13"/>
  <c r="X363" i="13"/>
  <c r="W363" i="13"/>
  <c r="V363" i="13"/>
  <c r="U363" i="13"/>
  <c r="T363" i="13"/>
  <c r="S363" i="13"/>
  <c r="R363" i="13"/>
  <c r="Q363" i="13"/>
  <c r="P363" i="13"/>
  <c r="O363" i="13"/>
  <c r="N363" i="13"/>
  <c r="M363" i="13"/>
  <c r="L363" i="13"/>
  <c r="K363" i="13"/>
  <c r="J363" i="13"/>
  <c r="I363" i="13"/>
  <c r="H363" i="13"/>
  <c r="G363" i="13"/>
  <c r="F363" i="13"/>
  <c r="E363" i="13"/>
  <c r="D363" i="13"/>
  <c r="BG362" i="13"/>
  <c r="BF362" i="13"/>
  <c r="BE362" i="13"/>
  <c r="BD362" i="13"/>
  <c r="BC362" i="13"/>
  <c r="BB362" i="13"/>
  <c r="BA362" i="13"/>
  <c r="AZ362" i="13"/>
  <c r="AY362" i="13"/>
  <c r="AX362" i="13"/>
  <c r="AW362" i="13"/>
  <c r="AV362" i="13"/>
  <c r="AU362" i="13"/>
  <c r="AT362" i="13"/>
  <c r="AS362" i="13"/>
  <c r="AR362" i="13"/>
  <c r="AQ362" i="13"/>
  <c r="AP362" i="13"/>
  <c r="AO362" i="13"/>
  <c r="AN362" i="13"/>
  <c r="AM362" i="13"/>
  <c r="AL362" i="13"/>
  <c r="AK362" i="13"/>
  <c r="AJ362" i="13"/>
  <c r="AI362" i="13"/>
  <c r="AH362" i="13"/>
  <c r="AG362" i="13"/>
  <c r="AF362" i="13"/>
  <c r="AE362" i="13"/>
  <c r="AD362" i="13"/>
  <c r="AC362" i="13"/>
  <c r="AB362" i="13"/>
  <c r="AA362" i="13"/>
  <c r="Z362" i="13"/>
  <c r="Y362" i="13"/>
  <c r="X362" i="13"/>
  <c r="W362" i="13"/>
  <c r="V362" i="13"/>
  <c r="U362" i="13"/>
  <c r="T362" i="13"/>
  <c r="S362" i="13"/>
  <c r="R362" i="13"/>
  <c r="Q362" i="13"/>
  <c r="P362" i="13"/>
  <c r="O362" i="13"/>
  <c r="N362" i="13"/>
  <c r="M362" i="13"/>
  <c r="L362" i="13"/>
  <c r="K362" i="13"/>
  <c r="J362" i="13"/>
  <c r="I362" i="13"/>
  <c r="H362" i="13"/>
  <c r="G362" i="13"/>
  <c r="F362" i="13"/>
  <c r="E362" i="13"/>
  <c r="D362" i="13"/>
  <c r="BG361" i="13"/>
  <c r="BF361" i="13"/>
  <c r="BE361" i="13"/>
  <c r="BD361" i="13"/>
  <c r="BC361" i="13"/>
  <c r="BB361" i="13"/>
  <c r="BA361" i="13"/>
  <c r="AZ361" i="13"/>
  <c r="AY361" i="13"/>
  <c r="AX361" i="13"/>
  <c r="AW361" i="13"/>
  <c r="AV361" i="13"/>
  <c r="AU361" i="13"/>
  <c r="AT361" i="13"/>
  <c r="AS361" i="13"/>
  <c r="AR361" i="13"/>
  <c r="AQ361" i="13"/>
  <c r="AP361" i="13"/>
  <c r="AO361" i="13"/>
  <c r="AN361" i="13"/>
  <c r="AM361" i="13"/>
  <c r="AL361" i="13"/>
  <c r="AK361" i="13"/>
  <c r="AJ361" i="13"/>
  <c r="AI361" i="13"/>
  <c r="AH361" i="13"/>
  <c r="AG361" i="13"/>
  <c r="AF361" i="13"/>
  <c r="AE361" i="13"/>
  <c r="AD361" i="13"/>
  <c r="AC361" i="13"/>
  <c r="AB361" i="13"/>
  <c r="AA361" i="13"/>
  <c r="Z361" i="13"/>
  <c r="Y361" i="13"/>
  <c r="X361" i="13"/>
  <c r="W361" i="13"/>
  <c r="V361" i="13"/>
  <c r="U361" i="13"/>
  <c r="T361" i="13"/>
  <c r="S361" i="13"/>
  <c r="R361" i="13"/>
  <c r="Q361" i="13"/>
  <c r="P361" i="13"/>
  <c r="O361" i="13"/>
  <c r="N361" i="13"/>
  <c r="M361" i="13"/>
  <c r="L361" i="13"/>
  <c r="K361" i="13"/>
  <c r="J361" i="13"/>
  <c r="I361" i="13"/>
  <c r="H361" i="13"/>
  <c r="G361" i="13"/>
  <c r="F361" i="13"/>
  <c r="E361" i="13"/>
  <c r="D361" i="13"/>
  <c r="BG360" i="13"/>
  <c r="BF360" i="13"/>
  <c r="BE360" i="13"/>
  <c r="BD360" i="13"/>
  <c r="BC360" i="13"/>
  <c r="BB360" i="13"/>
  <c r="BA360" i="13"/>
  <c r="AZ360" i="13"/>
  <c r="AY360" i="13"/>
  <c r="AX360" i="13"/>
  <c r="AW360" i="13"/>
  <c r="AV360" i="13"/>
  <c r="AU360" i="13"/>
  <c r="AT360" i="13"/>
  <c r="AS360" i="13"/>
  <c r="AR360" i="13"/>
  <c r="AQ360" i="13"/>
  <c r="AP360" i="13"/>
  <c r="AO360" i="13"/>
  <c r="AN360" i="13"/>
  <c r="AM360" i="13"/>
  <c r="AL360" i="13"/>
  <c r="AK360" i="13"/>
  <c r="AJ360" i="13"/>
  <c r="AI360" i="13"/>
  <c r="AH360" i="13"/>
  <c r="AG360" i="13"/>
  <c r="AF360" i="13"/>
  <c r="AE360" i="13"/>
  <c r="AD360" i="13"/>
  <c r="AC360" i="13"/>
  <c r="AB360" i="13"/>
  <c r="AA360" i="13"/>
  <c r="Z360" i="13"/>
  <c r="Y360" i="13"/>
  <c r="X360" i="13"/>
  <c r="W360" i="13"/>
  <c r="V360" i="13"/>
  <c r="U360" i="13"/>
  <c r="T360" i="13"/>
  <c r="S360" i="13"/>
  <c r="R360" i="13"/>
  <c r="Q360" i="13"/>
  <c r="P360" i="13"/>
  <c r="O360" i="13"/>
  <c r="N360" i="13"/>
  <c r="M360" i="13"/>
  <c r="L360" i="13"/>
  <c r="K360" i="13"/>
  <c r="J360" i="13"/>
  <c r="I360" i="13"/>
  <c r="H360" i="13"/>
  <c r="G360" i="13"/>
  <c r="F360" i="13"/>
  <c r="E360" i="13"/>
  <c r="D360" i="13"/>
  <c r="BG359" i="13"/>
  <c r="BF359" i="13"/>
  <c r="BE359" i="13"/>
  <c r="BD359" i="13"/>
  <c r="BC359" i="13"/>
  <c r="BB359" i="13"/>
  <c r="BA359" i="13"/>
  <c r="AZ359" i="13"/>
  <c r="AY359" i="13"/>
  <c r="AX359" i="13"/>
  <c r="AW359" i="13"/>
  <c r="AV359" i="13"/>
  <c r="AU359" i="13"/>
  <c r="AT359" i="13"/>
  <c r="AS359" i="13"/>
  <c r="AR359" i="13"/>
  <c r="AQ359" i="13"/>
  <c r="AP359" i="13"/>
  <c r="AO359" i="13"/>
  <c r="AN359" i="13"/>
  <c r="AM359" i="13"/>
  <c r="AL359" i="13"/>
  <c r="AK359" i="13"/>
  <c r="AJ359" i="13"/>
  <c r="AI359" i="13"/>
  <c r="AH359" i="13"/>
  <c r="AG359" i="13"/>
  <c r="AF359" i="13"/>
  <c r="AE359" i="13"/>
  <c r="AD359" i="13"/>
  <c r="AC359" i="13"/>
  <c r="AB359" i="13"/>
  <c r="AA359" i="13"/>
  <c r="Z359" i="13"/>
  <c r="Y359" i="13"/>
  <c r="X359" i="13"/>
  <c r="W359" i="13"/>
  <c r="V359" i="13"/>
  <c r="U359" i="13"/>
  <c r="T359" i="13"/>
  <c r="S359" i="13"/>
  <c r="R359" i="13"/>
  <c r="Q359" i="13"/>
  <c r="P359" i="13"/>
  <c r="O359" i="13"/>
  <c r="N359" i="13"/>
  <c r="M359" i="13"/>
  <c r="L359" i="13"/>
  <c r="K359" i="13"/>
  <c r="J359" i="13"/>
  <c r="I359" i="13"/>
  <c r="H359" i="13"/>
  <c r="G359" i="13"/>
  <c r="F359" i="13"/>
  <c r="E359" i="13"/>
  <c r="D359" i="13"/>
  <c r="BG358" i="13"/>
  <c r="BF358" i="13"/>
  <c r="BE358" i="13"/>
  <c r="BD358" i="13"/>
  <c r="BC358" i="13"/>
  <c r="BB358" i="13"/>
  <c r="BA358" i="13"/>
  <c r="AZ358" i="13"/>
  <c r="AY358" i="13"/>
  <c r="AX358" i="13"/>
  <c r="AW358" i="13"/>
  <c r="AV358" i="13"/>
  <c r="AU358" i="13"/>
  <c r="AT358" i="13"/>
  <c r="AS358" i="13"/>
  <c r="AR358" i="13"/>
  <c r="AQ358" i="13"/>
  <c r="AP358" i="13"/>
  <c r="AO358" i="13"/>
  <c r="AN358" i="13"/>
  <c r="AM358" i="13"/>
  <c r="AL358" i="13"/>
  <c r="AK358" i="13"/>
  <c r="AJ358" i="13"/>
  <c r="AI358" i="13"/>
  <c r="AH358" i="13"/>
  <c r="AG358" i="13"/>
  <c r="AF358" i="13"/>
  <c r="AE358" i="13"/>
  <c r="AD358" i="13"/>
  <c r="AC358" i="13"/>
  <c r="AB358" i="13"/>
  <c r="AA358" i="13"/>
  <c r="Z358" i="13"/>
  <c r="Y358" i="13"/>
  <c r="X358" i="13"/>
  <c r="W358" i="13"/>
  <c r="V358" i="13"/>
  <c r="U358" i="13"/>
  <c r="T358" i="13"/>
  <c r="S358" i="13"/>
  <c r="R358" i="13"/>
  <c r="Q358" i="13"/>
  <c r="P358" i="13"/>
  <c r="O358" i="13"/>
  <c r="N358" i="13"/>
  <c r="M358" i="13"/>
  <c r="L358" i="13"/>
  <c r="K358" i="13"/>
  <c r="J358" i="13"/>
  <c r="I358" i="13"/>
  <c r="H358" i="13"/>
  <c r="G358" i="13"/>
  <c r="F358" i="13"/>
  <c r="E358" i="13"/>
  <c r="D358" i="13"/>
  <c r="BG357" i="13"/>
  <c r="BF357" i="13"/>
  <c r="BE357" i="13"/>
  <c r="BD357" i="13"/>
  <c r="BC357" i="13"/>
  <c r="BB357" i="13"/>
  <c r="BA357" i="13"/>
  <c r="AZ357" i="13"/>
  <c r="AY357" i="13"/>
  <c r="AX357" i="13"/>
  <c r="AW357" i="13"/>
  <c r="AV357" i="13"/>
  <c r="AU357" i="13"/>
  <c r="AT357" i="13"/>
  <c r="AS357" i="13"/>
  <c r="AR357" i="13"/>
  <c r="AQ357" i="13"/>
  <c r="AP357" i="13"/>
  <c r="AO357" i="13"/>
  <c r="AN357" i="13"/>
  <c r="AM357" i="13"/>
  <c r="AL357" i="13"/>
  <c r="AK357" i="13"/>
  <c r="AJ357" i="13"/>
  <c r="AI357" i="13"/>
  <c r="AH357" i="13"/>
  <c r="AG357" i="13"/>
  <c r="AF357" i="13"/>
  <c r="AE357" i="13"/>
  <c r="AD357" i="13"/>
  <c r="AC357" i="13"/>
  <c r="AB357" i="13"/>
  <c r="AA357" i="13"/>
  <c r="Z357" i="13"/>
  <c r="Y357" i="13"/>
  <c r="X357" i="13"/>
  <c r="W357" i="13"/>
  <c r="V357" i="13"/>
  <c r="U357" i="13"/>
  <c r="T357" i="13"/>
  <c r="S357" i="13"/>
  <c r="R357" i="13"/>
  <c r="Q357" i="13"/>
  <c r="P357" i="13"/>
  <c r="O357" i="13"/>
  <c r="N357" i="13"/>
  <c r="M357" i="13"/>
  <c r="L357" i="13"/>
  <c r="K357" i="13"/>
  <c r="J357" i="13"/>
  <c r="I357" i="13"/>
  <c r="H357" i="13"/>
  <c r="G357" i="13"/>
  <c r="F357" i="13"/>
  <c r="E357" i="13"/>
  <c r="D357" i="13"/>
  <c r="BG356" i="13"/>
  <c r="BF356" i="13"/>
  <c r="BE356" i="13"/>
  <c r="BD356" i="13"/>
  <c r="BC356" i="13"/>
  <c r="BB356" i="13"/>
  <c r="BA356" i="13"/>
  <c r="AZ356" i="13"/>
  <c r="AY356" i="13"/>
  <c r="AX356" i="13"/>
  <c r="AW356" i="13"/>
  <c r="AV356" i="13"/>
  <c r="AU356" i="13"/>
  <c r="AT356" i="13"/>
  <c r="AS356" i="13"/>
  <c r="AR356" i="13"/>
  <c r="AQ356" i="13"/>
  <c r="AP356" i="13"/>
  <c r="AO356" i="13"/>
  <c r="AN356" i="13"/>
  <c r="AM356" i="13"/>
  <c r="AL356" i="13"/>
  <c r="AK356" i="13"/>
  <c r="AJ356" i="13"/>
  <c r="AI356" i="13"/>
  <c r="AH356" i="13"/>
  <c r="AG356" i="13"/>
  <c r="AF356" i="13"/>
  <c r="AE356" i="13"/>
  <c r="AD356" i="13"/>
  <c r="AC356" i="13"/>
  <c r="AB356" i="13"/>
  <c r="AA356" i="13"/>
  <c r="Z356" i="13"/>
  <c r="Y356" i="13"/>
  <c r="X356" i="13"/>
  <c r="W356" i="13"/>
  <c r="V356" i="13"/>
  <c r="U356" i="13"/>
  <c r="T356" i="13"/>
  <c r="S356" i="13"/>
  <c r="R356" i="13"/>
  <c r="Q356" i="13"/>
  <c r="P356" i="13"/>
  <c r="O356" i="13"/>
  <c r="N356" i="13"/>
  <c r="M356" i="13"/>
  <c r="L356" i="13"/>
  <c r="K356" i="13"/>
  <c r="J356" i="13"/>
  <c r="I356" i="13"/>
  <c r="H356" i="13"/>
  <c r="G356" i="13"/>
  <c r="F356" i="13"/>
  <c r="E356" i="13"/>
  <c r="D356" i="13"/>
  <c r="BG355" i="13"/>
  <c r="BF355" i="13"/>
  <c r="BE355" i="13"/>
  <c r="BD355" i="13"/>
  <c r="BC355" i="13"/>
  <c r="BB355" i="13"/>
  <c r="BA355" i="13"/>
  <c r="AZ355" i="13"/>
  <c r="AY355" i="13"/>
  <c r="AX355" i="13"/>
  <c r="AW355" i="13"/>
  <c r="AV355" i="13"/>
  <c r="AU355" i="13"/>
  <c r="AT355" i="13"/>
  <c r="AS355" i="13"/>
  <c r="AR355" i="13"/>
  <c r="AQ355" i="13"/>
  <c r="AP355" i="13"/>
  <c r="AO355" i="13"/>
  <c r="AN355" i="13"/>
  <c r="AM355" i="13"/>
  <c r="AL355" i="13"/>
  <c r="AK355" i="13"/>
  <c r="AJ355" i="13"/>
  <c r="AI355" i="13"/>
  <c r="AH355" i="13"/>
  <c r="AG355" i="13"/>
  <c r="AF355" i="13"/>
  <c r="AE355" i="13"/>
  <c r="AD355" i="13"/>
  <c r="AC355" i="13"/>
  <c r="AB355" i="13"/>
  <c r="AA355" i="13"/>
  <c r="Z355" i="13"/>
  <c r="Y355" i="13"/>
  <c r="X355" i="13"/>
  <c r="W355" i="13"/>
  <c r="V355" i="13"/>
  <c r="U355" i="13"/>
  <c r="T355" i="13"/>
  <c r="S355" i="13"/>
  <c r="R355" i="13"/>
  <c r="Q355" i="13"/>
  <c r="P355" i="13"/>
  <c r="O355" i="13"/>
  <c r="N355" i="13"/>
  <c r="M355" i="13"/>
  <c r="L355" i="13"/>
  <c r="K355" i="13"/>
  <c r="J355" i="13"/>
  <c r="I355" i="13"/>
  <c r="H355" i="13"/>
  <c r="G355" i="13"/>
  <c r="F355" i="13"/>
  <c r="E355" i="13"/>
  <c r="D355" i="13"/>
  <c r="BG354" i="13"/>
  <c r="BF354" i="13"/>
  <c r="BE354" i="13"/>
  <c r="BD354" i="13"/>
  <c r="BC354" i="13"/>
  <c r="BB354" i="13"/>
  <c r="BA354" i="13"/>
  <c r="AZ354" i="13"/>
  <c r="AY354" i="13"/>
  <c r="AX354" i="13"/>
  <c r="AW354" i="13"/>
  <c r="AV354" i="13"/>
  <c r="AU354" i="13"/>
  <c r="AT354" i="13"/>
  <c r="AS354" i="13"/>
  <c r="AR354" i="13"/>
  <c r="AQ354" i="13"/>
  <c r="AP354" i="13"/>
  <c r="AO354" i="13"/>
  <c r="AN354" i="13"/>
  <c r="AM354" i="13"/>
  <c r="AL354" i="13"/>
  <c r="AK354" i="13"/>
  <c r="AJ354" i="13"/>
  <c r="AI354" i="13"/>
  <c r="AH354" i="13"/>
  <c r="AG354" i="13"/>
  <c r="AF354" i="13"/>
  <c r="AE354" i="13"/>
  <c r="AD354" i="13"/>
  <c r="AC354" i="13"/>
  <c r="AB354" i="13"/>
  <c r="AA354" i="13"/>
  <c r="Z354" i="13"/>
  <c r="Y354" i="13"/>
  <c r="X354" i="13"/>
  <c r="W354" i="13"/>
  <c r="V354" i="13"/>
  <c r="U354" i="13"/>
  <c r="T354" i="13"/>
  <c r="S354" i="13"/>
  <c r="R354" i="13"/>
  <c r="Q354" i="13"/>
  <c r="P354" i="13"/>
  <c r="O354" i="13"/>
  <c r="N354" i="13"/>
  <c r="M354" i="13"/>
  <c r="L354" i="13"/>
  <c r="K354" i="13"/>
  <c r="J354" i="13"/>
  <c r="I354" i="13"/>
  <c r="H354" i="13"/>
  <c r="G354" i="13"/>
  <c r="F354" i="13"/>
  <c r="E354" i="13"/>
  <c r="D354" i="13"/>
  <c r="BG353" i="13"/>
  <c r="BF353" i="13"/>
  <c r="BE353" i="13"/>
  <c r="BD353" i="13"/>
  <c r="BC353" i="13"/>
  <c r="BB353" i="13"/>
  <c r="BA353" i="13"/>
  <c r="AZ353" i="13"/>
  <c r="AY353" i="13"/>
  <c r="AX353" i="13"/>
  <c r="AW353" i="13"/>
  <c r="AV353" i="13"/>
  <c r="AU353" i="13"/>
  <c r="AT353" i="13"/>
  <c r="AS353" i="13"/>
  <c r="AR353" i="13"/>
  <c r="AQ353" i="13"/>
  <c r="AP353" i="13"/>
  <c r="AO353" i="13"/>
  <c r="AN353" i="13"/>
  <c r="AM353" i="13"/>
  <c r="AL353" i="13"/>
  <c r="AK353" i="13"/>
  <c r="AJ353" i="13"/>
  <c r="AI353" i="13"/>
  <c r="AH353" i="13"/>
  <c r="AG353" i="13"/>
  <c r="AF353" i="13"/>
  <c r="AE353" i="13"/>
  <c r="AD353" i="13"/>
  <c r="AC353" i="13"/>
  <c r="AB353" i="13"/>
  <c r="AA353" i="13"/>
  <c r="Z353" i="13"/>
  <c r="Y353" i="13"/>
  <c r="X353" i="13"/>
  <c r="W353" i="13"/>
  <c r="V353" i="13"/>
  <c r="U353" i="13"/>
  <c r="T353" i="13"/>
  <c r="S353" i="13"/>
  <c r="R353" i="13"/>
  <c r="Q353" i="13"/>
  <c r="P353" i="13"/>
  <c r="O353" i="13"/>
  <c r="N353" i="13"/>
  <c r="M353" i="13"/>
  <c r="L353" i="13"/>
  <c r="K353" i="13"/>
  <c r="J353" i="13"/>
  <c r="I353" i="13"/>
  <c r="H353" i="13"/>
  <c r="G353" i="13"/>
  <c r="F353" i="13"/>
  <c r="E353" i="13"/>
  <c r="D353" i="13"/>
  <c r="BG352" i="13"/>
  <c r="BF352" i="13"/>
  <c r="BE352" i="13"/>
  <c r="BD352" i="13"/>
  <c r="BC352" i="13"/>
  <c r="BB352" i="13"/>
  <c r="BA352" i="13"/>
  <c r="AZ352" i="13"/>
  <c r="AY352" i="13"/>
  <c r="AX352" i="13"/>
  <c r="AW352" i="13"/>
  <c r="AV352" i="13"/>
  <c r="AU352" i="13"/>
  <c r="AT352" i="13"/>
  <c r="AS352" i="13"/>
  <c r="AR352" i="13"/>
  <c r="AQ352" i="13"/>
  <c r="AP352" i="13"/>
  <c r="AO352" i="13"/>
  <c r="AN352" i="13"/>
  <c r="AM352" i="13"/>
  <c r="AL352" i="13"/>
  <c r="AK352" i="13"/>
  <c r="AJ352" i="13"/>
  <c r="AI352" i="13"/>
  <c r="AH352" i="13"/>
  <c r="AG352" i="13"/>
  <c r="AF352" i="13"/>
  <c r="AE352" i="13"/>
  <c r="AD352" i="13"/>
  <c r="AC352" i="13"/>
  <c r="AB352" i="13"/>
  <c r="AA352" i="13"/>
  <c r="Z352" i="13"/>
  <c r="Y352" i="13"/>
  <c r="X352" i="13"/>
  <c r="W352" i="13"/>
  <c r="V352" i="13"/>
  <c r="U352" i="13"/>
  <c r="T352" i="13"/>
  <c r="S352" i="13"/>
  <c r="R352" i="13"/>
  <c r="Q352" i="13"/>
  <c r="P352" i="13"/>
  <c r="O352" i="13"/>
  <c r="N352" i="13"/>
  <c r="M352" i="13"/>
  <c r="L352" i="13"/>
  <c r="K352" i="13"/>
  <c r="J352" i="13"/>
  <c r="I352" i="13"/>
  <c r="H352" i="13"/>
  <c r="G352" i="13"/>
  <c r="F352" i="13"/>
  <c r="E352" i="13"/>
  <c r="D352" i="13"/>
  <c r="BG351" i="13"/>
  <c r="BF351" i="13"/>
  <c r="BE351" i="13"/>
  <c r="BD351" i="13"/>
  <c r="BC351" i="13"/>
  <c r="BB351" i="13"/>
  <c r="BA351" i="13"/>
  <c r="AZ351" i="13"/>
  <c r="AY351" i="13"/>
  <c r="AX351" i="13"/>
  <c r="AW351" i="13"/>
  <c r="AV351" i="13"/>
  <c r="AU351" i="13"/>
  <c r="AT351" i="13"/>
  <c r="AS351" i="13"/>
  <c r="AR351" i="13"/>
  <c r="AQ351" i="13"/>
  <c r="AP351" i="13"/>
  <c r="AO351" i="13"/>
  <c r="AN351" i="13"/>
  <c r="AM351" i="13"/>
  <c r="AL351" i="13"/>
  <c r="AK351" i="13"/>
  <c r="AJ351" i="13"/>
  <c r="AI351" i="13"/>
  <c r="AH351" i="13"/>
  <c r="AG351" i="13"/>
  <c r="AF351" i="13"/>
  <c r="AE351" i="13"/>
  <c r="AD351" i="13"/>
  <c r="AC351" i="13"/>
  <c r="AB351" i="13"/>
  <c r="AA351" i="13"/>
  <c r="Z351" i="13"/>
  <c r="Y351" i="13"/>
  <c r="X351" i="13"/>
  <c r="W351" i="13"/>
  <c r="V351" i="13"/>
  <c r="U351" i="13"/>
  <c r="T351" i="13"/>
  <c r="S351" i="13"/>
  <c r="R351" i="13"/>
  <c r="Q351" i="13"/>
  <c r="P351" i="13"/>
  <c r="O351" i="13"/>
  <c r="N351" i="13"/>
  <c r="M351" i="13"/>
  <c r="L351" i="13"/>
  <c r="K351" i="13"/>
  <c r="J351" i="13"/>
  <c r="I351" i="13"/>
  <c r="H351" i="13"/>
  <c r="G351" i="13"/>
  <c r="F351" i="13"/>
  <c r="E351" i="13"/>
  <c r="D351" i="13"/>
  <c r="BG350" i="13"/>
  <c r="BF350" i="13"/>
  <c r="BE350" i="13"/>
  <c r="BD350" i="13"/>
  <c r="BC350" i="13"/>
  <c r="BB350" i="13"/>
  <c r="BA350" i="13"/>
  <c r="AZ350" i="13"/>
  <c r="AY350" i="13"/>
  <c r="AX350" i="13"/>
  <c r="AW350" i="13"/>
  <c r="AV350" i="13"/>
  <c r="AU350" i="13"/>
  <c r="AT350" i="13"/>
  <c r="AS350" i="13"/>
  <c r="AR350" i="13"/>
  <c r="AQ350" i="13"/>
  <c r="AP350" i="13"/>
  <c r="AO350" i="13"/>
  <c r="AN350" i="13"/>
  <c r="AM350" i="13"/>
  <c r="AL350" i="13"/>
  <c r="AK350" i="13"/>
  <c r="AJ350" i="13"/>
  <c r="AI350" i="13"/>
  <c r="AH350" i="13"/>
  <c r="AG350" i="13"/>
  <c r="AF350" i="13"/>
  <c r="AE350" i="13"/>
  <c r="AD350" i="13"/>
  <c r="AC350" i="13"/>
  <c r="AB350" i="13"/>
  <c r="AA350" i="13"/>
  <c r="Z350" i="13"/>
  <c r="Y350" i="13"/>
  <c r="X350" i="13"/>
  <c r="W350" i="13"/>
  <c r="V350" i="13"/>
  <c r="U350" i="13"/>
  <c r="T350" i="13"/>
  <c r="S350" i="13"/>
  <c r="R350" i="13"/>
  <c r="Q350" i="13"/>
  <c r="P350" i="13"/>
  <c r="O350" i="13"/>
  <c r="N350" i="13"/>
  <c r="M350" i="13"/>
  <c r="L350" i="13"/>
  <c r="K350" i="13"/>
  <c r="J350" i="13"/>
  <c r="I350" i="13"/>
  <c r="H350" i="13"/>
  <c r="G350" i="13"/>
  <c r="F350" i="13"/>
  <c r="E350" i="13"/>
  <c r="D350" i="13"/>
  <c r="BG349" i="13"/>
  <c r="BF349" i="13"/>
  <c r="BE349" i="13"/>
  <c r="BD349" i="13"/>
  <c r="BC349" i="13"/>
  <c r="BB349" i="13"/>
  <c r="BA349" i="13"/>
  <c r="AZ349" i="13"/>
  <c r="AY349" i="13"/>
  <c r="AX349" i="13"/>
  <c r="AW349" i="13"/>
  <c r="AV349" i="13"/>
  <c r="AU349" i="13"/>
  <c r="AT349" i="13"/>
  <c r="AS349" i="13"/>
  <c r="AR349" i="13"/>
  <c r="AQ349" i="13"/>
  <c r="AP349" i="13"/>
  <c r="AO349" i="13"/>
  <c r="AN349" i="13"/>
  <c r="AM349" i="13"/>
  <c r="AL349" i="13"/>
  <c r="AK349" i="13"/>
  <c r="AJ349" i="13"/>
  <c r="AI349" i="13"/>
  <c r="AH349" i="13"/>
  <c r="AG349" i="13"/>
  <c r="AF349" i="13"/>
  <c r="AE349" i="13"/>
  <c r="AD349" i="13"/>
  <c r="AC349" i="13"/>
  <c r="AB349" i="13"/>
  <c r="AA349" i="13"/>
  <c r="Z349" i="13"/>
  <c r="Y349" i="13"/>
  <c r="X349" i="13"/>
  <c r="W349" i="13"/>
  <c r="V349" i="13"/>
  <c r="U349" i="13"/>
  <c r="T349" i="13"/>
  <c r="S349" i="13"/>
  <c r="R349" i="13"/>
  <c r="Q349" i="13"/>
  <c r="P349" i="13"/>
  <c r="O349" i="13"/>
  <c r="N349" i="13"/>
  <c r="M349" i="13"/>
  <c r="L349" i="13"/>
  <c r="K349" i="13"/>
  <c r="J349" i="13"/>
  <c r="I349" i="13"/>
  <c r="H349" i="13"/>
  <c r="G349" i="13"/>
  <c r="F349" i="13"/>
  <c r="E349" i="13"/>
  <c r="D349" i="13"/>
  <c r="BG348" i="13"/>
  <c r="BF348" i="13"/>
  <c r="BE348" i="13"/>
  <c r="BD348" i="13"/>
  <c r="BC348" i="13"/>
  <c r="BB348" i="13"/>
  <c r="BA348" i="13"/>
  <c r="AZ348" i="13"/>
  <c r="AY348" i="13"/>
  <c r="AX348" i="13"/>
  <c r="AW348" i="13"/>
  <c r="AV348" i="13"/>
  <c r="AU348" i="13"/>
  <c r="AT348" i="13"/>
  <c r="AS348" i="13"/>
  <c r="AR348" i="13"/>
  <c r="AQ348" i="13"/>
  <c r="AP348" i="13"/>
  <c r="AO348" i="13"/>
  <c r="AN348" i="13"/>
  <c r="AM348" i="13"/>
  <c r="AL348" i="13"/>
  <c r="AK348" i="13"/>
  <c r="AJ348" i="13"/>
  <c r="AI348" i="13"/>
  <c r="AH348" i="13"/>
  <c r="AG348" i="13"/>
  <c r="AF348" i="13"/>
  <c r="AE348" i="13"/>
  <c r="AD348" i="13"/>
  <c r="AC348" i="13"/>
  <c r="AB348" i="13"/>
  <c r="AA348" i="13"/>
  <c r="Z348" i="13"/>
  <c r="Y348" i="13"/>
  <c r="X348" i="13"/>
  <c r="W348" i="13"/>
  <c r="V348" i="13"/>
  <c r="U348" i="13"/>
  <c r="T348" i="13"/>
  <c r="S348" i="13"/>
  <c r="R348" i="13"/>
  <c r="Q348" i="13"/>
  <c r="P348" i="13"/>
  <c r="O348" i="13"/>
  <c r="N348" i="13"/>
  <c r="M348" i="13"/>
  <c r="L348" i="13"/>
  <c r="K348" i="13"/>
  <c r="J348" i="13"/>
  <c r="I348" i="13"/>
  <c r="H348" i="13"/>
  <c r="G348" i="13"/>
  <c r="F348" i="13"/>
  <c r="E348" i="13"/>
  <c r="D348" i="13"/>
  <c r="BG347" i="13"/>
  <c r="BF347" i="13"/>
  <c r="BE347" i="13"/>
  <c r="BD347" i="13"/>
  <c r="BC347" i="13"/>
  <c r="BB347" i="13"/>
  <c r="BA347" i="13"/>
  <c r="AZ347" i="13"/>
  <c r="AY347" i="13"/>
  <c r="AX347" i="13"/>
  <c r="AW347" i="13"/>
  <c r="AV347" i="13"/>
  <c r="AU347" i="13"/>
  <c r="AT347" i="13"/>
  <c r="AS347" i="13"/>
  <c r="AR347" i="13"/>
  <c r="AQ347" i="13"/>
  <c r="AP347" i="13"/>
  <c r="AO347" i="13"/>
  <c r="AN347" i="13"/>
  <c r="AM347" i="13"/>
  <c r="AL347" i="13"/>
  <c r="AK347" i="13"/>
  <c r="AJ347" i="13"/>
  <c r="AI347" i="13"/>
  <c r="AH347" i="13"/>
  <c r="AG347" i="13"/>
  <c r="AF347" i="13"/>
  <c r="AE347" i="13"/>
  <c r="AD347" i="13"/>
  <c r="AC347" i="13"/>
  <c r="AB347" i="13"/>
  <c r="AA347" i="13"/>
  <c r="Z347" i="13"/>
  <c r="Y347" i="13"/>
  <c r="X347" i="13"/>
  <c r="W347" i="13"/>
  <c r="V347" i="13"/>
  <c r="U347" i="13"/>
  <c r="T347" i="13"/>
  <c r="S347" i="13"/>
  <c r="R347" i="13"/>
  <c r="Q347" i="13"/>
  <c r="P347" i="13"/>
  <c r="O347" i="13"/>
  <c r="N347" i="13"/>
  <c r="M347" i="13"/>
  <c r="L347" i="13"/>
  <c r="K347" i="13"/>
  <c r="J347" i="13"/>
  <c r="I347" i="13"/>
  <c r="H347" i="13"/>
  <c r="G347" i="13"/>
  <c r="F347" i="13"/>
  <c r="E347" i="13"/>
  <c r="D347" i="13"/>
  <c r="BG346" i="13"/>
  <c r="BF346" i="13"/>
  <c r="BE346" i="13"/>
  <c r="BD346" i="13"/>
  <c r="BC346" i="13"/>
  <c r="BB346" i="13"/>
  <c r="BA346" i="13"/>
  <c r="AZ346" i="13"/>
  <c r="AY346" i="13"/>
  <c r="AX346" i="13"/>
  <c r="AW346" i="13"/>
  <c r="AV346" i="13"/>
  <c r="AU346" i="13"/>
  <c r="AT346" i="13"/>
  <c r="AS346" i="13"/>
  <c r="AR346" i="13"/>
  <c r="AQ346" i="13"/>
  <c r="AP346" i="13"/>
  <c r="AO346" i="13"/>
  <c r="AN346" i="13"/>
  <c r="AM346" i="13"/>
  <c r="AL346" i="13"/>
  <c r="AK346" i="13"/>
  <c r="AJ346" i="13"/>
  <c r="AI346" i="13"/>
  <c r="AH346" i="13"/>
  <c r="AG346" i="13"/>
  <c r="AF346" i="13"/>
  <c r="AE346" i="13"/>
  <c r="AD346" i="13"/>
  <c r="AC346" i="13"/>
  <c r="AB346" i="13"/>
  <c r="AA346" i="13"/>
  <c r="Z346" i="13"/>
  <c r="Y346" i="13"/>
  <c r="X346" i="13"/>
  <c r="W346" i="13"/>
  <c r="V346" i="13"/>
  <c r="U346" i="13"/>
  <c r="T346" i="13"/>
  <c r="S346" i="13"/>
  <c r="R346" i="13"/>
  <c r="Q346" i="13"/>
  <c r="P346" i="13"/>
  <c r="O346" i="13"/>
  <c r="N346" i="13"/>
  <c r="M346" i="13"/>
  <c r="L346" i="13"/>
  <c r="K346" i="13"/>
  <c r="J346" i="13"/>
  <c r="I346" i="13"/>
  <c r="H346" i="13"/>
  <c r="G346" i="13"/>
  <c r="F346" i="13"/>
  <c r="E346" i="13"/>
  <c r="D346" i="13"/>
  <c r="BG345" i="13"/>
  <c r="BF345" i="13"/>
  <c r="BE345" i="13"/>
  <c r="BD345" i="13"/>
  <c r="BC345" i="13"/>
  <c r="BB345" i="13"/>
  <c r="BA345" i="13"/>
  <c r="AZ345" i="13"/>
  <c r="AY345" i="13"/>
  <c r="AX345" i="13"/>
  <c r="AW345" i="13"/>
  <c r="AV345" i="13"/>
  <c r="AU345" i="13"/>
  <c r="AT345" i="13"/>
  <c r="AS345" i="13"/>
  <c r="AR345" i="13"/>
  <c r="AQ345" i="13"/>
  <c r="AP345" i="13"/>
  <c r="AO345" i="13"/>
  <c r="AN345" i="13"/>
  <c r="AM345" i="13"/>
  <c r="AL345" i="13"/>
  <c r="AK345" i="13"/>
  <c r="AJ345" i="13"/>
  <c r="AI345" i="13"/>
  <c r="AH345" i="13"/>
  <c r="AG345" i="13"/>
  <c r="AF345" i="13"/>
  <c r="AE345" i="13"/>
  <c r="AD345" i="13"/>
  <c r="AC345" i="13"/>
  <c r="AB345" i="13"/>
  <c r="AA345" i="13"/>
  <c r="Z345" i="13"/>
  <c r="Y345" i="13"/>
  <c r="X345" i="13"/>
  <c r="W345" i="13"/>
  <c r="V345" i="13"/>
  <c r="U345" i="13"/>
  <c r="T345" i="13"/>
  <c r="S345" i="13"/>
  <c r="R345" i="13"/>
  <c r="Q345" i="13"/>
  <c r="P345" i="13"/>
  <c r="O345" i="13"/>
  <c r="N345" i="13"/>
  <c r="M345" i="13"/>
  <c r="L345" i="13"/>
  <c r="K345" i="13"/>
  <c r="J345" i="13"/>
  <c r="I345" i="13"/>
  <c r="H345" i="13"/>
  <c r="G345" i="13"/>
  <c r="F345" i="13"/>
  <c r="E345" i="13"/>
  <c r="D345" i="13"/>
  <c r="BG344" i="13"/>
  <c r="BF344" i="13"/>
  <c r="BE344" i="13"/>
  <c r="BD344" i="13"/>
  <c r="BC344" i="13"/>
  <c r="BB344" i="13"/>
  <c r="BA344" i="13"/>
  <c r="AZ344" i="13"/>
  <c r="AY344" i="13"/>
  <c r="AX344" i="13"/>
  <c r="AW344" i="13"/>
  <c r="AV344" i="13"/>
  <c r="AU344" i="13"/>
  <c r="AT344" i="13"/>
  <c r="AS344" i="13"/>
  <c r="AR344" i="13"/>
  <c r="AQ344" i="13"/>
  <c r="AP344" i="13"/>
  <c r="AO344" i="13"/>
  <c r="AN344" i="13"/>
  <c r="AM344" i="13"/>
  <c r="AL344" i="13"/>
  <c r="AK344" i="13"/>
  <c r="AJ344" i="13"/>
  <c r="AI344" i="13"/>
  <c r="AH344" i="13"/>
  <c r="AG344" i="13"/>
  <c r="AF344" i="13"/>
  <c r="AE344" i="13"/>
  <c r="AD344" i="13"/>
  <c r="AC344" i="13"/>
  <c r="AB344" i="13"/>
  <c r="AA344" i="13"/>
  <c r="Z344" i="13"/>
  <c r="Y344" i="13"/>
  <c r="X344" i="13"/>
  <c r="W344" i="13"/>
  <c r="V344" i="13"/>
  <c r="U344" i="13"/>
  <c r="T344" i="13"/>
  <c r="S344" i="13"/>
  <c r="R344" i="13"/>
  <c r="Q344" i="13"/>
  <c r="P344" i="13"/>
  <c r="O344" i="13"/>
  <c r="N344" i="13"/>
  <c r="M344" i="13"/>
  <c r="L344" i="13"/>
  <c r="K344" i="13"/>
  <c r="J344" i="13"/>
  <c r="I344" i="13"/>
  <c r="H344" i="13"/>
  <c r="G344" i="13"/>
  <c r="F344" i="13"/>
  <c r="E344" i="13"/>
  <c r="D344" i="13"/>
  <c r="BG343" i="13"/>
  <c r="BF343" i="13"/>
  <c r="BE343" i="13"/>
  <c r="BD343" i="13"/>
  <c r="BC343" i="13"/>
  <c r="BB343" i="13"/>
  <c r="BA343" i="13"/>
  <c r="AZ343" i="13"/>
  <c r="AY343" i="13"/>
  <c r="AX343" i="13"/>
  <c r="AW343" i="13"/>
  <c r="AV343" i="13"/>
  <c r="AU343" i="13"/>
  <c r="AT343" i="13"/>
  <c r="AS343" i="13"/>
  <c r="AR343" i="13"/>
  <c r="AQ343" i="13"/>
  <c r="AP343" i="13"/>
  <c r="AO343" i="13"/>
  <c r="AN343" i="13"/>
  <c r="AM343" i="13"/>
  <c r="AL343" i="13"/>
  <c r="AK343" i="13"/>
  <c r="AJ343" i="13"/>
  <c r="AI343" i="13"/>
  <c r="AH343" i="13"/>
  <c r="AG343" i="13"/>
  <c r="AF343" i="13"/>
  <c r="AE343" i="13"/>
  <c r="AD343" i="13"/>
  <c r="AC343" i="13"/>
  <c r="AB343" i="13"/>
  <c r="AA343" i="13"/>
  <c r="Z343" i="13"/>
  <c r="Y343" i="13"/>
  <c r="X343" i="13"/>
  <c r="W343" i="13"/>
  <c r="V343" i="13"/>
  <c r="U343" i="13"/>
  <c r="T343" i="13"/>
  <c r="S343" i="13"/>
  <c r="R343" i="13"/>
  <c r="Q343" i="13"/>
  <c r="P343" i="13"/>
  <c r="O343" i="13"/>
  <c r="N343" i="13"/>
  <c r="M343" i="13"/>
  <c r="L343" i="13"/>
  <c r="K343" i="13"/>
  <c r="J343" i="13"/>
  <c r="I343" i="13"/>
  <c r="H343" i="13"/>
  <c r="G343" i="13"/>
  <c r="F343" i="13"/>
  <c r="E343" i="13"/>
  <c r="D343" i="13"/>
  <c r="BG342" i="13"/>
  <c r="BF342" i="13"/>
  <c r="BE342" i="13"/>
  <c r="BD342" i="13"/>
  <c r="BC342" i="13"/>
  <c r="BB342" i="13"/>
  <c r="BA342" i="13"/>
  <c r="AZ342" i="13"/>
  <c r="AY342" i="13"/>
  <c r="AX342" i="13"/>
  <c r="AW342" i="13"/>
  <c r="AV342" i="13"/>
  <c r="AU342" i="13"/>
  <c r="AT342" i="13"/>
  <c r="AS342" i="13"/>
  <c r="AR342" i="13"/>
  <c r="AQ342" i="13"/>
  <c r="AP342" i="13"/>
  <c r="AO342" i="13"/>
  <c r="AN342" i="13"/>
  <c r="AM342" i="13"/>
  <c r="AL342" i="13"/>
  <c r="AK342" i="13"/>
  <c r="AJ342" i="13"/>
  <c r="AI342" i="13"/>
  <c r="AH342" i="13"/>
  <c r="AG342" i="13"/>
  <c r="AF342" i="13"/>
  <c r="AE342" i="13"/>
  <c r="AD342" i="13"/>
  <c r="AC342" i="13"/>
  <c r="AB342" i="13"/>
  <c r="AA342" i="13"/>
  <c r="Z342" i="13"/>
  <c r="Y342" i="13"/>
  <c r="X342" i="13"/>
  <c r="W342" i="13"/>
  <c r="V342" i="13"/>
  <c r="U342" i="13"/>
  <c r="T342" i="13"/>
  <c r="S342" i="13"/>
  <c r="R342" i="13"/>
  <c r="Q342" i="13"/>
  <c r="P342" i="13"/>
  <c r="O342" i="13"/>
  <c r="N342" i="13"/>
  <c r="M342" i="13"/>
  <c r="L342" i="13"/>
  <c r="K342" i="13"/>
  <c r="J342" i="13"/>
  <c r="I342" i="13"/>
  <c r="H342" i="13"/>
  <c r="G342" i="13"/>
  <c r="F342" i="13"/>
  <c r="E342" i="13"/>
  <c r="D342" i="13"/>
  <c r="BG341" i="13"/>
  <c r="BF341" i="13"/>
  <c r="BE341" i="13"/>
  <c r="BD341" i="13"/>
  <c r="BC341" i="13"/>
  <c r="BB341" i="13"/>
  <c r="BA341" i="13"/>
  <c r="AZ341" i="13"/>
  <c r="AY341" i="13"/>
  <c r="AX341" i="13"/>
  <c r="AW341" i="13"/>
  <c r="AV341" i="13"/>
  <c r="AU341" i="13"/>
  <c r="AT341" i="13"/>
  <c r="AS341" i="13"/>
  <c r="AR341" i="13"/>
  <c r="AQ341" i="13"/>
  <c r="AP341" i="13"/>
  <c r="AO341" i="13"/>
  <c r="AN341" i="13"/>
  <c r="AM341" i="13"/>
  <c r="AL341" i="13"/>
  <c r="AK341" i="13"/>
  <c r="AJ341" i="13"/>
  <c r="AI341" i="13"/>
  <c r="AH341" i="13"/>
  <c r="AG341" i="13"/>
  <c r="AF341" i="13"/>
  <c r="AE341" i="13"/>
  <c r="AD341" i="13"/>
  <c r="AC341" i="13"/>
  <c r="AB341" i="13"/>
  <c r="AA341" i="13"/>
  <c r="Z341" i="13"/>
  <c r="Y341" i="13"/>
  <c r="X341" i="13"/>
  <c r="W341" i="13"/>
  <c r="V341" i="13"/>
  <c r="U341" i="13"/>
  <c r="T341" i="13"/>
  <c r="S341" i="13"/>
  <c r="R341" i="13"/>
  <c r="Q341" i="13"/>
  <c r="P341" i="13"/>
  <c r="O341" i="13"/>
  <c r="N341" i="13"/>
  <c r="M341" i="13"/>
  <c r="L341" i="13"/>
  <c r="K341" i="13"/>
  <c r="J341" i="13"/>
  <c r="I341" i="13"/>
  <c r="H341" i="13"/>
  <c r="G341" i="13"/>
  <c r="F341" i="13"/>
  <c r="E341" i="13"/>
  <c r="D341" i="13"/>
  <c r="BG340" i="13"/>
  <c r="BF340" i="13"/>
  <c r="BE340" i="13"/>
  <c r="BD340" i="13"/>
  <c r="BC340" i="13"/>
  <c r="BB340" i="13"/>
  <c r="BA340" i="13"/>
  <c r="AZ340" i="13"/>
  <c r="AY340" i="13"/>
  <c r="AX340" i="13"/>
  <c r="AW340" i="13"/>
  <c r="AV340" i="13"/>
  <c r="AU340" i="13"/>
  <c r="AT340" i="13"/>
  <c r="AS340" i="13"/>
  <c r="AR340" i="13"/>
  <c r="AQ340" i="13"/>
  <c r="AP340" i="13"/>
  <c r="AO340" i="13"/>
  <c r="AN340" i="13"/>
  <c r="AM340" i="13"/>
  <c r="AL340" i="13"/>
  <c r="AK340" i="13"/>
  <c r="AJ340" i="13"/>
  <c r="AI340" i="13"/>
  <c r="AH340" i="13"/>
  <c r="AG340" i="13"/>
  <c r="AF340" i="13"/>
  <c r="AE340" i="13"/>
  <c r="AD340" i="13"/>
  <c r="AC340" i="13"/>
  <c r="AB340" i="13"/>
  <c r="AA340" i="13"/>
  <c r="Z340" i="13"/>
  <c r="Y340" i="13"/>
  <c r="X340" i="13"/>
  <c r="W340" i="13"/>
  <c r="V340" i="13"/>
  <c r="U340" i="13"/>
  <c r="T340" i="13"/>
  <c r="S340" i="13"/>
  <c r="R340" i="13"/>
  <c r="Q340" i="13"/>
  <c r="P340" i="13"/>
  <c r="O340" i="13"/>
  <c r="N340" i="13"/>
  <c r="M340" i="13"/>
  <c r="L340" i="13"/>
  <c r="K340" i="13"/>
  <c r="J340" i="13"/>
  <c r="I340" i="13"/>
  <c r="H340" i="13"/>
  <c r="G340" i="13"/>
  <c r="F340" i="13"/>
  <c r="E340" i="13"/>
  <c r="D340" i="13"/>
  <c r="BG339" i="13"/>
  <c r="BF339" i="13"/>
  <c r="BE339" i="13"/>
  <c r="BD339" i="13"/>
  <c r="BC339" i="13"/>
  <c r="BB339" i="13"/>
  <c r="BA339" i="13"/>
  <c r="AZ339" i="13"/>
  <c r="AY339" i="13"/>
  <c r="AX339" i="13"/>
  <c r="AW339" i="13"/>
  <c r="AV339" i="13"/>
  <c r="AU339" i="13"/>
  <c r="AT339" i="13"/>
  <c r="AS339" i="13"/>
  <c r="AR339" i="13"/>
  <c r="AQ339" i="13"/>
  <c r="AP339" i="13"/>
  <c r="AO339" i="13"/>
  <c r="AN339" i="13"/>
  <c r="AM339" i="13"/>
  <c r="AL339" i="13"/>
  <c r="AK339" i="13"/>
  <c r="AJ339" i="13"/>
  <c r="AI339" i="13"/>
  <c r="AH339" i="13"/>
  <c r="AG339" i="13"/>
  <c r="AF339" i="13"/>
  <c r="AE339" i="13"/>
  <c r="AD339" i="13"/>
  <c r="AC339" i="13"/>
  <c r="AB339" i="13"/>
  <c r="AA339" i="13"/>
  <c r="Z339" i="13"/>
  <c r="Y339" i="13"/>
  <c r="X339" i="13"/>
  <c r="W339" i="13"/>
  <c r="V339" i="13"/>
  <c r="U339" i="13"/>
  <c r="T339" i="13"/>
  <c r="S339" i="13"/>
  <c r="R339" i="13"/>
  <c r="Q339" i="13"/>
  <c r="P339" i="13"/>
  <c r="O339" i="13"/>
  <c r="N339" i="13"/>
  <c r="M339" i="13"/>
  <c r="L339" i="13"/>
  <c r="K339" i="13"/>
  <c r="J339" i="13"/>
  <c r="I339" i="13"/>
  <c r="H339" i="13"/>
  <c r="G339" i="13"/>
  <c r="F339" i="13"/>
  <c r="E339" i="13"/>
  <c r="D339" i="13"/>
  <c r="BG338" i="13"/>
  <c r="BG384" i="13" s="1"/>
  <c r="BF338" i="13"/>
  <c r="BF384" i="13" s="1"/>
  <c r="BE338" i="13"/>
  <c r="BE384" i="13" s="1"/>
  <c r="BD338" i="13"/>
  <c r="BD384" i="13" s="1"/>
  <c r="BC338" i="13"/>
  <c r="BC384" i="13" s="1"/>
  <c r="BB338" i="13"/>
  <c r="BB384" i="13" s="1"/>
  <c r="BA338" i="13"/>
  <c r="BA384" i="13" s="1"/>
  <c r="AZ338" i="13"/>
  <c r="AZ384" i="13" s="1"/>
  <c r="AY338" i="13"/>
  <c r="AY384" i="13" s="1"/>
  <c r="AX338" i="13"/>
  <c r="AX384" i="13" s="1"/>
  <c r="AW338" i="13"/>
  <c r="AW384" i="13" s="1"/>
  <c r="AV338" i="13"/>
  <c r="AV384" i="13" s="1"/>
  <c r="AU338" i="13"/>
  <c r="AU384" i="13" s="1"/>
  <c r="AT338" i="13"/>
  <c r="AT384" i="13" s="1"/>
  <c r="AS338" i="13"/>
  <c r="AS384" i="13" s="1"/>
  <c r="AR338" i="13"/>
  <c r="AR384" i="13" s="1"/>
  <c r="AQ338" i="13"/>
  <c r="AQ384" i="13" s="1"/>
  <c r="AP338" i="13"/>
  <c r="AP384" i="13" s="1"/>
  <c r="AO338" i="13"/>
  <c r="AO384" i="13" s="1"/>
  <c r="AN338" i="13"/>
  <c r="AN384" i="13" s="1"/>
  <c r="AM338" i="13"/>
  <c r="AM384" i="13" s="1"/>
  <c r="AL338" i="13"/>
  <c r="AL384" i="13" s="1"/>
  <c r="AK338" i="13"/>
  <c r="AK384" i="13" s="1"/>
  <c r="AJ338" i="13"/>
  <c r="AJ384" i="13" s="1"/>
  <c r="AI338" i="13"/>
  <c r="AI384" i="13" s="1"/>
  <c r="AH338" i="13"/>
  <c r="AH384" i="13" s="1"/>
  <c r="AG338" i="13"/>
  <c r="AG384" i="13" s="1"/>
  <c r="AF338" i="13"/>
  <c r="AF384" i="13" s="1"/>
  <c r="AE338" i="13"/>
  <c r="AE384" i="13" s="1"/>
  <c r="AD338" i="13"/>
  <c r="AD384" i="13" s="1"/>
  <c r="AC338" i="13"/>
  <c r="AC384" i="13" s="1"/>
  <c r="AB338" i="13"/>
  <c r="AB384" i="13" s="1"/>
  <c r="AA338" i="13"/>
  <c r="AA384" i="13" s="1"/>
  <c r="Z338" i="13"/>
  <c r="Z384" i="13" s="1"/>
  <c r="Y338" i="13"/>
  <c r="Y384" i="13" s="1"/>
  <c r="X338" i="13"/>
  <c r="X384" i="13" s="1"/>
  <c r="W338" i="13"/>
  <c r="W384" i="13" s="1"/>
  <c r="V338" i="13"/>
  <c r="V384" i="13" s="1"/>
  <c r="U338" i="13"/>
  <c r="U384" i="13" s="1"/>
  <c r="T338" i="13"/>
  <c r="T384" i="13" s="1"/>
  <c r="S338" i="13"/>
  <c r="S384" i="13" s="1"/>
  <c r="R338" i="13"/>
  <c r="R384" i="13" s="1"/>
  <c r="Q338" i="13"/>
  <c r="Q384" i="13" s="1"/>
  <c r="P338" i="13"/>
  <c r="P384" i="13" s="1"/>
  <c r="O338" i="13"/>
  <c r="O384" i="13" s="1"/>
  <c r="N338" i="13"/>
  <c r="N384" i="13" s="1"/>
  <c r="M338" i="13"/>
  <c r="M384" i="13" s="1"/>
  <c r="L338" i="13"/>
  <c r="L384" i="13" s="1"/>
  <c r="K338" i="13"/>
  <c r="K384" i="13" s="1"/>
  <c r="J338" i="13"/>
  <c r="J384" i="13" s="1"/>
  <c r="I338" i="13"/>
  <c r="I384" i="13" s="1"/>
  <c r="H338" i="13"/>
  <c r="H384" i="13" s="1"/>
  <c r="G338" i="13"/>
  <c r="G384" i="13" s="1"/>
  <c r="F338" i="13"/>
  <c r="F384" i="13" s="1"/>
  <c r="E338" i="13"/>
  <c r="E384" i="13" s="1"/>
  <c r="D338" i="13"/>
  <c r="D384" i="13" s="1"/>
  <c r="BG337" i="13"/>
  <c r="BF337" i="13"/>
  <c r="BE337" i="13"/>
  <c r="BD337" i="13"/>
  <c r="BC337" i="13"/>
  <c r="BB337" i="13"/>
  <c r="BA337" i="13"/>
  <c r="AZ337" i="13"/>
  <c r="AY337" i="13"/>
  <c r="AX337" i="13"/>
  <c r="AW337" i="13"/>
  <c r="AV337" i="13"/>
  <c r="AU337" i="13"/>
  <c r="AT337" i="13"/>
  <c r="AS337" i="13"/>
  <c r="AR337" i="13"/>
  <c r="AQ337" i="13"/>
  <c r="AP337" i="13"/>
  <c r="AO337" i="13"/>
  <c r="AN337" i="13"/>
  <c r="AM337" i="13"/>
  <c r="AL337" i="13"/>
  <c r="AK337" i="13"/>
  <c r="AJ337" i="13"/>
  <c r="AI337" i="13"/>
  <c r="AH337" i="13"/>
  <c r="AG337" i="13"/>
  <c r="AF337" i="13"/>
  <c r="AE337" i="13"/>
  <c r="AD337" i="13"/>
  <c r="AC337" i="13"/>
  <c r="AB337" i="13"/>
  <c r="AA337" i="13"/>
  <c r="Z337" i="13"/>
  <c r="Y337" i="13"/>
  <c r="X337" i="13"/>
  <c r="W337" i="13"/>
  <c r="V337" i="13"/>
  <c r="U337" i="13"/>
  <c r="T337" i="13"/>
  <c r="S337" i="13"/>
  <c r="R337" i="13"/>
  <c r="Q337" i="13"/>
  <c r="P337" i="13"/>
  <c r="O337" i="13"/>
  <c r="N337" i="13"/>
  <c r="M337" i="13"/>
  <c r="L337" i="13"/>
  <c r="K337" i="13"/>
  <c r="J337" i="13"/>
  <c r="I337" i="13"/>
  <c r="H337" i="13"/>
  <c r="G337" i="13"/>
  <c r="F337" i="13"/>
  <c r="E337" i="13"/>
  <c r="D337" i="13"/>
  <c r="BG336" i="13"/>
  <c r="BF336" i="13"/>
  <c r="BE336" i="13"/>
  <c r="BD336" i="13"/>
  <c r="BC336" i="13"/>
  <c r="BB336" i="13"/>
  <c r="BA336" i="13"/>
  <c r="AZ336" i="13"/>
  <c r="AY336" i="13"/>
  <c r="AX336" i="13"/>
  <c r="AW336" i="13"/>
  <c r="AV336" i="13"/>
  <c r="AU336" i="13"/>
  <c r="AT336" i="13"/>
  <c r="AS336" i="13"/>
  <c r="AR336" i="13"/>
  <c r="AQ336" i="13"/>
  <c r="AP336" i="13"/>
  <c r="AO336" i="13"/>
  <c r="AN336" i="13"/>
  <c r="AM336" i="13"/>
  <c r="AL336" i="13"/>
  <c r="AK336" i="13"/>
  <c r="AJ336" i="13"/>
  <c r="AI336" i="13"/>
  <c r="AH336" i="13"/>
  <c r="AG336" i="13"/>
  <c r="AF336" i="13"/>
  <c r="AE336" i="13"/>
  <c r="AD336" i="13"/>
  <c r="AC336" i="13"/>
  <c r="AB336" i="13"/>
  <c r="AA336" i="13"/>
  <c r="Z336" i="13"/>
  <c r="Y336" i="13"/>
  <c r="X336" i="13"/>
  <c r="W336" i="13"/>
  <c r="V336" i="13"/>
  <c r="U336" i="13"/>
  <c r="T336" i="13"/>
  <c r="S336" i="13"/>
  <c r="R336" i="13"/>
  <c r="Q336" i="13"/>
  <c r="P336" i="13"/>
  <c r="O336" i="13"/>
  <c r="N336" i="13"/>
  <c r="M336" i="13"/>
  <c r="L336" i="13"/>
  <c r="K336" i="13"/>
  <c r="J336" i="13"/>
  <c r="I336" i="13"/>
  <c r="H336" i="13"/>
  <c r="G336" i="13"/>
  <c r="F336" i="13"/>
  <c r="E336" i="13"/>
  <c r="D336" i="13"/>
  <c r="BG335" i="13"/>
  <c r="BF335" i="13"/>
  <c r="BE335" i="13"/>
  <c r="BD335" i="13"/>
  <c r="BC335" i="13"/>
  <c r="BB335" i="13"/>
  <c r="BA335" i="13"/>
  <c r="AZ335" i="13"/>
  <c r="AY335" i="13"/>
  <c r="AX335" i="13"/>
  <c r="AW335" i="13"/>
  <c r="AV335" i="13"/>
  <c r="AU335" i="13"/>
  <c r="AT335" i="13"/>
  <c r="AS335" i="13"/>
  <c r="AR335" i="13"/>
  <c r="AQ335" i="13"/>
  <c r="AP335" i="13"/>
  <c r="AO335" i="13"/>
  <c r="AN335" i="13"/>
  <c r="AM335" i="13"/>
  <c r="AL335" i="13"/>
  <c r="AK335" i="13"/>
  <c r="AJ335" i="13"/>
  <c r="AI335" i="13"/>
  <c r="AH335" i="13"/>
  <c r="AG335" i="13"/>
  <c r="AF335" i="13"/>
  <c r="AE335" i="13"/>
  <c r="AD335" i="13"/>
  <c r="AC335" i="13"/>
  <c r="AB335" i="13"/>
  <c r="AA335" i="13"/>
  <c r="Z335" i="13"/>
  <c r="Y335" i="13"/>
  <c r="X335" i="13"/>
  <c r="W335" i="13"/>
  <c r="V335" i="13"/>
  <c r="U335" i="13"/>
  <c r="T335" i="13"/>
  <c r="S335" i="13"/>
  <c r="R335" i="13"/>
  <c r="Q335" i="13"/>
  <c r="P335" i="13"/>
  <c r="O335" i="13"/>
  <c r="N335" i="13"/>
  <c r="M335" i="13"/>
  <c r="L335" i="13"/>
  <c r="K335" i="13"/>
  <c r="J335" i="13"/>
  <c r="I335" i="13"/>
  <c r="H335" i="13"/>
  <c r="G335" i="13"/>
  <c r="F335" i="13"/>
  <c r="E335" i="13"/>
  <c r="D335" i="13"/>
  <c r="BG334" i="13"/>
  <c r="BF334" i="13"/>
  <c r="BE334" i="13"/>
  <c r="BD334" i="13"/>
  <c r="BC334" i="13"/>
  <c r="BB334" i="13"/>
  <c r="BA334" i="13"/>
  <c r="AZ334" i="13"/>
  <c r="AY334" i="13"/>
  <c r="AX334" i="13"/>
  <c r="AW334" i="13"/>
  <c r="AV334" i="13"/>
  <c r="AU334" i="13"/>
  <c r="AT334" i="13"/>
  <c r="AS334" i="13"/>
  <c r="AR334" i="13"/>
  <c r="AQ334" i="13"/>
  <c r="AP334" i="13"/>
  <c r="AO334" i="13"/>
  <c r="AN334" i="13"/>
  <c r="AM334" i="13"/>
  <c r="AL334" i="13"/>
  <c r="AK334" i="13"/>
  <c r="AJ334" i="13"/>
  <c r="AI334" i="13"/>
  <c r="AH334" i="13"/>
  <c r="AG334" i="13"/>
  <c r="AF334" i="13"/>
  <c r="AE334" i="13"/>
  <c r="AD334" i="13"/>
  <c r="AC334" i="13"/>
  <c r="AB334" i="13"/>
  <c r="AA334" i="13"/>
  <c r="Z334" i="13"/>
  <c r="Y334" i="13"/>
  <c r="X334" i="13"/>
  <c r="W334" i="13"/>
  <c r="V334" i="13"/>
  <c r="U334" i="13"/>
  <c r="T334" i="13"/>
  <c r="S334" i="13"/>
  <c r="R334" i="13"/>
  <c r="Q334" i="13"/>
  <c r="P334" i="13"/>
  <c r="O334" i="13"/>
  <c r="N334" i="13"/>
  <c r="M334" i="13"/>
  <c r="L334" i="13"/>
  <c r="K334" i="13"/>
  <c r="J334" i="13"/>
  <c r="I334" i="13"/>
  <c r="H334" i="13"/>
  <c r="G334" i="13"/>
  <c r="F334" i="13"/>
  <c r="E334" i="13"/>
  <c r="D334" i="13"/>
  <c r="BG333" i="13"/>
  <c r="BF333" i="13"/>
  <c r="BE333" i="13"/>
  <c r="BD333" i="13"/>
  <c r="BC333" i="13"/>
  <c r="BB333" i="13"/>
  <c r="BA333" i="13"/>
  <c r="AZ333" i="13"/>
  <c r="AY333" i="13"/>
  <c r="AX333" i="13"/>
  <c r="AW333" i="13"/>
  <c r="AV333" i="13"/>
  <c r="AU333" i="13"/>
  <c r="AT333" i="13"/>
  <c r="AS333" i="13"/>
  <c r="AR333" i="13"/>
  <c r="AQ333" i="13"/>
  <c r="AP333" i="13"/>
  <c r="AO333" i="13"/>
  <c r="AN333" i="13"/>
  <c r="AM333" i="13"/>
  <c r="AL333" i="13"/>
  <c r="AK333" i="13"/>
  <c r="AJ333" i="13"/>
  <c r="AI333" i="13"/>
  <c r="AH333" i="13"/>
  <c r="AG333" i="13"/>
  <c r="AF333" i="13"/>
  <c r="AE333" i="13"/>
  <c r="AD333" i="13"/>
  <c r="AC333" i="13"/>
  <c r="AB333" i="13"/>
  <c r="AA333" i="13"/>
  <c r="Z333" i="13"/>
  <c r="Y333" i="13"/>
  <c r="X333" i="13"/>
  <c r="W333" i="13"/>
  <c r="V333" i="13"/>
  <c r="U333" i="13"/>
  <c r="T333" i="13"/>
  <c r="S333" i="13"/>
  <c r="R333" i="13"/>
  <c r="Q333" i="13"/>
  <c r="P333" i="13"/>
  <c r="O333" i="13"/>
  <c r="N333" i="13"/>
  <c r="M333" i="13"/>
  <c r="L333" i="13"/>
  <c r="K333" i="13"/>
  <c r="J333" i="13"/>
  <c r="I333" i="13"/>
  <c r="H333" i="13"/>
  <c r="G333" i="13"/>
  <c r="F333" i="13"/>
  <c r="E333" i="13"/>
  <c r="D333" i="13"/>
  <c r="BG332" i="13"/>
  <c r="BF332" i="13"/>
  <c r="BE332" i="13"/>
  <c r="BD332" i="13"/>
  <c r="BC332" i="13"/>
  <c r="BB332" i="13"/>
  <c r="BA332" i="13"/>
  <c r="AZ332" i="13"/>
  <c r="AY332" i="13"/>
  <c r="AX332" i="13"/>
  <c r="AW332" i="13"/>
  <c r="AV332" i="13"/>
  <c r="AU332" i="13"/>
  <c r="AT332" i="13"/>
  <c r="AS332" i="13"/>
  <c r="AR332" i="13"/>
  <c r="AQ332" i="13"/>
  <c r="AP332" i="13"/>
  <c r="AO332" i="13"/>
  <c r="AN332" i="13"/>
  <c r="AM332" i="13"/>
  <c r="AL332" i="13"/>
  <c r="AK332" i="13"/>
  <c r="AJ332" i="13"/>
  <c r="AI332" i="13"/>
  <c r="AH332" i="13"/>
  <c r="AG332" i="13"/>
  <c r="AF332" i="13"/>
  <c r="AE332" i="13"/>
  <c r="AD332" i="13"/>
  <c r="AC332" i="13"/>
  <c r="AB332" i="13"/>
  <c r="AA332" i="13"/>
  <c r="Z332" i="13"/>
  <c r="Y332" i="13"/>
  <c r="X332" i="13"/>
  <c r="W332" i="13"/>
  <c r="V332" i="13"/>
  <c r="U332" i="13"/>
  <c r="T332" i="13"/>
  <c r="S332" i="13"/>
  <c r="R332" i="13"/>
  <c r="Q332" i="13"/>
  <c r="P332" i="13"/>
  <c r="O332" i="13"/>
  <c r="N332" i="13"/>
  <c r="M332" i="13"/>
  <c r="L332" i="13"/>
  <c r="K332" i="13"/>
  <c r="J332" i="13"/>
  <c r="I332" i="13"/>
  <c r="H332" i="13"/>
  <c r="G332" i="13"/>
  <c r="F332" i="13"/>
  <c r="E332" i="13"/>
  <c r="D332" i="13"/>
  <c r="BG331" i="13"/>
  <c r="BF331" i="13"/>
  <c r="BE331" i="13"/>
  <c r="BD331" i="13"/>
  <c r="BC331" i="13"/>
  <c r="BB331" i="13"/>
  <c r="BA331" i="13"/>
  <c r="AZ331" i="13"/>
  <c r="AY331" i="13"/>
  <c r="AX331" i="13"/>
  <c r="AW331" i="13"/>
  <c r="AV331" i="13"/>
  <c r="AU331" i="13"/>
  <c r="AT331" i="13"/>
  <c r="AS331" i="13"/>
  <c r="AR331" i="13"/>
  <c r="AQ331" i="13"/>
  <c r="AP331" i="13"/>
  <c r="AO331" i="13"/>
  <c r="AN331" i="13"/>
  <c r="AM331" i="13"/>
  <c r="AL331" i="13"/>
  <c r="AK331" i="13"/>
  <c r="AJ331" i="13"/>
  <c r="AI331" i="13"/>
  <c r="AH331" i="13"/>
  <c r="AG331" i="13"/>
  <c r="AF331" i="13"/>
  <c r="AE331" i="13"/>
  <c r="AD331" i="13"/>
  <c r="AC331" i="13"/>
  <c r="AB331" i="13"/>
  <c r="AA331" i="13"/>
  <c r="Z331" i="13"/>
  <c r="Y331" i="13"/>
  <c r="X331" i="13"/>
  <c r="W331" i="13"/>
  <c r="V331" i="13"/>
  <c r="U331" i="13"/>
  <c r="T331" i="13"/>
  <c r="S331" i="13"/>
  <c r="R331" i="13"/>
  <c r="Q331" i="13"/>
  <c r="P331" i="13"/>
  <c r="O331" i="13"/>
  <c r="N331" i="13"/>
  <c r="M331" i="13"/>
  <c r="L331" i="13"/>
  <c r="K331" i="13"/>
  <c r="J331" i="13"/>
  <c r="I331" i="13"/>
  <c r="H331" i="13"/>
  <c r="G331" i="13"/>
  <c r="F331" i="13"/>
  <c r="E331" i="13"/>
  <c r="D331" i="13"/>
  <c r="BG330" i="13"/>
  <c r="BF330" i="13"/>
  <c r="BE330" i="13"/>
  <c r="BD330" i="13"/>
  <c r="BC330" i="13"/>
  <c r="BB330" i="13"/>
  <c r="BA330" i="13"/>
  <c r="AZ330" i="13"/>
  <c r="AY330" i="13"/>
  <c r="AX330" i="13"/>
  <c r="AW330" i="13"/>
  <c r="AV330" i="13"/>
  <c r="AU330" i="13"/>
  <c r="AT330" i="13"/>
  <c r="AS330" i="13"/>
  <c r="AR330" i="13"/>
  <c r="AQ330" i="13"/>
  <c r="AP330" i="13"/>
  <c r="AO330" i="13"/>
  <c r="AN330" i="13"/>
  <c r="AM330" i="13"/>
  <c r="AL330" i="13"/>
  <c r="AK330" i="13"/>
  <c r="AJ330" i="13"/>
  <c r="AI330" i="13"/>
  <c r="AH330" i="13"/>
  <c r="AG330" i="13"/>
  <c r="AF330" i="13"/>
  <c r="AE330" i="13"/>
  <c r="AD330" i="13"/>
  <c r="AC330" i="13"/>
  <c r="AB330" i="13"/>
  <c r="AA330" i="13"/>
  <c r="Z330" i="13"/>
  <c r="Y330" i="13"/>
  <c r="X330" i="13"/>
  <c r="W330" i="13"/>
  <c r="V330" i="13"/>
  <c r="U330" i="13"/>
  <c r="T330" i="13"/>
  <c r="S330" i="13"/>
  <c r="R330" i="13"/>
  <c r="Q330" i="13"/>
  <c r="P330" i="13"/>
  <c r="O330" i="13"/>
  <c r="N330" i="13"/>
  <c r="M330" i="13"/>
  <c r="L330" i="13"/>
  <c r="K330" i="13"/>
  <c r="J330" i="13"/>
  <c r="I330" i="13"/>
  <c r="H330" i="13"/>
  <c r="G330" i="13"/>
  <c r="F330" i="13"/>
  <c r="E330" i="13"/>
  <c r="D330" i="13"/>
  <c r="BG329" i="13"/>
  <c r="BF329" i="13"/>
  <c r="BE329" i="13"/>
  <c r="BD329" i="13"/>
  <c r="BC329" i="13"/>
  <c r="BB329" i="13"/>
  <c r="BA329" i="13"/>
  <c r="AZ329" i="13"/>
  <c r="AY329" i="13"/>
  <c r="AX329" i="13"/>
  <c r="AW329" i="13"/>
  <c r="AV329" i="13"/>
  <c r="AU329" i="13"/>
  <c r="AT329" i="13"/>
  <c r="AS329" i="13"/>
  <c r="AR329" i="13"/>
  <c r="AQ329" i="13"/>
  <c r="AP329" i="13"/>
  <c r="AO329" i="13"/>
  <c r="AN329" i="13"/>
  <c r="AM329" i="13"/>
  <c r="AL329" i="13"/>
  <c r="AK329" i="13"/>
  <c r="AJ329" i="13"/>
  <c r="AI329" i="13"/>
  <c r="AH329" i="13"/>
  <c r="AG329" i="13"/>
  <c r="AF329" i="13"/>
  <c r="AE329" i="13"/>
  <c r="AD329" i="13"/>
  <c r="AC329" i="13"/>
  <c r="AB329" i="13"/>
  <c r="AA329" i="13"/>
  <c r="Z329" i="13"/>
  <c r="Y329" i="13"/>
  <c r="X329" i="13"/>
  <c r="W329" i="13"/>
  <c r="V329" i="13"/>
  <c r="U329" i="13"/>
  <c r="T329" i="13"/>
  <c r="S329" i="13"/>
  <c r="R329" i="13"/>
  <c r="Q329" i="13"/>
  <c r="P329" i="13"/>
  <c r="O329" i="13"/>
  <c r="N329" i="13"/>
  <c r="M329" i="13"/>
  <c r="L329" i="13"/>
  <c r="K329" i="13"/>
  <c r="J329" i="13"/>
  <c r="I329" i="13"/>
  <c r="H329" i="13"/>
  <c r="G329" i="13"/>
  <c r="F329" i="13"/>
  <c r="E329" i="13"/>
  <c r="D329" i="13"/>
  <c r="BG328" i="13"/>
  <c r="BF328" i="13"/>
  <c r="BE328" i="13"/>
  <c r="BD328" i="13"/>
  <c r="BC328" i="13"/>
  <c r="BB328" i="13"/>
  <c r="BA328" i="13"/>
  <c r="AZ328" i="13"/>
  <c r="AY328" i="13"/>
  <c r="AX328" i="13"/>
  <c r="AW328" i="13"/>
  <c r="AV328" i="13"/>
  <c r="AU328" i="13"/>
  <c r="AT328" i="13"/>
  <c r="AS328" i="13"/>
  <c r="AR328" i="13"/>
  <c r="AQ328" i="13"/>
  <c r="AP328" i="13"/>
  <c r="AO328" i="13"/>
  <c r="AN328" i="13"/>
  <c r="AM328" i="13"/>
  <c r="AL328" i="13"/>
  <c r="AK328" i="13"/>
  <c r="AJ328" i="13"/>
  <c r="AI328" i="13"/>
  <c r="AH328" i="13"/>
  <c r="AG328" i="13"/>
  <c r="AF328" i="13"/>
  <c r="AE328" i="13"/>
  <c r="AD328" i="13"/>
  <c r="AC328" i="13"/>
  <c r="AB328" i="13"/>
  <c r="AA328" i="13"/>
  <c r="Z328" i="13"/>
  <c r="Y328" i="13"/>
  <c r="X328" i="13"/>
  <c r="W328" i="13"/>
  <c r="V328" i="13"/>
  <c r="U328" i="13"/>
  <c r="T328" i="13"/>
  <c r="S328" i="13"/>
  <c r="R328" i="13"/>
  <c r="Q328" i="13"/>
  <c r="P328" i="13"/>
  <c r="O328" i="13"/>
  <c r="N328" i="13"/>
  <c r="M328" i="13"/>
  <c r="L328" i="13"/>
  <c r="K328" i="13"/>
  <c r="J328" i="13"/>
  <c r="I328" i="13"/>
  <c r="H328" i="13"/>
  <c r="G328" i="13"/>
  <c r="F328" i="13"/>
  <c r="E328" i="13"/>
  <c r="D328" i="13"/>
  <c r="BG327" i="13"/>
  <c r="BF327" i="13"/>
  <c r="BE327" i="13"/>
  <c r="BD327" i="13"/>
  <c r="BC327" i="13"/>
  <c r="BB327" i="13"/>
  <c r="BA327" i="13"/>
  <c r="AZ327" i="13"/>
  <c r="AY327" i="13"/>
  <c r="AX327" i="13"/>
  <c r="AW327" i="13"/>
  <c r="AV327" i="13"/>
  <c r="AU327" i="13"/>
  <c r="AT327" i="13"/>
  <c r="AS327" i="13"/>
  <c r="AR327" i="13"/>
  <c r="AQ327" i="13"/>
  <c r="AP327" i="13"/>
  <c r="AO327" i="13"/>
  <c r="AN327" i="13"/>
  <c r="AM327" i="13"/>
  <c r="AL327" i="13"/>
  <c r="AK327" i="13"/>
  <c r="AJ327" i="13"/>
  <c r="AI327" i="13"/>
  <c r="AH327" i="13"/>
  <c r="AG327" i="13"/>
  <c r="AF327" i="13"/>
  <c r="AE327" i="13"/>
  <c r="AD327" i="13"/>
  <c r="AC327" i="13"/>
  <c r="AB327" i="13"/>
  <c r="AA327" i="13"/>
  <c r="Z327" i="13"/>
  <c r="Y327" i="13"/>
  <c r="X327" i="13"/>
  <c r="W327" i="13"/>
  <c r="V327" i="13"/>
  <c r="U327" i="13"/>
  <c r="T327" i="13"/>
  <c r="S327" i="13"/>
  <c r="R327" i="13"/>
  <c r="Q327" i="13"/>
  <c r="P327" i="13"/>
  <c r="O327" i="13"/>
  <c r="N327" i="13"/>
  <c r="M327" i="13"/>
  <c r="L327" i="13"/>
  <c r="K327" i="13"/>
  <c r="J327" i="13"/>
  <c r="I327" i="13"/>
  <c r="H327" i="13"/>
  <c r="G327" i="13"/>
  <c r="F327" i="13"/>
  <c r="E327" i="13"/>
  <c r="D327" i="13"/>
  <c r="BG326" i="13"/>
  <c r="BF326" i="13"/>
  <c r="BE326" i="13"/>
  <c r="BD326" i="13"/>
  <c r="BC326" i="13"/>
  <c r="BB326" i="13"/>
  <c r="BA326" i="13"/>
  <c r="AZ326" i="13"/>
  <c r="AY326" i="13"/>
  <c r="AX326" i="13"/>
  <c r="AW326" i="13"/>
  <c r="AV326" i="13"/>
  <c r="AU326" i="13"/>
  <c r="AT326" i="13"/>
  <c r="AS326" i="13"/>
  <c r="AR326" i="13"/>
  <c r="AQ326" i="13"/>
  <c r="AP326" i="13"/>
  <c r="AO326" i="13"/>
  <c r="AN326" i="13"/>
  <c r="AM326" i="13"/>
  <c r="AL326" i="13"/>
  <c r="AK326" i="13"/>
  <c r="AJ326" i="13"/>
  <c r="AI326" i="13"/>
  <c r="AH326" i="13"/>
  <c r="AG326" i="13"/>
  <c r="AF326" i="13"/>
  <c r="AE326" i="13"/>
  <c r="AD326" i="13"/>
  <c r="AC326" i="13"/>
  <c r="AB326" i="13"/>
  <c r="AA326" i="13"/>
  <c r="Z326" i="13"/>
  <c r="Y326" i="13"/>
  <c r="X326" i="13"/>
  <c r="W326" i="13"/>
  <c r="V326" i="13"/>
  <c r="U326" i="13"/>
  <c r="T326" i="13"/>
  <c r="S326" i="13"/>
  <c r="R326" i="13"/>
  <c r="Q326" i="13"/>
  <c r="P326" i="13"/>
  <c r="O326" i="13"/>
  <c r="N326" i="13"/>
  <c r="M326" i="13"/>
  <c r="L326" i="13"/>
  <c r="K326" i="13"/>
  <c r="J326" i="13"/>
  <c r="I326" i="13"/>
  <c r="H326" i="13"/>
  <c r="G326" i="13"/>
  <c r="F326" i="13"/>
  <c r="E326" i="13"/>
  <c r="D326" i="13"/>
  <c r="BG325" i="13"/>
  <c r="BF325" i="13"/>
  <c r="BE325" i="13"/>
  <c r="BD325" i="13"/>
  <c r="BC325" i="13"/>
  <c r="BB325" i="13"/>
  <c r="BA325" i="13"/>
  <c r="AZ325" i="13"/>
  <c r="AY325" i="13"/>
  <c r="AX325" i="13"/>
  <c r="AW325" i="13"/>
  <c r="AV325" i="13"/>
  <c r="AU325" i="13"/>
  <c r="AT325" i="13"/>
  <c r="AS325" i="13"/>
  <c r="AR325" i="13"/>
  <c r="AQ325" i="13"/>
  <c r="AP325" i="13"/>
  <c r="AO325" i="13"/>
  <c r="AN325" i="13"/>
  <c r="AM325" i="13"/>
  <c r="AL325" i="13"/>
  <c r="AK325" i="13"/>
  <c r="AJ325" i="13"/>
  <c r="AI325" i="13"/>
  <c r="AH325" i="13"/>
  <c r="AG325" i="13"/>
  <c r="AF325" i="13"/>
  <c r="AE325" i="13"/>
  <c r="AD325" i="13"/>
  <c r="AC325" i="13"/>
  <c r="AB325" i="13"/>
  <c r="AA325" i="13"/>
  <c r="Z325" i="13"/>
  <c r="Y325" i="13"/>
  <c r="X325" i="13"/>
  <c r="W325" i="13"/>
  <c r="V325" i="13"/>
  <c r="U325" i="13"/>
  <c r="T325" i="13"/>
  <c r="S325" i="13"/>
  <c r="R325" i="13"/>
  <c r="Q325" i="13"/>
  <c r="P325" i="13"/>
  <c r="O325" i="13"/>
  <c r="N325" i="13"/>
  <c r="M325" i="13"/>
  <c r="L325" i="13"/>
  <c r="K325" i="13"/>
  <c r="J325" i="13"/>
  <c r="I325" i="13"/>
  <c r="H325" i="13"/>
  <c r="G325" i="13"/>
  <c r="F325" i="13"/>
  <c r="E325" i="13"/>
  <c r="D325" i="13"/>
  <c r="BG324" i="13"/>
  <c r="BF324" i="13"/>
  <c r="BE324" i="13"/>
  <c r="BD324" i="13"/>
  <c r="BC324" i="13"/>
  <c r="BB324" i="13"/>
  <c r="BA324" i="13"/>
  <c r="AZ324" i="13"/>
  <c r="AY324" i="13"/>
  <c r="AX324" i="13"/>
  <c r="AW324" i="13"/>
  <c r="AV324" i="13"/>
  <c r="AU324" i="13"/>
  <c r="AT324" i="13"/>
  <c r="AS324" i="13"/>
  <c r="AR324" i="13"/>
  <c r="AQ324" i="13"/>
  <c r="AP324" i="13"/>
  <c r="AO324" i="13"/>
  <c r="AN324" i="13"/>
  <c r="AM324" i="13"/>
  <c r="AL324" i="13"/>
  <c r="AK324" i="13"/>
  <c r="AJ324" i="13"/>
  <c r="AI324" i="13"/>
  <c r="AH324" i="13"/>
  <c r="AG324" i="13"/>
  <c r="AF324" i="13"/>
  <c r="AE324" i="13"/>
  <c r="AD324" i="13"/>
  <c r="AC324" i="13"/>
  <c r="AB324" i="13"/>
  <c r="AA324" i="13"/>
  <c r="Z324" i="13"/>
  <c r="Y324" i="13"/>
  <c r="X324" i="13"/>
  <c r="W324" i="13"/>
  <c r="V324" i="13"/>
  <c r="U324" i="13"/>
  <c r="T324" i="13"/>
  <c r="S324" i="13"/>
  <c r="R324" i="13"/>
  <c r="Q324" i="13"/>
  <c r="P324" i="13"/>
  <c r="O324" i="13"/>
  <c r="N324" i="13"/>
  <c r="M324" i="13"/>
  <c r="L324" i="13"/>
  <c r="K324" i="13"/>
  <c r="J324" i="13"/>
  <c r="I324" i="13"/>
  <c r="H324" i="13"/>
  <c r="G324" i="13"/>
  <c r="F324" i="13"/>
  <c r="E324" i="13"/>
  <c r="D324" i="13"/>
  <c r="BG323" i="13"/>
  <c r="BF323" i="13"/>
  <c r="BE323" i="13"/>
  <c r="BD323" i="13"/>
  <c r="BC323" i="13"/>
  <c r="BB323" i="13"/>
  <c r="BA323" i="13"/>
  <c r="AZ323" i="13"/>
  <c r="AY323" i="13"/>
  <c r="AX323" i="13"/>
  <c r="AW323" i="13"/>
  <c r="AV323" i="13"/>
  <c r="AU323" i="13"/>
  <c r="AT323" i="13"/>
  <c r="AS323" i="13"/>
  <c r="AR323" i="13"/>
  <c r="AQ323" i="13"/>
  <c r="AP323" i="13"/>
  <c r="AO323" i="13"/>
  <c r="AN323" i="13"/>
  <c r="AM323" i="13"/>
  <c r="AL323" i="13"/>
  <c r="AK323" i="13"/>
  <c r="AJ323" i="13"/>
  <c r="AI323" i="13"/>
  <c r="AH323" i="13"/>
  <c r="AG323" i="13"/>
  <c r="AF323" i="13"/>
  <c r="AE323" i="13"/>
  <c r="AD323" i="13"/>
  <c r="AC323" i="13"/>
  <c r="AB323" i="13"/>
  <c r="AA323" i="13"/>
  <c r="Z323" i="13"/>
  <c r="Y323" i="13"/>
  <c r="X323" i="13"/>
  <c r="W323" i="13"/>
  <c r="V323" i="13"/>
  <c r="U323" i="13"/>
  <c r="T323" i="13"/>
  <c r="S323" i="13"/>
  <c r="R323" i="13"/>
  <c r="Q323" i="13"/>
  <c r="P323" i="13"/>
  <c r="O323" i="13"/>
  <c r="N323" i="13"/>
  <c r="M323" i="13"/>
  <c r="L323" i="13"/>
  <c r="K323" i="13"/>
  <c r="J323" i="13"/>
  <c r="I323" i="13"/>
  <c r="H323" i="13"/>
  <c r="G323" i="13"/>
  <c r="F323" i="13"/>
  <c r="E323" i="13"/>
  <c r="D323" i="13"/>
  <c r="BG322" i="13"/>
  <c r="BF322" i="13"/>
  <c r="BE322" i="13"/>
  <c r="BD322" i="13"/>
  <c r="BC322" i="13"/>
  <c r="BB322" i="13"/>
  <c r="BA322" i="13"/>
  <c r="AZ322" i="13"/>
  <c r="AY322" i="13"/>
  <c r="AX322" i="13"/>
  <c r="AW322" i="13"/>
  <c r="AV322" i="13"/>
  <c r="AU322" i="13"/>
  <c r="AT322" i="13"/>
  <c r="AS322" i="13"/>
  <c r="AR322" i="13"/>
  <c r="AQ322" i="13"/>
  <c r="AP322" i="13"/>
  <c r="AO322" i="13"/>
  <c r="AN322" i="13"/>
  <c r="AM322" i="13"/>
  <c r="AL322" i="13"/>
  <c r="AK322" i="13"/>
  <c r="AJ322" i="13"/>
  <c r="AI322" i="13"/>
  <c r="AH322" i="13"/>
  <c r="AG322" i="13"/>
  <c r="AF322" i="13"/>
  <c r="AE322" i="13"/>
  <c r="AD322" i="13"/>
  <c r="AC322" i="13"/>
  <c r="AB322" i="13"/>
  <c r="AA322" i="13"/>
  <c r="Z322" i="13"/>
  <c r="Y322" i="13"/>
  <c r="X322" i="13"/>
  <c r="W322" i="13"/>
  <c r="V322" i="13"/>
  <c r="U322" i="13"/>
  <c r="T322" i="13"/>
  <c r="S322" i="13"/>
  <c r="R322" i="13"/>
  <c r="Q322" i="13"/>
  <c r="P322" i="13"/>
  <c r="O322" i="13"/>
  <c r="N322" i="13"/>
  <c r="M322" i="13"/>
  <c r="L322" i="13"/>
  <c r="K322" i="13"/>
  <c r="J322" i="13"/>
  <c r="I322" i="13"/>
  <c r="H322" i="13"/>
  <c r="G322" i="13"/>
  <c r="F322" i="13"/>
  <c r="E322" i="13"/>
  <c r="D322" i="13"/>
  <c r="BG321" i="13"/>
  <c r="BF321" i="13"/>
  <c r="BE321" i="13"/>
  <c r="BD321" i="13"/>
  <c r="BC321" i="13"/>
  <c r="BB321" i="13"/>
  <c r="BA321" i="13"/>
  <c r="AZ321" i="13"/>
  <c r="AY321" i="13"/>
  <c r="AX321" i="13"/>
  <c r="AW321" i="13"/>
  <c r="AV321" i="13"/>
  <c r="AU321" i="13"/>
  <c r="AT321" i="13"/>
  <c r="AS321" i="13"/>
  <c r="AR321" i="13"/>
  <c r="AQ321" i="13"/>
  <c r="AP321" i="13"/>
  <c r="AO321" i="13"/>
  <c r="AN321" i="13"/>
  <c r="AM321" i="13"/>
  <c r="AL321" i="13"/>
  <c r="AK321" i="13"/>
  <c r="AJ321" i="13"/>
  <c r="AI321" i="13"/>
  <c r="AH321" i="13"/>
  <c r="AG321" i="13"/>
  <c r="AF321" i="13"/>
  <c r="AE321" i="13"/>
  <c r="AD321" i="13"/>
  <c r="AC321" i="13"/>
  <c r="AB321" i="13"/>
  <c r="AA321" i="13"/>
  <c r="Z321" i="13"/>
  <c r="Y321" i="13"/>
  <c r="X321" i="13"/>
  <c r="W321" i="13"/>
  <c r="V321" i="13"/>
  <c r="U321" i="13"/>
  <c r="T321" i="13"/>
  <c r="S321" i="13"/>
  <c r="R321" i="13"/>
  <c r="Q321" i="13"/>
  <c r="P321" i="13"/>
  <c r="O321" i="13"/>
  <c r="N321" i="13"/>
  <c r="M321" i="13"/>
  <c r="L321" i="13"/>
  <c r="K321" i="13"/>
  <c r="J321" i="13"/>
  <c r="I321" i="13"/>
  <c r="H321" i="13"/>
  <c r="G321" i="13"/>
  <c r="F321" i="13"/>
  <c r="E321" i="13"/>
  <c r="D321" i="13"/>
  <c r="BG320" i="13"/>
  <c r="BF320" i="13"/>
  <c r="BE320" i="13"/>
  <c r="BD320" i="13"/>
  <c r="BC320" i="13"/>
  <c r="BB320" i="13"/>
  <c r="BA320" i="13"/>
  <c r="AZ320" i="13"/>
  <c r="AY320" i="13"/>
  <c r="AX320" i="13"/>
  <c r="AW320" i="13"/>
  <c r="AV320" i="13"/>
  <c r="AU320" i="13"/>
  <c r="AT320" i="13"/>
  <c r="AS320" i="13"/>
  <c r="AR320" i="13"/>
  <c r="AQ320" i="13"/>
  <c r="AP320" i="13"/>
  <c r="AO320" i="13"/>
  <c r="AN320" i="13"/>
  <c r="AM320" i="13"/>
  <c r="AL320" i="13"/>
  <c r="AK320" i="13"/>
  <c r="AJ320" i="13"/>
  <c r="AI320" i="13"/>
  <c r="AH320" i="13"/>
  <c r="AG320" i="13"/>
  <c r="AF320" i="13"/>
  <c r="AE320" i="13"/>
  <c r="AD320" i="13"/>
  <c r="AC320" i="13"/>
  <c r="AB320" i="13"/>
  <c r="AA320" i="13"/>
  <c r="Z320" i="13"/>
  <c r="Y320" i="13"/>
  <c r="X320" i="13"/>
  <c r="W320" i="13"/>
  <c r="V320" i="13"/>
  <c r="U320" i="13"/>
  <c r="T320" i="13"/>
  <c r="S320" i="13"/>
  <c r="R320" i="13"/>
  <c r="Q320" i="13"/>
  <c r="P320" i="13"/>
  <c r="O320" i="13"/>
  <c r="N320" i="13"/>
  <c r="M320" i="13"/>
  <c r="L320" i="13"/>
  <c r="K320" i="13"/>
  <c r="J320" i="13"/>
  <c r="I320" i="13"/>
  <c r="H320" i="13"/>
  <c r="G320" i="13"/>
  <c r="F320" i="13"/>
  <c r="E320" i="13"/>
  <c r="D320" i="13"/>
  <c r="BG319" i="13"/>
  <c r="BF319" i="13"/>
  <c r="BE319" i="13"/>
  <c r="BD319" i="13"/>
  <c r="BC319" i="13"/>
  <c r="BB319" i="13"/>
  <c r="BA319" i="13"/>
  <c r="AZ319" i="13"/>
  <c r="AY319" i="13"/>
  <c r="AX319" i="13"/>
  <c r="AW319" i="13"/>
  <c r="AV319" i="13"/>
  <c r="AU319" i="13"/>
  <c r="AT319" i="13"/>
  <c r="AS319" i="13"/>
  <c r="AR319" i="13"/>
  <c r="AQ319" i="13"/>
  <c r="AP319" i="13"/>
  <c r="AO319" i="13"/>
  <c r="AN319" i="13"/>
  <c r="AM319" i="13"/>
  <c r="AL319" i="13"/>
  <c r="AK319" i="13"/>
  <c r="AJ319" i="13"/>
  <c r="AI319" i="13"/>
  <c r="AH319" i="13"/>
  <c r="AG319" i="13"/>
  <c r="AF319" i="13"/>
  <c r="AE319" i="13"/>
  <c r="AD319" i="13"/>
  <c r="AC319" i="13"/>
  <c r="AB319" i="13"/>
  <c r="AA319" i="13"/>
  <c r="Z319" i="13"/>
  <c r="Y319" i="13"/>
  <c r="X319" i="13"/>
  <c r="W319" i="13"/>
  <c r="V319" i="13"/>
  <c r="U319" i="13"/>
  <c r="T319" i="13"/>
  <c r="S319" i="13"/>
  <c r="R319" i="13"/>
  <c r="Q319" i="13"/>
  <c r="P319" i="13"/>
  <c r="O319" i="13"/>
  <c r="N319" i="13"/>
  <c r="M319" i="13"/>
  <c r="L319" i="13"/>
  <c r="K319" i="13"/>
  <c r="J319" i="13"/>
  <c r="I319" i="13"/>
  <c r="H319" i="13"/>
  <c r="G319" i="13"/>
  <c r="F319" i="13"/>
  <c r="E319" i="13"/>
  <c r="D319" i="13"/>
  <c r="BG318" i="13"/>
  <c r="BF318" i="13"/>
  <c r="BE318" i="13"/>
  <c r="BD318" i="13"/>
  <c r="BC318" i="13"/>
  <c r="BB318" i="13"/>
  <c r="BA318" i="13"/>
  <c r="AZ318" i="13"/>
  <c r="AY318" i="13"/>
  <c r="AX318" i="13"/>
  <c r="AW318" i="13"/>
  <c r="AV318" i="13"/>
  <c r="AU318" i="13"/>
  <c r="AT318" i="13"/>
  <c r="AS318" i="13"/>
  <c r="AR318" i="13"/>
  <c r="AQ318" i="13"/>
  <c r="AP318" i="13"/>
  <c r="AO318" i="13"/>
  <c r="AN318" i="13"/>
  <c r="AM318" i="13"/>
  <c r="AL318" i="13"/>
  <c r="AK318" i="13"/>
  <c r="AJ318" i="13"/>
  <c r="AI318" i="13"/>
  <c r="AH318" i="13"/>
  <c r="AG318" i="13"/>
  <c r="AF318" i="13"/>
  <c r="AE318" i="13"/>
  <c r="AD318" i="13"/>
  <c r="AC318" i="13"/>
  <c r="AB318" i="13"/>
  <c r="AA318" i="13"/>
  <c r="Z318" i="13"/>
  <c r="Y318" i="13"/>
  <c r="X318" i="13"/>
  <c r="W318" i="13"/>
  <c r="V318" i="13"/>
  <c r="U318" i="13"/>
  <c r="T318" i="13"/>
  <c r="S318" i="13"/>
  <c r="R318" i="13"/>
  <c r="Q318" i="13"/>
  <c r="P318" i="13"/>
  <c r="O318" i="13"/>
  <c r="N318" i="13"/>
  <c r="M318" i="13"/>
  <c r="L318" i="13"/>
  <c r="K318" i="13"/>
  <c r="J318" i="13"/>
  <c r="I318" i="13"/>
  <c r="H318" i="13"/>
  <c r="G318" i="13"/>
  <c r="F318" i="13"/>
  <c r="E318" i="13"/>
  <c r="D318" i="13"/>
  <c r="BG317" i="13"/>
  <c r="BF317" i="13"/>
  <c r="BE317" i="13"/>
  <c r="BD317" i="13"/>
  <c r="BC317" i="13"/>
  <c r="BB317" i="13"/>
  <c r="BA317" i="13"/>
  <c r="AZ317" i="13"/>
  <c r="AY317" i="13"/>
  <c r="AX317" i="13"/>
  <c r="AW317" i="13"/>
  <c r="AV317" i="13"/>
  <c r="AU317" i="13"/>
  <c r="AT317" i="13"/>
  <c r="AS317" i="13"/>
  <c r="AR317" i="13"/>
  <c r="AQ317" i="13"/>
  <c r="AP317" i="13"/>
  <c r="AO317" i="13"/>
  <c r="AN317" i="13"/>
  <c r="AM317" i="13"/>
  <c r="AL317" i="13"/>
  <c r="AK317" i="13"/>
  <c r="AJ317" i="13"/>
  <c r="AI317" i="13"/>
  <c r="AH317" i="13"/>
  <c r="AG317" i="13"/>
  <c r="AF317" i="13"/>
  <c r="AE317" i="13"/>
  <c r="AD317" i="13"/>
  <c r="AC317" i="13"/>
  <c r="AB317" i="13"/>
  <c r="AA317" i="13"/>
  <c r="Z317" i="13"/>
  <c r="Y317" i="13"/>
  <c r="X317" i="13"/>
  <c r="W317" i="13"/>
  <c r="V317" i="13"/>
  <c r="U317" i="13"/>
  <c r="T317" i="13"/>
  <c r="S317" i="13"/>
  <c r="R317" i="13"/>
  <c r="Q317" i="13"/>
  <c r="P317" i="13"/>
  <c r="O317" i="13"/>
  <c r="N317" i="13"/>
  <c r="M317" i="13"/>
  <c r="L317" i="13"/>
  <c r="K317" i="13"/>
  <c r="J317" i="13"/>
  <c r="I317" i="13"/>
  <c r="H317" i="13"/>
  <c r="G317" i="13"/>
  <c r="F317" i="13"/>
  <c r="E317" i="13"/>
  <c r="D317" i="13"/>
  <c r="BG316" i="13"/>
  <c r="BF316" i="13"/>
  <c r="BE316" i="13"/>
  <c r="BD316" i="13"/>
  <c r="BC316" i="13"/>
  <c r="BB316" i="13"/>
  <c r="BA316" i="13"/>
  <c r="AZ316" i="13"/>
  <c r="AY316" i="13"/>
  <c r="AX316" i="13"/>
  <c r="AW316" i="13"/>
  <c r="AV316" i="13"/>
  <c r="AU316" i="13"/>
  <c r="AT316" i="13"/>
  <c r="AS316" i="13"/>
  <c r="AR316" i="13"/>
  <c r="AQ316" i="13"/>
  <c r="AP316" i="13"/>
  <c r="AO316" i="13"/>
  <c r="AN316" i="13"/>
  <c r="AM316" i="13"/>
  <c r="AL316" i="13"/>
  <c r="AK316" i="13"/>
  <c r="AJ316" i="13"/>
  <c r="AI316" i="13"/>
  <c r="AH316" i="13"/>
  <c r="AG316" i="13"/>
  <c r="AF316" i="13"/>
  <c r="AE316" i="13"/>
  <c r="AD316" i="13"/>
  <c r="AC316" i="13"/>
  <c r="AB316" i="13"/>
  <c r="AA316" i="13"/>
  <c r="Z316" i="13"/>
  <c r="Y316" i="13"/>
  <c r="X316" i="13"/>
  <c r="W316" i="13"/>
  <c r="V316" i="13"/>
  <c r="U316" i="13"/>
  <c r="T316" i="13"/>
  <c r="S316" i="13"/>
  <c r="R316" i="13"/>
  <c r="Q316" i="13"/>
  <c r="P316" i="13"/>
  <c r="O316" i="13"/>
  <c r="N316" i="13"/>
  <c r="M316" i="13"/>
  <c r="L316" i="13"/>
  <c r="K316" i="13"/>
  <c r="J316" i="13"/>
  <c r="I316" i="13"/>
  <c r="H316" i="13"/>
  <c r="G316" i="13"/>
  <c r="F316" i="13"/>
  <c r="E316" i="13"/>
  <c r="D316" i="13"/>
  <c r="BG315" i="13"/>
  <c r="BF315" i="13"/>
  <c r="BE315" i="13"/>
  <c r="BD315" i="13"/>
  <c r="BC315" i="13"/>
  <c r="BB315" i="13"/>
  <c r="BA315" i="13"/>
  <c r="AZ315" i="13"/>
  <c r="AY315" i="13"/>
  <c r="AX315" i="13"/>
  <c r="AW315" i="13"/>
  <c r="AV315" i="13"/>
  <c r="AU315" i="13"/>
  <c r="AT315" i="13"/>
  <c r="AS315" i="13"/>
  <c r="AR315" i="13"/>
  <c r="AQ315" i="13"/>
  <c r="AP315" i="13"/>
  <c r="AO315" i="13"/>
  <c r="AN315" i="13"/>
  <c r="AM315" i="13"/>
  <c r="AL315" i="13"/>
  <c r="AK315" i="13"/>
  <c r="AJ315" i="13"/>
  <c r="AI315" i="13"/>
  <c r="AH315" i="13"/>
  <c r="AG315" i="13"/>
  <c r="AF315" i="13"/>
  <c r="AE315" i="13"/>
  <c r="AD315" i="13"/>
  <c r="AC315" i="13"/>
  <c r="AB315" i="13"/>
  <c r="AA315" i="13"/>
  <c r="Z315" i="13"/>
  <c r="Y315" i="13"/>
  <c r="X315" i="13"/>
  <c r="W315" i="13"/>
  <c r="V315" i="13"/>
  <c r="U315" i="13"/>
  <c r="T315" i="13"/>
  <c r="S315" i="13"/>
  <c r="R315" i="13"/>
  <c r="Q315" i="13"/>
  <c r="P315" i="13"/>
  <c r="O315" i="13"/>
  <c r="N315" i="13"/>
  <c r="M315" i="13"/>
  <c r="L315" i="13"/>
  <c r="K315" i="13"/>
  <c r="J315" i="13"/>
  <c r="I315" i="13"/>
  <c r="H315" i="13"/>
  <c r="G315" i="13"/>
  <c r="F315" i="13"/>
  <c r="E315" i="13"/>
  <c r="D315" i="13"/>
  <c r="BG314" i="13"/>
  <c r="BF314" i="13"/>
  <c r="BE314" i="13"/>
  <c r="BD314" i="13"/>
  <c r="BC314" i="13"/>
  <c r="BB314" i="13"/>
  <c r="BA314" i="13"/>
  <c r="AZ314" i="13"/>
  <c r="AY314" i="13"/>
  <c r="AX314" i="13"/>
  <c r="AW314" i="13"/>
  <c r="AV314" i="13"/>
  <c r="AU314" i="13"/>
  <c r="AT314" i="13"/>
  <c r="AS314" i="13"/>
  <c r="AR314" i="13"/>
  <c r="AQ314" i="13"/>
  <c r="AP314" i="13"/>
  <c r="AO314" i="13"/>
  <c r="AN314" i="13"/>
  <c r="AM314" i="13"/>
  <c r="AL314" i="13"/>
  <c r="AK314" i="13"/>
  <c r="AJ314" i="13"/>
  <c r="AI314" i="13"/>
  <c r="AH314" i="13"/>
  <c r="AG314" i="13"/>
  <c r="AF314" i="13"/>
  <c r="AE314" i="13"/>
  <c r="AD314" i="13"/>
  <c r="AC314" i="13"/>
  <c r="AB314" i="13"/>
  <c r="AA314" i="13"/>
  <c r="Z314" i="13"/>
  <c r="Y314" i="13"/>
  <c r="X314" i="13"/>
  <c r="W314" i="13"/>
  <c r="V314" i="13"/>
  <c r="U314" i="13"/>
  <c r="T314" i="13"/>
  <c r="S314" i="13"/>
  <c r="R314" i="13"/>
  <c r="Q314" i="13"/>
  <c r="P314" i="13"/>
  <c r="O314" i="13"/>
  <c r="N314" i="13"/>
  <c r="M314" i="13"/>
  <c r="L314" i="13"/>
  <c r="K314" i="13"/>
  <c r="J314" i="13"/>
  <c r="I314" i="13"/>
  <c r="H314" i="13"/>
  <c r="G314" i="13"/>
  <c r="F314" i="13"/>
  <c r="E314" i="13"/>
  <c r="D314" i="13"/>
  <c r="BG313" i="13"/>
  <c r="BF313" i="13"/>
  <c r="BE313" i="13"/>
  <c r="BD313" i="13"/>
  <c r="BC313" i="13"/>
  <c r="BB313" i="13"/>
  <c r="BA313" i="13"/>
  <c r="AZ313" i="13"/>
  <c r="AY313" i="13"/>
  <c r="AX313" i="13"/>
  <c r="AW313" i="13"/>
  <c r="AV313" i="13"/>
  <c r="AU313" i="13"/>
  <c r="AT313" i="13"/>
  <c r="AS313" i="13"/>
  <c r="AR313" i="13"/>
  <c r="AQ313" i="13"/>
  <c r="AP313" i="13"/>
  <c r="AO313" i="13"/>
  <c r="AN313" i="13"/>
  <c r="AM313" i="13"/>
  <c r="AL313" i="13"/>
  <c r="AK313" i="13"/>
  <c r="AJ313" i="13"/>
  <c r="AI313" i="13"/>
  <c r="AH313" i="13"/>
  <c r="AG313" i="13"/>
  <c r="AF313" i="13"/>
  <c r="AE313" i="13"/>
  <c r="AD313" i="13"/>
  <c r="AC313" i="13"/>
  <c r="AB313" i="13"/>
  <c r="AA313" i="13"/>
  <c r="Z313" i="13"/>
  <c r="Y313" i="13"/>
  <c r="X313" i="13"/>
  <c r="W313" i="13"/>
  <c r="V313" i="13"/>
  <c r="U313" i="13"/>
  <c r="T313" i="13"/>
  <c r="S313" i="13"/>
  <c r="R313" i="13"/>
  <c r="Q313" i="13"/>
  <c r="P313" i="13"/>
  <c r="O313" i="13"/>
  <c r="N313" i="13"/>
  <c r="M313" i="13"/>
  <c r="L313" i="13"/>
  <c r="K313" i="13"/>
  <c r="J313" i="13"/>
  <c r="I313" i="13"/>
  <c r="H313" i="13"/>
  <c r="G313" i="13"/>
  <c r="F313" i="13"/>
  <c r="E313" i="13"/>
  <c r="D313" i="13"/>
  <c r="BG312" i="13"/>
  <c r="BF312" i="13"/>
  <c r="BE312" i="13"/>
  <c r="BD312" i="13"/>
  <c r="BC312" i="13"/>
  <c r="BB312" i="13"/>
  <c r="BA312" i="13"/>
  <c r="AZ312" i="13"/>
  <c r="AY312" i="13"/>
  <c r="AX312" i="13"/>
  <c r="AW312" i="13"/>
  <c r="AV312" i="13"/>
  <c r="AU312" i="13"/>
  <c r="AT312" i="13"/>
  <c r="AS312" i="13"/>
  <c r="AR312" i="13"/>
  <c r="AQ312" i="13"/>
  <c r="AP312" i="13"/>
  <c r="AO312" i="13"/>
  <c r="AN312" i="13"/>
  <c r="AM312" i="13"/>
  <c r="AL312" i="13"/>
  <c r="AK312" i="13"/>
  <c r="AJ312" i="13"/>
  <c r="AI312" i="13"/>
  <c r="AH312" i="13"/>
  <c r="AG312" i="13"/>
  <c r="AF312" i="13"/>
  <c r="AE312" i="13"/>
  <c r="AD312" i="13"/>
  <c r="AC312" i="13"/>
  <c r="AB312" i="13"/>
  <c r="AA312" i="13"/>
  <c r="Z312" i="13"/>
  <c r="Y312" i="13"/>
  <c r="X312" i="13"/>
  <c r="W312" i="13"/>
  <c r="V312" i="13"/>
  <c r="U312" i="13"/>
  <c r="T312" i="13"/>
  <c r="S312" i="13"/>
  <c r="R312" i="13"/>
  <c r="Q312" i="13"/>
  <c r="P312" i="13"/>
  <c r="O312" i="13"/>
  <c r="N312" i="13"/>
  <c r="M312" i="13"/>
  <c r="L312" i="13"/>
  <c r="K312" i="13"/>
  <c r="J312" i="13"/>
  <c r="I312" i="13"/>
  <c r="H312" i="13"/>
  <c r="G312" i="13"/>
  <c r="F312" i="13"/>
  <c r="E312" i="13"/>
  <c r="D312" i="13"/>
  <c r="BG311" i="13"/>
  <c r="BF311" i="13"/>
  <c r="BE311" i="13"/>
  <c r="BD311" i="13"/>
  <c r="BC311" i="13"/>
  <c r="BB311" i="13"/>
  <c r="BA311" i="13"/>
  <c r="AZ311" i="13"/>
  <c r="AY311" i="13"/>
  <c r="AX311" i="13"/>
  <c r="AW311" i="13"/>
  <c r="AV311" i="13"/>
  <c r="AU311" i="13"/>
  <c r="AT311" i="13"/>
  <c r="AS311" i="13"/>
  <c r="AR311" i="13"/>
  <c r="AQ311" i="13"/>
  <c r="AP311" i="13"/>
  <c r="AO311" i="13"/>
  <c r="AN311" i="13"/>
  <c r="AM311" i="13"/>
  <c r="AL311" i="13"/>
  <c r="AK311" i="13"/>
  <c r="AJ311" i="13"/>
  <c r="AI311" i="13"/>
  <c r="AH311" i="13"/>
  <c r="AG311" i="13"/>
  <c r="AF311" i="13"/>
  <c r="AE311" i="13"/>
  <c r="AD311" i="13"/>
  <c r="AC311" i="13"/>
  <c r="AB311" i="13"/>
  <c r="AA311" i="13"/>
  <c r="Z311" i="13"/>
  <c r="Y311" i="13"/>
  <c r="X311" i="13"/>
  <c r="W311" i="13"/>
  <c r="V311" i="13"/>
  <c r="U311" i="13"/>
  <c r="T311" i="13"/>
  <c r="S311" i="13"/>
  <c r="R311" i="13"/>
  <c r="Q311" i="13"/>
  <c r="P311" i="13"/>
  <c r="O311" i="13"/>
  <c r="N311" i="13"/>
  <c r="M311" i="13"/>
  <c r="L311" i="13"/>
  <c r="K311" i="13"/>
  <c r="J311" i="13"/>
  <c r="I311" i="13"/>
  <c r="H311" i="13"/>
  <c r="G311" i="13"/>
  <c r="F311" i="13"/>
  <c r="E311" i="13"/>
  <c r="D311" i="13"/>
  <c r="BG310" i="13"/>
  <c r="BF310" i="13"/>
  <c r="BE310" i="13"/>
  <c r="BD310" i="13"/>
  <c r="BC310" i="13"/>
  <c r="BB310" i="13"/>
  <c r="BA310" i="13"/>
  <c r="AZ310" i="13"/>
  <c r="AY310" i="13"/>
  <c r="AX310" i="13"/>
  <c r="AW310" i="13"/>
  <c r="AV310" i="13"/>
  <c r="AU310" i="13"/>
  <c r="AT310" i="13"/>
  <c r="AS310" i="13"/>
  <c r="AR310" i="13"/>
  <c r="AQ310" i="13"/>
  <c r="AP310" i="13"/>
  <c r="AO310" i="13"/>
  <c r="AN310" i="13"/>
  <c r="AM310" i="13"/>
  <c r="AL310" i="13"/>
  <c r="AK310" i="13"/>
  <c r="AJ310" i="13"/>
  <c r="AI310" i="13"/>
  <c r="AH310" i="13"/>
  <c r="AG310" i="13"/>
  <c r="AF310" i="13"/>
  <c r="AE310" i="13"/>
  <c r="AD310" i="13"/>
  <c r="AC310" i="13"/>
  <c r="AB310" i="13"/>
  <c r="AA310" i="13"/>
  <c r="Z310" i="13"/>
  <c r="Y310" i="13"/>
  <c r="X310" i="13"/>
  <c r="W310" i="13"/>
  <c r="V310" i="13"/>
  <c r="U310" i="13"/>
  <c r="T310" i="13"/>
  <c r="S310" i="13"/>
  <c r="R310" i="13"/>
  <c r="Q310" i="13"/>
  <c r="P310" i="13"/>
  <c r="O310" i="13"/>
  <c r="N310" i="13"/>
  <c r="M310" i="13"/>
  <c r="L310" i="13"/>
  <c r="K310" i="13"/>
  <c r="J310" i="13"/>
  <c r="I310" i="13"/>
  <c r="H310" i="13"/>
  <c r="G310" i="13"/>
  <c r="F310" i="13"/>
  <c r="E310" i="13"/>
  <c r="D310" i="13"/>
  <c r="BG309" i="13"/>
  <c r="BF309" i="13"/>
  <c r="BE309" i="13"/>
  <c r="BD309" i="13"/>
  <c r="BC309" i="13"/>
  <c r="BB309" i="13"/>
  <c r="BA309" i="13"/>
  <c r="AZ309" i="13"/>
  <c r="AY309" i="13"/>
  <c r="AX309" i="13"/>
  <c r="AX383" i="13" s="1"/>
  <c r="AW309" i="13"/>
  <c r="AV309" i="13"/>
  <c r="AU309" i="13"/>
  <c r="AT309" i="13"/>
  <c r="AS309" i="13"/>
  <c r="AR309" i="13"/>
  <c r="AQ309" i="13"/>
  <c r="AP309" i="13"/>
  <c r="AO309" i="13"/>
  <c r="AN309" i="13"/>
  <c r="AM309" i="13"/>
  <c r="AL309" i="13"/>
  <c r="AK309" i="13"/>
  <c r="AJ309" i="13"/>
  <c r="AI309" i="13"/>
  <c r="AH309" i="13"/>
  <c r="AH383" i="13" s="1"/>
  <c r="AG309" i="13"/>
  <c r="AF309" i="13"/>
  <c r="AE309" i="13"/>
  <c r="AD309" i="13"/>
  <c r="AC309" i="13"/>
  <c r="AB309" i="13"/>
  <c r="AA309" i="13"/>
  <c r="Z309" i="13"/>
  <c r="Y309" i="13"/>
  <c r="X309" i="13"/>
  <c r="W309" i="13"/>
  <c r="V309" i="13"/>
  <c r="U309" i="13"/>
  <c r="T309" i="13"/>
  <c r="S309" i="13"/>
  <c r="R309" i="13"/>
  <c r="R383" i="13" s="1"/>
  <c r="Q309" i="13"/>
  <c r="P309" i="13"/>
  <c r="O309" i="13"/>
  <c r="N309" i="13"/>
  <c r="M309" i="13"/>
  <c r="L309" i="13"/>
  <c r="K309" i="13"/>
  <c r="J309" i="13"/>
  <c r="I309" i="13"/>
  <c r="H309" i="13"/>
  <c r="G309" i="13"/>
  <c r="F309" i="13"/>
  <c r="E309" i="13"/>
  <c r="D309" i="13"/>
  <c r="BG308" i="13"/>
  <c r="BG383" i="13" s="1"/>
  <c r="BF308" i="13"/>
  <c r="BF383" i="13" s="1"/>
  <c r="BE308" i="13"/>
  <c r="BE383" i="13" s="1"/>
  <c r="BD308" i="13"/>
  <c r="BD383" i="13" s="1"/>
  <c r="BC308" i="13"/>
  <c r="BC383" i="13" s="1"/>
  <c r="BB308" i="13"/>
  <c r="BB383" i="13" s="1"/>
  <c r="BA308" i="13"/>
  <c r="BA383" i="13" s="1"/>
  <c r="AZ308" i="13"/>
  <c r="AZ383" i="13" s="1"/>
  <c r="AY308" i="13"/>
  <c r="AY383" i="13" s="1"/>
  <c r="AX308" i="13"/>
  <c r="AW308" i="13"/>
  <c r="AW383" i="13" s="1"/>
  <c r="AV308" i="13"/>
  <c r="AV383" i="13" s="1"/>
  <c r="AU308" i="13"/>
  <c r="AU383" i="13" s="1"/>
  <c r="AT308" i="13"/>
  <c r="AT383" i="13" s="1"/>
  <c r="AS308" i="13"/>
  <c r="AS383" i="13" s="1"/>
  <c r="AR308" i="13"/>
  <c r="AR383" i="13" s="1"/>
  <c r="AQ308" i="13"/>
  <c r="AQ383" i="13" s="1"/>
  <c r="AP308" i="13"/>
  <c r="AP383" i="13" s="1"/>
  <c r="AO308" i="13"/>
  <c r="AO383" i="13" s="1"/>
  <c r="AN308" i="13"/>
  <c r="AN383" i="13" s="1"/>
  <c r="AM308" i="13"/>
  <c r="AM383" i="13" s="1"/>
  <c r="AL308" i="13"/>
  <c r="AL383" i="13" s="1"/>
  <c r="AK308" i="13"/>
  <c r="AK383" i="13" s="1"/>
  <c r="AJ308" i="13"/>
  <c r="AJ383" i="13" s="1"/>
  <c r="AI308" i="13"/>
  <c r="AI383" i="13" s="1"/>
  <c r="AH308" i="13"/>
  <c r="AG308" i="13"/>
  <c r="AG383" i="13" s="1"/>
  <c r="AF308" i="13"/>
  <c r="AF383" i="13" s="1"/>
  <c r="AE308" i="13"/>
  <c r="AE383" i="13" s="1"/>
  <c r="AD308" i="13"/>
  <c r="AD383" i="13" s="1"/>
  <c r="AC308" i="13"/>
  <c r="AC383" i="13" s="1"/>
  <c r="AB308" i="13"/>
  <c r="AB383" i="13" s="1"/>
  <c r="AA308" i="13"/>
  <c r="AA383" i="13" s="1"/>
  <c r="Z308" i="13"/>
  <c r="Z383" i="13" s="1"/>
  <c r="Y308" i="13"/>
  <c r="Y383" i="13" s="1"/>
  <c r="X308" i="13"/>
  <c r="X383" i="13" s="1"/>
  <c r="W308" i="13"/>
  <c r="W383" i="13" s="1"/>
  <c r="V308" i="13"/>
  <c r="V383" i="13" s="1"/>
  <c r="U308" i="13"/>
  <c r="U383" i="13" s="1"/>
  <c r="T308" i="13"/>
  <c r="T383" i="13" s="1"/>
  <c r="S308" i="13"/>
  <c r="S383" i="13" s="1"/>
  <c r="R308" i="13"/>
  <c r="Q308" i="13"/>
  <c r="Q383" i="13" s="1"/>
  <c r="P308" i="13"/>
  <c r="P383" i="13" s="1"/>
  <c r="O308" i="13"/>
  <c r="O383" i="13" s="1"/>
  <c r="N308" i="13"/>
  <c r="N383" i="13" s="1"/>
  <c r="M308" i="13"/>
  <c r="M383" i="13" s="1"/>
  <c r="L308" i="13"/>
  <c r="L383" i="13" s="1"/>
  <c r="K308" i="13"/>
  <c r="K383" i="13" s="1"/>
  <c r="J308" i="13"/>
  <c r="J383" i="13" s="1"/>
  <c r="I308" i="13"/>
  <c r="I383" i="13" s="1"/>
  <c r="H308" i="13"/>
  <c r="H383" i="13" s="1"/>
  <c r="G308" i="13"/>
  <c r="G383" i="13" s="1"/>
  <c r="F308" i="13"/>
  <c r="F383" i="13" s="1"/>
  <c r="E308" i="13"/>
  <c r="E383" i="13" s="1"/>
  <c r="D308" i="13"/>
  <c r="D383" i="13" s="1"/>
  <c r="BG307" i="13"/>
  <c r="BF307" i="13"/>
  <c r="BE307" i="13"/>
  <c r="BD307" i="13"/>
  <c r="BC307" i="13"/>
  <c r="BB307" i="13"/>
  <c r="BA307" i="13"/>
  <c r="AZ307" i="13"/>
  <c r="AY307" i="13"/>
  <c r="AX307" i="13"/>
  <c r="AW307" i="13"/>
  <c r="AV307" i="13"/>
  <c r="AU307" i="13"/>
  <c r="AT307" i="13"/>
  <c r="AS307" i="13"/>
  <c r="AR307" i="13"/>
  <c r="AQ307" i="13"/>
  <c r="AP307" i="13"/>
  <c r="AO307" i="13"/>
  <c r="AN307" i="13"/>
  <c r="AM307" i="13"/>
  <c r="AL307" i="13"/>
  <c r="AK307" i="13"/>
  <c r="AJ307" i="13"/>
  <c r="AI307" i="13"/>
  <c r="AH307" i="13"/>
  <c r="AG307" i="13"/>
  <c r="AF307" i="13"/>
  <c r="AE307" i="13"/>
  <c r="AD307" i="13"/>
  <c r="AC307" i="13"/>
  <c r="AB307" i="13"/>
  <c r="AA307" i="13"/>
  <c r="Z307" i="13"/>
  <c r="Y307" i="13"/>
  <c r="X307" i="13"/>
  <c r="W307" i="13"/>
  <c r="V307" i="13"/>
  <c r="U307" i="13"/>
  <c r="T307" i="13"/>
  <c r="S307" i="13"/>
  <c r="R307" i="13"/>
  <c r="Q307" i="13"/>
  <c r="P307" i="13"/>
  <c r="O307" i="13"/>
  <c r="N307" i="13"/>
  <c r="M307" i="13"/>
  <c r="L307" i="13"/>
  <c r="K307" i="13"/>
  <c r="J307" i="13"/>
  <c r="I307" i="13"/>
  <c r="H307" i="13"/>
  <c r="G307" i="13"/>
  <c r="F307" i="13"/>
  <c r="E307" i="13"/>
  <c r="D307" i="13"/>
  <c r="BG306" i="13"/>
  <c r="BF306" i="13"/>
  <c r="BE306" i="13"/>
  <c r="BD306" i="13"/>
  <c r="BC306" i="13"/>
  <c r="BB306" i="13"/>
  <c r="BA306" i="13"/>
  <c r="AZ306" i="13"/>
  <c r="AY306" i="13"/>
  <c r="AX306" i="13"/>
  <c r="AW306" i="13"/>
  <c r="AV306" i="13"/>
  <c r="AU306" i="13"/>
  <c r="AT306" i="13"/>
  <c r="AS306" i="13"/>
  <c r="AR306" i="13"/>
  <c r="AQ306" i="13"/>
  <c r="AP306" i="13"/>
  <c r="AO306" i="13"/>
  <c r="AN306" i="13"/>
  <c r="AM306" i="13"/>
  <c r="AL306" i="13"/>
  <c r="AK306" i="13"/>
  <c r="AJ306" i="13"/>
  <c r="AI306" i="13"/>
  <c r="AH306" i="13"/>
  <c r="AG306" i="13"/>
  <c r="AF306" i="13"/>
  <c r="AE306" i="13"/>
  <c r="AD306" i="13"/>
  <c r="AC306" i="13"/>
  <c r="AB306" i="13"/>
  <c r="AA306" i="13"/>
  <c r="Z306" i="13"/>
  <c r="Y306" i="13"/>
  <c r="X306" i="13"/>
  <c r="W306" i="13"/>
  <c r="V306" i="13"/>
  <c r="U306" i="13"/>
  <c r="T306" i="13"/>
  <c r="S306" i="13"/>
  <c r="R306" i="13"/>
  <c r="Q306" i="13"/>
  <c r="P306" i="13"/>
  <c r="O306" i="13"/>
  <c r="N306" i="13"/>
  <c r="M306" i="13"/>
  <c r="L306" i="13"/>
  <c r="K306" i="13"/>
  <c r="J306" i="13"/>
  <c r="I306" i="13"/>
  <c r="H306" i="13"/>
  <c r="G306" i="13"/>
  <c r="F306" i="13"/>
  <c r="E306" i="13"/>
  <c r="D306" i="13"/>
  <c r="BG305" i="13"/>
  <c r="BF305" i="13"/>
  <c r="BE305" i="13"/>
  <c r="BD305" i="13"/>
  <c r="BC305" i="13"/>
  <c r="BB305" i="13"/>
  <c r="BA305" i="13"/>
  <c r="AZ305" i="13"/>
  <c r="AY305" i="13"/>
  <c r="AX305" i="13"/>
  <c r="AW305" i="13"/>
  <c r="AV305" i="13"/>
  <c r="AU305" i="13"/>
  <c r="AT305" i="13"/>
  <c r="AS305" i="13"/>
  <c r="AR305" i="13"/>
  <c r="AQ305" i="13"/>
  <c r="AP305" i="13"/>
  <c r="AO305" i="13"/>
  <c r="AN305" i="13"/>
  <c r="AM305" i="13"/>
  <c r="AL305" i="13"/>
  <c r="AK305" i="13"/>
  <c r="AJ305" i="13"/>
  <c r="AI305" i="13"/>
  <c r="AH305" i="13"/>
  <c r="AG305" i="13"/>
  <c r="AF305" i="13"/>
  <c r="AE305" i="13"/>
  <c r="AD305" i="13"/>
  <c r="AC305" i="13"/>
  <c r="AB305" i="13"/>
  <c r="AA305" i="13"/>
  <c r="Z305" i="13"/>
  <c r="Y305" i="13"/>
  <c r="X305" i="13"/>
  <c r="W305" i="13"/>
  <c r="V305" i="13"/>
  <c r="U305" i="13"/>
  <c r="T305" i="13"/>
  <c r="S305" i="13"/>
  <c r="R305" i="13"/>
  <c r="Q305" i="13"/>
  <c r="P305" i="13"/>
  <c r="O305" i="13"/>
  <c r="N305" i="13"/>
  <c r="M305" i="13"/>
  <c r="L305" i="13"/>
  <c r="K305" i="13"/>
  <c r="J305" i="13"/>
  <c r="I305" i="13"/>
  <c r="H305" i="13"/>
  <c r="G305" i="13"/>
  <c r="F305" i="13"/>
  <c r="E305" i="13"/>
  <c r="D305" i="13"/>
  <c r="BG304" i="13"/>
  <c r="BF304" i="13"/>
  <c r="BE304" i="13"/>
  <c r="BD304" i="13"/>
  <c r="BC304" i="13"/>
  <c r="BB304" i="13"/>
  <c r="BA304" i="13"/>
  <c r="AZ304" i="13"/>
  <c r="AY304" i="13"/>
  <c r="AX304" i="13"/>
  <c r="AW304" i="13"/>
  <c r="AV304" i="13"/>
  <c r="AU304" i="13"/>
  <c r="AT304" i="13"/>
  <c r="AS304" i="13"/>
  <c r="AR304" i="13"/>
  <c r="AQ304" i="13"/>
  <c r="AP304" i="13"/>
  <c r="AO304" i="13"/>
  <c r="AN304" i="13"/>
  <c r="AM304" i="13"/>
  <c r="AL304" i="13"/>
  <c r="AK304" i="13"/>
  <c r="AJ304" i="13"/>
  <c r="AI304" i="13"/>
  <c r="AH304" i="13"/>
  <c r="AG304" i="13"/>
  <c r="AF304" i="13"/>
  <c r="AE304" i="13"/>
  <c r="AD304" i="13"/>
  <c r="AC304" i="13"/>
  <c r="AB304" i="13"/>
  <c r="AA304" i="13"/>
  <c r="Z304" i="13"/>
  <c r="Y304" i="13"/>
  <c r="X304" i="13"/>
  <c r="W304" i="13"/>
  <c r="V304" i="13"/>
  <c r="U304" i="13"/>
  <c r="T304" i="13"/>
  <c r="S304" i="13"/>
  <c r="R304" i="13"/>
  <c r="Q304" i="13"/>
  <c r="P304" i="13"/>
  <c r="O304" i="13"/>
  <c r="N304" i="13"/>
  <c r="M304" i="13"/>
  <c r="L304" i="13"/>
  <c r="K304" i="13"/>
  <c r="J304" i="13"/>
  <c r="I304" i="13"/>
  <c r="H304" i="13"/>
  <c r="G304" i="13"/>
  <c r="F304" i="13"/>
  <c r="E304" i="13"/>
  <c r="D304" i="13"/>
  <c r="BG303" i="13"/>
  <c r="BF303" i="13"/>
  <c r="BE303" i="13"/>
  <c r="BD303" i="13"/>
  <c r="BC303" i="13"/>
  <c r="BB303" i="13"/>
  <c r="BA303" i="13"/>
  <c r="AZ303" i="13"/>
  <c r="AY303" i="13"/>
  <c r="AX303" i="13"/>
  <c r="AW303" i="13"/>
  <c r="AV303" i="13"/>
  <c r="AU303" i="13"/>
  <c r="AT303" i="13"/>
  <c r="AS303" i="13"/>
  <c r="AR303" i="13"/>
  <c r="AQ303" i="13"/>
  <c r="AP303" i="13"/>
  <c r="AO303" i="13"/>
  <c r="AN303" i="13"/>
  <c r="AM303" i="13"/>
  <c r="AL303" i="13"/>
  <c r="AK303" i="13"/>
  <c r="AJ303" i="13"/>
  <c r="AI303" i="13"/>
  <c r="AH303" i="13"/>
  <c r="AG303" i="13"/>
  <c r="AF303" i="13"/>
  <c r="AE303" i="13"/>
  <c r="AD303" i="13"/>
  <c r="AC303" i="13"/>
  <c r="AB303" i="13"/>
  <c r="AA303" i="13"/>
  <c r="Z303" i="13"/>
  <c r="Y303" i="13"/>
  <c r="X303" i="13"/>
  <c r="W303" i="13"/>
  <c r="V303" i="13"/>
  <c r="U303" i="13"/>
  <c r="T303" i="13"/>
  <c r="S303" i="13"/>
  <c r="R303" i="13"/>
  <c r="Q303" i="13"/>
  <c r="P303" i="13"/>
  <c r="O303" i="13"/>
  <c r="N303" i="13"/>
  <c r="M303" i="13"/>
  <c r="L303" i="13"/>
  <c r="K303" i="13"/>
  <c r="J303" i="13"/>
  <c r="I303" i="13"/>
  <c r="H303" i="13"/>
  <c r="G303" i="13"/>
  <c r="F303" i="13"/>
  <c r="E303" i="13"/>
  <c r="D303" i="13"/>
  <c r="BG302" i="13"/>
  <c r="BF302" i="13"/>
  <c r="BE302" i="13"/>
  <c r="BD302" i="13"/>
  <c r="BC302" i="13"/>
  <c r="BB302" i="13"/>
  <c r="BA302" i="13"/>
  <c r="AZ302" i="13"/>
  <c r="AY302" i="13"/>
  <c r="AX302" i="13"/>
  <c r="AW302" i="13"/>
  <c r="AV302" i="13"/>
  <c r="AU302" i="13"/>
  <c r="AT302" i="13"/>
  <c r="AS302" i="13"/>
  <c r="AR302" i="13"/>
  <c r="AQ302" i="13"/>
  <c r="AP302" i="13"/>
  <c r="AO302" i="13"/>
  <c r="AN302" i="13"/>
  <c r="AM302" i="13"/>
  <c r="AL302" i="13"/>
  <c r="AK302" i="13"/>
  <c r="AJ302" i="13"/>
  <c r="AI302" i="13"/>
  <c r="AH302" i="13"/>
  <c r="AG302" i="13"/>
  <c r="AF302" i="13"/>
  <c r="AE302" i="13"/>
  <c r="AD302" i="13"/>
  <c r="AC302" i="13"/>
  <c r="AB302" i="13"/>
  <c r="AA302" i="13"/>
  <c r="Z302" i="13"/>
  <c r="Y302" i="13"/>
  <c r="X302" i="13"/>
  <c r="W302" i="13"/>
  <c r="V302" i="13"/>
  <c r="U302" i="13"/>
  <c r="T302" i="13"/>
  <c r="S302" i="13"/>
  <c r="R302" i="13"/>
  <c r="Q302" i="13"/>
  <c r="P302" i="13"/>
  <c r="O302" i="13"/>
  <c r="N302" i="13"/>
  <c r="M302" i="13"/>
  <c r="L302" i="13"/>
  <c r="K302" i="13"/>
  <c r="J302" i="13"/>
  <c r="I302" i="13"/>
  <c r="H302" i="13"/>
  <c r="G302" i="13"/>
  <c r="F302" i="13"/>
  <c r="E302" i="13"/>
  <c r="D302" i="13"/>
  <c r="BG301" i="13"/>
  <c r="BF301" i="13"/>
  <c r="BE301" i="13"/>
  <c r="BD301" i="13"/>
  <c r="BC301" i="13"/>
  <c r="BB301" i="13"/>
  <c r="BA301" i="13"/>
  <c r="AZ301" i="13"/>
  <c r="AY301" i="13"/>
  <c r="AX301" i="13"/>
  <c r="AW301" i="13"/>
  <c r="AV301" i="13"/>
  <c r="AU301" i="13"/>
  <c r="AT301" i="13"/>
  <c r="AS301" i="13"/>
  <c r="AR301" i="13"/>
  <c r="AQ301" i="13"/>
  <c r="AP301" i="13"/>
  <c r="AO301" i="13"/>
  <c r="AN301" i="13"/>
  <c r="AM301" i="13"/>
  <c r="AL301" i="13"/>
  <c r="AK301" i="13"/>
  <c r="AJ301" i="13"/>
  <c r="AI301" i="13"/>
  <c r="AH301" i="13"/>
  <c r="AG301" i="13"/>
  <c r="AF301" i="13"/>
  <c r="AE301" i="13"/>
  <c r="AD301" i="13"/>
  <c r="AC301" i="13"/>
  <c r="AB301" i="13"/>
  <c r="AA301" i="13"/>
  <c r="Z301" i="13"/>
  <c r="Y301" i="13"/>
  <c r="X301" i="13"/>
  <c r="W301" i="13"/>
  <c r="V301" i="13"/>
  <c r="U301" i="13"/>
  <c r="T301" i="13"/>
  <c r="S301" i="13"/>
  <c r="R301" i="13"/>
  <c r="Q301" i="13"/>
  <c r="P301" i="13"/>
  <c r="O301" i="13"/>
  <c r="N301" i="13"/>
  <c r="M301" i="13"/>
  <c r="L301" i="13"/>
  <c r="K301" i="13"/>
  <c r="J301" i="13"/>
  <c r="I301" i="13"/>
  <c r="H301" i="13"/>
  <c r="G301" i="13"/>
  <c r="F301" i="13"/>
  <c r="E301" i="13"/>
  <c r="D301" i="13"/>
  <c r="BG300" i="13"/>
  <c r="BF300" i="13"/>
  <c r="BE300" i="13"/>
  <c r="BD300" i="13"/>
  <c r="BC300" i="13"/>
  <c r="BB300" i="13"/>
  <c r="BA300" i="13"/>
  <c r="AZ300" i="13"/>
  <c r="AY300" i="13"/>
  <c r="AX300" i="13"/>
  <c r="AW300" i="13"/>
  <c r="AV300" i="13"/>
  <c r="AU300" i="13"/>
  <c r="AT300" i="13"/>
  <c r="AS300" i="13"/>
  <c r="AR300" i="13"/>
  <c r="AQ300" i="13"/>
  <c r="AP300" i="13"/>
  <c r="AO300" i="13"/>
  <c r="AN300" i="13"/>
  <c r="AM300" i="13"/>
  <c r="AL300" i="13"/>
  <c r="AK300" i="13"/>
  <c r="AJ300" i="13"/>
  <c r="AI300" i="13"/>
  <c r="AH300" i="13"/>
  <c r="AG300" i="13"/>
  <c r="AF300" i="13"/>
  <c r="AE300" i="13"/>
  <c r="AD300" i="13"/>
  <c r="AC300" i="13"/>
  <c r="AB300" i="13"/>
  <c r="AA300" i="13"/>
  <c r="Z300" i="13"/>
  <c r="Y300" i="13"/>
  <c r="X300" i="13"/>
  <c r="W300" i="13"/>
  <c r="V300" i="13"/>
  <c r="U300" i="13"/>
  <c r="T300" i="13"/>
  <c r="S300" i="13"/>
  <c r="R300" i="13"/>
  <c r="Q300" i="13"/>
  <c r="P300" i="13"/>
  <c r="O300" i="13"/>
  <c r="N300" i="13"/>
  <c r="M300" i="13"/>
  <c r="L300" i="13"/>
  <c r="K300" i="13"/>
  <c r="J300" i="13"/>
  <c r="I300" i="13"/>
  <c r="H300" i="13"/>
  <c r="G300" i="13"/>
  <c r="F300" i="13"/>
  <c r="E300" i="13"/>
  <c r="D300" i="13"/>
  <c r="BG299" i="13"/>
  <c r="BF299" i="13"/>
  <c r="BE299" i="13"/>
  <c r="BD299" i="13"/>
  <c r="BC299" i="13"/>
  <c r="BB299" i="13"/>
  <c r="BA299" i="13"/>
  <c r="AZ299" i="13"/>
  <c r="AY299" i="13"/>
  <c r="AX299" i="13"/>
  <c r="AW299" i="13"/>
  <c r="AV299" i="13"/>
  <c r="AU299" i="13"/>
  <c r="AT299" i="13"/>
  <c r="AS299" i="13"/>
  <c r="AR299" i="13"/>
  <c r="AQ299" i="13"/>
  <c r="AP299" i="13"/>
  <c r="AO299" i="13"/>
  <c r="AN299" i="13"/>
  <c r="AM299" i="13"/>
  <c r="AL299" i="13"/>
  <c r="AK299" i="13"/>
  <c r="AJ299" i="13"/>
  <c r="AI299" i="13"/>
  <c r="AH299" i="13"/>
  <c r="AG299" i="13"/>
  <c r="AF299" i="13"/>
  <c r="AE299" i="13"/>
  <c r="AD299" i="13"/>
  <c r="AC299" i="13"/>
  <c r="AB299" i="13"/>
  <c r="AA299" i="13"/>
  <c r="Z299" i="13"/>
  <c r="Y299" i="13"/>
  <c r="X299" i="13"/>
  <c r="W299" i="13"/>
  <c r="V299" i="13"/>
  <c r="U299" i="13"/>
  <c r="T299" i="13"/>
  <c r="S299" i="13"/>
  <c r="R299" i="13"/>
  <c r="Q299" i="13"/>
  <c r="P299" i="13"/>
  <c r="O299" i="13"/>
  <c r="N299" i="13"/>
  <c r="M299" i="13"/>
  <c r="L299" i="13"/>
  <c r="K299" i="13"/>
  <c r="J299" i="13"/>
  <c r="I299" i="13"/>
  <c r="H299" i="13"/>
  <c r="G299" i="13"/>
  <c r="F299" i="13"/>
  <c r="E299" i="13"/>
  <c r="D299" i="13"/>
  <c r="BG298" i="13"/>
  <c r="BF298" i="13"/>
  <c r="BE298" i="13"/>
  <c r="BD298" i="13"/>
  <c r="BC298" i="13"/>
  <c r="BB298" i="13"/>
  <c r="BA298" i="13"/>
  <c r="AZ298" i="13"/>
  <c r="AY298" i="13"/>
  <c r="AX298" i="13"/>
  <c r="AW298" i="13"/>
  <c r="AV298" i="13"/>
  <c r="AU298" i="13"/>
  <c r="AT298" i="13"/>
  <c r="AS298" i="13"/>
  <c r="AR298" i="13"/>
  <c r="AQ298" i="13"/>
  <c r="AP298" i="13"/>
  <c r="AO298" i="13"/>
  <c r="AN298" i="13"/>
  <c r="AM298" i="13"/>
  <c r="AL298" i="13"/>
  <c r="AK298" i="13"/>
  <c r="AJ298" i="13"/>
  <c r="AI298" i="13"/>
  <c r="AH298" i="13"/>
  <c r="AG298" i="13"/>
  <c r="AF298" i="13"/>
  <c r="AE298" i="13"/>
  <c r="AD298" i="13"/>
  <c r="AC298" i="13"/>
  <c r="AB298" i="13"/>
  <c r="AA298" i="13"/>
  <c r="Z298" i="13"/>
  <c r="Y298" i="13"/>
  <c r="X298" i="13"/>
  <c r="W298" i="13"/>
  <c r="V298" i="13"/>
  <c r="U298" i="13"/>
  <c r="T298" i="13"/>
  <c r="S298" i="13"/>
  <c r="R298" i="13"/>
  <c r="Q298" i="13"/>
  <c r="P298" i="13"/>
  <c r="O298" i="13"/>
  <c r="N298" i="13"/>
  <c r="M298" i="13"/>
  <c r="L298" i="13"/>
  <c r="K298" i="13"/>
  <c r="J298" i="13"/>
  <c r="I298" i="13"/>
  <c r="H298" i="13"/>
  <c r="G298" i="13"/>
  <c r="F298" i="13"/>
  <c r="E298" i="13"/>
  <c r="D298" i="13"/>
  <c r="BG297" i="13"/>
  <c r="BF297" i="13"/>
  <c r="BE297" i="13"/>
  <c r="BD297" i="13"/>
  <c r="BC297" i="13"/>
  <c r="BB297" i="13"/>
  <c r="BA297" i="13"/>
  <c r="AZ297" i="13"/>
  <c r="AY297" i="13"/>
  <c r="AX297" i="13"/>
  <c r="AW297" i="13"/>
  <c r="AV297" i="13"/>
  <c r="AU297" i="13"/>
  <c r="AT297" i="13"/>
  <c r="AS297" i="13"/>
  <c r="AR297" i="13"/>
  <c r="AQ297" i="13"/>
  <c r="AP297" i="13"/>
  <c r="AO297" i="13"/>
  <c r="AN297" i="13"/>
  <c r="AM297" i="13"/>
  <c r="AL297" i="13"/>
  <c r="AK297" i="13"/>
  <c r="AJ297" i="13"/>
  <c r="AI297" i="13"/>
  <c r="AH297" i="13"/>
  <c r="AG297" i="13"/>
  <c r="AF297" i="13"/>
  <c r="AE297" i="13"/>
  <c r="AD297" i="13"/>
  <c r="AC297" i="13"/>
  <c r="AB297" i="13"/>
  <c r="AA297" i="13"/>
  <c r="Z297" i="13"/>
  <c r="Y297" i="13"/>
  <c r="X297" i="13"/>
  <c r="W297" i="13"/>
  <c r="V297" i="13"/>
  <c r="U297" i="13"/>
  <c r="T297" i="13"/>
  <c r="S297" i="13"/>
  <c r="R297" i="13"/>
  <c r="Q297" i="13"/>
  <c r="P297" i="13"/>
  <c r="O297" i="13"/>
  <c r="N297" i="13"/>
  <c r="M297" i="13"/>
  <c r="L297" i="13"/>
  <c r="K297" i="13"/>
  <c r="J297" i="13"/>
  <c r="I297" i="13"/>
  <c r="H297" i="13"/>
  <c r="G297" i="13"/>
  <c r="F297" i="13"/>
  <c r="E297" i="13"/>
  <c r="D297" i="13"/>
  <c r="BG296" i="13"/>
  <c r="BF296" i="13"/>
  <c r="BE296" i="13"/>
  <c r="BD296" i="13"/>
  <c r="BC296" i="13"/>
  <c r="BB296" i="13"/>
  <c r="BA296" i="13"/>
  <c r="AZ296" i="13"/>
  <c r="AY296" i="13"/>
  <c r="AX296" i="13"/>
  <c r="AW296" i="13"/>
  <c r="AV296" i="13"/>
  <c r="AU296" i="13"/>
  <c r="AT296" i="13"/>
  <c r="AS296" i="13"/>
  <c r="AR296" i="13"/>
  <c r="AQ296" i="13"/>
  <c r="AP296" i="13"/>
  <c r="AO296" i="13"/>
  <c r="AN296" i="13"/>
  <c r="AM296" i="13"/>
  <c r="AL296" i="13"/>
  <c r="AK296" i="13"/>
  <c r="AJ296" i="13"/>
  <c r="AI296" i="13"/>
  <c r="AH296" i="13"/>
  <c r="AG296" i="13"/>
  <c r="AF296" i="13"/>
  <c r="AE296" i="13"/>
  <c r="AD296" i="13"/>
  <c r="AC296" i="13"/>
  <c r="AB296" i="13"/>
  <c r="AA296" i="13"/>
  <c r="Z296" i="13"/>
  <c r="Y296" i="13"/>
  <c r="X296" i="13"/>
  <c r="W296" i="13"/>
  <c r="V296" i="13"/>
  <c r="U296" i="13"/>
  <c r="T296" i="13"/>
  <c r="S296" i="13"/>
  <c r="R296" i="13"/>
  <c r="Q296" i="13"/>
  <c r="P296" i="13"/>
  <c r="O296" i="13"/>
  <c r="N296" i="13"/>
  <c r="M296" i="13"/>
  <c r="L296" i="13"/>
  <c r="K296" i="13"/>
  <c r="J296" i="13"/>
  <c r="I296" i="13"/>
  <c r="H296" i="13"/>
  <c r="G296" i="13"/>
  <c r="F296" i="13"/>
  <c r="E296" i="13"/>
  <c r="D296" i="13"/>
  <c r="BG295" i="13"/>
  <c r="BF295" i="13"/>
  <c r="BE295" i="13"/>
  <c r="BD295" i="13"/>
  <c r="BC295" i="13"/>
  <c r="BB295" i="13"/>
  <c r="BA295" i="13"/>
  <c r="AZ295" i="13"/>
  <c r="AY295" i="13"/>
  <c r="AX295" i="13"/>
  <c r="AW295" i="13"/>
  <c r="AV295" i="13"/>
  <c r="AU295" i="13"/>
  <c r="AT295" i="13"/>
  <c r="AS295" i="13"/>
  <c r="AR295" i="13"/>
  <c r="AQ295" i="13"/>
  <c r="AP295" i="13"/>
  <c r="AO295" i="13"/>
  <c r="AN295" i="13"/>
  <c r="AM295" i="13"/>
  <c r="AL295" i="13"/>
  <c r="AK295" i="13"/>
  <c r="AJ295" i="13"/>
  <c r="AI295" i="13"/>
  <c r="AH295" i="13"/>
  <c r="AG295" i="13"/>
  <c r="AF295" i="13"/>
  <c r="AE295" i="13"/>
  <c r="AD295" i="13"/>
  <c r="AC295" i="13"/>
  <c r="AB295" i="13"/>
  <c r="AA295" i="13"/>
  <c r="Z295" i="13"/>
  <c r="Y295" i="13"/>
  <c r="X295" i="13"/>
  <c r="W295" i="13"/>
  <c r="V295" i="13"/>
  <c r="U295" i="13"/>
  <c r="T295" i="13"/>
  <c r="S295" i="13"/>
  <c r="R295" i="13"/>
  <c r="Q295" i="13"/>
  <c r="P295" i="13"/>
  <c r="O295" i="13"/>
  <c r="N295" i="13"/>
  <c r="M295" i="13"/>
  <c r="L295" i="13"/>
  <c r="K295" i="13"/>
  <c r="J295" i="13"/>
  <c r="I295" i="13"/>
  <c r="H295" i="13"/>
  <c r="G295" i="13"/>
  <c r="F295" i="13"/>
  <c r="E295" i="13"/>
  <c r="D295" i="13"/>
  <c r="BG294" i="13"/>
  <c r="BF294" i="13"/>
  <c r="BE294" i="13"/>
  <c r="BD294" i="13"/>
  <c r="BC294" i="13"/>
  <c r="BB294" i="13"/>
  <c r="BA294" i="13"/>
  <c r="AZ294" i="13"/>
  <c r="AY294" i="13"/>
  <c r="AX294" i="13"/>
  <c r="AW294" i="13"/>
  <c r="AV294" i="13"/>
  <c r="AU294" i="13"/>
  <c r="AT294" i="13"/>
  <c r="AS294" i="13"/>
  <c r="AR294" i="13"/>
  <c r="AQ294" i="13"/>
  <c r="AP294" i="13"/>
  <c r="AO294" i="13"/>
  <c r="AN294" i="13"/>
  <c r="AM294" i="13"/>
  <c r="AL294" i="13"/>
  <c r="AK294" i="13"/>
  <c r="AJ294" i="13"/>
  <c r="AI294" i="13"/>
  <c r="AH294" i="13"/>
  <c r="AG294" i="13"/>
  <c r="AF294" i="13"/>
  <c r="AE294" i="13"/>
  <c r="AD294" i="13"/>
  <c r="AC294" i="13"/>
  <c r="AB294" i="13"/>
  <c r="AA294" i="13"/>
  <c r="Z294" i="13"/>
  <c r="Y294" i="13"/>
  <c r="X294" i="13"/>
  <c r="W294" i="13"/>
  <c r="V294" i="13"/>
  <c r="U294" i="13"/>
  <c r="T294" i="13"/>
  <c r="S294" i="13"/>
  <c r="R294" i="13"/>
  <c r="Q294" i="13"/>
  <c r="P294" i="13"/>
  <c r="O294" i="13"/>
  <c r="N294" i="13"/>
  <c r="M294" i="13"/>
  <c r="L294" i="13"/>
  <c r="K294" i="13"/>
  <c r="J294" i="13"/>
  <c r="I294" i="13"/>
  <c r="H294" i="13"/>
  <c r="G294" i="13"/>
  <c r="F294" i="13"/>
  <c r="E294" i="13"/>
  <c r="D294" i="13"/>
  <c r="BG293" i="13"/>
  <c r="BF293" i="13"/>
  <c r="BE293" i="13"/>
  <c r="BD293" i="13"/>
  <c r="BC293" i="13"/>
  <c r="BB293" i="13"/>
  <c r="BA293" i="13"/>
  <c r="AZ293" i="13"/>
  <c r="AY293" i="13"/>
  <c r="AX293" i="13"/>
  <c r="AW293" i="13"/>
  <c r="AV293" i="13"/>
  <c r="AU293" i="13"/>
  <c r="AT293" i="13"/>
  <c r="AS293" i="13"/>
  <c r="AR293" i="13"/>
  <c r="AQ293" i="13"/>
  <c r="AP293" i="13"/>
  <c r="AO293" i="13"/>
  <c r="AN293" i="13"/>
  <c r="AM293" i="13"/>
  <c r="AL293" i="13"/>
  <c r="AK293" i="13"/>
  <c r="AJ293" i="13"/>
  <c r="AI293" i="13"/>
  <c r="AH293" i="13"/>
  <c r="AG293" i="13"/>
  <c r="AF293" i="13"/>
  <c r="AE293" i="13"/>
  <c r="AD293" i="13"/>
  <c r="AC293" i="13"/>
  <c r="AB293" i="13"/>
  <c r="AA293" i="13"/>
  <c r="Z293" i="13"/>
  <c r="Y293" i="13"/>
  <c r="X293" i="13"/>
  <c r="W293" i="13"/>
  <c r="V293" i="13"/>
  <c r="U293" i="13"/>
  <c r="T293" i="13"/>
  <c r="S293" i="13"/>
  <c r="R293" i="13"/>
  <c r="Q293" i="13"/>
  <c r="P293" i="13"/>
  <c r="O293" i="13"/>
  <c r="N293" i="13"/>
  <c r="M293" i="13"/>
  <c r="L293" i="13"/>
  <c r="K293" i="13"/>
  <c r="J293" i="13"/>
  <c r="I293" i="13"/>
  <c r="H293" i="13"/>
  <c r="G293" i="13"/>
  <c r="F293" i="13"/>
  <c r="E293" i="13"/>
  <c r="D293" i="13"/>
  <c r="BG292" i="13"/>
  <c r="BF292" i="13"/>
  <c r="BE292" i="13"/>
  <c r="BD292" i="13"/>
  <c r="BC292" i="13"/>
  <c r="BB292" i="13"/>
  <c r="BA292" i="13"/>
  <c r="AZ292" i="13"/>
  <c r="AY292" i="13"/>
  <c r="AX292" i="13"/>
  <c r="AW292" i="13"/>
  <c r="AV292" i="13"/>
  <c r="AU292" i="13"/>
  <c r="AT292" i="13"/>
  <c r="AS292" i="13"/>
  <c r="AR292" i="13"/>
  <c r="AQ292" i="13"/>
  <c r="AP292" i="13"/>
  <c r="AO292" i="13"/>
  <c r="AN292" i="13"/>
  <c r="AM292" i="13"/>
  <c r="AL292" i="13"/>
  <c r="AK292" i="13"/>
  <c r="AJ292" i="13"/>
  <c r="AI292" i="13"/>
  <c r="AH292" i="13"/>
  <c r="AG292" i="13"/>
  <c r="AF292" i="13"/>
  <c r="AE292" i="13"/>
  <c r="AD292" i="13"/>
  <c r="AC292" i="13"/>
  <c r="AB292" i="13"/>
  <c r="AA292" i="13"/>
  <c r="Z292" i="13"/>
  <c r="Y292" i="13"/>
  <c r="X292" i="13"/>
  <c r="W292" i="13"/>
  <c r="V292" i="13"/>
  <c r="U292" i="13"/>
  <c r="T292" i="13"/>
  <c r="S292" i="13"/>
  <c r="R292" i="13"/>
  <c r="Q292" i="13"/>
  <c r="P292" i="13"/>
  <c r="O292" i="13"/>
  <c r="N292" i="13"/>
  <c r="M292" i="13"/>
  <c r="L292" i="13"/>
  <c r="K292" i="13"/>
  <c r="J292" i="13"/>
  <c r="I292" i="13"/>
  <c r="H292" i="13"/>
  <c r="G292" i="13"/>
  <c r="F292" i="13"/>
  <c r="E292" i="13"/>
  <c r="D292" i="13"/>
  <c r="BG291" i="13"/>
  <c r="BF291" i="13"/>
  <c r="BE291" i="13"/>
  <c r="BD291" i="13"/>
  <c r="BC291" i="13"/>
  <c r="BB291" i="13"/>
  <c r="BA291" i="13"/>
  <c r="AZ291" i="13"/>
  <c r="AY291" i="13"/>
  <c r="AX291" i="13"/>
  <c r="AW291" i="13"/>
  <c r="AV291" i="13"/>
  <c r="AU291" i="13"/>
  <c r="AT291" i="13"/>
  <c r="AS291" i="13"/>
  <c r="AR291" i="13"/>
  <c r="AQ291" i="13"/>
  <c r="AP291" i="13"/>
  <c r="AO291" i="13"/>
  <c r="AN291" i="13"/>
  <c r="AM291" i="13"/>
  <c r="AL291" i="13"/>
  <c r="AK291" i="13"/>
  <c r="AJ291" i="13"/>
  <c r="AI291" i="13"/>
  <c r="AH291" i="13"/>
  <c r="AG291" i="13"/>
  <c r="AF291" i="13"/>
  <c r="AE291" i="13"/>
  <c r="AD291" i="13"/>
  <c r="AC291" i="13"/>
  <c r="AB291" i="13"/>
  <c r="AA291" i="13"/>
  <c r="Z291" i="13"/>
  <c r="Y291" i="13"/>
  <c r="X291" i="13"/>
  <c r="W291" i="13"/>
  <c r="V291" i="13"/>
  <c r="U291" i="13"/>
  <c r="T291" i="13"/>
  <c r="S291" i="13"/>
  <c r="R291" i="13"/>
  <c r="Q291" i="13"/>
  <c r="P291" i="13"/>
  <c r="O291" i="13"/>
  <c r="N291" i="13"/>
  <c r="M291" i="13"/>
  <c r="L291" i="13"/>
  <c r="K291" i="13"/>
  <c r="J291" i="13"/>
  <c r="I291" i="13"/>
  <c r="H291" i="13"/>
  <c r="G291" i="13"/>
  <c r="F291" i="13"/>
  <c r="E291" i="13"/>
  <c r="D291" i="13"/>
  <c r="BG290" i="13"/>
  <c r="BF290" i="13"/>
  <c r="BE290" i="13"/>
  <c r="BD290" i="13"/>
  <c r="BC290" i="13"/>
  <c r="BB290" i="13"/>
  <c r="BA290" i="13"/>
  <c r="AZ290" i="13"/>
  <c r="AY290" i="13"/>
  <c r="AX290" i="13"/>
  <c r="AW290" i="13"/>
  <c r="AV290" i="13"/>
  <c r="AU290" i="13"/>
  <c r="AT290" i="13"/>
  <c r="AS290" i="13"/>
  <c r="AR290" i="13"/>
  <c r="AQ290" i="13"/>
  <c r="AP290" i="13"/>
  <c r="AO290" i="13"/>
  <c r="AN290" i="13"/>
  <c r="AM290" i="13"/>
  <c r="AL290" i="13"/>
  <c r="AK290" i="13"/>
  <c r="AJ290" i="13"/>
  <c r="AI290" i="13"/>
  <c r="AH290" i="13"/>
  <c r="AG290" i="13"/>
  <c r="AF290" i="13"/>
  <c r="AE290" i="13"/>
  <c r="AD290" i="13"/>
  <c r="AC290" i="13"/>
  <c r="AB290" i="13"/>
  <c r="AA290" i="13"/>
  <c r="Z290" i="13"/>
  <c r="Y290" i="13"/>
  <c r="X290" i="13"/>
  <c r="W290" i="13"/>
  <c r="V290" i="13"/>
  <c r="U290" i="13"/>
  <c r="T290" i="13"/>
  <c r="S290" i="13"/>
  <c r="R290" i="13"/>
  <c r="Q290" i="13"/>
  <c r="P290" i="13"/>
  <c r="O290" i="13"/>
  <c r="N290" i="13"/>
  <c r="M290" i="13"/>
  <c r="L290" i="13"/>
  <c r="K290" i="13"/>
  <c r="J290" i="13"/>
  <c r="I290" i="13"/>
  <c r="H290" i="13"/>
  <c r="G290" i="13"/>
  <c r="F290" i="13"/>
  <c r="E290" i="13"/>
  <c r="D290" i="13"/>
  <c r="BG289" i="13"/>
  <c r="BF289" i="13"/>
  <c r="BE289" i="13"/>
  <c r="BD289" i="13"/>
  <c r="BC289" i="13"/>
  <c r="BB289" i="13"/>
  <c r="BA289" i="13"/>
  <c r="AZ289" i="13"/>
  <c r="AY289" i="13"/>
  <c r="AX289" i="13"/>
  <c r="AW289" i="13"/>
  <c r="AV289" i="13"/>
  <c r="AU289" i="13"/>
  <c r="AT289" i="13"/>
  <c r="AS289" i="13"/>
  <c r="AR289" i="13"/>
  <c r="AQ289" i="13"/>
  <c r="AP289" i="13"/>
  <c r="AO289" i="13"/>
  <c r="AN289" i="13"/>
  <c r="AM289" i="13"/>
  <c r="AL289" i="13"/>
  <c r="AK289" i="13"/>
  <c r="AJ289" i="13"/>
  <c r="AI289" i="13"/>
  <c r="AH289" i="13"/>
  <c r="AG289" i="13"/>
  <c r="AF289" i="13"/>
  <c r="AE289" i="13"/>
  <c r="AD289" i="13"/>
  <c r="AC289" i="13"/>
  <c r="AB289" i="13"/>
  <c r="AA289" i="13"/>
  <c r="Z289" i="13"/>
  <c r="Y289" i="13"/>
  <c r="X289" i="13"/>
  <c r="W289" i="13"/>
  <c r="V289" i="13"/>
  <c r="U289" i="13"/>
  <c r="T289" i="13"/>
  <c r="S289" i="13"/>
  <c r="R289" i="13"/>
  <c r="Q289" i="13"/>
  <c r="P289" i="13"/>
  <c r="O289" i="13"/>
  <c r="N289" i="13"/>
  <c r="M289" i="13"/>
  <c r="L289" i="13"/>
  <c r="K289" i="13"/>
  <c r="J289" i="13"/>
  <c r="I289" i="13"/>
  <c r="H289" i="13"/>
  <c r="G289" i="13"/>
  <c r="F289" i="13"/>
  <c r="E289" i="13"/>
  <c r="D289" i="13"/>
  <c r="BG288" i="13"/>
  <c r="BF288" i="13"/>
  <c r="BE288" i="13"/>
  <c r="BD288" i="13"/>
  <c r="BC288" i="13"/>
  <c r="BB288" i="13"/>
  <c r="BA288" i="13"/>
  <c r="AZ288" i="13"/>
  <c r="AY288" i="13"/>
  <c r="AX288" i="13"/>
  <c r="AW288" i="13"/>
  <c r="AV288" i="13"/>
  <c r="AU288" i="13"/>
  <c r="AT288" i="13"/>
  <c r="AS288" i="13"/>
  <c r="AR288" i="13"/>
  <c r="AQ288" i="13"/>
  <c r="AP288" i="13"/>
  <c r="AO288" i="13"/>
  <c r="AN288" i="13"/>
  <c r="AM288" i="13"/>
  <c r="AL288" i="13"/>
  <c r="AK288" i="13"/>
  <c r="AJ288" i="13"/>
  <c r="AI288" i="13"/>
  <c r="AH288" i="13"/>
  <c r="AG288" i="13"/>
  <c r="AF288" i="13"/>
  <c r="AE288" i="13"/>
  <c r="AD288" i="13"/>
  <c r="AC288" i="13"/>
  <c r="AB288" i="13"/>
  <c r="AA288" i="13"/>
  <c r="Z288" i="13"/>
  <c r="Y288" i="13"/>
  <c r="X288" i="13"/>
  <c r="W288" i="13"/>
  <c r="V288" i="13"/>
  <c r="U288" i="13"/>
  <c r="T288" i="13"/>
  <c r="S288" i="13"/>
  <c r="R288" i="13"/>
  <c r="Q288" i="13"/>
  <c r="P288" i="13"/>
  <c r="O288" i="13"/>
  <c r="N288" i="13"/>
  <c r="M288" i="13"/>
  <c r="L288" i="13"/>
  <c r="K288" i="13"/>
  <c r="J288" i="13"/>
  <c r="I288" i="13"/>
  <c r="H288" i="13"/>
  <c r="G288" i="13"/>
  <c r="F288" i="13"/>
  <c r="E288" i="13"/>
  <c r="D288" i="13"/>
  <c r="BG287" i="13"/>
  <c r="BF287" i="13"/>
  <c r="BE287" i="13"/>
  <c r="BD287" i="13"/>
  <c r="BC287" i="13"/>
  <c r="BB287" i="13"/>
  <c r="BA287" i="13"/>
  <c r="AZ287" i="13"/>
  <c r="AY287" i="13"/>
  <c r="AX287" i="13"/>
  <c r="AW287" i="13"/>
  <c r="AV287" i="13"/>
  <c r="AU287" i="13"/>
  <c r="AT287" i="13"/>
  <c r="AS287" i="13"/>
  <c r="AR287" i="13"/>
  <c r="AQ287" i="13"/>
  <c r="AP287" i="13"/>
  <c r="AO287" i="13"/>
  <c r="AN287" i="13"/>
  <c r="AM287" i="13"/>
  <c r="AL287" i="13"/>
  <c r="AK287" i="13"/>
  <c r="AJ287" i="13"/>
  <c r="AI287" i="13"/>
  <c r="AH287" i="13"/>
  <c r="AG287" i="13"/>
  <c r="AF287" i="13"/>
  <c r="AE287" i="13"/>
  <c r="AD287" i="13"/>
  <c r="AC287" i="13"/>
  <c r="AB287" i="13"/>
  <c r="AA287" i="13"/>
  <c r="Z287" i="13"/>
  <c r="Y287" i="13"/>
  <c r="X287" i="13"/>
  <c r="W287" i="13"/>
  <c r="V287" i="13"/>
  <c r="U287" i="13"/>
  <c r="T287" i="13"/>
  <c r="S287" i="13"/>
  <c r="R287" i="13"/>
  <c r="Q287" i="13"/>
  <c r="P287" i="13"/>
  <c r="O287" i="13"/>
  <c r="N287" i="13"/>
  <c r="M287" i="13"/>
  <c r="L287" i="13"/>
  <c r="K287" i="13"/>
  <c r="J287" i="13"/>
  <c r="I287" i="13"/>
  <c r="H287" i="13"/>
  <c r="G287" i="13"/>
  <c r="F287" i="13"/>
  <c r="E287" i="13"/>
  <c r="D287" i="13"/>
  <c r="BG286" i="13"/>
  <c r="BF286" i="13"/>
  <c r="BE286" i="13"/>
  <c r="BD286" i="13"/>
  <c r="BC286" i="13"/>
  <c r="BB286" i="13"/>
  <c r="BA286" i="13"/>
  <c r="AZ286" i="13"/>
  <c r="AY286" i="13"/>
  <c r="AX286" i="13"/>
  <c r="AW286" i="13"/>
  <c r="AV286" i="13"/>
  <c r="AU286" i="13"/>
  <c r="AT286" i="13"/>
  <c r="AS286" i="13"/>
  <c r="AR286" i="13"/>
  <c r="AQ286" i="13"/>
  <c r="AP286" i="13"/>
  <c r="AO286" i="13"/>
  <c r="AN286" i="13"/>
  <c r="AM286" i="13"/>
  <c r="AL286" i="13"/>
  <c r="AK286" i="13"/>
  <c r="AJ286" i="13"/>
  <c r="AI286" i="13"/>
  <c r="AH286" i="13"/>
  <c r="AG286" i="13"/>
  <c r="AF286" i="13"/>
  <c r="AE286" i="13"/>
  <c r="AD286" i="13"/>
  <c r="AC286" i="13"/>
  <c r="AB286" i="13"/>
  <c r="AA286" i="13"/>
  <c r="Z286" i="13"/>
  <c r="Y286" i="13"/>
  <c r="X286" i="13"/>
  <c r="W286" i="13"/>
  <c r="V286" i="13"/>
  <c r="U286" i="13"/>
  <c r="T286" i="13"/>
  <c r="S286" i="13"/>
  <c r="R286" i="13"/>
  <c r="Q286" i="13"/>
  <c r="P286" i="13"/>
  <c r="O286" i="13"/>
  <c r="N286" i="13"/>
  <c r="M286" i="13"/>
  <c r="L286" i="13"/>
  <c r="K286" i="13"/>
  <c r="J286" i="13"/>
  <c r="I286" i="13"/>
  <c r="H286" i="13"/>
  <c r="G286" i="13"/>
  <c r="F286" i="13"/>
  <c r="E286" i="13"/>
  <c r="D286" i="13"/>
  <c r="BG285" i="13"/>
  <c r="BF285" i="13"/>
  <c r="BE285" i="13"/>
  <c r="BD285" i="13"/>
  <c r="BC285" i="13"/>
  <c r="BB285" i="13"/>
  <c r="BA285" i="13"/>
  <c r="AZ285" i="13"/>
  <c r="AY285" i="13"/>
  <c r="AX285" i="13"/>
  <c r="AW285" i="13"/>
  <c r="AV285" i="13"/>
  <c r="AU285" i="13"/>
  <c r="AT285" i="13"/>
  <c r="AS285" i="13"/>
  <c r="AR285" i="13"/>
  <c r="AQ285" i="13"/>
  <c r="AP285" i="13"/>
  <c r="AO285" i="13"/>
  <c r="AN285" i="13"/>
  <c r="AM285" i="13"/>
  <c r="AL285" i="13"/>
  <c r="AK285" i="13"/>
  <c r="AJ285" i="13"/>
  <c r="AI285" i="13"/>
  <c r="AH285" i="13"/>
  <c r="AG285" i="13"/>
  <c r="AF285" i="13"/>
  <c r="AE285" i="13"/>
  <c r="AD285" i="13"/>
  <c r="AC285" i="13"/>
  <c r="AB285" i="13"/>
  <c r="AA285" i="13"/>
  <c r="Z285" i="13"/>
  <c r="Y285" i="13"/>
  <c r="X285" i="13"/>
  <c r="W285" i="13"/>
  <c r="V285" i="13"/>
  <c r="U285" i="13"/>
  <c r="T285" i="13"/>
  <c r="S285" i="13"/>
  <c r="R285" i="13"/>
  <c r="Q285" i="13"/>
  <c r="P285" i="13"/>
  <c r="O285" i="13"/>
  <c r="N285" i="13"/>
  <c r="M285" i="13"/>
  <c r="L285" i="13"/>
  <c r="K285" i="13"/>
  <c r="J285" i="13"/>
  <c r="I285" i="13"/>
  <c r="H285" i="13"/>
  <c r="G285" i="13"/>
  <c r="F285" i="13"/>
  <c r="E285" i="13"/>
  <c r="D285" i="13"/>
  <c r="BG284" i="13"/>
  <c r="BF284" i="13"/>
  <c r="BE284" i="13"/>
  <c r="BD284" i="13"/>
  <c r="BC284" i="13"/>
  <c r="BB284" i="13"/>
  <c r="BA284" i="13"/>
  <c r="AZ284" i="13"/>
  <c r="AY284" i="13"/>
  <c r="AX284" i="13"/>
  <c r="AW284" i="13"/>
  <c r="AV284" i="13"/>
  <c r="AU284" i="13"/>
  <c r="AT284" i="13"/>
  <c r="AS284" i="13"/>
  <c r="AR284" i="13"/>
  <c r="AQ284" i="13"/>
  <c r="AP284" i="13"/>
  <c r="AO284" i="13"/>
  <c r="AN284" i="13"/>
  <c r="AM284" i="13"/>
  <c r="AL284" i="13"/>
  <c r="AK284" i="13"/>
  <c r="AJ284" i="13"/>
  <c r="AI284" i="13"/>
  <c r="AH284" i="13"/>
  <c r="AG284" i="13"/>
  <c r="AF284" i="13"/>
  <c r="AE284" i="13"/>
  <c r="AD284" i="13"/>
  <c r="AC284" i="13"/>
  <c r="AB284" i="13"/>
  <c r="AA284" i="13"/>
  <c r="Z284" i="13"/>
  <c r="Y284" i="13"/>
  <c r="X284" i="13"/>
  <c r="W284" i="13"/>
  <c r="V284" i="13"/>
  <c r="U284" i="13"/>
  <c r="T284" i="13"/>
  <c r="S284" i="13"/>
  <c r="R284" i="13"/>
  <c r="Q284" i="13"/>
  <c r="P284" i="13"/>
  <c r="O284" i="13"/>
  <c r="N284" i="13"/>
  <c r="M284" i="13"/>
  <c r="L284" i="13"/>
  <c r="K284" i="13"/>
  <c r="J284" i="13"/>
  <c r="I284" i="13"/>
  <c r="H284" i="13"/>
  <c r="G284" i="13"/>
  <c r="F284" i="13"/>
  <c r="E284" i="13"/>
  <c r="D284" i="13"/>
  <c r="BG283" i="13"/>
  <c r="BF283" i="13"/>
  <c r="BE283" i="13"/>
  <c r="BD283" i="13"/>
  <c r="BC283" i="13"/>
  <c r="BB283" i="13"/>
  <c r="BA283" i="13"/>
  <c r="AZ283" i="13"/>
  <c r="AY283" i="13"/>
  <c r="AX283" i="13"/>
  <c r="AW283" i="13"/>
  <c r="AV283" i="13"/>
  <c r="AU283" i="13"/>
  <c r="AT283" i="13"/>
  <c r="AS283" i="13"/>
  <c r="AR283" i="13"/>
  <c r="AQ283" i="13"/>
  <c r="AP283" i="13"/>
  <c r="AO283" i="13"/>
  <c r="AN283" i="13"/>
  <c r="AM283" i="13"/>
  <c r="AL283" i="13"/>
  <c r="AK283" i="13"/>
  <c r="AJ283" i="13"/>
  <c r="AI283" i="13"/>
  <c r="AH283" i="13"/>
  <c r="AG283" i="13"/>
  <c r="AF283" i="13"/>
  <c r="AE283" i="13"/>
  <c r="AD283" i="13"/>
  <c r="AC283" i="13"/>
  <c r="AB283" i="13"/>
  <c r="AA283" i="13"/>
  <c r="Z283" i="13"/>
  <c r="Y283" i="13"/>
  <c r="X283" i="13"/>
  <c r="W283" i="13"/>
  <c r="V283" i="13"/>
  <c r="U283" i="13"/>
  <c r="T283" i="13"/>
  <c r="S283" i="13"/>
  <c r="R283" i="13"/>
  <c r="Q283" i="13"/>
  <c r="P283" i="13"/>
  <c r="O283" i="13"/>
  <c r="N283" i="13"/>
  <c r="M283" i="13"/>
  <c r="L283" i="13"/>
  <c r="K283" i="13"/>
  <c r="J283" i="13"/>
  <c r="I283" i="13"/>
  <c r="H283" i="13"/>
  <c r="G283" i="13"/>
  <c r="F283" i="13"/>
  <c r="E283" i="13"/>
  <c r="D283" i="13"/>
  <c r="BG282" i="13"/>
  <c r="BF282" i="13"/>
  <c r="BE282" i="13"/>
  <c r="BD282" i="13"/>
  <c r="BC282" i="13"/>
  <c r="BB282" i="13"/>
  <c r="BA282" i="13"/>
  <c r="AZ282" i="13"/>
  <c r="AY282" i="13"/>
  <c r="AX282" i="13"/>
  <c r="AW282" i="13"/>
  <c r="AV282" i="13"/>
  <c r="AU282" i="13"/>
  <c r="AT282" i="13"/>
  <c r="AS282" i="13"/>
  <c r="AR282" i="13"/>
  <c r="AQ282" i="13"/>
  <c r="AP282" i="13"/>
  <c r="AO282" i="13"/>
  <c r="AN282" i="13"/>
  <c r="AM282" i="13"/>
  <c r="AL282" i="13"/>
  <c r="AK282" i="13"/>
  <c r="AJ282" i="13"/>
  <c r="AI282" i="13"/>
  <c r="AH282" i="13"/>
  <c r="AG282" i="13"/>
  <c r="AF282" i="13"/>
  <c r="AE282" i="13"/>
  <c r="AD282" i="13"/>
  <c r="AC282" i="13"/>
  <c r="AB282" i="13"/>
  <c r="AA282" i="13"/>
  <c r="Z282" i="13"/>
  <c r="Y282" i="13"/>
  <c r="X282" i="13"/>
  <c r="W282" i="13"/>
  <c r="V282" i="13"/>
  <c r="U282" i="13"/>
  <c r="T282" i="13"/>
  <c r="S282" i="13"/>
  <c r="R282" i="13"/>
  <c r="Q282" i="13"/>
  <c r="P282" i="13"/>
  <c r="O282" i="13"/>
  <c r="N282" i="13"/>
  <c r="M282" i="13"/>
  <c r="L282" i="13"/>
  <c r="K282" i="13"/>
  <c r="J282" i="13"/>
  <c r="I282" i="13"/>
  <c r="H282" i="13"/>
  <c r="G282" i="13"/>
  <c r="F282" i="13"/>
  <c r="E282" i="13"/>
  <c r="D282" i="13"/>
  <c r="BG281" i="13"/>
  <c r="BF281" i="13"/>
  <c r="BE281" i="13"/>
  <c r="BD281" i="13"/>
  <c r="BC281" i="13"/>
  <c r="BB281" i="13"/>
  <c r="BA281" i="13"/>
  <c r="AZ281" i="13"/>
  <c r="AY281" i="13"/>
  <c r="AX281" i="13"/>
  <c r="AW281" i="13"/>
  <c r="AV281" i="13"/>
  <c r="AU281" i="13"/>
  <c r="AT281" i="13"/>
  <c r="AS281" i="13"/>
  <c r="AR281" i="13"/>
  <c r="AQ281" i="13"/>
  <c r="AP281" i="13"/>
  <c r="AO281" i="13"/>
  <c r="AN281" i="13"/>
  <c r="AM281" i="13"/>
  <c r="AL281" i="13"/>
  <c r="AK281" i="13"/>
  <c r="AJ281" i="13"/>
  <c r="AI281" i="13"/>
  <c r="AH281" i="13"/>
  <c r="AG281" i="13"/>
  <c r="AF281" i="13"/>
  <c r="AE281" i="13"/>
  <c r="AD281" i="13"/>
  <c r="AC281" i="13"/>
  <c r="AB281" i="13"/>
  <c r="AA281" i="13"/>
  <c r="Z281" i="13"/>
  <c r="Y281" i="13"/>
  <c r="X281" i="13"/>
  <c r="W281" i="13"/>
  <c r="V281" i="13"/>
  <c r="U281" i="13"/>
  <c r="T281" i="13"/>
  <c r="S281" i="13"/>
  <c r="R281" i="13"/>
  <c r="Q281" i="13"/>
  <c r="P281" i="13"/>
  <c r="O281" i="13"/>
  <c r="N281" i="13"/>
  <c r="M281" i="13"/>
  <c r="L281" i="13"/>
  <c r="K281" i="13"/>
  <c r="J281" i="13"/>
  <c r="I281" i="13"/>
  <c r="H281" i="13"/>
  <c r="G281" i="13"/>
  <c r="F281" i="13"/>
  <c r="E281" i="13"/>
  <c r="D281" i="13"/>
  <c r="BG280" i="13"/>
  <c r="BF280" i="13"/>
  <c r="BE280" i="13"/>
  <c r="BD280" i="13"/>
  <c r="BC280" i="13"/>
  <c r="BB280" i="13"/>
  <c r="BA280" i="13"/>
  <c r="AZ280" i="13"/>
  <c r="AY280" i="13"/>
  <c r="AX280" i="13"/>
  <c r="AW280" i="13"/>
  <c r="AV280" i="13"/>
  <c r="AU280" i="13"/>
  <c r="AT280" i="13"/>
  <c r="AS280" i="13"/>
  <c r="AR280" i="13"/>
  <c r="AQ280" i="13"/>
  <c r="AP280" i="13"/>
  <c r="AO280" i="13"/>
  <c r="AN280" i="13"/>
  <c r="AM280" i="13"/>
  <c r="AL280" i="13"/>
  <c r="AK280" i="13"/>
  <c r="AJ280" i="13"/>
  <c r="AI280" i="13"/>
  <c r="AH280" i="13"/>
  <c r="AG280" i="13"/>
  <c r="AF280" i="13"/>
  <c r="AE280" i="13"/>
  <c r="AD280" i="13"/>
  <c r="AC280" i="13"/>
  <c r="AB280" i="13"/>
  <c r="AA280" i="13"/>
  <c r="Z280" i="13"/>
  <c r="Y280" i="13"/>
  <c r="X280" i="13"/>
  <c r="W280" i="13"/>
  <c r="V280" i="13"/>
  <c r="U280" i="13"/>
  <c r="T280" i="13"/>
  <c r="S280" i="13"/>
  <c r="R280" i="13"/>
  <c r="Q280" i="13"/>
  <c r="P280" i="13"/>
  <c r="O280" i="13"/>
  <c r="N280" i="13"/>
  <c r="M280" i="13"/>
  <c r="L280" i="13"/>
  <c r="K280" i="13"/>
  <c r="J280" i="13"/>
  <c r="I280" i="13"/>
  <c r="H280" i="13"/>
  <c r="G280" i="13"/>
  <c r="F280" i="13"/>
  <c r="E280" i="13"/>
  <c r="D280" i="13"/>
  <c r="BG279" i="13"/>
  <c r="BF279" i="13"/>
  <c r="BE279" i="13"/>
  <c r="BD279" i="13"/>
  <c r="BC279" i="13"/>
  <c r="BB279" i="13"/>
  <c r="BA279" i="13"/>
  <c r="AZ279" i="13"/>
  <c r="AY279" i="13"/>
  <c r="AX279" i="13"/>
  <c r="AW279" i="13"/>
  <c r="AV279" i="13"/>
  <c r="AU279" i="13"/>
  <c r="AT279" i="13"/>
  <c r="AS279" i="13"/>
  <c r="AR279" i="13"/>
  <c r="AQ279" i="13"/>
  <c r="AP279" i="13"/>
  <c r="AO279" i="13"/>
  <c r="AN279" i="13"/>
  <c r="AM279" i="13"/>
  <c r="AL279" i="13"/>
  <c r="AK279" i="13"/>
  <c r="AJ279" i="13"/>
  <c r="AI279" i="13"/>
  <c r="AH279" i="13"/>
  <c r="AG279" i="13"/>
  <c r="AF279" i="13"/>
  <c r="AE279" i="13"/>
  <c r="AD279" i="13"/>
  <c r="AC279" i="13"/>
  <c r="AB279" i="13"/>
  <c r="AA279" i="13"/>
  <c r="Z279" i="13"/>
  <c r="Y279" i="13"/>
  <c r="X279" i="13"/>
  <c r="W279" i="13"/>
  <c r="V279" i="13"/>
  <c r="U279" i="13"/>
  <c r="T279" i="13"/>
  <c r="S279" i="13"/>
  <c r="R279" i="13"/>
  <c r="Q279" i="13"/>
  <c r="P279" i="13"/>
  <c r="O279" i="13"/>
  <c r="N279" i="13"/>
  <c r="M279" i="13"/>
  <c r="L279" i="13"/>
  <c r="K279" i="13"/>
  <c r="J279" i="13"/>
  <c r="I279" i="13"/>
  <c r="H279" i="13"/>
  <c r="G279" i="13"/>
  <c r="F279" i="13"/>
  <c r="E279" i="13"/>
  <c r="D279" i="13"/>
  <c r="BG278" i="13"/>
  <c r="BF278" i="13"/>
  <c r="BF382" i="13" s="1"/>
  <c r="BE278" i="13"/>
  <c r="BD278" i="13"/>
  <c r="BC278" i="13"/>
  <c r="BB278" i="13"/>
  <c r="BA278" i="13"/>
  <c r="AZ278" i="13"/>
  <c r="AY278" i="13"/>
  <c r="AX278" i="13"/>
  <c r="AW278" i="13"/>
  <c r="AV278" i="13"/>
  <c r="AU278" i="13"/>
  <c r="AT278" i="13"/>
  <c r="AS278" i="13"/>
  <c r="AR278" i="13"/>
  <c r="AQ278" i="13"/>
  <c r="AP278" i="13"/>
  <c r="AP382" i="13" s="1"/>
  <c r="AO278" i="13"/>
  <c r="AN278" i="13"/>
  <c r="AM278" i="13"/>
  <c r="AL278" i="13"/>
  <c r="AK278" i="13"/>
  <c r="AJ278" i="13"/>
  <c r="AI278" i="13"/>
  <c r="AH278" i="13"/>
  <c r="AG278" i="13"/>
  <c r="AF278" i="13"/>
  <c r="AE278" i="13"/>
  <c r="AD278" i="13"/>
  <c r="AC278" i="13"/>
  <c r="AB278" i="13"/>
  <c r="AA278" i="13"/>
  <c r="Z278" i="13"/>
  <c r="Z382" i="13" s="1"/>
  <c r="Y278" i="13"/>
  <c r="X278" i="13"/>
  <c r="W278" i="13"/>
  <c r="V278" i="13"/>
  <c r="U278" i="13"/>
  <c r="T278" i="13"/>
  <c r="S278" i="13"/>
  <c r="R278" i="13"/>
  <c r="Q278" i="13"/>
  <c r="P278" i="13"/>
  <c r="O278" i="13"/>
  <c r="N278" i="13"/>
  <c r="M278" i="13"/>
  <c r="L278" i="13"/>
  <c r="K278" i="13"/>
  <c r="J278" i="13"/>
  <c r="J382" i="13" s="1"/>
  <c r="I278" i="13"/>
  <c r="H278" i="13"/>
  <c r="G278" i="13"/>
  <c r="F278" i="13"/>
  <c r="E278" i="13"/>
  <c r="D278" i="13"/>
  <c r="BG277" i="13"/>
  <c r="BG382" i="13" s="1"/>
  <c r="BF277" i="13"/>
  <c r="BE277" i="13"/>
  <c r="BE382" i="13" s="1"/>
  <c r="BD277" i="13"/>
  <c r="BD382" i="13" s="1"/>
  <c r="BC277" i="13"/>
  <c r="BC382" i="13" s="1"/>
  <c r="BB277" i="13"/>
  <c r="BB382" i="13" s="1"/>
  <c r="BA277" i="13"/>
  <c r="BA382" i="13" s="1"/>
  <c r="AZ277" i="13"/>
  <c r="AZ382" i="13" s="1"/>
  <c r="AY277" i="13"/>
  <c r="AY382" i="13" s="1"/>
  <c r="AX277" i="13"/>
  <c r="AX382" i="13" s="1"/>
  <c r="AW277" i="13"/>
  <c r="AW382" i="13" s="1"/>
  <c r="AV277" i="13"/>
  <c r="AV382" i="13" s="1"/>
  <c r="AU277" i="13"/>
  <c r="AU382" i="13" s="1"/>
  <c r="AT277" i="13"/>
  <c r="AT382" i="13" s="1"/>
  <c r="AS277" i="13"/>
  <c r="AS382" i="13" s="1"/>
  <c r="AR277" i="13"/>
  <c r="AR382" i="13" s="1"/>
  <c r="AQ277" i="13"/>
  <c r="AQ382" i="13" s="1"/>
  <c r="AP277" i="13"/>
  <c r="AO277" i="13"/>
  <c r="AO382" i="13" s="1"/>
  <c r="AN277" i="13"/>
  <c r="AN382" i="13" s="1"/>
  <c r="AM277" i="13"/>
  <c r="AM382" i="13" s="1"/>
  <c r="AL277" i="13"/>
  <c r="AL382" i="13" s="1"/>
  <c r="AK277" i="13"/>
  <c r="AK382" i="13" s="1"/>
  <c r="AJ277" i="13"/>
  <c r="AJ382" i="13" s="1"/>
  <c r="AI277" i="13"/>
  <c r="AI382" i="13" s="1"/>
  <c r="AH277" i="13"/>
  <c r="AH382" i="13" s="1"/>
  <c r="AG277" i="13"/>
  <c r="AG382" i="13" s="1"/>
  <c r="AF277" i="13"/>
  <c r="AF382" i="13" s="1"/>
  <c r="AE277" i="13"/>
  <c r="AE382" i="13" s="1"/>
  <c r="AD277" i="13"/>
  <c r="AD382" i="13" s="1"/>
  <c r="AC277" i="13"/>
  <c r="AC382" i="13" s="1"/>
  <c r="AB277" i="13"/>
  <c r="AB382" i="13" s="1"/>
  <c r="AA277" i="13"/>
  <c r="AA382" i="13" s="1"/>
  <c r="Z277" i="13"/>
  <c r="Y277" i="13"/>
  <c r="Y382" i="13" s="1"/>
  <c r="X277" i="13"/>
  <c r="X382" i="13" s="1"/>
  <c r="W277" i="13"/>
  <c r="W382" i="13" s="1"/>
  <c r="V277" i="13"/>
  <c r="V382" i="13" s="1"/>
  <c r="U277" i="13"/>
  <c r="U382" i="13" s="1"/>
  <c r="T277" i="13"/>
  <c r="T382" i="13" s="1"/>
  <c r="S277" i="13"/>
  <c r="S382" i="13" s="1"/>
  <c r="R277" i="13"/>
  <c r="R382" i="13" s="1"/>
  <c r="Q277" i="13"/>
  <c r="Q382" i="13" s="1"/>
  <c r="P277" i="13"/>
  <c r="P382" i="13" s="1"/>
  <c r="O277" i="13"/>
  <c r="O382" i="13" s="1"/>
  <c r="N277" i="13"/>
  <c r="N382" i="13" s="1"/>
  <c r="M277" i="13"/>
  <c r="M382" i="13" s="1"/>
  <c r="L277" i="13"/>
  <c r="L382" i="13" s="1"/>
  <c r="K277" i="13"/>
  <c r="K382" i="13" s="1"/>
  <c r="J277" i="13"/>
  <c r="I277" i="13"/>
  <c r="I382" i="13" s="1"/>
  <c r="H277" i="13"/>
  <c r="H382" i="13" s="1"/>
  <c r="G277" i="13"/>
  <c r="G382" i="13" s="1"/>
  <c r="F277" i="13"/>
  <c r="F382" i="13" s="1"/>
  <c r="E277" i="13"/>
  <c r="E382" i="13" s="1"/>
  <c r="D277" i="13"/>
  <c r="D382" i="13" s="1"/>
  <c r="BG276" i="13"/>
  <c r="BF276" i="13"/>
  <c r="BE276" i="13"/>
  <c r="BD276" i="13"/>
  <c r="BC276" i="13"/>
  <c r="BB276" i="13"/>
  <c r="BA276" i="13"/>
  <c r="AZ276" i="13"/>
  <c r="AY276" i="13"/>
  <c r="AX276" i="13"/>
  <c r="AW276" i="13"/>
  <c r="AV276" i="13"/>
  <c r="AU276" i="13"/>
  <c r="AT276" i="13"/>
  <c r="AS276" i="13"/>
  <c r="AR276" i="13"/>
  <c r="AQ276" i="13"/>
  <c r="AP276" i="13"/>
  <c r="AO276" i="13"/>
  <c r="AN276" i="13"/>
  <c r="AM276" i="13"/>
  <c r="AL276" i="13"/>
  <c r="AK276" i="13"/>
  <c r="AJ276" i="13"/>
  <c r="AI276" i="13"/>
  <c r="AH276" i="13"/>
  <c r="AG276" i="13"/>
  <c r="AF276" i="13"/>
  <c r="AE276" i="13"/>
  <c r="AD276" i="13"/>
  <c r="AC276" i="13"/>
  <c r="AB276" i="13"/>
  <c r="AA276" i="13"/>
  <c r="Z276" i="13"/>
  <c r="Y276" i="13"/>
  <c r="X276" i="13"/>
  <c r="W276" i="13"/>
  <c r="V276" i="13"/>
  <c r="U276" i="13"/>
  <c r="T276" i="13"/>
  <c r="S276" i="13"/>
  <c r="R276" i="13"/>
  <c r="Q276" i="13"/>
  <c r="P276" i="13"/>
  <c r="O276" i="13"/>
  <c r="N276" i="13"/>
  <c r="M276" i="13"/>
  <c r="L276" i="13"/>
  <c r="K276" i="13"/>
  <c r="J276" i="13"/>
  <c r="I276" i="13"/>
  <c r="H276" i="13"/>
  <c r="G276" i="13"/>
  <c r="F276" i="13"/>
  <c r="E276" i="13"/>
  <c r="D276" i="13"/>
  <c r="BG275" i="13"/>
  <c r="BF275" i="13"/>
  <c r="BE275" i="13"/>
  <c r="BD275" i="13"/>
  <c r="BC275" i="13"/>
  <c r="BB275" i="13"/>
  <c r="BA275" i="13"/>
  <c r="AZ275" i="13"/>
  <c r="AY275" i="13"/>
  <c r="AX275" i="13"/>
  <c r="AW275" i="13"/>
  <c r="AV275" i="13"/>
  <c r="AU275" i="13"/>
  <c r="AT275" i="13"/>
  <c r="AS275" i="13"/>
  <c r="AR275" i="13"/>
  <c r="AQ275" i="13"/>
  <c r="AP275" i="13"/>
  <c r="AO275" i="13"/>
  <c r="AN275" i="13"/>
  <c r="AM275" i="13"/>
  <c r="AL275" i="13"/>
  <c r="AK275" i="13"/>
  <c r="AJ275" i="13"/>
  <c r="AI275" i="13"/>
  <c r="AH275" i="13"/>
  <c r="AG275" i="13"/>
  <c r="AF275" i="13"/>
  <c r="AE275" i="13"/>
  <c r="AD275" i="13"/>
  <c r="AC275" i="13"/>
  <c r="AB275" i="13"/>
  <c r="AA275" i="13"/>
  <c r="Z275" i="13"/>
  <c r="Y275" i="13"/>
  <c r="X275" i="13"/>
  <c r="W275" i="13"/>
  <c r="V275" i="13"/>
  <c r="U275" i="13"/>
  <c r="T275" i="13"/>
  <c r="S275" i="13"/>
  <c r="R275" i="13"/>
  <c r="Q275" i="13"/>
  <c r="P275" i="13"/>
  <c r="O275" i="13"/>
  <c r="N275" i="13"/>
  <c r="M275" i="13"/>
  <c r="L275" i="13"/>
  <c r="K275" i="13"/>
  <c r="J275" i="13"/>
  <c r="I275" i="13"/>
  <c r="H275" i="13"/>
  <c r="G275" i="13"/>
  <c r="F275" i="13"/>
  <c r="E275" i="13"/>
  <c r="D275" i="13"/>
  <c r="BG274" i="13"/>
  <c r="BF274" i="13"/>
  <c r="BE274" i="13"/>
  <c r="BD274" i="13"/>
  <c r="BC274" i="13"/>
  <c r="BB274" i="13"/>
  <c r="BA274" i="13"/>
  <c r="AZ274" i="13"/>
  <c r="AY274" i="13"/>
  <c r="AX274" i="13"/>
  <c r="AW274" i="13"/>
  <c r="AV274" i="13"/>
  <c r="AU274" i="13"/>
  <c r="AT274" i="13"/>
  <c r="AS274" i="13"/>
  <c r="AR274" i="13"/>
  <c r="AQ274" i="13"/>
  <c r="AP274" i="13"/>
  <c r="AO274" i="13"/>
  <c r="AN274" i="13"/>
  <c r="AM274" i="13"/>
  <c r="AL274" i="13"/>
  <c r="AK274" i="13"/>
  <c r="AJ274" i="13"/>
  <c r="AI274" i="13"/>
  <c r="AH274" i="13"/>
  <c r="AG274" i="13"/>
  <c r="AF274" i="13"/>
  <c r="AE274" i="13"/>
  <c r="AD274" i="13"/>
  <c r="AC274" i="13"/>
  <c r="AB274" i="13"/>
  <c r="AA274" i="13"/>
  <c r="Z274" i="13"/>
  <c r="Y274" i="13"/>
  <c r="X274" i="13"/>
  <c r="W274" i="13"/>
  <c r="V274" i="13"/>
  <c r="U274" i="13"/>
  <c r="T274" i="13"/>
  <c r="S274" i="13"/>
  <c r="R274" i="13"/>
  <c r="Q274" i="13"/>
  <c r="P274" i="13"/>
  <c r="O274" i="13"/>
  <c r="N274" i="13"/>
  <c r="M274" i="13"/>
  <c r="L274" i="13"/>
  <c r="K274" i="13"/>
  <c r="J274" i="13"/>
  <c r="I274" i="13"/>
  <c r="H274" i="13"/>
  <c r="G274" i="13"/>
  <c r="F274" i="13"/>
  <c r="E274" i="13"/>
  <c r="D274" i="13"/>
  <c r="BG273" i="13"/>
  <c r="BF273" i="13"/>
  <c r="BE273" i="13"/>
  <c r="BD273" i="13"/>
  <c r="BC273" i="13"/>
  <c r="BB273" i="13"/>
  <c r="BA273" i="13"/>
  <c r="AZ273" i="13"/>
  <c r="AY273" i="13"/>
  <c r="AX273" i="13"/>
  <c r="AW273" i="13"/>
  <c r="AV273" i="13"/>
  <c r="AU273" i="13"/>
  <c r="AT273" i="13"/>
  <c r="AS273" i="13"/>
  <c r="AR273" i="13"/>
  <c r="AQ273" i="13"/>
  <c r="AP273" i="13"/>
  <c r="AO273" i="13"/>
  <c r="AN273" i="13"/>
  <c r="AM273" i="13"/>
  <c r="AL273" i="13"/>
  <c r="AK273" i="13"/>
  <c r="AJ273" i="13"/>
  <c r="AI273" i="13"/>
  <c r="AH273" i="13"/>
  <c r="AG273" i="13"/>
  <c r="AF273" i="13"/>
  <c r="AE273" i="13"/>
  <c r="AD273" i="13"/>
  <c r="AC273" i="13"/>
  <c r="AB273" i="13"/>
  <c r="AA273" i="13"/>
  <c r="Z273" i="13"/>
  <c r="Y273" i="13"/>
  <c r="X273" i="13"/>
  <c r="W273" i="13"/>
  <c r="V273" i="13"/>
  <c r="U273" i="13"/>
  <c r="T273" i="13"/>
  <c r="S273" i="13"/>
  <c r="R273" i="13"/>
  <c r="Q273" i="13"/>
  <c r="P273" i="13"/>
  <c r="O273" i="13"/>
  <c r="N273" i="13"/>
  <c r="M273" i="13"/>
  <c r="L273" i="13"/>
  <c r="K273" i="13"/>
  <c r="J273" i="13"/>
  <c r="I273" i="13"/>
  <c r="H273" i="13"/>
  <c r="G273" i="13"/>
  <c r="F273" i="13"/>
  <c r="E273" i="13"/>
  <c r="D273" i="13"/>
  <c r="BG272" i="13"/>
  <c r="BF272" i="13"/>
  <c r="BE272" i="13"/>
  <c r="BD272" i="13"/>
  <c r="BC272" i="13"/>
  <c r="BB272" i="13"/>
  <c r="BA272" i="13"/>
  <c r="AZ272" i="13"/>
  <c r="AY272" i="13"/>
  <c r="AX272" i="13"/>
  <c r="AW272" i="13"/>
  <c r="AV272" i="13"/>
  <c r="AU272" i="13"/>
  <c r="AT272" i="13"/>
  <c r="AS272" i="13"/>
  <c r="AR272" i="13"/>
  <c r="AQ272" i="13"/>
  <c r="AP272" i="13"/>
  <c r="AO272" i="13"/>
  <c r="AN272" i="13"/>
  <c r="AM272" i="13"/>
  <c r="AL272" i="13"/>
  <c r="AK272" i="13"/>
  <c r="AJ272" i="13"/>
  <c r="AI272" i="13"/>
  <c r="AH272" i="13"/>
  <c r="AG272" i="13"/>
  <c r="AF272" i="13"/>
  <c r="AE272" i="13"/>
  <c r="AD272" i="13"/>
  <c r="AC272" i="13"/>
  <c r="AB272" i="13"/>
  <c r="AA272" i="13"/>
  <c r="Z272" i="13"/>
  <c r="Y272" i="13"/>
  <c r="X272" i="13"/>
  <c r="W272" i="13"/>
  <c r="V272" i="13"/>
  <c r="U272" i="13"/>
  <c r="T272" i="13"/>
  <c r="S272" i="13"/>
  <c r="R272" i="13"/>
  <c r="Q272" i="13"/>
  <c r="P272" i="13"/>
  <c r="O272" i="13"/>
  <c r="N272" i="13"/>
  <c r="M272" i="13"/>
  <c r="L272" i="13"/>
  <c r="K272" i="13"/>
  <c r="J272" i="13"/>
  <c r="I272" i="13"/>
  <c r="H272" i="13"/>
  <c r="G272" i="13"/>
  <c r="F272" i="13"/>
  <c r="E272" i="13"/>
  <c r="D272" i="13"/>
  <c r="BG271" i="13"/>
  <c r="BF271" i="13"/>
  <c r="BE271" i="13"/>
  <c r="BD271" i="13"/>
  <c r="BC271" i="13"/>
  <c r="BB271" i="13"/>
  <c r="BA271" i="13"/>
  <c r="AZ271" i="13"/>
  <c r="AY271" i="13"/>
  <c r="AX271" i="13"/>
  <c r="AW271" i="13"/>
  <c r="AV271" i="13"/>
  <c r="AU271" i="13"/>
  <c r="AT271" i="13"/>
  <c r="AS271" i="13"/>
  <c r="AR271" i="13"/>
  <c r="AQ271" i="13"/>
  <c r="AP271" i="13"/>
  <c r="AO271" i="13"/>
  <c r="AN271" i="13"/>
  <c r="AM271" i="13"/>
  <c r="AL271" i="13"/>
  <c r="AK271" i="13"/>
  <c r="AJ271" i="13"/>
  <c r="AI271" i="13"/>
  <c r="AH271" i="13"/>
  <c r="AG271" i="13"/>
  <c r="AF271" i="13"/>
  <c r="AE271" i="13"/>
  <c r="AD271" i="13"/>
  <c r="AC271" i="13"/>
  <c r="AB271" i="13"/>
  <c r="AA271" i="13"/>
  <c r="Z271" i="13"/>
  <c r="Y271" i="13"/>
  <c r="X271" i="13"/>
  <c r="W271" i="13"/>
  <c r="V271" i="13"/>
  <c r="U271" i="13"/>
  <c r="T271" i="13"/>
  <c r="S271" i="13"/>
  <c r="R271" i="13"/>
  <c r="Q271" i="13"/>
  <c r="P271" i="13"/>
  <c r="O271" i="13"/>
  <c r="N271" i="13"/>
  <c r="M271" i="13"/>
  <c r="L271" i="13"/>
  <c r="K271" i="13"/>
  <c r="J271" i="13"/>
  <c r="I271" i="13"/>
  <c r="H271" i="13"/>
  <c r="G271" i="13"/>
  <c r="F271" i="13"/>
  <c r="E271" i="13"/>
  <c r="D271" i="13"/>
  <c r="BG270" i="13"/>
  <c r="BF270" i="13"/>
  <c r="BE270" i="13"/>
  <c r="BD270" i="13"/>
  <c r="BC270" i="13"/>
  <c r="BB270" i="13"/>
  <c r="BA270" i="13"/>
  <c r="AZ270" i="13"/>
  <c r="AY270" i="13"/>
  <c r="AX270" i="13"/>
  <c r="AW270" i="13"/>
  <c r="AV270" i="13"/>
  <c r="AU270" i="13"/>
  <c r="AT270" i="13"/>
  <c r="AS270" i="13"/>
  <c r="AR270" i="13"/>
  <c r="AQ270" i="13"/>
  <c r="AP270" i="13"/>
  <c r="AO270" i="13"/>
  <c r="AN270" i="13"/>
  <c r="AM270" i="13"/>
  <c r="AL270" i="13"/>
  <c r="AK270" i="13"/>
  <c r="AJ270" i="13"/>
  <c r="AI270" i="13"/>
  <c r="AH270" i="13"/>
  <c r="AG270" i="13"/>
  <c r="AF270" i="13"/>
  <c r="AE270" i="13"/>
  <c r="AD270" i="13"/>
  <c r="AC270" i="13"/>
  <c r="AB270" i="13"/>
  <c r="AA270" i="13"/>
  <c r="Z270" i="13"/>
  <c r="Y270" i="13"/>
  <c r="X270" i="13"/>
  <c r="W270" i="13"/>
  <c r="V270" i="13"/>
  <c r="U270" i="13"/>
  <c r="T270" i="13"/>
  <c r="S270" i="13"/>
  <c r="R270" i="13"/>
  <c r="Q270" i="13"/>
  <c r="P270" i="13"/>
  <c r="O270" i="13"/>
  <c r="N270" i="13"/>
  <c r="M270" i="13"/>
  <c r="L270" i="13"/>
  <c r="K270" i="13"/>
  <c r="J270" i="13"/>
  <c r="I270" i="13"/>
  <c r="H270" i="13"/>
  <c r="G270" i="13"/>
  <c r="F270" i="13"/>
  <c r="E270" i="13"/>
  <c r="D270" i="13"/>
  <c r="BG269" i="13"/>
  <c r="BF269" i="13"/>
  <c r="BE269" i="13"/>
  <c r="BD269" i="13"/>
  <c r="BC269" i="13"/>
  <c r="BB269" i="13"/>
  <c r="BA269" i="13"/>
  <c r="AZ269" i="13"/>
  <c r="AY269" i="13"/>
  <c r="AX269" i="13"/>
  <c r="AW269" i="13"/>
  <c r="AV269" i="13"/>
  <c r="AU269" i="13"/>
  <c r="AT269" i="13"/>
  <c r="AS269" i="13"/>
  <c r="AR269" i="13"/>
  <c r="AQ269" i="13"/>
  <c r="AP269" i="13"/>
  <c r="AO269" i="13"/>
  <c r="AN269" i="13"/>
  <c r="AM269" i="13"/>
  <c r="AL269" i="13"/>
  <c r="AK269" i="13"/>
  <c r="AJ269" i="13"/>
  <c r="AI269" i="13"/>
  <c r="AH269" i="13"/>
  <c r="AG269" i="13"/>
  <c r="AF269" i="13"/>
  <c r="AE269" i="13"/>
  <c r="AD269" i="13"/>
  <c r="AC269" i="13"/>
  <c r="AB269" i="13"/>
  <c r="AA269" i="13"/>
  <c r="Z269" i="13"/>
  <c r="Y269" i="13"/>
  <c r="X269" i="13"/>
  <c r="W269" i="13"/>
  <c r="V269" i="13"/>
  <c r="U269" i="13"/>
  <c r="T269" i="13"/>
  <c r="S269" i="13"/>
  <c r="R269" i="13"/>
  <c r="Q269" i="13"/>
  <c r="P269" i="13"/>
  <c r="O269" i="13"/>
  <c r="N269" i="13"/>
  <c r="M269" i="13"/>
  <c r="L269" i="13"/>
  <c r="K269" i="13"/>
  <c r="J269" i="13"/>
  <c r="I269" i="13"/>
  <c r="H269" i="13"/>
  <c r="G269" i="13"/>
  <c r="F269" i="13"/>
  <c r="E269" i="13"/>
  <c r="D269" i="13"/>
  <c r="BG268" i="13"/>
  <c r="BF268" i="13"/>
  <c r="BE268" i="13"/>
  <c r="BD268" i="13"/>
  <c r="BC268" i="13"/>
  <c r="BB268" i="13"/>
  <c r="BA268" i="13"/>
  <c r="AZ268" i="13"/>
  <c r="AY268" i="13"/>
  <c r="AX268" i="13"/>
  <c r="AW268" i="13"/>
  <c r="AV268" i="13"/>
  <c r="AU268" i="13"/>
  <c r="AT268" i="13"/>
  <c r="AS268" i="13"/>
  <c r="AR268" i="13"/>
  <c r="AQ268" i="13"/>
  <c r="AP268" i="13"/>
  <c r="AO268" i="13"/>
  <c r="AN268" i="13"/>
  <c r="AM268" i="13"/>
  <c r="AL268" i="13"/>
  <c r="AK268" i="13"/>
  <c r="AJ268" i="13"/>
  <c r="AI268" i="13"/>
  <c r="AH268" i="13"/>
  <c r="AG268" i="13"/>
  <c r="AF268" i="13"/>
  <c r="AE268" i="13"/>
  <c r="AD268" i="13"/>
  <c r="AC268" i="13"/>
  <c r="AB268" i="13"/>
  <c r="AA268" i="13"/>
  <c r="Z268" i="13"/>
  <c r="Y268" i="13"/>
  <c r="X268" i="13"/>
  <c r="W268" i="13"/>
  <c r="V268" i="13"/>
  <c r="U268" i="13"/>
  <c r="T268" i="13"/>
  <c r="S268" i="13"/>
  <c r="R268" i="13"/>
  <c r="Q268" i="13"/>
  <c r="P268" i="13"/>
  <c r="O268" i="13"/>
  <c r="N268" i="13"/>
  <c r="M268" i="13"/>
  <c r="L268" i="13"/>
  <c r="K268" i="13"/>
  <c r="J268" i="13"/>
  <c r="I268" i="13"/>
  <c r="H268" i="13"/>
  <c r="G268" i="13"/>
  <c r="F268" i="13"/>
  <c r="E268" i="13"/>
  <c r="D268" i="13"/>
  <c r="BG267" i="13"/>
  <c r="BF267" i="13"/>
  <c r="BE267" i="13"/>
  <c r="BD267" i="13"/>
  <c r="BC267" i="13"/>
  <c r="BB267" i="13"/>
  <c r="BA267" i="13"/>
  <c r="AZ267" i="13"/>
  <c r="AY267" i="13"/>
  <c r="AX267" i="13"/>
  <c r="AW267" i="13"/>
  <c r="AV267" i="13"/>
  <c r="AU267" i="13"/>
  <c r="AT267" i="13"/>
  <c r="AS267" i="13"/>
  <c r="AR267" i="13"/>
  <c r="AQ267" i="13"/>
  <c r="AP267" i="13"/>
  <c r="AO267" i="13"/>
  <c r="AN267" i="13"/>
  <c r="AM267" i="13"/>
  <c r="AL267" i="13"/>
  <c r="AK267" i="13"/>
  <c r="AJ267" i="13"/>
  <c r="AI267" i="13"/>
  <c r="AH267" i="13"/>
  <c r="AG267" i="13"/>
  <c r="AF267" i="13"/>
  <c r="AE267" i="13"/>
  <c r="AD267" i="13"/>
  <c r="AC267" i="13"/>
  <c r="AB267" i="13"/>
  <c r="AA267" i="13"/>
  <c r="Z267" i="13"/>
  <c r="Y267" i="13"/>
  <c r="X267" i="13"/>
  <c r="W267" i="13"/>
  <c r="V267" i="13"/>
  <c r="U267" i="13"/>
  <c r="T267" i="13"/>
  <c r="S267" i="13"/>
  <c r="R267" i="13"/>
  <c r="Q267" i="13"/>
  <c r="P267" i="13"/>
  <c r="O267" i="13"/>
  <c r="N267" i="13"/>
  <c r="M267" i="13"/>
  <c r="L267" i="13"/>
  <c r="K267" i="13"/>
  <c r="J267" i="13"/>
  <c r="I267" i="13"/>
  <c r="H267" i="13"/>
  <c r="G267" i="13"/>
  <c r="F267" i="13"/>
  <c r="E267" i="13"/>
  <c r="D267" i="13"/>
  <c r="BG266" i="13"/>
  <c r="BF266" i="13"/>
  <c r="BE266" i="13"/>
  <c r="BD266" i="13"/>
  <c r="BC266" i="13"/>
  <c r="BB266" i="13"/>
  <c r="BA266" i="13"/>
  <c r="AZ266" i="13"/>
  <c r="AY266" i="13"/>
  <c r="AX266" i="13"/>
  <c r="AW266" i="13"/>
  <c r="AV266" i="13"/>
  <c r="AU266" i="13"/>
  <c r="AT266" i="13"/>
  <c r="AS266" i="13"/>
  <c r="AR266" i="13"/>
  <c r="AQ266" i="13"/>
  <c r="AP266" i="13"/>
  <c r="AO266" i="13"/>
  <c r="AN266" i="13"/>
  <c r="AM266" i="13"/>
  <c r="AL266" i="13"/>
  <c r="AK266" i="13"/>
  <c r="AJ266" i="13"/>
  <c r="AI266" i="13"/>
  <c r="AH266" i="13"/>
  <c r="AG266" i="13"/>
  <c r="AF266" i="13"/>
  <c r="AE266" i="13"/>
  <c r="AD266" i="13"/>
  <c r="AC266" i="13"/>
  <c r="AB266" i="13"/>
  <c r="AA266" i="13"/>
  <c r="Z266" i="13"/>
  <c r="Y266" i="13"/>
  <c r="X266" i="13"/>
  <c r="W266" i="13"/>
  <c r="V266" i="13"/>
  <c r="U266" i="13"/>
  <c r="T266" i="13"/>
  <c r="S266" i="13"/>
  <c r="R266" i="13"/>
  <c r="Q266" i="13"/>
  <c r="P266" i="13"/>
  <c r="O266" i="13"/>
  <c r="N266" i="13"/>
  <c r="M266" i="13"/>
  <c r="L266" i="13"/>
  <c r="K266" i="13"/>
  <c r="J266" i="13"/>
  <c r="I266" i="13"/>
  <c r="H266" i="13"/>
  <c r="G266" i="13"/>
  <c r="F266" i="13"/>
  <c r="E266" i="13"/>
  <c r="D266" i="13"/>
  <c r="BG265" i="13"/>
  <c r="BF265" i="13"/>
  <c r="BE265" i="13"/>
  <c r="BD265" i="13"/>
  <c r="BC265" i="13"/>
  <c r="BB265" i="13"/>
  <c r="BA265" i="13"/>
  <c r="AZ265" i="13"/>
  <c r="AY265" i="13"/>
  <c r="AX265" i="13"/>
  <c r="AW265" i="13"/>
  <c r="AV265" i="13"/>
  <c r="AU265" i="13"/>
  <c r="AT265" i="13"/>
  <c r="AS265" i="13"/>
  <c r="AR265" i="13"/>
  <c r="AQ265" i="13"/>
  <c r="AP265" i="13"/>
  <c r="AO265" i="13"/>
  <c r="AN265" i="13"/>
  <c r="AM265" i="13"/>
  <c r="AL265" i="13"/>
  <c r="AK265" i="13"/>
  <c r="AJ265" i="13"/>
  <c r="AI265" i="13"/>
  <c r="AH265" i="13"/>
  <c r="AG265" i="13"/>
  <c r="AF265" i="13"/>
  <c r="AE265" i="13"/>
  <c r="AD265" i="13"/>
  <c r="AC265" i="13"/>
  <c r="AB265" i="13"/>
  <c r="AA265" i="13"/>
  <c r="Z265" i="13"/>
  <c r="Y265" i="13"/>
  <c r="X265" i="13"/>
  <c r="W265" i="13"/>
  <c r="V265" i="13"/>
  <c r="U265" i="13"/>
  <c r="T265" i="13"/>
  <c r="S265" i="13"/>
  <c r="R265" i="13"/>
  <c r="Q265" i="13"/>
  <c r="P265" i="13"/>
  <c r="O265" i="13"/>
  <c r="N265" i="13"/>
  <c r="M265" i="13"/>
  <c r="L265" i="13"/>
  <c r="K265" i="13"/>
  <c r="J265" i="13"/>
  <c r="I265" i="13"/>
  <c r="H265" i="13"/>
  <c r="G265" i="13"/>
  <c r="F265" i="13"/>
  <c r="E265" i="13"/>
  <c r="D265" i="13"/>
  <c r="BG264" i="13"/>
  <c r="BF264" i="13"/>
  <c r="BE264" i="13"/>
  <c r="BD264" i="13"/>
  <c r="BC264" i="13"/>
  <c r="BB264" i="13"/>
  <c r="BA264" i="13"/>
  <c r="AZ264" i="13"/>
  <c r="AY264" i="13"/>
  <c r="AX264" i="13"/>
  <c r="AW264" i="13"/>
  <c r="AV264" i="13"/>
  <c r="AU264" i="13"/>
  <c r="AT264" i="13"/>
  <c r="AS264" i="13"/>
  <c r="AR264" i="13"/>
  <c r="AQ264" i="13"/>
  <c r="AP264" i="13"/>
  <c r="AO264" i="13"/>
  <c r="AN264" i="13"/>
  <c r="AM264" i="13"/>
  <c r="AL264" i="13"/>
  <c r="AK264" i="13"/>
  <c r="AJ264" i="13"/>
  <c r="AI264" i="13"/>
  <c r="AH264" i="13"/>
  <c r="AG264" i="13"/>
  <c r="AF264" i="13"/>
  <c r="AE264" i="13"/>
  <c r="AD264" i="13"/>
  <c r="AC264" i="13"/>
  <c r="AB264" i="13"/>
  <c r="AA264" i="13"/>
  <c r="Z264" i="13"/>
  <c r="Y264" i="13"/>
  <c r="X264" i="13"/>
  <c r="W264" i="13"/>
  <c r="V264" i="13"/>
  <c r="U264" i="13"/>
  <c r="T264" i="13"/>
  <c r="S264" i="13"/>
  <c r="R264" i="13"/>
  <c r="Q264" i="13"/>
  <c r="P264" i="13"/>
  <c r="O264" i="13"/>
  <c r="N264" i="13"/>
  <c r="M264" i="13"/>
  <c r="L264" i="13"/>
  <c r="K264" i="13"/>
  <c r="J264" i="13"/>
  <c r="I264" i="13"/>
  <c r="H264" i="13"/>
  <c r="G264" i="13"/>
  <c r="F264" i="13"/>
  <c r="E264" i="13"/>
  <c r="D264" i="13"/>
  <c r="BG263" i="13"/>
  <c r="BF263" i="13"/>
  <c r="BE263" i="13"/>
  <c r="BD263" i="13"/>
  <c r="BC263" i="13"/>
  <c r="BB263" i="13"/>
  <c r="BA263" i="13"/>
  <c r="AZ263" i="13"/>
  <c r="AY263" i="13"/>
  <c r="AX263" i="13"/>
  <c r="AW263" i="13"/>
  <c r="AV263" i="13"/>
  <c r="AU263" i="13"/>
  <c r="AT263" i="13"/>
  <c r="AS263" i="13"/>
  <c r="AR263" i="13"/>
  <c r="AQ263" i="13"/>
  <c r="AP263" i="13"/>
  <c r="AO263" i="13"/>
  <c r="AN263" i="13"/>
  <c r="AM263" i="13"/>
  <c r="AL263" i="13"/>
  <c r="AK263" i="13"/>
  <c r="AJ263" i="13"/>
  <c r="AI263" i="13"/>
  <c r="AH263" i="13"/>
  <c r="AG263" i="13"/>
  <c r="AF263" i="13"/>
  <c r="AE263" i="13"/>
  <c r="AD263" i="13"/>
  <c r="AC263" i="13"/>
  <c r="AB263" i="13"/>
  <c r="AA263" i="13"/>
  <c r="Z263" i="13"/>
  <c r="Y263" i="13"/>
  <c r="X263" i="13"/>
  <c r="W263" i="13"/>
  <c r="V263" i="13"/>
  <c r="U263" i="13"/>
  <c r="T263" i="13"/>
  <c r="S263" i="13"/>
  <c r="R263" i="13"/>
  <c r="Q263" i="13"/>
  <c r="P263" i="13"/>
  <c r="O263" i="13"/>
  <c r="N263" i="13"/>
  <c r="M263" i="13"/>
  <c r="L263" i="13"/>
  <c r="K263" i="13"/>
  <c r="J263" i="13"/>
  <c r="I263" i="13"/>
  <c r="H263" i="13"/>
  <c r="G263" i="13"/>
  <c r="F263" i="13"/>
  <c r="E263" i="13"/>
  <c r="D263" i="13"/>
  <c r="BG262" i="13"/>
  <c r="BF262" i="13"/>
  <c r="BE262" i="13"/>
  <c r="BD262" i="13"/>
  <c r="BC262" i="13"/>
  <c r="BB262" i="13"/>
  <c r="BA262" i="13"/>
  <c r="AZ262" i="13"/>
  <c r="AY262" i="13"/>
  <c r="AX262" i="13"/>
  <c r="AW262" i="13"/>
  <c r="AV262" i="13"/>
  <c r="AU262" i="13"/>
  <c r="AT262" i="13"/>
  <c r="AS262" i="13"/>
  <c r="AR262" i="13"/>
  <c r="AQ262" i="13"/>
  <c r="AP262" i="13"/>
  <c r="AO262" i="13"/>
  <c r="AN262" i="13"/>
  <c r="AM262" i="13"/>
  <c r="AL262" i="13"/>
  <c r="AK262" i="13"/>
  <c r="AJ262" i="13"/>
  <c r="AI262" i="13"/>
  <c r="AH262" i="13"/>
  <c r="AG262" i="13"/>
  <c r="AF262" i="13"/>
  <c r="AE262" i="13"/>
  <c r="AD262" i="13"/>
  <c r="AC262" i="13"/>
  <c r="AB262" i="13"/>
  <c r="AA262" i="13"/>
  <c r="Z262" i="13"/>
  <c r="Y262" i="13"/>
  <c r="X262" i="13"/>
  <c r="W262" i="13"/>
  <c r="V262" i="13"/>
  <c r="U262" i="13"/>
  <c r="T262" i="13"/>
  <c r="S262" i="13"/>
  <c r="R262" i="13"/>
  <c r="Q262" i="13"/>
  <c r="P262" i="13"/>
  <c r="O262" i="13"/>
  <c r="N262" i="13"/>
  <c r="M262" i="13"/>
  <c r="L262" i="13"/>
  <c r="K262" i="13"/>
  <c r="J262" i="13"/>
  <c r="I262" i="13"/>
  <c r="H262" i="13"/>
  <c r="G262" i="13"/>
  <c r="F262" i="13"/>
  <c r="E262" i="13"/>
  <c r="D262" i="13"/>
  <c r="BG261" i="13"/>
  <c r="BF261" i="13"/>
  <c r="BE261" i="13"/>
  <c r="BD261" i="13"/>
  <c r="BC261" i="13"/>
  <c r="BB261" i="13"/>
  <c r="BA261" i="13"/>
  <c r="AZ261" i="13"/>
  <c r="AY261" i="13"/>
  <c r="AX261" i="13"/>
  <c r="AW261" i="13"/>
  <c r="AV261" i="13"/>
  <c r="AU261" i="13"/>
  <c r="AT261" i="13"/>
  <c r="AS261" i="13"/>
  <c r="AR261" i="13"/>
  <c r="AQ261" i="13"/>
  <c r="AP261" i="13"/>
  <c r="AO261" i="13"/>
  <c r="AN261" i="13"/>
  <c r="AM261" i="13"/>
  <c r="AL261" i="13"/>
  <c r="AK261" i="13"/>
  <c r="AJ261" i="13"/>
  <c r="AI261" i="13"/>
  <c r="AH261" i="13"/>
  <c r="AG261" i="13"/>
  <c r="AF261" i="13"/>
  <c r="AE261" i="13"/>
  <c r="AD261" i="13"/>
  <c r="AC261" i="13"/>
  <c r="AB261" i="13"/>
  <c r="AA261" i="13"/>
  <c r="Z261" i="13"/>
  <c r="Y261" i="13"/>
  <c r="X261" i="13"/>
  <c r="W261" i="13"/>
  <c r="V261" i="13"/>
  <c r="U261" i="13"/>
  <c r="T261" i="13"/>
  <c r="S261" i="13"/>
  <c r="R261" i="13"/>
  <c r="Q261" i="13"/>
  <c r="P261" i="13"/>
  <c r="O261" i="13"/>
  <c r="N261" i="13"/>
  <c r="M261" i="13"/>
  <c r="L261" i="13"/>
  <c r="K261" i="13"/>
  <c r="J261" i="13"/>
  <c r="I261" i="13"/>
  <c r="H261" i="13"/>
  <c r="G261" i="13"/>
  <c r="F261" i="13"/>
  <c r="E261" i="13"/>
  <c r="D261" i="13"/>
  <c r="BG260" i="13"/>
  <c r="BF260" i="13"/>
  <c r="BE260" i="13"/>
  <c r="BD260" i="13"/>
  <c r="BC260" i="13"/>
  <c r="BB260" i="13"/>
  <c r="BA260" i="13"/>
  <c r="AZ260" i="13"/>
  <c r="AY260" i="13"/>
  <c r="AX260" i="13"/>
  <c r="AW260" i="13"/>
  <c r="AV260" i="13"/>
  <c r="AU260" i="13"/>
  <c r="AT260" i="13"/>
  <c r="AS260" i="13"/>
  <c r="AR260" i="13"/>
  <c r="AQ260" i="13"/>
  <c r="AP260" i="13"/>
  <c r="AO260" i="13"/>
  <c r="AN260" i="13"/>
  <c r="AM260" i="13"/>
  <c r="AL260" i="13"/>
  <c r="AK260" i="13"/>
  <c r="AJ260" i="13"/>
  <c r="AI260" i="13"/>
  <c r="AH260" i="13"/>
  <c r="AG260" i="13"/>
  <c r="AF260" i="13"/>
  <c r="AE260" i="13"/>
  <c r="AD260" i="13"/>
  <c r="AC260" i="13"/>
  <c r="AB260" i="13"/>
  <c r="AA260" i="13"/>
  <c r="Z260" i="13"/>
  <c r="Y260" i="13"/>
  <c r="X260" i="13"/>
  <c r="W260" i="13"/>
  <c r="V260" i="13"/>
  <c r="U260" i="13"/>
  <c r="T260" i="13"/>
  <c r="S260" i="13"/>
  <c r="R260" i="13"/>
  <c r="Q260" i="13"/>
  <c r="P260" i="13"/>
  <c r="O260" i="13"/>
  <c r="N260" i="13"/>
  <c r="M260" i="13"/>
  <c r="L260" i="13"/>
  <c r="K260" i="13"/>
  <c r="J260" i="13"/>
  <c r="I260" i="13"/>
  <c r="H260" i="13"/>
  <c r="G260" i="13"/>
  <c r="F260" i="13"/>
  <c r="E260" i="13"/>
  <c r="D260" i="13"/>
  <c r="BG259" i="13"/>
  <c r="BF259" i="13"/>
  <c r="BE259" i="13"/>
  <c r="BD259" i="13"/>
  <c r="BC259" i="13"/>
  <c r="BB259" i="13"/>
  <c r="BA259" i="13"/>
  <c r="AZ259" i="13"/>
  <c r="AY259" i="13"/>
  <c r="AX259" i="13"/>
  <c r="AW259" i="13"/>
  <c r="AV259" i="13"/>
  <c r="AU259" i="13"/>
  <c r="AT259" i="13"/>
  <c r="AS259" i="13"/>
  <c r="AR259" i="13"/>
  <c r="AQ259" i="13"/>
  <c r="AP259" i="13"/>
  <c r="AO259" i="13"/>
  <c r="AN259" i="13"/>
  <c r="AM259" i="13"/>
  <c r="AL259" i="13"/>
  <c r="AK259" i="13"/>
  <c r="AJ259" i="13"/>
  <c r="AI259" i="13"/>
  <c r="AH259" i="13"/>
  <c r="AG259" i="13"/>
  <c r="AF259" i="13"/>
  <c r="AE259" i="13"/>
  <c r="AD259" i="13"/>
  <c r="AC259" i="13"/>
  <c r="AB259" i="13"/>
  <c r="AA259" i="13"/>
  <c r="Z259" i="13"/>
  <c r="Y259" i="13"/>
  <c r="X259" i="13"/>
  <c r="W259" i="13"/>
  <c r="V259" i="13"/>
  <c r="U259" i="13"/>
  <c r="T259" i="13"/>
  <c r="S259" i="13"/>
  <c r="R259" i="13"/>
  <c r="Q259" i="13"/>
  <c r="P259" i="13"/>
  <c r="O259" i="13"/>
  <c r="N259" i="13"/>
  <c r="M259" i="13"/>
  <c r="L259" i="13"/>
  <c r="K259" i="13"/>
  <c r="J259" i="13"/>
  <c r="I259" i="13"/>
  <c r="H259" i="13"/>
  <c r="G259" i="13"/>
  <c r="F259" i="13"/>
  <c r="E259" i="13"/>
  <c r="D259" i="13"/>
  <c r="BG258" i="13"/>
  <c r="BF258" i="13"/>
  <c r="BE258" i="13"/>
  <c r="BD258" i="13"/>
  <c r="BC258" i="13"/>
  <c r="BB258" i="13"/>
  <c r="BA258" i="13"/>
  <c r="AZ258" i="13"/>
  <c r="AY258" i="13"/>
  <c r="AX258" i="13"/>
  <c r="AW258" i="13"/>
  <c r="AV258" i="13"/>
  <c r="AU258" i="13"/>
  <c r="AT258" i="13"/>
  <c r="AS258" i="13"/>
  <c r="AR258" i="13"/>
  <c r="AQ258" i="13"/>
  <c r="AP258" i="13"/>
  <c r="AO258" i="13"/>
  <c r="AN258" i="13"/>
  <c r="AM258" i="13"/>
  <c r="AL258" i="13"/>
  <c r="AK258" i="13"/>
  <c r="AJ258" i="13"/>
  <c r="AI258" i="13"/>
  <c r="AH258" i="13"/>
  <c r="AG258" i="13"/>
  <c r="AF258" i="13"/>
  <c r="AE258" i="13"/>
  <c r="AD258" i="13"/>
  <c r="AC258" i="13"/>
  <c r="AB258" i="13"/>
  <c r="AA258" i="13"/>
  <c r="Z258" i="13"/>
  <c r="Y258" i="13"/>
  <c r="X258" i="13"/>
  <c r="W258" i="13"/>
  <c r="V258" i="13"/>
  <c r="U258" i="13"/>
  <c r="T258" i="13"/>
  <c r="S258" i="13"/>
  <c r="R258" i="13"/>
  <c r="Q258" i="13"/>
  <c r="P258" i="13"/>
  <c r="O258" i="13"/>
  <c r="N258" i="13"/>
  <c r="M258" i="13"/>
  <c r="L258" i="13"/>
  <c r="K258" i="13"/>
  <c r="J258" i="13"/>
  <c r="I258" i="13"/>
  <c r="H258" i="13"/>
  <c r="G258" i="13"/>
  <c r="F258" i="13"/>
  <c r="E258" i="13"/>
  <c r="D258" i="13"/>
  <c r="BG257" i="13"/>
  <c r="BF257" i="13"/>
  <c r="BE257" i="13"/>
  <c r="BD257" i="13"/>
  <c r="BC257" i="13"/>
  <c r="BB257" i="13"/>
  <c r="BA257" i="13"/>
  <c r="AZ257" i="13"/>
  <c r="AY257" i="13"/>
  <c r="AX257" i="13"/>
  <c r="AW257" i="13"/>
  <c r="AV257" i="13"/>
  <c r="AU257" i="13"/>
  <c r="AT257" i="13"/>
  <c r="AS257" i="13"/>
  <c r="AR257" i="13"/>
  <c r="AQ257" i="13"/>
  <c r="AP257" i="13"/>
  <c r="AO257" i="13"/>
  <c r="AN257" i="13"/>
  <c r="AM257" i="13"/>
  <c r="AL257" i="13"/>
  <c r="AK257" i="13"/>
  <c r="AJ257" i="13"/>
  <c r="AI257" i="13"/>
  <c r="AH257" i="13"/>
  <c r="AG257" i="13"/>
  <c r="AF257" i="13"/>
  <c r="AE257" i="13"/>
  <c r="AD257" i="13"/>
  <c r="AC257" i="13"/>
  <c r="AB257" i="13"/>
  <c r="AA257" i="13"/>
  <c r="Z257" i="13"/>
  <c r="Y257" i="13"/>
  <c r="X257" i="13"/>
  <c r="W257" i="13"/>
  <c r="V257" i="13"/>
  <c r="U257" i="13"/>
  <c r="T257" i="13"/>
  <c r="S257" i="13"/>
  <c r="R257" i="13"/>
  <c r="Q257" i="13"/>
  <c r="P257" i="13"/>
  <c r="O257" i="13"/>
  <c r="N257" i="13"/>
  <c r="M257" i="13"/>
  <c r="L257" i="13"/>
  <c r="K257" i="13"/>
  <c r="J257" i="13"/>
  <c r="I257" i="13"/>
  <c r="H257" i="13"/>
  <c r="G257" i="13"/>
  <c r="F257" i="13"/>
  <c r="E257" i="13"/>
  <c r="D257" i="13"/>
  <c r="BG256" i="13"/>
  <c r="BF256" i="13"/>
  <c r="BE256" i="13"/>
  <c r="BD256" i="13"/>
  <c r="BC256" i="13"/>
  <c r="BB256" i="13"/>
  <c r="BA256" i="13"/>
  <c r="AZ256" i="13"/>
  <c r="AY256" i="13"/>
  <c r="AX256" i="13"/>
  <c r="AW256" i="13"/>
  <c r="AV256" i="13"/>
  <c r="AU256" i="13"/>
  <c r="AT256" i="13"/>
  <c r="AS256" i="13"/>
  <c r="AR256" i="13"/>
  <c r="AQ256" i="13"/>
  <c r="AP256" i="13"/>
  <c r="AO256" i="13"/>
  <c r="AN256" i="13"/>
  <c r="AM256" i="13"/>
  <c r="AL256" i="13"/>
  <c r="AK256" i="13"/>
  <c r="AJ256" i="13"/>
  <c r="AI256" i="13"/>
  <c r="AH256" i="13"/>
  <c r="AG256" i="13"/>
  <c r="AF256" i="13"/>
  <c r="AE256" i="13"/>
  <c r="AD256" i="13"/>
  <c r="AC256" i="13"/>
  <c r="AB256" i="13"/>
  <c r="AA256" i="13"/>
  <c r="Z256" i="13"/>
  <c r="Y256" i="13"/>
  <c r="X256" i="13"/>
  <c r="W256" i="13"/>
  <c r="V256" i="13"/>
  <c r="U256" i="13"/>
  <c r="T256" i="13"/>
  <c r="S256" i="13"/>
  <c r="R256" i="13"/>
  <c r="Q256" i="13"/>
  <c r="P256" i="13"/>
  <c r="O256" i="13"/>
  <c r="N256" i="13"/>
  <c r="M256" i="13"/>
  <c r="L256" i="13"/>
  <c r="K256" i="13"/>
  <c r="J256" i="13"/>
  <c r="I256" i="13"/>
  <c r="H256" i="13"/>
  <c r="G256" i="13"/>
  <c r="F256" i="13"/>
  <c r="E256" i="13"/>
  <c r="D256" i="13"/>
  <c r="BG255" i="13"/>
  <c r="BF255" i="13"/>
  <c r="BE255" i="13"/>
  <c r="BD255" i="13"/>
  <c r="BC255" i="13"/>
  <c r="BB255" i="13"/>
  <c r="BA255" i="13"/>
  <c r="AZ255" i="13"/>
  <c r="AY255" i="13"/>
  <c r="AX255" i="13"/>
  <c r="AW255" i="13"/>
  <c r="AV255" i="13"/>
  <c r="AU255" i="13"/>
  <c r="AT255" i="13"/>
  <c r="AS255" i="13"/>
  <c r="AR255" i="13"/>
  <c r="AQ255" i="13"/>
  <c r="AP255" i="13"/>
  <c r="AO255" i="13"/>
  <c r="AN255" i="13"/>
  <c r="AM255" i="13"/>
  <c r="AL255" i="13"/>
  <c r="AK255" i="13"/>
  <c r="AJ255" i="13"/>
  <c r="AI255" i="13"/>
  <c r="AH255" i="13"/>
  <c r="AG255" i="13"/>
  <c r="AF255" i="13"/>
  <c r="AE255" i="13"/>
  <c r="AD255" i="13"/>
  <c r="AC255" i="13"/>
  <c r="AB255" i="13"/>
  <c r="AA255" i="13"/>
  <c r="Z255" i="13"/>
  <c r="Y255" i="13"/>
  <c r="X255" i="13"/>
  <c r="W255" i="13"/>
  <c r="V255" i="13"/>
  <c r="U255" i="13"/>
  <c r="T255" i="13"/>
  <c r="S255" i="13"/>
  <c r="R255" i="13"/>
  <c r="Q255" i="13"/>
  <c r="P255" i="13"/>
  <c r="O255" i="13"/>
  <c r="N255" i="13"/>
  <c r="M255" i="13"/>
  <c r="L255" i="13"/>
  <c r="K255" i="13"/>
  <c r="J255" i="13"/>
  <c r="I255" i="13"/>
  <c r="H255" i="13"/>
  <c r="G255" i="13"/>
  <c r="F255" i="13"/>
  <c r="E255" i="13"/>
  <c r="D255" i="13"/>
  <c r="BG254" i="13"/>
  <c r="BF254" i="13"/>
  <c r="BE254" i="13"/>
  <c r="BD254" i="13"/>
  <c r="BC254" i="13"/>
  <c r="BB254" i="13"/>
  <c r="BA254" i="13"/>
  <c r="AZ254" i="13"/>
  <c r="AY254" i="13"/>
  <c r="AX254" i="13"/>
  <c r="AW254" i="13"/>
  <c r="AV254" i="13"/>
  <c r="AU254" i="13"/>
  <c r="AT254" i="13"/>
  <c r="AS254" i="13"/>
  <c r="AR254" i="13"/>
  <c r="AQ254" i="13"/>
  <c r="AP254" i="13"/>
  <c r="AO254" i="13"/>
  <c r="AN254" i="13"/>
  <c r="AM254" i="13"/>
  <c r="AL254" i="13"/>
  <c r="AK254" i="13"/>
  <c r="AJ254" i="13"/>
  <c r="AI254" i="13"/>
  <c r="AH254" i="13"/>
  <c r="AG254" i="13"/>
  <c r="AF254" i="13"/>
  <c r="AE254" i="13"/>
  <c r="AD254" i="13"/>
  <c r="AC254" i="13"/>
  <c r="AB254" i="13"/>
  <c r="AA254" i="13"/>
  <c r="Z254" i="13"/>
  <c r="Y254" i="13"/>
  <c r="X254" i="13"/>
  <c r="W254" i="13"/>
  <c r="V254" i="13"/>
  <c r="U254" i="13"/>
  <c r="T254" i="13"/>
  <c r="S254" i="13"/>
  <c r="R254" i="13"/>
  <c r="Q254" i="13"/>
  <c r="P254" i="13"/>
  <c r="O254" i="13"/>
  <c r="N254" i="13"/>
  <c r="M254" i="13"/>
  <c r="L254" i="13"/>
  <c r="K254" i="13"/>
  <c r="J254" i="13"/>
  <c r="I254" i="13"/>
  <c r="H254" i="13"/>
  <c r="G254" i="13"/>
  <c r="F254" i="13"/>
  <c r="E254" i="13"/>
  <c r="D254" i="13"/>
  <c r="BG253" i="13"/>
  <c r="BF253" i="13"/>
  <c r="BE253" i="13"/>
  <c r="BD253" i="13"/>
  <c r="BC253" i="13"/>
  <c r="BB253" i="13"/>
  <c r="BA253" i="13"/>
  <c r="AZ253" i="13"/>
  <c r="AY253" i="13"/>
  <c r="AX253" i="13"/>
  <c r="AW253" i="13"/>
  <c r="AV253" i="13"/>
  <c r="AU253" i="13"/>
  <c r="AT253" i="13"/>
  <c r="AS253" i="13"/>
  <c r="AR253" i="13"/>
  <c r="AQ253" i="13"/>
  <c r="AP253" i="13"/>
  <c r="AO253" i="13"/>
  <c r="AN253" i="13"/>
  <c r="AM253" i="13"/>
  <c r="AL253" i="13"/>
  <c r="AK253" i="13"/>
  <c r="AJ253" i="13"/>
  <c r="AI253" i="13"/>
  <c r="AH253" i="13"/>
  <c r="AG253" i="13"/>
  <c r="AF253" i="13"/>
  <c r="AE253" i="13"/>
  <c r="AD253" i="13"/>
  <c r="AC253" i="13"/>
  <c r="AB253" i="13"/>
  <c r="AA253" i="13"/>
  <c r="Z253" i="13"/>
  <c r="Y253" i="13"/>
  <c r="X253" i="13"/>
  <c r="W253" i="13"/>
  <c r="V253" i="13"/>
  <c r="U253" i="13"/>
  <c r="T253" i="13"/>
  <c r="S253" i="13"/>
  <c r="R253" i="13"/>
  <c r="Q253" i="13"/>
  <c r="P253" i="13"/>
  <c r="O253" i="13"/>
  <c r="N253" i="13"/>
  <c r="M253" i="13"/>
  <c r="L253" i="13"/>
  <c r="K253" i="13"/>
  <c r="J253" i="13"/>
  <c r="I253" i="13"/>
  <c r="H253" i="13"/>
  <c r="G253" i="13"/>
  <c r="F253" i="13"/>
  <c r="E253" i="13"/>
  <c r="D253" i="13"/>
  <c r="BG252" i="13"/>
  <c r="BF252" i="13"/>
  <c r="BE252" i="13"/>
  <c r="BD252" i="13"/>
  <c r="BC252" i="13"/>
  <c r="BB252" i="13"/>
  <c r="BA252" i="13"/>
  <c r="AZ252" i="13"/>
  <c r="AY252" i="13"/>
  <c r="AX252" i="13"/>
  <c r="AW252" i="13"/>
  <c r="AV252" i="13"/>
  <c r="AU252" i="13"/>
  <c r="AT252" i="13"/>
  <c r="AS252" i="13"/>
  <c r="AR252" i="13"/>
  <c r="AQ252" i="13"/>
  <c r="AP252" i="13"/>
  <c r="AO252" i="13"/>
  <c r="AN252" i="13"/>
  <c r="AM252" i="13"/>
  <c r="AL252" i="13"/>
  <c r="AK252" i="13"/>
  <c r="AJ252" i="13"/>
  <c r="AI252" i="13"/>
  <c r="AH252" i="13"/>
  <c r="AG252" i="13"/>
  <c r="AF252" i="13"/>
  <c r="AE252" i="13"/>
  <c r="AD252" i="13"/>
  <c r="AC252" i="13"/>
  <c r="AB252" i="13"/>
  <c r="AA252" i="13"/>
  <c r="Z252" i="13"/>
  <c r="Y252" i="13"/>
  <c r="X252" i="13"/>
  <c r="W252" i="13"/>
  <c r="V252" i="13"/>
  <c r="U252" i="13"/>
  <c r="T252" i="13"/>
  <c r="S252" i="13"/>
  <c r="R252" i="13"/>
  <c r="Q252" i="13"/>
  <c r="P252" i="13"/>
  <c r="O252" i="13"/>
  <c r="N252" i="13"/>
  <c r="M252" i="13"/>
  <c r="L252" i="13"/>
  <c r="K252" i="13"/>
  <c r="J252" i="13"/>
  <c r="I252" i="13"/>
  <c r="H252" i="13"/>
  <c r="G252" i="13"/>
  <c r="F252" i="13"/>
  <c r="E252" i="13"/>
  <c r="D252" i="13"/>
  <c r="BG251" i="13"/>
  <c r="BF251" i="13"/>
  <c r="BE251" i="13"/>
  <c r="BD251" i="13"/>
  <c r="BC251" i="13"/>
  <c r="BB251" i="13"/>
  <c r="BA251" i="13"/>
  <c r="AZ251" i="13"/>
  <c r="AY251" i="13"/>
  <c r="AX251" i="13"/>
  <c r="AW251" i="13"/>
  <c r="AV251" i="13"/>
  <c r="AU251" i="13"/>
  <c r="AT251" i="13"/>
  <c r="AS251" i="13"/>
  <c r="AR251" i="13"/>
  <c r="AQ251" i="13"/>
  <c r="AP251" i="13"/>
  <c r="AO251" i="13"/>
  <c r="AN251" i="13"/>
  <c r="AM251" i="13"/>
  <c r="AL251" i="13"/>
  <c r="AK251" i="13"/>
  <c r="AJ251" i="13"/>
  <c r="AI251" i="13"/>
  <c r="AH251" i="13"/>
  <c r="AG251" i="13"/>
  <c r="AF251" i="13"/>
  <c r="AE251" i="13"/>
  <c r="AD251" i="13"/>
  <c r="AC251" i="13"/>
  <c r="AB251" i="13"/>
  <c r="AA251" i="13"/>
  <c r="Z251" i="13"/>
  <c r="Y251" i="13"/>
  <c r="X251" i="13"/>
  <c r="W251" i="13"/>
  <c r="V251" i="13"/>
  <c r="U251" i="13"/>
  <c r="T251" i="13"/>
  <c r="S251" i="13"/>
  <c r="R251" i="13"/>
  <c r="Q251" i="13"/>
  <c r="P251" i="13"/>
  <c r="O251" i="13"/>
  <c r="N251" i="13"/>
  <c r="M251" i="13"/>
  <c r="L251" i="13"/>
  <c r="K251" i="13"/>
  <c r="J251" i="13"/>
  <c r="I251" i="13"/>
  <c r="H251" i="13"/>
  <c r="G251" i="13"/>
  <c r="F251" i="13"/>
  <c r="E251" i="13"/>
  <c r="D251" i="13"/>
  <c r="BG250" i="13"/>
  <c r="BF250" i="13"/>
  <c r="BE250" i="13"/>
  <c r="BD250" i="13"/>
  <c r="BC250" i="13"/>
  <c r="BB250" i="13"/>
  <c r="BA250" i="13"/>
  <c r="AZ250" i="13"/>
  <c r="AY250" i="13"/>
  <c r="AX250" i="13"/>
  <c r="AW250" i="13"/>
  <c r="AV250" i="13"/>
  <c r="AU250" i="13"/>
  <c r="AT250" i="13"/>
  <c r="AS250" i="13"/>
  <c r="AR250" i="13"/>
  <c r="AQ250" i="13"/>
  <c r="AP250" i="13"/>
  <c r="AO250" i="13"/>
  <c r="AN250" i="13"/>
  <c r="AM250" i="13"/>
  <c r="AL250" i="13"/>
  <c r="AK250" i="13"/>
  <c r="AJ250" i="13"/>
  <c r="AI250" i="13"/>
  <c r="AH250" i="13"/>
  <c r="AG250" i="13"/>
  <c r="AF250" i="13"/>
  <c r="AE250" i="13"/>
  <c r="AD250" i="13"/>
  <c r="AC250" i="13"/>
  <c r="AB250" i="13"/>
  <c r="AA250" i="13"/>
  <c r="Z250" i="13"/>
  <c r="Y250" i="13"/>
  <c r="X250" i="13"/>
  <c r="W250" i="13"/>
  <c r="V250" i="13"/>
  <c r="U250" i="13"/>
  <c r="T250" i="13"/>
  <c r="S250" i="13"/>
  <c r="R250" i="13"/>
  <c r="Q250" i="13"/>
  <c r="P250" i="13"/>
  <c r="O250" i="13"/>
  <c r="N250" i="13"/>
  <c r="M250" i="13"/>
  <c r="L250" i="13"/>
  <c r="K250" i="13"/>
  <c r="J250" i="13"/>
  <c r="I250" i="13"/>
  <c r="H250" i="13"/>
  <c r="G250" i="13"/>
  <c r="F250" i="13"/>
  <c r="E250" i="13"/>
  <c r="D250" i="13"/>
  <c r="BG249" i="13"/>
  <c r="BF249" i="13"/>
  <c r="BE249" i="13"/>
  <c r="BD249" i="13"/>
  <c r="BC249" i="13"/>
  <c r="BB249" i="13"/>
  <c r="BA249" i="13"/>
  <c r="AZ249" i="13"/>
  <c r="AY249" i="13"/>
  <c r="AX249" i="13"/>
  <c r="AW249" i="13"/>
  <c r="AV249" i="13"/>
  <c r="AU249" i="13"/>
  <c r="AT249" i="13"/>
  <c r="AS249" i="13"/>
  <c r="AR249" i="13"/>
  <c r="AQ249" i="13"/>
  <c r="AP249" i="13"/>
  <c r="AO249" i="13"/>
  <c r="AN249" i="13"/>
  <c r="AM249" i="13"/>
  <c r="AL249" i="13"/>
  <c r="AK249" i="13"/>
  <c r="AJ249" i="13"/>
  <c r="AI249" i="13"/>
  <c r="AH249" i="13"/>
  <c r="AG249" i="13"/>
  <c r="AF249" i="13"/>
  <c r="AE249" i="13"/>
  <c r="AD249" i="13"/>
  <c r="AC249" i="13"/>
  <c r="AB249" i="13"/>
  <c r="AA249" i="13"/>
  <c r="Z249" i="13"/>
  <c r="Y249" i="13"/>
  <c r="X249" i="13"/>
  <c r="W249" i="13"/>
  <c r="V249" i="13"/>
  <c r="U249" i="13"/>
  <c r="T249" i="13"/>
  <c r="S249" i="13"/>
  <c r="R249" i="13"/>
  <c r="Q249" i="13"/>
  <c r="P249" i="13"/>
  <c r="O249" i="13"/>
  <c r="N249" i="13"/>
  <c r="M249" i="13"/>
  <c r="L249" i="13"/>
  <c r="K249" i="13"/>
  <c r="J249" i="13"/>
  <c r="I249" i="13"/>
  <c r="H249" i="13"/>
  <c r="G249" i="13"/>
  <c r="F249" i="13"/>
  <c r="E249" i="13"/>
  <c r="D249" i="13"/>
  <c r="BG248" i="13"/>
  <c r="BF248" i="13"/>
  <c r="BE248" i="13"/>
  <c r="BD248" i="13"/>
  <c r="BC248" i="13"/>
  <c r="BB248" i="13"/>
  <c r="BA248" i="13"/>
  <c r="AZ248" i="13"/>
  <c r="AY248" i="13"/>
  <c r="AX248" i="13"/>
  <c r="AW248" i="13"/>
  <c r="AV248" i="13"/>
  <c r="AU248" i="13"/>
  <c r="AT248" i="13"/>
  <c r="AS248" i="13"/>
  <c r="AR248" i="13"/>
  <c r="AQ248" i="13"/>
  <c r="AP248" i="13"/>
  <c r="AO248" i="13"/>
  <c r="AN248" i="13"/>
  <c r="AM248" i="13"/>
  <c r="AL248" i="13"/>
  <c r="AK248" i="13"/>
  <c r="AJ248" i="13"/>
  <c r="AI248" i="13"/>
  <c r="AH248" i="13"/>
  <c r="AG248" i="13"/>
  <c r="AF248" i="13"/>
  <c r="AE248" i="13"/>
  <c r="AD248" i="13"/>
  <c r="AC248" i="13"/>
  <c r="AB248" i="13"/>
  <c r="AA248" i="13"/>
  <c r="Z248" i="13"/>
  <c r="Y248" i="13"/>
  <c r="X248" i="13"/>
  <c r="W248" i="13"/>
  <c r="V248" i="13"/>
  <c r="U248" i="13"/>
  <c r="T248" i="13"/>
  <c r="S248" i="13"/>
  <c r="R248" i="13"/>
  <c r="Q248" i="13"/>
  <c r="P248" i="13"/>
  <c r="O248" i="13"/>
  <c r="N248" i="13"/>
  <c r="M248" i="13"/>
  <c r="L248" i="13"/>
  <c r="K248" i="13"/>
  <c r="J248" i="13"/>
  <c r="I248" i="13"/>
  <c r="H248" i="13"/>
  <c r="G248" i="13"/>
  <c r="F248" i="13"/>
  <c r="E248" i="13"/>
  <c r="D248" i="13"/>
  <c r="BG247" i="13"/>
  <c r="BG381" i="13" s="1"/>
  <c r="BF247" i="13"/>
  <c r="BF381" i="13" s="1"/>
  <c r="BE247" i="13"/>
  <c r="BE381" i="13" s="1"/>
  <c r="BD247" i="13"/>
  <c r="BD381" i="13" s="1"/>
  <c r="BC247" i="13"/>
  <c r="BC381" i="13" s="1"/>
  <c r="BB247" i="13"/>
  <c r="BB381" i="13" s="1"/>
  <c r="BA247" i="13"/>
  <c r="BA381" i="13" s="1"/>
  <c r="AZ247" i="13"/>
  <c r="AZ381" i="13" s="1"/>
  <c r="AY247" i="13"/>
  <c r="AY381" i="13" s="1"/>
  <c r="AX247" i="13"/>
  <c r="AX381" i="13" s="1"/>
  <c r="AW247" i="13"/>
  <c r="AW381" i="13" s="1"/>
  <c r="AV247" i="13"/>
  <c r="AV381" i="13" s="1"/>
  <c r="AU247" i="13"/>
  <c r="AU381" i="13" s="1"/>
  <c r="AT247" i="13"/>
  <c r="AT381" i="13" s="1"/>
  <c r="AS247" i="13"/>
  <c r="AS381" i="13" s="1"/>
  <c r="AR247" i="13"/>
  <c r="AR381" i="13" s="1"/>
  <c r="AQ247" i="13"/>
  <c r="AQ381" i="13" s="1"/>
  <c r="AP247" i="13"/>
  <c r="AP381" i="13" s="1"/>
  <c r="AO247" i="13"/>
  <c r="AO381" i="13" s="1"/>
  <c r="AN247" i="13"/>
  <c r="AN381" i="13" s="1"/>
  <c r="AM247" i="13"/>
  <c r="AM381" i="13" s="1"/>
  <c r="AL247" i="13"/>
  <c r="AL381" i="13" s="1"/>
  <c r="AK247" i="13"/>
  <c r="AK381" i="13" s="1"/>
  <c r="AJ247" i="13"/>
  <c r="AJ381" i="13" s="1"/>
  <c r="AI247" i="13"/>
  <c r="AI381" i="13" s="1"/>
  <c r="AH247" i="13"/>
  <c r="AH381" i="13" s="1"/>
  <c r="AG247" i="13"/>
  <c r="AG381" i="13" s="1"/>
  <c r="AF247" i="13"/>
  <c r="AF381" i="13" s="1"/>
  <c r="AE247" i="13"/>
  <c r="AE381" i="13" s="1"/>
  <c r="AD247" i="13"/>
  <c r="AD381" i="13" s="1"/>
  <c r="AC247" i="13"/>
  <c r="AC381" i="13" s="1"/>
  <c r="AB247" i="13"/>
  <c r="AB381" i="13" s="1"/>
  <c r="AA247" i="13"/>
  <c r="AA381" i="13" s="1"/>
  <c r="Z247" i="13"/>
  <c r="Z381" i="13" s="1"/>
  <c r="Y247" i="13"/>
  <c r="Y381" i="13" s="1"/>
  <c r="X247" i="13"/>
  <c r="X381" i="13" s="1"/>
  <c r="W247" i="13"/>
  <c r="W381" i="13" s="1"/>
  <c r="V247" i="13"/>
  <c r="V381" i="13" s="1"/>
  <c r="U247" i="13"/>
  <c r="U381" i="13" s="1"/>
  <c r="T247" i="13"/>
  <c r="T381" i="13" s="1"/>
  <c r="S247" i="13"/>
  <c r="S381" i="13" s="1"/>
  <c r="R247" i="13"/>
  <c r="R381" i="13" s="1"/>
  <c r="Q247" i="13"/>
  <c r="Q381" i="13" s="1"/>
  <c r="P247" i="13"/>
  <c r="P381" i="13" s="1"/>
  <c r="O247" i="13"/>
  <c r="O381" i="13" s="1"/>
  <c r="N247" i="13"/>
  <c r="N381" i="13" s="1"/>
  <c r="M247" i="13"/>
  <c r="M381" i="13" s="1"/>
  <c r="L247" i="13"/>
  <c r="L381" i="13" s="1"/>
  <c r="K247" i="13"/>
  <c r="K381" i="13" s="1"/>
  <c r="J247" i="13"/>
  <c r="J381" i="13" s="1"/>
  <c r="I247" i="13"/>
  <c r="I381" i="13" s="1"/>
  <c r="H247" i="13"/>
  <c r="H381" i="13" s="1"/>
  <c r="G247" i="13"/>
  <c r="G381" i="13" s="1"/>
  <c r="F247" i="13"/>
  <c r="F381" i="13" s="1"/>
  <c r="E247" i="13"/>
  <c r="E381" i="13" s="1"/>
  <c r="D247" i="13"/>
  <c r="D381" i="13" s="1"/>
  <c r="BG246" i="13"/>
  <c r="BF246" i="13"/>
  <c r="BE246" i="13"/>
  <c r="BD246" i="13"/>
  <c r="BC246" i="13"/>
  <c r="BB246" i="13"/>
  <c r="BA246" i="13"/>
  <c r="AZ246" i="13"/>
  <c r="AY246" i="13"/>
  <c r="AX246" i="13"/>
  <c r="AW246" i="13"/>
  <c r="AV246" i="13"/>
  <c r="AU246" i="13"/>
  <c r="AT246" i="13"/>
  <c r="AS246" i="13"/>
  <c r="AR246" i="13"/>
  <c r="AQ246" i="13"/>
  <c r="AP246" i="13"/>
  <c r="AO246" i="13"/>
  <c r="AN246" i="13"/>
  <c r="AM246" i="13"/>
  <c r="AL246" i="13"/>
  <c r="AK246" i="13"/>
  <c r="AJ246" i="13"/>
  <c r="AI246" i="13"/>
  <c r="AH246" i="13"/>
  <c r="AG246" i="13"/>
  <c r="AF246" i="13"/>
  <c r="AE246" i="13"/>
  <c r="AD246" i="13"/>
  <c r="AC246" i="13"/>
  <c r="AB246" i="13"/>
  <c r="AA246" i="13"/>
  <c r="Z246" i="13"/>
  <c r="Y246" i="13"/>
  <c r="X246" i="13"/>
  <c r="W246" i="13"/>
  <c r="V246" i="13"/>
  <c r="U246" i="13"/>
  <c r="T246" i="13"/>
  <c r="S246" i="13"/>
  <c r="R246" i="13"/>
  <c r="Q246" i="13"/>
  <c r="P246" i="13"/>
  <c r="O246" i="13"/>
  <c r="N246" i="13"/>
  <c r="M246" i="13"/>
  <c r="L246" i="13"/>
  <c r="K246" i="13"/>
  <c r="J246" i="13"/>
  <c r="I246" i="13"/>
  <c r="H246" i="13"/>
  <c r="G246" i="13"/>
  <c r="F246" i="13"/>
  <c r="E246" i="13"/>
  <c r="D246" i="13"/>
  <c r="BG245" i="13"/>
  <c r="BF245" i="13"/>
  <c r="BE245" i="13"/>
  <c r="BD245" i="13"/>
  <c r="BC245" i="13"/>
  <c r="BB245" i="13"/>
  <c r="BA245" i="13"/>
  <c r="AZ245" i="13"/>
  <c r="AY245" i="13"/>
  <c r="AX245" i="13"/>
  <c r="AW245" i="13"/>
  <c r="AV245" i="13"/>
  <c r="AU245" i="13"/>
  <c r="AT245" i="13"/>
  <c r="AS245" i="13"/>
  <c r="AR245" i="13"/>
  <c r="AQ245" i="13"/>
  <c r="AP245" i="13"/>
  <c r="AO245" i="13"/>
  <c r="AN245" i="13"/>
  <c r="AM245" i="13"/>
  <c r="AL245" i="13"/>
  <c r="AK245" i="13"/>
  <c r="AJ245" i="13"/>
  <c r="AI245" i="13"/>
  <c r="AH245" i="13"/>
  <c r="AG245" i="13"/>
  <c r="AF245" i="13"/>
  <c r="AE245" i="13"/>
  <c r="AD245" i="13"/>
  <c r="AC245" i="13"/>
  <c r="AB245" i="13"/>
  <c r="AA245" i="13"/>
  <c r="Z245" i="13"/>
  <c r="Y245" i="13"/>
  <c r="X245" i="13"/>
  <c r="W245" i="13"/>
  <c r="V245" i="13"/>
  <c r="U245" i="13"/>
  <c r="T245" i="13"/>
  <c r="S245" i="13"/>
  <c r="R245" i="13"/>
  <c r="Q245" i="13"/>
  <c r="P245" i="13"/>
  <c r="O245" i="13"/>
  <c r="N245" i="13"/>
  <c r="M245" i="13"/>
  <c r="L245" i="13"/>
  <c r="K245" i="13"/>
  <c r="J245" i="13"/>
  <c r="I245" i="13"/>
  <c r="H245" i="13"/>
  <c r="G245" i="13"/>
  <c r="F245" i="13"/>
  <c r="E245" i="13"/>
  <c r="D245" i="13"/>
  <c r="BG244" i="13"/>
  <c r="BF244" i="13"/>
  <c r="BE244" i="13"/>
  <c r="BD244" i="13"/>
  <c r="BC244" i="13"/>
  <c r="BB244" i="13"/>
  <c r="BA244" i="13"/>
  <c r="AZ244" i="13"/>
  <c r="AY244" i="13"/>
  <c r="AX244" i="13"/>
  <c r="AW244" i="13"/>
  <c r="AV244" i="13"/>
  <c r="AU244" i="13"/>
  <c r="AT244" i="13"/>
  <c r="AS244" i="13"/>
  <c r="AR244" i="13"/>
  <c r="AQ244" i="13"/>
  <c r="AP244" i="13"/>
  <c r="AO244" i="13"/>
  <c r="AN244" i="13"/>
  <c r="AM244" i="13"/>
  <c r="AL244" i="13"/>
  <c r="AK244" i="13"/>
  <c r="AJ244" i="13"/>
  <c r="AI244" i="13"/>
  <c r="AH244" i="13"/>
  <c r="AG244" i="13"/>
  <c r="AF244" i="13"/>
  <c r="AE244" i="13"/>
  <c r="AD244" i="13"/>
  <c r="AC244" i="13"/>
  <c r="AB244" i="13"/>
  <c r="AA244" i="13"/>
  <c r="Z244" i="13"/>
  <c r="Y244" i="13"/>
  <c r="X244" i="13"/>
  <c r="W244" i="13"/>
  <c r="V244" i="13"/>
  <c r="U244" i="13"/>
  <c r="T244" i="13"/>
  <c r="S244" i="13"/>
  <c r="R244" i="13"/>
  <c r="Q244" i="13"/>
  <c r="P244" i="13"/>
  <c r="O244" i="13"/>
  <c r="N244" i="13"/>
  <c r="M244" i="13"/>
  <c r="L244" i="13"/>
  <c r="K244" i="13"/>
  <c r="J244" i="13"/>
  <c r="I244" i="13"/>
  <c r="H244" i="13"/>
  <c r="G244" i="13"/>
  <c r="F244" i="13"/>
  <c r="E244" i="13"/>
  <c r="D244" i="13"/>
  <c r="BG243" i="13"/>
  <c r="BF243" i="13"/>
  <c r="BE243" i="13"/>
  <c r="BD243" i="13"/>
  <c r="BC243" i="13"/>
  <c r="BB243" i="13"/>
  <c r="BA243" i="13"/>
  <c r="AZ243" i="13"/>
  <c r="AY243" i="13"/>
  <c r="AX243" i="13"/>
  <c r="AW243" i="13"/>
  <c r="AV243" i="13"/>
  <c r="AU243" i="13"/>
  <c r="AT243" i="13"/>
  <c r="AS243" i="13"/>
  <c r="AR243" i="13"/>
  <c r="AQ243" i="13"/>
  <c r="AP243" i="13"/>
  <c r="AO243" i="13"/>
  <c r="AN243" i="13"/>
  <c r="AM243" i="13"/>
  <c r="AL243" i="13"/>
  <c r="AK243" i="13"/>
  <c r="AJ243" i="13"/>
  <c r="AI243" i="13"/>
  <c r="AH243" i="13"/>
  <c r="AG243" i="13"/>
  <c r="AF243" i="13"/>
  <c r="AE243" i="13"/>
  <c r="AD243" i="13"/>
  <c r="AC243" i="13"/>
  <c r="AB243" i="13"/>
  <c r="AA243" i="13"/>
  <c r="Z243" i="13"/>
  <c r="Y243" i="13"/>
  <c r="X243" i="13"/>
  <c r="W243" i="13"/>
  <c r="V243" i="13"/>
  <c r="U243" i="13"/>
  <c r="T243" i="13"/>
  <c r="S243" i="13"/>
  <c r="R243" i="13"/>
  <c r="Q243" i="13"/>
  <c r="P243" i="13"/>
  <c r="O243" i="13"/>
  <c r="N243" i="13"/>
  <c r="M243" i="13"/>
  <c r="L243" i="13"/>
  <c r="K243" i="13"/>
  <c r="J243" i="13"/>
  <c r="I243" i="13"/>
  <c r="H243" i="13"/>
  <c r="G243" i="13"/>
  <c r="F243" i="13"/>
  <c r="E243" i="13"/>
  <c r="D243" i="13"/>
  <c r="BG242" i="13"/>
  <c r="BF242" i="13"/>
  <c r="BE242" i="13"/>
  <c r="BD242" i="13"/>
  <c r="BC242" i="13"/>
  <c r="BB242" i="13"/>
  <c r="BA242" i="13"/>
  <c r="AZ242" i="13"/>
  <c r="AY242" i="13"/>
  <c r="AX242" i="13"/>
  <c r="AW242" i="13"/>
  <c r="AV242" i="13"/>
  <c r="AU242" i="13"/>
  <c r="AT242" i="13"/>
  <c r="AS242" i="13"/>
  <c r="AR242" i="13"/>
  <c r="AQ242" i="13"/>
  <c r="AP242" i="13"/>
  <c r="AO242" i="13"/>
  <c r="AN242" i="13"/>
  <c r="AM242" i="13"/>
  <c r="AL242" i="13"/>
  <c r="AK242" i="13"/>
  <c r="AJ242" i="13"/>
  <c r="AI242" i="13"/>
  <c r="AH242" i="13"/>
  <c r="AG242" i="13"/>
  <c r="AF242" i="13"/>
  <c r="AE242" i="13"/>
  <c r="AD242" i="13"/>
  <c r="AC242" i="13"/>
  <c r="AB242" i="13"/>
  <c r="AA242" i="13"/>
  <c r="Z242" i="13"/>
  <c r="Y242" i="13"/>
  <c r="X242" i="13"/>
  <c r="W242" i="13"/>
  <c r="V242" i="13"/>
  <c r="U242" i="13"/>
  <c r="T242" i="13"/>
  <c r="S242" i="13"/>
  <c r="R242" i="13"/>
  <c r="Q242" i="13"/>
  <c r="P242" i="13"/>
  <c r="O242" i="13"/>
  <c r="N242" i="13"/>
  <c r="M242" i="13"/>
  <c r="L242" i="13"/>
  <c r="K242" i="13"/>
  <c r="J242" i="13"/>
  <c r="I242" i="13"/>
  <c r="H242" i="13"/>
  <c r="G242" i="13"/>
  <c r="F242" i="13"/>
  <c r="E242" i="13"/>
  <c r="D242" i="13"/>
  <c r="BG241" i="13"/>
  <c r="BF241" i="13"/>
  <c r="BE241" i="13"/>
  <c r="BD241" i="13"/>
  <c r="BC241" i="13"/>
  <c r="BB241" i="13"/>
  <c r="BA241" i="13"/>
  <c r="AZ241" i="13"/>
  <c r="AY241" i="13"/>
  <c r="AX241" i="13"/>
  <c r="AW241" i="13"/>
  <c r="AV241" i="13"/>
  <c r="AU241" i="13"/>
  <c r="AT241" i="13"/>
  <c r="AS241" i="13"/>
  <c r="AR241" i="13"/>
  <c r="AQ241" i="13"/>
  <c r="AP241" i="13"/>
  <c r="AO241" i="13"/>
  <c r="AN241" i="13"/>
  <c r="AM241" i="13"/>
  <c r="AL241" i="13"/>
  <c r="AK241" i="13"/>
  <c r="AJ241" i="13"/>
  <c r="AI241" i="13"/>
  <c r="AH241" i="13"/>
  <c r="AG241" i="13"/>
  <c r="AF241" i="13"/>
  <c r="AE241" i="13"/>
  <c r="AD241" i="13"/>
  <c r="AC241" i="13"/>
  <c r="AB241" i="13"/>
  <c r="AA241" i="13"/>
  <c r="Z241" i="13"/>
  <c r="Y241" i="13"/>
  <c r="X241" i="13"/>
  <c r="W241" i="13"/>
  <c r="V241" i="13"/>
  <c r="U241" i="13"/>
  <c r="T241" i="13"/>
  <c r="S241" i="13"/>
  <c r="R241" i="13"/>
  <c r="Q241" i="13"/>
  <c r="P241" i="13"/>
  <c r="O241" i="13"/>
  <c r="N241" i="13"/>
  <c r="M241" i="13"/>
  <c r="L241" i="13"/>
  <c r="K241" i="13"/>
  <c r="J241" i="13"/>
  <c r="I241" i="13"/>
  <c r="H241" i="13"/>
  <c r="G241" i="13"/>
  <c r="F241" i="13"/>
  <c r="E241" i="13"/>
  <c r="D241" i="13"/>
  <c r="BG240" i="13"/>
  <c r="BF240" i="13"/>
  <c r="BE240" i="13"/>
  <c r="BD240" i="13"/>
  <c r="BC240" i="13"/>
  <c r="BB240" i="13"/>
  <c r="BA240" i="13"/>
  <c r="AZ240" i="13"/>
  <c r="AY240" i="13"/>
  <c r="AX240" i="13"/>
  <c r="AW240" i="13"/>
  <c r="AV240" i="13"/>
  <c r="AU240" i="13"/>
  <c r="AT240" i="13"/>
  <c r="AS240" i="13"/>
  <c r="AR240" i="13"/>
  <c r="AQ240" i="13"/>
  <c r="AP240" i="13"/>
  <c r="AO240" i="13"/>
  <c r="AN240" i="13"/>
  <c r="AM240" i="13"/>
  <c r="AL240" i="13"/>
  <c r="AK240" i="13"/>
  <c r="AJ240" i="13"/>
  <c r="AI240" i="13"/>
  <c r="AH240" i="13"/>
  <c r="AG240" i="13"/>
  <c r="AF240" i="13"/>
  <c r="AE240" i="13"/>
  <c r="AD240" i="13"/>
  <c r="AC240" i="13"/>
  <c r="AB240" i="13"/>
  <c r="AA240" i="13"/>
  <c r="Z240" i="13"/>
  <c r="Y240" i="13"/>
  <c r="X240" i="13"/>
  <c r="W240" i="13"/>
  <c r="V240" i="13"/>
  <c r="U240" i="13"/>
  <c r="T240" i="13"/>
  <c r="S240" i="13"/>
  <c r="R240" i="13"/>
  <c r="Q240" i="13"/>
  <c r="P240" i="13"/>
  <c r="O240" i="13"/>
  <c r="N240" i="13"/>
  <c r="M240" i="13"/>
  <c r="L240" i="13"/>
  <c r="K240" i="13"/>
  <c r="J240" i="13"/>
  <c r="I240" i="13"/>
  <c r="H240" i="13"/>
  <c r="G240" i="13"/>
  <c r="F240" i="13"/>
  <c r="E240" i="13"/>
  <c r="D240" i="13"/>
  <c r="BG239" i="13"/>
  <c r="BF239" i="13"/>
  <c r="BE239" i="13"/>
  <c r="BD239" i="13"/>
  <c r="BC239" i="13"/>
  <c r="BB239" i="13"/>
  <c r="BA239" i="13"/>
  <c r="AZ239" i="13"/>
  <c r="AY239" i="13"/>
  <c r="AX239" i="13"/>
  <c r="AW239" i="13"/>
  <c r="AV239" i="13"/>
  <c r="AU239" i="13"/>
  <c r="AT239" i="13"/>
  <c r="AS239" i="13"/>
  <c r="AR239" i="13"/>
  <c r="AQ239" i="13"/>
  <c r="AP239" i="13"/>
  <c r="AO239" i="13"/>
  <c r="AN239" i="13"/>
  <c r="AM239" i="13"/>
  <c r="AL239" i="13"/>
  <c r="AK239" i="13"/>
  <c r="AJ239" i="13"/>
  <c r="AI239" i="13"/>
  <c r="AH239" i="13"/>
  <c r="AG239" i="13"/>
  <c r="AF239" i="13"/>
  <c r="AE239" i="13"/>
  <c r="AD239" i="13"/>
  <c r="AC239" i="13"/>
  <c r="AB239" i="13"/>
  <c r="AA239" i="13"/>
  <c r="Z239" i="13"/>
  <c r="Y239" i="13"/>
  <c r="X239" i="13"/>
  <c r="W239" i="13"/>
  <c r="V239" i="13"/>
  <c r="U239" i="13"/>
  <c r="T239" i="13"/>
  <c r="S239" i="13"/>
  <c r="R239" i="13"/>
  <c r="Q239" i="13"/>
  <c r="P239" i="13"/>
  <c r="O239" i="13"/>
  <c r="N239" i="13"/>
  <c r="M239" i="13"/>
  <c r="L239" i="13"/>
  <c r="K239" i="13"/>
  <c r="J239" i="13"/>
  <c r="I239" i="13"/>
  <c r="H239" i="13"/>
  <c r="G239" i="13"/>
  <c r="F239" i="13"/>
  <c r="E239" i="13"/>
  <c r="D239" i="13"/>
  <c r="BG238" i="13"/>
  <c r="BF238" i="13"/>
  <c r="BE238" i="13"/>
  <c r="BD238" i="13"/>
  <c r="BC238" i="13"/>
  <c r="BB238" i="13"/>
  <c r="BA238" i="13"/>
  <c r="AZ238" i="13"/>
  <c r="AY238" i="13"/>
  <c r="AX238" i="13"/>
  <c r="AW238" i="13"/>
  <c r="AV238" i="13"/>
  <c r="AU238" i="13"/>
  <c r="AT238" i="13"/>
  <c r="AS238" i="13"/>
  <c r="AR238" i="13"/>
  <c r="AQ238" i="13"/>
  <c r="AP238" i="13"/>
  <c r="AO238" i="13"/>
  <c r="AN238" i="13"/>
  <c r="AM238" i="13"/>
  <c r="AL238" i="13"/>
  <c r="AK238" i="13"/>
  <c r="AJ238" i="13"/>
  <c r="AI238" i="13"/>
  <c r="AH238" i="13"/>
  <c r="AG238" i="13"/>
  <c r="AF238" i="13"/>
  <c r="AE238" i="13"/>
  <c r="AD238" i="13"/>
  <c r="AC238" i="13"/>
  <c r="AB238" i="13"/>
  <c r="AA238" i="13"/>
  <c r="Z238" i="13"/>
  <c r="Y238" i="13"/>
  <c r="X238" i="13"/>
  <c r="W238" i="13"/>
  <c r="V238" i="13"/>
  <c r="U238" i="13"/>
  <c r="T238" i="13"/>
  <c r="S238" i="13"/>
  <c r="R238" i="13"/>
  <c r="Q238" i="13"/>
  <c r="P238" i="13"/>
  <c r="O238" i="13"/>
  <c r="N238" i="13"/>
  <c r="M238" i="13"/>
  <c r="L238" i="13"/>
  <c r="K238" i="13"/>
  <c r="J238" i="13"/>
  <c r="I238" i="13"/>
  <c r="H238" i="13"/>
  <c r="G238" i="13"/>
  <c r="F238" i="13"/>
  <c r="E238" i="13"/>
  <c r="D238" i="13"/>
  <c r="BG237" i="13"/>
  <c r="BF237" i="13"/>
  <c r="BE237" i="13"/>
  <c r="BD237" i="13"/>
  <c r="BC237" i="13"/>
  <c r="BB237" i="13"/>
  <c r="BA237" i="13"/>
  <c r="AZ237" i="13"/>
  <c r="AY237" i="13"/>
  <c r="AX237" i="13"/>
  <c r="AW237" i="13"/>
  <c r="AV237" i="13"/>
  <c r="AU237" i="13"/>
  <c r="AT237" i="13"/>
  <c r="AS237" i="13"/>
  <c r="AR237" i="13"/>
  <c r="AQ237" i="13"/>
  <c r="AP237" i="13"/>
  <c r="AO237" i="13"/>
  <c r="AN237" i="13"/>
  <c r="AM237" i="13"/>
  <c r="AL237" i="13"/>
  <c r="AK237" i="13"/>
  <c r="AJ237" i="13"/>
  <c r="AI237" i="13"/>
  <c r="AH237" i="13"/>
  <c r="AG237" i="13"/>
  <c r="AF237" i="13"/>
  <c r="AE237" i="13"/>
  <c r="AD237" i="13"/>
  <c r="AC237" i="13"/>
  <c r="AB237" i="13"/>
  <c r="AA237" i="13"/>
  <c r="Z237" i="13"/>
  <c r="Y237" i="13"/>
  <c r="X237" i="13"/>
  <c r="W237" i="13"/>
  <c r="V237" i="13"/>
  <c r="U237" i="13"/>
  <c r="T237" i="13"/>
  <c r="S237" i="13"/>
  <c r="R237" i="13"/>
  <c r="Q237" i="13"/>
  <c r="P237" i="13"/>
  <c r="O237" i="13"/>
  <c r="N237" i="13"/>
  <c r="M237" i="13"/>
  <c r="L237" i="13"/>
  <c r="K237" i="13"/>
  <c r="J237" i="13"/>
  <c r="I237" i="13"/>
  <c r="H237" i="13"/>
  <c r="G237" i="13"/>
  <c r="F237" i="13"/>
  <c r="E237" i="13"/>
  <c r="D237" i="13"/>
  <c r="BG236" i="13"/>
  <c r="BF236" i="13"/>
  <c r="BE236" i="13"/>
  <c r="BD236" i="13"/>
  <c r="BC236" i="13"/>
  <c r="BB236" i="13"/>
  <c r="BA236" i="13"/>
  <c r="AZ236" i="13"/>
  <c r="AY236" i="13"/>
  <c r="AX236" i="13"/>
  <c r="AW236" i="13"/>
  <c r="AV236" i="13"/>
  <c r="AU236" i="13"/>
  <c r="AT236" i="13"/>
  <c r="AS236" i="13"/>
  <c r="AR236" i="13"/>
  <c r="AQ236" i="13"/>
  <c r="AP236" i="13"/>
  <c r="AO236" i="13"/>
  <c r="AN236" i="13"/>
  <c r="AM236" i="13"/>
  <c r="AL236" i="13"/>
  <c r="AK236" i="13"/>
  <c r="AJ236" i="13"/>
  <c r="AI236" i="13"/>
  <c r="AH236" i="13"/>
  <c r="AG236" i="13"/>
  <c r="AF236" i="13"/>
  <c r="AE236" i="13"/>
  <c r="AD236" i="13"/>
  <c r="AC236" i="13"/>
  <c r="AB236" i="13"/>
  <c r="AA236" i="13"/>
  <c r="Z236" i="13"/>
  <c r="Y236" i="13"/>
  <c r="X236" i="13"/>
  <c r="W236" i="13"/>
  <c r="V236" i="13"/>
  <c r="U236" i="13"/>
  <c r="T236" i="13"/>
  <c r="S236" i="13"/>
  <c r="R236" i="13"/>
  <c r="Q236" i="13"/>
  <c r="P236" i="13"/>
  <c r="O236" i="13"/>
  <c r="N236" i="13"/>
  <c r="M236" i="13"/>
  <c r="L236" i="13"/>
  <c r="K236" i="13"/>
  <c r="J236" i="13"/>
  <c r="I236" i="13"/>
  <c r="H236" i="13"/>
  <c r="G236" i="13"/>
  <c r="F236" i="13"/>
  <c r="E236" i="13"/>
  <c r="D236" i="13"/>
  <c r="BG235" i="13"/>
  <c r="BF235" i="13"/>
  <c r="BE235" i="13"/>
  <c r="BD235" i="13"/>
  <c r="BC235" i="13"/>
  <c r="BB235" i="13"/>
  <c r="BA235" i="13"/>
  <c r="AZ235" i="13"/>
  <c r="AY235" i="13"/>
  <c r="AX235" i="13"/>
  <c r="AW235" i="13"/>
  <c r="AV235" i="13"/>
  <c r="AU235" i="13"/>
  <c r="AT235" i="13"/>
  <c r="AS235" i="13"/>
  <c r="AR235" i="13"/>
  <c r="AQ235" i="13"/>
  <c r="AP235" i="13"/>
  <c r="AO235" i="13"/>
  <c r="AN235" i="13"/>
  <c r="AM235" i="13"/>
  <c r="AL235" i="13"/>
  <c r="AK235" i="13"/>
  <c r="AJ235" i="13"/>
  <c r="AI235" i="13"/>
  <c r="AH235" i="13"/>
  <c r="AG235" i="13"/>
  <c r="AF235" i="13"/>
  <c r="AE235" i="13"/>
  <c r="AD235" i="13"/>
  <c r="AC235" i="13"/>
  <c r="AB235" i="13"/>
  <c r="AA235" i="13"/>
  <c r="Z235" i="13"/>
  <c r="Y235" i="13"/>
  <c r="X235" i="13"/>
  <c r="W235" i="13"/>
  <c r="V235" i="13"/>
  <c r="U235" i="13"/>
  <c r="T235" i="13"/>
  <c r="S235" i="13"/>
  <c r="R235" i="13"/>
  <c r="Q235" i="13"/>
  <c r="P235" i="13"/>
  <c r="O235" i="13"/>
  <c r="N235" i="13"/>
  <c r="M235" i="13"/>
  <c r="L235" i="13"/>
  <c r="K235" i="13"/>
  <c r="J235" i="13"/>
  <c r="I235" i="13"/>
  <c r="H235" i="13"/>
  <c r="G235" i="13"/>
  <c r="F235" i="13"/>
  <c r="E235" i="13"/>
  <c r="D235" i="13"/>
  <c r="BG234" i="13"/>
  <c r="BF234" i="13"/>
  <c r="BE234" i="13"/>
  <c r="BD234" i="13"/>
  <c r="BC234" i="13"/>
  <c r="BB234" i="13"/>
  <c r="BA234" i="13"/>
  <c r="AZ234" i="13"/>
  <c r="AY234" i="13"/>
  <c r="AX234" i="13"/>
  <c r="AW234" i="13"/>
  <c r="AV234" i="13"/>
  <c r="AU234" i="13"/>
  <c r="AT234" i="13"/>
  <c r="AS234" i="13"/>
  <c r="AR234" i="13"/>
  <c r="AQ234" i="13"/>
  <c r="AP234" i="13"/>
  <c r="AO234" i="13"/>
  <c r="AN234" i="13"/>
  <c r="AM234" i="13"/>
  <c r="AL234" i="13"/>
  <c r="AK234" i="13"/>
  <c r="AJ234" i="13"/>
  <c r="AI234" i="13"/>
  <c r="AH234" i="13"/>
  <c r="AG234" i="13"/>
  <c r="AF234" i="13"/>
  <c r="AE234" i="13"/>
  <c r="AD234" i="13"/>
  <c r="AC234" i="13"/>
  <c r="AB234" i="13"/>
  <c r="AA234" i="13"/>
  <c r="Z234" i="13"/>
  <c r="Y234" i="13"/>
  <c r="X234" i="13"/>
  <c r="W234" i="13"/>
  <c r="V234" i="13"/>
  <c r="U234" i="13"/>
  <c r="T234" i="13"/>
  <c r="S234" i="13"/>
  <c r="R234" i="13"/>
  <c r="Q234" i="13"/>
  <c r="P234" i="13"/>
  <c r="O234" i="13"/>
  <c r="N234" i="13"/>
  <c r="M234" i="13"/>
  <c r="L234" i="13"/>
  <c r="K234" i="13"/>
  <c r="J234" i="13"/>
  <c r="I234" i="13"/>
  <c r="H234" i="13"/>
  <c r="G234" i="13"/>
  <c r="F234" i="13"/>
  <c r="E234" i="13"/>
  <c r="D234" i="13"/>
  <c r="BG233" i="13"/>
  <c r="BF233" i="13"/>
  <c r="BE233" i="13"/>
  <c r="BD233" i="13"/>
  <c r="BC233" i="13"/>
  <c r="BB233" i="13"/>
  <c r="BA233" i="13"/>
  <c r="AZ233" i="13"/>
  <c r="AY233" i="13"/>
  <c r="AX233" i="13"/>
  <c r="AW233" i="13"/>
  <c r="AV233" i="13"/>
  <c r="AU233" i="13"/>
  <c r="AT233" i="13"/>
  <c r="AS233" i="13"/>
  <c r="AR233" i="13"/>
  <c r="AQ233" i="13"/>
  <c r="AP233" i="13"/>
  <c r="AO233" i="13"/>
  <c r="AN233" i="13"/>
  <c r="AM233" i="13"/>
  <c r="AL233" i="13"/>
  <c r="AK233" i="13"/>
  <c r="AJ233" i="13"/>
  <c r="AI233" i="13"/>
  <c r="AH233" i="13"/>
  <c r="AG233" i="13"/>
  <c r="AF233" i="13"/>
  <c r="AE233" i="13"/>
  <c r="AD233" i="13"/>
  <c r="AC233" i="13"/>
  <c r="AB233" i="13"/>
  <c r="AA233" i="13"/>
  <c r="Z233" i="13"/>
  <c r="Y233" i="13"/>
  <c r="X233" i="13"/>
  <c r="W233" i="13"/>
  <c r="V233" i="13"/>
  <c r="U233" i="13"/>
  <c r="T233" i="13"/>
  <c r="S233" i="13"/>
  <c r="R233" i="13"/>
  <c r="Q233" i="13"/>
  <c r="P233" i="13"/>
  <c r="O233" i="13"/>
  <c r="N233" i="13"/>
  <c r="M233" i="13"/>
  <c r="L233" i="13"/>
  <c r="K233" i="13"/>
  <c r="J233" i="13"/>
  <c r="I233" i="13"/>
  <c r="H233" i="13"/>
  <c r="G233" i="13"/>
  <c r="F233" i="13"/>
  <c r="E233" i="13"/>
  <c r="D233" i="13"/>
  <c r="BG232" i="13"/>
  <c r="BF232" i="13"/>
  <c r="BE232" i="13"/>
  <c r="BD232" i="13"/>
  <c r="BC232" i="13"/>
  <c r="BB232" i="13"/>
  <c r="BA232" i="13"/>
  <c r="AZ232" i="13"/>
  <c r="AY232" i="13"/>
  <c r="AX232" i="13"/>
  <c r="AW232" i="13"/>
  <c r="AV232" i="13"/>
  <c r="AU232" i="13"/>
  <c r="AT232" i="13"/>
  <c r="AS232" i="13"/>
  <c r="AR232" i="13"/>
  <c r="AQ232" i="13"/>
  <c r="AP232" i="13"/>
  <c r="AO232" i="13"/>
  <c r="AN232" i="13"/>
  <c r="AM232" i="13"/>
  <c r="AL232" i="13"/>
  <c r="AK232" i="13"/>
  <c r="AJ232" i="13"/>
  <c r="AI232" i="13"/>
  <c r="AH232" i="13"/>
  <c r="AG232" i="13"/>
  <c r="AF232" i="13"/>
  <c r="AE232" i="13"/>
  <c r="AD232" i="13"/>
  <c r="AC232" i="13"/>
  <c r="AB232" i="13"/>
  <c r="AA232" i="13"/>
  <c r="Z232" i="13"/>
  <c r="Y232" i="13"/>
  <c r="X232" i="13"/>
  <c r="W232" i="13"/>
  <c r="V232" i="13"/>
  <c r="U232" i="13"/>
  <c r="T232" i="13"/>
  <c r="S232" i="13"/>
  <c r="R232" i="13"/>
  <c r="Q232" i="13"/>
  <c r="P232" i="13"/>
  <c r="O232" i="13"/>
  <c r="N232" i="13"/>
  <c r="M232" i="13"/>
  <c r="L232" i="13"/>
  <c r="K232" i="13"/>
  <c r="J232" i="13"/>
  <c r="I232" i="13"/>
  <c r="H232" i="13"/>
  <c r="G232" i="13"/>
  <c r="F232" i="13"/>
  <c r="E232" i="13"/>
  <c r="D232" i="13"/>
  <c r="BG231" i="13"/>
  <c r="BF231" i="13"/>
  <c r="BE231" i="13"/>
  <c r="BD231" i="13"/>
  <c r="BC231" i="13"/>
  <c r="BB231" i="13"/>
  <c r="BA231" i="13"/>
  <c r="AZ231" i="13"/>
  <c r="AY231" i="13"/>
  <c r="AX231" i="13"/>
  <c r="AW231" i="13"/>
  <c r="AV231" i="13"/>
  <c r="AU231" i="13"/>
  <c r="AT231" i="13"/>
  <c r="AS231" i="13"/>
  <c r="AR231" i="13"/>
  <c r="AQ231" i="13"/>
  <c r="AP231" i="13"/>
  <c r="AO231" i="13"/>
  <c r="AN231" i="13"/>
  <c r="AM231" i="13"/>
  <c r="AL231" i="13"/>
  <c r="AK231" i="13"/>
  <c r="AJ231" i="13"/>
  <c r="AI231" i="13"/>
  <c r="AH231" i="13"/>
  <c r="AG231" i="13"/>
  <c r="AF231" i="13"/>
  <c r="AE231" i="13"/>
  <c r="AD231" i="13"/>
  <c r="AC231" i="13"/>
  <c r="AB231" i="13"/>
  <c r="AA231" i="13"/>
  <c r="Z231" i="13"/>
  <c r="Y231" i="13"/>
  <c r="X231" i="13"/>
  <c r="W231" i="13"/>
  <c r="V231" i="13"/>
  <c r="U231" i="13"/>
  <c r="T231" i="13"/>
  <c r="S231" i="13"/>
  <c r="R231" i="13"/>
  <c r="Q231" i="13"/>
  <c r="P231" i="13"/>
  <c r="O231" i="13"/>
  <c r="N231" i="13"/>
  <c r="M231" i="13"/>
  <c r="L231" i="13"/>
  <c r="K231" i="13"/>
  <c r="J231" i="13"/>
  <c r="I231" i="13"/>
  <c r="H231" i="13"/>
  <c r="G231" i="13"/>
  <c r="F231" i="13"/>
  <c r="E231" i="13"/>
  <c r="D231" i="13"/>
  <c r="BG230" i="13"/>
  <c r="BF230" i="13"/>
  <c r="BE230" i="13"/>
  <c r="BD230" i="13"/>
  <c r="BC230" i="13"/>
  <c r="BB230" i="13"/>
  <c r="BA230" i="13"/>
  <c r="AZ230" i="13"/>
  <c r="AY230" i="13"/>
  <c r="AX230" i="13"/>
  <c r="AW230" i="13"/>
  <c r="AV230" i="13"/>
  <c r="AU230" i="13"/>
  <c r="AT230" i="13"/>
  <c r="AS230" i="13"/>
  <c r="AR230" i="13"/>
  <c r="AQ230" i="13"/>
  <c r="AP230" i="13"/>
  <c r="AO230" i="13"/>
  <c r="AN230" i="13"/>
  <c r="AM230" i="13"/>
  <c r="AL230" i="13"/>
  <c r="AK230" i="13"/>
  <c r="AJ230" i="13"/>
  <c r="AI230" i="13"/>
  <c r="AH230" i="13"/>
  <c r="AG230" i="13"/>
  <c r="AF230" i="13"/>
  <c r="AE230" i="13"/>
  <c r="AD230" i="13"/>
  <c r="AC230" i="13"/>
  <c r="AB230" i="13"/>
  <c r="AA230" i="13"/>
  <c r="Z230" i="13"/>
  <c r="Y230" i="13"/>
  <c r="X230" i="13"/>
  <c r="W230" i="13"/>
  <c r="V230" i="13"/>
  <c r="U230" i="13"/>
  <c r="T230" i="13"/>
  <c r="S230" i="13"/>
  <c r="R230" i="13"/>
  <c r="Q230" i="13"/>
  <c r="P230" i="13"/>
  <c r="O230" i="13"/>
  <c r="N230" i="13"/>
  <c r="M230" i="13"/>
  <c r="L230" i="13"/>
  <c r="K230" i="13"/>
  <c r="J230" i="13"/>
  <c r="I230" i="13"/>
  <c r="H230" i="13"/>
  <c r="G230" i="13"/>
  <c r="F230" i="13"/>
  <c r="E230" i="13"/>
  <c r="D230" i="13"/>
  <c r="BG229" i="13"/>
  <c r="BF229" i="13"/>
  <c r="BE229" i="13"/>
  <c r="BD229" i="13"/>
  <c r="BC229" i="13"/>
  <c r="BB229" i="13"/>
  <c r="BA229" i="13"/>
  <c r="AZ229" i="13"/>
  <c r="AY229" i="13"/>
  <c r="AX229" i="13"/>
  <c r="AW229" i="13"/>
  <c r="AV229" i="13"/>
  <c r="AU229" i="13"/>
  <c r="AT229" i="13"/>
  <c r="AS229" i="13"/>
  <c r="AR229" i="13"/>
  <c r="AQ229" i="13"/>
  <c r="AP229" i="13"/>
  <c r="AO229" i="13"/>
  <c r="AN229" i="13"/>
  <c r="AM229" i="13"/>
  <c r="AL229" i="13"/>
  <c r="AK229" i="13"/>
  <c r="AJ229" i="13"/>
  <c r="AI229" i="13"/>
  <c r="AH229" i="13"/>
  <c r="AG229" i="13"/>
  <c r="AF229" i="13"/>
  <c r="AE229" i="13"/>
  <c r="AD229" i="13"/>
  <c r="AC229" i="13"/>
  <c r="AB229" i="13"/>
  <c r="AA229" i="13"/>
  <c r="Z229" i="13"/>
  <c r="Y229" i="13"/>
  <c r="X229" i="13"/>
  <c r="W229" i="13"/>
  <c r="V229" i="13"/>
  <c r="U229" i="13"/>
  <c r="T229" i="13"/>
  <c r="S229" i="13"/>
  <c r="R229" i="13"/>
  <c r="Q229" i="13"/>
  <c r="P229" i="13"/>
  <c r="O229" i="13"/>
  <c r="N229" i="13"/>
  <c r="M229" i="13"/>
  <c r="L229" i="13"/>
  <c r="K229" i="13"/>
  <c r="J229" i="13"/>
  <c r="I229" i="13"/>
  <c r="H229" i="13"/>
  <c r="G229" i="13"/>
  <c r="F229" i="13"/>
  <c r="E229" i="13"/>
  <c r="D229" i="13"/>
  <c r="BG228" i="13"/>
  <c r="BF228" i="13"/>
  <c r="BE228" i="13"/>
  <c r="BD228" i="13"/>
  <c r="BC228" i="13"/>
  <c r="BB228" i="13"/>
  <c r="BA228" i="13"/>
  <c r="AZ228" i="13"/>
  <c r="AY228" i="13"/>
  <c r="AX228" i="13"/>
  <c r="AW228" i="13"/>
  <c r="AV228" i="13"/>
  <c r="AU228" i="13"/>
  <c r="AT228" i="13"/>
  <c r="AS228" i="13"/>
  <c r="AR228" i="13"/>
  <c r="AQ228" i="13"/>
  <c r="AP228" i="13"/>
  <c r="AO228" i="13"/>
  <c r="AN228" i="13"/>
  <c r="AM228" i="13"/>
  <c r="AL228" i="13"/>
  <c r="AK228" i="13"/>
  <c r="AJ228" i="13"/>
  <c r="AI228" i="13"/>
  <c r="AH228" i="13"/>
  <c r="AG228" i="13"/>
  <c r="AF228" i="13"/>
  <c r="AE228" i="13"/>
  <c r="AD228" i="13"/>
  <c r="AC228" i="13"/>
  <c r="AB228" i="13"/>
  <c r="AA228" i="13"/>
  <c r="Z228" i="13"/>
  <c r="Y228" i="13"/>
  <c r="X228" i="13"/>
  <c r="W228" i="13"/>
  <c r="V228" i="13"/>
  <c r="U228" i="13"/>
  <c r="T228" i="13"/>
  <c r="S228" i="13"/>
  <c r="R228" i="13"/>
  <c r="Q228" i="13"/>
  <c r="P228" i="13"/>
  <c r="O228" i="13"/>
  <c r="N228" i="13"/>
  <c r="M228" i="13"/>
  <c r="L228" i="13"/>
  <c r="K228" i="13"/>
  <c r="J228" i="13"/>
  <c r="I228" i="13"/>
  <c r="H228" i="13"/>
  <c r="G228" i="13"/>
  <c r="F228" i="13"/>
  <c r="E228" i="13"/>
  <c r="D228" i="13"/>
  <c r="BG227" i="13"/>
  <c r="BF227" i="13"/>
  <c r="BE227" i="13"/>
  <c r="BD227" i="13"/>
  <c r="BC227" i="13"/>
  <c r="BB227" i="13"/>
  <c r="BA227" i="13"/>
  <c r="AZ227" i="13"/>
  <c r="AY227" i="13"/>
  <c r="AX227" i="13"/>
  <c r="AW227" i="13"/>
  <c r="AV227" i="13"/>
  <c r="AU227" i="13"/>
  <c r="AT227" i="13"/>
  <c r="AS227" i="13"/>
  <c r="AR227" i="13"/>
  <c r="AQ227" i="13"/>
  <c r="AP227" i="13"/>
  <c r="AO227" i="13"/>
  <c r="AN227" i="13"/>
  <c r="AM227" i="13"/>
  <c r="AL227" i="13"/>
  <c r="AK227" i="13"/>
  <c r="AJ227" i="13"/>
  <c r="AI227" i="13"/>
  <c r="AH227" i="13"/>
  <c r="AG227" i="13"/>
  <c r="AF227" i="13"/>
  <c r="AE227" i="13"/>
  <c r="AD227" i="13"/>
  <c r="AC227" i="13"/>
  <c r="AB227" i="13"/>
  <c r="AA227" i="13"/>
  <c r="Z227" i="13"/>
  <c r="Y227" i="13"/>
  <c r="X227" i="13"/>
  <c r="W227" i="13"/>
  <c r="V227" i="13"/>
  <c r="U227" i="13"/>
  <c r="T227" i="13"/>
  <c r="S227" i="13"/>
  <c r="R227" i="13"/>
  <c r="Q227" i="13"/>
  <c r="P227" i="13"/>
  <c r="O227" i="13"/>
  <c r="N227" i="13"/>
  <c r="M227" i="13"/>
  <c r="L227" i="13"/>
  <c r="K227" i="13"/>
  <c r="J227" i="13"/>
  <c r="I227" i="13"/>
  <c r="H227" i="13"/>
  <c r="G227" i="13"/>
  <c r="F227" i="13"/>
  <c r="E227" i="13"/>
  <c r="D227" i="13"/>
  <c r="BG226" i="13"/>
  <c r="BF226" i="13"/>
  <c r="BE226" i="13"/>
  <c r="BD226" i="13"/>
  <c r="BC226" i="13"/>
  <c r="BB226" i="13"/>
  <c r="BA226" i="13"/>
  <c r="AZ226" i="13"/>
  <c r="AY226" i="13"/>
  <c r="AX226" i="13"/>
  <c r="AW226" i="13"/>
  <c r="AV226" i="13"/>
  <c r="AU226" i="13"/>
  <c r="AT226" i="13"/>
  <c r="AS226" i="13"/>
  <c r="AR226" i="13"/>
  <c r="AQ226" i="13"/>
  <c r="AP226" i="13"/>
  <c r="AO226" i="13"/>
  <c r="AN226" i="13"/>
  <c r="AM226" i="13"/>
  <c r="AL226" i="13"/>
  <c r="AK226" i="13"/>
  <c r="AJ226" i="13"/>
  <c r="AI226" i="13"/>
  <c r="AH226" i="13"/>
  <c r="AG226" i="13"/>
  <c r="AF226" i="13"/>
  <c r="AE226" i="13"/>
  <c r="AD226" i="13"/>
  <c r="AC226" i="13"/>
  <c r="AB226" i="13"/>
  <c r="AA226" i="13"/>
  <c r="Z226" i="13"/>
  <c r="Y226" i="13"/>
  <c r="X226" i="13"/>
  <c r="W226" i="13"/>
  <c r="V226" i="13"/>
  <c r="U226" i="13"/>
  <c r="T226" i="13"/>
  <c r="S226" i="13"/>
  <c r="R226" i="13"/>
  <c r="Q226" i="13"/>
  <c r="P226" i="13"/>
  <c r="O226" i="13"/>
  <c r="N226" i="13"/>
  <c r="M226" i="13"/>
  <c r="L226" i="13"/>
  <c r="K226" i="13"/>
  <c r="J226" i="13"/>
  <c r="I226" i="13"/>
  <c r="H226" i="13"/>
  <c r="G226" i="13"/>
  <c r="F226" i="13"/>
  <c r="E226" i="13"/>
  <c r="D226" i="13"/>
  <c r="BG225" i="13"/>
  <c r="BF225" i="13"/>
  <c r="BE225" i="13"/>
  <c r="BD225" i="13"/>
  <c r="BC225" i="13"/>
  <c r="BB225" i="13"/>
  <c r="BA225" i="13"/>
  <c r="AZ225" i="13"/>
  <c r="AY225" i="13"/>
  <c r="AX225" i="13"/>
  <c r="AW225" i="13"/>
  <c r="AV225" i="13"/>
  <c r="AU225" i="13"/>
  <c r="AT225" i="13"/>
  <c r="AS225" i="13"/>
  <c r="AR225" i="13"/>
  <c r="AQ225" i="13"/>
  <c r="AP225" i="13"/>
  <c r="AO225" i="13"/>
  <c r="AN225" i="13"/>
  <c r="AM225" i="13"/>
  <c r="AL225" i="13"/>
  <c r="AK225" i="13"/>
  <c r="AJ225" i="13"/>
  <c r="AI225" i="13"/>
  <c r="AH225" i="13"/>
  <c r="AG225" i="13"/>
  <c r="AF225" i="13"/>
  <c r="AE225" i="13"/>
  <c r="AD225" i="13"/>
  <c r="AC225" i="13"/>
  <c r="AB225" i="13"/>
  <c r="AA225" i="13"/>
  <c r="Z225" i="13"/>
  <c r="Y225" i="13"/>
  <c r="X225" i="13"/>
  <c r="W225" i="13"/>
  <c r="V225" i="13"/>
  <c r="U225" i="13"/>
  <c r="T225" i="13"/>
  <c r="S225" i="13"/>
  <c r="R225" i="13"/>
  <c r="Q225" i="13"/>
  <c r="P225" i="13"/>
  <c r="O225" i="13"/>
  <c r="N225" i="13"/>
  <c r="M225" i="13"/>
  <c r="L225" i="13"/>
  <c r="K225" i="13"/>
  <c r="J225" i="13"/>
  <c r="I225" i="13"/>
  <c r="H225" i="13"/>
  <c r="G225" i="13"/>
  <c r="F225" i="13"/>
  <c r="E225" i="13"/>
  <c r="D225" i="13"/>
  <c r="BG224" i="13"/>
  <c r="BF224" i="13"/>
  <c r="BE224" i="13"/>
  <c r="BD224" i="13"/>
  <c r="BC224" i="13"/>
  <c r="BB224" i="13"/>
  <c r="BA224" i="13"/>
  <c r="AZ224" i="13"/>
  <c r="AY224" i="13"/>
  <c r="AX224" i="13"/>
  <c r="AW224" i="13"/>
  <c r="AV224" i="13"/>
  <c r="AU224" i="13"/>
  <c r="AT224" i="13"/>
  <c r="AS224" i="13"/>
  <c r="AR224" i="13"/>
  <c r="AQ224" i="13"/>
  <c r="AP224" i="13"/>
  <c r="AO224" i="13"/>
  <c r="AN224" i="13"/>
  <c r="AM224" i="13"/>
  <c r="AL224" i="13"/>
  <c r="AK224" i="13"/>
  <c r="AJ224" i="13"/>
  <c r="AI224" i="13"/>
  <c r="AH224" i="13"/>
  <c r="AG224" i="13"/>
  <c r="AF224" i="13"/>
  <c r="AE224" i="13"/>
  <c r="AD224" i="13"/>
  <c r="AC224" i="13"/>
  <c r="AB224" i="13"/>
  <c r="AA224" i="13"/>
  <c r="Z224" i="13"/>
  <c r="Y224" i="13"/>
  <c r="X224" i="13"/>
  <c r="W224" i="13"/>
  <c r="V224" i="13"/>
  <c r="U224" i="13"/>
  <c r="T224" i="13"/>
  <c r="S224" i="13"/>
  <c r="R224" i="13"/>
  <c r="Q224" i="13"/>
  <c r="P224" i="13"/>
  <c r="O224" i="13"/>
  <c r="N224" i="13"/>
  <c r="M224" i="13"/>
  <c r="L224" i="13"/>
  <c r="K224" i="13"/>
  <c r="J224" i="13"/>
  <c r="I224" i="13"/>
  <c r="H224" i="13"/>
  <c r="G224" i="13"/>
  <c r="F224" i="13"/>
  <c r="E224" i="13"/>
  <c r="D224" i="13"/>
  <c r="BG223" i="13"/>
  <c r="BF223" i="13"/>
  <c r="BE223" i="13"/>
  <c r="BD223" i="13"/>
  <c r="BC223" i="13"/>
  <c r="BB223" i="13"/>
  <c r="BA223" i="13"/>
  <c r="AZ223" i="13"/>
  <c r="AY223" i="13"/>
  <c r="AX223" i="13"/>
  <c r="AW223" i="13"/>
  <c r="AV223" i="13"/>
  <c r="AU223" i="13"/>
  <c r="AT223" i="13"/>
  <c r="AS223" i="13"/>
  <c r="AR223" i="13"/>
  <c r="AQ223" i="13"/>
  <c r="AP223" i="13"/>
  <c r="AO223" i="13"/>
  <c r="AN223" i="13"/>
  <c r="AM223" i="13"/>
  <c r="AL223" i="13"/>
  <c r="AK223" i="13"/>
  <c r="AJ223" i="13"/>
  <c r="AI223" i="13"/>
  <c r="AH223" i="13"/>
  <c r="AG223" i="13"/>
  <c r="AF223" i="13"/>
  <c r="AE223" i="13"/>
  <c r="AD223" i="13"/>
  <c r="AC223" i="13"/>
  <c r="AB223" i="13"/>
  <c r="AA223" i="13"/>
  <c r="Z223" i="13"/>
  <c r="Y223" i="13"/>
  <c r="X223" i="13"/>
  <c r="W223" i="13"/>
  <c r="V223" i="13"/>
  <c r="U223" i="13"/>
  <c r="T223" i="13"/>
  <c r="S223" i="13"/>
  <c r="R223" i="13"/>
  <c r="Q223" i="13"/>
  <c r="P223" i="13"/>
  <c r="O223" i="13"/>
  <c r="N223" i="13"/>
  <c r="M223" i="13"/>
  <c r="L223" i="13"/>
  <c r="K223" i="13"/>
  <c r="J223" i="13"/>
  <c r="I223" i="13"/>
  <c r="H223" i="13"/>
  <c r="G223" i="13"/>
  <c r="F223" i="13"/>
  <c r="E223" i="13"/>
  <c r="D223" i="13"/>
  <c r="BG222" i="13"/>
  <c r="BF222" i="13"/>
  <c r="BE222" i="13"/>
  <c r="BD222" i="13"/>
  <c r="BC222" i="13"/>
  <c r="BB222" i="13"/>
  <c r="BA222" i="13"/>
  <c r="AZ222" i="13"/>
  <c r="AY222" i="13"/>
  <c r="AX222" i="13"/>
  <c r="AW222" i="13"/>
  <c r="AV222" i="13"/>
  <c r="AU222" i="13"/>
  <c r="AT222" i="13"/>
  <c r="AS222" i="13"/>
  <c r="AR222" i="13"/>
  <c r="AQ222" i="13"/>
  <c r="AP222" i="13"/>
  <c r="AO222" i="13"/>
  <c r="AN222" i="13"/>
  <c r="AM222" i="13"/>
  <c r="AL222" i="13"/>
  <c r="AK222" i="13"/>
  <c r="AJ222" i="13"/>
  <c r="AI222" i="13"/>
  <c r="AH222" i="13"/>
  <c r="AG222" i="13"/>
  <c r="AF222" i="13"/>
  <c r="AE222" i="13"/>
  <c r="AD222" i="13"/>
  <c r="AC222" i="13"/>
  <c r="AB222" i="13"/>
  <c r="AA222" i="13"/>
  <c r="Z222" i="13"/>
  <c r="Y222" i="13"/>
  <c r="X222" i="13"/>
  <c r="W222" i="13"/>
  <c r="V222" i="13"/>
  <c r="U222" i="13"/>
  <c r="T222" i="13"/>
  <c r="S222" i="13"/>
  <c r="R222" i="13"/>
  <c r="Q222" i="13"/>
  <c r="P222" i="13"/>
  <c r="O222" i="13"/>
  <c r="N222" i="13"/>
  <c r="M222" i="13"/>
  <c r="L222" i="13"/>
  <c r="K222" i="13"/>
  <c r="J222" i="13"/>
  <c r="I222" i="13"/>
  <c r="H222" i="13"/>
  <c r="G222" i="13"/>
  <c r="F222" i="13"/>
  <c r="E222" i="13"/>
  <c r="D222" i="13"/>
  <c r="BG221" i="13"/>
  <c r="BF221" i="13"/>
  <c r="BE221" i="13"/>
  <c r="BD221" i="13"/>
  <c r="BC221" i="13"/>
  <c r="BB221" i="13"/>
  <c r="BA221" i="13"/>
  <c r="AZ221" i="13"/>
  <c r="AY221" i="13"/>
  <c r="AX221" i="13"/>
  <c r="AW221" i="13"/>
  <c r="AV221" i="13"/>
  <c r="AU221" i="13"/>
  <c r="AT221" i="13"/>
  <c r="AS221" i="13"/>
  <c r="AR221" i="13"/>
  <c r="AQ221" i="13"/>
  <c r="AP221" i="13"/>
  <c r="AO221" i="13"/>
  <c r="AN221" i="13"/>
  <c r="AM221" i="13"/>
  <c r="AL221" i="13"/>
  <c r="AK221" i="13"/>
  <c r="AJ221" i="13"/>
  <c r="AI221" i="13"/>
  <c r="AH221" i="13"/>
  <c r="AG221" i="13"/>
  <c r="AF221" i="13"/>
  <c r="AE221" i="13"/>
  <c r="AD221" i="13"/>
  <c r="AC221" i="13"/>
  <c r="AB221" i="13"/>
  <c r="AA221" i="13"/>
  <c r="Z221" i="13"/>
  <c r="Y221" i="13"/>
  <c r="X221" i="13"/>
  <c r="W221" i="13"/>
  <c r="V221" i="13"/>
  <c r="U221" i="13"/>
  <c r="T221" i="13"/>
  <c r="S221" i="13"/>
  <c r="R221" i="13"/>
  <c r="Q221" i="13"/>
  <c r="P221" i="13"/>
  <c r="O221" i="13"/>
  <c r="N221" i="13"/>
  <c r="M221" i="13"/>
  <c r="L221" i="13"/>
  <c r="K221" i="13"/>
  <c r="J221" i="13"/>
  <c r="I221" i="13"/>
  <c r="H221" i="13"/>
  <c r="G221" i="13"/>
  <c r="F221" i="13"/>
  <c r="E221" i="13"/>
  <c r="D221" i="13"/>
  <c r="BG220" i="13"/>
  <c r="BF220" i="13"/>
  <c r="BE220" i="13"/>
  <c r="BD220" i="13"/>
  <c r="BC220" i="13"/>
  <c r="BB220" i="13"/>
  <c r="BA220" i="13"/>
  <c r="AZ220" i="13"/>
  <c r="AY220" i="13"/>
  <c r="AX220" i="13"/>
  <c r="AW220" i="13"/>
  <c r="AV220" i="13"/>
  <c r="AU220" i="13"/>
  <c r="AT220" i="13"/>
  <c r="AS220" i="13"/>
  <c r="AR220" i="13"/>
  <c r="AQ220" i="13"/>
  <c r="AP220" i="13"/>
  <c r="AO220" i="13"/>
  <c r="AN220" i="13"/>
  <c r="AM220" i="13"/>
  <c r="AL220" i="13"/>
  <c r="AK220" i="13"/>
  <c r="AJ220" i="13"/>
  <c r="AI220" i="13"/>
  <c r="AH220" i="13"/>
  <c r="AG220" i="13"/>
  <c r="AF220" i="13"/>
  <c r="AE220" i="13"/>
  <c r="AD220" i="13"/>
  <c r="AC220" i="13"/>
  <c r="AB220" i="13"/>
  <c r="AA220" i="13"/>
  <c r="Z220" i="13"/>
  <c r="Y220" i="13"/>
  <c r="X220" i="13"/>
  <c r="W220" i="13"/>
  <c r="V220" i="13"/>
  <c r="U220" i="13"/>
  <c r="T220" i="13"/>
  <c r="S220" i="13"/>
  <c r="R220" i="13"/>
  <c r="Q220" i="13"/>
  <c r="P220" i="13"/>
  <c r="O220" i="13"/>
  <c r="N220" i="13"/>
  <c r="M220" i="13"/>
  <c r="L220" i="13"/>
  <c r="K220" i="13"/>
  <c r="J220" i="13"/>
  <c r="I220" i="13"/>
  <c r="H220" i="13"/>
  <c r="G220" i="13"/>
  <c r="F220" i="13"/>
  <c r="E220" i="13"/>
  <c r="D220" i="13"/>
  <c r="BG219" i="13"/>
  <c r="BF219" i="13"/>
  <c r="BE219" i="13"/>
  <c r="BD219" i="13"/>
  <c r="BC219" i="13"/>
  <c r="BB219" i="13"/>
  <c r="BA219" i="13"/>
  <c r="AZ219" i="13"/>
  <c r="AY219" i="13"/>
  <c r="AX219" i="13"/>
  <c r="AW219" i="13"/>
  <c r="AV219" i="13"/>
  <c r="AU219" i="13"/>
  <c r="AT219" i="13"/>
  <c r="AS219" i="13"/>
  <c r="AR219" i="13"/>
  <c r="AQ219" i="13"/>
  <c r="AP219" i="13"/>
  <c r="AO219" i="13"/>
  <c r="AN219" i="13"/>
  <c r="AM219" i="13"/>
  <c r="AL219" i="13"/>
  <c r="AK219" i="13"/>
  <c r="AJ219" i="13"/>
  <c r="AI219" i="13"/>
  <c r="AH219" i="13"/>
  <c r="AG219" i="13"/>
  <c r="AF219" i="13"/>
  <c r="AE219" i="13"/>
  <c r="AD219" i="13"/>
  <c r="AC219" i="13"/>
  <c r="AB219" i="13"/>
  <c r="AA219" i="13"/>
  <c r="Z219" i="13"/>
  <c r="Y219" i="13"/>
  <c r="X219" i="13"/>
  <c r="W219" i="13"/>
  <c r="V219" i="13"/>
  <c r="U219" i="13"/>
  <c r="T219" i="13"/>
  <c r="S219" i="13"/>
  <c r="R219" i="13"/>
  <c r="Q219" i="13"/>
  <c r="P219" i="13"/>
  <c r="O219" i="13"/>
  <c r="N219" i="13"/>
  <c r="M219" i="13"/>
  <c r="L219" i="13"/>
  <c r="K219" i="13"/>
  <c r="J219" i="13"/>
  <c r="I219" i="13"/>
  <c r="H219" i="13"/>
  <c r="G219" i="13"/>
  <c r="F219" i="13"/>
  <c r="E219" i="13"/>
  <c r="D219" i="13"/>
  <c r="BG218" i="13"/>
  <c r="BF218" i="13"/>
  <c r="BE218" i="13"/>
  <c r="BD218" i="13"/>
  <c r="BC218" i="13"/>
  <c r="BB218" i="13"/>
  <c r="BA218" i="13"/>
  <c r="AZ218" i="13"/>
  <c r="AY218" i="13"/>
  <c r="AX218" i="13"/>
  <c r="AW218" i="13"/>
  <c r="AV218" i="13"/>
  <c r="AU218" i="13"/>
  <c r="AT218" i="13"/>
  <c r="AS218" i="13"/>
  <c r="AR218" i="13"/>
  <c r="AQ218" i="13"/>
  <c r="AP218" i="13"/>
  <c r="AO218" i="13"/>
  <c r="AN218" i="13"/>
  <c r="AM218" i="13"/>
  <c r="AL218" i="13"/>
  <c r="AK218" i="13"/>
  <c r="AJ218" i="13"/>
  <c r="AI218" i="13"/>
  <c r="AH218" i="13"/>
  <c r="AG218" i="13"/>
  <c r="AF218" i="13"/>
  <c r="AE218" i="13"/>
  <c r="AD218" i="13"/>
  <c r="AC218" i="13"/>
  <c r="AB218" i="13"/>
  <c r="AA218" i="13"/>
  <c r="Z218" i="13"/>
  <c r="Y218" i="13"/>
  <c r="X218" i="13"/>
  <c r="W218" i="13"/>
  <c r="V218" i="13"/>
  <c r="U218" i="13"/>
  <c r="T218" i="13"/>
  <c r="S218" i="13"/>
  <c r="R218" i="13"/>
  <c r="Q218" i="13"/>
  <c r="P218" i="13"/>
  <c r="O218" i="13"/>
  <c r="N218" i="13"/>
  <c r="M218" i="13"/>
  <c r="L218" i="13"/>
  <c r="K218" i="13"/>
  <c r="J218" i="13"/>
  <c r="I218" i="13"/>
  <c r="H218" i="13"/>
  <c r="G218" i="13"/>
  <c r="F218" i="13"/>
  <c r="E218" i="13"/>
  <c r="D218" i="13"/>
  <c r="BG217" i="13"/>
  <c r="BF217" i="13"/>
  <c r="BE217" i="13"/>
  <c r="BD217" i="13"/>
  <c r="BC217" i="13"/>
  <c r="BB217" i="13"/>
  <c r="BA217" i="13"/>
  <c r="AZ217" i="13"/>
  <c r="AY217" i="13"/>
  <c r="AX217" i="13"/>
  <c r="AW217" i="13"/>
  <c r="AV217" i="13"/>
  <c r="AU217" i="13"/>
  <c r="AT217" i="13"/>
  <c r="AS217" i="13"/>
  <c r="AR217" i="13"/>
  <c r="AQ217" i="13"/>
  <c r="AP217" i="13"/>
  <c r="AO217" i="13"/>
  <c r="AN217" i="13"/>
  <c r="AM217" i="13"/>
  <c r="AL217" i="13"/>
  <c r="AK217" i="13"/>
  <c r="AJ217" i="13"/>
  <c r="AI217" i="13"/>
  <c r="AH217" i="13"/>
  <c r="AG217" i="13"/>
  <c r="AF217" i="13"/>
  <c r="AE217" i="13"/>
  <c r="AD217" i="13"/>
  <c r="AC217" i="13"/>
  <c r="AB217" i="13"/>
  <c r="AA217" i="13"/>
  <c r="Z217" i="13"/>
  <c r="Y217" i="13"/>
  <c r="X217" i="13"/>
  <c r="W217" i="13"/>
  <c r="V217" i="13"/>
  <c r="U217" i="13"/>
  <c r="T217" i="13"/>
  <c r="S217" i="13"/>
  <c r="R217" i="13"/>
  <c r="Q217" i="13"/>
  <c r="P217" i="13"/>
  <c r="O217" i="13"/>
  <c r="N217" i="13"/>
  <c r="M217" i="13"/>
  <c r="L217" i="13"/>
  <c r="K217" i="13"/>
  <c r="J217" i="13"/>
  <c r="I217" i="13"/>
  <c r="H217" i="13"/>
  <c r="G217" i="13"/>
  <c r="F217" i="13"/>
  <c r="E217" i="13"/>
  <c r="D217" i="13"/>
  <c r="BG216" i="13"/>
  <c r="BG380" i="13" s="1"/>
  <c r="BF216" i="13"/>
  <c r="BF380" i="13" s="1"/>
  <c r="BE216" i="13"/>
  <c r="BE380" i="13" s="1"/>
  <c r="BD216" i="13"/>
  <c r="BD380" i="13" s="1"/>
  <c r="BC216" i="13"/>
  <c r="BC380" i="13" s="1"/>
  <c r="BB216" i="13"/>
  <c r="BB380" i="13" s="1"/>
  <c r="BA216" i="13"/>
  <c r="BA380" i="13" s="1"/>
  <c r="AZ216" i="13"/>
  <c r="AZ380" i="13" s="1"/>
  <c r="AY216" i="13"/>
  <c r="AY380" i="13" s="1"/>
  <c r="AX216" i="13"/>
  <c r="AX380" i="13" s="1"/>
  <c r="AW216" i="13"/>
  <c r="AW380" i="13" s="1"/>
  <c r="AV216" i="13"/>
  <c r="AV380" i="13" s="1"/>
  <c r="AU216" i="13"/>
  <c r="AU380" i="13" s="1"/>
  <c r="AT216" i="13"/>
  <c r="AT380" i="13" s="1"/>
  <c r="AS216" i="13"/>
  <c r="AS380" i="13" s="1"/>
  <c r="AR216" i="13"/>
  <c r="AR380" i="13" s="1"/>
  <c r="AQ216" i="13"/>
  <c r="AQ380" i="13" s="1"/>
  <c r="AP216" i="13"/>
  <c r="AP380" i="13" s="1"/>
  <c r="AO216" i="13"/>
  <c r="AO380" i="13" s="1"/>
  <c r="AN216" i="13"/>
  <c r="AN380" i="13" s="1"/>
  <c r="AM216" i="13"/>
  <c r="AM380" i="13" s="1"/>
  <c r="AL216" i="13"/>
  <c r="AL380" i="13" s="1"/>
  <c r="AK216" i="13"/>
  <c r="AK380" i="13" s="1"/>
  <c r="AJ216" i="13"/>
  <c r="AJ380" i="13" s="1"/>
  <c r="AI216" i="13"/>
  <c r="AI380" i="13" s="1"/>
  <c r="AH216" i="13"/>
  <c r="AH380" i="13" s="1"/>
  <c r="AG216" i="13"/>
  <c r="AG380" i="13" s="1"/>
  <c r="AF216" i="13"/>
  <c r="AF380" i="13" s="1"/>
  <c r="AE216" i="13"/>
  <c r="AE380" i="13" s="1"/>
  <c r="AD216" i="13"/>
  <c r="AD380" i="13" s="1"/>
  <c r="AC216" i="13"/>
  <c r="AC380" i="13" s="1"/>
  <c r="AB216" i="13"/>
  <c r="AB380" i="13" s="1"/>
  <c r="AA216" i="13"/>
  <c r="AA380" i="13" s="1"/>
  <c r="Z216" i="13"/>
  <c r="Z380" i="13" s="1"/>
  <c r="Y216" i="13"/>
  <c r="Y380" i="13" s="1"/>
  <c r="X216" i="13"/>
  <c r="X380" i="13" s="1"/>
  <c r="W216" i="13"/>
  <c r="W380" i="13" s="1"/>
  <c r="V216" i="13"/>
  <c r="V380" i="13" s="1"/>
  <c r="U216" i="13"/>
  <c r="U380" i="13" s="1"/>
  <c r="T216" i="13"/>
  <c r="T380" i="13" s="1"/>
  <c r="S216" i="13"/>
  <c r="S380" i="13" s="1"/>
  <c r="R216" i="13"/>
  <c r="R380" i="13" s="1"/>
  <c r="Q216" i="13"/>
  <c r="Q380" i="13" s="1"/>
  <c r="P216" i="13"/>
  <c r="P380" i="13" s="1"/>
  <c r="O216" i="13"/>
  <c r="O380" i="13" s="1"/>
  <c r="N216" i="13"/>
  <c r="N380" i="13" s="1"/>
  <c r="M216" i="13"/>
  <c r="M380" i="13" s="1"/>
  <c r="L216" i="13"/>
  <c r="L380" i="13" s="1"/>
  <c r="K216" i="13"/>
  <c r="K380" i="13" s="1"/>
  <c r="J216" i="13"/>
  <c r="J380" i="13" s="1"/>
  <c r="I216" i="13"/>
  <c r="I380" i="13" s="1"/>
  <c r="H216" i="13"/>
  <c r="H380" i="13" s="1"/>
  <c r="G216" i="13"/>
  <c r="G380" i="13" s="1"/>
  <c r="F216" i="13"/>
  <c r="F380" i="13" s="1"/>
  <c r="E216" i="13"/>
  <c r="E380" i="13" s="1"/>
  <c r="D216" i="13"/>
  <c r="D380" i="13" s="1"/>
  <c r="BG215" i="13"/>
  <c r="BF215" i="13"/>
  <c r="BE215" i="13"/>
  <c r="BD215" i="13"/>
  <c r="BC215" i="13"/>
  <c r="BB215" i="13"/>
  <c r="BA215" i="13"/>
  <c r="AZ215" i="13"/>
  <c r="AY215" i="13"/>
  <c r="AX215" i="13"/>
  <c r="AW215" i="13"/>
  <c r="AV215" i="13"/>
  <c r="AU215" i="13"/>
  <c r="AT215" i="13"/>
  <c r="AS215" i="13"/>
  <c r="AR215" i="13"/>
  <c r="AQ215" i="13"/>
  <c r="AP215" i="13"/>
  <c r="AO215" i="13"/>
  <c r="AN215" i="13"/>
  <c r="AM215" i="13"/>
  <c r="AL215" i="13"/>
  <c r="AK215" i="13"/>
  <c r="AJ215" i="13"/>
  <c r="AI215" i="13"/>
  <c r="AH215" i="13"/>
  <c r="AG215" i="13"/>
  <c r="AF215" i="13"/>
  <c r="AE215" i="13"/>
  <c r="AD215" i="13"/>
  <c r="AC215" i="13"/>
  <c r="AB215" i="13"/>
  <c r="AA215" i="13"/>
  <c r="Z215" i="13"/>
  <c r="Y215" i="13"/>
  <c r="X215" i="13"/>
  <c r="W215" i="13"/>
  <c r="V215" i="13"/>
  <c r="U215" i="13"/>
  <c r="T215" i="13"/>
  <c r="S215" i="13"/>
  <c r="R215" i="13"/>
  <c r="Q215" i="13"/>
  <c r="P215" i="13"/>
  <c r="O215" i="13"/>
  <c r="N215" i="13"/>
  <c r="M215" i="13"/>
  <c r="L215" i="13"/>
  <c r="K215" i="13"/>
  <c r="J215" i="13"/>
  <c r="I215" i="13"/>
  <c r="H215" i="13"/>
  <c r="G215" i="13"/>
  <c r="F215" i="13"/>
  <c r="E215" i="13"/>
  <c r="D215" i="13"/>
  <c r="BG214" i="13"/>
  <c r="BF214" i="13"/>
  <c r="BE214" i="13"/>
  <c r="BD214" i="13"/>
  <c r="BC214" i="13"/>
  <c r="BB214" i="13"/>
  <c r="BA214" i="13"/>
  <c r="AZ214" i="13"/>
  <c r="AY214" i="13"/>
  <c r="AX214" i="13"/>
  <c r="AW214" i="13"/>
  <c r="AV214" i="13"/>
  <c r="AU214" i="13"/>
  <c r="AT214" i="13"/>
  <c r="AS214" i="13"/>
  <c r="AR214" i="13"/>
  <c r="AQ214" i="13"/>
  <c r="AP214" i="13"/>
  <c r="AO214" i="13"/>
  <c r="AN214" i="13"/>
  <c r="AM214" i="13"/>
  <c r="AL214" i="13"/>
  <c r="AK214" i="13"/>
  <c r="AJ214" i="13"/>
  <c r="AI214" i="13"/>
  <c r="AH214" i="13"/>
  <c r="AG214" i="13"/>
  <c r="AF214" i="13"/>
  <c r="AE214" i="13"/>
  <c r="AD214" i="13"/>
  <c r="AC214" i="13"/>
  <c r="AB214" i="13"/>
  <c r="AA214" i="13"/>
  <c r="Z214" i="13"/>
  <c r="Y214" i="13"/>
  <c r="X214" i="13"/>
  <c r="W214" i="13"/>
  <c r="V214" i="13"/>
  <c r="U214" i="13"/>
  <c r="T214" i="13"/>
  <c r="S214" i="13"/>
  <c r="R214" i="13"/>
  <c r="Q214" i="13"/>
  <c r="P214" i="13"/>
  <c r="O214" i="13"/>
  <c r="N214" i="13"/>
  <c r="M214" i="13"/>
  <c r="L214" i="13"/>
  <c r="K214" i="13"/>
  <c r="J214" i="13"/>
  <c r="I214" i="13"/>
  <c r="H214" i="13"/>
  <c r="G214" i="13"/>
  <c r="F214" i="13"/>
  <c r="E214" i="13"/>
  <c r="D214" i="13"/>
  <c r="BG213" i="13"/>
  <c r="BF213" i="13"/>
  <c r="BE213" i="13"/>
  <c r="BD213" i="13"/>
  <c r="BC213" i="13"/>
  <c r="BB213" i="13"/>
  <c r="BA213" i="13"/>
  <c r="AZ213" i="13"/>
  <c r="AY213" i="13"/>
  <c r="AX213" i="13"/>
  <c r="AW213" i="13"/>
  <c r="AV213" i="13"/>
  <c r="AU213" i="13"/>
  <c r="AT213" i="13"/>
  <c r="AS213" i="13"/>
  <c r="AR213" i="13"/>
  <c r="AQ213" i="13"/>
  <c r="AP213" i="13"/>
  <c r="AO213" i="13"/>
  <c r="AN213" i="13"/>
  <c r="AM213" i="13"/>
  <c r="AL213" i="13"/>
  <c r="AK213" i="13"/>
  <c r="AJ213" i="13"/>
  <c r="AI213" i="13"/>
  <c r="AH213" i="13"/>
  <c r="AG213" i="13"/>
  <c r="AF213" i="13"/>
  <c r="AE213" i="13"/>
  <c r="AD213" i="13"/>
  <c r="AC213" i="13"/>
  <c r="AB213" i="13"/>
  <c r="AA213" i="13"/>
  <c r="Z213" i="13"/>
  <c r="Y213" i="13"/>
  <c r="X213" i="13"/>
  <c r="W213" i="13"/>
  <c r="V213" i="13"/>
  <c r="U213" i="13"/>
  <c r="T213" i="13"/>
  <c r="S213" i="13"/>
  <c r="R213" i="13"/>
  <c r="Q213" i="13"/>
  <c r="P213" i="13"/>
  <c r="O213" i="13"/>
  <c r="N213" i="13"/>
  <c r="M213" i="13"/>
  <c r="L213" i="13"/>
  <c r="K213" i="13"/>
  <c r="J213" i="13"/>
  <c r="I213" i="13"/>
  <c r="H213" i="13"/>
  <c r="G213" i="13"/>
  <c r="F213" i="13"/>
  <c r="E213" i="13"/>
  <c r="D213" i="13"/>
  <c r="BG212" i="13"/>
  <c r="BF212" i="13"/>
  <c r="BE212" i="13"/>
  <c r="BD212" i="13"/>
  <c r="BC212" i="13"/>
  <c r="BB212" i="13"/>
  <c r="BA212" i="13"/>
  <c r="AZ212" i="13"/>
  <c r="AY212" i="13"/>
  <c r="AX212" i="13"/>
  <c r="AW212" i="13"/>
  <c r="AV212" i="13"/>
  <c r="AU212" i="13"/>
  <c r="AT212" i="13"/>
  <c r="AS212" i="13"/>
  <c r="AR212" i="13"/>
  <c r="AQ212" i="13"/>
  <c r="AP212" i="13"/>
  <c r="AO212" i="13"/>
  <c r="AN212" i="13"/>
  <c r="AM212" i="13"/>
  <c r="AL212" i="13"/>
  <c r="AK212" i="13"/>
  <c r="AJ212" i="13"/>
  <c r="AI212" i="13"/>
  <c r="AH212" i="13"/>
  <c r="AG212" i="13"/>
  <c r="AF212" i="13"/>
  <c r="AE212" i="13"/>
  <c r="AD212" i="13"/>
  <c r="AC212" i="13"/>
  <c r="AB212" i="13"/>
  <c r="AA212" i="13"/>
  <c r="Z212" i="13"/>
  <c r="Y212" i="13"/>
  <c r="X212" i="13"/>
  <c r="W212" i="13"/>
  <c r="V212" i="13"/>
  <c r="U212" i="13"/>
  <c r="T212" i="13"/>
  <c r="S212" i="13"/>
  <c r="R212" i="13"/>
  <c r="Q212" i="13"/>
  <c r="P212" i="13"/>
  <c r="O212" i="13"/>
  <c r="N212" i="13"/>
  <c r="M212" i="13"/>
  <c r="L212" i="13"/>
  <c r="K212" i="13"/>
  <c r="J212" i="13"/>
  <c r="I212" i="13"/>
  <c r="H212" i="13"/>
  <c r="G212" i="13"/>
  <c r="F212" i="13"/>
  <c r="E212" i="13"/>
  <c r="D212" i="13"/>
  <c r="BG211" i="13"/>
  <c r="BF211" i="13"/>
  <c r="BE211" i="13"/>
  <c r="BD211" i="13"/>
  <c r="BC211" i="13"/>
  <c r="BB211" i="13"/>
  <c r="BA211" i="13"/>
  <c r="AZ211" i="13"/>
  <c r="AY211" i="13"/>
  <c r="AX211" i="13"/>
  <c r="AW211" i="13"/>
  <c r="AV211" i="13"/>
  <c r="AU211" i="13"/>
  <c r="AT211" i="13"/>
  <c r="AS211" i="13"/>
  <c r="AR211" i="13"/>
  <c r="AQ211" i="13"/>
  <c r="AP211" i="13"/>
  <c r="AO211" i="13"/>
  <c r="AN211" i="13"/>
  <c r="AM211" i="13"/>
  <c r="AL211" i="13"/>
  <c r="AK211" i="13"/>
  <c r="AJ211" i="13"/>
  <c r="AI211" i="13"/>
  <c r="AH211" i="13"/>
  <c r="AG211" i="13"/>
  <c r="AF211" i="13"/>
  <c r="AE211" i="13"/>
  <c r="AD211" i="13"/>
  <c r="AC211" i="13"/>
  <c r="AB211" i="13"/>
  <c r="AA211" i="13"/>
  <c r="Z211" i="13"/>
  <c r="Y211" i="13"/>
  <c r="X211" i="13"/>
  <c r="W211" i="13"/>
  <c r="V211" i="13"/>
  <c r="U211" i="13"/>
  <c r="T211" i="13"/>
  <c r="S211" i="13"/>
  <c r="R211" i="13"/>
  <c r="Q211" i="13"/>
  <c r="P211" i="13"/>
  <c r="O211" i="13"/>
  <c r="N211" i="13"/>
  <c r="M211" i="13"/>
  <c r="L211" i="13"/>
  <c r="K211" i="13"/>
  <c r="J211" i="13"/>
  <c r="I211" i="13"/>
  <c r="H211" i="13"/>
  <c r="G211" i="13"/>
  <c r="F211" i="13"/>
  <c r="E211" i="13"/>
  <c r="D211" i="13"/>
  <c r="BG210" i="13"/>
  <c r="BF210" i="13"/>
  <c r="BE210" i="13"/>
  <c r="BD210" i="13"/>
  <c r="BC210" i="13"/>
  <c r="BB210" i="13"/>
  <c r="BA210" i="13"/>
  <c r="AZ210" i="13"/>
  <c r="AY210" i="13"/>
  <c r="AX210" i="13"/>
  <c r="AW210" i="13"/>
  <c r="AV210" i="13"/>
  <c r="AU210" i="13"/>
  <c r="AT210" i="13"/>
  <c r="AS210" i="13"/>
  <c r="AR210" i="13"/>
  <c r="AQ210" i="13"/>
  <c r="AP210" i="13"/>
  <c r="AO210" i="13"/>
  <c r="AN210" i="13"/>
  <c r="AM210" i="13"/>
  <c r="AL210" i="13"/>
  <c r="AK210" i="13"/>
  <c r="AJ210" i="13"/>
  <c r="AI210" i="13"/>
  <c r="AH210" i="13"/>
  <c r="AG210" i="13"/>
  <c r="AF210" i="13"/>
  <c r="AE210" i="13"/>
  <c r="AD210" i="13"/>
  <c r="AC210" i="13"/>
  <c r="AB210" i="13"/>
  <c r="AA210" i="13"/>
  <c r="Z210" i="13"/>
  <c r="Y210" i="13"/>
  <c r="X210" i="13"/>
  <c r="W210" i="13"/>
  <c r="V210" i="13"/>
  <c r="U210" i="13"/>
  <c r="T210" i="13"/>
  <c r="S210" i="13"/>
  <c r="R210" i="13"/>
  <c r="Q210" i="13"/>
  <c r="P210" i="13"/>
  <c r="O210" i="13"/>
  <c r="N210" i="13"/>
  <c r="M210" i="13"/>
  <c r="L210" i="13"/>
  <c r="K210" i="13"/>
  <c r="J210" i="13"/>
  <c r="I210" i="13"/>
  <c r="H210" i="13"/>
  <c r="G210" i="13"/>
  <c r="F210" i="13"/>
  <c r="E210" i="13"/>
  <c r="D210" i="13"/>
  <c r="BG209" i="13"/>
  <c r="BF209" i="13"/>
  <c r="BE209" i="13"/>
  <c r="BD209" i="13"/>
  <c r="BC209" i="13"/>
  <c r="BB209" i="13"/>
  <c r="BA209" i="13"/>
  <c r="AZ209" i="13"/>
  <c r="AY209" i="13"/>
  <c r="AX209" i="13"/>
  <c r="AW209" i="13"/>
  <c r="AV209" i="13"/>
  <c r="AU209" i="13"/>
  <c r="AT209" i="13"/>
  <c r="AS209" i="13"/>
  <c r="AR209" i="13"/>
  <c r="AQ209" i="13"/>
  <c r="AP209" i="13"/>
  <c r="AO209" i="13"/>
  <c r="AN209" i="13"/>
  <c r="AM209" i="13"/>
  <c r="AL209" i="13"/>
  <c r="AK209" i="13"/>
  <c r="AJ209" i="13"/>
  <c r="AI209" i="13"/>
  <c r="AH209" i="13"/>
  <c r="AG209" i="13"/>
  <c r="AF209" i="13"/>
  <c r="AE209" i="13"/>
  <c r="AD209" i="13"/>
  <c r="AC209" i="13"/>
  <c r="AB209" i="13"/>
  <c r="AA209" i="13"/>
  <c r="Z209" i="13"/>
  <c r="Y209" i="13"/>
  <c r="X209" i="13"/>
  <c r="W209" i="13"/>
  <c r="V209" i="13"/>
  <c r="U209" i="13"/>
  <c r="T209" i="13"/>
  <c r="S209" i="13"/>
  <c r="R209" i="13"/>
  <c r="Q209" i="13"/>
  <c r="P209" i="13"/>
  <c r="O209" i="13"/>
  <c r="N209" i="13"/>
  <c r="M209" i="13"/>
  <c r="L209" i="13"/>
  <c r="K209" i="13"/>
  <c r="J209" i="13"/>
  <c r="I209" i="13"/>
  <c r="H209" i="13"/>
  <c r="G209" i="13"/>
  <c r="F209" i="13"/>
  <c r="E209" i="13"/>
  <c r="D209" i="13"/>
  <c r="BG208" i="13"/>
  <c r="BF208" i="13"/>
  <c r="BE208" i="13"/>
  <c r="BD208" i="13"/>
  <c r="BC208" i="13"/>
  <c r="BB208" i="13"/>
  <c r="BA208" i="13"/>
  <c r="AZ208" i="13"/>
  <c r="AY208" i="13"/>
  <c r="AX208" i="13"/>
  <c r="AW208" i="13"/>
  <c r="AV208" i="13"/>
  <c r="AU208" i="13"/>
  <c r="AT208" i="13"/>
  <c r="AS208" i="13"/>
  <c r="AR208" i="13"/>
  <c r="AQ208" i="13"/>
  <c r="AP208" i="13"/>
  <c r="AO208" i="13"/>
  <c r="AN208" i="13"/>
  <c r="AM208" i="13"/>
  <c r="AL208" i="13"/>
  <c r="AK208" i="13"/>
  <c r="AJ208" i="13"/>
  <c r="AI208" i="13"/>
  <c r="AH208" i="13"/>
  <c r="AG208" i="13"/>
  <c r="AF208" i="13"/>
  <c r="AE208" i="13"/>
  <c r="AD208" i="13"/>
  <c r="AC208" i="13"/>
  <c r="AB208" i="13"/>
  <c r="AA208" i="13"/>
  <c r="Z208" i="13"/>
  <c r="Y208" i="13"/>
  <c r="X208" i="13"/>
  <c r="W208" i="13"/>
  <c r="V208" i="13"/>
  <c r="U208" i="13"/>
  <c r="T208" i="13"/>
  <c r="S208" i="13"/>
  <c r="R208" i="13"/>
  <c r="Q208" i="13"/>
  <c r="P208" i="13"/>
  <c r="O208" i="13"/>
  <c r="N208" i="13"/>
  <c r="M208" i="13"/>
  <c r="L208" i="13"/>
  <c r="K208" i="13"/>
  <c r="J208" i="13"/>
  <c r="I208" i="13"/>
  <c r="H208" i="13"/>
  <c r="G208" i="13"/>
  <c r="F208" i="13"/>
  <c r="E208" i="13"/>
  <c r="D208" i="13"/>
  <c r="BG207" i="13"/>
  <c r="BF207" i="13"/>
  <c r="BE207" i="13"/>
  <c r="BD207" i="13"/>
  <c r="BC207" i="13"/>
  <c r="BB207" i="13"/>
  <c r="BA207" i="13"/>
  <c r="AZ207" i="13"/>
  <c r="AY207" i="13"/>
  <c r="AX207" i="13"/>
  <c r="AW207" i="13"/>
  <c r="AV207" i="13"/>
  <c r="AU207" i="13"/>
  <c r="AT207" i="13"/>
  <c r="AS207" i="13"/>
  <c r="AR207" i="13"/>
  <c r="AQ207" i="13"/>
  <c r="AP207" i="13"/>
  <c r="AO207" i="13"/>
  <c r="AN207" i="13"/>
  <c r="AM207" i="13"/>
  <c r="AL207" i="13"/>
  <c r="AK207" i="13"/>
  <c r="AJ207" i="13"/>
  <c r="AI207" i="13"/>
  <c r="AH207" i="13"/>
  <c r="AG207" i="13"/>
  <c r="AF207" i="13"/>
  <c r="AE207" i="13"/>
  <c r="AD207" i="13"/>
  <c r="AC207" i="13"/>
  <c r="AB207" i="13"/>
  <c r="AA207" i="13"/>
  <c r="Z207" i="13"/>
  <c r="Y207" i="13"/>
  <c r="X207" i="13"/>
  <c r="W207" i="13"/>
  <c r="V207" i="13"/>
  <c r="U207" i="13"/>
  <c r="T207" i="13"/>
  <c r="S207" i="13"/>
  <c r="R207" i="13"/>
  <c r="Q207" i="13"/>
  <c r="P207" i="13"/>
  <c r="O207" i="13"/>
  <c r="N207" i="13"/>
  <c r="M207" i="13"/>
  <c r="L207" i="13"/>
  <c r="K207" i="13"/>
  <c r="J207" i="13"/>
  <c r="I207" i="13"/>
  <c r="H207" i="13"/>
  <c r="G207" i="13"/>
  <c r="F207" i="13"/>
  <c r="E207" i="13"/>
  <c r="D207" i="13"/>
  <c r="BG206" i="13"/>
  <c r="BF206" i="13"/>
  <c r="BE206" i="13"/>
  <c r="BD206" i="13"/>
  <c r="BC206" i="13"/>
  <c r="BB206" i="13"/>
  <c r="BA206" i="13"/>
  <c r="AZ206" i="13"/>
  <c r="AY206" i="13"/>
  <c r="AX206" i="13"/>
  <c r="AW206" i="13"/>
  <c r="AV206" i="13"/>
  <c r="AU206" i="13"/>
  <c r="AT206" i="13"/>
  <c r="AS206" i="13"/>
  <c r="AR206" i="13"/>
  <c r="AQ206" i="13"/>
  <c r="AP206" i="13"/>
  <c r="AO206" i="13"/>
  <c r="AN206" i="13"/>
  <c r="AM206" i="13"/>
  <c r="AL206" i="13"/>
  <c r="AK206" i="13"/>
  <c r="AJ206" i="13"/>
  <c r="AI206" i="13"/>
  <c r="AH206" i="13"/>
  <c r="AG206" i="13"/>
  <c r="AF206" i="13"/>
  <c r="AE206" i="13"/>
  <c r="AD206" i="13"/>
  <c r="AC206" i="13"/>
  <c r="AB206" i="13"/>
  <c r="AA206" i="13"/>
  <c r="Z206" i="13"/>
  <c r="Y206" i="13"/>
  <c r="X206" i="13"/>
  <c r="W206" i="13"/>
  <c r="V206" i="13"/>
  <c r="U206" i="13"/>
  <c r="T206" i="13"/>
  <c r="S206" i="13"/>
  <c r="R206" i="13"/>
  <c r="Q206" i="13"/>
  <c r="P206" i="13"/>
  <c r="O206" i="13"/>
  <c r="N206" i="13"/>
  <c r="M206" i="13"/>
  <c r="L206" i="13"/>
  <c r="K206" i="13"/>
  <c r="J206" i="13"/>
  <c r="I206" i="13"/>
  <c r="H206" i="13"/>
  <c r="G206" i="13"/>
  <c r="F206" i="13"/>
  <c r="E206" i="13"/>
  <c r="D206" i="13"/>
  <c r="BG205" i="13"/>
  <c r="BF205" i="13"/>
  <c r="BE205" i="13"/>
  <c r="BD205" i="13"/>
  <c r="BC205" i="13"/>
  <c r="BB205" i="13"/>
  <c r="BA205" i="13"/>
  <c r="AZ205" i="13"/>
  <c r="AY205" i="13"/>
  <c r="AX205" i="13"/>
  <c r="AW205" i="13"/>
  <c r="AV205" i="13"/>
  <c r="AU205" i="13"/>
  <c r="AT205" i="13"/>
  <c r="AS205" i="13"/>
  <c r="AR205" i="13"/>
  <c r="AQ205" i="13"/>
  <c r="AP205" i="13"/>
  <c r="AO205" i="13"/>
  <c r="AN205" i="13"/>
  <c r="AM205" i="13"/>
  <c r="AL205" i="13"/>
  <c r="AK205" i="13"/>
  <c r="AJ205" i="13"/>
  <c r="AI205" i="13"/>
  <c r="AH205" i="13"/>
  <c r="AG205" i="13"/>
  <c r="AF205" i="13"/>
  <c r="AE205" i="13"/>
  <c r="AD205" i="13"/>
  <c r="AC205" i="13"/>
  <c r="AB205" i="13"/>
  <c r="AA205" i="13"/>
  <c r="Z205" i="13"/>
  <c r="Y205" i="13"/>
  <c r="X205" i="13"/>
  <c r="W205" i="13"/>
  <c r="V205" i="13"/>
  <c r="U205" i="13"/>
  <c r="T205" i="13"/>
  <c r="S205" i="13"/>
  <c r="R205" i="13"/>
  <c r="Q205" i="13"/>
  <c r="P205" i="13"/>
  <c r="O205" i="13"/>
  <c r="N205" i="13"/>
  <c r="M205" i="13"/>
  <c r="L205" i="13"/>
  <c r="K205" i="13"/>
  <c r="J205" i="13"/>
  <c r="I205" i="13"/>
  <c r="H205" i="13"/>
  <c r="G205" i="13"/>
  <c r="F205" i="13"/>
  <c r="E205" i="13"/>
  <c r="D205" i="13"/>
  <c r="BG204" i="13"/>
  <c r="BF204" i="13"/>
  <c r="BE204" i="13"/>
  <c r="BD204" i="13"/>
  <c r="BC204" i="13"/>
  <c r="BB204" i="13"/>
  <c r="BA204" i="13"/>
  <c r="AZ204" i="13"/>
  <c r="AY204" i="13"/>
  <c r="AX204" i="13"/>
  <c r="AW204" i="13"/>
  <c r="AV204" i="13"/>
  <c r="AU204" i="13"/>
  <c r="AT204" i="13"/>
  <c r="AS204" i="13"/>
  <c r="AR204" i="13"/>
  <c r="AQ204" i="13"/>
  <c r="AP204" i="13"/>
  <c r="AO204" i="13"/>
  <c r="AN204" i="13"/>
  <c r="AM204" i="13"/>
  <c r="AL204" i="13"/>
  <c r="AK204" i="13"/>
  <c r="AJ204" i="13"/>
  <c r="AI204" i="13"/>
  <c r="AH204" i="13"/>
  <c r="AG204" i="13"/>
  <c r="AF204" i="13"/>
  <c r="AE204" i="13"/>
  <c r="AD204" i="13"/>
  <c r="AC204" i="13"/>
  <c r="AB204" i="13"/>
  <c r="AA204" i="13"/>
  <c r="Z204" i="13"/>
  <c r="Y204" i="13"/>
  <c r="X204" i="13"/>
  <c r="W204" i="13"/>
  <c r="V204" i="13"/>
  <c r="U204" i="13"/>
  <c r="T204" i="13"/>
  <c r="S204" i="13"/>
  <c r="R204" i="13"/>
  <c r="Q204" i="13"/>
  <c r="P204" i="13"/>
  <c r="O204" i="13"/>
  <c r="N204" i="13"/>
  <c r="M204" i="13"/>
  <c r="L204" i="13"/>
  <c r="K204" i="13"/>
  <c r="J204" i="13"/>
  <c r="I204" i="13"/>
  <c r="H204" i="13"/>
  <c r="G204" i="13"/>
  <c r="F204" i="13"/>
  <c r="E204" i="13"/>
  <c r="D204" i="13"/>
  <c r="BG203" i="13"/>
  <c r="BF203" i="13"/>
  <c r="BE203" i="13"/>
  <c r="BD203" i="13"/>
  <c r="BC203" i="13"/>
  <c r="BB203" i="13"/>
  <c r="BA203" i="13"/>
  <c r="AZ203" i="13"/>
  <c r="AY203" i="13"/>
  <c r="AX203" i="13"/>
  <c r="AW203" i="13"/>
  <c r="AV203" i="13"/>
  <c r="AU203" i="13"/>
  <c r="AT203" i="13"/>
  <c r="AS203" i="13"/>
  <c r="AR203" i="13"/>
  <c r="AQ203" i="13"/>
  <c r="AP203" i="13"/>
  <c r="AO203" i="13"/>
  <c r="AN203" i="13"/>
  <c r="AM203" i="13"/>
  <c r="AL203" i="13"/>
  <c r="AK203" i="13"/>
  <c r="AJ203" i="13"/>
  <c r="AI203" i="13"/>
  <c r="AH203" i="13"/>
  <c r="AG203" i="13"/>
  <c r="AF203" i="13"/>
  <c r="AE203" i="13"/>
  <c r="AD203" i="13"/>
  <c r="AC203" i="13"/>
  <c r="AB203" i="13"/>
  <c r="AA203" i="13"/>
  <c r="Z203" i="13"/>
  <c r="Y203" i="13"/>
  <c r="X203" i="13"/>
  <c r="W203" i="13"/>
  <c r="V203" i="13"/>
  <c r="U203" i="13"/>
  <c r="T203" i="13"/>
  <c r="S203" i="13"/>
  <c r="R203" i="13"/>
  <c r="Q203" i="13"/>
  <c r="P203" i="13"/>
  <c r="O203" i="13"/>
  <c r="N203" i="13"/>
  <c r="M203" i="13"/>
  <c r="L203" i="13"/>
  <c r="K203" i="13"/>
  <c r="J203" i="13"/>
  <c r="I203" i="13"/>
  <c r="H203" i="13"/>
  <c r="G203" i="13"/>
  <c r="F203" i="13"/>
  <c r="E203" i="13"/>
  <c r="D203" i="13"/>
  <c r="BG202" i="13"/>
  <c r="BF202" i="13"/>
  <c r="BE202" i="13"/>
  <c r="BD202" i="13"/>
  <c r="BC202" i="13"/>
  <c r="BB202" i="13"/>
  <c r="BA202" i="13"/>
  <c r="AZ202" i="13"/>
  <c r="AY202" i="13"/>
  <c r="AX202" i="13"/>
  <c r="AW202" i="13"/>
  <c r="AV202" i="13"/>
  <c r="AU202" i="13"/>
  <c r="AT202" i="13"/>
  <c r="AS202" i="13"/>
  <c r="AR202" i="13"/>
  <c r="AQ202" i="13"/>
  <c r="AP202" i="13"/>
  <c r="AO202" i="13"/>
  <c r="AN202" i="13"/>
  <c r="AM202" i="13"/>
  <c r="AL202" i="13"/>
  <c r="AK202" i="13"/>
  <c r="AJ202" i="13"/>
  <c r="AI202" i="13"/>
  <c r="AH202" i="13"/>
  <c r="AG202" i="13"/>
  <c r="AF202" i="13"/>
  <c r="AE202" i="13"/>
  <c r="AD202" i="13"/>
  <c r="AC202" i="13"/>
  <c r="AB202" i="13"/>
  <c r="AA202" i="13"/>
  <c r="Z202" i="13"/>
  <c r="Y202" i="13"/>
  <c r="X202" i="13"/>
  <c r="W202" i="13"/>
  <c r="V202" i="13"/>
  <c r="U202" i="13"/>
  <c r="T202" i="13"/>
  <c r="S202" i="13"/>
  <c r="R202" i="13"/>
  <c r="Q202" i="13"/>
  <c r="P202" i="13"/>
  <c r="O202" i="13"/>
  <c r="N202" i="13"/>
  <c r="M202" i="13"/>
  <c r="L202" i="13"/>
  <c r="K202" i="13"/>
  <c r="J202" i="13"/>
  <c r="I202" i="13"/>
  <c r="H202" i="13"/>
  <c r="G202" i="13"/>
  <c r="F202" i="13"/>
  <c r="E202" i="13"/>
  <c r="D202" i="13"/>
  <c r="BG201" i="13"/>
  <c r="BF201" i="13"/>
  <c r="BE201" i="13"/>
  <c r="BD201" i="13"/>
  <c r="BC201" i="13"/>
  <c r="BB201" i="13"/>
  <c r="BA201" i="13"/>
  <c r="AZ201" i="13"/>
  <c r="AY201" i="13"/>
  <c r="AX201" i="13"/>
  <c r="AW201" i="13"/>
  <c r="AV201" i="13"/>
  <c r="AU201" i="13"/>
  <c r="AT201" i="13"/>
  <c r="AS201" i="13"/>
  <c r="AR201" i="13"/>
  <c r="AQ201" i="13"/>
  <c r="AP201" i="13"/>
  <c r="AO201" i="13"/>
  <c r="AN201" i="13"/>
  <c r="AM201" i="13"/>
  <c r="AL201" i="13"/>
  <c r="AK201" i="13"/>
  <c r="AJ201" i="13"/>
  <c r="AI201" i="13"/>
  <c r="AH201" i="13"/>
  <c r="AG201" i="13"/>
  <c r="AF201" i="13"/>
  <c r="AE201" i="13"/>
  <c r="AD201" i="13"/>
  <c r="AC201" i="13"/>
  <c r="AB201" i="13"/>
  <c r="AA201" i="13"/>
  <c r="Z201" i="13"/>
  <c r="Y201" i="13"/>
  <c r="X201" i="13"/>
  <c r="W201" i="13"/>
  <c r="V201" i="13"/>
  <c r="U201" i="13"/>
  <c r="T201" i="13"/>
  <c r="S201" i="13"/>
  <c r="R201" i="13"/>
  <c r="Q201" i="13"/>
  <c r="P201" i="13"/>
  <c r="O201" i="13"/>
  <c r="N201" i="13"/>
  <c r="M201" i="13"/>
  <c r="L201" i="13"/>
  <c r="K201" i="13"/>
  <c r="J201" i="13"/>
  <c r="I201" i="13"/>
  <c r="H201" i="13"/>
  <c r="G201" i="13"/>
  <c r="F201" i="13"/>
  <c r="E201" i="13"/>
  <c r="D201" i="13"/>
  <c r="BG200" i="13"/>
  <c r="BF200" i="13"/>
  <c r="BE200" i="13"/>
  <c r="BD200" i="13"/>
  <c r="BC200" i="13"/>
  <c r="BB200" i="13"/>
  <c r="BA200" i="13"/>
  <c r="AZ200" i="13"/>
  <c r="AY200" i="13"/>
  <c r="AX200" i="13"/>
  <c r="AW200" i="13"/>
  <c r="AV200" i="13"/>
  <c r="AU200" i="13"/>
  <c r="AT200" i="13"/>
  <c r="AS200" i="13"/>
  <c r="AR200" i="13"/>
  <c r="AQ200" i="13"/>
  <c r="AP200" i="13"/>
  <c r="AO200" i="13"/>
  <c r="AN200" i="13"/>
  <c r="AM200" i="13"/>
  <c r="AL200" i="13"/>
  <c r="AK200" i="13"/>
  <c r="AJ200" i="13"/>
  <c r="AI200" i="13"/>
  <c r="AH200" i="13"/>
  <c r="AG200" i="13"/>
  <c r="AF200" i="13"/>
  <c r="AE200" i="13"/>
  <c r="AD200" i="13"/>
  <c r="AC200" i="13"/>
  <c r="AB200" i="13"/>
  <c r="AA200" i="13"/>
  <c r="Z200" i="13"/>
  <c r="Y200" i="13"/>
  <c r="X200" i="13"/>
  <c r="W200" i="13"/>
  <c r="V200" i="13"/>
  <c r="U200" i="13"/>
  <c r="T200" i="13"/>
  <c r="S200" i="13"/>
  <c r="R200" i="13"/>
  <c r="Q200" i="13"/>
  <c r="P200" i="13"/>
  <c r="O200" i="13"/>
  <c r="N200" i="13"/>
  <c r="M200" i="13"/>
  <c r="L200" i="13"/>
  <c r="K200" i="13"/>
  <c r="J200" i="13"/>
  <c r="I200" i="13"/>
  <c r="H200" i="13"/>
  <c r="G200" i="13"/>
  <c r="F200" i="13"/>
  <c r="E200" i="13"/>
  <c r="D200" i="13"/>
  <c r="BG199" i="13"/>
  <c r="BF199" i="13"/>
  <c r="BE199" i="13"/>
  <c r="BD199" i="13"/>
  <c r="BC199" i="13"/>
  <c r="BB199" i="13"/>
  <c r="BA199" i="13"/>
  <c r="AZ199" i="13"/>
  <c r="AY199" i="13"/>
  <c r="AX199" i="13"/>
  <c r="AW199" i="13"/>
  <c r="AV199" i="13"/>
  <c r="AU199" i="13"/>
  <c r="AT199" i="13"/>
  <c r="AS199" i="13"/>
  <c r="AR199" i="13"/>
  <c r="AQ199" i="13"/>
  <c r="AP199" i="13"/>
  <c r="AO199" i="13"/>
  <c r="AN199" i="13"/>
  <c r="AM199" i="13"/>
  <c r="AL199" i="13"/>
  <c r="AK199" i="13"/>
  <c r="AJ199" i="13"/>
  <c r="AI199" i="13"/>
  <c r="AH199" i="13"/>
  <c r="AG199" i="13"/>
  <c r="AF199" i="13"/>
  <c r="AE199" i="13"/>
  <c r="AD199" i="13"/>
  <c r="AC199" i="13"/>
  <c r="AB199" i="13"/>
  <c r="AA199" i="13"/>
  <c r="Z199" i="13"/>
  <c r="Y199" i="13"/>
  <c r="X199" i="13"/>
  <c r="W199" i="13"/>
  <c r="V199" i="13"/>
  <c r="U199" i="13"/>
  <c r="T199" i="13"/>
  <c r="S199" i="13"/>
  <c r="R199" i="13"/>
  <c r="Q199" i="13"/>
  <c r="P199" i="13"/>
  <c r="O199" i="13"/>
  <c r="N199" i="13"/>
  <c r="M199" i="13"/>
  <c r="L199" i="13"/>
  <c r="K199" i="13"/>
  <c r="J199" i="13"/>
  <c r="I199" i="13"/>
  <c r="H199" i="13"/>
  <c r="G199" i="13"/>
  <c r="F199" i="13"/>
  <c r="E199" i="13"/>
  <c r="D199" i="13"/>
  <c r="BG198" i="13"/>
  <c r="BF198" i="13"/>
  <c r="BE198" i="13"/>
  <c r="BD198" i="13"/>
  <c r="BC198" i="13"/>
  <c r="BB198" i="13"/>
  <c r="BA198" i="13"/>
  <c r="AZ198" i="13"/>
  <c r="AY198" i="13"/>
  <c r="AX198" i="13"/>
  <c r="AW198" i="13"/>
  <c r="AV198" i="13"/>
  <c r="AU198" i="13"/>
  <c r="AT198" i="13"/>
  <c r="AS198" i="13"/>
  <c r="AR198" i="13"/>
  <c r="AQ198" i="13"/>
  <c r="AP198" i="13"/>
  <c r="AO198" i="13"/>
  <c r="AN198" i="13"/>
  <c r="AM198" i="13"/>
  <c r="AL198" i="13"/>
  <c r="AK198" i="13"/>
  <c r="AJ198" i="13"/>
  <c r="AI198" i="13"/>
  <c r="AH198" i="13"/>
  <c r="AG198" i="13"/>
  <c r="AF198" i="13"/>
  <c r="AE198" i="13"/>
  <c r="AD198" i="13"/>
  <c r="AC198" i="13"/>
  <c r="AB198" i="13"/>
  <c r="AA198" i="13"/>
  <c r="Z198" i="13"/>
  <c r="Y198" i="13"/>
  <c r="X198" i="13"/>
  <c r="W198" i="13"/>
  <c r="V198" i="13"/>
  <c r="U198" i="13"/>
  <c r="T198" i="13"/>
  <c r="S198" i="13"/>
  <c r="R198" i="13"/>
  <c r="Q198" i="13"/>
  <c r="P198" i="13"/>
  <c r="O198" i="13"/>
  <c r="N198" i="13"/>
  <c r="M198" i="13"/>
  <c r="L198" i="13"/>
  <c r="K198" i="13"/>
  <c r="J198" i="13"/>
  <c r="I198" i="13"/>
  <c r="H198" i="13"/>
  <c r="G198" i="13"/>
  <c r="F198" i="13"/>
  <c r="E198" i="13"/>
  <c r="D198" i="13"/>
  <c r="BG197" i="13"/>
  <c r="BF197" i="13"/>
  <c r="BE197" i="13"/>
  <c r="BD197" i="13"/>
  <c r="BC197" i="13"/>
  <c r="BB197" i="13"/>
  <c r="BA197" i="13"/>
  <c r="AZ197" i="13"/>
  <c r="AY197" i="13"/>
  <c r="AX197" i="13"/>
  <c r="AW197" i="13"/>
  <c r="AV197" i="13"/>
  <c r="AU197" i="13"/>
  <c r="AT197" i="13"/>
  <c r="AS197" i="13"/>
  <c r="AR197" i="13"/>
  <c r="AQ197" i="13"/>
  <c r="AP197" i="13"/>
  <c r="AO197" i="13"/>
  <c r="AN197" i="13"/>
  <c r="AM197" i="13"/>
  <c r="AL197" i="13"/>
  <c r="AK197" i="13"/>
  <c r="AJ197" i="13"/>
  <c r="AI197" i="13"/>
  <c r="AH197" i="13"/>
  <c r="AG197" i="13"/>
  <c r="AF197" i="13"/>
  <c r="AE197" i="13"/>
  <c r="AD197" i="13"/>
  <c r="AC197" i="13"/>
  <c r="AB197" i="13"/>
  <c r="AA197" i="13"/>
  <c r="Z197" i="13"/>
  <c r="Y197" i="13"/>
  <c r="X197" i="13"/>
  <c r="W197" i="13"/>
  <c r="V197" i="13"/>
  <c r="U197" i="13"/>
  <c r="T197" i="13"/>
  <c r="S197" i="13"/>
  <c r="R197" i="13"/>
  <c r="Q197" i="13"/>
  <c r="P197" i="13"/>
  <c r="O197" i="13"/>
  <c r="N197" i="13"/>
  <c r="M197" i="13"/>
  <c r="L197" i="13"/>
  <c r="K197" i="13"/>
  <c r="J197" i="13"/>
  <c r="I197" i="13"/>
  <c r="H197" i="13"/>
  <c r="G197" i="13"/>
  <c r="F197" i="13"/>
  <c r="E197" i="13"/>
  <c r="D197" i="13"/>
  <c r="BG196" i="13"/>
  <c r="BF196" i="13"/>
  <c r="BE196" i="13"/>
  <c r="BD196" i="13"/>
  <c r="BC196" i="13"/>
  <c r="BB196" i="13"/>
  <c r="BA196" i="13"/>
  <c r="AZ196" i="13"/>
  <c r="AY196" i="13"/>
  <c r="AX196" i="13"/>
  <c r="AW196" i="13"/>
  <c r="AV196" i="13"/>
  <c r="AU196" i="13"/>
  <c r="AT196" i="13"/>
  <c r="AS196" i="13"/>
  <c r="AR196" i="13"/>
  <c r="AQ196" i="13"/>
  <c r="AP196" i="13"/>
  <c r="AO196" i="13"/>
  <c r="AN196" i="13"/>
  <c r="AM196" i="13"/>
  <c r="AL196" i="13"/>
  <c r="AK196" i="13"/>
  <c r="AJ196" i="13"/>
  <c r="AI196" i="13"/>
  <c r="AH196" i="13"/>
  <c r="AG196" i="13"/>
  <c r="AF196" i="13"/>
  <c r="AE196" i="13"/>
  <c r="AD196" i="13"/>
  <c r="AC196" i="13"/>
  <c r="AB196" i="13"/>
  <c r="AA196" i="13"/>
  <c r="Z196" i="13"/>
  <c r="Y196" i="13"/>
  <c r="X196" i="13"/>
  <c r="W196" i="13"/>
  <c r="V196" i="13"/>
  <c r="U196" i="13"/>
  <c r="T196" i="13"/>
  <c r="S196" i="13"/>
  <c r="R196" i="13"/>
  <c r="Q196" i="13"/>
  <c r="P196" i="13"/>
  <c r="O196" i="13"/>
  <c r="N196" i="13"/>
  <c r="M196" i="13"/>
  <c r="L196" i="13"/>
  <c r="K196" i="13"/>
  <c r="J196" i="13"/>
  <c r="I196" i="13"/>
  <c r="H196" i="13"/>
  <c r="G196" i="13"/>
  <c r="F196" i="13"/>
  <c r="E196" i="13"/>
  <c r="D196" i="13"/>
  <c r="BG195" i="13"/>
  <c r="BF195" i="13"/>
  <c r="BE195" i="13"/>
  <c r="BD195" i="13"/>
  <c r="BC195" i="13"/>
  <c r="BB195" i="13"/>
  <c r="BA195" i="13"/>
  <c r="AZ195" i="13"/>
  <c r="AY195" i="13"/>
  <c r="AX195" i="13"/>
  <c r="AW195" i="13"/>
  <c r="AV195" i="13"/>
  <c r="AU195" i="13"/>
  <c r="AT195" i="13"/>
  <c r="AS195" i="13"/>
  <c r="AR195" i="13"/>
  <c r="AQ195" i="13"/>
  <c r="AP195" i="13"/>
  <c r="AO195" i="13"/>
  <c r="AN195" i="13"/>
  <c r="AM195" i="13"/>
  <c r="AL195" i="13"/>
  <c r="AK195" i="13"/>
  <c r="AJ195" i="13"/>
  <c r="AI195" i="13"/>
  <c r="AH195" i="13"/>
  <c r="AG195" i="13"/>
  <c r="AF195" i="13"/>
  <c r="AE195" i="13"/>
  <c r="AD195" i="13"/>
  <c r="AC195" i="13"/>
  <c r="AB195" i="13"/>
  <c r="AA195" i="13"/>
  <c r="Z195" i="13"/>
  <c r="Y195" i="13"/>
  <c r="X195" i="13"/>
  <c r="W195" i="13"/>
  <c r="V195" i="13"/>
  <c r="U195" i="13"/>
  <c r="T195" i="13"/>
  <c r="S195" i="13"/>
  <c r="R195" i="13"/>
  <c r="Q195" i="13"/>
  <c r="P195" i="13"/>
  <c r="O195" i="13"/>
  <c r="N195" i="13"/>
  <c r="M195" i="13"/>
  <c r="L195" i="13"/>
  <c r="K195" i="13"/>
  <c r="J195" i="13"/>
  <c r="I195" i="13"/>
  <c r="H195" i="13"/>
  <c r="G195" i="13"/>
  <c r="F195" i="13"/>
  <c r="E195" i="13"/>
  <c r="D195" i="13"/>
  <c r="BG194" i="13"/>
  <c r="BF194" i="13"/>
  <c r="BE194" i="13"/>
  <c r="BD194" i="13"/>
  <c r="BC194" i="13"/>
  <c r="BB194" i="13"/>
  <c r="BA194" i="13"/>
  <c r="AZ194" i="13"/>
  <c r="AY194" i="13"/>
  <c r="AX194" i="13"/>
  <c r="AW194" i="13"/>
  <c r="AV194" i="13"/>
  <c r="AU194" i="13"/>
  <c r="AT194" i="13"/>
  <c r="AS194" i="13"/>
  <c r="AR194" i="13"/>
  <c r="AQ194" i="13"/>
  <c r="AP194" i="13"/>
  <c r="AO194" i="13"/>
  <c r="AN194" i="13"/>
  <c r="AM194" i="13"/>
  <c r="AL194" i="13"/>
  <c r="AK194" i="13"/>
  <c r="AJ194" i="13"/>
  <c r="AI194" i="13"/>
  <c r="AH194" i="13"/>
  <c r="AG194" i="13"/>
  <c r="AF194" i="13"/>
  <c r="AE194" i="13"/>
  <c r="AD194" i="13"/>
  <c r="AC194" i="13"/>
  <c r="AB194" i="13"/>
  <c r="AA194" i="13"/>
  <c r="Z194" i="13"/>
  <c r="Y194" i="13"/>
  <c r="X194" i="13"/>
  <c r="W194" i="13"/>
  <c r="V194" i="13"/>
  <c r="U194" i="13"/>
  <c r="T194" i="13"/>
  <c r="S194" i="13"/>
  <c r="R194" i="13"/>
  <c r="Q194" i="13"/>
  <c r="P194" i="13"/>
  <c r="O194" i="13"/>
  <c r="N194" i="13"/>
  <c r="M194" i="13"/>
  <c r="L194" i="13"/>
  <c r="K194" i="13"/>
  <c r="J194" i="13"/>
  <c r="I194" i="13"/>
  <c r="H194" i="13"/>
  <c r="G194" i="13"/>
  <c r="F194" i="13"/>
  <c r="E194" i="13"/>
  <c r="D194" i="13"/>
  <c r="BG193" i="13"/>
  <c r="BF193" i="13"/>
  <c r="BE193" i="13"/>
  <c r="BD193" i="13"/>
  <c r="BC193" i="13"/>
  <c r="BB193" i="13"/>
  <c r="BA193" i="13"/>
  <c r="AZ193" i="13"/>
  <c r="AY193" i="13"/>
  <c r="AX193" i="13"/>
  <c r="AW193" i="13"/>
  <c r="AV193" i="13"/>
  <c r="AU193" i="13"/>
  <c r="AT193" i="13"/>
  <c r="AS193" i="13"/>
  <c r="AR193" i="13"/>
  <c r="AQ193" i="13"/>
  <c r="AP193" i="13"/>
  <c r="AO193" i="13"/>
  <c r="AN193" i="13"/>
  <c r="AM193" i="13"/>
  <c r="AL193" i="13"/>
  <c r="AK193" i="13"/>
  <c r="AJ193" i="13"/>
  <c r="AI193" i="13"/>
  <c r="AH193" i="13"/>
  <c r="AG193" i="13"/>
  <c r="AF193" i="13"/>
  <c r="AE193" i="13"/>
  <c r="AD193" i="13"/>
  <c r="AC193" i="13"/>
  <c r="AB193" i="13"/>
  <c r="AA193" i="13"/>
  <c r="Z193" i="13"/>
  <c r="Y193" i="13"/>
  <c r="X193" i="13"/>
  <c r="W193" i="13"/>
  <c r="V193" i="13"/>
  <c r="U193" i="13"/>
  <c r="T193" i="13"/>
  <c r="S193" i="13"/>
  <c r="R193" i="13"/>
  <c r="Q193" i="13"/>
  <c r="P193" i="13"/>
  <c r="O193" i="13"/>
  <c r="N193" i="13"/>
  <c r="M193" i="13"/>
  <c r="L193" i="13"/>
  <c r="K193" i="13"/>
  <c r="J193" i="13"/>
  <c r="I193" i="13"/>
  <c r="H193" i="13"/>
  <c r="G193" i="13"/>
  <c r="F193" i="13"/>
  <c r="E193" i="13"/>
  <c r="D193" i="13"/>
  <c r="BG192" i="13"/>
  <c r="BF192" i="13"/>
  <c r="BE192" i="13"/>
  <c r="BD192" i="13"/>
  <c r="BC192" i="13"/>
  <c r="BB192" i="13"/>
  <c r="BA192" i="13"/>
  <c r="AZ192" i="13"/>
  <c r="AY192" i="13"/>
  <c r="AX192" i="13"/>
  <c r="AW192" i="13"/>
  <c r="AV192" i="13"/>
  <c r="AU192" i="13"/>
  <c r="AT192" i="13"/>
  <c r="AS192" i="13"/>
  <c r="AR192" i="13"/>
  <c r="AQ192" i="13"/>
  <c r="AP192" i="13"/>
  <c r="AO192" i="13"/>
  <c r="AN192" i="13"/>
  <c r="AM192" i="13"/>
  <c r="AL192" i="13"/>
  <c r="AK192" i="13"/>
  <c r="AJ192" i="13"/>
  <c r="AI192" i="13"/>
  <c r="AH192" i="13"/>
  <c r="AG192" i="13"/>
  <c r="AF192" i="13"/>
  <c r="AE192" i="13"/>
  <c r="AD192" i="13"/>
  <c r="AC192" i="13"/>
  <c r="AB192" i="13"/>
  <c r="AA192" i="13"/>
  <c r="Z192" i="13"/>
  <c r="Y192" i="13"/>
  <c r="X192" i="13"/>
  <c r="W192" i="13"/>
  <c r="V192" i="13"/>
  <c r="U192" i="13"/>
  <c r="T192" i="13"/>
  <c r="S192" i="13"/>
  <c r="R192" i="13"/>
  <c r="Q192" i="13"/>
  <c r="P192" i="13"/>
  <c r="O192" i="13"/>
  <c r="N192" i="13"/>
  <c r="M192" i="13"/>
  <c r="L192" i="13"/>
  <c r="K192" i="13"/>
  <c r="J192" i="13"/>
  <c r="I192" i="13"/>
  <c r="H192" i="13"/>
  <c r="G192" i="13"/>
  <c r="F192" i="13"/>
  <c r="E192" i="13"/>
  <c r="D192" i="13"/>
  <c r="BG191" i="13"/>
  <c r="BF191" i="13"/>
  <c r="BE191" i="13"/>
  <c r="BD191" i="13"/>
  <c r="BC191" i="13"/>
  <c r="BB191" i="13"/>
  <c r="BA191" i="13"/>
  <c r="AZ191" i="13"/>
  <c r="AY191" i="13"/>
  <c r="AX191" i="13"/>
  <c r="AW191" i="13"/>
  <c r="AV191" i="13"/>
  <c r="AU191" i="13"/>
  <c r="AT191" i="13"/>
  <c r="AS191" i="13"/>
  <c r="AR191" i="13"/>
  <c r="AQ191" i="13"/>
  <c r="AP191" i="13"/>
  <c r="AO191" i="13"/>
  <c r="AN191" i="13"/>
  <c r="AM191" i="13"/>
  <c r="AL191" i="13"/>
  <c r="AK191" i="13"/>
  <c r="AJ191" i="13"/>
  <c r="AI191" i="13"/>
  <c r="AH191" i="13"/>
  <c r="AG191" i="13"/>
  <c r="AF191" i="13"/>
  <c r="AE191" i="13"/>
  <c r="AD191" i="13"/>
  <c r="AC191" i="13"/>
  <c r="AB191" i="13"/>
  <c r="AA191" i="13"/>
  <c r="Z191" i="13"/>
  <c r="Y191" i="13"/>
  <c r="X191" i="13"/>
  <c r="W191" i="13"/>
  <c r="V191" i="13"/>
  <c r="U191" i="13"/>
  <c r="T191" i="13"/>
  <c r="S191" i="13"/>
  <c r="R191" i="13"/>
  <c r="Q191" i="13"/>
  <c r="P191" i="13"/>
  <c r="O191" i="13"/>
  <c r="N191" i="13"/>
  <c r="M191" i="13"/>
  <c r="L191" i="13"/>
  <c r="K191" i="13"/>
  <c r="J191" i="13"/>
  <c r="I191" i="13"/>
  <c r="H191" i="13"/>
  <c r="G191" i="13"/>
  <c r="F191" i="13"/>
  <c r="E191" i="13"/>
  <c r="D191" i="13"/>
  <c r="BG190" i="13"/>
  <c r="BF190" i="13"/>
  <c r="BE190" i="13"/>
  <c r="BD190" i="13"/>
  <c r="BC190" i="13"/>
  <c r="BB190" i="13"/>
  <c r="BA190" i="13"/>
  <c r="AZ190" i="13"/>
  <c r="AY190" i="13"/>
  <c r="AX190" i="13"/>
  <c r="AW190" i="13"/>
  <c r="AV190" i="13"/>
  <c r="AU190" i="13"/>
  <c r="AT190" i="13"/>
  <c r="AS190" i="13"/>
  <c r="AR190" i="13"/>
  <c r="AQ190" i="13"/>
  <c r="AP190" i="13"/>
  <c r="AO190" i="13"/>
  <c r="AN190" i="13"/>
  <c r="AM190" i="13"/>
  <c r="AL190" i="13"/>
  <c r="AK190" i="13"/>
  <c r="AJ190" i="13"/>
  <c r="AI190" i="13"/>
  <c r="AH190" i="13"/>
  <c r="AG190" i="13"/>
  <c r="AF190" i="13"/>
  <c r="AE190" i="13"/>
  <c r="AD190" i="13"/>
  <c r="AC190" i="13"/>
  <c r="AB190" i="13"/>
  <c r="AA190" i="13"/>
  <c r="Z190" i="13"/>
  <c r="Y190" i="13"/>
  <c r="X190" i="13"/>
  <c r="W190" i="13"/>
  <c r="V190" i="13"/>
  <c r="U190" i="13"/>
  <c r="T190" i="13"/>
  <c r="S190" i="13"/>
  <c r="R190" i="13"/>
  <c r="Q190" i="13"/>
  <c r="P190" i="13"/>
  <c r="O190" i="13"/>
  <c r="N190" i="13"/>
  <c r="M190" i="13"/>
  <c r="L190" i="13"/>
  <c r="K190" i="13"/>
  <c r="J190" i="13"/>
  <c r="I190" i="13"/>
  <c r="H190" i="13"/>
  <c r="G190" i="13"/>
  <c r="F190" i="13"/>
  <c r="E190" i="13"/>
  <c r="D190" i="13"/>
  <c r="BG189" i="13"/>
  <c r="BF189" i="13"/>
  <c r="BE189" i="13"/>
  <c r="BD189" i="13"/>
  <c r="BC189" i="13"/>
  <c r="BB189" i="13"/>
  <c r="BA189" i="13"/>
  <c r="AZ189" i="13"/>
  <c r="AY189" i="13"/>
  <c r="AX189" i="13"/>
  <c r="AW189" i="13"/>
  <c r="AV189" i="13"/>
  <c r="AU189" i="13"/>
  <c r="AT189" i="13"/>
  <c r="AS189" i="13"/>
  <c r="AR189" i="13"/>
  <c r="AQ189" i="13"/>
  <c r="AP189" i="13"/>
  <c r="AO189" i="13"/>
  <c r="AN189" i="13"/>
  <c r="AM189" i="13"/>
  <c r="AL189" i="13"/>
  <c r="AK189" i="13"/>
  <c r="AJ189" i="13"/>
  <c r="AI189" i="13"/>
  <c r="AH189" i="13"/>
  <c r="AG189" i="13"/>
  <c r="AF189" i="13"/>
  <c r="AE189" i="13"/>
  <c r="AD189" i="13"/>
  <c r="AC189" i="13"/>
  <c r="AB189" i="13"/>
  <c r="AA189" i="13"/>
  <c r="Z189" i="13"/>
  <c r="Y189" i="13"/>
  <c r="X189" i="13"/>
  <c r="W189" i="13"/>
  <c r="V189" i="13"/>
  <c r="U189" i="13"/>
  <c r="T189" i="13"/>
  <c r="S189" i="13"/>
  <c r="R189" i="13"/>
  <c r="Q189" i="13"/>
  <c r="P189" i="13"/>
  <c r="O189" i="13"/>
  <c r="N189" i="13"/>
  <c r="M189" i="13"/>
  <c r="L189" i="13"/>
  <c r="K189" i="13"/>
  <c r="J189" i="13"/>
  <c r="I189" i="13"/>
  <c r="H189" i="13"/>
  <c r="G189" i="13"/>
  <c r="F189" i="13"/>
  <c r="E189" i="13"/>
  <c r="D189" i="13"/>
  <c r="BG188" i="13"/>
  <c r="BF188" i="13"/>
  <c r="BE188" i="13"/>
  <c r="BD188" i="13"/>
  <c r="BC188" i="13"/>
  <c r="BB188" i="13"/>
  <c r="BA188" i="13"/>
  <c r="AZ188" i="13"/>
  <c r="AY188" i="13"/>
  <c r="AX188" i="13"/>
  <c r="AW188" i="13"/>
  <c r="AV188" i="13"/>
  <c r="AU188" i="13"/>
  <c r="AT188" i="13"/>
  <c r="AS188" i="13"/>
  <c r="AR188" i="13"/>
  <c r="AQ188" i="13"/>
  <c r="AP188" i="13"/>
  <c r="AO188" i="13"/>
  <c r="AN188" i="13"/>
  <c r="AM188" i="13"/>
  <c r="AL188" i="13"/>
  <c r="AK188" i="13"/>
  <c r="AJ188" i="13"/>
  <c r="AI188" i="13"/>
  <c r="AH188" i="13"/>
  <c r="AG188" i="13"/>
  <c r="AF188" i="13"/>
  <c r="AE188" i="13"/>
  <c r="AD188" i="13"/>
  <c r="AC188" i="13"/>
  <c r="AB188" i="13"/>
  <c r="AA188" i="13"/>
  <c r="Z188" i="13"/>
  <c r="Y188" i="13"/>
  <c r="X188" i="13"/>
  <c r="W188" i="13"/>
  <c r="V188" i="13"/>
  <c r="U188" i="13"/>
  <c r="T188" i="13"/>
  <c r="S188" i="13"/>
  <c r="R188" i="13"/>
  <c r="Q188" i="13"/>
  <c r="P188" i="13"/>
  <c r="O188" i="13"/>
  <c r="N188" i="13"/>
  <c r="M188" i="13"/>
  <c r="L188" i="13"/>
  <c r="K188" i="13"/>
  <c r="J188" i="13"/>
  <c r="I188" i="13"/>
  <c r="H188" i="13"/>
  <c r="G188" i="13"/>
  <c r="F188" i="13"/>
  <c r="E188" i="13"/>
  <c r="D188" i="13"/>
  <c r="BG187" i="13"/>
  <c r="BF187" i="13"/>
  <c r="BE187" i="13"/>
  <c r="BD187" i="13"/>
  <c r="BC187" i="13"/>
  <c r="BB187" i="13"/>
  <c r="BA187" i="13"/>
  <c r="AZ187" i="13"/>
  <c r="AY187" i="13"/>
  <c r="AX187" i="13"/>
  <c r="AW187" i="13"/>
  <c r="AV187" i="13"/>
  <c r="AU187" i="13"/>
  <c r="AT187" i="13"/>
  <c r="AS187" i="13"/>
  <c r="AR187" i="13"/>
  <c r="AQ187" i="13"/>
  <c r="AP187" i="13"/>
  <c r="AO187" i="13"/>
  <c r="AN187" i="13"/>
  <c r="AM187" i="13"/>
  <c r="AL187" i="13"/>
  <c r="AK187" i="13"/>
  <c r="AJ187" i="13"/>
  <c r="AI187" i="13"/>
  <c r="AH187" i="13"/>
  <c r="AG187" i="13"/>
  <c r="AF187" i="13"/>
  <c r="AE187" i="13"/>
  <c r="AD187" i="13"/>
  <c r="AC187" i="13"/>
  <c r="AB187" i="13"/>
  <c r="AA187" i="13"/>
  <c r="Z187" i="13"/>
  <c r="Y187" i="13"/>
  <c r="X187" i="13"/>
  <c r="W187" i="13"/>
  <c r="V187" i="13"/>
  <c r="U187" i="13"/>
  <c r="T187" i="13"/>
  <c r="S187" i="13"/>
  <c r="R187" i="13"/>
  <c r="Q187" i="13"/>
  <c r="P187" i="13"/>
  <c r="O187" i="13"/>
  <c r="N187" i="13"/>
  <c r="M187" i="13"/>
  <c r="L187" i="13"/>
  <c r="K187" i="13"/>
  <c r="J187" i="13"/>
  <c r="I187" i="13"/>
  <c r="H187" i="13"/>
  <c r="G187" i="13"/>
  <c r="F187" i="13"/>
  <c r="E187" i="13"/>
  <c r="D187" i="13"/>
  <c r="BG186" i="13"/>
  <c r="BF186" i="13"/>
  <c r="BE186" i="13"/>
  <c r="BD186" i="13"/>
  <c r="BC186" i="13"/>
  <c r="BB186" i="13"/>
  <c r="BA186" i="13"/>
  <c r="AZ186" i="13"/>
  <c r="AY186" i="13"/>
  <c r="AX186" i="13"/>
  <c r="AW186" i="13"/>
  <c r="AV186" i="13"/>
  <c r="AU186" i="13"/>
  <c r="AT186" i="13"/>
  <c r="AS186" i="13"/>
  <c r="AR186" i="13"/>
  <c r="AQ186" i="13"/>
  <c r="AP186" i="13"/>
  <c r="AO186" i="13"/>
  <c r="AN186" i="13"/>
  <c r="AM186" i="13"/>
  <c r="AL186" i="13"/>
  <c r="AK186" i="13"/>
  <c r="AJ186" i="13"/>
  <c r="AI186" i="13"/>
  <c r="AH186" i="13"/>
  <c r="AG186" i="13"/>
  <c r="AF186" i="13"/>
  <c r="AE186" i="13"/>
  <c r="AD186" i="13"/>
  <c r="AC186" i="13"/>
  <c r="AB186" i="13"/>
  <c r="AA186" i="13"/>
  <c r="Z186" i="13"/>
  <c r="Y186" i="13"/>
  <c r="X186" i="13"/>
  <c r="W186" i="13"/>
  <c r="V186" i="13"/>
  <c r="U186" i="13"/>
  <c r="T186" i="13"/>
  <c r="S186" i="13"/>
  <c r="R186" i="13"/>
  <c r="Q186" i="13"/>
  <c r="P186" i="13"/>
  <c r="O186" i="13"/>
  <c r="N186" i="13"/>
  <c r="M186" i="13"/>
  <c r="L186" i="13"/>
  <c r="K186" i="13"/>
  <c r="J186" i="13"/>
  <c r="I186" i="13"/>
  <c r="H186" i="13"/>
  <c r="G186" i="13"/>
  <c r="F186" i="13"/>
  <c r="E186" i="13"/>
  <c r="D186" i="13"/>
  <c r="BG185" i="13"/>
  <c r="BG379" i="13" s="1"/>
  <c r="BF185" i="13"/>
  <c r="BF379" i="13" s="1"/>
  <c r="BE185" i="13"/>
  <c r="BE379" i="13" s="1"/>
  <c r="BD185" i="13"/>
  <c r="BD379" i="13" s="1"/>
  <c r="BC185" i="13"/>
  <c r="BC379" i="13" s="1"/>
  <c r="BB185" i="13"/>
  <c r="BB379" i="13" s="1"/>
  <c r="BA185" i="13"/>
  <c r="BA379" i="13" s="1"/>
  <c r="AZ185" i="13"/>
  <c r="AZ379" i="13" s="1"/>
  <c r="AY185" i="13"/>
  <c r="AY379" i="13" s="1"/>
  <c r="AX185" i="13"/>
  <c r="AX379" i="13" s="1"/>
  <c r="AW185" i="13"/>
  <c r="AW379" i="13" s="1"/>
  <c r="AV185" i="13"/>
  <c r="AV379" i="13" s="1"/>
  <c r="AU185" i="13"/>
  <c r="AU379" i="13" s="1"/>
  <c r="AT185" i="13"/>
  <c r="AT379" i="13" s="1"/>
  <c r="AS185" i="13"/>
  <c r="AS379" i="13" s="1"/>
  <c r="AR185" i="13"/>
  <c r="AR379" i="13" s="1"/>
  <c r="AQ185" i="13"/>
  <c r="AQ379" i="13" s="1"/>
  <c r="AP185" i="13"/>
  <c r="AP379" i="13" s="1"/>
  <c r="AO185" i="13"/>
  <c r="AO379" i="13" s="1"/>
  <c r="AN185" i="13"/>
  <c r="AN379" i="13" s="1"/>
  <c r="AM185" i="13"/>
  <c r="AM379" i="13" s="1"/>
  <c r="AL185" i="13"/>
  <c r="AL379" i="13" s="1"/>
  <c r="AK185" i="13"/>
  <c r="AK379" i="13" s="1"/>
  <c r="AJ185" i="13"/>
  <c r="AJ379" i="13" s="1"/>
  <c r="AI185" i="13"/>
  <c r="AI379" i="13" s="1"/>
  <c r="AH185" i="13"/>
  <c r="AH379" i="13" s="1"/>
  <c r="AG185" i="13"/>
  <c r="AG379" i="13" s="1"/>
  <c r="AF185" i="13"/>
  <c r="AF379" i="13" s="1"/>
  <c r="AE185" i="13"/>
  <c r="AE379" i="13" s="1"/>
  <c r="AD185" i="13"/>
  <c r="AD379" i="13" s="1"/>
  <c r="AC185" i="13"/>
  <c r="AC379" i="13" s="1"/>
  <c r="AB185" i="13"/>
  <c r="AB379" i="13" s="1"/>
  <c r="AA185" i="13"/>
  <c r="AA379" i="13" s="1"/>
  <c r="Z185" i="13"/>
  <c r="Z379" i="13" s="1"/>
  <c r="Y185" i="13"/>
  <c r="Y379" i="13" s="1"/>
  <c r="X185" i="13"/>
  <c r="X379" i="13" s="1"/>
  <c r="W185" i="13"/>
  <c r="W379" i="13" s="1"/>
  <c r="V185" i="13"/>
  <c r="V379" i="13" s="1"/>
  <c r="U185" i="13"/>
  <c r="U379" i="13" s="1"/>
  <c r="T185" i="13"/>
  <c r="T379" i="13" s="1"/>
  <c r="S185" i="13"/>
  <c r="S379" i="13" s="1"/>
  <c r="R185" i="13"/>
  <c r="R379" i="13" s="1"/>
  <c r="Q185" i="13"/>
  <c r="Q379" i="13" s="1"/>
  <c r="P185" i="13"/>
  <c r="P379" i="13" s="1"/>
  <c r="O185" i="13"/>
  <c r="O379" i="13" s="1"/>
  <c r="N185" i="13"/>
  <c r="N379" i="13" s="1"/>
  <c r="M185" i="13"/>
  <c r="M379" i="13" s="1"/>
  <c r="L185" i="13"/>
  <c r="L379" i="13" s="1"/>
  <c r="K185" i="13"/>
  <c r="K379" i="13" s="1"/>
  <c r="J185" i="13"/>
  <c r="J379" i="13" s="1"/>
  <c r="I185" i="13"/>
  <c r="I379" i="13" s="1"/>
  <c r="H185" i="13"/>
  <c r="H379" i="13" s="1"/>
  <c r="G185" i="13"/>
  <c r="G379" i="13" s="1"/>
  <c r="F185" i="13"/>
  <c r="F379" i="13" s="1"/>
  <c r="E185" i="13"/>
  <c r="E379" i="13" s="1"/>
  <c r="D185" i="13"/>
  <c r="D379" i="13" s="1"/>
  <c r="BG184" i="13"/>
  <c r="BF184" i="13"/>
  <c r="BE184" i="13"/>
  <c r="BD184" i="13"/>
  <c r="BC184" i="13"/>
  <c r="BB184" i="13"/>
  <c r="BA184" i="13"/>
  <c r="AZ184" i="13"/>
  <c r="AY184" i="13"/>
  <c r="AX184" i="13"/>
  <c r="AW184" i="13"/>
  <c r="AV184" i="13"/>
  <c r="AU184" i="13"/>
  <c r="AT184" i="13"/>
  <c r="AS184" i="13"/>
  <c r="AR184" i="13"/>
  <c r="AQ184" i="13"/>
  <c r="AP184" i="13"/>
  <c r="AO184" i="13"/>
  <c r="AN184" i="13"/>
  <c r="AM184" i="13"/>
  <c r="AL184" i="13"/>
  <c r="AK184" i="13"/>
  <c r="AJ184" i="13"/>
  <c r="AI184" i="13"/>
  <c r="AH184" i="13"/>
  <c r="AG184" i="13"/>
  <c r="AF184" i="13"/>
  <c r="AE184" i="13"/>
  <c r="AD184" i="13"/>
  <c r="AC184" i="13"/>
  <c r="AB184" i="13"/>
  <c r="AA184" i="13"/>
  <c r="Z184" i="13"/>
  <c r="Y184" i="13"/>
  <c r="X184" i="13"/>
  <c r="W184" i="13"/>
  <c r="V184" i="13"/>
  <c r="U184" i="13"/>
  <c r="T184" i="13"/>
  <c r="S184" i="13"/>
  <c r="R184" i="13"/>
  <c r="Q184" i="13"/>
  <c r="P184" i="13"/>
  <c r="O184" i="13"/>
  <c r="N184" i="13"/>
  <c r="M184" i="13"/>
  <c r="L184" i="13"/>
  <c r="K184" i="13"/>
  <c r="J184" i="13"/>
  <c r="I184" i="13"/>
  <c r="H184" i="13"/>
  <c r="G184" i="13"/>
  <c r="F184" i="13"/>
  <c r="E184" i="13"/>
  <c r="D184" i="13"/>
  <c r="BG183" i="13"/>
  <c r="BF183" i="13"/>
  <c r="BE183" i="13"/>
  <c r="BD183" i="13"/>
  <c r="BC183" i="13"/>
  <c r="BB183" i="13"/>
  <c r="BA183" i="13"/>
  <c r="AZ183" i="13"/>
  <c r="AY183" i="13"/>
  <c r="AX183" i="13"/>
  <c r="AW183" i="13"/>
  <c r="AV183" i="13"/>
  <c r="AU183" i="13"/>
  <c r="AT183" i="13"/>
  <c r="AS183" i="13"/>
  <c r="AR183" i="13"/>
  <c r="AQ183" i="13"/>
  <c r="AP183" i="13"/>
  <c r="AO183" i="13"/>
  <c r="AN183" i="13"/>
  <c r="AM183" i="13"/>
  <c r="AL183" i="13"/>
  <c r="AK183" i="13"/>
  <c r="AJ183" i="13"/>
  <c r="AI183" i="13"/>
  <c r="AH183" i="13"/>
  <c r="AG183" i="13"/>
  <c r="AF183" i="13"/>
  <c r="AE183" i="13"/>
  <c r="AD183" i="13"/>
  <c r="AC183" i="13"/>
  <c r="AB183" i="13"/>
  <c r="AA183" i="13"/>
  <c r="Z183" i="13"/>
  <c r="Y183" i="13"/>
  <c r="X183" i="13"/>
  <c r="W183" i="13"/>
  <c r="V183" i="13"/>
  <c r="U183" i="13"/>
  <c r="T183" i="13"/>
  <c r="S183" i="13"/>
  <c r="R183" i="13"/>
  <c r="Q183" i="13"/>
  <c r="P183" i="13"/>
  <c r="O183" i="13"/>
  <c r="N183" i="13"/>
  <c r="M183" i="13"/>
  <c r="L183" i="13"/>
  <c r="K183" i="13"/>
  <c r="J183" i="13"/>
  <c r="I183" i="13"/>
  <c r="H183" i="13"/>
  <c r="G183" i="13"/>
  <c r="F183" i="13"/>
  <c r="E183" i="13"/>
  <c r="D183" i="13"/>
  <c r="BG182" i="13"/>
  <c r="BF182" i="13"/>
  <c r="BE182" i="13"/>
  <c r="BD182" i="13"/>
  <c r="BC182" i="13"/>
  <c r="BB182" i="13"/>
  <c r="BA182" i="13"/>
  <c r="AZ182" i="13"/>
  <c r="AY182" i="13"/>
  <c r="AX182" i="13"/>
  <c r="AW182" i="13"/>
  <c r="AV182" i="13"/>
  <c r="AU182" i="13"/>
  <c r="AT182" i="13"/>
  <c r="AS182" i="13"/>
  <c r="AR182" i="13"/>
  <c r="AQ182" i="13"/>
  <c r="AP182" i="13"/>
  <c r="AO182" i="13"/>
  <c r="AN182" i="13"/>
  <c r="AM182" i="13"/>
  <c r="AL182" i="13"/>
  <c r="AK182" i="13"/>
  <c r="AJ182" i="13"/>
  <c r="AI182" i="13"/>
  <c r="AH182" i="13"/>
  <c r="AG182" i="13"/>
  <c r="AF182" i="13"/>
  <c r="AE182" i="13"/>
  <c r="AD182" i="13"/>
  <c r="AC182" i="13"/>
  <c r="AB182" i="13"/>
  <c r="AA182" i="13"/>
  <c r="Z182" i="13"/>
  <c r="Y182" i="13"/>
  <c r="X182" i="13"/>
  <c r="W182" i="13"/>
  <c r="V182" i="13"/>
  <c r="U182" i="13"/>
  <c r="T182" i="13"/>
  <c r="S182" i="13"/>
  <c r="R182" i="13"/>
  <c r="Q182" i="13"/>
  <c r="P182" i="13"/>
  <c r="O182" i="13"/>
  <c r="N182" i="13"/>
  <c r="M182" i="13"/>
  <c r="L182" i="13"/>
  <c r="K182" i="13"/>
  <c r="J182" i="13"/>
  <c r="I182" i="13"/>
  <c r="H182" i="13"/>
  <c r="G182" i="13"/>
  <c r="F182" i="13"/>
  <c r="E182" i="13"/>
  <c r="D182" i="13"/>
  <c r="BG181" i="13"/>
  <c r="BF181" i="13"/>
  <c r="BE181" i="13"/>
  <c r="BD181" i="13"/>
  <c r="BC181" i="13"/>
  <c r="BB181" i="13"/>
  <c r="BA181" i="13"/>
  <c r="AZ181" i="13"/>
  <c r="AY181" i="13"/>
  <c r="AX181" i="13"/>
  <c r="AW181" i="13"/>
  <c r="AV181" i="13"/>
  <c r="AU181" i="13"/>
  <c r="AT181" i="13"/>
  <c r="AS181" i="13"/>
  <c r="AR181" i="13"/>
  <c r="AQ181" i="13"/>
  <c r="AP181" i="13"/>
  <c r="AO181" i="13"/>
  <c r="AN181" i="13"/>
  <c r="AM181" i="13"/>
  <c r="AL181" i="13"/>
  <c r="AK181" i="13"/>
  <c r="AJ181" i="13"/>
  <c r="AI181" i="13"/>
  <c r="AH181" i="13"/>
  <c r="AG181" i="13"/>
  <c r="AF181" i="13"/>
  <c r="AE181" i="13"/>
  <c r="AD181" i="13"/>
  <c r="AC181" i="13"/>
  <c r="AB181" i="13"/>
  <c r="AA181" i="13"/>
  <c r="Z181" i="13"/>
  <c r="Y181" i="13"/>
  <c r="X181" i="13"/>
  <c r="W181" i="13"/>
  <c r="V181" i="13"/>
  <c r="U181" i="13"/>
  <c r="T181" i="13"/>
  <c r="S181" i="13"/>
  <c r="R181" i="13"/>
  <c r="Q181" i="13"/>
  <c r="P181" i="13"/>
  <c r="O181" i="13"/>
  <c r="N181" i="13"/>
  <c r="M181" i="13"/>
  <c r="L181" i="13"/>
  <c r="K181" i="13"/>
  <c r="J181" i="13"/>
  <c r="I181" i="13"/>
  <c r="H181" i="13"/>
  <c r="G181" i="13"/>
  <c r="F181" i="13"/>
  <c r="E181" i="13"/>
  <c r="D181" i="13"/>
  <c r="BG180" i="13"/>
  <c r="BF180" i="13"/>
  <c r="BE180" i="13"/>
  <c r="BD180" i="13"/>
  <c r="BC180" i="13"/>
  <c r="BB180" i="13"/>
  <c r="BA180" i="13"/>
  <c r="AZ180" i="13"/>
  <c r="AY180" i="13"/>
  <c r="AX180" i="13"/>
  <c r="AW180" i="13"/>
  <c r="AV180" i="13"/>
  <c r="AU180" i="13"/>
  <c r="AT180" i="13"/>
  <c r="AS180" i="13"/>
  <c r="AR180" i="13"/>
  <c r="AQ180" i="13"/>
  <c r="AP180" i="13"/>
  <c r="AO180" i="13"/>
  <c r="AN180" i="13"/>
  <c r="AM180" i="13"/>
  <c r="AL180" i="13"/>
  <c r="AK180" i="13"/>
  <c r="AJ180" i="13"/>
  <c r="AI180" i="13"/>
  <c r="AH180" i="13"/>
  <c r="AG180" i="13"/>
  <c r="AF180" i="13"/>
  <c r="AE180" i="13"/>
  <c r="AD180" i="13"/>
  <c r="AC180" i="13"/>
  <c r="AB180" i="13"/>
  <c r="AA180" i="13"/>
  <c r="Z180" i="13"/>
  <c r="Y180" i="13"/>
  <c r="X180" i="13"/>
  <c r="W180" i="13"/>
  <c r="V180" i="13"/>
  <c r="U180" i="13"/>
  <c r="T180" i="13"/>
  <c r="S180" i="13"/>
  <c r="R180" i="13"/>
  <c r="Q180" i="13"/>
  <c r="P180" i="13"/>
  <c r="O180" i="13"/>
  <c r="N180" i="13"/>
  <c r="M180" i="13"/>
  <c r="L180" i="13"/>
  <c r="K180" i="13"/>
  <c r="J180" i="13"/>
  <c r="I180" i="13"/>
  <c r="H180" i="13"/>
  <c r="G180" i="13"/>
  <c r="F180" i="13"/>
  <c r="E180" i="13"/>
  <c r="D180" i="13"/>
  <c r="BG179" i="13"/>
  <c r="BF179" i="13"/>
  <c r="BE179" i="13"/>
  <c r="BD179" i="13"/>
  <c r="BC179" i="13"/>
  <c r="BB179" i="13"/>
  <c r="BA179" i="13"/>
  <c r="AZ179" i="13"/>
  <c r="AY179" i="13"/>
  <c r="AX179" i="13"/>
  <c r="AW179" i="13"/>
  <c r="AV179" i="13"/>
  <c r="AU179" i="13"/>
  <c r="AT179" i="13"/>
  <c r="AS179" i="13"/>
  <c r="AR179" i="13"/>
  <c r="AQ179" i="13"/>
  <c r="AP179" i="13"/>
  <c r="AO179" i="13"/>
  <c r="AN179" i="13"/>
  <c r="AM179" i="13"/>
  <c r="AL179" i="13"/>
  <c r="AK179" i="13"/>
  <c r="AJ179" i="13"/>
  <c r="AI179" i="13"/>
  <c r="AH179" i="13"/>
  <c r="AG179" i="13"/>
  <c r="AF179" i="13"/>
  <c r="AE179" i="13"/>
  <c r="AD179" i="13"/>
  <c r="AC179" i="13"/>
  <c r="AB179" i="13"/>
  <c r="AA179" i="13"/>
  <c r="Z179" i="13"/>
  <c r="Y179" i="13"/>
  <c r="X179" i="13"/>
  <c r="W179" i="13"/>
  <c r="V179" i="13"/>
  <c r="U179" i="13"/>
  <c r="T179" i="13"/>
  <c r="S179" i="13"/>
  <c r="R179" i="13"/>
  <c r="Q179" i="13"/>
  <c r="P179" i="13"/>
  <c r="O179" i="13"/>
  <c r="N179" i="13"/>
  <c r="M179" i="13"/>
  <c r="L179" i="13"/>
  <c r="K179" i="13"/>
  <c r="J179" i="13"/>
  <c r="I179" i="13"/>
  <c r="H179" i="13"/>
  <c r="G179" i="13"/>
  <c r="F179" i="13"/>
  <c r="E179" i="13"/>
  <c r="D179" i="13"/>
  <c r="BG178" i="13"/>
  <c r="BF178" i="13"/>
  <c r="BE178" i="13"/>
  <c r="BD178" i="13"/>
  <c r="BC178" i="13"/>
  <c r="BB178" i="13"/>
  <c r="BA178" i="13"/>
  <c r="AZ178" i="13"/>
  <c r="AY178" i="13"/>
  <c r="AX178" i="13"/>
  <c r="AW178" i="13"/>
  <c r="AV178" i="13"/>
  <c r="AU178" i="13"/>
  <c r="AT178" i="13"/>
  <c r="AS178" i="13"/>
  <c r="AR178" i="13"/>
  <c r="AQ178" i="13"/>
  <c r="AP178" i="13"/>
  <c r="AO178" i="13"/>
  <c r="AN178" i="13"/>
  <c r="AM178" i="13"/>
  <c r="AL178" i="13"/>
  <c r="AK178" i="13"/>
  <c r="AJ178" i="13"/>
  <c r="AI178" i="13"/>
  <c r="AH178" i="13"/>
  <c r="AG178" i="13"/>
  <c r="AF178" i="13"/>
  <c r="AE178" i="13"/>
  <c r="AD178" i="13"/>
  <c r="AC178" i="13"/>
  <c r="AB178" i="13"/>
  <c r="AA178" i="13"/>
  <c r="Z178" i="13"/>
  <c r="Y178" i="13"/>
  <c r="X178" i="13"/>
  <c r="W178" i="13"/>
  <c r="V178" i="13"/>
  <c r="U178" i="13"/>
  <c r="T178" i="13"/>
  <c r="S178" i="13"/>
  <c r="R178" i="13"/>
  <c r="Q178" i="13"/>
  <c r="P178" i="13"/>
  <c r="O178" i="13"/>
  <c r="N178" i="13"/>
  <c r="M178" i="13"/>
  <c r="L178" i="13"/>
  <c r="K178" i="13"/>
  <c r="J178" i="13"/>
  <c r="I178" i="13"/>
  <c r="H178" i="13"/>
  <c r="G178" i="13"/>
  <c r="F178" i="13"/>
  <c r="E178" i="13"/>
  <c r="D178" i="13"/>
  <c r="BG177" i="13"/>
  <c r="BF177" i="13"/>
  <c r="BE177" i="13"/>
  <c r="BD177" i="13"/>
  <c r="BC177" i="13"/>
  <c r="BB177" i="13"/>
  <c r="BA177" i="13"/>
  <c r="AZ177" i="13"/>
  <c r="AY177" i="13"/>
  <c r="AX177" i="13"/>
  <c r="AW177" i="13"/>
  <c r="AV177" i="13"/>
  <c r="AU177" i="13"/>
  <c r="AT177" i="13"/>
  <c r="AS177" i="13"/>
  <c r="AR177" i="13"/>
  <c r="AQ177" i="13"/>
  <c r="AP177" i="13"/>
  <c r="AO177" i="13"/>
  <c r="AN177" i="13"/>
  <c r="AM177" i="13"/>
  <c r="AL177" i="13"/>
  <c r="AK177" i="13"/>
  <c r="AJ177" i="13"/>
  <c r="AI177" i="13"/>
  <c r="AH177" i="13"/>
  <c r="AG177" i="13"/>
  <c r="AF177" i="13"/>
  <c r="AE177" i="13"/>
  <c r="AD177" i="13"/>
  <c r="AC177" i="13"/>
  <c r="AB177" i="13"/>
  <c r="AA177" i="13"/>
  <c r="Z177" i="13"/>
  <c r="Y177" i="13"/>
  <c r="X177" i="13"/>
  <c r="W177" i="13"/>
  <c r="V177" i="13"/>
  <c r="U177" i="13"/>
  <c r="T177" i="13"/>
  <c r="S177" i="13"/>
  <c r="R177" i="13"/>
  <c r="Q177" i="13"/>
  <c r="P177" i="13"/>
  <c r="O177" i="13"/>
  <c r="N177" i="13"/>
  <c r="M177" i="13"/>
  <c r="L177" i="13"/>
  <c r="K177" i="13"/>
  <c r="J177" i="13"/>
  <c r="I177" i="13"/>
  <c r="H177" i="13"/>
  <c r="G177" i="13"/>
  <c r="F177" i="13"/>
  <c r="E177" i="13"/>
  <c r="D177" i="13"/>
  <c r="BG176" i="13"/>
  <c r="BF176" i="13"/>
  <c r="BE176" i="13"/>
  <c r="BD176" i="13"/>
  <c r="BC176" i="13"/>
  <c r="BB176" i="13"/>
  <c r="BA176" i="13"/>
  <c r="AZ176" i="13"/>
  <c r="AY176" i="13"/>
  <c r="AX176" i="13"/>
  <c r="AW176" i="13"/>
  <c r="AV176" i="13"/>
  <c r="AU176" i="13"/>
  <c r="AT176" i="13"/>
  <c r="AS176" i="13"/>
  <c r="AR176" i="13"/>
  <c r="AQ176" i="13"/>
  <c r="AP176" i="13"/>
  <c r="AO176" i="13"/>
  <c r="AN176" i="13"/>
  <c r="AM176" i="13"/>
  <c r="AL176" i="13"/>
  <c r="AK176" i="13"/>
  <c r="AJ176" i="13"/>
  <c r="AI176" i="13"/>
  <c r="AH176" i="13"/>
  <c r="AG176" i="13"/>
  <c r="AF176" i="13"/>
  <c r="AE176" i="13"/>
  <c r="AD176" i="13"/>
  <c r="AC176" i="13"/>
  <c r="AB176" i="13"/>
  <c r="AA176" i="13"/>
  <c r="Z176" i="13"/>
  <c r="Y176" i="13"/>
  <c r="X176" i="13"/>
  <c r="W176" i="13"/>
  <c r="V176" i="13"/>
  <c r="U176" i="13"/>
  <c r="T176" i="13"/>
  <c r="S176" i="13"/>
  <c r="R176" i="13"/>
  <c r="Q176" i="13"/>
  <c r="P176" i="13"/>
  <c r="O176" i="13"/>
  <c r="N176" i="13"/>
  <c r="M176" i="13"/>
  <c r="L176" i="13"/>
  <c r="K176" i="13"/>
  <c r="J176" i="13"/>
  <c r="I176" i="13"/>
  <c r="H176" i="13"/>
  <c r="G176" i="13"/>
  <c r="F176" i="13"/>
  <c r="E176" i="13"/>
  <c r="D176" i="13"/>
  <c r="BG175" i="13"/>
  <c r="BF175" i="13"/>
  <c r="BE175" i="13"/>
  <c r="BD175" i="13"/>
  <c r="BC175" i="13"/>
  <c r="BB175" i="13"/>
  <c r="BA175" i="13"/>
  <c r="AZ175" i="13"/>
  <c r="AY175" i="13"/>
  <c r="AX175" i="13"/>
  <c r="AW175" i="13"/>
  <c r="AV175" i="13"/>
  <c r="AU175" i="13"/>
  <c r="AT175" i="13"/>
  <c r="AS175" i="13"/>
  <c r="AR175" i="13"/>
  <c r="AQ175" i="13"/>
  <c r="AP175" i="13"/>
  <c r="AO175" i="13"/>
  <c r="AN175" i="13"/>
  <c r="AM175" i="13"/>
  <c r="AL175" i="13"/>
  <c r="AK175" i="13"/>
  <c r="AJ175" i="13"/>
  <c r="AI175" i="13"/>
  <c r="AH175" i="13"/>
  <c r="AG175" i="13"/>
  <c r="AF175" i="13"/>
  <c r="AE175" i="13"/>
  <c r="AD175" i="13"/>
  <c r="AC175" i="13"/>
  <c r="AB175" i="13"/>
  <c r="AA175" i="13"/>
  <c r="Z175" i="13"/>
  <c r="Y175" i="13"/>
  <c r="X175" i="13"/>
  <c r="W175" i="13"/>
  <c r="V175" i="13"/>
  <c r="U175" i="13"/>
  <c r="T175" i="13"/>
  <c r="S175" i="13"/>
  <c r="R175" i="13"/>
  <c r="Q175" i="13"/>
  <c r="P175" i="13"/>
  <c r="O175" i="13"/>
  <c r="N175" i="13"/>
  <c r="M175" i="13"/>
  <c r="L175" i="13"/>
  <c r="K175" i="13"/>
  <c r="J175" i="13"/>
  <c r="I175" i="13"/>
  <c r="H175" i="13"/>
  <c r="G175" i="13"/>
  <c r="F175" i="13"/>
  <c r="E175" i="13"/>
  <c r="D175" i="13"/>
  <c r="BG174" i="13"/>
  <c r="BF174" i="13"/>
  <c r="BE174" i="13"/>
  <c r="BD174" i="13"/>
  <c r="BC174" i="13"/>
  <c r="BB174" i="13"/>
  <c r="BA174" i="13"/>
  <c r="AZ174" i="13"/>
  <c r="AY174" i="13"/>
  <c r="AX174" i="13"/>
  <c r="AW174" i="13"/>
  <c r="AV174" i="13"/>
  <c r="AU174" i="13"/>
  <c r="AT174" i="13"/>
  <c r="AS174" i="13"/>
  <c r="AR174" i="13"/>
  <c r="AQ174" i="13"/>
  <c r="AP174" i="13"/>
  <c r="AO174" i="13"/>
  <c r="AN174" i="13"/>
  <c r="AM174" i="13"/>
  <c r="AL174" i="13"/>
  <c r="AK174" i="13"/>
  <c r="AJ174" i="13"/>
  <c r="AI174" i="13"/>
  <c r="AH174" i="13"/>
  <c r="AG174" i="13"/>
  <c r="AF174" i="13"/>
  <c r="AE174" i="13"/>
  <c r="AD174" i="13"/>
  <c r="AC174" i="13"/>
  <c r="AB174" i="13"/>
  <c r="AA174" i="13"/>
  <c r="Z174" i="13"/>
  <c r="Y174" i="13"/>
  <c r="X174" i="13"/>
  <c r="W174" i="13"/>
  <c r="V174" i="13"/>
  <c r="U174" i="13"/>
  <c r="T174" i="13"/>
  <c r="S174" i="13"/>
  <c r="R174" i="13"/>
  <c r="Q174" i="13"/>
  <c r="P174" i="13"/>
  <c r="O174" i="13"/>
  <c r="N174" i="13"/>
  <c r="M174" i="13"/>
  <c r="L174" i="13"/>
  <c r="K174" i="13"/>
  <c r="J174" i="13"/>
  <c r="I174" i="13"/>
  <c r="H174" i="13"/>
  <c r="G174" i="13"/>
  <c r="F174" i="13"/>
  <c r="E174" i="13"/>
  <c r="D174" i="13"/>
  <c r="BG173" i="13"/>
  <c r="BF173" i="13"/>
  <c r="BE173" i="13"/>
  <c r="BD173" i="13"/>
  <c r="BC173" i="13"/>
  <c r="BB173" i="13"/>
  <c r="BA173" i="13"/>
  <c r="AZ173" i="13"/>
  <c r="AY173" i="13"/>
  <c r="AX173" i="13"/>
  <c r="AW173" i="13"/>
  <c r="AV173" i="13"/>
  <c r="AU173" i="13"/>
  <c r="AT173" i="13"/>
  <c r="AS173" i="13"/>
  <c r="AR173" i="13"/>
  <c r="AQ173" i="13"/>
  <c r="AP173" i="13"/>
  <c r="AO173" i="13"/>
  <c r="AN173" i="13"/>
  <c r="AM173" i="13"/>
  <c r="AL173" i="13"/>
  <c r="AK173" i="13"/>
  <c r="AJ173" i="13"/>
  <c r="AI173" i="13"/>
  <c r="AH173" i="13"/>
  <c r="AG173" i="13"/>
  <c r="AF173" i="13"/>
  <c r="AE173" i="13"/>
  <c r="AD173" i="13"/>
  <c r="AC173" i="13"/>
  <c r="AB173" i="13"/>
  <c r="AA173" i="13"/>
  <c r="Z173" i="13"/>
  <c r="Y173" i="13"/>
  <c r="X173" i="13"/>
  <c r="W173" i="13"/>
  <c r="V173" i="13"/>
  <c r="U173" i="13"/>
  <c r="T173" i="13"/>
  <c r="S173" i="13"/>
  <c r="R173" i="13"/>
  <c r="Q173" i="13"/>
  <c r="P173" i="13"/>
  <c r="O173" i="13"/>
  <c r="N173" i="13"/>
  <c r="M173" i="13"/>
  <c r="L173" i="13"/>
  <c r="K173" i="13"/>
  <c r="J173" i="13"/>
  <c r="I173" i="13"/>
  <c r="H173" i="13"/>
  <c r="G173" i="13"/>
  <c r="F173" i="13"/>
  <c r="E173" i="13"/>
  <c r="D173" i="13"/>
  <c r="BG172" i="13"/>
  <c r="BF172" i="13"/>
  <c r="BE172" i="13"/>
  <c r="BD172" i="13"/>
  <c r="BC172" i="13"/>
  <c r="BB172" i="13"/>
  <c r="BA172" i="13"/>
  <c r="AZ172" i="13"/>
  <c r="AY172" i="13"/>
  <c r="AX172" i="13"/>
  <c r="AW172" i="13"/>
  <c r="AV172" i="13"/>
  <c r="AU172" i="13"/>
  <c r="AT172" i="13"/>
  <c r="AS172" i="13"/>
  <c r="AR172" i="13"/>
  <c r="AQ172" i="13"/>
  <c r="AP172" i="13"/>
  <c r="AO172" i="13"/>
  <c r="AN172" i="13"/>
  <c r="AM172" i="13"/>
  <c r="AL172" i="13"/>
  <c r="AK172" i="13"/>
  <c r="AJ172" i="13"/>
  <c r="AI172" i="13"/>
  <c r="AH172" i="13"/>
  <c r="AG172" i="13"/>
  <c r="AF172" i="13"/>
  <c r="AE172" i="13"/>
  <c r="AD172" i="13"/>
  <c r="AC172" i="13"/>
  <c r="AB172" i="13"/>
  <c r="AA172" i="13"/>
  <c r="Z172" i="13"/>
  <c r="Y172" i="13"/>
  <c r="X172" i="13"/>
  <c r="W172" i="13"/>
  <c r="V172" i="13"/>
  <c r="U172" i="13"/>
  <c r="T172" i="13"/>
  <c r="S172" i="13"/>
  <c r="R172" i="13"/>
  <c r="Q172" i="13"/>
  <c r="P172" i="13"/>
  <c r="O172" i="13"/>
  <c r="N172" i="13"/>
  <c r="M172" i="13"/>
  <c r="L172" i="13"/>
  <c r="K172" i="13"/>
  <c r="J172" i="13"/>
  <c r="I172" i="13"/>
  <c r="H172" i="13"/>
  <c r="G172" i="13"/>
  <c r="F172" i="13"/>
  <c r="E172" i="13"/>
  <c r="D172" i="13"/>
  <c r="BG171" i="13"/>
  <c r="BF171" i="13"/>
  <c r="BE171" i="13"/>
  <c r="BD171" i="13"/>
  <c r="BC171" i="13"/>
  <c r="BB171" i="13"/>
  <c r="BA171" i="13"/>
  <c r="AZ171" i="13"/>
  <c r="AY171" i="13"/>
  <c r="AX171" i="13"/>
  <c r="AW171" i="13"/>
  <c r="AV171" i="13"/>
  <c r="AU171" i="13"/>
  <c r="AT171" i="13"/>
  <c r="AS171" i="13"/>
  <c r="AR171" i="13"/>
  <c r="AQ171" i="13"/>
  <c r="AP171" i="13"/>
  <c r="AO171" i="13"/>
  <c r="AN171" i="13"/>
  <c r="AM171" i="13"/>
  <c r="AL171" i="13"/>
  <c r="AK171" i="13"/>
  <c r="AJ171" i="13"/>
  <c r="AI171" i="13"/>
  <c r="AH171" i="13"/>
  <c r="AG171" i="13"/>
  <c r="AF171" i="13"/>
  <c r="AE171" i="13"/>
  <c r="AD171" i="13"/>
  <c r="AC171" i="13"/>
  <c r="AB171" i="13"/>
  <c r="AA171" i="13"/>
  <c r="Z171" i="13"/>
  <c r="Y171" i="13"/>
  <c r="X171" i="13"/>
  <c r="W171" i="13"/>
  <c r="V171" i="13"/>
  <c r="U171" i="13"/>
  <c r="T171" i="13"/>
  <c r="S171" i="13"/>
  <c r="R171" i="13"/>
  <c r="Q171" i="13"/>
  <c r="P171" i="13"/>
  <c r="O171" i="13"/>
  <c r="N171" i="13"/>
  <c r="M171" i="13"/>
  <c r="L171" i="13"/>
  <c r="K171" i="13"/>
  <c r="J171" i="13"/>
  <c r="I171" i="13"/>
  <c r="H171" i="13"/>
  <c r="G171" i="13"/>
  <c r="F171" i="13"/>
  <c r="E171" i="13"/>
  <c r="D171" i="13"/>
  <c r="BG170" i="13"/>
  <c r="BF170" i="13"/>
  <c r="BE170" i="13"/>
  <c r="BD170" i="13"/>
  <c r="BC170" i="13"/>
  <c r="BB170" i="13"/>
  <c r="BA170" i="13"/>
  <c r="AZ170" i="13"/>
  <c r="AY170" i="13"/>
  <c r="AX170" i="13"/>
  <c r="AW170" i="13"/>
  <c r="AV170" i="13"/>
  <c r="AU170" i="13"/>
  <c r="AT170" i="13"/>
  <c r="AS170" i="13"/>
  <c r="AR170" i="13"/>
  <c r="AQ170" i="13"/>
  <c r="AP170" i="13"/>
  <c r="AO170" i="13"/>
  <c r="AN170" i="13"/>
  <c r="AM170" i="13"/>
  <c r="AL170" i="13"/>
  <c r="AK170" i="13"/>
  <c r="AJ170" i="13"/>
  <c r="AI170" i="13"/>
  <c r="AH170" i="13"/>
  <c r="AG170" i="13"/>
  <c r="AF170" i="13"/>
  <c r="AE170" i="13"/>
  <c r="AD170" i="13"/>
  <c r="AC170" i="13"/>
  <c r="AB170" i="13"/>
  <c r="AA170" i="13"/>
  <c r="Z170" i="13"/>
  <c r="Y170" i="13"/>
  <c r="X170" i="13"/>
  <c r="W170" i="13"/>
  <c r="V170" i="13"/>
  <c r="U170" i="13"/>
  <c r="T170" i="13"/>
  <c r="S170" i="13"/>
  <c r="R170" i="13"/>
  <c r="Q170" i="13"/>
  <c r="P170" i="13"/>
  <c r="O170" i="13"/>
  <c r="N170" i="13"/>
  <c r="M170" i="13"/>
  <c r="L170" i="13"/>
  <c r="K170" i="13"/>
  <c r="J170" i="13"/>
  <c r="I170" i="13"/>
  <c r="H170" i="13"/>
  <c r="G170" i="13"/>
  <c r="F170" i="13"/>
  <c r="E170" i="13"/>
  <c r="D170" i="13"/>
  <c r="BG169" i="13"/>
  <c r="BF169" i="13"/>
  <c r="BE169" i="13"/>
  <c r="BD169" i="13"/>
  <c r="BC169" i="13"/>
  <c r="BB169" i="13"/>
  <c r="BA169" i="13"/>
  <c r="AZ169" i="13"/>
  <c r="AY169" i="13"/>
  <c r="AX169" i="13"/>
  <c r="AW169" i="13"/>
  <c r="AV169" i="13"/>
  <c r="AU169" i="13"/>
  <c r="AT169" i="13"/>
  <c r="AS169" i="13"/>
  <c r="AR169" i="13"/>
  <c r="AQ169" i="13"/>
  <c r="AP169" i="13"/>
  <c r="AO169" i="13"/>
  <c r="AN169" i="13"/>
  <c r="AM169" i="13"/>
  <c r="AL169" i="13"/>
  <c r="AK169" i="13"/>
  <c r="AJ169" i="13"/>
  <c r="AI169" i="13"/>
  <c r="AH169" i="13"/>
  <c r="AG169" i="13"/>
  <c r="AF169" i="13"/>
  <c r="AE169" i="13"/>
  <c r="AD169" i="13"/>
  <c r="AC169" i="13"/>
  <c r="AB169" i="13"/>
  <c r="AA169" i="13"/>
  <c r="Z169" i="13"/>
  <c r="Y169" i="13"/>
  <c r="X169" i="13"/>
  <c r="W169" i="13"/>
  <c r="V169" i="13"/>
  <c r="U169" i="13"/>
  <c r="T169" i="13"/>
  <c r="S169" i="13"/>
  <c r="R169" i="13"/>
  <c r="Q169" i="13"/>
  <c r="P169" i="13"/>
  <c r="O169" i="13"/>
  <c r="N169" i="13"/>
  <c r="M169" i="13"/>
  <c r="L169" i="13"/>
  <c r="K169" i="13"/>
  <c r="J169" i="13"/>
  <c r="I169" i="13"/>
  <c r="H169" i="13"/>
  <c r="G169" i="13"/>
  <c r="F169" i="13"/>
  <c r="E169" i="13"/>
  <c r="D169" i="13"/>
  <c r="BG168" i="13"/>
  <c r="BF168" i="13"/>
  <c r="BE168" i="13"/>
  <c r="BD168" i="13"/>
  <c r="BC168" i="13"/>
  <c r="BB168" i="13"/>
  <c r="BA168" i="13"/>
  <c r="AZ168" i="13"/>
  <c r="AY168" i="13"/>
  <c r="AX168" i="13"/>
  <c r="AW168" i="13"/>
  <c r="AV168" i="13"/>
  <c r="AU168" i="13"/>
  <c r="AT168" i="13"/>
  <c r="AS168" i="13"/>
  <c r="AR168" i="13"/>
  <c r="AQ168" i="13"/>
  <c r="AP168" i="13"/>
  <c r="AO168" i="13"/>
  <c r="AN168" i="13"/>
  <c r="AM168" i="13"/>
  <c r="AL168" i="13"/>
  <c r="AK168" i="13"/>
  <c r="AJ168" i="13"/>
  <c r="AI168" i="13"/>
  <c r="AH168" i="13"/>
  <c r="AG168" i="13"/>
  <c r="AF168" i="13"/>
  <c r="AE168" i="13"/>
  <c r="AD168" i="13"/>
  <c r="AC168" i="13"/>
  <c r="AB168" i="13"/>
  <c r="AA168" i="13"/>
  <c r="Z168" i="13"/>
  <c r="Y168" i="13"/>
  <c r="X168" i="13"/>
  <c r="W168" i="13"/>
  <c r="V168" i="13"/>
  <c r="U168" i="13"/>
  <c r="T168" i="13"/>
  <c r="S168" i="13"/>
  <c r="R168" i="13"/>
  <c r="Q168" i="13"/>
  <c r="P168" i="13"/>
  <c r="O168" i="13"/>
  <c r="N168" i="13"/>
  <c r="M168" i="13"/>
  <c r="L168" i="13"/>
  <c r="K168" i="13"/>
  <c r="J168" i="13"/>
  <c r="I168" i="13"/>
  <c r="H168" i="13"/>
  <c r="G168" i="13"/>
  <c r="F168" i="13"/>
  <c r="E168" i="13"/>
  <c r="D168" i="13"/>
  <c r="BG167" i="13"/>
  <c r="BF167" i="13"/>
  <c r="BE167" i="13"/>
  <c r="BD167" i="13"/>
  <c r="BC167" i="13"/>
  <c r="BB167" i="13"/>
  <c r="BA167" i="13"/>
  <c r="AZ167" i="13"/>
  <c r="AY167" i="13"/>
  <c r="AX167" i="13"/>
  <c r="AW167" i="13"/>
  <c r="AV167" i="13"/>
  <c r="AU167" i="13"/>
  <c r="AT167" i="13"/>
  <c r="AS167" i="13"/>
  <c r="AR167" i="13"/>
  <c r="AQ167" i="13"/>
  <c r="AP167" i="13"/>
  <c r="AO167" i="13"/>
  <c r="AN167" i="13"/>
  <c r="AM167" i="13"/>
  <c r="AL167" i="13"/>
  <c r="AK167" i="13"/>
  <c r="AJ167" i="13"/>
  <c r="AI167" i="13"/>
  <c r="AH167" i="13"/>
  <c r="AG167" i="13"/>
  <c r="AF167" i="13"/>
  <c r="AE167" i="13"/>
  <c r="AD167" i="13"/>
  <c r="AC167" i="13"/>
  <c r="AB167" i="13"/>
  <c r="AA167" i="13"/>
  <c r="Z167" i="13"/>
  <c r="Y167" i="13"/>
  <c r="X167" i="13"/>
  <c r="W167" i="13"/>
  <c r="V167" i="13"/>
  <c r="U167" i="13"/>
  <c r="T167" i="13"/>
  <c r="S167" i="13"/>
  <c r="R167" i="13"/>
  <c r="Q167" i="13"/>
  <c r="P167" i="13"/>
  <c r="O167" i="13"/>
  <c r="N167" i="13"/>
  <c r="M167" i="13"/>
  <c r="L167" i="13"/>
  <c r="K167" i="13"/>
  <c r="J167" i="13"/>
  <c r="I167" i="13"/>
  <c r="H167" i="13"/>
  <c r="G167" i="13"/>
  <c r="F167" i="13"/>
  <c r="E167" i="13"/>
  <c r="D167" i="13"/>
  <c r="BG166" i="13"/>
  <c r="BF166" i="13"/>
  <c r="BE166" i="13"/>
  <c r="BD166" i="13"/>
  <c r="BC166" i="13"/>
  <c r="BB166" i="13"/>
  <c r="BA166" i="13"/>
  <c r="AZ166" i="13"/>
  <c r="AY166" i="13"/>
  <c r="AX166" i="13"/>
  <c r="AW166" i="13"/>
  <c r="AV166" i="13"/>
  <c r="AU166" i="13"/>
  <c r="AT166" i="13"/>
  <c r="AS166" i="13"/>
  <c r="AR166" i="13"/>
  <c r="AQ166" i="13"/>
  <c r="AP166" i="13"/>
  <c r="AO166" i="13"/>
  <c r="AN166" i="13"/>
  <c r="AM166" i="13"/>
  <c r="AL166" i="13"/>
  <c r="AK166" i="13"/>
  <c r="AJ166" i="13"/>
  <c r="AI166" i="13"/>
  <c r="AH166" i="13"/>
  <c r="AG166" i="13"/>
  <c r="AF166" i="13"/>
  <c r="AE166" i="13"/>
  <c r="AD166" i="13"/>
  <c r="AC166" i="13"/>
  <c r="AB166" i="13"/>
  <c r="AA166" i="13"/>
  <c r="Z166" i="13"/>
  <c r="Y166" i="13"/>
  <c r="X166" i="13"/>
  <c r="W166" i="13"/>
  <c r="V166" i="13"/>
  <c r="U166" i="13"/>
  <c r="T166" i="13"/>
  <c r="S166" i="13"/>
  <c r="R166" i="13"/>
  <c r="Q166" i="13"/>
  <c r="P166" i="13"/>
  <c r="O166" i="13"/>
  <c r="N166" i="13"/>
  <c r="M166" i="13"/>
  <c r="L166" i="13"/>
  <c r="K166" i="13"/>
  <c r="J166" i="13"/>
  <c r="I166" i="13"/>
  <c r="H166" i="13"/>
  <c r="G166" i="13"/>
  <c r="F166" i="13"/>
  <c r="E166" i="13"/>
  <c r="D166" i="13"/>
  <c r="BG165" i="13"/>
  <c r="BF165" i="13"/>
  <c r="BE165" i="13"/>
  <c r="BD165" i="13"/>
  <c r="BC165" i="13"/>
  <c r="BB165" i="13"/>
  <c r="BA165" i="13"/>
  <c r="AZ165" i="13"/>
  <c r="AY165" i="13"/>
  <c r="AX165" i="13"/>
  <c r="AW165" i="13"/>
  <c r="AV165" i="13"/>
  <c r="AU165" i="13"/>
  <c r="AT165" i="13"/>
  <c r="AS165" i="13"/>
  <c r="AR165" i="13"/>
  <c r="AQ165" i="13"/>
  <c r="AP165" i="13"/>
  <c r="AO165" i="13"/>
  <c r="AN165" i="13"/>
  <c r="AM165" i="13"/>
  <c r="AL165" i="13"/>
  <c r="AK165" i="13"/>
  <c r="AJ165" i="13"/>
  <c r="AI165" i="13"/>
  <c r="AH165" i="13"/>
  <c r="AG165" i="13"/>
  <c r="AF165" i="13"/>
  <c r="AE165" i="13"/>
  <c r="AD165" i="13"/>
  <c r="AC165" i="13"/>
  <c r="AB165" i="13"/>
  <c r="AA165" i="13"/>
  <c r="Z165" i="13"/>
  <c r="Y165" i="13"/>
  <c r="X165" i="13"/>
  <c r="W165" i="13"/>
  <c r="V165" i="13"/>
  <c r="U165" i="13"/>
  <c r="T165" i="13"/>
  <c r="S165" i="13"/>
  <c r="R165" i="13"/>
  <c r="Q165" i="13"/>
  <c r="P165" i="13"/>
  <c r="O165" i="13"/>
  <c r="N165" i="13"/>
  <c r="M165" i="13"/>
  <c r="L165" i="13"/>
  <c r="K165" i="13"/>
  <c r="J165" i="13"/>
  <c r="I165" i="13"/>
  <c r="H165" i="13"/>
  <c r="G165" i="13"/>
  <c r="F165" i="13"/>
  <c r="E165" i="13"/>
  <c r="D165" i="13"/>
  <c r="BG164" i="13"/>
  <c r="BF164" i="13"/>
  <c r="BE164" i="13"/>
  <c r="BD164" i="13"/>
  <c r="BC164" i="13"/>
  <c r="BB164" i="13"/>
  <c r="BA164" i="13"/>
  <c r="AZ164" i="13"/>
  <c r="AY164" i="13"/>
  <c r="AX164" i="13"/>
  <c r="AW164" i="13"/>
  <c r="AV164" i="13"/>
  <c r="AU164" i="13"/>
  <c r="AT164" i="13"/>
  <c r="AS164" i="13"/>
  <c r="AR164" i="13"/>
  <c r="AQ164" i="13"/>
  <c r="AP164" i="13"/>
  <c r="AO164" i="13"/>
  <c r="AN164" i="13"/>
  <c r="AM164" i="13"/>
  <c r="AL164" i="13"/>
  <c r="AK164" i="13"/>
  <c r="AJ164" i="13"/>
  <c r="AI164" i="13"/>
  <c r="AH164" i="13"/>
  <c r="AG164" i="13"/>
  <c r="AF164" i="13"/>
  <c r="AE164" i="13"/>
  <c r="AD164" i="13"/>
  <c r="AC164" i="13"/>
  <c r="AB164" i="13"/>
  <c r="AA164" i="13"/>
  <c r="Z164" i="13"/>
  <c r="Y164" i="13"/>
  <c r="X164" i="13"/>
  <c r="W164" i="13"/>
  <c r="V164" i="13"/>
  <c r="U164" i="13"/>
  <c r="T164" i="13"/>
  <c r="S164" i="13"/>
  <c r="R164" i="13"/>
  <c r="Q164" i="13"/>
  <c r="P164" i="13"/>
  <c r="O164" i="13"/>
  <c r="N164" i="13"/>
  <c r="M164" i="13"/>
  <c r="L164" i="13"/>
  <c r="K164" i="13"/>
  <c r="J164" i="13"/>
  <c r="I164" i="13"/>
  <c r="H164" i="13"/>
  <c r="G164" i="13"/>
  <c r="F164" i="13"/>
  <c r="E164" i="13"/>
  <c r="D164" i="13"/>
  <c r="BG163" i="13"/>
  <c r="BF163" i="13"/>
  <c r="BE163" i="13"/>
  <c r="BD163" i="13"/>
  <c r="BC163" i="13"/>
  <c r="BB163" i="13"/>
  <c r="BA163" i="13"/>
  <c r="AZ163" i="13"/>
  <c r="AY163" i="13"/>
  <c r="AX163" i="13"/>
  <c r="AW163" i="13"/>
  <c r="AV163" i="13"/>
  <c r="AU163" i="13"/>
  <c r="AT163" i="13"/>
  <c r="AS163" i="13"/>
  <c r="AR163" i="13"/>
  <c r="AQ163" i="13"/>
  <c r="AP163" i="13"/>
  <c r="AO163" i="13"/>
  <c r="AN163" i="13"/>
  <c r="AM163" i="13"/>
  <c r="AL163" i="13"/>
  <c r="AK163" i="13"/>
  <c r="AJ163" i="13"/>
  <c r="AI163" i="13"/>
  <c r="AH163" i="13"/>
  <c r="AG163" i="13"/>
  <c r="AF163" i="13"/>
  <c r="AE163" i="13"/>
  <c r="AD163" i="13"/>
  <c r="AC163" i="13"/>
  <c r="AB163" i="13"/>
  <c r="AA163" i="13"/>
  <c r="Z163" i="13"/>
  <c r="Y163" i="13"/>
  <c r="X163" i="13"/>
  <c r="W163" i="13"/>
  <c r="V163" i="13"/>
  <c r="U163" i="13"/>
  <c r="T163" i="13"/>
  <c r="S163" i="13"/>
  <c r="R163" i="13"/>
  <c r="Q163" i="13"/>
  <c r="P163" i="13"/>
  <c r="O163" i="13"/>
  <c r="N163" i="13"/>
  <c r="M163" i="13"/>
  <c r="L163" i="13"/>
  <c r="K163" i="13"/>
  <c r="J163" i="13"/>
  <c r="I163" i="13"/>
  <c r="H163" i="13"/>
  <c r="G163" i="13"/>
  <c r="F163" i="13"/>
  <c r="E163" i="13"/>
  <c r="D163" i="13"/>
  <c r="BG162" i="13"/>
  <c r="BF162" i="13"/>
  <c r="BE162" i="13"/>
  <c r="BD162" i="13"/>
  <c r="BC162" i="13"/>
  <c r="BB162" i="13"/>
  <c r="BA162" i="13"/>
  <c r="AZ162" i="13"/>
  <c r="AY162" i="13"/>
  <c r="AX162" i="13"/>
  <c r="AW162" i="13"/>
  <c r="AV162" i="13"/>
  <c r="AU162" i="13"/>
  <c r="AT162" i="13"/>
  <c r="AS162" i="13"/>
  <c r="AR162" i="13"/>
  <c r="AQ162" i="13"/>
  <c r="AP162" i="13"/>
  <c r="AO162" i="13"/>
  <c r="AN162" i="13"/>
  <c r="AM162" i="13"/>
  <c r="AL162" i="13"/>
  <c r="AK162" i="13"/>
  <c r="AJ162" i="13"/>
  <c r="AI162" i="13"/>
  <c r="AH162" i="13"/>
  <c r="AG162" i="13"/>
  <c r="AF162" i="13"/>
  <c r="AE162" i="13"/>
  <c r="AD162" i="13"/>
  <c r="AC162" i="13"/>
  <c r="AB162" i="13"/>
  <c r="AA162" i="13"/>
  <c r="Z162" i="13"/>
  <c r="Y162" i="13"/>
  <c r="X162" i="13"/>
  <c r="W162" i="13"/>
  <c r="V162" i="13"/>
  <c r="U162" i="13"/>
  <c r="T162" i="13"/>
  <c r="S162" i="13"/>
  <c r="R162" i="13"/>
  <c r="Q162" i="13"/>
  <c r="P162" i="13"/>
  <c r="O162" i="13"/>
  <c r="N162" i="13"/>
  <c r="M162" i="13"/>
  <c r="L162" i="13"/>
  <c r="K162" i="13"/>
  <c r="J162" i="13"/>
  <c r="J378" i="13" s="1"/>
  <c r="I162" i="13"/>
  <c r="H162" i="13"/>
  <c r="G162" i="13"/>
  <c r="F162" i="13"/>
  <c r="E162" i="13"/>
  <c r="D162" i="13"/>
  <c r="BG161" i="13"/>
  <c r="BF161" i="13"/>
  <c r="BE161" i="13"/>
  <c r="BD161" i="13"/>
  <c r="BC161" i="13"/>
  <c r="BB161" i="13"/>
  <c r="BA161" i="13"/>
  <c r="AZ161" i="13"/>
  <c r="AY161" i="13"/>
  <c r="AX161" i="13"/>
  <c r="AX385" i="13" s="1"/>
  <c r="AW161" i="13"/>
  <c r="AV161" i="13"/>
  <c r="AU161" i="13"/>
  <c r="AT161" i="13"/>
  <c r="AS161" i="13"/>
  <c r="AR161" i="13"/>
  <c r="AQ161" i="13"/>
  <c r="AP161" i="13"/>
  <c r="AO161" i="13"/>
  <c r="AN161" i="13"/>
  <c r="AM161" i="13"/>
  <c r="AL161" i="13"/>
  <c r="AK161" i="13"/>
  <c r="AJ161" i="13"/>
  <c r="AI161" i="13"/>
  <c r="AH161" i="13"/>
  <c r="AH385" i="13" s="1"/>
  <c r="AG161" i="13"/>
  <c r="AF161" i="13"/>
  <c r="AE161" i="13"/>
  <c r="AD161" i="13"/>
  <c r="AC161" i="13"/>
  <c r="AB161" i="13"/>
  <c r="AA161" i="13"/>
  <c r="Z161" i="13"/>
  <c r="Y161" i="13"/>
  <c r="X161" i="13"/>
  <c r="W161" i="13"/>
  <c r="V161" i="13"/>
  <c r="U161" i="13"/>
  <c r="T161" i="13"/>
  <c r="S161" i="13"/>
  <c r="R161" i="13"/>
  <c r="R385" i="13" s="1"/>
  <c r="Q161" i="13"/>
  <c r="P161" i="13"/>
  <c r="O161" i="13"/>
  <c r="N161" i="13"/>
  <c r="M161" i="13"/>
  <c r="L161" i="13"/>
  <c r="K161" i="13"/>
  <c r="J161" i="13"/>
  <c r="I161" i="13"/>
  <c r="H161" i="13"/>
  <c r="G161" i="13"/>
  <c r="F161" i="13"/>
  <c r="E161" i="13"/>
  <c r="D161" i="13"/>
  <c r="BG160" i="13"/>
  <c r="BF160" i="13"/>
  <c r="BF378" i="13" s="1"/>
  <c r="BE160" i="13"/>
  <c r="BD160" i="13"/>
  <c r="BC160" i="13"/>
  <c r="BB160" i="13"/>
  <c r="BA160" i="13"/>
  <c r="AZ160" i="13"/>
  <c r="AY160" i="13"/>
  <c r="AX160" i="13"/>
  <c r="AW160" i="13"/>
  <c r="AV160" i="13"/>
  <c r="AU160" i="13"/>
  <c r="AT160" i="13"/>
  <c r="AS160" i="13"/>
  <c r="AR160" i="13"/>
  <c r="AQ160" i="13"/>
  <c r="AP160" i="13"/>
  <c r="AP378" i="13" s="1"/>
  <c r="AO160" i="13"/>
  <c r="AN160" i="13"/>
  <c r="AM160" i="13"/>
  <c r="AL160" i="13"/>
  <c r="AK160" i="13"/>
  <c r="AJ160" i="13"/>
  <c r="AI160" i="13"/>
  <c r="AH160" i="13"/>
  <c r="AG160" i="13"/>
  <c r="AF160" i="13"/>
  <c r="AE160" i="13"/>
  <c r="AD160" i="13"/>
  <c r="AC160" i="13"/>
  <c r="AB160" i="13"/>
  <c r="AA160" i="13"/>
  <c r="Z160" i="13"/>
  <c r="Z378" i="13" s="1"/>
  <c r="Y160" i="13"/>
  <c r="X160" i="13"/>
  <c r="W160" i="13"/>
  <c r="V160" i="13"/>
  <c r="T160" i="13"/>
  <c r="S160" i="13"/>
  <c r="R160" i="13"/>
  <c r="Q160" i="13"/>
  <c r="P160" i="13"/>
  <c r="O160" i="13"/>
  <c r="N160" i="13"/>
  <c r="M160" i="13"/>
  <c r="L160" i="13"/>
  <c r="K160" i="13"/>
  <c r="J160" i="13"/>
  <c r="I160" i="13"/>
  <c r="H160" i="13"/>
  <c r="G160" i="13"/>
  <c r="F160" i="13"/>
  <c r="E160" i="13"/>
  <c r="D160" i="13"/>
  <c r="BG159" i="13"/>
  <c r="BF159" i="13"/>
  <c r="BE159" i="13"/>
  <c r="BD159" i="13"/>
  <c r="BC159" i="13"/>
  <c r="BB159" i="13"/>
  <c r="BA159" i="13"/>
  <c r="AZ159" i="13"/>
  <c r="AY159" i="13"/>
  <c r="AX159" i="13"/>
  <c r="AW159" i="13"/>
  <c r="AV159" i="13"/>
  <c r="AU159" i="13"/>
  <c r="AT159" i="13"/>
  <c r="AS159" i="13"/>
  <c r="AR159" i="13"/>
  <c r="AQ159" i="13"/>
  <c r="AP159" i="13"/>
  <c r="AO159" i="13"/>
  <c r="AN159" i="13"/>
  <c r="AM159" i="13"/>
  <c r="AL159" i="13"/>
  <c r="AK159" i="13"/>
  <c r="AJ159" i="13"/>
  <c r="AI159" i="13"/>
  <c r="AH159" i="13"/>
  <c r="AG159" i="13"/>
  <c r="AF159" i="13"/>
  <c r="AE159" i="13"/>
  <c r="AD159" i="13"/>
  <c r="AC159" i="13"/>
  <c r="AB159" i="13"/>
  <c r="AA159" i="13"/>
  <c r="Z159" i="13"/>
  <c r="Y159" i="13"/>
  <c r="X159" i="13"/>
  <c r="W159" i="13"/>
  <c r="V159" i="13"/>
  <c r="U159" i="13"/>
  <c r="T159" i="13"/>
  <c r="S159" i="13"/>
  <c r="R159" i="13"/>
  <c r="Q159" i="13"/>
  <c r="P159" i="13"/>
  <c r="O159" i="13"/>
  <c r="N159" i="13"/>
  <c r="M159" i="13"/>
  <c r="L159" i="13"/>
  <c r="K159" i="13"/>
  <c r="J159" i="13"/>
  <c r="I159" i="13"/>
  <c r="H159" i="13"/>
  <c r="G159" i="13"/>
  <c r="F159" i="13"/>
  <c r="E159" i="13"/>
  <c r="D159" i="13"/>
  <c r="BG158" i="13"/>
  <c r="BF158" i="13"/>
  <c r="BE158" i="13"/>
  <c r="BD158" i="13"/>
  <c r="BC158" i="13"/>
  <c r="BB158" i="13"/>
  <c r="BA158" i="13"/>
  <c r="AZ158" i="13"/>
  <c r="AY158" i="13"/>
  <c r="AX158" i="13"/>
  <c r="AW158" i="13"/>
  <c r="AV158" i="13"/>
  <c r="AU158" i="13"/>
  <c r="AT158" i="13"/>
  <c r="AS158" i="13"/>
  <c r="AR158" i="13"/>
  <c r="AQ158" i="13"/>
  <c r="AP158" i="13"/>
  <c r="AO158" i="13"/>
  <c r="AN158" i="13"/>
  <c r="AM158" i="13"/>
  <c r="AL158" i="13"/>
  <c r="AK158" i="13"/>
  <c r="AJ158" i="13"/>
  <c r="AI158" i="13"/>
  <c r="AH158" i="13"/>
  <c r="AG158" i="13"/>
  <c r="AF158" i="13"/>
  <c r="AE158" i="13"/>
  <c r="AD158" i="13"/>
  <c r="AC158" i="13"/>
  <c r="AB158" i="13"/>
  <c r="AA158" i="13"/>
  <c r="Z158" i="13"/>
  <c r="Y158" i="13"/>
  <c r="X158" i="13"/>
  <c r="W158" i="13"/>
  <c r="V158" i="13"/>
  <c r="U158" i="13"/>
  <c r="T158" i="13"/>
  <c r="S158" i="13"/>
  <c r="R158" i="13"/>
  <c r="Q158" i="13"/>
  <c r="P158" i="13"/>
  <c r="O158" i="13"/>
  <c r="N158" i="13"/>
  <c r="M158" i="13"/>
  <c r="L158" i="13"/>
  <c r="K158" i="13"/>
  <c r="J158" i="13"/>
  <c r="I158" i="13"/>
  <c r="H158" i="13"/>
  <c r="G158" i="13"/>
  <c r="F158" i="13"/>
  <c r="E158" i="13"/>
  <c r="D158" i="13"/>
  <c r="BG157" i="13"/>
  <c r="BF157" i="13"/>
  <c r="BE157" i="13"/>
  <c r="BD157" i="13"/>
  <c r="BC157" i="13"/>
  <c r="BB157" i="13"/>
  <c r="BA157" i="13"/>
  <c r="AZ157" i="13"/>
  <c r="AY157" i="13"/>
  <c r="AX157" i="13"/>
  <c r="AW157" i="13"/>
  <c r="AV157" i="13"/>
  <c r="AU157" i="13"/>
  <c r="AT157" i="13"/>
  <c r="AS157" i="13"/>
  <c r="AR157" i="13"/>
  <c r="AQ157" i="13"/>
  <c r="AP157" i="13"/>
  <c r="AO157" i="13"/>
  <c r="AN157" i="13"/>
  <c r="AM157" i="13"/>
  <c r="AL157" i="13"/>
  <c r="AK157" i="13"/>
  <c r="AJ157" i="13"/>
  <c r="AI157" i="13"/>
  <c r="AH157" i="13"/>
  <c r="AG157" i="13"/>
  <c r="AF157" i="13"/>
  <c r="AE157" i="13"/>
  <c r="AD157" i="13"/>
  <c r="AC157" i="13"/>
  <c r="AB157" i="13"/>
  <c r="AA157" i="13"/>
  <c r="Z157" i="13"/>
  <c r="Y157" i="13"/>
  <c r="X157" i="13"/>
  <c r="W157" i="13"/>
  <c r="V157" i="13"/>
  <c r="U157" i="13"/>
  <c r="T157" i="13"/>
  <c r="S157" i="13"/>
  <c r="R157" i="13"/>
  <c r="Q157" i="13"/>
  <c r="P157" i="13"/>
  <c r="O157" i="13"/>
  <c r="N157" i="13"/>
  <c r="M157" i="13"/>
  <c r="L157" i="13"/>
  <c r="K157" i="13"/>
  <c r="J157" i="13"/>
  <c r="I157" i="13"/>
  <c r="H157" i="13"/>
  <c r="G157" i="13"/>
  <c r="F157" i="13"/>
  <c r="E157" i="13"/>
  <c r="D157" i="13"/>
  <c r="BG156" i="13"/>
  <c r="BF156" i="13"/>
  <c r="BE156" i="13"/>
  <c r="BD156" i="13"/>
  <c r="BC156" i="13"/>
  <c r="BB156" i="13"/>
  <c r="BA156" i="13"/>
  <c r="AZ156" i="13"/>
  <c r="AY156" i="13"/>
  <c r="AX156" i="13"/>
  <c r="AW156" i="13"/>
  <c r="AV156" i="13"/>
  <c r="AU156" i="13"/>
  <c r="AT156" i="13"/>
  <c r="AS156" i="13"/>
  <c r="AR156" i="13"/>
  <c r="AQ156" i="13"/>
  <c r="AP156" i="13"/>
  <c r="AO156" i="13"/>
  <c r="AN156" i="13"/>
  <c r="AM156" i="13"/>
  <c r="AL156" i="13"/>
  <c r="AK156" i="13"/>
  <c r="AJ156" i="13"/>
  <c r="AI156" i="13"/>
  <c r="AH156" i="13"/>
  <c r="AG156" i="13"/>
  <c r="AF156" i="13"/>
  <c r="AE156" i="13"/>
  <c r="AD156" i="13"/>
  <c r="AC156" i="13"/>
  <c r="AB156" i="13"/>
  <c r="AA156" i="13"/>
  <c r="Z156" i="13"/>
  <c r="Y156" i="13"/>
  <c r="X156" i="13"/>
  <c r="W156" i="13"/>
  <c r="V156" i="13"/>
  <c r="U156" i="13"/>
  <c r="T156" i="13"/>
  <c r="S156" i="13"/>
  <c r="R156" i="13"/>
  <c r="Q156" i="13"/>
  <c r="P156" i="13"/>
  <c r="O156" i="13"/>
  <c r="N156" i="13"/>
  <c r="M156" i="13"/>
  <c r="L156" i="13"/>
  <c r="K156" i="13"/>
  <c r="J156" i="13"/>
  <c r="I156" i="13"/>
  <c r="H156" i="13"/>
  <c r="G156" i="13"/>
  <c r="F156" i="13"/>
  <c r="E156" i="13"/>
  <c r="D156" i="13"/>
  <c r="BG155" i="13"/>
  <c r="BG378" i="13" s="1"/>
  <c r="BF155" i="13"/>
  <c r="BE155" i="13"/>
  <c r="BE378" i="13" s="1"/>
  <c r="BD155" i="13"/>
  <c r="BD378" i="13" s="1"/>
  <c r="BC155" i="13"/>
  <c r="BC378" i="13" s="1"/>
  <c r="BB155" i="13"/>
  <c r="BB378" i="13" s="1"/>
  <c r="BA155" i="13"/>
  <c r="BA378" i="13" s="1"/>
  <c r="AZ155" i="13"/>
  <c r="AZ378" i="13" s="1"/>
  <c r="AY155" i="13"/>
  <c r="AY378" i="13" s="1"/>
  <c r="AX155" i="13"/>
  <c r="AX378" i="13" s="1"/>
  <c r="AW155" i="13"/>
  <c r="AW378" i="13" s="1"/>
  <c r="AV155" i="13"/>
  <c r="AV378" i="13" s="1"/>
  <c r="AU155" i="13"/>
  <c r="AU378" i="13" s="1"/>
  <c r="AT155" i="13"/>
  <c r="AT378" i="13" s="1"/>
  <c r="AS155" i="13"/>
  <c r="AS378" i="13" s="1"/>
  <c r="AR155" i="13"/>
  <c r="AR378" i="13" s="1"/>
  <c r="AQ155" i="13"/>
  <c r="AQ378" i="13" s="1"/>
  <c r="AP155" i="13"/>
  <c r="AO155" i="13"/>
  <c r="AO378" i="13" s="1"/>
  <c r="AN155" i="13"/>
  <c r="AN378" i="13" s="1"/>
  <c r="AM155" i="13"/>
  <c r="AM378" i="13" s="1"/>
  <c r="AL155" i="13"/>
  <c r="AL378" i="13" s="1"/>
  <c r="AK155" i="13"/>
  <c r="AK378" i="13" s="1"/>
  <c r="AJ155" i="13"/>
  <c r="AJ378" i="13" s="1"/>
  <c r="AI155" i="13"/>
  <c r="AI378" i="13" s="1"/>
  <c r="AH155" i="13"/>
  <c r="AH378" i="13" s="1"/>
  <c r="AG155" i="13"/>
  <c r="AG378" i="13" s="1"/>
  <c r="AF155" i="13"/>
  <c r="AF378" i="13" s="1"/>
  <c r="AE155" i="13"/>
  <c r="AE378" i="13" s="1"/>
  <c r="AD155" i="13"/>
  <c r="AD378" i="13" s="1"/>
  <c r="AC155" i="13"/>
  <c r="AC378" i="13" s="1"/>
  <c r="AB155" i="13"/>
  <c r="AB378" i="13" s="1"/>
  <c r="AA155" i="13"/>
  <c r="AA378" i="13" s="1"/>
  <c r="Z155" i="13"/>
  <c r="Y155" i="13"/>
  <c r="Y378" i="13" s="1"/>
  <c r="X155" i="13"/>
  <c r="X378" i="13" s="1"/>
  <c r="W155" i="13"/>
  <c r="W378" i="13" s="1"/>
  <c r="V155" i="13"/>
  <c r="V378" i="13" s="1"/>
  <c r="U155" i="13"/>
  <c r="U378" i="13" s="1"/>
  <c r="T155" i="13"/>
  <c r="T378" i="13" s="1"/>
  <c r="S155" i="13"/>
  <c r="S378" i="13" s="1"/>
  <c r="R155" i="13"/>
  <c r="R378" i="13" s="1"/>
  <c r="Q155" i="13"/>
  <c r="Q378" i="13" s="1"/>
  <c r="P155" i="13"/>
  <c r="P378" i="13" s="1"/>
  <c r="O155" i="13"/>
  <c r="O378" i="13" s="1"/>
  <c r="N155" i="13"/>
  <c r="N378" i="13" s="1"/>
  <c r="M155" i="13"/>
  <c r="M378" i="13" s="1"/>
  <c r="L155" i="13"/>
  <c r="L378" i="13" s="1"/>
  <c r="K155" i="13"/>
  <c r="K378" i="13" s="1"/>
  <c r="J155" i="13"/>
  <c r="I155" i="13"/>
  <c r="I378" i="13" s="1"/>
  <c r="H155" i="13"/>
  <c r="H378" i="13" s="1"/>
  <c r="G155" i="13"/>
  <c r="G378" i="13" s="1"/>
  <c r="F155" i="13"/>
  <c r="F378" i="13" s="1"/>
  <c r="E155" i="13"/>
  <c r="E378" i="13" s="1"/>
  <c r="D155" i="13"/>
  <c r="D378" i="13" s="1"/>
  <c r="BG154" i="13"/>
  <c r="BG385" i="13" s="1"/>
  <c r="BF154" i="13"/>
  <c r="BF385" i="13" s="1"/>
  <c r="BE154" i="13"/>
  <c r="BE385" i="13" s="1"/>
  <c r="BD154" i="13"/>
  <c r="BD385" i="13" s="1"/>
  <c r="BC154" i="13"/>
  <c r="BC387" i="13" s="1"/>
  <c r="BB154" i="13"/>
  <c r="BB387" i="13" s="1"/>
  <c r="BA154" i="13"/>
  <c r="BA387" i="13" s="1"/>
  <c r="AZ154" i="13"/>
  <c r="AZ385" i="13" s="1"/>
  <c r="AY154" i="13"/>
  <c r="AY385" i="13" s="1"/>
  <c r="AX154" i="13"/>
  <c r="AW154" i="13"/>
  <c r="AW385" i="13" s="1"/>
  <c r="AV154" i="13"/>
  <c r="AV385" i="13" s="1"/>
  <c r="AU154" i="13"/>
  <c r="AU385" i="13" s="1"/>
  <c r="AT154" i="13"/>
  <c r="AT385" i="13" s="1"/>
  <c r="AS154" i="13"/>
  <c r="AS385" i="13" s="1"/>
  <c r="AR154" i="13"/>
  <c r="AR385" i="13" s="1"/>
  <c r="AQ154" i="13"/>
  <c r="AQ385" i="13" s="1"/>
  <c r="AP154" i="13"/>
  <c r="AP385" i="13" s="1"/>
  <c r="AO154" i="13"/>
  <c r="AO385" i="13" s="1"/>
  <c r="AN154" i="13"/>
  <c r="AN385" i="13" s="1"/>
  <c r="AM154" i="13"/>
  <c r="AM385" i="13" s="1"/>
  <c r="AL154" i="13"/>
  <c r="AL385" i="13" s="1"/>
  <c r="AK154" i="13"/>
  <c r="AK385" i="13" s="1"/>
  <c r="AJ154" i="13"/>
  <c r="AJ385" i="13" s="1"/>
  <c r="AI154" i="13"/>
  <c r="AI385" i="13" s="1"/>
  <c r="AH154" i="13"/>
  <c r="AG154" i="13"/>
  <c r="AG385" i="13" s="1"/>
  <c r="AF154" i="13"/>
  <c r="AF385" i="13" s="1"/>
  <c r="AE154" i="13"/>
  <c r="AE385" i="13" s="1"/>
  <c r="AD154" i="13"/>
  <c r="AD385" i="13" s="1"/>
  <c r="AC154" i="13"/>
  <c r="AC385" i="13" s="1"/>
  <c r="AB154" i="13"/>
  <c r="AB385" i="13" s="1"/>
  <c r="AA154" i="13"/>
  <c r="AA385" i="13" s="1"/>
  <c r="Z154" i="13"/>
  <c r="Z385" i="13" s="1"/>
  <c r="Y154" i="13"/>
  <c r="Y385" i="13" s="1"/>
  <c r="X154" i="13"/>
  <c r="X385" i="13" s="1"/>
  <c r="W154" i="13"/>
  <c r="W385" i="13" s="1"/>
  <c r="V154" i="13"/>
  <c r="V385" i="13" s="1"/>
  <c r="U154" i="13"/>
  <c r="U385" i="13" s="1"/>
  <c r="T154" i="13"/>
  <c r="T385" i="13" s="1"/>
  <c r="S154" i="13"/>
  <c r="S385" i="13" s="1"/>
  <c r="R154" i="13"/>
  <c r="Q154" i="13"/>
  <c r="Q385" i="13" s="1"/>
  <c r="P154" i="13"/>
  <c r="P385" i="13" s="1"/>
  <c r="O154" i="13"/>
  <c r="O385" i="13" s="1"/>
  <c r="N154" i="13"/>
  <c r="N385" i="13" s="1"/>
  <c r="M154" i="13"/>
  <c r="M385" i="13" s="1"/>
  <c r="L154" i="13"/>
  <c r="L385" i="13" s="1"/>
  <c r="K154" i="13"/>
  <c r="K385" i="13" s="1"/>
  <c r="J154" i="13"/>
  <c r="J385" i="13" s="1"/>
  <c r="I154" i="13"/>
  <c r="I385" i="13" s="1"/>
  <c r="H154" i="13"/>
  <c r="H385" i="13" s="1"/>
  <c r="G154" i="13"/>
  <c r="G385" i="13" s="1"/>
  <c r="F154" i="13"/>
  <c r="F385" i="13" s="1"/>
  <c r="E154" i="13"/>
  <c r="E385" i="13" s="1"/>
  <c r="D154" i="13"/>
  <c r="D385" i="13" s="1"/>
  <c r="C4" i="15"/>
  <c r="R392" i="14" l="1"/>
  <c r="H392" i="14"/>
  <c r="R398" i="14"/>
  <c r="H398" i="14"/>
  <c r="R395" i="14"/>
  <c r="H395" i="14"/>
  <c r="H390" i="14"/>
  <c r="R390" i="14"/>
  <c r="E486" i="16"/>
  <c r="R399" i="14"/>
  <c r="H399" i="14"/>
  <c r="R396" i="14"/>
  <c r="H396" i="14"/>
  <c r="R393" i="14"/>
  <c r="H393" i="14"/>
  <c r="R391" i="14"/>
  <c r="H391" i="14"/>
  <c r="R400" i="14"/>
  <c r="H400" i="14"/>
  <c r="G401" i="14"/>
  <c r="R389" i="14"/>
  <c r="H389" i="14"/>
  <c r="R397" i="14"/>
  <c r="H397" i="14"/>
  <c r="R394" i="14"/>
  <c r="H394" i="14"/>
  <c r="S377" i="13"/>
  <c r="AI377" i="13"/>
  <c r="AY377" i="13"/>
  <c r="E474" i="14"/>
  <c r="E469" i="15"/>
  <c r="E473" i="15"/>
  <c r="G394" i="16"/>
  <c r="D377" i="13"/>
  <c r="T377" i="13"/>
  <c r="AJ377" i="13"/>
  <c r="AZ377" i="13"/>
  <c r="E471" i="14"/>
  <c r="G390" i="15"/>
  <c r="D479" i="15"/>
  <c r="E479" i="15" s="1"/>
  <c r="E479" i="16"/>
  <c r="E483" i="16"/>
  <c r="E377" i="13"/>
  <c r="U377" i="13"/>
  <c r="AK377" i="13"/>
  <c r="BA377" i="13"/>
  <c r="BA385" i="13"/>
  <c r="D481" i="14"/>
  <c r="E481" i="14" s="1"/>
  <c r="F377" i="13"/>
  <c r="V377" i="13"/>
  <c r="AL377" i="13"/>
  <c r="BB377" i="13"/>
  <c r="BB385" i="13"/>
  <c r="G377" i="13"/>
  <c r="W377" i="13"/>
  <c r="AM377" i="13"/>
  <c r="BC377" i="13"/>
  <c r="BC385" i="13"/>
  <c r="E467" i="15"/>
  <c r="E470" i="15"/>
  <c r="E474" i="15"/>
  <c r="H377" i="13"/>
  <c r="X377" i="13"/>
  <c r="AN377" i="13"/>
  <c r="BD377" i="13"/>
  <c r="I377" i="13"/>
  <c r="Y377" i="13"/>
  <c r="AO377" i="13"/>
  <c r="BE377" i="13"/>
  <c r="J377" i="13"/>
  <c r="Z377" i="13"/>
  <c r="AP377" i="13"/>
  <c r="BF377" i="13"/>
  <c r="F402" i="15"/>
  <c r="K377" i="13"/>
  <c r="AA377" i="13"/>
  <c r="AQ377" i="13"/>
  <c r="BG377" i="13"/>
  <c r="E471" i="15"/>
  <c r="L377" i="13"/>
  <c r="AB377" i="13"/>
  <c r="AR377" i="13"/>
  <c r="E474" i="16"/>
  <c r="E477" i="16"/>
  <c r="E481" i="16"/>
  <c r="E485" i="16"/>
  <c r="M377" i="13"/>
  <c r="AC377" i="13"/>
  <c r="AS377" i="13"/>
  <c r="F401" i="14"/>
  <c r="F474" i="16"/>
  <c r="F486" i="16" s="1"/>
  <c r="N377" i="13"/>
  <c r="AD377" i="13"/>
  <c r="AT377" i="13"/>
  <c r="O377" i="13"/>
  <c r="AE377" i="13"/>
  <c r="AU377" i="13"/>
  <c r="E472" i="15"/>
  <c r="E476" i="15"/>
  <c r="P377" i="13"/>
  <c r="AF377" i="13"/>
  <c r="AV377" i="13"/>
  <c r="E478" i="16"/>
  <c r="E482" i="16"/>
  <c r="Q377" i="13"/>
  <c r="AG377" i="13"/>
  <c r="AW377" i="13"/>
  <c r="H394" i="16" l="1"/>
  <c r="H406" i="16" s="1"/>
  <c r="G406" i="16"/>
  <c r="G402" i="15"/>
  <c r="H390" i="15"/>
  <c r="H402" i="15" s="1"/>
  <c r="H401" i="14"/>
  <c r="R401" i="14"/>
  <c r="BF365" i="12" l="1"/>
  <c r="BE365" i="12"/>
  <c r="BD365" i="12"/>
  <c r="AW365" i="12"/>
  <c r="AV365" i="12"/>
  <c r="AO365" i="12"/>
  <c r="AM365" i="12"/>
  <c r="AL365" i="12"/>
  <c r="AJ365" i="12"/>
  <c r="AH365" i="12"/>
  <c r="AC365" i="12"/>
  <c r="W365" i="12"/>
  <c r="V365" i="12"/>
  <c r="S365" i="12"/>
  <c r="S366" i="12" s="1"/>
  <c r="R365" i="12"/>
  <c r="N365" i="12"/>
  <c r="H365" i="12"/>
  <c r="C365" i="12"/>
  <c r="B365" i="12"/>
  <c r="AP364" i="12"/>
  <c r="AP365" i="12" s="1"/>
  <c r="AP367" i="12" s="1"/>
  <c r="BF360" i="12"/>
  <c r="BE360" i="12"/>
  <c r="BD360" i="12"/>
  <c r="AW360" i="12"/>
  <c r="AV360" i="12"/>
  <c r="AO360" i="12"/>
  <c r="AM360" i="12"/>
  <c r="AL360" i="12"/>
  <c r="AJ360" i="12"/>
  <c r="AH360" i="12"/>
  <c r="AC360" i="12"/>
  <c r="W360" i="12"/>
  <c r="V360" i="12"/>
  <c r="S360" i="12"/>
  <c r="R360" i="12"/>
  <c r="N360" i="12"/>
  <c r="H360" i="12"/>
  <c r="C360" i="12"/>
  <c r="B360" i="12"/>
  <c r="BD358" i="12"/>
  <c r="AO358" i="12"/>
  <c r="AM358" i="12"/>
  <c r="AL358" i="12"/>
  <c r="AJ358" i="12"/>
  <c r="AH358" i="12"/>
  <c r="AC358" i="12"/>
  <c r="W358" i="12"/>
  <c r="V358" i="12"/>
  <c r="S358" i="12"/>
  <c r="R358" i="12"/>
  <c r="N358" i="12"/>
  <c r="H358" i="12"/>
  <c r="C358" i="12"/>
  <c r="B358" i="12"/>
  <c r="AV357" i="12"/>
  <c r="AW356" i="12"/>
  <c r="AW357" i="12" s="1"/>
  <c r="AV356" i="12"/>
  <c r="BF351" i="12"/>
  <c r="BE351" i="12"/>
  <c r="BD351" i="12"/>
  <c r="AW351" i="12"/>
  <c r="AV351" i="12"/>
  <c r="AO351" i="12"/>
  <c r="AM351" i="12"/>
  <c r="AL351" i="12"/>
  <c r="AJ351" i="12"/>
  <c r="AH351" i="12"/>
  <c r="AC351" i="12"/>
  <c r="W351" i="12"/>
  <c r="V351" i="12"/>
  <c r="S351" i="12"/>
  <c r="R351" i="12"/>
  <c r="N351" i="12"/>
  <c r="H351" i="12"/>
  <c r="C351" i="12"/>
  <c r="B351" i="12"/>
  <c r="AW350" i="12"/>
  <c r="AV350" i="12"/>
  <c r="AQ350" i="12"/>
  <c r="AQ351" i="12" s="1"/>
  <c r="AP350" i="12"/>
  <c r="I350" i="12"/>
  <c r="AQ349" i="12"/>
  <c r="AP349" i="12"/>
  <c r="AP351" i="12" s="1"/>
  <c r="BF345" i="12"/>
  <c r="BE345" i="12"/>
  <c r="BD345" i="12"/>
  <c r="AQ345" i="12"/>
  <c r="AP345" i="12"/>
  <c r="AO345" i="12"/>
  <c r="AM345" i="12"/>
  <c r="AL345" i="12"/>
  <c r="AJ345" i="12"/>
  <c r="AH345" i="12"/>
  <c r="AC345" i="12"/>
  <c r="W345" i="12"/>
  <c r="V345" i="12"/>
  <c r="S345" i="12"/>
  <c r="R345" i="12"/>
  <c r="N345" i="12"/>
  <c r="I345" i="12"/>
  <c r="H345" i="12"/>
  <c r="C345" i="12"/>
  <c r="B345" i="12"/>
  <c r="AW344" i="12"/>
  <c r="AV344" i="12"/>
  <c r="BD337" i="12"/>
  <c r="AO337" i="12"/>
  <c r="AM337" i="12"/>
  <c r="AL337" i="12"/>
  <c r="AJ337" i="12"/>
  <c r="AH337" i="12"/>
  <c r="AC337" i="12"/>
  <c r="W337" i="12"/>
  <c r="V337" i="12"/>
  <c r="S337" i="12"/>
  <c r="R337" i="12"/>
  <c r="N337" i="12"/>
  <c r="H337" i="12"/>
  <c r="C337" i="12"/>
  <c r="B337" i="12"/>
  <c r="BF330" i="12"/>
  <c r="BE330" i="12"/>
  <c r="BD330" i="12"/>
  <c r="AW330" i="12"/>
  <c r="AV330" i="12"/>
  <c r="AQ330" i="12"/>
  <c r="AP330" i="12"/>
  <c r="AO330" i="12"/>
  <c r="AM330" i="12"/>
  <c r="AL330" i="12"/>
  <c r="AJ330" i="12"/>
  <c r="AH330" i="12"/>
  <c r="AC330" i="12"/>
  <c r="W330" i="12"/>
  <c r="V330" i="12"/>
  <c r="S330" i="12"/>
  <c r="R330" i="12"/>
  <c r="N330" i="12"/>
  <c r="I330" i="12"/>
  <c r="H330" i="12"/>
  <c r="C330" i="12"/>
  <c r="B330" i="12"/>
  <c r="BD329" i="12"/>
  <c r="BF328" i="12"/>
  <c r="BE328" i="12"/>
  <c r="BD328" i="12"/>
  <c r="BF323" i="12"/>
  <c r="BE323" i="12"/>
  <c r="BD323" i="12"/>
  <c r="AO323" i="12"/>
  <c r="AM323" i="12"/>
  <c r="AL323" i="12"/>
  <c r="AJ323" i="12"/>
  <c r="AH323" i="12"/>
  <c r="AC323" i="12"/>
  <c r="W323" i="12"/>
  <c r="V323" i="12"/>
  <c r="S323" i="12"/>
  <c r="R323" i="12"/>
  <c r="N323" i="12"/>
  <c r="H323" i="12"/>
  <c r="C323" i="12"/>
  <c r="B323" i="12"/>
  <c r="AQ322" i="12"/>
  <c r="AP322" i="12"/>
  <c r="BD316" i="12"/>
  <c r="AO316" i="12"/>
  <c r="AM316" i="12"/>
  <c r="AL316" i="12"/>
  <c r="AJ316" i="12"/>
  <c r="AH316" i="12"/>
  <c r="AC316" i="12"/>
  <c r="W316" i="12"/>
  <c r="V316" i="12"/>
  <c r="S316" i="12"/>
  <c r="R316" i="12"/>
  <c r="N316" i="12"/>
  <c r="H316" i="12"/>
  <c r="C316" i="12"/>
  <c r="B316" i="12"/>
  <c r="BF314" i="12"/>
  <c r="BE314" i="12"/>
  <c r="BD314" i="12"/>
  <c r="AQ314" i="12"/>
  <c r="AP314" i="12"/>
  <c r="AO314" i="12"/>
  <c r="AM314" i="12"/>
  <c r="AL314" i="12"/>
  <c r="AJ314" i="12"/>
  <c r="AH314" i="12"/>
  <c r="AC314" i="12"/>
  <c r="W314" i="12"/>
  <c r="V314" i="12"/>
  <c r="R314" i="12"/>
  <c r="N314" i="12"/>
  <c r="B314" i="12"/>
  <c r="BF312" i="12"/>
  <c r="BE312" i="12"/>
  <c r="BD312" i="12"/>
  <c r="AQ312" i="12"/>
  <c r="AP312" i="12"/>
  <c r="AO312" i="12"/>
  <c r="AM312" i="12"/>
  <c r="AL312" i="12"/>
  <c r="AJ312" i="12"/>
  <c r="AH312" i="12"/>
  <c r="AC312" i="12"/>
  <c r="W312" i="12"/>
  <c r="V312" i="12"/>
  <c r="S312" i="12"/>
  <c r="R312" i="12"/>
  <c r="N312" i="12"/>
  <c r="I312" i="12"/>
  <c r="H312" i="12"/>
  <c r="C312" i="12"/>
  <c r="B312" i="12"/>
  <c r="BF309" i="12"/>
  <c r="BE309" i="12"/>
  <c r="BD309" i="12"/>
  <c r="AW309" i="12"/>
  <c r="AV309" i="12"/>
  <c r="AQ309" i="12"/>
  <c r="AP309" i="12"/>
  <c r="AO309" i="12"/>
  <c r="AM309" i="12"/>
  <c r="AL309" i="12"/>
  <c r="AJ309" i="12"/>
  <c r="AH309" i="12"/>
  <c r="AC309" i="12"/>
  <c r="W309" i="12"/>
  <c r="V309" i="12"/>
  <c r="S309" i="12"/>
  <c r="R309" i="12"/>
  <c r="N309" i="12"/>
  <c r="I309" i="12"/>
  <c r="H309" i="12"/>
  <c r="C309" i="12"/>
  <c r="B309" i="12"/>
  <c r="BF305" i="12"/>
  <c r="BE305" i="12"/>
  <c r="BD305" i="12"/>
  <c r="AW305" i="12"/>
  <c r="AV305" i="12"/>
  <c r="AQ305" i="12"/>
  <c r="AP305" i="12"/>
  <c r="AO305" i="12"/>
  <c r="AM305" i="12"/>
  <c r="AL305" i="12"/>
  <c r="AJ305" i="12"/>
  <c r="AH305" i="12"/>
  <c r="AC305" i="12"/>
  <c r="W305" i="12"/>
  <c r="V305" i="12"/>
  <c r="S305" i="12"/>
  <c r="R305" i="12"/>
  <c r="N305" i="12"/>
  <c r="I305" i="12"/>
  <c r="H305" i="12"/>
  <c r="C305" i="12"/>
  <c r="B305" i="12"/>
  <c r="BF302" i="12"/>
  <c r="BE302" i="12"/>
  <c r="BD302" i="12"/>
  <c r="AW302" i="12"/>
  <c r="AV302" i="12"/>
  <c r="AQ302" i="12"/>
  <c r="AP302" i="12"/>
  <c r="AO302" i="12"/>
  <c r="AM302" i="12"/>
  <c r="AL302" i="12"/>
  <c r="AJ302" i="12"/>
  <c r="AH302" i="12"/>
  <c r="AC302" i="12"/>
  <c r="W302" i="12"/>
  <c r="V302" i="12"/>
  <c r="S302" i="12"/>
  <c r="R302" i="12"/>
  <c r="N302" i="12"/>
  <c r="I302" i="12"/>
  <c r="H302" i="12"/>
  <c r="C302" i="12"/>
  <c r="B302" i="12"/>
  <c r="BD295" i="12"/>
  <c r="AO295" i="12"/>
  <c r="AM295" i="12"/>
  <c r="AL295" i="12"/>
  <c r="AJ295" i="12"/>
  <c r="AH295" i="12"/>
  <c r="AC295" i="12"/>
  <c r="W295" i="12"/>
  <c r="V295" i="12"/>
  <c r="S295" i="12"/>
  <c r="R295" i="12"/>
  <c r="N295" i="12"/>
  <c r="H295" i="12"/>
  <c r="C295" i="12"/>
  <c r="B295" i="12"/>
  <c r="B297" i="12" s="1"/>
  <c r="AQ292" i="12"/>
  <c r="BF288" i="12"/>
  <c r="BE288" i="12"/>
  <c r="BD288" i="12"/>
  <c r="AW288" i="12"/>
  <c r="AV288" i="12"/>
  <c r="AQ288" i="12"/>
  <c r="AP288" i="12"/>
  <c r="AO288" i="12"/>
  <c r="AM288" i="12"/>
  <c r="AL288" i="12"/>
  <c r="AJ288" i="12"/>
  <c r="AH288" i="12"/>
  <c r="AC288" i="12"/>
  <c r="W288" i="12"/>
  <c r="V288" i="12"/>
  <c r="S288" i="12"/>
  <c r="R288" i="12"/>
  <c r="N288" i="12"/>
  <c r="I288" i="12"/>
  <c r="H288" i="12"/>
  <c r="C288" i="12"/>
  <c r="B288" i="12"/>
  <c r="BF281" i="12"/>
  <c r="BE281" i="12"/>
  <c r="BD281" i="12"/>
  <c r="AW281" i="12"/>
  <c r="AV281" i="12"/>
  <c r="AQ281" i="12"/>
  <c r="AP281" i="12"/>
  <c r="AO281" i="12"/>
  <c r="AM281" i="12"/>
  <c r="AL281" i="12"/>
  <c r="AJ281" i="12"/>
  <c r="AH281" i="12"/>
  <c r="AC281" i="12"/>
  <c r="W281" i="12"/>
  <c r="V281" i="12"/>
  <c r="S281" i="12"/>
  <c r="R281" i="12"/>
  <c r="N281" i="12"/>
  <c r="I281" i="12"/>
  <c r="H281" i="12"/>
  <c r="C281" i="12"/>
  <c r="BD274" i="12"/>
  <c r="AO274" i="12"/>
  <c r="AM274" i="12"/>
  <c r="AL274" i="12"/>
  <c r="AJ274" i="12"/>
  <c r="AH274" i="12"/>
  <c r="AC274" i="12"/>
  <c r="V274" i="12"/>
  <c r="S274" i="12"/>
  <c r="R274" i="12"/>
  <c r="N274" i="12"/>
  <c r="H274" i="12"/>
  <c r="C274" i="12"/>
  <c r="BF271" i="12"/>
  <c r="BE271" i="12"/>
  <c r="BD271" i="12"/>
  <c r="AW271" i="12"/>
  <c r="AV271" i="12"/>
  <c r="AQ271" i="12"/>
  <c r="AP271" i="12"/>
  <c r="AO271" i="12"/>
  <c r="AM271" i="12"/>
  <c r="AL271" i="12"/>
  <c r="AJ271" i="12"/>
  <c r="AH271" i="12"/>
  <c r="AC271" i="12"/>
  <c r="W271" i="12"/>
  <c r="V271" i="12"/>
  <c r="S271" i="12"/>
  <c r="I271" i="12"/>
  <c r="H271" i="12"/>
  <c r="C271" i="12"/>
  <c r="BF267" i="12"/>
  <c r="BE267" i="12"/>
  <c r="BD267" i="12"/>
  <c r="AW267" i="12"/>
  <c r="AV267" i="12"/>
  <c r="AQ267" i="12"/>
  <c r="AP267" i="12"/>
  <c r="AO267" i="12"/>
  <c r="AM267" i="12"/>
  <c r="AL267" i="12"/>
  <c r="AJ267" i="12"/>
  <c r="AH267" i="12"/>
  <c r="AC267" i="12"/>
  <c r="W267" i="12"/>
  <c r="V267" i="12"/>
  <c r="S267" i="12"/>
  <c r="R267" i="12"/>
  <c r="N267" i="12"/>
  <c r="I267" i="12"/>
  <c r="H267" i="12"/>
  <c r="C267" i="12"/>
  <c r="B267" i="12"/>
  <c r="B266" i="12"/>
  <c r="B268" i="12" s="1"/>
  <c r="B265" i="12"/>
  <c r="B264" i="12"/>
  <c r="BF260" i="12"/>
  <c r="BE260" i="12"/>
  <c r="BD260" i="12"/>
  <c r="AW260" i="12"/>
  <c r="AV260" i="12"/>
  <c r="AQ260" i="12"/>
  <c r="AP260" i="12"/>
  <c r="AO260" i="12"/>
  <c r="AM260" i="12"/>
  <c r="AL260" i="12"/>
  <c r="AJ260" i="12"/>
  <c r="AH260" i="12"/>
  <c r="AC260" i="12"/>
  <c r="W260" i="12"/>
  <c r="V260" i="12"/>
  <c r="S260" i="12"/>
  <c r="R260" i="12"/>
  <c r="N260" i="12"/>
  <c r="I260" i="12"/>
  <c r="H260" i="12"/>
  <c r="C260" i="12"/>
  <c r="B260" i="12"/>
  <c r="BD253" i="12"/>
  <c r="AO253" i="12"/>
  <c r="AM253" i="12"/>
  <c r="AL253" i="12"/>
  <c r="AJ253" i="12"/>
  <c r="AH253" i="12"/>
  <c r="AC253" i="12"/>
  <c r="W253" i="12"/>
  <c r="V253" i="12"/>
  <c r="S253" i="12"/>
  <c r="R253" i="12"/>
  <c r="N253" i="12"/>
  <c r="H253" i="12"/>
  <c r="C253" i="12"/>
  <c r="B253" i="12"/>
  <c r="BF246" i="12"/>
  <c r="BE246" i="12"/>
  <c r="BD246" i="12"/>
  <c r="AW246" i="12"/>
  <c r="AV246" i="12"/>
  <c r="AQ246" i="12"/>
  <c r="AP246" i="12"/>
  <c r="AO246" i="12"/>
  <c r="AM246" i="12"/>
  <c r="AL246" i="12"/>
  <c r="AJ246" i="12"/>
  <c r="AH246" i="12"/>
  <c r="AC246" i="12"/>
  <c r="W246" i="12"/>
  <c r="V246" i="12"/>
  <c r="S246" i="12"/>
  <c r="R246" i="12"/>
  <c r="N246" i="12"/>
  <c r="I246" i="12"/>
  <c r="H246" i="12"/>
  <c r="C246" i="12"/>
  <c r="B246" i="12"/>
  <c r="AQ240" i="12"/>
  <c r="BF239" i="12"/>
  <c r="BE239" i="12"/>
  <c r="BD239" i="12"/>
  <c r="AW239" i="12"/>
  <c r="AV239" i="12"/>
  <c r="AQ239" i="12"/>
  <c r="AP239" i="12"/>
  <c r="AO239" i="12"/>
  <c r="AM239" i="12"/>
  <c r="AL239" i="12"/>
  <c r="AJ239" i="12"/>
  <c r="AH239" i="12"/>
  <c r="AC239" i="12"/>
  <c r="W239" i="12"/>
  <c r="V239" i="12"/>
  <c r="S239" i="12"/>
  <c r="R239" i="12"/>
  <c r="N239" i="12"/>
  <c r="I239" i="12"/>
  <c r="H239" i="12"/>
  <c r="C239" i="12"/>
  <c r="B239" i="12"/>
  <c r="BD232" i="12"/>
  <c r="AO232" i="12"/>
  <c r="AM232" i="12"/>
  <c r="AL232" i="12"/>
  <c r="AJ232" i="12"/>
  <c r="AH232" i="12"/>
  <c r="AC232" i="12"/>
  <c r="W232" i="12"/>
  <c r="V232" i="12"/>
  <c r="S232" i="12"/>
  <c r="R232" i="12"/>
  <c r="N232" i="12"/>
  <c r="H232" i="12"/>
  <c r="C232" i="12"/>
  <c r="B232" i="12"/>
  <c r="S231" i="12"/>
  <c r="BF225" i="12"/>
  <c r="BE225" i="12"/>
  <c r="BD225" i="12"/>
  <c r="AW225" i="12"/>
  <c r="AV225" i="12"/>
  <c r="AQ225" i="12"/>
  <c r="AP225" i="12"/>
  <c r="AO225" i="12"/>
  <c r="AL225" i="12"/>
  <c r="AJ225" i="12"/>
  <c r="I512" i="6" s="1"/>
  <c r="AH225" i="12"/>
  <c r="AC225" i="12"/>
  <c r="W225" i="12"/>
  <c r="V225" i="12"/>
  <c r="S225" i="12"/>
  <c r="R225" i="12"/>
  <c r="N225" i="12"/>
  <c r="I225" i="12"/>
  <c r="H225" i="12"/>
  <c r="C225" i="12"/>
  <c r="B225" i="12"/>
  <c r="AM224" i="12"/>
  <c r="AM225" i="12" s="1"/>
  <c r="BD218" i="12"/>
  <c r="AO218" i="12"/>
  <c r="AM218" i="12"/>
  <c r="I563" i="6" s="1"/>
  <c r="AL218" i="12"/>
  <c r="I495" i="6" s="1"/>
  <c r="AJ218" i="12"/>
  <c r="AH218" i="12"/>
  <c r="AC218" i="12"/>
  <c r="W218" i="12"/>
  <c r="V218" i="12"/>
  <c r="S218" i="12"/>
  <c r="R218" i="12"/>
  <c r="N218" i="12"/>
  <c r="H218" i="12"/>
  <c r="C218" i="12"/>
  <c r="B218" i="12"/>
  <c r="BD211" i="12"/>
  <c r="AO211" i="12"/>
  <c r="AM211" i="12"/>
  <c r="AL211" i="12"/>
  <c r="I494" i="6" s="1"/>
  <c r="AJ211" i="12"/>
  <c r="O511" i="6" s="1"/>
  <c r="AH211" i="12"/>
  <c r="AC211" i="12"/>
  <c r="W211" i="12"/>
  <c r="V211" i="12"/>
  <c r="S211" i="12"/>
  <c r="R211" i="12"/>
  <c r="N211" i="12"/>
  <c r="H211" i="12"/>
  <c r="C211" i="12"/>
  <c r="B211" i="12"/>
  <c r="BF204" i="12"/>
  <c r="BE204" i="12"/>
  <c r="BD204" i="12"/>
  <c r="AW204" i="12"/>
  <c r="AV204" i="12"/>
  <c r="AQ204" i="12"/>
  <c r="AP204" i="12"/>
  <c r="AO204" i="12"/>
  <c r="AM204" i="12"/>
  <c r="AL204" i="12"/>
  <c r="AJ204" i="12"/>
  <c r="AH204" i="12"/>
  <c r="AC204" i="12"/>
  <c r="W204" i="12"/>
  <c r="V204" i="12"/>
  <c r="S204" i="12"/>
  <c r="R204" i="12"/>
  <c r="N204" i="12"/>
  <c r="I204" i="12"/>
  <c r="H204" i="12"/>
  <c r="C204" i="12"/>
  <c r="B204" i="12"/>
  <c r="BF198" i="12"/>
  <c r="BE198" i="12"/>
  <c r="BD198" i="12"/>
  <c r="AQ198" i="12"/>
  <c r="AP198" i="12"/>
  <c r="AO198" i="12"/>
  <c r="AM198" i="12"/>
  <c r="AL198" i="12"/>
  <c r="AJ198" i="12"/>
  <c r="AH198" i="12"/>
  <c r="AC198" i="12"/>
  <c r="W198" i="12"/>
  <c r="V198" i="12"/>
  <c r="S198" i="12"/>
  <c r="R198" i="12"/>
  <c r="N198" i="12"/>
  <c r="I198" i="12"/>
  <c r="H198" i="12"/>
  <c r="C198" i="12"/>
  <c r="B198" i="12"/>
  <c r="AW197" i="12"/>
  <c r="AV197" i="12"/>
  <c r="AO192" i="12"/>
  <c r="BE191" i="12"/>
  <c r="BD191" i="12"/>
  <c r="BD192" i="12" s="1"/>
  <c r="AW191" i="12"/>
  <c r="AO191" i="12"/>
  <c r="AJ191" i="12"/>
  <c r="AJ192" i="12" s="1"/>
  <c r="N191" i="12"/>
  <c r="I191" i="12"/>
  <c r="I192" i="12" s="1"/>
  <c r="H191" i="12"/>
  <c r="BF190" i="12"/>
  <c r="BE190" i="12"/>
  <c r="BE192" i="12" s="1"/>
  <c r="BD190" i="12"/>
  <c r="AW190" i="12"/>
  <c r="AW192" i="12" s="1"/>
  <c r="AV190" i="12"/>
  <c r="AV191" i="12" s="1"/>
  <c r="AO190" i="12"/>
  <c r="AM190" i="12"/>
  <c r="AM191" i="12" s="1"/>
  <c r="AM192" i="12" s="1"/>
  <c r="I562" i="6" s="1"/>
  <c r="AL190" i="12"/>
  <c r="AL191" i="12" s="1"/>
  <c r="AL192" i="12" s="1"/>
  <c r="AJ190" i="12"/>
  <c r="AH190" i="12"/>
  <c r="AC190" i="12"/>
  <c r="W190" i="12"/>
  <c r="V190" i="12"/>
  <c r="S190" i="12"/>
  <c r="R190" i="12"/>
  <c r="N190" i="12"/>
  <c r="N192" i="12" s="1"/>
  <c r="I190" i="12"/>
  <c r="H190" i="12"/>
  <c r="H192" i="12" s="1"/>
  <c r="C190" i="12"/>
  <c r="C191" i="12" s="1"/>
  <c r="B190" i="12"/>
  <c r="B191" i="12" s="1"/>
  <c r="AW187" i="12"/>
  <c r="AV187" i="12"/>
  <c r="AM187" i="12"/>
  <c r="H187" i="12"/>
  <c r="C187" i="12"/>
  <c r="BD186" i="12"/>
  <c r="BD187" i="12" s="1"/>
  <c r="AW186" i="12"/>
  <c r="AV186" i="12"/>
  <c r="AP186" i="12"/>
  <c r="AP187" i="12" s="1"/>
  <c r="AP189" i="12" s="1"/>
  <c r="AM186" i="12"/>
  <c r="W186" i="12"/>
  <c r="W187" i="12" s="1"/>
  <c r="V186" i="12"/>
  <c r="V187" i="12" s="1"/>
  <c r="R186" i="12"/>
  <c r="R187" i="12" s="1"/>
  <c r="H186" i="12"/>
  <c r="BF184" i="12"/>
  <c r="BF186" i="12" s="1"/>
  <c r="BF187" i="12" s="1"/>
  <c r="BE184" i="12"/>
  <c r="BE186" i="12" s="1"/>
  <c r="BE187" i="12" s="1"/>
  <c r="BD184" i="12"/>
  <c r="AQ184" i="12"/>
  <c r="AQ186" i="12" s="1"/>
  <c r="AQ187" i="12" s="1"/>
  <c r="AQ189" i="12" s="1"/>
  <c r="AP184" i="12"/>
  <c r="AO184" i="12"/>
  <c r="AO186" i="12" s="1"/>
  <c r="AO187" i="12" s="1"/>
  <c r="AM184" i="12"/>
  <c r="AL184" i="12"/>
  <c r="AL186" i="12" s="1"/>
  <c r="AL187" i="12" s="1"/>
  <c r="AJ184" i="12"/>
  <c r="AJ186" i="12" s="1"/>
  <c r="AJ187" i="12" s="1"/>
  <c r="AH184" i="12"/>
  <c r="AH186" i="12" s="1"/>
  <c r="AH187" i="12" s="1"/>
  <c r="AC184" i="12"/>
  <c r="AC186" i="12" s="1"/>
  <c r="AC187" i="12" s="1"/>
  <c r="W184" i="12"/>
  <c r="V184" i="12"/>
  <c r="S184" i="12"/>
  <c r="S186" i="12" s="1"/>
  <c r="S187" i="12" s="1"/>
  <c r="R184" i="12"/>
  <c r="N184" i="12"/>
  <c r="N186" i="12" s="1"/>
  <c r="N187" i="12" s="1"/>
  <c r="I184" i="12"/>
  <c r="I186" i="12" s="1"/>
  <c r="I187" i="12" s="1"/>
  <c r="H184" i="12"/>
  <c r="C184" i="12"/>
  <c r="C186" i="12" s="1"/>
  <c r="B184" i="12"/>
  <c r="B186" i="12" s="1"/>
  <c r="B187" i="12" s="1"/>
  <c r="AW183" i="12"/>
  <c r="AV183" i="12"/>
  <c r="BF176" i="12"/>
  <c r="BE176" i="12"/>
  <c r="BD176" i="12"/>
  <c r="AW176" i="12"/>
  <c r="AV176" i="12"/>
  <c r="AQ176" i="12"/>
  <c r="AP176" i="12"/>
  <c r="AO176" i="12"/>
  <c r="AM176" i="12"/>
  <c r="AL176" i="12"/>
  <c r="AJ176" i="12"/>
  <c r="AH176" i="12"/>
  <c r="AC176" i="12"/>
  <c r="W176" i="12"/>
  <c r="V176" i="12"/>
  <c r="S176" i="12"/>
  <c r="R176" i="12"/>
  <c r="N176" i="12"/>
  <c r="I176" i="12"/>
  <c r="H176" i="12"/>
  <c r="C176" i="12"/>
  <c r="B176" i="12"/>
  <c r="BF172" i="12"/>
  <c r="BE172" i="12"/>
  <c r="BD172" i="12"/>
  <c r="AQ172" i="12"/>
  <c r="AP172" i="12"/>
  <c r="AO172" i="12"/>
  <c r="AM172" i="12"/>
  <c r="AL172" i="12"/>
  <c r="AJ172" i="12"/>
  <c r="AH172" i="12"/>
  <c r="AC172" i="12"/>
  <c r="V172" i="12"/>
  <c r="R172" i="12"/>
  <c r="N172" i="12"/>
  <c r="B172" i="12"/>
  <c r="BD169" i="12"/>
  <c r="AO169" i="12"/>
  <c r="AM169" i="12"/>
  <c r="AL169" i="12"/>
  <c r="AJ169" i="12"/>
  <c r="AH169" i="12"/>
  <c r="AC169" i="12"/>
  <c r="W169" i="12"/>
  <c r="V169" i="12"/>
  <c r="S169" i="12"/>
  <c r="R169" i="12"/>
  <c r="N169" i="12"/>
  <c r="I169" i="12"/>
  <c r="H169" i="12"/>
  <c r="C169" i="12"/>
  <c r="B169" i="12"/>
  <c r="BF163" i="12"/>
  <c r="BE163" i="12"/>
  <c r="AV163" i="12"/>
  <c r="AH163" i="12"/>
  <c r="AC163" i="12"/>
  <c r="W163" i="12"/>
  <c r="R163" i="12"/>
  <c r="N163" i="12"/>
  <c r="C163" i="12"/>
  <c r="BF162" i="12"/>
  <c r="BE162" i="12"/>
  <c r="BD162" i="12"/>
  <c r="AW162" i="12"/>
  <c r="AW163" i="12" s="1"/>
  <c r="AV162" i="12"/>
  <c r="AQ162" i="12"/>
  <c r="AQ163" i="12" s="1"/>
  <c r="AP162" i="12"/>
  <c r="AP163" i="12" s="1"/>
  <c r="AO162" i="12"/>
  <c r="AO163" i="12" s="1"/>
  <c r="AM162" i="12"/>
  <c r="AM163" i="12" s="1"/>
  <c r="I561" i="6" s="1"/>
  <c r="AL162" i="12"/>
  <c r="AL163" i="12" s="1"/>
  <c r="I493" i="6" s="1"/>
  <c r="AJ162" i="12"/>
  <c r="AJ163" i="12" s="1"/>
  <c r="AH162" i="12"/>
  <c r="AC162" i="12"/>
  <c r="W162" i="12"/>
  <c r="V162" i="12"/>
  <c r="V163" i="12" s="1"/>
  <c r="S162" i="12"/>
  <c r="S163" i="12" s="1"/>
  <c r="R162" i="12"/>
  <c r="N162" i="12"/>
  <c r="I162" i="12"/>
  <c r="I163" i="12" s="1"/>
  <c r="H162" i="12"/>
  <c r="H163" i="12" s="1"/>
  <c r="C162" i="12"/>
  <c r="B162" i="12"/>
  <c r="B163" i="12" s="1"/>
  <c r="BF155" i="12"/>
  <c r="BE155" i="12"/>
  <c r="BD155" i="12"/>
  <c r="AW155" i="12"/>
  <c r="AV155" i="12"/>
  <c r="AQ155" i="12"/>
  <c r="AP155" i="12"/>
  <c r="AO155" i="12"/>
  <c r="AM155" i="12"/>
  <c r="AL155" i="12"/>
  <c r="AJ155" i="12"/>
  <c r="AH155" i="12"/>
  <c r="AC155" i="12"/>
  <c r="W155" i="12"/>
  <c r="V155" i="12"/>
  <c r="S155" i="12"/>
  <c r="R155" i="12"/>
  <c r="N155" i="12"/>
  <c r="I155" i="12"/>
  <c r="H155" i="12"/>
  <c r="C155" i="12"/>
  <c r="B155" i="12"/>
  <c r="BF148" i="12"/>
  <c r="BE148" i="12"/>
  <c r="BD148" i="12"/>
  <c r="AW148" i="12"/>
  <c r="AV148" i="12"/>
  <c r="AQ148" i="12"/>
  <c r="AP148" i="12"/>
  <c r="AO148" i="12"/>
  <c r="AM148" i="12"/>
  <c r="AL148" i="12"/>
  <c r="AJ148" i="12"/>
  <c r="AH148" i="12"/>
  <c r="AC148" i="12"/>
  <c r="W148" i="12"/>
  <c r="V148" i="12"/>
  <c r="S148" i="12"/>
  <c r="R148" i="12"/>
  <c r="N148" i="12"/>
  <c r="I148" i="12"/>
  <c r="H148" i="12"/>
  <c r="C148" i="12"/>
  <c r="B148" i="12"/>
  <c r="BF141" i="12"/>
  <c r="BE141" i="12"/>
  <c r="BD141" i="12"/>
  <c r="AW141" i="12"/>
  <c r="AV141" i="12"/>
  <c r="AQ141" i="12"/>
  <c r="AP141" i="12"/>
  <c r="AO141" i="12"/>
  <c r="AM141" i="12"/>
  <c r="AL141" i="12"/>
  <c r="AJ141" i="12"/>
  <c r="AH141" i="12"/>
  <c r="AC141" i="12"/>
  <c r="W141" i="12"/>
  <c r="V141" i="12"/>
  <c r="S141" i="12"/>
  <c r="R141" i="12"/>
  <c r="N141" i="12"/>
  <c r="I141" i="12"/>
  <c r="H141" i="12"/>
  <c r="C141" i="12"/>
  <c r="B141" i="12"/>
  <c r="BF134" i="12"/>
  <c r="BE134" i="12"/>
  <c r="BD134" i="12"/>
  <c r="AW134" i="12"/>
  <c r="AV134" i="12"/>
  <c r="AQ134" i="12"/>
  <c r="AP134" i="12"/>
  <c r="AO134" i="12"/>
  <c r="AM134" i="12"/>
  <c r="AL134" i="12"/>
  <c r="AJ134" i="12"/>
  <c r="AH134" i="12"/>
  <c r="AC134" i="12"/>
  <c r="W134" i="12"/>
  <c r="V134" i="12"/>
  <c r="S134" i="12"/>
  <c r="R134" i="12"/>
  <c r="N134" i="12"/>
  <c r="I134" i="12"/>
  <c r="H134" i="12"/>
  <c r="C134" i="12"/>
  <c r="B134" i="12"/>
  <c r="BD128" i="12"/>
  <c r="W128" i="12"/>
  <c r="V128" i="12"/>
  <c r="S128" i="12"/>
  <c r="R128" i="12"/>
  <c r="H128" i="12"/>
  <c r="C128" i="12"/>
  <c r="BF127" i="12"/>
  <c r="BE127" i="12"/>
  <c r="BD127" i="12"/>
  <c r="AW127" i="12"/>
  <c r="AV127" i="12"/>
  <c r="AQ127" i="12"/>
  <c r="AP127" i="12"/>
  <c r="AO127" i="12"/>
  <c r="AO128" i="12" s="1"/>
  <c r="AM127" i="12"/>
  <c r="AM128" i="12" s="1"/>
  <c r="AL127" i="12"/>
  <c r="AL128" i="12" s="1"/>
  <c r="AJ127" i="12"/>
  <c r="AJ128" i="12" s="1"/>
  <c r="AH127" i="12"/>
  <c r="AH128" i="12" s="1"/>
  <c r="AC127" i="12"/>
  <c r="AC128" i="12" s="1"/>
  <c r="W127" i="12"/>
  <c r="V127" i="12"/>
  <c r="S127" i="12"/>
  <c r="R127" i="12"/>
  <c r="N127" i="12"/>
  <c r="N128" i="12" s="1"/>
  <c r="I127" i="12"/>
  <c r="H127" i="12"/>
  <c r="C127" i="12"/>
  <c r="B127" i="12"/>
  <c r="B128" i="12" s="1"/>
  <c r="BF120" i="12"/>
  <c r="BE120" i="12"/>
  <c r="BD120" i="12"/>
  <c r="AW120" i="12"/>
  <c r="AV120" i="12"/>
  <c r="AQ120" i="12"/>
  <c r="AP120" i="12"/>
  <c r="AO120" i="12"/>
  <c r="AM120" i="12"/>
  <c r="AL120" i="12"/>
  <c r="AJ120" i="12"/>
  <c r="AH120" i="12"/>
  <c r="AC120" i="12"/>
  <c r="W120" i="12"/>
  <c r="V120" i="12"/>
  <c r="S120" i="12"/>
  <c r="R120" i="12"/>
  <c r="N120" i="12"/>
  <c r="I120" i="12"/>
  <c r="H120" i="12"/>
  <c r="C120" i="12"/>
  <c r="B120" i="12"/>
  <c r="BF113" i="12"/>
  <c r="BE113" i="12"/>
  <c r="BD113" i="12"/>
  <c r="AW113" i="12"/>
  <c r="AV113" i="12"/>
  <c r="AQ113" i="12"/>
  <c r="AP113" i="12"/>
  <c r="AO113" i="12"/>
  <c r="AM113" i="12"/>
  <c r="AL113" i="12"/>
  <c r="AJ113" i="12"/>
  <c r="AH113" i="12"/>
  <c r="AC113" i="12"/>
  <c r="W113" i="12"/>
  <c r="V113" i="12"/>
  <c r="S113" i="12"/>
  <c r="R113" i="12"/>
  <c r="N113" i="12"/>
  <c r="I113" i="12"/>
  <c r="H113" i="12"/>
  <c r="C113" i="12"/>
  <c r="B113" i="12"/>
  <c r="BD106" i="12"/>
  <c r="AO106" i="12"/>
  <c r="AM106" i="12"/>
  <c r="AL106" i="12"/>
  <c r="AJ106" i="12"/>
  <c r="AH106" i="12"/>
  <c r="AC106" i="12"/>
  <c r="W106" i="12"/>
  <c r="V106" i="12"/>
  <c r="S106" i="12"/>
  <c r="R106" i="12"/>
  <c r="N106" i="12"/>
  <c r="H106" i="12"/>
  <c r="C106" i="12"/>
  <c r="B106" i="12"/>
  <c r="AM103" i="12"/>
  <c r="BF99" i="12"/>
  <c r="BE99" i="12"/>
  <c r="BD99" i="12"/>
  <c r="AW99" i="12"/>
  <c r="AV99" i="12"/>
  <c r="AQ99" i="12"/>
  <c r="AP99" i="12"/>
  <c r="AO99" i="12"/>
  <c r="AM99" i="12"/>
  <c r="AL99" i="12"/>
  <c r="AJ99" i="12"/>
  <c r="AH99" i="12"/>
  <c r="AC99" i="12"/>
  <c r="W99" i="12"/>
  <c r="V99" i="12"/>
  <c r="S99" i="12"/>
  <c r="R99" i="12"/>
  <c r="N99" i="12"/>
  <c r="I99" i="12"/>
  <c r="H99" i="12"/>
  <c r="C99" i="12"/>
  <c r="B99" i="12"/>
  <c r="BF92" i="12"/>
  <c r="BE92" i="12"/>
  <c r="BD92" i="12"/>
  <c r="AW92" i="12"/>
  <c r="AV92" i="12"/>
  <c r="AQ92" i="12"/>
  <c r="AP92" i="12"/>
  <c r="AO92" i="12"/>
  <c r="AM92" i="12"/>
  <c r="AL92" i="12"/>
  <c r="AJ92" i="12"/>
  <c r="AH92" i="12"/>
  <c r="AC92" i="12"/>
  <c r="W92" i="12"/>
  <c r="V92" i="12"/>
  <c r="S92" i="12"/>
  <c r="R92" i="12"/>
  <c r="N92" i="12"/>
  <c r="I92" i="12"/>
  <c r="H92" i="12"/>
  <c r="C92" i="12"/>
  <c r="B92" i="12"/>
  <c r="BD85" i="12"/>
  <c r="AO85" i="12"/>
  <c r="AM85" i="12"/>
  <c r="AL85" i="12"/>
  <c r="AJ85" i="12"/>
  <c r="AH85" i="12"/>
  <c r="AC85" i="12"/>
  <c r="W85" i="12"/>
  <c r="V85" i="12"/>
  <c r="S85" i="12"/>
  <c r="R85" i="12"/>
  <c r="N85" i="12"/>
  <c r="I85" i="12"/>
  <c r="H85" i="12"/>
  <c r="C85" i="12"/>
  <c r="B85" i="12"/>
  <c r="BF78" i="12"/>
  <c r="BE78" i="12"/>
  <c r="BD78" i="12"/>
  <c r="AW78" i="12"/>
  <c r="AV78" i="12"/>
  <c r="AQ78" i="12"/>
  <c r="AP78" i="12"/>
  <c r="AO78" i="12"/>
  <c r="AM78" i="12"/>
  <c r="AL78" i="12"/>
  <c r="AJ78" i="12"/>
  <c r="AH78" i="12"/>
  <c r="AC78" i="12"/>
  <c r="W78" i="12"/>
  <c r="V78" i="12"/>
  <c r="S78" i="12"/>
  <c r="R78" i="12"/>
  <c r="N78" i="12"/>
  <c r="I78" i="12"/>
  <c r="H78" i="12"/>
  <c r="C78" i="12"/>
  <c r="B78" i="12"/>
  <c r="BF71" i="12"/>
  <c r="BE71" i="12"/>
  <c r="BD71" i="12"/>
  <c r="AW71" i="12"/>
  <c r="AV71" i="12"/>
  <c r="AQ71" i="12"/>
  <c r="AP71" i="12"/>
  <c r="AO71" i="12"/>
  <c r="AM71" i="12"/>
  <c r="AL71" i="12"/>
  <c r="AJ71" i="12"/>
  <c r="AH71" i="12"/>
  <c r="AC71" i="12"/>
  <c r="W71" i="12"/>
  <c r="V71" i="12"/>
  <c r="S71" i="12"/>
  <c r="R71" i="12"/>
  <c r="N71" i="12"/>
  <c r="I71" i="12"/>
  <c r="H71" i="12"/>
  <c r="C71" i="12"/>
  <c r="B71" i="12"/>
  <c r="AO64" i="12"/>
  <c r="AJ64" i="12"/>
  <c r="AH64" i="12"/>
  <c r="N64" i="12"/>
  <c r="H64" i="12"/>
  <c r="C64" i="12"/>
  <c r="BF63" i="12"/>
  <c r="BE63" i="12"/>
  <c r="BD63" i="12"/>
  <c r="BD64" i="12" s="1"/>
  <c r="AW63" i="12"/>
  <c r="AV63" i="12"/>
  <c r="AQ63" i="12"/>
  <c r="AP63" i="12"/>
  <c r="AO63" i="12"/>
  <c r="AM63" i="12"/>
  <c r="AM64" i="12" s="1"/>
  <c r="AL63" i="12"/>
  <c r="AL64" i="12" s="1"/>
  <c r="AJ63" i="12"/>
  <c r="AH63" i="12"/>
  <c r="AC63" i="12"/>
  <c r="AC64" i="12" s="1"/>
  <c r="W63" i="12"/>
  <c r="W64" i="12" s="1"/>
  <c r="V63" i="12"/>
  <c r="V64" i="12" s="1"/>
  <c r="S63" i="12"/>
  <c r="R63" i="12"/>
  <c r="R64" i="12" s="1"/>
  <c r="N63" i="12"/>
  <c r="I63" i="12"/>
  <c r="H63" i="12"/>
  <c r="C63" i="12"/>
  <c r="B63" i="12"/>
  <c r="B64" i="12" s="1"/>
  <c r="S59" i="12"/>
  <c r="BF56" i="12"/>
  <c r="BE56" i="12"/>
  <c r="BD56" i="12"/>
  <c r="AW56" i="12"/>
  <c r="AV56" i="12"/>
  <c r="AQ56" i="12"/>
  <c r="AP56" i="12"/>
  <c r="AO56" i="12"/>
  <c r="AM56" i="12"/>
  <c r="AL56" i="12"/>
  <c r="AJ56" i="12"/>
  <c r="AH56" i="12"/>
  <c r="AC56" i="12"/>
  <c r="W56" i="12"/>
  <c r="V56" i="12"/>
  <c r="S56" i="12"/>
  <c r="R56" i="12"/>
  <c r="N56" i="12"/>
  <c r="I56" i="12"/>
  <c r="H56" i="12"/>
  <c r="C56" i="12"/>
  <c r="B56" i="12"/>
  <c r="BF52" i="12"/>
  <c r="BE52" i="12"/>
  <c r="BD52" i="12"/>
  <c r="AW52" i="12"/>
  <c r="AV52" i="12"/>
  <c r="AQ52" i="12"/>
  <c r="AP52" i="12"/>
  <c r="AO52" i="12"/>
  <c r="AM52" i="12"/>
  <c r="AL52" i="12"/>
  <c r="AJ52" i="12"/>
  <c r="AH52" i="12"/>
  <c r="AC52" i="12"/>
  <c r="W52" i="12"/>
  <c r="V52" i="12"/>
  <c r="S52" i="12"/>
  <c r="R52" i="12"/>
  <c r="N52" i="12"/>
  <c r="I52" i="12"/>
  <c r="H52" i="12"/>
  <c r="C52" i="12"/>
  <c r="B52" i="12"/>
  <c r="AW45" i="12"/>
  <c r="AV45" i="12"/>
  <c r="AJ45" i="12"/>
  <c r="AH45" i="12"/>
  <c r="V45" i="12"/>
  <c r="AQ44" i="12"/>
  <c r="AQ45" i="12" s="1"/>
  <c r="AP44" i="12"/>
  <c r="AP45" i="12" s="1"/>
  <c r="AO44" i="12"/>
  <c r="AO45" i="12" s="1"/>
  <c r="AM44" i="12"/>
  <c r="AM45" i="12" s="1"/>
  <c r="AJ44" i="12"/>
  <c r="AH44" i="12"/>
  <c r="V44" i="12"/>
  <c r="B44" i="12"/>
  <c r="B45" i="12" s="1"/>
  <c r="BF42" i="12"/>
  <c r="BF44" i="12" s="1"/>
  <c r="BF45" i="12" s="1"/>
  <c r="BE42" i="12"/>
  <c r="BE44" i="12" s="1"/>
  <c r="BE45" i="12" s="1"/>
  <c r="BD42" i="12"/>
  <c r="BD44" i="12" s="1"/>
  <c r="BD45" i="12" s="1"/>
  <c r="AW42" i="12"/>
  <c r="AV42" i="12"/>
  <c r="AQ42" i="12"/>
  <c r="AP42" i="12"/>
  <c r="AO42" i="12"/>
  <c r="AM42" i="12"/>
  <c r="AL42" i="12"/>
  <c r="AL44" i="12" s="1"/>
  <c r="AL45" i="12" s="1"/>
  <c r="AJ42" i="12"/>
  <c r="AH42" i="12"/>
  <c r="AC42" i="12"/>
  <c r="AC44" i="12" s="1"/>
  <c r="AC45" i="12" s="1"/>
  <c r="W42" i="12"/>
  <c r="W44" i="12" s="1"/>
  <c r="W45" i="12" s="1"/>
  <c r="V42" i="12"/>
  <c r="S42" i="12"/>
  <c r="S44" i="12" s="1"/>
  <c r="S45" i="12" s="1"/>
  <c r="R42" i="12"/>
  <c r="R44" i="12" s="1"/>
  <c r="R45" i="12" s="1"/>
  <c r="N42" i="12"/>
  <c r="N44" i="12" s="1"/>
  <c r="N45" i="12" s="1"/>
  <c r="I42" i="12"/>
  <c r="I44" i="12" s="1"/>
  <c r="I45" i="12" s="1"/>
  <c r="H42" i="12"/>
  <c r="H44" i="12" s="1"/>
  <c r="H45" i="12" s="1"/>
  <c r="C42" i="12"/>
  <c r="C44" i="12" s="1"/>
  <c r="C45" i="12" s="1"/>
  <c r="B42" i="12"/>
  <c r="BF35" i="12"/>
  <c r="BE35" i="12"/>
  <c r="BD35" i="12"/>
  <c r="AW35" i="12"/>
  <c r="AV35" i="12"/>
  <c r="AQ35" i="12"/>
  <c r="AP35" i="12"/>
  <c r="AO35" i="12"/>
  <c r="AM35" i="12"/>
  <c r="AL35" i="12"/>
  <c r="AJ35" i="12"/>
  <c r="AH35" i="12"/>
  <c r="AC35" i="12"/>
  <c r="W35" i="12"/>
  <c r="V35" i="12"/>
  <c r="S35" i="12"/>
  <c r="R35" i="12"/>
  <c r="N35" i="12"/>
  <c r="I35" i="12"/>
  <c r="H35" i="12"/>
  <c r="C35" i="12"/>
  <c r="B35" i="12"/>
  <c r="BF31" i="12"/>
  <c r="BE31" i="12"/>
  <c r="BD31" i="12"/>
  <c r="AQ31" i="12"/>
  <c r="AP31" i="12"/>
  <c r="AO31" i="12"/>
  <c r="AM31" i="12"/>
  <c r="AL31" i="12"/>
  <c r="AJ31" i="12"/>
  <c r="AH31" i="12"/>
  <c r="AC31" i="12"/>
  <c r="W31" i="12"/>
  <c r="V31" i="12"/>
  <c r="S31" i="12"/>
  <c r="R31" i="12"/>
  <c r="N31" i="12"/>
  <c r="I31" i="12"/>
  <c r="H31" i="12"/>
  <c r="C31" i="12"/>
  <c r="B31" i="12"/>
  <c r="AW29" i="12"/>
  <c r="AV29" i="12"/>
  <c r="BF28" i="12"/>
  <c r="BE28" i="12"/>
  <c r="BD28" i="12"/>
  <c r="AQ28" i="12"/>
  <c r="AP28" i="12"/>
  <c r="AO28" i="12"/>
  <c r="AM28" i="12"/>
  <c r="AL28" i="12"/>
  <c r="AJ28" i="12"/>
  <c r="AH28" i="12"/>
  <c r="AC28" i="12"/>
  <c r="W28" i="12"/>
  <c r="V28" i="12"/>
  <c r="S28" i="12"/>
  <c r="R28" i="12"/>
  <c r="N28" i="12"/>
  <c r="I28" i="12"/>
  <c r="H28" i="12"/>
  <c r="C28" i="12"/>
  <c r="B28" i="12"/>
  <c r="BF25" i="12"/>
  <c r="BE25" i="12"/>
  <c r="AQ25" i="12"/>
  <c r="AP25" i="12"/>
  <c r="AO25" i="12"/>
  <c r="AM25" i="12"/>
  <c r="AL25" i="12"/>
  <c r="AJ25" i="12"/>
  <c r="BD24" i="12"/>
  <c r="BD25" i="12" s="1"/>
  <c r="AO21" i="12"/>
  <c r="AM21" i="12"/>
  <c r="AL21" i="12"/>
  <c r="AJ21" i="12"/>
  <c r="AH21" i="12"/>
  <c r="AC21" i="12"/>
  <c r="W21" i="12"/>
  <c r="V21" i="12"/>
  <c r="S21" i="12"/>
  <c r="R21" i="12"/>
  <c r="N21" i="12"/>
  <c r="H21" i="12"/>
  <c r="C21" i="12"/>
  <c r="B21" i="12"/>
  <c r="BF19" i="12"/>
  <c r="BE19" i="12"/>
  <c r="BD19" i="12"/>
  <c r="AQ19" i="12"/>
  <c r="AP19" i="12"/>
  <c r="AO19" i="12"/>
  <c r="AM19" i="12"/>
  <c r="AL19" i="12"/>
  <c r="AJ19" i="12"/>
  <c r="AH19" i="12"/>
  <c r="AC19" i="12"/>
  <c r="V19" i="12"/>
  <c r="R19" i="12"/>
  <c r="BF14" i="12"/>
  <c r="BE14" i="12"/>
  <c r="BD14" i="12"/>
  <c r="AW14" i="12"/>
  <c r="AV14" i="12"/>
  <c r="AQ14" i="12"/>
  <c r="AP14" i="12"/>
  <c r="AO14" i="12"/>
  <c r="AM14" i="12"/>
  <c r="AL14" i="12"/>
  <c r="AJ14" i="12"/>
  <c r="AH14" i="12"/>
  <c r="AC14" i="12"/>
  <c r="V14" i="12"/>
  <c r="S14" i="12"/>
  <c r="R14" i="12"/>
  <c r="N14" i="12"/>
  <c r="I14" i="12"/>
  <c r="H14" i="12"/>
  <c r="C14" i="12"/>
  <c r="B14" i="12"/>
  <c r="W13" i="12"/>
  <c r="W14" i="12" s="1"/>
  <c r="BF7" i="12"/>
  <c r="BE7" i="12"/>
  <c r="AW7" i="12"/>
  <c r="AV7" i="12"/>
  <c r="AQ7" i="12"/>
  <c r="AP7" i="12"/>
  <c r="AO7" i="12"/>
  <c r="AC7" i="12"/>
  <c r="W7" i="12"/>
  <c r="S7" i="12"/>
  <c r="R7" i="12"/>
  <c r="N7" i="12"/>
  <c r="I7" i="12"/>
  <c r="B7" i="12"/>
  <c r="BF6" i="12"/>
  <c r="BE6" i="12"/>
  <c r="AQ6" i="12"/>
  <c r="AP6" i="12"/>
  <c r="AO6" i="12"/>
  <c r="AM6" i="12"/>
  <c r="AL6" i="12"/>
  <c r="AL7" i="12" s="1"/>
  <c r="AJ6" i="12"/>
  <c r="AJ7" i="12" s="1"/>
  <c r="AH6" i="12"/>
  <c r="AH7" i="12" s="1"/>
  <c r="AC6" i="12"/>
  <c r="W6" i="12"/>
  <c r="V6" i="12"/>
  <c r="V7" i="12" s="1"/>
  <c r="S6" i="12"/>
  <c r="R6" i="12"/>
  <c r="N6" i="12"/>
  <c r="I6" i="12"/>
  <c r="H6" i="12"/>
  <c r="H7" i="12" s="1"/>
  <c r="C6" i="12"/>
  <c r="C7" i="12" s="1"/>
  <c r="B6" i="12"/>
  <c r="BD4" i="12"/>
  <c r="BD6" i="12" s="1"/>
  <c r="BD366" i="11"/>
  <c r="AO366" i="11"/>
  <c r="AM366" i="11"/>
  <c r="AL366" i="11"/>
  <c r="AJ366" i="11"/>
  <c r="AH366" i="11"/>
  <c r="AC366" i="11"/>
  <c r="W366" i="11"/>
  <c r="V366" i="11"/>
  <c r="S366" i="11"/>
  <c r="R366" i="11"/>
  <c r="N366" i="11"/>
  <c r="I366" i="11"/>
  <c r="C366" i="11"/>
  <c r="B366" i="11"/>
  <c r="BF363" i="11"/>
  <c r="BE363" i="11"/>
  <c r="BD363" i="11"/>
  <c r="AW363" i="11"/>
  <c r="AV363" i="11"/>
  <c r="AQ363" i="11"/>
  <c r="AP363" i="11"/>
  <c r="AO363" i="11"/>
  <c r="AM363" i="11"/>
  <c r="AL363" i="11"/>
  <c r="AJ363" i="11"/>
  <c r="AH363" i="11"/>
  <c r="AC363" i="11"/>
  <c r="W363" i="11"/>
  <c r="V363" i="11"/>
  <c r="S363" i="11"/>
  <c r="R363" i="11"/>
  <c r="N363" i="11"/>
  <c r="I363" i="11"/>
  <c r="C363" i="11"/>
  <c r="B363" i="11"/>
  <c r="BF359" i="11"/>
  <c r="BE359" i="11"/>
  <c r="BD359" i="11"/>
  <c r="AW359" i="11"/>
  <c r="AV359" i="11"/>
  <c r="AQ359" i="11"/>
  <c r="AP359" i="11"/>
  <c r="AO359" i="11"/>
  <c r="AM359" i="11"/>
  <c r="AL359" i="11"/>
  <c r="AJ359" i="11"/>
  <c r="AH359" i="11"/>
  <c r="AC359" i="11"/>
  <c r="W359" i="11"/>
  <c r="V359" i="11"/>
  <c r="S359" i="11"/>
  <c r="R359" i="11"/>
  <c r="N359" i="11"/>
  <c r="I359" i="11"/>
  <c r="C359" i="11"/>
  <c r="B359" i="11"/>
  <c r="BD354" i="11"/>
  <c r="BF352" i="11"/>
  <c r="BE352" i="11"/>
  <c r="BD352" i="11"/>
  <c r="AW352" i="11"/>
  <c r="AV352" i="11"/>
  <c r="AQ352" i="11"/>
  <c r="AP352" i="11"/>
  <c r="AO352" i="11"/>
  <c r="AM352" i="11"/>
  <c r="AL352" i="11"/>
  <c r="AJ352" i="11"/>
  <c r="AH352" i="11"/>
  <c r="AC352" i="11"/>
  <c r="W352" i="11"/>
  <c r="V352" i="11"/>
  <c r="S352" i="11"/>
  <c r="R352" i="11"/>
  <c r="N352" i="11"/>
  <c r="I352" i="11"/>
  <c r="C352" i="11"/>
  <c r="B352" i="11"/>
  <c r="BF348" i="11"/>
  <c r="BE348" i="11"/>
  <c r="BD348" i="11"/>
  <c r="AW348" i="11"/>
  <c r="AV348" i="11"/>
  <c r="AQ348" i="11"/>
  <c r="AP348" i="11"/>
  <c r="AO348" i="11"/>
  <c r="AM348" i="11"/>
  <c r="AL348" i="11"/>
  <c r="AJ348" i="11"/>
  <c r="AH348" i="11"/>
  <c r="AC348" i="11"/>
  <c r="W348" i="11"/>
  <c r="V348" i="11"/>
  <c r="S348" i="11"/>
  <c r="R348" i="11"/>
  <c r="N348" i="11"/>
  <c r="I348" i="11"/>
  <c r="C348" i="11"/>
  <c r="B348" i="11"/>
  <c r="BD345" i="11"/>
  <c r="AO345" i="11"/>
  <c r="AM345" i="11"/>
  <c r="AL345" i="11"/>
  <c r="AJ345" i="11"/>
  <c r="AH345" i="11"/>
  <c r="AC345" i="11"/>
  <c r="W345" i="11"/>
  <c r="V345" i="11"/>
  <c r="S345" i="11"/>
  <c r="R345" i="11"/>
  <c r="N345" i="11"/>
  <c r="I345" i="11"/>
  <c r="C345" i="11"/>
  <c r="B345" i="11"/>
  <c r="BF338" i="11"/>
  <c r="BE338" i="11"/>
  <c r="BD338" i="11"/>
  <c r="AW338" i="11"/>
  <c r="AV338" i="11"/>
  <c r="AQ338" i="11"/>
  <c r="AQ340" i="11" s="1"/>
  <c r="AP338" i="11"/>
  <c r="AP340" i="11" s="1"/>
  <c r="AO338" i="11"/>
  <c r="AM338" i="11"/>
  <c r="AL338" i="11"/>
  <c r="AJ338" i="11"/>
  <c r="AH338" i="11"/>
  <c r="AC338" i="11"/>
  <c r="W338" i="11"/>
  <c r="V338" i="11"/>
  <c r="S338" i="11"/>
  <c r="R338" i="11"/>
  <c r="N338" i="11"/>
  <c r="I338" i="11"/>
  <c r="C338" i="11"/>
  <c r="B338" i="11"/>
  <c r="BF331" i="11"/>
  <c r="BE331" i="11"/>
  <c r="BD331" i="11"/>
  <c r="AW331" i="11"/>
  <c r="AV331" i="11"/>
  <c r="AQ331" i="11"/>
  <c r="AP331" i="11"/>
  <c r="AO331" i="11"/>
  <c r="AM331" i="11"/>
  <c r="AL331" i="11"/>
  <c r="AJ331" i="11"/>
  <c r="AH331" i="11"/>
  <c r="AC331" i="11"/>
  <c r="W331" i="11"/>
  <c r="S331" i="11"/>
  <c r="R331" i="11"/>
  <c r="N331" i="11"/>
  <c r="I331" i="11"/>
  <c r="C331" i="11"/>
  <c r="B331" i="11"/>
  <c r="V329" i="11"/>
  <c r="V331" i="11" s="1"/>
  <c r="BD324" i="11"/>
  <c r="AO324" i="11"/>
  <c r="AM324" i="11"/>
  <c r="AL324" i="11"/>
  <c r="AJ324" i="11"/>
  <c r="AH324" i="11"/>
  <c r="AC324" i="11"/>
  <c r="W324" i="11"/>
  <c r="V324" i="11"/>
  <c r="S324" i="11"/>
  <c r="R324" i="11"/>
  <c r="N324" i="11"/>
  <c r="I324" i="11"/>
  <c r="C324" i="11"/>
  <c r="B324" i="11"/>
  <c r="BF317" i="11"/>
  <c r="BE317" i="11"/>
  <c r="BD317" i="11"/>
  <c r="AW317" i="11"/>
  <c r="AV317" i="11"/>
  <c r="AQ317" i="11"/>
  <c r="AP317" i="11"/>
  <c r="AO317" i="11"/>
  <c r="AM317" i="11"/>
  <c r="AL317" i="11"/>
  <c r="AJ317" i="11"/>
  <c r="AH317" i="11"/>
  <c r="AC317" i="11"/>
  <c r="W317" i="11"/>
  <c r="V317" i="11"/>
  <c r="S317" i="11"/>
  <c r="R317" i="11"/>
  <c r="N317" i="11"/>
  <c r="I317" i="11"/>
  <c r="C317" i="11"/>
  <c r="B317" i="11"/>
  <c r="BF312" i="11"/>
  <c r="BE312" i="11"/>
  <c r="AW312" i="11"/>
  <c r="AV312" i="11"/>
  <c r="AQ312" i="11"/>
  <c r="AP312" i="11"/>
  <c r="AO312" i="11"/>
  <c r="AM312" i="11"/>
  <c r="AL312" i="11"/>
  <c r="AJ312" i="11"/>
  <c r="AC312" i="11"/>
  <c r="W312" i="11"/>
  <c r="C312" i="11"/>
  <c r="B312" i="11"/>
  <c r="BF310" i="11"/>
  <c r="BE310" i="11"/>
  <c r="BD310" i="11"/>
  <c r="BD312" i="11" s="1"/>
  <c r="AW310" i="11"/>
  <c r="AV310" i="11"/>
  <c r="AQ310" i="11"/>
  <c r="AP310" i="11"/>
  <c r="AO310" i="11"/>
  <c r="AM310" i="11"/>
  <c r="AL310" i="11"/>
  <c r="AJ310" i="11"/>
  <c r="AH310" i="11"/>
  <c r="AH312" i="11" s="1"/>
  <c r="AC310" i="11"/>
  <c r="W310" i="11"/>
  <c r="V310" i="11"/>
  <c r="V312" i="11" s="1"/>
  <c r="S310" i="11"/>
  <c r="S312" i="11" s="1"/>
  <c r="R310" i="11"/>
  <c r="R312" i="11" s="1"/>
  <c r="N310" i="11"/>
  <c r="N312" i="11" s="1"/>
  <c r="I310" i="11"/>
  <c r="I312" i="11" s="1"/>
  <c r="C310" i="11"/>
  <c r="B310" i="11"/>
  <c r="BD307" i="11"/>
  <c r="BF305" i="11"/>
  <c r="BE305" i="11"/>
  <c r="BD305" i="11"/>
  <c r="AW305" i="11"/>
  <c r="AV305" i="11"/>
  <c r="AQ305" i="11"/>
  <c r="AP305" i="11"/>
  <c r="AO305" i="11"/>
  <c r="AM305" i="11"/>
  <c r="AL305" i="11"/>
  <c r="AJ305" i="11"/>
  <c r="AM303" i="11"/>
  <c r="AL303" i="11"/>
  <c r="AJ303" i="11"/>
  <c r="AH303" i="11"/>
  <c r="AH305" i="11" s="1"/>
  <c r="AC303" i="11"/>
  <c r="AC305" i="11" s="1"/>
  <c r="I303" i="11"/>
  <c r="I305" i="11" s="1"/>
  <c r="AP302" i="11"/>
  <c r="AO302" i="11"/>
  <c r="BF301" i="11"/>
  <c r="BF302" i="11" s="1"/>
  <c r="BE301" i="11"/>
  <c r="BE302" i="11" s="1"/>
  <c r="BD301" i="11"/>
  <c r="AW301" i="11"/>
  <c r="AV301" i="11"/>
  <c r="AQ301" i="11"/>
  <c r="AQ302" i="11" s="1"/>
  <c r="AP301" i="11"/>
  <c r="AO301" i="11"/>
  <c r="AM301" i="11"/>
  <c r="AL301" i="11"/>
  <c r="AJ301" i="11"/>
  <c r="AH301" i="11"/>
  <c r="AC301" i="11"/>
  <c r="W301" i="11"/>
  <c r="W303" i="11" s="1"/>
  <c r="W305" i="11" s="1"/>
  <c r="V301" i="11"/>
  <c r="V303" i="11" s="1"/>
  <c r="V305" i="11" s="1"/>
  <c r="S301" i="11"/>
  <c r="S303" i="11" s="1"/>
  <c r="S305" i="11" s="1"/>
  <c r="R301" i="11"/>
  <c r="R303" i="11" s="1"/>
  <c r="R305" i="11" s="1"/>
  <c r="N301" i="11"/>
  <c r="N303" i="11" s="1"/>
  <c r="N305" i="11" s="1"/>
  <c r="I301" i="11"/>
  <c r="C301" i="11"/>
  <c r="C303" i="11" s="1"/>
  <c r="C305" i="11" s="1"/>
  <c r="B301" i="11"/>
  <c r="B303" i="11" s="1"/>
  <c r="B305" i="11" s="1"/>
  <c r="AO300" i="11"/>
  <c r="AM298" i="11"/>
  <c r="BF296" i="11"/>
  <c r="BE296" i="11"/>
  <c r="BD296" i="11"/>
  <c r="AW296" i="11"/>
  <c r="AV296" i="11"/>
  <c r="AQ296" i="11"/>
  <c r="AP296" i="11"/>
  <c r="AO296" i="11"/>
  <c r="AM296" i="11"/>
  <c r="AL296" i="11"/>
  <c r="AJ296" i="11"/>
  <c r="AH296" i="11"/>
  <c r="AC296" i="11"/>
  <c r="W296" i="11"/>
  <c r="V296" i="11"/>
  <c r="S296" i="11"/>
  <c r="R296" i="11"/>
  <c r="N296" i="11"/>
  <c r="I296" i="11"/>
  <c r="C296" i="11"/>
  <c r="B296" i="11"/>
  <c r="BF289" i="11"/>
  <c r="BE289" i="11"/>
  <c r="BD289" i="11"/>
  <c r="AW289" i="11"/>
  <c r="AV289" i="11"/>
  <c r="AQ289" i="11"/>
  <c r="AP289" i="11"/>
  <c r="AO289" i="11"/>
  <c r="AM289" i="11"/>
  <c r="AL289" i="11"/>
  <c r="AJ289" i="11"/>
  <c r="AH289" i="11"/>
  <c r="AC289" i="11"/>
  <c r="W289" i="11"/>
  <c r="V289" i="11"/>
  <c r="S289" i="11"/>
  <c r="R289" i="11"/>
  <c r="N289" i="11"/>
  <c r="I289" i="11"/>
  <c r="C289" i="11"/>
  <c r="B289" i="11"/>
  <c r="BD285" i="11"/>
  <c r="BF283" i="11"/>
  <c r="BE283" i="11"/>
  <c r="BD283" i="11"/>
  <c r="AQ283" i="11"/>
  <c r="BD282" i="11"/>
  <c r="AO282" i="11"/>
  <c r="AM282" i="11"/>
  <c r="AL282" i="11"/>
  <c r="AJ282" i="11"/>
  <c r="AH282" i="11"/>
  <c r="AC282" i="11"/>
  <c r="W282" i="11"/>
  <c r="V282" i="11"/>
  <c r="S282" i="11"/>
  <c r="R282" i="11"/>
  <c r="N282" i="11"/>
  <c r="I282" i="11"/>
  <c r="C282" i="11"/>
  <c r="B282" i="11"/>
  <c r="BF278" i="11"/>
  <c r="BE278" i="11"/>
  <c r="BD278" i="11"/>
  <c r="AW278" i="11"/>
  <c r="AV278" i="11"/>
  <c r="AQ278" i="11"/>
  <c r="AP278" i="11"/>
  <c r="AO278" i="11"/>
  <c r="AM278" i="11"/>
  <c r="AL278" i="11"/>
  <c r="AJ278" i="11"/>
  <c r="AH278" i="11"/>
  <c r="AC278" i="11"/>
  <c r="W278" i="11"/>
  <c r="V278" i="11"/>
  <c r="S278" i="11"/>
  <c r="R278" i="11"/>
  <c r="N278" i="11"/>
  <c r="I278" i="11"/>
  <c r="C278" i="11"/>
  <c r="B278" i="11"/>
  <c r="BF275" i="11"/>
  <c r="BE275" i="11"/>
  <c r="BD275" i="11"/>
  <c r="AW275" i="11"/>
  <c r="AV275" i="11"/>
  <c r="AQ275" i="11"/>
  <c r="AP275" i="11"/>
  <c r="AO275" i="11"/>
  <c r="AM275" i="11"/>
  <c r="AL275" i="11"/>
  <c r="AJ275" i="11"/>
  <c r="AH275" i="11"/>
  <c r="AC275" i="11"/>
  <c r="W275" i="11"/>
  <c r="V275" i="11"/>
  <c r="S275" i="11"/>
  <c r="R275" i="11"/>
  <c r="N275" i="11"/>
  <c r="I275" i="11"/>
  <c r="C275" i="11"/>
  <c r="B275" i="11"/>
  <c r="BF268" i="11"/>
  <c r="BE268" i="11"/>
  <c r="BD268" i="11"/>
  <c r="AW268" i="11"/>
  <c r="AV268" i="11"/>
  <c r="AQ268" i="11"/>
  <c r="AP268" i="11"/>
  <c r="AO268" i="11"/>
  <c r="AM268" i="11"/>
  <c r="AL268" i="11"/>
  <c r="AJ268" i="11"/>
  <c r="AH268" i="11"/>
  <c r="AC268" i="11"/>
  <c r="W268" i="11"/>
  <c r="V268" i="11"/>
  <c r="S268" i="11"/>
  <c r="R268" i="11"/>
  <c r="N268" i="11"/>
  <c r="I268" i="11"/>
  <c r="C268" i="11"/>
  <c r="B268" i="11"/>
  <c r="AQ264" i="11"/>
  <c r="BD261" i="11"/>
  <c r="AO261" i="11"/>
  <c r="AM261" i="11"/>
  <c r="AL261" i="11"/>
  <c r="AJ261" i="11"/>
  <c r="AH261" i="11"/>
  <c r="AC261" i="11"/>
  <c r="W261" i="11"/>
  <c r="V261" i="11"/>
  <c r="S261" i="11"/>
  <c r="R261" i="11"/>
  <c r="N261" i="11"/>
  <c r="I261" i="11"/>
  <c r="C261" i="11"/>
  <c r="B261" i="11"/>
  <c r="AW255" i="11"/>
  <c r="AV255" i="11"/>
  <c r="BF254" i="11"/>
  <c r="BE254" i="11"/>
  <c r="BD254" i="11"/>
  <c r="AQ254" i="11"/>
  <c r="AP254" i="11"/>
  <c r="AO254" i="11"/>
  <c r="AM254" i="11"/>
  <c r="AL254" i="11"/>
  <c r="AJ254" i="11"/>
  <c r="AH254" i="11"/>
  <c r="AC254" i="11"/>
  <c r="W254" i="11"/>
  <c r="V254" i="11"/>
  <c r="S254" i="11"/>
  <c r="R254" i="11"/>
  <c r="N254" i="11"/>
  <c r="I254" i="11"/>
  <c r="C254" i="11"/>
  <c r="B254" i="11"/>
  <c r="AL247" i="11"/>
  <c r="AJ247" i="11"/>
  <c r="AH247" i="11"/>
  <c r="AC247" i="11"/>
  <c r="V247" i="11"/>
  <c r="S247" i="11"/>
  <c r="C247" i="11"/>
  <c r="BF245" i="11"/>
  <c r="BF247" i="11" s="1"/>
  <c r="BE245" i="11"/>
  <c r="BE247" i="11" s="1"/>
  <c r="BD245" i="11"/>
  <c r="BD247" i="11" s="1"/>
  <c r="AQ245" i="11"/>
  <c r="AP245" i="11"/>
  <c r="AO245" i="11"/>
  <c r="AO247" i="11" s="1"/>
  <c r="AM245" i="11"/>
  <c r="AM247" i="11" s="1"/>
  <c r="AL245" i="11"/>
  <c r="AJ245" i="11"/>
  <c r="AH245" i="11"/>
  <c r="AC245" i="11"/>
  <c r="W245" i="11"/>
  <c r="W247" i="11" s="1"/>
  <c r="V245" i="11"/>
  <c r="S245" i="11"/>
  <c r="R245" i="11"/>
  <c r="R247" i="11" s="1"/>
  <c r="N245" i="11"/>
  <c r="N247" i="11" s="1"/>
  <c r="I245" i="11"/>
  <c r="C245" i="11"/>
  <c r="B245" i="11"/>
  <c r="B247" i="11" s="1"/>
  <c r="BF240" i="11"/>
  <c r="BE240" i="11"/>
  <c r="BD240" i="11"/>
  <c r="AQ240" i="11"/>
  <c r="AP240" i="11"/>
  <c r="AO240" i="11"/>
  <c r="AM240" i="11"/>
  <c r="AL240" i="11"/>
  <c r="AJ240" i="11"/>
  <c r="AH240" i="11"/>
  <c r="AC240" i="11"/>
  <c r="W240" i="11"/>
  <c r="V240" i="11"/>
  <c r="S240" i="11"/>
  <c r="R240" i="11"/>
  <c r="N240" i="11"/>
  <c r="I240" i="11"/>
  <c r="C240" i="11"/>
  <c r="B240" i="11"/>
  <c r="AW235" i="11"/>
  <c r="AV235" i="11"/>
  <c r="BF233" i="11"/>
  <c r="BE233" i="11"/>
  <c r="BD233" i="11"/>
  <c r="AQ233" i="11"/>
  <c r="AP233" i="11"/>
  <c r="AO233" i="11"/>
  <c r="AM233" i="11"/>
  <c r="AL233" i="11"/>
  <c r="AJ233" i="11"/>
  <c r="AH233" i="11"/>
  <c r="AC233" i="11"/>
  <c r="W233" i="11"/>
  <c r="V233" i="11"/>
  <c r="S233" i="11"/>
  <c r="R233" i="11"/>
  <c r="N233" i="11"/>
  <c r="I233" i="11"/>
  <c r="C233" i="11"/>
  <c r="B233" i="11"/>
  <c r="BF232" i="11"/>
  <c r="BE232" i="11"/>
  <c r="AQ232" i="11"/>
  <c r="AO232" i="11"/>
  <c r="AM232" i="11"/>
  <c r="AL232" i="11"/>
  <c r="AJ232" i="11"/>
  <c r="AH232" i="11"/>
  <c r="AC232" i="11"/>
  <c r="W232" i="11"/>
  <c r="V232" i="11"/>
  <c r="S232" i="11"/>
  <c r="R232" i="11"/>
  <c r="N232" i="11"/>
  <c r="I232" i="11"/>
  <c r="C232" i="11"/>
  <c r="B232" i="11"/>
  <c r="BD231" i="11"/>
  <c r="BD232" i="11" s="1"/>
  <c r="AP231" i="11"/>
  <c r="AP232" i="11" s="1"/>
  <c r="BF226" i="11"/>
  <c r="BE226" i="11"/>
  <c r="BD226" i="11"/>
  <c r="AW226" i="11"/>
  <c r="AV226" i="11"/>
  <c r="AQ226" i="11"/>
  <c r="AP226" i="11"/>
  <c r="AO226" i="11"/>
  <c r="AM226" i="11"/>
  <c r="AL226" i="11"/>
  <c r="AJ226" i="11"/>
  <c r="AH226" i="11"/>
  <c r="AC226" i="11"/>
  <c r="W226" i="11"/>
  <c r="V226" i="11"/>
  <c r="S226" i="11"/>
  <c r="R226" i="11"/>
  <c r="N226" i="11"/>
  <c r="I226" i="11"/>
  <c r="C226" i="11"/>
  <c r="B226" i="11"/>
  <c r="BF219" i="11"/>
  <c r="BE219" i="11"/>
  <c r="BD219" i="11"/>
  <c r="AW219" i="11"/>
  <c r="AV219" i="11"/>
  <c r="AQ219" i="11"/>
  <c r="AP219" i="11"/>
  <c r="AO219" i="11"/>
  <c r="AM219" i="11"/>
  <c r="AL219" i="11"/>
  <c r="AJ219" i="11"/>
  <c r="AH219" i="11"/>
  <c r="AC219" i="11"/>
  <c r="W219" i="11"/>
  <c r="V219" i="11"/>
  <c r="S219" i="11"/>
  <c r="R219" i="11"/>
  <c r="N219" i="11"/>
  <c r="I219" i="11"/>
  <c r="C219" i="11"/>
  <c r="B219" i="11"/>
  <c r="BF212" i="11"/>
  <c r="BE212" i="11"/>
  <c r="BD212" i="11"/>
  <c r="AW212" i="11"/>
  <c r="AV212" i="11"/>
  <c r="AQ212" i="11"/>
  <c r="AP212" i="11"/>
  <c r="AO212" i="11"/>
  <c r="AM212" i="11"/>
  <c r="AL212" i="11"/>
  <c r="AJ212" i="11"/>
  <c r="AH212" i="11"/>
  <c r="AC212" i="11"/>
  <c r="W212" i="11"/>
  <c r="V212" i="11"/>
  <c r="S212" i="11"/>
  <c r="R212" i="11"/>
  <c r="N212" i="11"/>
  <c r="I212" i="11"/>
  <c r="C212" i="11"/>
  <c r="B212" i="11"/>
  <c r="BF205" i="11"/>
  <c r="BE205" i="11"/>
  <c r="BD205" i="11"/>
  <c r="AW205" i="11"/>
  <c r="AV205" i="11"/>
  <c r="AQ205" i="11"/>
  <c r="AP205" i="11"/>
  <c r="AO205" i="11"/>
  <c r="AM205" i="11"/>
  <c r="AL205" i="11"/>
  <c r="AJ205" i="11"/>
  <c r="AH205" i="11"/>
  <c r="AC205" i="11"/>
  <c r="W205" i="11"/>
  <c r="V205" i="11"/>
  <c r="S205" i="11"/>
  <c r="R205" i="11"/>
  <c r="N205" i="11"/>
  <c r="I205" i="11"/>
  <c r="C205" i="11"/>
  <c r="B205" i="11"/>
  <c r="BF198" i="11"/>
  <c r="BE198" i="11"/>
  <c r="BD198" i="11"/>
  <c r="AW198" i="11"/>
  <c r="AV198" i="11"/>
  <c r="AQ198" i="11"/>
  <c r="AP198" i="11"/>
  <c r="AO198" i="11"/>
  <c r="AM198" i="11"/>
  <c r="AL198" i="11"/>
  <c r="AJ198" i="11"/>
  <c r="AH198" i="11"/>
  <c r="AC198" i="11"/>
  <c r="W198" i="11"/>
  <c r="V198" i="11"/>
  <c r="S198" i="11"/>
  <c r="R198" i="11"/>
  <c r="N198" i="11"/>
  <c r="I198" i="11"/>
  <c r="C198" i="11"/>
  <c r="B198" i="11"/>
  <c r="BF191" i="11"/>
  <c r="BE191" i="11"/>
  <c r="BD191" i="11"/>
  <c r="AW191" i="11"/>
  <c r="AV191" i="11"/>
  <c r="AQ191" i="11"/>
  <c r="AP191" i="11"/>
  <c r="AO191" i="11"/>
  <c r="AM191" i="11"/>
  <c r="AL191" i="11"/>
  <c r="AJ191" i="11"/>
  <c r="AH191" i="11"/>
  <c r="AC191" i="11"/>
  <c r="W191" i="11"/>
  <c r="V191" i="11"/>
  <c r="S191" i="11"/>
  <c r="R191" i="11"/>
  <c r="N191" i="11"/>
  <c r="I191" i="11"/>
  <c r="C191" i="11"/>
  <c r="B191" i="11"/>
  <c r="BF184" i="11"/>
  <c r="BE184" i="11"/>
  <c r="BD184" i="11"/>
  <c r="AW184" i="11"/>
  <c r="AV184" i="11"/>
  <c r="AQ184" i="11"/>
  <c r="AP184" i="11"/>
  <c r="AO184" i="11"/>
  <c r="AM184" i="11"/>
  <c r="AL184" i="11"/>
  <c r="AJ184" i="11"/>
  <c r="AH184" i="11"/>
  <c r="AC184" i="11"/>
  <c r="W184" i="11"/>
  <c r="V184" i="11"/>
  <c r="S184" i="11"/>
  <c r="R184" i="11"/>
  <c r="N184" i="11"/>
  <c r="I184" i="11"/>
  <c r="C184" i="11"/>
  <c r="B184" i="11"/>
  <c r="BF177" i="11"/>
  <c r="BE177" i="11"/>
  <c r="BD177" i="11"/>
  <c r="AO177" i="11"/>
  <c r="AM177" i="11"/>
  <c r="AL177" i="11"/>
  <c r="AJ177" i="11"/>
  <c r="AH177" i="11"/>
  <c r="AC177" i="11"/>
  <c r="W177" i="11"/>
  <c r="V177" i="11"/>
  <c r="S177" i="11"/>
  <c r="R177" i="11"/>
  <c r="N177" i="11"/>
  <c r="C177" i="11"/>
  <c r="B177" i="11"/>
  <c r="AP171" i="11"/>
  <c r="BF170" i="11"/>
  <c r="BE170" i="11"/>
  <c r="BD170" i="11"/>
  <c r="AW170" i="11"/>
  <c r="AV170" i="11"/>
  <c r="AQ170" i="11"/>
  <c r="AQ171" i="11" s="1"/>
  <c r="AP170" i="11"/>
  <c r="AO170" i="11"/>
  <c r="AM170" i="11"/>
  <c r="AL170" i="11"/>
  <c r="AJ170" i="11"/>
  <c r="AH170" i="11"/>
  <c r="AC170" i="11"/>
  <c r="W170" i="11"/>
  <c r="V170" i="11"/>
  <c r="S170" i="11"/>
  <c r="R170" i="11"/>
  <c r="N170" i="11"/>
  <c r="I170" i="11"/>
  <c r="C170" i="11"/>
  <c r="B170" i="11"/>
  <c r="BD167" i="11"/>
  <c r="AQ167" i="11"/>
  <c r="AQ164" i="11"/>
  <c r="AQ163" i="11" s="1"/>
  <c r="AQ161" i="11" s="1"/>
  <c r="AP164" i="11"/>
  <c r="AP163" i="11" s="1"/>
  <c r="AP161" i="11" s="1"/>
  <c r="AO164" i="11"/>
  <c r="BF163" i="11"/>
  <c r="BF164" i="11" s="1"/>
  <c r="BE163" i="11"/>
  <c r="BE164" i="11" s="1"/>
  <c r="BD163" i="11"/>
  <c r="BD164" i="11" s="1"/>
  <c r="AW163" i="11"/>
  <c r="AV163" i="11"/>
  <c r="AO163" i="11"/>
  <c r="AM163" i="11"/>
  <c r="AM164" i="11" s="1"/>
  <c r="AL163" i="11"/>
  <c r="AL164" i="11" s="1"/>
  <c r="AJ163" i="11"/>
  <c r="AJ164" i="11" s="1"/>
  <c r="AH163" i="11"/>
  <c r="AH164" i="11" s="1"/>
  <c r="AC163" i="11"/>
  <c r="AC164" i="11" s="1"/>
  <c r="W163" i="11"/>
  <c r="V163" i="11"/>
  <c r="S163" i="11"/>
  <c r="R163" i="11"/>
  <c r="N163" i="11"/>
  <c r="I163" i="11"/>
  <c r="C163" i="11"/>
  <c r="B163" i="11"/>
  <c r="BE160" i="11"/>
  <c r="BD160" i="11"/>
  <c r="AO160" i="11"/>
  <c r="AM160" i="11"/>
  <c r="AL160" i="11"/>
  <c r="AJ160" i="11"/>
  <c r="AH160" i="11"/>
  <c r="AC160" i="11"/>
  <c r="BF159" i="11"/>
  <c r="BF160" i="11" s="1"/>
  <c r="BE159" i="11"/>
  <c r="BD159" i="11"/>
  <c r="BF156" i="11"/>
  <c r="BE156" i="11"/>
  <c r="BD156" i="11"/>
  <c r="AO156" i="11"/>
  <c r="AM156" i="11"/>
  <c r="AL156" i="11"/>
  <c r="AJ156" i="11"/>
  <c r="AH156" i="11"/>
  <c r="AC156" i="11"/>
  <c r="W156" i="11"/>
  <c r="V156" i="11"/>
  <c r="S156" i="11"/>
  <c r="R156" i="11"/>
  <c r="N156" i="11"/>
  <c r="C156" i="11"/>
  <c r="B156" i="11"/>
  <c r="AW151" i="11"/>
  <c r="AV151" i="11"/>
  <c r="BE149" i="11"/>
  <c r="AM149" i="11"/>
  <c r="AL149" i="11"/>
  <c r="AJ149" i="11"/>
  <c r="AH149" i="11"/>
  <c r="AC149" i="11"/>
  <c r="W149" i="11"/>
  <c r="V149" i="11"/>
  <c r="S149" i="11"/>
  <c r="R149" i="11"/>
  <c r="N149" i="11"/>
  <c r="C149" i="11"/>
  <c r="B149" i="11"/>
  <c r="BF148" i="11"/>
  <c r="BF149" i="11" s="1"/>
  <c r="BE148" i="11"/>
  <c r="BD148" i="11"/>
  <c r="BD149" i="11" s="1"/>
  <c r="AO148" i="11"/>
  <c r="AO149" i="11" s="1"/>
  <c r="AM148" i="11"/>
  <c r="I146" i="11"/>
  <c r="BF142" i="11"/>
  <c r="BE142" i="11"/>
  <c r="BD142" i="11"/>
  <c r="BD144" i="11" s="1"/>
  <c r="AO142" i="11"/>
  <c r="AM142" i="11"/>
  <c r="AL142" i="11"/>
  <c r="AJ142" i="11"/>
  <c r="AH142" i="11"/>
  <c r="AC142" i="11"/>
  <c r="W142" i="11"/>
  <c r="V142" i="11"/>
  <c r="S142" i="11"/>
  <c r="R142" i="11"/>
  <c r="N142" i="11"/>
  <c r="I142" i="11"/>
  <c r="C142" i="11"/>
  <c r="B142" i="11"/>
  <c r="AM136" i="11"/>
  <c r="AM135" i="11" s="1"/>
  <c r="BF135" i="11"/>
  <c r="BE135" i="11"/>
  <c r="BD135" i="11"/>
  <c r="AO135" i="11"/>
  <c r="AL135" i="11"/>
  <c r="AJ135" i="11"/>
  <c r="AH135" i="11"/>
  <c r="AC135" i="11"/>
  <c r="W135" i="11"/>
  <c r="V135" i="11"/>
  <c r="S135" i="11"/>
  <c r="R135" i="11"/>
  <c r="N135" i="11"/>
  <c r="C135" i="11"/>
  <c r="B135" i="11"/>
  <c r="I131" i="11"/>
  <c r="BF128" i="11"/>
  <c r="BE128" i="11"/>
  <c r="BD128" i="11"/>
  <c r="AO128" i="11"/>
  <c r="AM128" i="11"/>
  <c r="AL128" i="11"/>
  <c r="AJ128" i="11"/>
  <c r="AH128" i="11"/>
  <c r="AC128" i="11"/>
  <c r="W128" i="11"/>
  <c r="V128" i="11"/>
  <c r="S128" i="11"/>
  <c r="R128" i="11"/>
  <c r="N128" i="11"/>
  <c r="I128" i="11"/>
  <c r="C128" i="11"/>
  <c r="B128" i="11"/>
  <c r="I127" i="11"/>
  <c r="I126" i="11"/>
  <c r="BF121" i="11"/>
  <c r="BE121" i="11"/>
  <c r="BD121" i="11"/>
  <c r="AO121" i="11"/>
  <c r="AM121" i="11"/>
  <c r="AL121" i="11"/>
  <c r="AJ121" i="11"/>
  <c r="AH121" i="11"/>
  <c r="AC121" i="11"/>
  <c r="W121" i="11"/>
  <c r="V121" i="11"/>
  <c r="S121" i="11"/>
  <c r="N121" i="11"/>
  <c r="I121" i="11"/>
  <c r="C121" i="11"/>
  <c r="B121" i="11"/>
  <c r="I118" i="11"/>
  <c r="I115" i="11"/>
  <c r="I114" i="11" s="1"/>
  <c r="BF114" i="11"/>
  <c r="BE114" i="11"/>
  <c r="BD114" i="11"/>
  <c r="AO114" i="11"/>
  <c r="AM114" i="11"/>
  <c r="AL114" i="11"/>
  <c r="AJ114" i="11"/>
  <c r="AH114" i="11"/>
  <c r="AC114" i="11"/>
  <c r="W114" i="11"/>
  <c r="V114" i="11"/>
  <c r="S114" i="11"/>
  <c r="R114" i="11"/>
  <c r="N114" i="11"/>
  <c r="C114" i="11"/>
  <c r="B114" i="11"/>
  <c r="S112" i="11"/>
  <c r="I110" i="11"/>
  <c r="S109" i="11"/>
  <c r="S108" i="11" s="1"/>
  <c r="S107" i="11" s="1"/>
  <c r="BF107" i="11"/>
  <c r="BE107" i="11"/>
  <c r="BD107" i="11"/>
  <c r="AO107" i="11"/>
  <c r="AM107" i="11"/>
  <c r="AL107" i="11"/>
  <c r="AJ107" i="11"/>
  <c r="AH107" i="11"/>
  <c r="AC107" i="11"/>
  <c r="W107" i="11"/>
  <c r="V107" i="11"/>
  <c r="R107" i="11"/>
  <c r="N107" i="11"/>
  <c r="I107" i="11"/>
  <c r="C107" i="11"/>
  <c r="B107" i="11"/>
  <c r="I106" i="11"/>
  <c r="S105" i="11"/>
  <c r="I105" i="11"/>
  <c r="S104" i="11"/>
  <c r="BF100" i="11"/>
  <c r="BE100" i="11"/>
  <c r="BD100" i="11"/>
  <c r="AO100" i="11"/>
  <c r="AM100" i="11"/>
  <c r="AL100" i="11"/>
  <c r="AJ100" i="11"/>
  <c r="AH100" i="11"/>
  <c r="AC100" i="11"/>
  <c r="W100" i="11"/>
  <c r="V100" i="11"/>
  <c r="S100" i="11"/>
  <c r="R100" i="11"/>
  <c r="N100" i="11"/>
  <c r="I100" i="11"/>
  <c r="C100" i="11"/>
  <c r="B100" i="11"/>
  <c r="I97" i="11"/>
  <c r="BF93" i="11"/>
  <c r="BE93" i="11"/>
  <c r="BD93" i="11"/>
  <c r="AO93" i="11"/>
  <c r="AM93" i="11"/>
  <c r="AL93" i="11"/>
  <c r="AJ93" i="11"/>
  <c r="AH93" i="11"/>
  <c r="AC93" i="11"/>
  <c r="W93" i="11"/>
  <c r="V93" i="11"/>
  <c r="S93" i="11"/>
  <c r="R93" i="11"/>
  <c r="N93" i="11"/>
  <c r="C93" i="11"/>
  <c r="B93" i="11"/>
  <c r="I92" i="11"/>
  <c r="I89" i="11"/>
  <c r="BF86" i="11"/>
  <c r="BE86" i="11"/>
  <c r="BD86" i="11"/>
  <c r="AO86" i="11"/>
  <c r="AM86" i="11"/>
  <c r="AL86" i="11"/>
  <c r="AJ86" i="11"/>
  <c r="AH86" i="11"/>
  <c r="AC86" i="11"/>
  <c r="W86" i="11"/>
  <c r="V86" i="11"/>
  <c r="S86" i="11"/>
  <c r="R86" i="11"/>
  <c r="N86" i="11"/>
  <c r="C86" i="11"/>
  <c r="B86" i="11"/>
  <c r="I84" i="11"/>
  <c r="I85" i="11" s="1"/>
  <c r="BF79" i="11"/>
  <c r="BE79" i="11"/>
  <c r="BD79" i="11"/>
  <c r="AO79" i="11"/>
  <c r="AM79" i="11"/>
  <c r="AL79" i="11"/>
  <c r="AJ79" i="11"/>
  <c r="AH79" i="11"/>
  <c r="AC79" i="11"/>
  <c r="W79" i="11"/>
  <c r="V79" i="11"/>
  <c r="S79" i="11"/>
  <c r="R79" i="11"/>
  <c r="N79" i="11"/>
  <c r="I79" i="11"/>
  <c r="C79" i="11"/>
  <c r="B79" i="11"/>
  <c r="BF76" i="11"/>
  <c r="BE76" i="11"/>
  <c r="BD76" i="11"/>
  <c r="AO76" i="11"/>
  <c r="AM76" i="11"/>
  <c r="AL76" i="11"/>
  <c r="AJ76" i="11"/>
  <c r="AH76" i="11"/>
  <c r="AC76" i="11"/>
  <c r="W76" i="11"/>
  <c r="V76" i="11"/>
  <c r="S76" i="11"/>
  <c r="R76" i="11"/>
  <c r="N76" i="11"/>
  <c r="C76" i="11"/>
  <c r="B76" i="11"/>
  <c r="I73" i="11"/>
  <c r="I75" i="11" s="1"/>
  <c r="I76" i="11" s="1"/>
  <c r="BF72" i="11"/>
  <c r="BE72" i="11"/>
  <c r="BD72" i="11"/>
  <c r="AO72" i="11"/>
  <c r="AM72" i="11"/>
  <c r="AL72" i="11"/>
  <c r="AJ72" i="11"/>
  <c r="AH72" i="11"/>
  <c r="AC72" i="11"/>
  <c r="W72" i="11"/>
  <c r="V72" i="11"/>
  <c r="S72" i="11"/>
  <c r="R72" i="11"/>
  <c r="N72" i="11"/>
  <c r="I72" i="11"/>
  <c r="C72" i="11"/>
  <c r="B72" i="11"/>
  <c r="I71" i="11"/>
  <c r="I68" i="11"/>
  <c r="BF65" i="11"/>
  <c r="BE65" i="11"/>
  <c r="BD65" i="11"/>
  <c r="AO65" i="11"/>
  <c r="AM65" i="11"/>
  <c r="AL65" i="11"/>
  <c r="AJ65" i="11"/>
  <c r="AH65" i="11"/>
  <c r="AC65" i="11"/>
  <c r="W65" i="11"/>
  <c r="V65" i="11"/>
  <c r="S65" i="11"/>
  <c r="R65" i="11"/>
  <c r="N65" i="11"/>
  <c r="C65" i="11"/>
  <c r="B65" i="11"/>
  <c r="BF63" i="11"/>
  <c r="BE63" i="11"/>
  <c r="BD63" i="11"/>
  <c r="AO63" i="11"/>
  <c r="AM63" i="11"/>
  <c r="AL63" i="11"/>
  <c r="AJ63" i="11"/>
  <c r="AH63" i="11"/>
  <c r="AC63" i="11"/>
  <c r="W63" i="11"/>
  <c r="V63" i="11"/>
  <c r="S63" i="11"/>
  <c r="R63" i="11"/>
  <c r="N63" i="11"/>
  <c r="I63" i="11"/>
  <c r="C63" i="11"/>
  <c r="B63" i="11"/>
  <c r="I62" i="11"/>
  <c r="I64" i="11" s="1"/>
  <c r="I65" i="11" s="1"/>
  <c r="BF57" i="11"/>
  <c r="BE57" i="11"/>
  <c r="BD57" i="11"/>
  <c r="AO57" i="11"/>
  <c r="AM57" i="11"/>
  <c r="AL57" i="11"/>
  <c r="AJ57" i="11"/>
  <c r="AH57" i="11"/>
  <c r="AC57" i="11"/>
  <c r="W57" i="11"/>
  <c r="V57" i="11"/>
  <c r="S57" i="11"/>
  <c r="N57" i="11"/>
  <c r="I57" i="11"/>
  <c r="C57" i="11"/>
  <c r="B57" i="11"/>
  <c r="I56" i="11"/>
  <c r="BF50" i="11"/>
  <c r="BE50" i="11"/>
  <c r="BD50" i="11"/>
  <c r="AO50" i="11"/>
  <c r="AM50" i="11"/>
  <c r="AL50" i="11"/>
  <c r="AJ50" i="11"/>
  <c r="AH50" i="11"/>
  <c r="AC50" i="11"/>
  <c r="W50" i="11"/>
  <c r="V50" i="11"/>
  <c r="S50" i="11"/>
  <c r="R50" i="11"/>
  <c r="N50" i="11"/>
  <c r="C50" i="11"/>
  <c r="B50" i="11"/>
  <c r="I49" i="11"/>
  <c r="I50" i="11" s="1"/>
  <c r="I51" i="11" s="1"/>
  <c r="I46" i="11"/>
  <c r="BF43" i="11"/>
  <c r="BE43" i="11"/>
  <c r="BD43" i="11"/>
  <c r="AL43" i="11"/>
  <c r="AJ43" i="11"/>
  <c r="AH43" i="11"/>
  <c r="AC43" i="11"/>
  <c r="W43" i="11"/>
  <c r="V43" i="11"/>
  <c r="S43" i="11"/>
  <c r="R43" i="11"/>
  <c r="N43" i="11"/>
  <c r="I43" i="11"/>
  <c r="C43" i="11"/>
  <c r="B43" i="11"/>
  <c r="AO42" i="11"/>
  <c r="AO43" i="11" s="1"/>
  <c r="AM42" i="11"/>
  <c r="AM43" i="11" s="1"/>
  <c r="I40" i="11"/>
  <c r="I39" i="11" s="1"/>
  <c r="I38" i="11" s="1"/>
  <c r="I37" i="11" s="1"/>
  <c r="I36" i="11" s="1"/>
  <c r="I35" i="11" s="1"/>
  <c r="I34" i="11" s="1"/>
  <c r="I33" i="11" s="1"/>
  <c r="I32" i="11" s="1"/>
  <c r="I31" i="11" s="1"/>
  <c r="I30" i="11" s="1"/>
  <c r="I29" i="11" s="1"/>
  <c r="I28" i="11" s="1"/>
  <c r="I27" i="11" s="1"/>
  <c r="I26" i="11" s="1"/>
  <c r="I25" i="11" s="1"/>
  <c r="I24" i="11" s="1"/>
  <c r="I23" i="11" s="1"/>
  <c r="I22" i="11" s="1"/>
  <c r="I21" i="11" s="1"/>
  <c r="I20" i="11" s="1"/>
  <c r="I19" i="11" s="1"/>
  <c r="I18" i="11" s="1"/>
  <c r="I17" i="11" s="1"/>
  <c r="I16" i="11" s="1"/>
  <c r="I15" i="11" s="1"/>
  <c r="I14" i="11" s="1"/>
  <c r="I13" i="11" s="1"/>
  <c r="I12" i="11" s="1"/>
  <c r="I11" i="11" s="1"/>
  <c r="I10" i="11" s="1"/>
  <c r="I9" i="11" s="1"/>
  <c r="I8" i="11" s="1"/>
  <c r="I7" i="11" s="1"/>
  <c r="I6" i="11" s="1"/>
  <c r="I5" i="11" s="1"/>
  <c r="I4" i="11" s="1"/>
  <c r="BF36" i="11"/>
  <c r="BE36" i="11"/>
  <c r="BD36" i="11"/>
  <c r="AO36" i="11"/>
  <c r="AM36" i="11"/>
  <c r="AL36" i="11"/>
  <c r="AJ36" i="11"/>
  <c r="AH36" i="11"/>
  <c r="AC36" i="11"/>
  <c r="W36" i="11"/>
  <c r="V36" i="11"/>
  <c r="S36" i="11"/>
  <c r="R36" i="11"/>
  <c r="N36" i="11"/>
  <c r="C36" i="11"/>
  <c r="B36" i="11"/>
  <c r="BF29" i="11"/>
  <c r="BE29" i="11"/>
  <c r="BD29" i="11"/>
  <c r="AO29" i="11"/>
  <c r="AM29" i="11"/>
  <c r="AL29" i="11"/>
  <c r="AJ29" i="11"/>
  <c r="AH29" i="11"/>
  <c r="AC29" i="11"/>
  <c r="W29" i="11"/>
  <c r="V29" i="11"/>
  <c r="S29" i="11"/>
  <c r="R29" i="11"/>
  <c r="N29" i="11"/>
  <c r="C29" i="11"/>
  <c r="B29" i="11"/>
  <c r="BF22" i="11"/>
  <c r="BE22" i="11"/>
  <c r="BD22" i="11"/>
  <c r="AO22" i="11"/>
  <c r="AM22" i="11"/>
  <c r="AL22" i="11"/>
  <c r="AJ22" i="11"/>
  <c r="AH22" i="11"/>
  <c r="AC22" i="11"/>
  <c r="W22" i="11"/>
  <c r="V22" i="11"/>
  <c r="S22" i="11"/>
  <c r="R22" i="11"/>
  <c r="N22" i="11"/>
  <c r="C22" i="11"/>
  <c r="B22" i="11"/>
  <c r="BF15" i="11"/>
  <c r="BE15" i="11"/>
  <c r="BD15" i="11"/>
  <c r="AO15" i="11"/>
  <c r="AM15" i="11"/>
  <c r="AL15" i="11"/>
  <c r="AJ15" i="11"/>
  <c r="AH15" i="11"/>
  <c r="AC15" i="11"/>
  <c r="W15" i="11"/>
  <c r="V15" i="11"/>
  <c r="S15" i="11"/>
  <c r="N15" i="11"/>
  <c r="C15" i="11"/>
  <c r="B15" i="11"/>
  <c r="BF8" i="11"/>
  <c r="BF9" i="11" s="1"/>
  <c r="BE8" i="11"/>
  <c r="BE9" i="11" s="1"/>
  <c r="BD8" i="11"/>
  <c r="BD9" i="11" s="1"/>
  <c r="AO8" i="11"/>
  <c r="AM8" i="11"/>
  <c r="AL8" i="11"/>
  <c r="AJ8" i="11"/>
  <c r="AH8" i="11"/>
  <c r="AC8" i="11"/>
  <c r="W8" i="11"/>
  <c r="V8" i="11"/>
  <c r="S8" i="11"/>
  <c r="N8" i="11"/>
  <c r="C8" i="11"/>
  <c r="B8" i="11"/>
  <c r="BD367" i="10"/>
  <c r="BF366" i="10"/>
  <c r="BE366" i="10"/>
  <c r="AO366" i="10"/>
  <c r="AM366" i="10"/>
  <c r="AL366" i="10"/>
  <c r="AJ366" i="10"/>
  <c r="AH366" i="10"/>
  <c r="AC366" i="10"/>
  <c r="W366" i="10"/>
  <c r="V366" i="10"/>
  <c r="S366" i="10"/>
  <c r="R366" i="10"/>
  <c r="N366" i="10"/>
  <c r="H366" i="10"/>
  <c r="C366" i="10"/>
  <c r="B366" i="10"/>
  <c r="BD361" i="10"/>
  <c r="BF360" i="10"/>
  <c r="BE360" i="10"/>
  <c r="AW360" i="10"/>
  <c r="AW362" i="10" s="1"/>
  <c r="AV360" i="10"/>
  <c r="AV362" i="10" s="1"/>
  <c r="AO360" i="10"/>
  <c r="AM360" i="10"/>
  <c r="AL360" i="10"/>
  <c r="AJ360" i="10"/>
  <c r="AH360" i="10"/>
  <c r="AC360" i="10"/>
  <c r="W360" i="10"/>
  <c r="V360" i="10"/>
  <c r="S360" i="10"/>
  <c r="R360" i="10"/>
  <c r="N360" i="10"/>
  <c r="H360" i="10"/>
  <c r="C360" i="10"/>
  <c r="B360" i="10"/>
  <c r="AW359" i="10"/>
  <c r="AV359" i="10"/>
  <c r="BE353" i="10"/>
  <c r="BD353" i="10"/>
  <c r="BD354" i="10" s="1"/>
  <c r="AW353" i="10"/>
  <c r="AV353" i="10"/>
  <c r="AM353" i="10"/>
  <c r="AL353" i="10"/>
  <c r="AH353" i="10"/>
  <c r="W353" i="10"/>
  <c r="V353" i="10"/>
  <c r="S353" i="10"/>
  <c r="N353" i="10"/>
  <c r="H353" i="10"/>
  <c r="C353" i="10"/>
  <c r="B353" i="10"/>
  <c r="BF352" i="10"/>
  <c r="BF353" i="10" s="1"/>
  <c r="BE352" i="10"/>
  <c r="AO352" i="10"/>
  <c r="AO353" i="10" s="1"/>
  <c r="AM352" i="10"/>
  <c r="AL352" i="10"/>
  <c r="AJ352" i="10"/>
  <c r="AJ353" i="10" s="1"/>
  <c r="AH352" i="10"/>
  <c r="AC352" i="10"/>
  <c r="AC353" i="10" s="1"/>
  <c r="V352" i="10"/>
  <c r="R352" i="10"/>
  <c r="R353" i="10" s="1"/>
  <c r="N352" i="10"/>
  <c r="BD350" i="10"/>
  <c r="BF349" i="10"/>
  <c r="BE349" i="10"/>
  <c r="AO349" i="10"/>
  <c r="AM349" i="10"/>
  <c r="AL349" i="10"/>
  <c r="AJ349" i="10"/>
  <c r="AH349" i="10"/>
  <c r="AC349" i="10"/>
  <c r="W349" i="10"/>
  <c r="V349" i="10"/>
  <c r="S349" i="10"/>
  <c r="R349" i="10"/>
  <c r="N349" i="10"/>
  <c r="H349" i="10"/>
  <c r="C349" i="10"/>
  <c r="B349" i="10"/>
  <c r="BF346" i="10"/>
  <c r="BE346" i="10"/>
  <c r="AV346" i="10"/>
  <c r="AO346" i="10"/>
  <c r="AM346" i="10"/>
  <c r="AL346" i="10"/>
  <c r="AJ346" i="10"/>
  <c r="AH346" i="10"/>
  <c r="AC346" i="10"/>
  <c r="W346" i="10"/>
  <c r="V346" i="10"/>
  <c r="S346" i="10"/>
  <c r="R346" i="10"/>
  <c r="N346" i="10"/>
  <c r="H346" i="10"/>
  <c r="C346" i="10"/>
  <c r="B346" i="10"/>
  <c r="BD345" i="10"/>
  <c r="BD347" i="10" s="1"/>
  <c r="AW345" i="10"/>
  <c r="AW346" i="10" s="1"/>
  <c r="AV345" i="10"/>
  <c r="I344" i="10"/>
  <c r="I345" i="10" s="1"/>
  <c r="BD340" i="10"/>
  <c r="BD342" i="10" s="1"/>
  <c r="AO339" i="10"/>
  <c r="AM339" i="10"/>
  <c r="AL339" i="10"/>
  <c r="AJ339" i="10"/>
  <c r="AH339" i="10"/>
  <c r="AC339" i="10"/>
  <c r="W339" i="10"/>
  <c r="V339" i="10"/>
  <c r="S339" i="10"/>
  <c r="R339" i="10"/>
  <c r="N339" i="10"/>
  <c r="I339" i="10"/>
  <c r="H339" i="10"/>
  <c r="C339" i="10"/>
  <c r="B339" i="10"/>
  <c r="BF338" i="10"/>
  <c r="BF339" i="10" s="1"/>
  <c r="BE336" i="10"/>
  <c r="BE337" i="10" s="1"/>
  <c r="BD333" i="10"/>
  <c r="BF332" i="10"/>
  <c r="BF334" i="10" s="1"/>
  <c r="BE332" i="10"/>
  <c r="BE333" i="10" s="1"/>
  <c r="AW332" i="10"/>
  <c r="AV332" i="10"/>
  <c r="AL332" i="10"/>
  <c r="R332" i="10"/>
  <c r="N332" i="10"/>
  <c r="B332" i="10"/>
  <c r="AO330" i="10"/>
  <c r="AO332" i="10" s="1"/>
  <c r="AL330" i="10"/>
  <c r="AJ330" i="10"/>
  <c r="AJ332" i="10" s="1"/>
  <c r="AH330" i="10"/>
  <c r="AH332" i="10" s="1"/>
  <c r="AC330" i="10"/>
  <c r="AC332" i="10" s="1"/>
  <c r="W330" i="10"/>
  <c r="W332" i="10" s="1"/>
  <c r="V330" i="10"/>
  <c r="V332" i="10" s="1"/>
  <c r="S330" i="10"/>
  <c r="S332" i="10" s="1"/>
  <c r="R330" i="10"/>
  <c r="N330" i="10"/>
  <c r="H330" i="10"/>
  <c r="H332" i="10" s="1"/>
  <c r="C330" i="10"/>
  <c r="C332" i="10" s="1"/>
  <c r="B330" i="10"/>
  <c r="AM329" i="10"/>
  <c r="AM330" i="10" s="1"/>
  <c r="AM332" i="10" s="1"/>
  <c r="BD326" i="10"/>
  <c r="BF325" i="10"/>
  <c r="AO325" i="10"/>
  <c r="AM325" i="10"/>
  <c r="AL325" i="10"/>
  <c r="AJ325" i="10"/>
  <c r="AH325" i="10"/>
  <c r="AC325" i="10"/>
  <c r="W325" i="10"/>
  <c r="V325" i="10"/>
  <c r="S325" i="10"/>
  <c r="R325" i="10"/>
  <c r="N325" i="10"/>
  <c r="H325" i="10"/>
  <c r="C325" i="10"/>
  <c r="B325" i="10"/>
  <c r="AW324" i="10"/>
  <c r="AW325" i="10" s="1"/>
  <c r="AV324" i="10"/>
  <c r="AV325" i="10" s="1"/>
  <c r="I323" i="10"/>
  <c r="I322" i="10"/>
  <c r="I319" i="10"/>
  <c r="AO318" i="10"/>
  <c r="AM318" i="10"/>
  <c r="AL318" i="10"/>
  <c r="AJ318" i="10"/>
  <c r="AH318" i="10"/>
  <c r="AC318" i="10"/>
  <c r="W318" i="10"/>
  <c r="V318" i="10"/>
  <c r="S318" i="10"/>
  <c r="R318" i="10"/>
  <c r="N318" i="10"/>
  <c r="H318" i="10"/>
  <c r="C318" i="10"/>
  <c r="B318" i="10"/>
  <c r="BF311" i="10"/>
  <c r="BD311" i="10"/>
  <c r="BD312" i="10" s="1"/>
  <c r="AO311" i="10"/>
  <c r="AM311" i="10"/>
  <c r="AL311" i="10"/>
  <c r="G498" i="6" s="1"/>
  <c r="AJ311" i="10"/>
  <c r="AH311" i="10"/>
  <c r="AC311" i="10"/>
  <c r="W311" i="10"/>
  <c r="V311" i="10"/>
  <c r="S311" i="10"/>
  <c r="R311" i="10"/>
  <c r="N311" i="10"/>
  <c r="C311" i="10"/>
  <c r="B311" i="10"/>
  <c r="I309" i="10"/>
  <c r="H309" i="10"/>
  <c r="H311" i="10" s="1"/>
  <c r="AM308" i="10"/>
  <c r="BD305" i="10"/>
  <c r="BF304" i="10"/>
  <c r="AW304" i="10"/>
  <c r="AV304" i="10"/>
  <c r="AO304" i="10"/>
  <c r="AM304" i="10"/>
  <c r="AL304" i="10"/>
  <c r="AJ304" i="10"/>
  <c r="AH304" i="10"/>
  <c r="AC304" i="10"/>
  <c r="W304" i="10"/>
  <c r="V304" i="10"/>
  <c r="S304" i="10"/>
  <c r="R304" i="10"/>
  <c r="N304" i="10"/>
  <c r="H304" i="10"/>
  <c r="C304" i="10"/>
  <c r="B304" i="10"/>
  <c r="S300" i="10"/>
  <c r="AW299" i="10"/>
  <c r="AV299" i="10"/>
  <c r="I299" i="10"/>
  <c r="I298" i="10"/>
  <c r="AO297" i="10"/>
  <c r="AM297" i="10"/>
  <c r="AL297" i="10"/>
  <c r="AJ297" i="10"/>
  <c r="AH297" i="10"/>
  <c r="AC297" i="10"/>
  <c r="W297" i="10"/>
  <c r="V297" i="10"/>
  <c r="S297" i="10"/>
  <c r="R297" i="10"/>
  <c r="N297" i="10"/>
  <c r="H297" i="10"/>
  <c r="C297" i="10"/>
  <c r="B297" i="10"/>
  <c r="BD291" i="10"/>
  <c r="BD290" i="10"/>
  <c r="AO290" i="10"/>
  <c r="AM290" i="10"/>
  <c r="AL290" i="10"/>
  <c r="AJ290" i="10"/>
  <c r="AH290" i="10"/>
  <c r="AC290" i="10"/>
  <c r="W290" i="10"/>
  <c r="V290" i="10"/>
  <c r="S290" i="10"/>
  <c r="R290" i="10"/>
  <c r="N290" i="10"/>
  <c r="H290" i="10"/>
  <c r="C290" i="10"/>
  <c r="B290" i="10"/>
  <c r="BF283" i="10"/>
  <c r="BD283" i="10"/>
  <c r="AO283" i="10"/>
  <c r="AM283" i="10"/>
  <c r="AL283" i="10"/>
  <c r="AJ283" i="10"/>
  <c r="AH283" i="10"/>
  <c r="AC283" i="10"/>
  <c r="W283" i="10"/>
  <c r="V283" i="10"/>
  <c r="R283" i="10"/>
  <c r="N283" i="10"/>
  <c r="H283" i="10"/>
  <c r="C283" i="10"/>
  <c r="B283" i="10"/>
  <c r="AW282" i="10"/>
  <c r="AW283" i="10" s="1"/>
  <c r="AV282" i="10"/>
  <c r="AV283" i="10" s="1"/>
  <c r="S282" i="10"/>
  <c r="I282" i="10"/>
  <c r="I281" i="10"/>
  <c r="I278" i="10"/>
  <c r="AO276" i="10"/>
  <c r="G530" i="6" s="1"/>
  <c r="AM276" i="10"/>
  <c r="AL276" i="10"/>
  <c r="AJ276" i="10"/>
  <c r="AH276" i="10"/>
  <c r="AC276" i="10"/>
  <c r="W276" i="10"/>
  <c r="V276" i="10"/>
  <c r="R276" i="10"/>
  <c r="N276" i="10"/>
  <c r="H276" i="10"/>
  <c r="C276" i="10"/>
  <c r="B276" i="10"/>
  <c r="I274" i="10"/>
  <c r="BF269" i="10"/>
  <c r="BD269" i="10"/>
  <c r="AO269" i="10"/>
  <c r="AM269" i="10"/>
  <c r="AL269" i="10"/>
  <c r="AJ269" i="10"/>
  <c r="AH269" i="10"/>
  <c r="AC269" i="10"/>
  <c r="W269" i="10"/>
  <c r="V269" i="10"/>
  <c r="R269" i="10"/>
  <c r="N269" i="10"/>
  <c r="I269" i="10"/>
  <c r="H269" i="10"/>
  <c r="C269" i="10"/>
  <c r="B269" i="10"/>
  <c r="I268" i="10"/>
  <c r="BF265" i="10"/>
  <c r="BD265" i="10"/>
  <c r="AW265" i="10"/>
  <c r="AV265" i="10"/>
  <c r="AO265" i="10"/>
  <c r="AM265" i="10"/>
  <c r="AL265" i="10"/>
  <c r="AJ265" i="10"/>
  <c r="AH265" i="10"/>
  <c r="AC265" i="10"/>
  <c r="W265" i="10"/>
  <c r="V265" i="10"/>
  <c r="S265" i="10"/>
  <c r="S267" i="10" s="1"/>
  <c r="R265" i="10"/>
  <c r="N265" i="10"/>
  <c r="I265" i="10"/>
  <c r="H265" i="10"/>
  <c r="C265" i="10"/>
  <c r="B265" i="10"/>
  <c r="BF262" i="10"/>
  <c r="BD262" i="10"/>
  <c r="AW262" i="10"/>
  <c r="AV262" i="10"/>
  <c r="AO262" i="10"/>
  <c r="AM262" i="10"/>
  <c r="AL262" i="10"/>
  <c r="AJ262" i="10"/>
  <c r="AH262" i="10"/>
  <c r="AC262" i="10"/>
  <c r="W262" i="10"/>
  <c r="V262" i="10"/>
  <c r="S262" i="10"/>
  <c r="R262" i="10"/>
  <c r="N262" i="10"/>
  <c r="H262" i="10"/>
  <c r="C262" i="10"/>
  <c r="B262" i="10"/>
  <c r="I260" i="10"/>
  <c r="I262" i="10" s="1"/>
  <c r="I256" i="10"/>
  <c r="I257" i="10" s="1"/>
  <c r="AO255" i="10"/>
  <c r="AM255" i="10"/>
  <c r="AL255" i="10"/>
  <c r="AJ255" i="10"/>
  <c r="AH255" i="10"/>
  <c r="AC255" i="10"/>
  <c r="W255" i="10"/>
  <c r="V255" i="10"/>
  <c r="S255" i="10"/>
  <c r="R255" i="10"/>
  <c r="N255" i="10"/>
  <c r="H255" i="10"/>
  <c r="C255" i="10"/>
  <c r="B255" i="10"/>
  <c r="I251" i="10"/>
  <c r="BF248" i="10"/>
  <c r="BD248" i="10"/>
  <c r="AO248" i="10"/>
  <c r="AM248" i="10"/>
  <c r="AL248" i="10"/>
  <c r="AJ248" i="10"/>
  <c r="AH248" i="10"/>
  <c r="AC248" i="10"/>
  <c r="W248" i="10"/>
  <c r="V248" i="10"/>
  <c r="S248" i="10"/>
  <c r="R248" i="10"/>
  <c r="N248" i="10"/>
  <c r="I248" i="10"/>
  <c r="H248" i="10"/>
  <c r="C248" i="10"/>
  <c r="B248" i="10"/>
  <c r="BF244" i="10"/>
  <c r="BD244" i="10"/>
  <c r="N244" i="10"/>
  <c r="I244" i="10"/>
  <c r="BF241" i="10"/>
  <c r="BD241" i="10"/>
  <c r="AW241" i="10"/>
  <c r="AV241" i="10"/>
  <c r="AO241" i="10"/>
  <c r="AM241" i="10"/>
  <c r="AL241" i="10"/>
  <c r="AJ241" i="10"/>
  <c r="AH241" i="10"/>
  <c r="AC241" i="10"/>
  <c r="W241" i="10"/>
  <c r="V241" i="10"/>
  <c r="S241" i="10"/>
  <c r="R241" i="10"/>
  <c r="N241" i="10"/>
  <c r="H241" i="10"/>
  <c r="C241" i="10"/>
  <c r="B241" i="10"/>
  <c r="I240" i="10"/>
  <c r="I241" i="10" s="1"/>
  <c r="AO234" i="10"/>
  <c r="AM234" i="10"/>
  <c r="AL234" i="10"/>
  <c r="AJ234" i="10"/>
  <c r="AH234" i="10"/>
  <c r="AC234" i="10"/>
  <c r="W234" i="10"/>
  <c r="V234" i="10"/>
  <c r="S234" i="10"/>
  <c r="R234" i="10"/>
  <c r="N234" i="10"/>
  <c r="I234" i="10"/>
  <c r="I235" i="10" s="1"/>
  <c r="I236" i="10" s="1"/>
  <c r="H234" i="10"/>
  <c r="C234" i="10"/>
  <c r="B234" i="10"/>
  <c r="BF227" i="10"/>
  <c r="BD227" i="10"/>
  <c r="AQ227" i="10"/>
  <c r="AO227" i="10"/>
  <c r="AM227" i="10"/>
  <c r="AL227" i="10"/>
  <c r="AJ227" i="10"/>
  <c r="AH227" i="10"/>
  <c r="AC227" i="10"/>
  <c r="W227" i="10"/>
  <c r="V227" i="10"/>
  <c r="S227" i="10"/>
  <c r="R227" i="10"/>
  <c r="N227" i="10"/>
  <c r="H227" i="10"/>
  <c r="C227" i="10"/>
  <c r="B227" i="10"/>
  <c r="AQ226" i="10"/>
  <c r="AP226" i="10"/>
  <c r="AP227" i="10" s="1"/>
  <c r="I226" i="10"/>
  <c r="BF220" i="10"/>
  <c r="BD220" i="10"/>
  <c r="AW220" i="10"/>
  <c r="AV220" i="10"/>
  <c r="AQ220" i="10"/>
  <c r="AP220" i="10"/>
  <c r="AO220" i="10"/>
  <c r="AM220" i="10"/>
  <c r="AL220" i="10"/>
  <c r="AJ220" i="10"/>
  <c r="AH220" i="10"/>
  <c r="AC220" i="10"/>
  <c r="W220" i="10"/>
  <c r="V220" i="10"/>
  <c r="S220" i="10"/>
  <c r="R220" i="10"/>
  <c r="N220" i="10"/>
  <c r="I220" i="10"/>
  <c r="H220" i="10"/>
  <c r="C220" i="10"/>
  <c r="B220" i="10"/>
  <c r="BF213" i="10"/>
  <c r="BD213" i="10"/>
  <c r="AO213" i="10"/>
  <c r="AM213" i="10"/>
  <c r="AL213" i="10"/>
  <c r="AJ213" i="10"/>
  <c r="AH213" i="10"/>
  <c r="AC213" i="10"/>
  <c r="W213" i="10"/>
  <c r="V213" i="10"/>
  <c r="S213" i="10"/>
  <c r="R213" i="10"/>
  <c r="N213" i="10"/>
  <c r="H213" i="10"/>
  <c r="C213" i="10"/>
  <c r="B213" i="10"/>
  <c r="AQ212" i="10"/>
  <c r="AQ213" i="10" s="1"/>
  <c r="AP212" i="10"/>
  <c r="AP213" i="10" s="1"/>
  <c r="I212" i="10"/>
  <c r="I213" i="10" s="1"/>
  <c r="I208" i="10"/>
  <c r="BD206" i="10"/>
  <c r="AO206" i="10"/>
  <c r="AM206" i="10"/>
  <c r="AL206" i="10"/>
  <c r="AJ206" i="10"/>
  <c r="AH206" i="10"/>
  <c r="AC206" i="10"/>
  <c r="W206" i="10"/>
  <c r="V206" i="10"/>
  <c r="S206" i="10"/>
  <c r="R206" i="10"/>
  <c r="N206" i="10"/>
  <c r="H206" i="10"/>
  <c r="C206" i="10"/>
  <c r="B206" i="10"/>
  <c r="AM203" i="10"/>
  <c r="AL203" i="10"/>
  <c r="BF202" i="10"/>
  <c r="BD202" i="10"/>
  <c r="BD203" i="10" s="1"/>
  <c r="AW202" i="10"/>
  <c r="AW203" i="10" s="1"/>
  <c r="AV202" i="10"/>
  <c r="AV203" i="10" s="1"/>
  <c r="AO202" i="10"/>
  <c r="AO203" i="10" s="1"/>
  <c r="AM202" i="10"/>
  <c r="AL202" i="10"/>
  <c r="AJ202" i="10"/>
  <c r="AJ203" i="10" s="1"/>
  <c r="G511" i="6" s="1"/>
  <c r="AH202" i="10"/>
  <c r="AH203" i="10" s="1"/>
  <c r="AC202" i="10"/>
  <c r="AC203" i="10" s="1"/>
  <c r="W202" i="10"/>
  <c r="W203" i="10" s="1"/>
  <c r="V202" i="10"/>
  <c r="V203" i="10" s="1"/>
  <c r="S202" i="10"/>
  <c r="S203" i="10" s="1"/>
  <c r="R202" i="10"/>
  <c r="R203" i="10" s="1"/>
  <c r="N202" i="10"/>
  <c r="N203" i="10" s="1"/>
  <c r="I202" i="10"/>
  <c r="I203" i="10" s="1"/>
  <c r="H202" i="10"/>
  <c r="H203" i="10" s="1"/>
  <c r="C202" i="10"/>
  <c r="C203" i="10" s="1"/>
  <c r="B202" i="10"/>
  <c r="B203" i="10" s="1"/>
  <c r="BF199" i="10"/>
  <c r="BD199" i="10"/>
  <c r="AW199" i="10"/>
  <c r="AV199" i="10"/>
  <c r="AQ199" i="10"/>
  <c r="AQ201" i="10" s="1"/>
  <c r="AP199" i="10"/>
  <c r="AP201" i="10" s="1"/>
  <c r="AO199" i="10"/>
  <c r="AM199" i="10"/>
  <c r="AL199" i="10"/>
  <c r="AJ199" i="10"/>
  <c r="AH199" i="10"/>
  <c r="AC199" i="10"/>
  <c r="W199" i="10"/>
  <c r="V199" i="10"/>
  <c r="S199" i="10"/>
  <c r="R199" i="10"/>
  <c r="N199" i="10"/>
  <c r="I199" i="10"/>
  <c r="H199" i="10"/>
  <c r="C199" i="10"/>
  <c r="B199" i="10"/>
  <c r="AQ196" i="10"/>
  <c r="AP196" i="10"/>
  <c r="AO192" i="10"/>
  <c r="AM192" i="10"/>
  <c r="AL192" i="10"/>
  <c r="AJ192" i="10"/>
  <c r="AH192" i="10"/>
  <c r="AC192" i="10"/>
  <c r="W192" i="10"/>
  <c r="V192" i="10"/>
  <c r="S192" i="10"/>
  <c r="R192" i="10"/>
  <c r="N192" i="10"/>
  <c r="I192" i="10"/>
  <c r="H192" i="10"/>
  <c r="C192" i="10"/>
  <c r="B192" i="10"/>
  <c r="AQ191" i="10"/>
  <c r="AQ192" i="10" s="1"/>
  <c r="AP191" i="10"/>
  <c r="AP192" i="10" s="1"/>
  <c r="BF187" i="10"/>
  <c r="BF188" i="10" s="1"/>
  <c r="BD187" i="10"/>
  <c r="N187" i="10"/>
  <c r="I187" i="10"/>
  <c r="BF185" i="10"/>
  <c r="BD185" i="10"/>
  <c r="AW185" i="10"/>
  <c r="AW187" i="10" s="1"/>
  <c r="AV185" i="10"/>
  <c r="AV187" i="10" s="1"/>
  <c r="AQ185" i="10"/>
  <c r="AP185" i="10"/>
  <c r="AO185" i="10"/>
  <c r="AO187" i="10" s="1"/>
  <c r="AM185" i="10"/>
  <c r="AM187" i="10" s="1"/>
  <c r="G562" i="6" s="1"/>
  <c r="AL185" i="10"/>
  <c r="AL187" i="10" s="1"/>
  <c r="G494" i="6" s="1"/>
  <c r="AJ185" i="10"/>
  <c r="AJ187" i="10" s="1"/>
  <c r="AH185" i="10"/>
  <c r="AH187" i="10" s="1"/>
  <c r="AC185" i="10"/>
  <c r="AC187" i="10" s="1"/>
  <c r="W185" i="10"/>
  <c r="W187" i="10" s="1"/>
  <c r="V185" i="10"/>
  <c r="V187" i="10" s="1"/>
  <c r="S185" i="10"/>
  <c r="S187" i="10" s="1"/>
  <c r="R185" i="10"/>
  <c r="R187" i="10" s="1"/>
  <c r="N185" i="10"/>
  <c r="I185" i="10"/>
  <c r="H185" i="10"/>
  <c r="H187" i="10" s="1"/>
  <c r="C185" i="10"/>
  <c r="C187" i="10" s="1"/>
  <c r="B185" i="10"/>
  <c r="B187" i="10" s="1"/>
  <c r="BF182" i="10"/>
  <c r="BD182" i="10"/>
  <c r="AW182" i="10"/>
  <c r="AV182" i="10"/>
  <c r="AP182" i="10"/>
  <c r="AO182" i="10"/>
  <c r="AM182" i="10"/>
  <c r="AL182" i="10"/>
  <c r="AJ182" i="10"/>
  <c r="AH182" i="10"/>
  <c r="AC182" i="10"/>
  <c r="W182" i="10"/>
  <c r="V182" i="10"/>
  <c r="S182" i="10"/>
  <c r="R182" i="10"/>
  <c r="N182" i="10"/>
  <c r="I182" i="10"/>
  <c r="H182" i="10"/>
  <c r="C182" i="10"/>
  <c r="B182" i="10"/>
  <c r="AQ181" i="10"/>
  <c r="AQ182" i="10" s="1"/>
  <c r="AP181" i="10"/>
  <c r="BF178" i="10"/>
  <c r="BD178" i="10"/>
  <c r="AW178" i="10"/>
  <c r="AV178" i="10"/>
  <c r="AO178" i="10"/>
  <c r="AM178" i="10"/>
  <c r="AL178" i="10"/>
  <c r="AJ178" i="10"/>
  <c r="AH178" i="10"/>
  <c r="AC178" i="10"/>
  <c r="W178" i="10"/>
  <c r="V178" i="10"/>
  <c r="S178" i="10"/>
  <c r="R178" i="10"/>
  <c r="N178" i="10"/>
  <c r="I178" i="10"/>
  <c r="H178" i="10"/>
  <c r="C178" i="10"/>
  <c r="B178" i="10"/>
  <c r="I173" i="10"/>
  <c r="I175" i="10" s="1"/>
  <c r="I172" i="10"/>
  <c r="AO171" i="10"/>
  <c r="AM171" i="10"/>
  <c r="AL171" i="10"/>
  <c r="AJ171" i="10"/>
  <c r="AH171" i="10"/>
  <c r="AC171" i="10"/>
  <c r="W171" i="10"/>
  <c r="V171" i="10"/>
  <c r="S171" i="10"/>
  <c r="R171" i="10"/>
  <c r="N171" i="10"/>
  <c r="H171" i="10"/>
  <c r="C171" i="10"/>
  <c r="B171" i="10"/>
  <c r="AQ170" i="10"/>
  <c r="AP170" i="10"/>
  <c r="I166" i="10"/>
  <c r="BF164" i="10"/>
  <c r="BD164" i="10"/>
  <c r="AO164" i="10"/>
  <c r="AM164" i="10"/>
  <c r="AL164" i="10"/>
  <c r="AJ164" i="10"/>
  <c r="AH164" i="10"/>
  <c r="AC164" i="10"/>
  <c r="W164" i="10"/>
  <c r="V164" i="10"/>
  <c r="S164" i="10"/>
  <c r="R164" i="10"/>
  <c r="N164" i="10"/>
  <c r="H164" i="10"/>
  <c r="C164" i="10"/>
  <c r="B164" i="10"/>
  <c r="AQ163" i="10"/>
  <c r="AQ164" i="10" s="1"/>
  <c r="AQ166" i="10" s="1"/>
  <c r="AP163" i="10"/>
  <c r="AP164" i="10" s="1"/>
  <c r="AP166" i="10" s="1"/>
  <c r="BF157" i="10"/>
  <c r="BD157" i="10"/>
  <c r="AW157" i="10"/>
  <c r="AV157" i="10"/>
  <c r="AO157" i="10"/>
  <c r="AM157" i="10"/>
  <c r="AL157" i="10"/>
  <c r="AJ157" i="10"/>
  <c r="AH157" i="10"/>
  <c r="AC157" i="10"/>
  <c r="W157" i="10"/>
  <c r="V157" i="10"/>
  <c r="S157" i="10"/>
  <c r="R157" i="10"/>
  <c r="N157" i="10"/>
  <c r="H157" i="10"/>
  <c r="C157" i="10"/>
  <c r="B157" i="10"/>
  <c r="I155" i="10"/>
  <c r="I157" i="10" s="1"/>
  <c r="AO150" i="10"/>
  <c r="G526" i="6" s="1"/>
  <c r="AM150" i="10"/>
  <c r="AL150" i="10"/>
  <c r="AJ150" i="10"/>
  <c r="AH150" i="10"/>
  <c r="AC150" i="10"/>
  <c r="W150" i="10"/>
  <c r="V150" i="10"/>
  <c r="S150" i="10"/>
  <c r="R150" i="10"/>
  <c r="N150" i="10"/>
  <c r="H150" i="10"/>
  <c r="C150" i="10"/>
  <c r="B150" i="10"/>
  <c r="BD149" i="10"/>
  <c r="AQ149" i="10"/>
  <c r="AQ150" i="10" s="1"/>
  <c r="AQ152" i="10" s="1"/>
  <c r="AP149" i="10"/>
  <c r="AP150" i="10" s="1"/>
  <c r="AP152" i="10" s="1"/>
  <c r="BF143" i="10"/>
  <c r="BD143" i="10"/>
  <c r="AO143" i="10"/>
  <c r="AM143" i="10"/>
  <c r="AL143" i="10"/>
  <c r="AJ143" i="10"/>
  <c r="AH143" i="10"/>
  <c r="AC143" i="10"/>
  <c r="W143" i="10"/>
  <c r="V143" i="10"/>
  <c r="S143" i="10"/>
  <c r="R143" i="10"/>
  <c r="N143" i="10"/>
  <c r="I143" i="10"/>
  <c r="H143" i="10"/>
  <c r="C143" i="10"/>
  <c r="B143" i="10"/>
  <c r="BF140" i="10"/>
  <c r="BD140" i="10"/>
  <c r="AO140" i="10"/>
  <c r="AM140" i="10"/>
  <c r="AL140" i="10"/>
  <c r="AJ140" i="10"/>
  <c r="AH140" i="10"/>
  <c r="AC140" i="10"/>
  <c r="W140" i="10"/>
  <c r="V140" i="10"/>
  <c r="S140" i="10"/>
  <c r="R140" i="10"/>
  <c r="N140" i="10"/>
  <c r="I140" i="10"/>
  <c r="H140" i="10"/>
  <c r="B140" i="10"/>
  <c r="BF136" i="10"/>
  <c r="BD136" i="10"/>
  <c r="AW136" i="10"/>
  <c r="AV136" i="10"/>
  <c r="AO136" i="10"/>
  <c r="AM136" i="10"/>
  <c r="AL136" i="10"/>
  <c r="AJ136" i="10"/>
  <c r="AH136" i="10"/>
  <c r="AC136" i="10"/>
  <c r="W136" i="10"/>
  <c r="V136" i="10"/>
  <c r="S136" i="10"/>
  <c r="R136" i="10"/>
  <c r="N136" i="10"/>
  <c r="I136" i="10"/>
  <c r="H136" i="10"/>
  <c r="C136" i="10"/>
  <c r="B136" i="10"/>
  <c r="AQ131" i="10"/>
  <c r="AQ133" i="10" s="1"/>
  <c r="AQ134" i="10" s="1"/>
  <c r="AQ136" i="10" s="1"/>
  <c r="AQ138" i="10" s="1"/>
  <c r="BF129" i="10"/>
  <c r="BD129" i="10"/>
  <c r="AQ129" i="10"/>
  <c r="AO129" i="10"/>
  <c r="AM129" i="10"/>
  <c r="AL129" i="10"/>
  <c r="G492" i="6" s="1"/>
  <c r="AJ129" i="10"/>
  <c r="G509" i="6" s="1"/>
  <c r="AH129" i="10"/>
  <c r="AC129" i="10"/>
  <c r="W129" i="10"/>
  <c r="V129" i="10"/>
  <c r="S129" i="10"/>
  <c r="R129" i="10"/>
  <c r="N129" i="10"/>
  <c r="I129" i="10"/>
  <c r="H129" i="10"/>
  <c r="C129" i="10"/>
  <c r="B129" i="10"/>
  <c r="AQ128" i="10"/>
  <c r="AP128" i="10"/>
  <c r="AP129" i="10" s="1"/>
  <c r="AP131" i="10" s="1"/>
  <c r="AP133" i="10" s="1"/>
  <c r="AP134" i="10" s="1"/>
  <c r="AP136" i="10" s="1"/>
  <c r="AP138" i="10" s="1"/>
  <c r="BF122" i="10"/>
  <c r="BD122" i="10"/>
  <c r="AW122" i="10"/>
  <c r="AV122" i="10"/>
  <c r="AO122" i="10"/>
  <c r="AM122" i="10"/>
  <c r="AL122" i="10"/>
  <c r="AJ122" i="10"/>
  <c r="AH122" i="10"/>
  <c r="AC122" i="10"/>
  <c r="W122" i="10"/>
  <c r="V122" i="10"/>
  <c r="S122" i="10"/>
  <c r="R122" i="10"/>
  <c r="N122" i="10"/>
  <c r="I122" i="10"/>
  <c r="H122" i="10"/>
  <c r="C122" i="10"/>
  <c r="B122" i="10"/>
  <c r="BF115" i="10"/>
  <c r="BD115" i="10"/>
  <c r="AW115" i="10"/>
  <c r="AV115" i="10"/>
  <c r="AO115" i="10"/>
  <c r="AM115" i="10"/>
  <c r="AL115" i="10"/>
  <c r="AJ115" i="10"/>
  <c r="AH115" i="10"/>
  <c r="AC115" i="10"/>
  <c r="W115" i="10"/>
  <c r="V115" i="10"/>
  <c r="S115" i="10"/>
  <c r="R115" i="10"/>
  <c r="N115" i="10"/>
  <c r="I115" i="10"/>
  <c r="H115" i="10"/>
  <c r="C115" i="10"/>
  <c r="B115" i="10"/>
  <c r="AQ113" i="10"/>
  <c r="AQ115" i="10" s="1"/>
  <c r="AQ117" i="10" s="1"/>
  <c r="AQ112" i="10"/>
  <c r="AP112" i="10"/>
  <c r="AP113" i="10" s="1"/>
  <c r="AP115" i="10" s="1"/>
  <c r="AP117" i="10" s="1"/>
  <c r="BF108" i="10"/>
  <c r="BD108" i="10"/>
  <c r="AQ108" i="10"/>
  <c r="AP108" i="10"/>
  <c r="AO108" i="10"/>
  <c r="AM108" i="10"/>
  <c r="AL108" i="10"/>
  <c r="AJ108" i="10"/>
  <c r="AH108" i="10"/>
  <c r="AC108" i="10"/>
  <c r="G542" i="6" s="1"/>
  <c r="W108" i="10"/>
  <c r="V108" i="10"/>
  <c r="S108" i="10"/>
  <c r="R108" i="10"/>
  <c r="N108" i="10"/>
  <c r="H108" i="10"/>
  <c r="C108" i="10"/>
  <c r="B108" i="10"/>
  <c r="BF101" i="10"/>
  <c r="BD101" i="10"/>
  <c r="AO101" i="10"/>
  <c r="AM101" i="10"/>
  <c r="AL101" i="10"/>
  <c r="AJ101" i="10"/>
  <c r="AH101" i="10"/>
  <c r="AC101" i="10"/>
  <c r="W101" i="10"/>
  <c r="V101" i="10"/>
  <c r="S101" i="10"/>
  <c r="R101" i="10"/>
  <c r="N101" i="10"/>
  <c r="H101" i="10"/>
  <c r="C101" i="10"/>
  <c r="B101" i="10"/>
  <c r="AQ100" i="10"/>
  <c r="AP100" i="10"/>
  <c r="I97" i="10"/>
  <c r="BF94" i="10"/>
  <c r="BD94" i="10"/>
  <c r="AW94" i="10"/>
  <c r="AV94" i="10"/>
  <c r="AO94" i="10"/>
  <c r="AM94" i="10"/>
  <c r="AL94" i="10"/>
  <c r="AJ94" i="10"/>
  <c r="AH94" i="10"/>
  <c r="AC94" i="10"/>
  <c r="W94" i="10"/>
  <c r="V94" i="10"/>
  <c r="S94" i="10"/>
  <c r="R94" i="10"/>
  <c r="N94" i="10"/>
  <c r="I94" i="10"/>
  <c r="H94" i="10"/>
  <c r="C94" i="10"/>
  <c r="B94" i="10"/>
  <c r="AQ92" i="10"/>
  <c r="AQ94" i="10" s="1"/>
  <c r="AQ96" i="10" s="1"/>
  <c r="AQ97" i="10" s="1"/>
  <c r="I92" i="10"/>
  <c r="AQ91" i="10"/>
  <c r="AP91" i="10"/>
  <c r="AP92" i="10" s="1"/>
  <c r="AP94" i="10" s="1"/>
  <c r="AP96" i="10" s="1"/>
  <c r="AP97" i="10" s="1"/>
  <c r="AQ87" i="10"/>
  <c r="AO87" i="10"/>
  <c r="AM87" i="10"/>
  <c r="AL87" i="10"/>
  <c r="AJ87" i="10"/>
  <c r="AH87" i="10"/>
  <c r="AC87" i="10"/>
  <c r="W87" i="10"/>
  <c r="V87" i="10"/>
  <c r="S87" i="10"/>
  <c r="R87" i="10"/>
  <c r="N87" i="10"/>
  <c r="I87" i="10"/>
  <c r="H87" i="10"/>
  <c r="C87" i="10"/>
  <c r="B87" i="10"/>
  <c r="BD86" i="10"/>
  <c r="AQ86" i="10"/>
  <c r="AP86" i="10"/>
  <c r="AP87" i="10" s="1"/>
  <c r="AQ81" i="10"/>
  <c r="BF80" i="10"/>
  <c r="BD80" i="10"/>
  <c r="AQ80" i="10"/>
  <c r="AO80" i="10"/>
  <c r="AM80" i="10"/>
  <c r="AL80" i="10"/>
  <c r="AJ80" i="10"/>
  <c r="AH80" i="10"/>
  <c r="AC80" i="10"/>
  <c r="W80" i="10"/>
  <c r="V80" i="10"/>
  <c r="S80" i="10"/>
  <c r="R80" i="10"/>
  <c r="N80" i="10"/>
  <c r="I80" i="10"/>
  <c r="H80" i="10"/>
  <c r="C80" i="10"/>
  <c r="B80" i="10"/>
  <c r="AQ79" i="10"/>
  <c r="AP79" i="10"/>
  <c r="BF73" i="10"/>
  <c r="BD73" i="10"/>
  <c r="AW73" i="10"/>
  <c r="AV73" i="10"/>
  <c r="AO73" i="10"/>
  <c r="AM73" i="10"/>
  <c r="AL73" i="10"/>
  <c r="AJ73" i="10"/>
  <c r="AH73" i="10"/>
  <c r="AC73" i="10"/>
  <c r="W73" i="10"/>
  <c r="V73" i="10"/>
  <c r="S73" i="10"/>
  <c r="R73" i="10"/>
  <c r="N73" i="10"/>
  <c r="W405" i="6" s="1"/>
  <c r="I73" i="10"/>
  <c r="H73" i="10"/>
  <c r="C73" i="10"/>
  <c r="B73" i="10"/>
  <c r="AQ70" i="10"/>
  <c r="AQ71" i="10" s="1"/>
  <c r="AQ73" i="10" s="1"/>
  <c r="AQ75" i="10" s="1"/>
  <c r="AQ76" i="10" s="1"/>
  <c r="AP70" i="10"/>
  <c r="AP71" i="10" s="1"/>
  <c r="AP73" i="10" s="1"/>
  <c r="AP75" i="10" s="1"/>
  <c r="AP76" i="10" s="1"/>
  <c r="AO66" i="10"/>
  <c r="AM66" i="10"/>
  <c r="AL66" i="10"/>
  <c r="AJ66" i="10"/>
  <c r="AH66" i="10"/>
  <c r="AC66" i="10"/>
  <c r="W66" i="10"/>
  <c r="V66" i="10"/>
  <c r="S66" i="10"/>
  <c r="R66" i="10"/>
  <c r="N66" i="10"/>
  <c r="I66" i="10"/>
  <c r="H66" i="10"/>
  <c r="C66" i="10"/>
  <c r="B66" i="10"/>
  <c r="BF63" i="10"/>
  <c r="BD63" i="10"/>
  <c r="AW63" i="10"/>
  <c r="AV63" i="10"/>
  <c r="AP63" i="10"/>
  <c r="AP65" i="10" s="1"/>
  <c r="AP66" i="10" s="1"/>
  <c r="AO63" i="10"/>
  <c r="AM63" i="10"/>
  <c r="AL63" i="10"/>
  <c r="AJ63" i="10"/>
  <c r="AH63" i="10"/>
  <c r="AC63" i="10"/>
  <c r="W63" i="10"/>
  <c r="V63" i="10"/>
  <c r="S63" i="10"/>
  <c r="R63" i="10"/>
  <c r="N63" i="10"/>
  <c r="H63" i="10"/>
  <c r="C63" i="10"/>
  <c r="B63" i="10"/>
  <c r="AP59" i="10"/>
  <c r="BF58" i="10"/>
  <c r="BD58" i="10"/>
  <c r="AQ58" i="10"/>
  <c r="AQ59" i="10" s="1"/>
  <c r="AQ61" i="10" s="1"/>
  <c r="AQ63" i="10" s="1"/>
  <c r="AQ65" i="10" s="1"/>
  <c r="AQ66" i="10" s="1"/>
  <c r="AP58" i="10"/>
  <c r="AO58" i="10"/>
  <c r="AM58" i="10"/>
  <c r="AL58" i="10"/>
  <c r="AJ58" i="10"/>
  <c r="AH58" i="10"/>
  <c r="AC58" i="10"/>
  <c r="W58" i="10"/>
  <c r="V58" i="10"/>
  <c r="S58" i="10"/>
  <c r="R58" i="10"/>
  <c r="N58" i="10"/>
  <c r="I58" i="10"/>
  <c r="I59" i="10" s="1"/>
  <c r="I61" i="10" s="1"/>
  <c r="I63" i="10" s="1"/>
  <c r="H58" i="10"/>
  <c r="C58" i="10"/>
  <c r="B58" i="10"/>
  <c r="AQ57" i="10"/>
  <c r="AP57" i="10"/>
  <c r="N57" i="10"/>
  <c r="BF51" i="10"/>
  <c r="BD51" i="10"/>
  <c r="AW51" i="10"/>
  <c r="AV51" i="10"/>
  <c r="AQ51" i="10"/>
  <c r="AQ53" i="10" s="1"/>
  <c r="AQ54" i="10" s="1"/>
  <c r="AP51" i="10"/>
  <c r="AP53" i="10" s="1"/>
  <c r="AP54" i="10" s="1"/>
  <c r="AO51" i="10"/>
  <c r="AM51" i="10"/>
  <c r="AL51" i="10"/>
  <c r="AJ51" i="10"/>
  <c r="AH51" i="10"/>
  <c r="AC51" i="10"/>
  <c r="W51" i="10"/>
  <c r="V51" i="10"/>
  <c r="S51" i="10"/>
  <c r="R51" i="10"/>
  <c r="N51" i="10"/>
  <c r="I51" i="10"/>
  <c r="H51" i="10"/>
  <c r="C51" i="10"/>
  <c r="B51" i="10"/>
  <c r="AQ48" i="10"/>
  <c r="AP48" i="10"/>
  <c r="AW44" i="10"/>
  <c r="AV44" i="10"/>
  <c r="AQ44" i="10"/>
  <c r="AO44" i="10"/>
  <c r="AM44" i="10"/>
  <c r="AL44" i="10"/>
  <c r="AJ44" i="10"/>
  <c r="AH44" i="10"/>
  <c r="AC44" i="10"/>
  <c r="W44" i="10"/>
  <c r="V44" i="10"/>
  <c r="S44" i="10"/>
  <c r="R44" i="10"/>
  <c r="N44" i="10"/>
  <c r="I44" i="10"/>
  <c r="H44" i="10"/>
  <c r="C44" i="10"/>
  <c r="B44" i="10"/>
  <c r="AQ43" i="10"/>
  <c r="AP43" i="10"/>
  <c r="AP44" i="10" s="1"/>
  <c r="BF37" i="10"/>
  <c r="BD37" i="10"/>
  <c r="AW37" i="10"/>
  <c r="AV37" i="10"/>
  <c r="AQ37" i="10"/>
  <c r="AP37" i="10"/>
  <c r="AO37" i="10"/>
  <c r="AM37" i="10"/>
  <c r="AL37" i="10"/>
  <c r="AJ37" i="10"/>
  <c r="AH37" i="10"/>
  <c r="AC37" i="10"/>
  <c r="W37" i="10"/>
  <c r="V37" i="10"/>
  <c r="S37" i="10"/>
  <c r="R37" i="10"/>
  <c r="N37" i="10"/>
  <c r="I37" i="10"/>
  <c r="H37" i="10"/>
  <c r="C37" i="10"/>
  <c r="B37" i="10"/>
  <c r="I33" i="10"/>
  <c r="BF32" i="10"/>
  <c r="BD32" i="10"/>
  <c r="AM32" i="10"/>
  <c r="BF30" i="10"/>
  <c r="BD30" i="10"/>
  <c r="AW30" i="10"/>
  <c r="AV30" i="10"/>
  <c r="AO30" i="10"/>
  <c r="AM30" i="10"/>
  <c r="AL30" i="10"/>
  <c r="AL32" i="10" s="1"/>
  <c r="AJ30" i="10"/>
  <c r="AH30" i="10"/>
  <c r="AC30" i="10"/>
  <c r="W30" i="10"/>
  <c r="V30" i="10"/>
  <c r="S30" i="10"/>
  <c r="R30" i="10"/>
  <c r="N30" i="10"/>
  <c r="I30" i="10"/>
  <c r="H30" i="10"/>
  <c r="C30" i="10"/>
  <c r="B30" i="10"/>
  <c r="AQ27" i="10"/>
  <c r="AQ28" i="10" s="1"/>
  <c r="AP27" i="10"/>
  <c r="AP28" i="10" s="1"/>
  <c r="BF23" i="10"/>
  <c r="BD23" i="10"/>
  <c r="AO23" i="10"/>
  <c r="AM23" i="10"/>
  <c r="AL23" i="10"/>
  <c r="AJ23" i="10"/>
  <c r="AH23" i="10"/>
  <c r="AC23" i="10"/>
  <c r="W23" i="10"/>
  <c r="V23" i="10"/>
  <c r="S23" i="10"/>
  <c r="R23" i="10"/>
  <c r="N23" i="10"/>
  <c r="H23" i="10"/>
  <c r="C23" i="10"/>
  <c r="B23" i="10"/>
  <c r="AQ22" i="10"/>
  <c r="AQ23" i="10" s="1"/>
  <c r="AP22" i="10"/>
  <c r="AP23" i="10" s="1"/>
  <c r="AQ15" i="10"/>
  <c r="AP15" i="10"/>
  <c r="AP16" i="10" s="1"/>
  <c r="AQ14" i="10"/>
  <c r="AQ16" i="10" s="1"/>
  <c r="AP14" i="10"/>
  <c r="BF9" i="10"/>
  <c r="BD9" i="10"/>
  <c r="AW9" i="10"/>
  <c r="AV9" i="10"/>
  <c r="AQ9" i="10"/>
  <c r="AP9" i="10"/>
  <c r="AO9" i="10"/>
  <c r="AM9" i="10"/>
  <c r="AL9" i="10"/>
  <c r="AJ9" i="10"/>
  <c r="AH9" i="10"/>
  <c r="AC9" i="10"/>
  <c r="W9" i="10"/>
  <c r="V9" i="10"/>
  <c r="S9" i="10"/>
  <c r="R9" i="10"/>
  <c r="N9" i="10"/>
  <c r="I9" i="10"/>
  <c r="H9" i="10"/>
  <c r="C9" i="10"/>
  <c r="B9" i="10"/>
  <c r="AO368" i="9"/>
  <c r="AM368" i="9"/>
  <c r="AL368" i="9"/>
  <c r="AJ368" i="9"/>
  <c r="AH368" i="9"/>
  <c r="AC368" i="9"/>
  <c r="W368" i="9"/>
  <c r="V368" i="9"/>
  <c r="S368" i="9"/>
  <c r="R368" i="9"/>
  <c r="N368" i="9"/>
  <c r="H368" i="9"/>
  <c r="C368" i="9"/>
  <c r="B368" i="9"/>
  <c r="BD361" i="9"/>
  <c r="AO361" i="9"/>
  <c r="AM361" i="9"/>
  <c r="AL361" i="9"/>
  <c r="AJ361" i="9"/>
  <c r="AH361" i="9"/>
  <c r="AC361" i="9"/>
  <c r="W361" i="9"/>
  <c r="V361" i="9"/>
  <c r="S361" i="9"/>
  <c r="R361" i="9"/>
  <c r="N361" i="9"/>
  <c r="H361" i="9"/>
  <c r="C361" i="9"/>
  <c r="B361" i="9"/>
  <c r="BD354" i="9"/>
  <c r="AW354" i="9"/>
  <c r="AV354" i="9"/>
  <c r="AQ354" i="9"/>
  <c r="AP354" i="9"/>
  <c r="AO354" i="9"/>
  <c r="AM354" i="9"/>
  <c r="AL354" i="9"/>
  <c r="AJ354" i="9"/>
  <c r="AH354" i="9"/>
  <c r="AC354" i="9"/>
  <c r="W354" i="9"/>
  <c r="V354" i="9"/>
  <c r="S354" i="9"/>
  <c r="R354" i="9"/>
  <c r="N354" i="9"/>
  <c r="I354" i="9"/>
  <c r="H354" i="9"/>
  <c r="C354" i="9"/>
  <c r="B354" i="9"/>
  <c r="AO347" i="9"/>
  <c r="AM347" i="9"/>
  <c r="AL347" i="9"/>
  <c r="AJ347" i="9"/>
  <c r="AH347" i="9"/>
  <c r="AC347" i="9"/>
  <c r="W347" i="9"/>
  <c r="V347" i="9"/>
  <c r="S347" i="9"/>
  <c r="R347" i="9"/>
  <c r="N347" i="9"/>
  <c r="H347" i="9"/>
  <c r="C347" i="9"/>
  <c r="B347" i="9"/>
  <c r="AM346" i="9"/>
  <c r="BD340" i="9"/>
  <c r="AO340" i="9"/>
  <c r="AM340" i="9"/>
  <c r="AL340" i="9"/>
  <c r="AJ340" i="9"/>
  <c r="AH340" i="9"/>
  <c r="AC340" i="9"/>
  <c r="W340" i="9"/>
  <c r="V340" i="9"/>
  <c r="S340" i="9"/>
  <c r="R340" i="9"/>
  <c r="N340" i="9"/>
  <c r="H340" i="9"/>
  <c r="C340" i="9"/>
  <c r="B340" i="9"/>
  <c r="BD333" i="9"/>
  <c r="AW333" i="9"/>
  <c r="AV333" i="9"/>
  <c r="AQ333" i="9"/>
  <c r="AP333" i="9"/>
  <c r="AO333" i="9"/>
  <c r="AM333" i="9"/>
  <c r="AL333" i="9"/>
  <c r="AJ333" i="9"/>
  <c r="AH333" i="9"/>
  <c r="AC333" i="9"/>
  <c r="W333" i="9"/>
  <c r="V333" i="9"/>
  <c r="S333" i="9"/>
  <c r="R333" i="9"/>
  <c r="N333" i="9"/>
  <c r="I333" i="9"/>
  <c r="H333" i="9"/>
  <c r="C333" i="9"/>
  <c r="B333" i="9"/>
  <c r="AV332" i="9"/>
  <c r="I332" i="9"/>
  <c r="AO326" i="9"/>
  <c r="AM326" i="9"/>
  <c r="AL326" i="9"/>
  <c r="AJ326" i="9"/>
  <c r="AH326" i="9"/>
  <c r="AC326" i="9"/>
  <c r="W326" i="9"/>
  <c r="V326" i="9"/>
  <c r="S326" i="9"/>
  <c r="R326" i="9"/>
  <c r="N326" i="9"/>
  <c r="H326" i="9"/>
  <c r="C326" i="9"/>
  <c r="B326" i="9"/>
  <c r="BD319" i="9"/>
  <c r="AO319" i="9"/>
  <c r="AM319" i="9"/>
  <c r="AL319" i="9"/>
  <c r="AJ319" i="9"/>
  <c r="AH319" i="9"/>
  <c r="AC319" i="9"/>
  <c r="W319" i="9"/>
  <c r="V319" i="9"/>
  <c r="S319" i="9"/>
  <c r="R319" i="9"/>
  <c r="N319" i="9"/>
  <c r="H319" i="9"/>
  <c r="C319" i="9"/>
  <c r="B319" i="9"/>
  <c r="BD312" i="9"/>
  <c r="AW312" i="9"/>
  <c r="AV312" i="9"/>
  <c r="AQ312" i="9"/>
  <c r="AP312" i="9"/>
  <c r="AO312" i="9"/>
  <c r="AM312" i="9"/>
  <c r="AL312" i="9"/>
  <c r="AJ312" i="9"/>
  <c r="AH312" i="9"/>
  <c r="AC312" i="9"/>
  <c r="W312" i="9"/>
  <c r="V312" i="9"/>
  <c r="S312" i="9"/>
  <c r="R312" i="9"/>
  <c r="N312" i="9"/>
  <c r="I312" i="9"/>
  <c r="H312" i="9"/>
  <c r="C312" i="9"/>
  <c r="B312" i="9"/>
  <c r="AO305" i="9"/>
  <c r="AM305" i="9"/>
  <c r="AL305" i="9"/>
  <c r="AJ305" i="9"/>
  <c r="AH305" i="9"/>
  <c r="AC305" i="9"/>
  <c r="W305" i="9"/>
  <c r="V305" i="9"/>
  <c r="S305" i="9"/>
  <c r="R305" i="9"/>
  <c r="N305" i="9"/>
  <c r="H305" i="9"/>
  <c r="C305" i="9"/>
  <c r="B305" i="9"/>
  <c r="BD298" i="9"/>
  <c r="AO298" i="9"/>
  <c r="AM298" i="9"/>
  <c r="AL298" i="9"/>
  <c r="AJ298" i="9"/>
  <c r="AH298" i="9"/>
  <c r="AC298" i="9"/>
  <c r="W298" i="9"/>
  <c r="V298" i="9"/>
  <c r="S298" i="9"/>
  <c r="R298" i="9"/>
  <c r="N298" i="9"/>
  <c r="H298" i="9"/>
  <c r="C298" i="9"/>
  <c r="B298" i="9"/>
  <c r="BD291" i="9"/>
  <c r="AW291" i="9"/>
  <c r="AV291" i="9"/>
  <c r="AQ291" i="9"/>
  <c r="AP291" i="9"/>
  <c r="AO291" i="9"/>
  <c r="AM291" i="9"/>
  <c r="AL291" i="9"/>
  <c r="AJ291" i="9"/>
  <c r="AH291" i="9"/>
  <c r="AC291" i="9"/>
  <c r="W291" i="9"/>
  <c r="V291" i="9"/>
  <c r="S291" i="9"/>
  <c r="R291" i="9"/>
  <c r="N291" i="9"/>
  <c r="I291" i="9"/>
  <c r="H291" i="9"/>
  <c r="C291" i="9"/>
  <c r="B291" i="9"/>
  <c r="AO284" i="9"/>
  <c r="AM284" i="9"/>
  <c r="AL284" i="9"/>
  <c r="AJ284" i="9"/>
  <c r="AH284" i="9"/>
  <c r="AC284" i="9"/>
  <c r="F548" i="6" s="1"/>
  <c r="W284" i="9"/>
  <c r="V284" i="9"/>
  <c r="S284" i="9"/>
  <c r="R284" i="9"/>
  <c r="N284" i="9"/>
  <c r="H284" i="9"/>
  <c r="C284" i="9"/>
  <c r="B284" i="9"/>
  <c r="BD279" i="9"/>
  <c r="AW279" i="9"/>
  <c r="AV279" i="9"/>
  <c r="AQ279" i="9"/>
  <c r="AP279" i="9"/>
  <c r="AM279" i="9"/>
  <c r="F565" i="6" s="1"/>
  <c r="AH279" i="9"/>
  <c r="AC279" i="9"/>
  <c r="S279" i="9"/>
  <c r="I279" i="9"/>
  <c r="C279" i="9"/>
  <c r="AO277" i="9"/>
  <c r="AO279" i="9" s="1"/>
  <c r="AM277" i="9"/>
  <c r="AL277" i="9"/>
  <c r="F496" i="6" s="1"/>
  <c r="AJ277" i="9"/>
  <c r="AJ279" i="9" s="1"/>
  <c r="F514" i="6" s="1"/>
  <c r="AH277" i="9"/>
  <c r="AC277" i="9"/>
  <c r="W277" i="9"/>
  <c r="W279" i="9" s="1"/>
  <c r="V277" i="9"/>
  <c r="V279" i="9" s="1"/>
  <c r="S277" i="9"/>
  <c r="R277" i="9"/>
  <c r="R279" i="9" s="1"/>
  <c r="N277" i="9"/>
  <c r="N279" i="9" s="1"/>
  <c r="H277" i="9"/>
  <c r="H279" i="9" s="1"/>
  <c r="C277" i="9"/>
  <c r="B277" i="9"/>
  <c r="B279" i="9" s="1"/>
  <c r="AW270" i="9"/>
  <c r="AV270" i="9"/>
  <c r="AQ270" i="9"/>
  <c r="AP270" i="9"/>
  <c r="AO270" i="9"/>
  <c r="AM270" i="9"/>
  <c r="AL270" i="9"/>
  <c r="AJ270" i="9"/>
  <c r="AH270" i="9"/>
  <c r="AC270" i="9"/>
  <c r="W270" i="9"/>
  <c r="V270" i="9"/>
  <c r="S270" i="9"/>
  <c r="R270" i="9"/>
  <c r="N270" i="9"/>
  <c r="I270" i="9"/>
  <c r="H270" i="9"/>
  <c r="C270" i="9"/>
  <c r="B270" i="9"/>
  <c r="BD268" i="9"/>
  <c r="BD270" i="9" s="1"/>
  <c r="AO263" i="9"/>
  <c r="AM263" i="9"/>
  <c r="AL263" i="9"/>
  <c r="AJ263" i="9"/>
  <c r="AH263" i="9"/>
  <c r="AC263" i="9"/>
  <c r="W263" i="9"/>
  <c r="V263" i="9"/>
  <c r="S263" i="9"/>
  <c r="R263" i="9"/>
  <c r="N263" i="9"/>
  <c r="H263" i="9"/>
  <c r="C263" i="9"/>
  <c r="B263" i="9"/>
  <c r="BD256" i="9"/>
  <c r="AO256" i="9"/>
  <c r="AM256" i="9"/>
  <c r="F564" i="6" s="1"/>
  <c r="AL256" i="9"/>
  <c r="AJ256" i="9"/>
  <c r="AH256" i="9"/>
  <c r="AC256" i="9"/>
  <c r="W256" i="9"/>
  <c r="V256" i="9"/>
  <c r="S256" i="9"/>
  <c r="R256" i="9"/>
  <c r="N256" i="9"/>
  <c r="H256" i="9"/>
  <c r="C256" i="9"/>
  <c r="B256" i="9"/>
  <c r="BD249" i="9"/>
  <c r="AW249" i="9"/>
  <c r="AV249" i="9"/>
  <c r="AQ249" i="9"/>
  <c r="AP249" i="9"/>
  <c r="AO249" i="9"/>
  <c r="AM249" i="9"/>
  <c r="AL249" i="9"/>
  <c r="AJ249" i="9"/>
  <c r="AH249" i="9"/>
  <c r="AC249" i="9"/>
  <c r="W249" i="9"/>
  <c r="V249" i="9"/>
  <c r="S249" i="9"/>
  <c r="R249" i="9"/>
  <c r="N249" i="9"/>
  <c r="I249" i="9"/>
  <c r="H249" i="9"/>
  <c r="C249" i="9"/>
  <c r="B249" i="9"/>
  <c r="AO242" i="9"/>
  <c r="AL242" i="9"/>
  <c r="AJ242" i="9"/>
  <c r="AH242" i="9"/>
  <c r="AC242" i="9"/>
  <c r="W242" i="9"/>
  <c r="V242" i="9"/>
  <c r="S242" i="9"/>
  <c r="R242" i="9"/>
  <c r="N242" i="9"/>
  <c r="H242" i="9"/>
  <c r="C242" i="9"/>
  <c r="B242" i="9"/>
  <c r="AM241" i="9"/>
  <c r="BD235" i="9"/>
  <c r="AO235" i="9"/>
  <c r="AM235" i="9"/>
  <c r="AL235" i="9"/>
  <c r="AJ235" i="9"/>
  <c r="AH235" i="9"/>
  <c r="AC235" i="9"/>
  <c r="W235" i="9"/>
  <c r="V235" i="9"/>
  <c r="S235" i="9"/>
  <c r="R235" i="9"/>
  <c r="N235" i="9"/>
  <c r="H235" i="9"/>
  <c r="C235" i="9"/>
  <c r="B235" i="9"/>
  <c r="BD228" i="9"/>
  <c r="AW228" i="9"/>
  <c r="AV228" i="9"/>
  <c r="AQ228" i="9"/>
  <c r="AP228" i="9"/>
  <c r="AO228" i="9"/>
  <c r="AM228" i="9"/>
  <c r="AL228" i="9"/>
  <c r="AJ228" i="9"/>
  <c r="AH228" i="9"/>
  <c r="AC228" i="9"/>
  <c r="W228" i="9"/>
  <c r="V228" i="9"/>
  <c r="S228" i="9"/>
  <c r="R228" i="9"/>
  <c r="N228" i="9"/>
  <c r="I228" i="9"/>
  <c r="H228" i="9"/>
  <c r="C228" i="9"/>
  <c r="B228" i="9"/>
  <c r="AO221" i="9"/>
  <c r="AM221" i="9"/>
  <c r="AL221" i="9"/>
  <c r="AJ221" i="9"/>
  <c r="AH221" i="9"/>
  <c r="AC221" i="9"/>
  <c r="W221" i="9"/>
  <c r="V221" i="9"/>
  <c r="S221" i="9"/>
  <c r="R221" i="9"/>
  <c r="N221" i="9"/>
  <c r="H221" i="9"/>
  <c r="C221" i="9"/>
  <c r="B221" i="9"/>
  <c r="BD214" i="9"/>
  <c r="AQ214" i="9"/>
  <c r="AP214" i="9"/>
  <c r="AO214" i="9"/>
  <c r="AM214" i="9"/>
  <c r="AL214" i="9"/>
  <c r="AJ214" i="9"/>
  <c r="AH214" i="9"/>
  <c r="AC214" i="9"/>
  <c r="W214" i="9"/>
  <c r="V214" i="9"/>
  <c r="S214" i="9"/>
  <c r="R214" i="9"/>
  <c r="N214" i="9"/>
  <c r="H214" i="9"/>
  <c r="C214" i="9"/>
  <c r="B214" i="9"/>
  <c r="AQ210" i="9"/>
  <c r="BD207" i="9"/>
  <c r="AW207" i="9"/>
  <c r="AV207" i="9"/>
  <c r="AQ207" i="9"/>
  <c r="AO207" i="9"/>
  <c r="AM207" i="9"/>
  <c r="AL207" i="9"/>
  <c r="AJ207" i="9"/>
  <c r="AH207" i="9"/>
  <c r="AC207" i="9"/>
  <c r="W207" i="9"/>
  <c r="V207" i="9"/>
  <c r="S207" i="9"/>
  <c r="R207" i="9"/>
  <c r="N207" i="9"/>
  <c r="I207" i="9"/>
  <c r="H207" i="9"/>
  <c r="C207" i="9"/>
  <c r="B207" i="9"/>
  <c r="AQ205" i="9"/>
  <c r="AQ204" i="9"/>
  <c r="AP204" i="9"/>
  <c r="AP205" i="9" s="1"/>
  <c r="AP207" i="9" s="1"/>
  <c r="AO200" i="9"/>
  <c r="AM200" i="9"/>
  <c r="AL200" i="9"/>
  <c r="F494" i="6" s="1"/>
  <c r="AJ200" i="9"/>
  <c r="F511" i="6" s="1"/>
  <c r="AH200" i="9"/>
  <c r="AC200" i="9"/>
  <c r="W200" i="9"/>
  <c r="V200" i="9"/>
  <c r="S200" i="9"/>
  <c r="R200" i="9"/>
  <c r="N200" i="9"/>
  <c r="H200" i="9"/>
  <c r="C200" i="9"/>
  <c r="B200" i="9"/>
  <c r="AQ199" i="9"/>
  <c r="AQ200" i="9" s="1"/>
  <c r="AP199" i="9"/>
  <c r="AP200" i="9" s="1"/>
  <c r="AP196" i="9"/>
  <c r="BD193" i="9"/>
  <c r="AW193" i="9"/>
  <c r="AV193" i="9"/>
  <c r="AQ193" i="9"/>
  <c r="AP193" i="9"/>
  <c r="AO193" i="9"/>
  <c r="AM193" i="9"/>
  <c r="AL193" i="9"/>
  <c r="AJ193" i="9"/>
  <c r="AH193" i="9"/>
  <c r="AC193" i="9"/>
  <c r="W193" i="9"/>
  <c r="V193" i="9"/>
  <c r="S193" i="9"/>
  <c r="R193" i="9"/>
  <c r="N193" i="9"/>
  <c r="I193" i="9"/>
  <c r="H193" i="9"/>
  <c r="C193" i="9"/>
  <c r="B193" i="9"/>
  <c r="BD186" i="9"/>
  <c r="AW186" i="9"/>
  <c r="AV186" i="9"/>
  <c r="AQ186" i="9"/>
  <c r="AP186" i="9"/>
  <c r="AO186" i="9"/>
  <c r="AM186" i="9"/>
  <c r="AL186" i="9"/>
  <c r="AJ186" i="9"/>
  <c r="AH186" i="9"/>
  <c r="AC186" i="9"/>
  <c r="W186" i="9"/>
  <c r="V186" i="9"/>
  <c r="S186" i="9"/>
  <c r="R186" i="9"/>
  <c r="N186" i="9"/>
  <c r="I186" i="9"/>
  <c r="H186" i="9"/>
  <c r="C186" i="9"/>
  <c r="B186" i="9"/>
  <c r="BD179" i="9"/>
  <c r="AO179" i="9"/>
  <c r="AM179" i="9"/>
  <c r="AL179" i="9"/>
  <c r="AJ179" i="9"/>
  <c r="AH179" i="9"/>
  <c r="AC179" i="9"/>
  <c r="W179" i="9"/>
  <c r="V179" i="9"/>
  <c r="S179" i="9"/>
  <c r="R179" i="9"/>
  <c r="N179" i="9"/>
  <c r="H179" i="9"/>
  <c r="C179" i="9"/>
  <c r="B179" i="9"/>
  <c r="BD178" i="9"/>
  <c r="BD175" i="9"/>
  <c r="AW175" i="9"/>
  <c r="AV175" i="9"/>
  <c r="AQ175" i="9"/>
  <c r="AP175" i="9"/>
  <c r="AO175" i="9"/>
  <c r="AM175" i="9"/>
  <c r="AL175" i="9"/>
  <c r="AJ175" i="9"/>
  <c r="AH175" i="9"/>
  <c r="AC175" i="9"/>
  <c r="W175" i="9"/>
  <c r="V175" i="9"/>
  <c r="S175" i="9"/>
  <c r="R175" i="9"/>
  <c r="N175" i="9"/>
  <c r="I175" i="9"/>
  <c r="H175" i="9"/>
  <c r="C175" i="9"/>
  <c r="B175" i="9"/>
  <c r="BD171" i="9"/>
  <c r="AO171" i="9"/>
  <c r="AM171" i="9"/>
  <c r="AL171" i="9"/>
  <c r="AJ171" i="9"/>
  <c r="AH171" i="9"/>
  <c r="AC171" i="9"/>
  <c r="F544" i="6" s="1"/>
  <c r="W171" i="9"/>
  <c r="V171" i="9"/>
  <c r="S171" i="9"/>
  <c r="R171" i="9"/>
  <c r="N171" i="9"/>
  <c r="H171" i="9"/>
  <c r="C171" i="9"/>
  <c r="B171" i="9"/>
  <c r="BD165" i="9"/>
  <c r="AW165" i="9"/>
  <c r="AV165" i="9"/>
  <c r="AQ165" i="9"/>
  <c r="AP165" i="9"/>
  <c r="AO165" i="9"/>
  <c r="AM165" i="9"/>
  <c r="AL165" i="9"/>
  <c r="AJ165" i="9"/>
  <c r="AH165" i="9"/>
  <c r="AC165" i="9"/>
  <c r="W165" i="9"/>
  <c r="V165" i="9"/>
  <c r="S165" i="9"/>
  <c r="R165" i="9"/>
  <c r="N165" i="9"/>
  <c r="I165" i="9"/>
  <c r="H165" i="9"/>
  <c r="C165" i="9"/>
  <c r="B165" i="9"/>
  <c r="AO158" i="9"/>
  <c r="AL158" i="9"/>
  <c r="AJ158" i="9"/>
  <c r="F510" i="6" s="1"/>
  <c r="AH158" i="9"/>
  <c r="AC158" i="9"/>
  <c r="W158" i="9"/>
  <c r="V158" i="9"/>
  <c r="S158" i="9"/>
  <c r="R158" i="9"/>
  <c r="N158" i="9"/>
  <c r="H158" i="9"/>
  <c r="C158" i="9"/>
  <c r="B158" i="9"/>
  <c r="AM157" i="9"/>
  <c r="AM158" i="9" s="1"/>
  <c r="BD151" i="9"/>
  <c r="AO151" i="9"/>
  <c r="AM151" i="9"/>
  <c r="AL151" i="9"/>
  <c r="AJ151" i="9"/>
  <c r="AH151" i="9"/>
  <c r="AC151" i="9"/>
  <c r="W151" i="9"/>
  <c r="V151" i="9"/>
  <c r="S151" i="9"/>
  <c r="R151" i="9"/>
  <c r="N151" i="9"/>
  <c r="H151" i="9"/>
  <c r="C151" i="9"/>
  <c r="B151" i="9"/>
  <c r="BD144" i="9"/>
  <c r="AW144" i="9"/>
  <c r="AV144" i="9"/>
  <c r="AQ144" i="9"/>
  <c r="AP144" i="9"/>
  <c r="AO144" i="9"/>
  <c r="AM144" i="9"/>
  <c r="AL144" i="9"/>
  <c r="AJ144" i="9"/>
  <c r="AH144" i="9"/>
  <c r="AC144" i="9"/>
  <c r="W144" i="9"/>
  <c r="V144" i="9"/>
  <c r="S144" i="9"/>
  <c r="R144" i="9"/>
  <c r="N144" i="9"/>
  <c r="I144" i="9"/>
  <c r="H144" i="9"/>
  <c r="C144" i="9"/>
  <c r="B144" i="9"/>
  <c r="AO137" i="9"/>
  <c r="AM137" i="9"/>
  <c r="AL137" i="9"/>
  <c r="AJ137" i="9"/>
  <c r="AH137" i="9"/>
  <c r="AC137" i="9"/>
  <c r="W137" i="9"/>
  <c r="V137" i="9"/>
  <c r="S137" i="9"/>
  <c r="R137" i="9"/>
  <c r="N137" i="9"/>
  <c r="H137" i="9"/>
  <c r="C137" i="9"/>
  <c r="B137" i="9"/>
  <c r="BD130" i="9"/>
  <c r="AO130" i="9"/>
  <c r="AM130" i="9"/>
  <c r="F560" i="6" s="1"/>
  <c r="AL130" i="9"/>
  <c r="AJ130" i="9"/>
  <c r="AH130" i="9"/>
  <c r="AC130" i="9"/>
  <c r="W130" i="9"/>
  <c r="V130" i="9"/>
  <c r="S130" i="9"/>
  <c r="R130" i="9"/>
  <c r="N130" i="9"/>
  <c r="H130" i="9"/>
  <c r="C130" i="9"/>
  <c r="B130" i="9"/>
  <c r="BE124" i="9"/>
  <c r="BF123" i="9"/>
  <c r="BE123" i="9"/>
  <c r="BD123" i="9"/>
  <c r="AW123" i="9"/>
  <c r="AV123" i="9"/>
  <c r="AQ123" i="9"/>
  <c r="AP123" i="9"/>
  <c r="AO123" i="9"/>
  <c r="AM123" i="9"/>
  <c r="AL123" i="9"/>
  <c r="AJ123" i="9"/>
  <c r="AH123" i="9"/>
  <c r="AC123" i="9"/>
  <c r="W123" i="9"/>
  <c r="V123" i="9"/>
  <c r="S123" i="9"/>
  <c r="R123" i="9"/>
  <c r="N123" i="9"/>
  <c r="I123" i="9"/>
  <c r="H123" i="9"/>
  <c r="C123" i="9"/>
  <c r="B123" i="9"/>
  <c r="AO116" i="9"/>
  <c r="AM116" i="9"/>
  <c r="AL116" i="9"/>
  <c r="AH116" i="9"/>
  <c r="AC116" i="9"/>
  <c r="W116" i="9"/>
  <c r="V116" i="9"/>
  <c r="S116" i="9"/>
  <c r="R116" i="9"/>
  <c r="N116" i="9"/>
  <c r="H116" i="9"/>
  <c r="C116" i="9"/>
  <c r="B116" i="9"/>
  <c r="BF112" i="9"/>
  <c r="BD112" i="9"/>
  <c r="AJ112" i="9"/>
  <c r="AV111" i="9"/>
  <c r="AQ111" i="9"/>
  <c r="I111" i="9"/>
  <c r="BF109" i="9"/>
  <c r="BD109" i="9"/>
  <c r="AW109" i="9"/>
  <c r="AW111" i="9" s="1"/>
  <c r="AV109" i="9"/>
  <c r="AQ109" i="9"/>
  <c r="AP109" i="9"/>
  <c r="AP111" i="9" s="1"/>
  <c r="AO109" i="9"/>
  <c r="F525" i="6" s="1"/>
  <c r="AM109" i="9"/>
  <c r="F559" i="6" s="1"/>
  <c r="AL109" i="9"/>
  <c r="AJ109" i="9"/>
  <c r="AH109" i="9"/>
  <c r="AC109" i="9"/>
  <c r="W109" i="9"/>
  <c r="V109" i="9"/>
  <c r="S109" i="9"/>
  <c r="R109" i="9"/>
  <c r="N109" i="9"/>
  <c r="I109" i="9"/>
  <c r="H109" i="9"/>
  <c r="C109" i="9"/>
  <c r="B109" i="9"/>
  <c r="AQ104" i="9"/>
  <c r="AP104" i="9"/>
  <c r="H103" i="9"/>
  <c r="BF102" i="9"/>
  <c r="BD102" i="9"/>
  <c r="AW102" i="9"/>
  <c r="AV102" i="9"/>
  <c r="AQ102" i="9"/>
  <c r="AP102" i="9"/>
  <c r="AO102" i="9"/>
  <c r="AM102" i="9"/>
  <c r="AL102" i="9"/>
  <c r="AJ102" i="9"/>
  <c r="AH102" i="9"/>
  <c r="AC102" i="9"/>
  <c r="W102" i="9"/>
  <c r="V102" i="9"/>
  <c r="S102" i="9"/>
  <c r="R102" i="9"/>
  <c r="N102" i="9"/>
  <c r="I102" i="9"/>
  <c r="H102" i="9"/>
  <c r="C102" i="9"/>
  <c r="B102" i="9"/>
  <c r="BE99" i="9"/>
  <c r="BF97" i="9"/>
  <c r="BD97" i="9"/>
  <c r="AW97" i="9"/>
  <c r="AV97" i="9"/>
  <c r="AP97" i="9"/>
  <c r="AO97" i="9"/>
  <c r="AH97" i="9"/>
  <c r="S97" i="9"/>
  <c r="O391" i="6" s="1"/>
  <c r="R97" i="9"/>
  <c r="I97" i="9"/>
  <c r="H97" i="9"/>
  <c r="C97" i="9"/>
  <c r="BF95" i="9"/>
  <c r="BE95" i="9"/>
  <c r="BE97" i="9" s="1"/>
  <c r="BD95" i="9"/>
  <c r="AW95" i="9"/>
  <c r="AV95" i="9"/>
  <c r="AQ95" i="9"/>
  <c r="AQ97" i="9" s="1"/>
  <c r="AP95" i="9"/>
  <c r="AO95" i="9"/>
  <c r="AM95" i="9"/>
  <c r="AM97" i="9" s="1"/>
  <c r="AL95" i="9"/>
  <c r="AJ95" i="9"/>
  <c r="AH95" i="9"/>
  <c r="AC95" i="9"/>
  <c r="AC97" i="9" s="1"/>
  <c r="F542" i="6" s="1"/>
  <c r="W95" i="9"/>
  <c r="W97" i="9" s="1"/>
  <c r="V95" i="9"/>
  <c r="V97" i="9" s="1"/>
  <c r="S95" i="9"/>
  <c r="R95" i="9"/>
  <c r="N95" i="9"/>
  <c r="N97" i="9" s="1"/>
  <c r="I95" i="9"/>
  <c r="H95" i="9"/>
  <c r="C95" i="9"/>
  <c r="B95" i="9"/>
  <c r="B97" i="9" s="1"/>
  <c r="BD88" i="9"/>
  <c r="AO88" i="9"/>
  <c r="AJ88" i="9"/>
  <c r="AH88" i="9"/>
  <c r="W88" i="9"/>
  <c r="V88" i="9"/>
  <c r="H88" i="9"/>
  <c r="C88" i="9"/>
  <c r="BE87" i="9"/>
  <c r="BD87" i="9"/>
  <c r="AW87" i="9"/>
  <c r="AV87" i="9"/>
  <c r="AQ87" i="9"/>
  <c r="AP87" i="9"/>
  <c r="AO87" i="9"/>
  <c r="AM87" i="9"/>
  <c r="AM88" i="9" s="1"/>
  <c r="AL87" i="9"/>
  <c r="AL88" i="9" s="1"/>
  <c r="AJ87" i="9"/>
  <c r="AH87" i="9"/>
  <c r="AC87" i="9"/>
  <c r="AC88" i="9" s="1"/>
  <c r="F541" i="6" s="1"/>
  <c r="W87" i="9"/>
  <c r="V87" i="9"/>
  <c r="S87" i="9"/>
  <c r="S88" i="9" s="1"/>
  <c r="R87" i="9"/>
  <c r="R88" i="9" s="1"/>
  <c r="N87" i="9"/>
  <c r="N88" i="9" s="1"/>
  <c r="I87" i="9"/>
  <c r="H87" i="9"/>
  <c r="C87" i="9"/>
  <c r="B87" i="9"/>
  <c r="B88" i="9" s="1"/>
  <c r="BE85" i="9"/>
  <c r="BE86" i="9" s="1"/>
  <c r="BF83" i="9"/>
  <c r="BF85" i="9" s="1"/>
  <c r="BF87" i="9" s="1"/>
  <c r="BF88" i="9" s="1"/>
  <c r="BF81" i="9"/>
  <c r="BE81" i="9"/>
  <c r="BD81" i="9"/>
  <c r="AW81" i="9"/>
  <c r="AV81" i="9"/>
  <c r="AQ81" i="9"/>
  <c r="AP81" i="9"/>
  <c r="AO81" i="9"/>
  <c r="AM81" i="9"/>
  <c r="AL81" i="9"/>
  <c r="AJ81" i="9"/>
  <c r="AH81" i="9"/>
  <c r="AC81" i="9"/>
  <c r="W81" i="9"/>
  <c r="V81" i="9"/>
  <c r="S81" i="9"/>
  <c r="R81" i="9"/>
  <c r="N81" i="9"/>
  <c r="I81" i="9"/>
  <c r="H81" i="9"/>
  <c r="C81" i="9"/>
  <c r="B81" i="9"/>
  <c r="AO74" i="9"/>
  <c r="AM74" i="9"/>
  <c r="AL74" i="9"/>
  <c r="AJ74" i="9"/>
  <c r="AH74" i="9"/>
  <c r="AC74" i="9"/>
  <c r="W74" i="9"/>
  <c r="V74" i="9"/>
  <c r="S74" i="9"/>
  <c r="R74" i="9"/>
  <c r="N74" i="9"/>
  <c r="H74" i="9"/>
  <c r="C74" i="9"/>
  <c r="B74" i="9"/>
  <c r="BF67" i="9"/>
  <c r="BE67" i="9"/>
  <c r="BD67" i="9"/>
  <c r="AQ67" i="9"/>
  <c r="AP67" i="9"/>
  <c r="AO67" i="9"/>
  <c r="AM67" i="9"/>
  <c r="AL67" i="9"/>
  <c r="AJ67" i="9"/>
  <c r="AH67" i="9"/>
  <c r="AC67" i="9"/>
  <c r="W67" i="9"/>
  <c r="V67" i="9"/>
  <c r="S67" i="9"/>
  <c r="R67" i="9"/>
  <c r="N67" i="9"/>
  <c r="I67" i="9"/>
  <c r="H67" i="9"/>
  <c r="C67" i="9"/>
  <c r="B67" i="9"/>
  <c r="BF63" i="9"/>
  <c r="BF60" i="9"/>
  <c r="BE60" i="9"/>
  <c r="BD60" i="9"/>
  <c r="AW60" i="9"/>
  <c r="AV60" i="9"/>
  <c r="AQ60" i="9"/>
  <c r="AP60" i="9"/>
  <c r="AO60" i="9"/>
  <c r="AM60" i="9"/>
  <c r="AL60" i="9"/>
  <c r="AJ60" i="9"/>
  <c r="AH60" i="9"/>
  <c r="AC60" i="9"/>
  <c r="W60" i="9"/>
  <c r="V60" i="9"/>
  <c r="S60" i="9"/>
  <c r="R60" i="9"/>
  <c r="N60" i="9"/>
  <c r="I60" i="9"/>
  <c r="H60" i="9"/>
  <c r="C60" i="9"/>
  <c r="B60" i="9"/>
  <c r="AO53" i="9"/>
  <c r="AM53" i="9"/>
  <c r="AL53" i="9"/>
  <c r="AJ53" i="9"/>
  <c r="AH53" i="9"/>
  <c r="AC53" i="9"/>
  <c r="W53" i="9"/>
  <c r="V53" i="9"/>
  <c r="S53" i="9"/>
  <c r="R53" i="9"/>
  <c r="N53" i="9"/>
  <c r="H53" i="9"/>
  <c r="C53" i="9"/>
  <c r="H52" i="9"/>
  <c r="C52" i="9"/>
  <c r="B52" i="9"/>
  <c r="B53" i="9" s="1"/>
  <c r="AL47" i="9"/>
  <c r="BF46" i="9"/>
  <c r="BD46" i="9"/>
  <c r="AO46" i="9"/>
  <c r="AL46" i="9"/>
  <c r="AL48" i="9" s="1"/>
  <c r="AJ46" i="9"/>
  <c r="AJ47" i="9" s="1"/>
  <c r="AH46" i="9"/>
  <c r="W46" i="9"/>
  <c r="W47" i="9" s="1"/>
  <c r="W48" i="9" s="1"/>
  <c r="V46" i="9"/>
  <c r="S46" i="9"/>
  <c r="N46" i="9"/>
  <c r="C46" i="9"/>
  <c r="B46" i="9"/>
  <c r="AO45" i="9"/>
  <c r="AM45" i="9"/>
  <c r="AH45" i="9"/>
  <c r="AH47" i="9" s="1"/>
  <c r="AC45" i="9"/>
  <c r="AC46" i="9" s="1"/>
  <c r="R45" i="9"/>
  <c r="R46" i="9" s="1"/>
  <c r="H45" i="9"/>
  <c r="H46" i="9" s="1"/>
  <c r="BF39" i="9"/>
  <c r="BE39" i="9"/>
  <c r="BE41" i="9" s="1"/>
  <c r="BD39" i="9"/>
  <c r="AQ39" i="9"/>
  <c r="AP39" i="9"/>
  <c r="AO39" i="9"/>
  <c r="AM39" i="9"/>
  <c r="AL39" i="9"/>
  <c r="AJ39" i="9"/>
  <c r="AH39" i="9"/>
  <c r="AC39" i="9"/>
  <c r="W39" i="9"/>
  <c r="V39" i="9"/>
  <c r="S39" i="9"/>
  <c r="R39" i="9"/>
  <c r="N39" i="9"/>
  <c r="I39" i="9"/>
  <c r="H39" i="9"/>
  <c r="B39" i="9"/>
  <c r="BF36" i="9"/>
  <c r="BE36" i="9"/>
  <c r="AW36" i="9"/>
  <c r="AW39" i="9" s="1"/>
  <c r="AV36" i="9"/>
  <c r="AV39" i="9" s="1"/>
  <c r="AQ36" i="9"/>
  <c r="AO36" i="9"/>
  <c r="AM36" i="9"/>
  <c r="AC36" i="9"/>
  <c r="R36" i="9"/>
  <c r="N36" i="9"/>
  <c r="H36" i="9"/>
  <c r="C36" i="9"/>
  <c r="C39" i="9" s="1"/>
  <c r="B36" i="9"/>
  <c r="BF35" i="9"/>
  <c r="BE35" i="9"/>
  <c r="BD35" i="9"/>
  <c r="BD36" i="9" s="1"/>
  <c r="F472" i="6" s="1"/>
  <c r="AW35" i="9"/>
  <c r="AV35" i="9"/>
  <c r="AQ35" i="9"/>
  <c r="AP35" i="9"/>
  <c r="AP36" i="9" s="1"/>
  <c r="AO35" i="9"/>
  <c r="AM35" i="9"/>
  <c r="AL35" i="9"/>
  <c r="AL36" i="9" s="1"/>
  <c r="AJ35" i="9"/>
  <c r="AH35" i="9"/>
  <c r="AH36" i="9" s="1"/>
  <c r="AC35" i="9"/>
  <c r="W35" i="9"/>
  <c r="W36" i="9" s="1"/>
  <c r="V35" i="9"/>
  <c r="V36" i="9" s="1"/>
  <c r="S35" i="9"/>
  <c r="S36" i="9" s="1"/>
  <c r="R35" i="9"/>
  <c r="N35" i="9"/>
  <c r="I35" i="9"/>
  <c r="I36" i="9" s="1"/>
  <c r="O457" i="6" s="1"/>
  <c r="H35" i="9"/>
  <c r="B35" i="9"/>
  <c r="AO32" i="9"/>
  <c r="AM32" i="9"/>
  <c r="AL32" i="9"/>
  <c r="AJ32" i="9"/>
  <c r="AH32" i="9"/>
  <c r="AC32" i="9"/>
  <c r="W32" i="9"/>
  <c r="V32" i="9"/>
  <c r="S32" i="9"/>
  <c r="R32" i="9"/>
  <c r="N32" i="9"/>
  <c r="I32" i="9"/>
  <c r="H32" i="9"/>
  <c r="C32" i="9"/>
  <c r="C35" i="9" s="1"/>
  <c r="B32" i="9"/>
  <c r="BF27" i="9"/>
  <c r="BF25" i="9"/>
  <c r="BE25" i="9"/>
  <c r="BD25" i="9"/>
  <c r="AO25" i="9"/>
  <c r="AM25" i="9"/>
  <c r="AL25" i="9"/>
  <c r="AJ25" i="9"/>
  <c r="AH25" i="9"/>
  <c r="AC25" i="9"/>
  <c r="W25" i="9"/>
  <c r="V25" i="9"/>
  <c r="S25" i="9"/>
  <c r="R25" i="9"/>
  <c r="N25" i="9"/>
  <c r="H25" i="9"/>
  <c r="C25" i="9"/>
  <c r="B25" i="9"/>
  <c r="BF19" i="9"/>
  <c r="BE19" i="9"/>
  <c r="BD19" i="9"/>
  <c r="AW19" i="9"/>
  <c r="AV19" i="9"/>
  <c r="AQ19" i="9"/>
  <c r="AP19" i="9"/>
  <c r="AO19" i="9"/>
  <c r="AM19" i="9"/>
  <c r="AL19" i="9"/>
  <c r="AJ19" i="9"/>
  <c r="AH19" i="9"/>
  <c r="AC19" i="9"/>
  <c r="W19" i="9"/>
  <c r="V19" i="9"/>
  <c r="S19" i="9"/>
  <c r="R19" i="9"/>
  <c r="N19" i="9"/>
  <c r="I19" i="9"/>
  <c r="H19" i="9"/>
  <c r="C19" i="9"/>
  <c r="B19" i="9"/>
  <c r="AO11" i="9"/>
  <c r="AM11" i="9"/>
  <c r="AL11" i="9"/>
  <c r="AJ11" i="9"/>
  <c r="AH11" i="9"/>
  <c r="AC11" i="9"/>
  <c r="W11" i="9"/>
  <c r="V11" i="9"/>
  <c r="S11" i="9"/>
  <c r="R11" i="9"/>
  <c r="N11" i="9"/>
  <c r="H11" i="9"/>
  <c r="C11" i="9"/>
  <c r="B11" i="9"/>
  <c r="BF4" i="9"/>
  <c r="BE4" i="9"/>
  <c r="BD4" i="9"/>
  <c r="AO4" i="9"/>
  <c r="AM4" i="9"/>
  <c r="AL4" i="9"/>
  <c r="AJ4" i="9"/>
  <c r="AH4" i="9"/>
  <c r="AC4" i="9"/>
  <c r="W4" i="9"/>
  <c r="V4" i="9"/>
  <c r="S4" i="9"/>
  <c r="R4" i="9"/>
  <c r="N4" i="9"/>
  <c r="H4" i="9"/>
  <c r="C4" i="9"/>
  <c r="B4" i="9"/>
  <c r="BD368" i="8"/>
  <c r="BE364" i="8"/>
  <c r="BE363" i="8"/>
  <c r="BE365" i="8" s="1"/>
  <c r="BF362" i="8"/>
  <c r="BE362" i="8"/>
  <c r="BD362" i="8"/>
  <c r="AW362" i="8"/>
  <c r="AV362" i="8"/>
  <c r="AQ362" i="8"/>
  <c r="AP362" i="8"/>
  <c r="AO362" i="8"/>
  <c r="AM362" i="8"/>
  <c r="AL362" i="8"/>
  <c r="AJ362" i="8"/>
  <c r="AH362" i="8"/>
  <c r="AC362" i="8"/>
  <c r="W362" i="8"/>
  <c r="V362" i="8"/>
  <c r="R362" i="8"/>
  <c r="N362" i="8"/>
  <c r="I362" i="8"/>
  <c r="H362" i="8"/>
  <c r="C362" i="8"/>
  <c r="B362" i="8"/>
  <c r="E431" i="6" s="1"/>
  <c r="AO355" i="8"/>
  <c r="AM355" i="8"/>
  <c r="AL355" i="8"/>
  <c r="AJ355" i="8"/>
  <c r="AH355" i="8"/>
  <c r="AC355" i="8"/>
  <c r="W355" i="8"/>
  <c r="V355" i="8"/>
  <c r="R355" i="8"/>
  <c r="N355" i="8"/>
  <c r="H355" i="8"/>
  <c r="C355" i="8"/>
  <c r="B355" i="8"/>
  <c r="N351" i="8"/>
  <c r="BF348" i="8"/>
  <c r="BE348" i="8"/>
  <c r="BD348" i="8"/>
  <c r="AO348" i="8"/>
  <c r="AM348" i="8"/>
  <c r="AL348" i="8"/>
  <c r="E499" i="6" s="1"/>
  <c r="AJ348" i="8"/>
  <c r="AH348" i="8"/>
  <c r="AC348" i="8"/>
  <c r="W348" i="8"/>
  <c r="V348" i="8"/>
  <c r="R348" i="8"/>
  <c r="N348" i="8"/>
  <c r="H348" i="8"/>
  <c r="C348" i="8"/>
  <c r="B348" i="8"/>
  <c r="S346" i="8"/>
  <c r="S347" i="8" s="1"/>
  <c r="BF341" i="8"/>
  <c r="BD341" i="8"/>
  <c r="AW341" i="8"/>
  <c r="AV341" i="8"/>
  <c r="AQ341" i="8"/>
  <c r="AP341" i="8"/>
  <c r="AO341" i="8"/>
  <c r="AM341" i="8"/>
  <c r="AL341" i="8"/>
  <c r="AJ341" i="8"/>
  <c r="AH341" i="8"/>
  <c r="AC341" i="8"/>
  <c r="W341" i="8"/>
  <c r="V341" i="8"/>
  <c r="S341" i="8"/>
  <c r="R341" i="8"/>
  <c r="N341" i="8"/>
  <c r="I341" i="8"/>
  <c r="H341" i="8"/>
  <c r="C341" i="8"/>
  <c r="B341" i="8"/>
  <c r="BE340" i="8"/>
  <c r="BE341" i="8" s="1"/>
  <c r="BE342" i="8" s="1"/>
  <c r="AO334" i="8"/>
  <c r="AM334" i="8"/>
  <c r="AL334" i="8"/>
  <c r="AJ334" i="8"/>
  <c r="AH334" i="8"/>
  <c r="AC334" i="8"/>
  <c r="W334" i="8"/>
  <c r="V334" i="8"/>
  <c r="S334" i="8"/>
  <c r="E398" i="6" s="1"/>
  <c r="R334" i="8"/>
  <c r="N334" i="8"/>
  <c r="H334" i="8"/>
  <c r="C334" i="8"/>
  <c r="B334" i="8"/>
  <c r="AJ331" i="8"/>
  <c r="AJ332" i="8" s="1"/>
  <c r="AC330" i="8"/>
  <c r="BD329" i="8"/>
  <c r="AW329" i="8"/>
  <c r="AV329" i="8"/>
  <c r="AQ329" i="8"/>
  <c r="AP329" i="8"/>
  <c r="AO329" i="8"/>
  <c r="AM329" i="8"/>
  <c r="AJ329" i="8"/>
  <c r="AC329" i="8"/>
  <c r="AC331" i="8" s="1"/>
  <c r="W329" i="8"/>
  <c r="V329" i="8"/>
  <c r="S329" i="8"/>
  <c r="R329" i="8"/>
  <c r="N329" i="8"/>
  <c r="I329" i="8"/>
  <c r="H329" i="8"/>
  <c r="C329" i="8"/>
  <c r="B329" i="8"/>
  <c r="BF327" i="8"/>
  <c r="BD327" i="8"/>
  <c r="AO327" i="8"/>
  <c r="AM327" i="8"/>
  <c r="AL327" i="8"/>
  <c r="AL329" i="8" s="1"/>
  <c r="AJ327" i="8"/>
  <c r="AH327" i="8"/>
  <c r="AH329" i="8" s="1"/>
  <c r="AH330" i="8" s="1"/>
  <c r="AC327" i="8"/>
  <c r="W327" i="8"/>
  <c r="V327" i="8"/>
  <c r="S327" i="8"/>
  <c r="R327" i="8"/>
  <c r="N327" i="8"/>
  <c r="H327" i="8"/>
  <c r="C327" i="8"/>
  <c r="B327" i="8"/>
  <c r="BF320" i="8"/>
  <c r="BD320" i="8"/>
  <c r="AW320" i="8"/>
  <c r="AV320" i="8"/>
  <c r="AQ320" i="8"/>
  <c r="AP320" i="8"/>
  <c r="AO320" i="8"/>
  <c r="AM320" i="8"/>
  <c r="AL320" i="8"/>
  <c r="AJ320" i="8"/>
  <c r="AH320" i="8"/>
  <c r="AC320" i="8"/>
  <c r="W320" i="8"/>
  <c r="V320" i="8"/>
  <c r="S320" i="8"/>
  <c r="R320" i="8"/>
  <c r="N320" i="8"/>
  <c r="I320" i="8"/>
  <c r="H320" i="8"/>
  <c r="C320" i="8"/>
  <c r="B320" i="8"/>
  <c r="S319" i="8"/>
  <c r="BE318" i="8"/>
  <c r="BE317" i="8"/>
  <c r="BE316" i="8"/>
  <c r="AO313" i="8"/>
  <c r="AM313" i="8"/>
  <c r="AL313" i="8"/>
  <c r="AJ313" i="8"/>
  <c r="AH313" i="8"/>
  <c r="AC313" i="8"/>
  <c r="W313" i="8"/>
  <c r="V313" i="8"/>
  <c r="S313" i="8"/>
  <c r="R313" i="8"/>
  <c r="N313" i="8"/>
  <c r="H313" i="8"/>
  <c r="C313" i="8"/>
  <c r="B313" i="8"/>
  <c r="BD310" i="8"/>
  <c r="AW310" i="8"/>
  <c r="AQ310" i="8"/>
  <c r="AP310" i="8"/>
  <c r="V310" i="8"/>
  <c r="S310" i="8"/>
  <c r="H310" i="8"/>
  <c r="C310" i="8"/>
  <c r="BF309" i="8"/>
  <c r="BF310" i="8" s="1"/>
  <c r="BE309" i="8"/>
  <c r="BE310" i="8" s="1"/>
  <c r="BD309" i="8"/>
  <c r="AW309" i="8"/>
  <c r="AV309" i="8"/>
  <c r="AV310" i="8" s="1"/>
  <c r="AQ309" i="8"/>
  <c r="AP309" i="8"/>
  <c r="AO309" i="8"/>
  <c r="AO310" i="8" s="1"/>
  <c r="AM309" i="8"/>
  <c r="AM310" i="8" s="1"/>
  <c r="AL309" i="8"/>
  <c r="AJ309" i="8"/>
  <c r="AH309" i="8"/>
  <c r="AH310" i="8" s="1"/>
  <c r="AC309" i="8"/>
  <c r="AC310" i="8" s="1"/>
  <c r="W309" i="8"/>
  <c r="W310" i="8" s="1"/>
  <c r="V309" i="8"/>
  <c r="S309" i="8"/>
  <c r="N309" i="8"/>
  <c r="N310" i="8" s="1"/>
  <c r="U413" i="6" s="1"/>
  <c r="I309" i="8"/>
  <c r="I310" i="8" s="1"/>
  <c r="H309" i="8"/>
  <c r="C309" i="8"/>
  <c r="B309" i="8"/>
  <c r="B310" i="8" s="1"/>
  <c r="B311" i="8" s="1"/>
  <c r="O422" i="6" s="1"/>
  <c r="BF306" i="8"/>
  <c r="BE306" i="8"/>
  <c r="BD306" i="8"/>
  <c r="AO306" i="8"/>
  <c r="AM306" i="8"/>
  <c r="E565" i="6" s="1"/>
  <c r="AL306" i="8"/>
  <c r="AJ306" i="8"/>
  <c r="AH306" i="8"/>
  <c r="AC306" i="8"/>
  <c r="W306" i="8"/>
  <c r="V306" i="8"/>
  <c r="S306" i="8"/>
  <c r="R306" i="8"/>
  <c r="N306" i="8"/>
  <c r="H306" i="8"/>
  <c r="C306" i="8"/>
  <c r="B306" i="8"/>
  <c r="BE303" i="8"/>
  <c r="BF302" i="8"/>
  <c r="BE302" i="8"/>
  <c r="BD302" i="8"/>
  <c r="AW302" i="8"/>
  <c r="AV302" i="8"/>
  <c r="AQ302" i="8"/>
  <c r="AP302" i="8"/>
  <c r="AO302" i="8"/>
  <c r="AM302" i="8"/>
  <c r="AL302" i="8"/>
  <c r="AJ302" i="8"/>
  <c r="AH302" i="8"/>
  <c r="AC302" i="8"/>
  <c r="W302" i="8"/>
  <c r="V302" i="8"/>
  <c r="S302" i="8"/>
  <c r="R302" i="8"/>
  <c r="N302" i="8"/>
  <c r="I302" i="8"/>
  <c r="H302" i="8"/>
  <c r="C302" i="8"/>
  <c r="B302" i="8"/>
  <c r="BF299" i="8"/>
  <c r="BE299" i="8"/>
  <c r="BD299" i="8"/>
  <c r="AW299" i="8"/>
  <c r="AV299" i="8"/>
  <c r="AQ299" i="8"/>
  <c r="AP299" i="8"/>
  <c r="AO299" i="8"/>
  <c r="AM299" i="8"/>
  <c r="AL299" i="8"/>
  <c r="AJ299" i="8"/>
  <c r="AH299" i="8"/>
  <c r="AC299" i="8"/>
  <c r="W299" i="8"/>
  <c r="V299" i="8"/>
  <c r="S299" i="8"/>
  <c r="R299" i="8"/>
  <c r="N299" i="8"/>
  <c r="I299" i="8"/>
  <c r="H299" i="8"/>
  <c r="C299" i="8"/>
  <c r="B299" i="8"/>
  <c r="BF297" i="8"/>
  <c r="BE297" i="8"/>
  <c r="BD297" i="8"/>
  <c r="AQ297" i="8"/>
  <c r="AP297" i="8"/>
  <c r="AM297" i="8"/>
  <c r="AL297" i="8"/>
  <c r="E497" i="6" s="1"/>
  <c r="AC297" i="8"/>
  <c r="BF295" i="8"/>
  <c r="BE295" i="8"/>
  <c r="BD295" i="8"/>
  <c r="S294" i="8"/>
  <c r="AO292" i="8"/>
  <c r="AM292" i="8"/>
  <c r="AL292" i="8"/>
  <c r="AJ292" i="8"/>
  <c r="AH292" i="8"/>
  <c r="AC292" i="8"/>
  <c r="W292" i="8"/>
  <c r="V292" i="8"/>
  <c r="S292" i="8"/>
  <c r="R292" i="8"/>
  <c r="N292" i="8"/>
  <c r="H292" i="8"/>
  <c r="C292" i="8"/>
  <c r="B292" i="8"/>
  <c r="BF290" i="8"/>
  <c r="BE290" i="8"/>
  <c r="BD290" i="8"/>
  <c r="AO290" i="8"/>
  <c r="AM290" i="8"/>
  <c r="AL290" i="8"/>
  <c r="AJ290" i="8"/>
  <c r="AH290" i="8"/>
  <c r="AC290" i="8"/>
  <c r="W290" i="8"/>
  <c r="V290" i="8"/>
  <c r="S290" i="8"/>
  <c r="R290" i="8"/>
  <c r="N290" i="8"/>
  <c r="H290" i="8"/>
  <c r="C290" i="8"/>
  <c r="B290" i="8"/>
  <c r="AO285" i="8"/>
  <c r="AM285" i="8"/>
  <c r="AL285" i="8"/>
  <c r="AJ285" i="8"/>
  <c r="AH285" i="8"/>
  <c r="AC285" i="8"/>
  <c r="E548" i="6" s="1"/>
  <c r="W285" i="8"/>
  <c r="V285" i="8"/>
  <c r="S285" i="8"/>
  <c r="R285" i="8"/>
  <c r="N285" i="8"/>
  <c r="I285" i="8"/>
  <c r="H285" i="8"/>
  <c r="C285" i="8"/>
  <c r="B285" i="8"/>
  <c r="BD284" i="8"/>
  <c r="BF283" i="8"/>
  <c r="BF284" i="8" s="1"/>
  <c r="BF285" i="8" s="1"/>
  <c r="BE283" i="8"/>
  <c r="BD283" i="8"/>
  <c r="BD285" i="8" s="1"/>
  <c r="E480" i="6" s="1"/>
  <c r="AW283" i="8"/>
  <c r="AV283" i="8"/>
  <c r="AQ283" i="8"/>
  <c r="AP283" i="8"/>
  <c r="AO283" i="8"/>
  <c r="AM283" i="8"/>
  <c r="AL283" i="8"/>
  <c r="AJ283" i="8"/>
  <c r="AH283" i="8"/>
  <c r="AC283" i="8"/>
  <c r="W283" i="8"/>
  <c r="V283" i="8"/>
  <c r="S283" i="8"/>
  <c r="R283" i="8"/>
  <c r="N283" i="8"/>
  <c r="I283" i="8"/>
  <c r="H283" i="8"/>
  <c r="C283" i="8"/>
  <c r="B283" i="8"/>
  <c r="BF277" i="8"/>
  <c r="BE277" i="8"/>
  <c r="BD277" i="8"/>
  <c r="S277" i="8"/>
  <c r="S273" i="8"/>
  <c r="AO271" i="8"/>
  <c r="AM271" i="8"/>
  <c r="AL271" i="8"/>
  <c r="AJ271" i="8"/>
  <c r="AH271" i="8"/>
  <c r="AC271" i="8"/>
  <c r="W271" i="8"/>
  <c r="V271" i="8"/>
  <c r="R271" i="8"/>
  <c r="N271" i="8"/>
  <c r="H271" i="8"/>
  <c r="C271" i="8"/>
  <c r="B271" i="8"/>
  <c r="AM267" i="8"/>
  <c r="BF264" i="8"/>
  <c r="BE264" i="8"/>
  <c r="BD264" i="8"/>
  <c r="AO264" i="8"/>
  <c r="AM264" i="8"/>
  <c r="AL264" i="8"/>
  <c r="E496" i="6" s="1"/>
  <c r="AJ264" i="8"/>
  <c r="AH264" i="8"/>
  <c r="AC264" i="8"/>
  <c r="W264" i="8"/>
  <c r="V264" i="8"/>
  <c r="S264" i="8"/>
  <c r="S266" i="8" s="1"/>
  <c r="R264" i="8"/>
  <c r="N264" i="8"/>
  <c r="H264" i="8"/>
  <c r="C264" i="8"/>
  <c r="B264" i="8"/>
  <c r="AJ261" i="8"/>
  <c r="BF257" i="8"/>
  <c r="BE257" i="8"/>
  <c r="BD257" i="8"/>
  <c r="AW257" i="8"/>
  <c r="AV257" i="8"/>
  <c r="AQ257" i="8"/>
  <c r="AP257" i="8"/>
  <c r="AO257" i="8"/>
  <c r="AM257" i="8"/>
  <c r="AL257" i="8"/>
  <c r="AJ257" i="8"/>
  <c r="AH257" i="8"/>
  <c r="AC257" i="8"/>
  <c r="W257" i="8"/>
  <c r="V257" i="8"/>
  <c r="S257" i="8"/>
  <c r="R257" i="8"/>
  <c r="N257" i="8"/>
  <c r="I257" i="8"/>
  <c r="H257" i="8"/>
  <c r="C257" i="8"/>
  <c r="B257" i="8"/>
  <c r="AO250" i="8"/>
  <c r="AM250" i="8"/>
  <c r="AL250" i="8"/>
  <c r="AJ250" i="8"/>
  <c r="AH250" i="8"/>
  <c r="AC250" i="8"/>
  <c r="W250" i="8"/>
  <c r="V250" i="8"/>
  <c r="S250" i="8"/>
  <c r="R250" i="8"/>
  <c r="N250" i="8"/>
  <c r="I250" i="8"/>
  <c r="H250" i="8"/>
  <c r="C250" i="8"/>
  <c r="B250" i="8"/>
  <c r="BF243" i="8"/>
  <c r="BD243" i="8"/>
  <c r="AO243" i="8"/>
  <c r="AM243" i="8"/>
  <c r="AL243" i="8"/>
  <c r="AJ243" i="8"/>
  <c r="AH243" i="8"/>
  <c r="AC243" i="8"/>
  <c r="W243" i="8"/>
  <c r="V243" i="8"/>
  <c r="S243" i="8"/>
  <c r="R243" i="8"/>
  <c r="N243" i="8"/>
  <c r="I243" i="8"/>
  <c r="H243" i="8"/>
  <c r="C243" i="8"/>
  <c r="B243" i="8"/>
  <c r="BF240" i="8"/>
  <c r="AP240" i="8"/>
  <c r="S240" i="8"/>
  <c r="BF236" i="8"/>
  <c r="BD236" i="8"/>
  <c r="AW236" i="8"/>
  <c r="AV236" i="8"/>
  <c r="AP236" i="8"/>
  <c r="AO236" i="8"/>
  <c r="AH236" i="8"/>
  <c r="R236" i="8"/>
  <c r="I236" i="8"/>
  <c r="H236" i="8"/>
  <c r="C236" i="8"/>
  <c r="BF235" i="8"/>
  <c r="BD235" i="8"/>
  <c r="AW235" i="8"/>
  <c r="AV235" i="8"/>
  <c r="AQ235" i="8"/>
  <c r="AQ236" i="8" s="1"/>
  <c r="AP235" i="8"/>
  <c r="AO235" i="8"/>
  <c r="AM235" i="8"/>
  <c r="AM236" i="8" s="1"/>
  <c r="E563" i="6" s="1"/>
  <c r="AL235" i="8"/>
  <c r="AL236" i="8" s="1"/>
  <c r="AJ235" i="8"/>
  <c r="AH235" i="8"/>
  <c r="AC235" i="8"/>
  <c r="AC236" i="8" s="1"/>
  <c r="W235" i="8"/>
  <c r="W236" i="8" s="1"/>
  <c r="V235" i="8"/>
  <c r="V236" i="8" s="1"/>
  <c r="V237" i="8" s="1"/>
  <c r="R235" i="8"/>
  <c r="N235" i="8"/>
  <c r="N236" i="8" s="1"/>
  <c r="I235" i="8"/>
  <c r="H235" i="8"/>
  <c r="C235" i="8"/>
  <c r="B235" i="8"/>
  <c r="B236" i="8" s="1"/>
  <c r="S234" i="8"/>
  <c r="S235" i="8" s="1"/>
  <c r="BD229" i="8"/>
  <c r="AO229" i="8"/>
  <c r="AM229" i="8"/>
  <c r="AL229" i="8"/>
  <c r="AJ229" i="8"/>
  <c r="AH229" i="8"/>
  <c r="AC229" i="8"/>
  <c r="W229" i="8"/>
  <c r="V229" i="8"/>
  <c r="S229" i="8"/>
  <c r="R229" i="8"/>
  <c r="N229" i="8"/>
  <c r="H229" i="8"/>
  <c r="C229" i="8"/>
  <c r="B229" i="8"/>
  <c r="BF228" i="8"/>
  <c r="BF229" i="8" s="1"/>
  <c r="BE228" i="8"/>
  <c r="BE229" i="8" s="1"/>
  <c r="BE231" i="8" s="1"/>
  <c r="BF222" i="8"/>
  <c r="BD222" i="8"/>
  <c r="AO222" i="8"/>
  <c r="AM222" i="8"/>
  <c r="AL222" i="8"/>
  <c r="AJ222" i="8"/>
  <c r="AH222" i="8"/>
  <c r="AC222" i="8"/>
  <c r="E546" i="6" s="1"/>
  <c r="W222" i="8"/>
  <c r="E410" i="6" s="1"/>
  <c r="V222" i="8"/>
  <c r="S222" i="8"/>
  <c r="R222" i="8"/>
  <c r="N222" i="8"/>
  <c r="H222" i="8"/>
  <c r="C222" i="8"/>
  <c r="B222" i="8"/>
  <c r="BF217" i="8"/>
  <c r="AO215" i="8"/>
  <c r="AM215" i="8"/>
  <c r="AL215" i="8"/>
  <c r="AJ215" i="8"/>
  <c r="AH215" i="8"/>
  <c r="AC215" i="8"/>
  <c r="W215" i="8"/>
  <c r="V215" i="8"/>
  <c r="S215" i="8"/>
  <c r="R215" i="8"/>
  <c r="N215" i="8"/>
  <c r="H215" i="8"/>
  <c r="C215" i="8"/>
  <c r="B215" i="8"/>
  <c r="BE213" i="8"/>
  <c r="BE212" i="8"/>
  <c r="AL211" i="8"/>
  <c r="S208" i="8"/>
  <c r="H208" i="8"/>
  <c r="BF207" i="8"/>
  <c r="AW207" i="8"/>
  <c r="AV207" i="8"/>
  <c r="AM207" i="8"/>
  <c r="AL207" i="8"/>
  <c r="W207" i="8"/>
  <c r="S207" i="8"/>
  <c r="R207" i="8"/>
  <c r="H207" i="8"/>
  <c r="C207" i="8"/>
  <c r="C208" i="8" s="1"/>
  <c r="BF206" i="8"/>
  <c r="BF208" i="8" s="1"/>
  <c r="BD206" i="8"/>
  <c r="AQ206" i="8"/>
  <c r="AQ207" i="8" s="1"/>
  <c r="AP206" i="8"/>
  <c r="AP207" i="8" s="1"/>
  <c r="AO206" i="8"/>
  <c r="AM206" i="8"/>
  <c r="AM208" i="8" s="1"/>
  <c r="AL206" i="8"/>
  <c r="AL208" i="8" s="1"/>
  <c r="AJ206" i="8"/>
  <c r="AJ207" i="8" s="1"/>
  <c r="AJ208" i="8" s="1"/>
  <c r="AH206" i="8"/>
  <c r="AH207" i="8" s="1"/>
  <c r="AC206" i="8"/>
  <c r="AC207" i="8" s="1"/>
  <c r="W206" i="8"/>
  <c r="W208" i="8" s="1"/>
  <c r="V206" i="8"/>
  <c r="V207" i="8" s="1"/>
  <c r="V208" i="8" s="1"/>
  <c r="R206" i="8"/>
  <c r="R208" i="8" s="1"/>
  <c r="N206" i="8"/>
  <c r="I206" i="8"/>
  <c r="I207" i="8" s="1"/>
  <c r="I208" i="8" s="1"/>
  <c r="B206" i="8"/>
  <c r="B207" i="8" s="1"/>
  <c r="B208" i="8" s="1"/>
  <c r="BF201" i="8"/>
  <c r="BD201" i="8"/>
  <c r="AO201" i="8"/>
  <c r="AM201" i="8"/>
  <c r="AL201" i="8"/>
  <c r="AJ201" i="8"/>
  <c r="AH201" i="8"/>
  <c r="AC201" i="8"/>
  <c r="W201" i="8"/>
  <c r="V201" i="8"/>
  <c r="S201" i="8"/>
  <c r="R201" i="8"/>
  <c r="N201" i="8"/>
  <c r="H201" i="8"/>
  <c r="C201" i="8"/>
  <c r="B201" i="8"/>
  <c r="BE200" i="8"/>
  <c r="AO198" i="8"/>
  <c r="AM198" i="8"/>
  <c r="AL198" i="8"/>
  <c r="AJ198" i="8"/>
  <c r="AH198" i="8"/>
  <c r="AC198" i="8"/>
  <c r="W198" i="8"/>
  <c r="V198" i="8"/>
  <c r="S198" i="8"/>
  <c r="R198" i="8"/>
  <c r="N198" i="8"/>
  <c r="H198" i="8"/>
  <c r="C198" i="8"/>
  <c r="B198" i="8"/>
  <c r="BF197" i="8"/>
  <c r="BE197" i="8"/>
  <c r="BD197" i="8"/>
  <c r="AQ196" i="8"/>
  <c r="BF194" i="8"/>
  <c r="BE194" i="8"/>
  <c r="AL194" i="8"/>
  <c r="E494" i="6" s="1"/>
  <c r="AJ194" i="8"/>
  <c r="E511" i="6" s="1"/>
  <c r="W194" i="8"/>
  <c r="V194" i="8"/>
  <c r="R194" i="8"/>
  <c r="N194" i="8"/>
  <c r="BF193" i="8"/>
  <c r="BE193" i="8"/>
  <c r="BD193" i="8"/>
  <c r="BD194" i="8" s="1"/>
  <c r="AW193" i="8"/>
  <c r="AW194" i="8" s="1"/>
  <c r="AV193" i="8"/>
  <c r="AV194" i="8" s="1"/>
  <c r="AQ193" i="8"/>
  <c r="AQ194" i="8" s="1"/>
  <c r="AP193" i="8"/>
  <c r="AP194" i="8" s="1"/>
  <c r="AO193" i="8"/>
  <c r="AO194" i="8" s="1"/>
  <c r="AM193" i="8"/>
  <c r="AM194" i="8" s="1"/>
  <c r="E562" i="6" s="1"/>
  <c r="AL193" i="8"/>
  <c r="AJ193" i="8"/>
  <c r="AH193" i="8"/>
  <c r="AH194" i="8" s="1"/>
  <c r="AC193" i="8"/>
  <c r="AC194" i="8" s="1"/>
  <c r="W193" i="8"/>
  <c r="V193" i="8"/>
  <c r="S193" i="8"/>
  <c r="S194" i="8" s="1"/>
  <c r="E394" i="6" s="1"/>
  <c r="R193" i="8"/>
  <c r="N193" i="8"/>
  <c r="I193" i="8"/>
  <c r="I194" i="8" s="1"/>
  <c r="H193" i="8"/>
  <c r="H194" i="8" s="1"/>
  <c r="C193" i="8"/>
  <c r="C194" i="8" s="1"/>
  <c r="B193" i="8"/>
  <c r="B194" i="8" s="1"/>
  <c r="AO187" i="8"/>
  <c r="AM187" i="8"/>
  <c r="AL187" i="8"/>
  <c r="AJ187" i="8"/>
  <c r="AH187" i="8"/>
  <c r="AC187" i="8"/>
  <c r="W187" i="8"/>
  <c r="V187" i="8"/>
  <c r="S187" i="8"/>
  <c r="R187" i="8"/>
  <c r="N187" i="8"/>
  <c r="I187" i="8"/>
  <c r="H187" i="8"/>
  <c r="C187" i="8"/>
  <c r="B187" i="8"/>
  <c r="BF180" i="8"/>
  <c r="BE180" i="8"/>
  <c r="BD180" i="8"/>
  <c r="AO180" i="8"/>
  <c r="AM180" i="8"/>
  <c r="AL180" i="8"/>
  <c r="AJ180" i="8"/>
  <c r="AH180" i="8"/>
  <c r="AC180" i="8"/>
  <c r="W180" i="8"/>
  <c r="V180" i="8"/>
  <c r="S180" i="8"/>
  <c r="R180" i="8"/>
  <c r="N180" i="8"/>
  <c r="I180" i="8"/>
  <c r="H180" i="8"/>
  <c r="C180" i="8"/>
  <c r="B180" i="8"/>
  <c r="AM177" i="8"/>
  <c r="BF173" i="8"/>
  <c r="BE173" i="8"/>
  <c r="AW173" i="8"/>
  <c r="AV173" i="8"/>
  <c r="AQ173" i="8"/>
  <c r="AP173" i="8"/>
  <c r="AO173" i="8"/>
  <c r="AM173" i="8"/>
  <c r="AL173" i="8"/>
  <c r="E493" i="6" s="1"/>
  <c r="AJ173" i="8"/>
  <c r="E510" i="6" s="1"/>
  <c r="AH173" i="8"/>
  <c r="AC173" i="8"/>
  <c r="W173" i="8"/>
  <c r="V173" i="8"/>
  <c r="S173" i="8"/>
  <c r="R173" i="8"/>
  <c r="N173" i="8"/>
  <c r="I173" i="8"/>
  <c r="H173" i="8"/>
  <c r="C173" i="8"/>
  <c r="B173" i="8"/>
  <c r="BF169" i="8"/>
  <c r="BE169" i="8"/>
  <c r="AO166" i="8"/>
  <c r="AM166" i="8"/>
  <c r="AL166" i="8"/>
  <c r="AJ166" i="8"/>
  <c r="AH166" i="8"/>
  <c r="AC166" i="8"/>
  <c r="W166" i="8"/>
  <c r="V166" i="8"/>
  <c r="S166" i="8"/>
  <c r="R166" i="8"/>
  <c r="N166" i="8"/>
  <c r="H166" i="8"/>
  <c r="C166" i="8"/>
  <c r="B166" i="8"/>
  <c r="BF164" i="8"/>
  <c r="BE164" i="8"/>
  <c r="AM161" i="8"/>
  <c r="BF159" i="8"/>
  <c r="BE159" i="8"/>
  <c r="AO159" i="8"/>
  <c r="AM159" i="8"/>
  <c r="E561" i="6" s="1"/>
  <c r="AL159" i="8"/>
  <c r="AJ159" i="8"/>
  <c r="AH159" i="8"/>
  <c r="AC159" i="8"/>
  <c r="W159" i="8"/>
  <c r="V159" i="8"/>
  <c r="S159" i="8"/>
  <c r="R159" i="8"/>
  <c r="N159" i="8"/>
  <c r="I159" i="8"/>
  <c r="H159" i="8"/>
  <c r="C159" i="8"/>
  <c r="B159" i="8"/>
  <c r="BF154" i="8"/>
  <c r="BE154" i="8"/>
  <c r="AP154" i="8"/>
  <c r="BF152" i="8"/>
  <c r="BE152" i="8"/>
  <c r="AW152" i="8"/>
  <c r="AV152" i="8"/>
  <c r="AQ152" i="8"/>
  <c r="AP152" i="8"/>
  <c r="AO152" i="8"/>
  <c r="AM152" i="8"/>
  <c r="AL152" i="8"/>
  <c r="AJ152" i="8"/>
  <c r="AH152" i="8"/>
  <c r="AC152" i="8"/>
  <c r="W152" i="8"/>
  <c r="V152" i="8"/>
  <c r="S152" i="8"/>
  <c r="R152" i="8"/>
  <c r="N152" i="8"/>
  <c r="I152" i="8"/>
  <c r="H152" i="8"/>
  <c r="C152" i="8"/>
  <c r="B152" i="8"/>
  <c r="AO145" i="8"/>
  <c r="AM145" i="8"/>
  <c r="AL145" i="8"/>
  <c r="AJ145" i="8"/>
  <c r="AH145" i="8"/>
  <c r="AC145" i="8"/>
  <c r="W145" i="8"/>
  <c r="V145" i="8"/>
  <c r="S145" i="8"/>
  <c r="R145" i="8"/>
  <c r="N145" i="8"/>
  <c r="H145" i="8"/>
  <c r="C145" i="8"/>
  <c r="B145" i="8"/>
  <c r="AH138" i="8"/>
  <c r="AC138" i="8"/>
  <c r="R138" i="8"/>
  <c r="I138" i="8"/>
  <c r="H138" i="8"/>
  <c r="BF137" i="8"/>
  <c r="BF138" i="8" s="1"/>
  <c r="BE137" i="8"/>
  <c r="BE138" i="8" s="1"/>
  <c r="AQ137" i="8"/>
  <c r="AP137" i="8"/>
  <c r="AO137" i="8"/>
  <c r="AM137" i="8"/>
  <c r="AL137" i="8"/>
  <c r="AL138" i="8" s="1"/>
  <c r="AJ137" i="8"/>
  <c r="AJ138" i="8" s="1"/>
  <c r="E509" i="6" s="1"/>
  <c r="AH137" i="8"/>
  <c r="AC137" i="8"/>
  <c r="W137" i="8"/>
  <c r="W138" i="8" s="1"/>
  <c r="V137" i="8"/>
  <c r="V138" i="8" s="1"/>
  <c r="S137" i="8"/>
  <c r="S138" i="8" s="1"/>
  <c r="R137" i="8"/>
  <c r="N137" i="8"/>
  <c r="N138" i="8" s="1"/>
  <c r="I137" i="8"/>
  <c r="H137" i="8"/>
  <c r="C137" i="8"/>
  <c r="C138" i="8" s="1"/>
  <c r="B137" i="8"/>
  <c r="B138" i="8" s="1"/>
  <c r="BF131" i="8"/>
  <c r="BE131" i="8"/>
  <c r="AW131" i="8"/>
  <c r="AV131" i="8"/>
  <c r="AQ131" i="8"/>
  <c r="AP131" i="8"/>
  <c r="AO131" i="8"/>
  <c r="AM131" i="8"/>
  <c r="AL131" i="8"/>
  <c r="AJ131" i="8"/>
  <c r="AH131" i="8"/>
  <c r="AC131" i="8"/>
  <c r="W131" i="8"/>
  <c r="V131" i="8"/>
  <c r="S131" i="8"/>
  <c r="R131" i="8"/>
  <c r="N131" i="8"/>
  <c r="I131" i="8"/>
  <c r="H131" i="8"/>
  <c r="C131" i="8"/>
  <c r="B131" i="8"/>
  <c r="AL126" i="8"/>
  <c r="BF124" i="8"/>
  <c r="BE124" i="8"/>
  <c r="AQ124" i="8"/>
  <c r="AP124" i="8"/>
  <c r="AO124" i="8"/>
  <c r="AM124" i="8"/>
  <c r="AL124" i="8"/>
  <c r="AJ124" i="8"/>
  <c r="AH124" i="8"/>
  <c r="AC124" i="8"/>
  <c r="W124" i="8"/>
  <c r="V124" i="8"/>
  <c r="S124" i="8"/>
  <c r="R124" i="8"/>
  <c r="N124" i="8"/>
  <c r="I124" i="8"/>
  <c r="O456" i="6" s="1"/>
  <c r="H124" i="8"/>
  <c r="C124" i="8"/>
  <c r="B124" i="8"/>
  <c r="BF117" i="8"/>
  <c r="BE117" i="8"/>
  <c r="AO117" i="8"/>
  <c r="E525" i="6" s="1"/>
  <c r="AM117" i="8"/>
  <c r="AL117" i="8"/>
  <c r="AJ117" i="8"/>
  <c r="AH117" i="8"/>
  <c r="AC117" i="8"/>
  <c r="W117" i="8"/>
  <c r="V117" i="8"/>
  <c r="S117" i="8"/>
  <c r="R117" i="8"/>
  <c r="N117" i="8"/>
  <c r="H117" i="8"/>
  <c r="C117" i="8"/>
  <c r="B117" i="8"/>
  <c r="BF110" i="8"/>
  <c r="BE110" i="8"/>
  <c r="AW110" i="8"/>
  <c r="AV110" i="8"/>
  <c r="AQ110" i="8"/>
  <c r="AP110" i="8"/>
  <c r="AO110" i="8"/>
  <c r="AM110" i="8"/>
  <c r="AL110" i="8"/>
  <c r="AJ110" i="8"/>
  <c r="AH110" i="8"/>
  <c r="AC110" i="8"/>
  <c r="W110" i="8"/>
  <c r="V110" i="8"/>
  <c r="S110" i="8"/>
  <c r="R110" i="8"/>
  <c r="N110" i="8"/>
  <c r="I110" i="8"/>
  <c r="H110" i="8"/>
  <c r="C110" i="8"/>
  <c r="B110" i="8"/>
  <c r="AO103" i="8"/>
  <c r="AM103" i="8"/>
  <c r="AL103" i="8"/>
  <c r="AJ103" i="8"/>
  <c r="AH103" i="8"/>
  <c r="AC103" i="8"/>
  <c r="W103" i="8"/>
  <c r="V103" i="8"/>
  <c r="S103" i="8"/>
  <c r="R103" i="8"/>
  <c r="N103" i="8"/>
  <c r="H103" i="8"/>
  <c r="C103" i="8"/>
  <c r="B103" i="8"/>
  <c r="BF96" i="8"/>
  <c r="BE96" i="8"/>
  <c r="AW96" i="8"/>
  <c r="AV96" i="8"/>
  <c r="AO96" i="8"/>
  <c r="AM96" i="8"/>
  <c r="AL96" i="8"/>
  <c r="AJ96" i="8"/>
  <c r="AH96" i="8"/>
  <c r="AC96" i="8"/>
  <c r="E542" i="6" s="1"/>
  <c r="W96" i="8"/>
  <c r="V96" i="8"/>
  <c r="S96" i="8"/>
  <c r="R96" i="8"/>
  <c r="N96" i="8"/>
  <c r="H96" i="8"/>
  <c r="C96" i="8"/>
  <c r="B96" i="8"/>
  <c r="BF89" i="8"/>
  <c r="BE89" i="8"/>
  <c r="AW89" i="8"/>
  <c r="AV89" i="8"/>
  <c r="AQ89" i="8"/>
  <c r="AP89" i="8"/>
  <c r="AO89" i="8"/>
  <c r="AM89" i="8"/>
  <c r="AL89" i="8"/>
  <c r="AJ89" i="8"/>
  <c r="AH89" i="8"/>
  <c r="AC89" i="8"/>
  <c r="W89" i="8"/>
  <c r="V89" i="8"/>
  <c r="S89" i="8"/>
  <c r="R89" i="8"/>
  <c r="N89" i="8"/>
  <c r="I89" i="8"/>
  <c r="H89" i="8"/>
  <c r="C89" i="8"/>
  <c r="B89" i="8"/>
  <c r="BF86" i="8"/>
  <c r="BE86" i="8"/>
  <c r="BD86" i="8"/>
  <c r="BD85" i="8"/>
  <c r="AO82" i="8"/>
  <c r="AM82" i="8"/>
  <c r="AL82" i="8"/>
  <c r="AJ82" i="8"/>
  <c r="AH82" i="8"/>
  <c r="AC82" i="8"/>
  <c r="W82" i="8"/>
  <c r="V82" i="8"/>
  <c r="S82" i="8"/>
  <c r="R82" i="8"/>
  <c r="N82" i="8"/>
  <c r="H82" i="8"/>
  <c r="C82" i="8"/>
  <c r="B82" i="8"/>
  <c r="BF75" i="8"/>
  <c r="BD75" i="8"/>
  <c r="AO75" i="8"/>
  <c r="AM75" i="8"/>
  <c r="AL75" i="8"/>
  <c r="AJ75" i="8"/>
  <c r="AH75" i="8"/>
  <c r="AC75" i="8"/>
  <c r="E541" i="6" s="1"/>
  <c r="W75" i="8"/>
  <c r="O406" i="6" s="1"/>
  <c r="V75" i="8"/>
  <c r="S75" i="8"/>
  <c r="R75" i="8"/>
  <c r="N75" i="8"/>
  <c r="H75" i="8"/>
  <c r="C75" i="8"/>
  <c r="B75" i="8"/>
  <c r="BF74" i="8"/>
  <c r="BE74" i="8"/>
  <c r="BE75" i="8" s="1"/>
  <c r="BF68" i="8"/>
  <c r="BE68" i="8"/>
  <c r="BD68" i="8"/>
  <c r="AW68" i="8"/>
  <c r="AV68" i="8"/>
  <c r="AQ68" i="8"/>
  <c r="AP68" i="8"/>
  <c r="AO68" i="8"/>
  <c r="AM68" i="8"/>
  <c r="AL68" i="8"/>
  <c r="AJ68" i="8"/>
  <c r="AH68" i="8"/>
  <c r="AC68" i="8"/>
  <c r="W68" i="8"/>
  <c r="V68" i="8"/>
  <c r="S68" i="8"/>
  <c r="R68" i="8"/>
  <c r="N68" i="8"/>
  <c r="I68" i="8"/>
  <c r="H68" i="8"/>
  <c r="C68" i="8"/>
  <c r="B68" i="8"/>
  <c r="E422" i="6" s="1"/>
  <c r="AO61" i="8"/>
  <c r="E523" i="6" s="1"/>
  <c r="AM61" i="8"/>
  <c r="AL61" i="8"/>
  <c r="AJ61" i="8"/>
  <c r="AH61" i="8"/>
  <c r="AC61" i="8"/>
  <c r="W61" i="8"/>
  <c r="V61" i="8"/>
  <c r="S61" i="8"/>
  <c r="R61" i="8"/>
  <c r="N61" i="8"/>
  <c r="H61" i="8"/>
  <c r="C61" i="8"/>
  <c r="B61" i="8"/>
  <c r="AP58" i="8"/>
  <c r="BF54" i="8"/>
  <c r="BE54" i="8"/>
  <c r="AO54" i="8"/>
  <c r="AM54" i="8"/>
  <c r="AL54" i="8"/>
  <c r="AJ54" i="8"/>
  <c r="AH54" i="8"/>
  <c r="AC54" i="8"/>
  <c r="W54" i="8"/>
  <c r="V54" i="8"/>
  <c r="S54" i="8"/>
  <c r="R54" i="8"/>
  <c r="N54" i="8"/>
  <c r="H54" i="8"/>
  <c r="C54" i="8"/>
  <c r="B54" i="8"/>
  <c r="BD53" i="8"/>
  <c r="BF52" i="8"/>
  <c r="BE52" i="8"/>
  <c r="BD52" i="8"/>
  <c r="BF47" i="8"/>
  <c r="BE47" i="8"/>
  <c r="BD47" i="8"/>
  <c r="AW47" i="8"/>
  <c r="AV47" i="8"/>
  <c r="AQ47" i="8"/>
  <c r="AP47" i="8"/>
  <c r="AO47" i="8"/>
  <c r="AM47" i="8"/>
  <c r="AL47" i="8"/>
  <c r="AJ47" i="8"/>
  <c r="AH47" i="8"/>
  <c r="AC47" i="8"/>
  <c r="W47" i="8"/>
  <c r="V47" i="8"/>
  <c r="S47" i="8"/>
  <c r="R47" i="8"/>
  <c r="N47" i="8"/>
  <c r="I47" i="8"/>
  <c r="H47" i="8"/>
  <c r="C47" i="8"/>
  <c r="B47" i="8"/>
  <c r="AO40" i="8"/>
  <c r="AM40" i="8"/>
  <c r="AL40" i="8"/>
  <c r="E489" i="6" s="1"/>
  <c r="AJ40" i="8"/>
  <c r="E506" i="6" s="1"/>
  <c r="AH40" i="8"/>
  <c r="AC40" i="8"/>
  <c r="W40" i="8"/>
  <c r="V40" i="8"/>
  <c r="S40" i="8"/>
  <c r="R40" i="8"/>
  <c r="N40" i="8"/>
  <c r="I40" i="8"/>
  <c r="H40" i="8"/>
  <c r="C40" i="8"/>
  <c r="B40" i="8"/>
  <c r="BD35" i="8"/>
  <c r="BD34" i="8"/>
  <c r="BF33" i="8"/>
  <c r="BE33" i="8"/>
  <c r="AO33" i="8"/>
  <c r="AM33" i="8"/>
  <c r="AL33" i="8"/>
  <c r="AJ33" i="8"/>
  <c r="AH33" i="8"/>
  <c r="AC33" i="8"/>
  <c r="W33" i="8"/>
  <c r="V33" i="8"/>
  <c r="S33" i="8"/>
  <c r="R33" i="8"/>
  <c r="N33" i="8"/>
  <c r="H33" i="8"/>
  <c r="C33" i="8"/>
  <c r="B33" i="8"/>
  <c r="BD32" i="8"/>
  <c r="BD33" i="8" s="1"/>
  <c r="BD27" i="8"/>
  <c r="BD26" i="8" s="1"/>
  <c r="BF26" i="8"/>
  <c r="BE26" i="8"/>
  <c r="AW26" i="8"/>
  <c r="AV26" i="8"/>
  <c r="AQ26" i="8"/>
  <c r="AP26" i="8"/>
  <c r="AO26" i="8"/>
  <c r="AM26" i="8"/>
  <c r="AL26" i="8"/>
  <c r="AJ26" i="8"/>
  <c r="AH26" i="8"/>
  <c r="AC26" i="8"/>
  <c r="W26" i="8"/>
  <c r="V26" i="8"/>
  <c r="S26" i="8"/>
  <c r="R26" i="8"/>
  <c r="N26" i="8"/>
  <c r="I26" i="8"/>
  <c r="H26" i="8"/>
  <c r="C26" i="8"/>
  <c r="B26" i="8"/>
  <c r="V24" i="8"/>
  <c r="AO19" i="8"/>
  <c r="AM19" i="8"/>
  <c r="AL19" i="8"/>
  <c r="AJ19" i="8"/>
  <c r="AH19" i="8"/>
  <c r="AC19" i="8"/>
  <c r="W19" i="8"/>
  <c r="V19" i="8"/>
  <c r="S19" i="8"/>
  <c r="R19" i="8"/>
  <c r="N19" i="8"/>
  <c r="H19" i="8"/>
  <c r="C19" i="8"/>
  <c r="B19" i="8"/>
  <c r="B14" i="8"/>
  <c r="BF12" i="8"/>
  <c r="BE12" i="8"/>
  <c r="BD12" i="8"/>
  <c r="AO12" i="8"/>
  <c r="AM12" i="8"/>
  <c r="AL12" i="8"/>
  <c r="AJ12" i="8"/>
  <c r="AH12" i="8"/>
  <c r="AC12" i="8"/>
  <c r="W12" i="8"/>
  <c r="V12" i="8"/>
  <c r="S12" i="8"/>
  <c r="R12" i="8"/>
  <c r="N12" i="8"/>
  <c r="H12" i="8"/>
  <c r="C12" i="8"/>
  <c r="B12" i="8"/>
  <c r="V8" i="8"/>
  <c r="BF5" i="8"/>
  <c r="BE5" i="8"/>
  <c r="BD5" i="8"/>
  <c r="AW5" i="8"/>
  <c r="AV5" i="8"/>
  <c r="AQ5" i="8"/>
  <c r="AP5" i="8"/>
  <c r="AO5" i="8"/>
  <c r="AM5" i="8"/>
  <c r="AL5" i="8"/>
  <c r="AJ5" i="8"/>
  <c r="AH5" i="8"/>
  <c r="AC5" i="8"/>
  <c r="W5" i="8"/>
  <c r="V5" i="8"/>
  <c r="S5" i="8"/>
  <c r="R5" i="8"/>
  <c r="N5" i="8"/>
  <c r="U403" i="6" s="1"/>
  <c r="I5" i="8"/>
  <c r="H5" i="8"/>
  <c r="C5" i="8"/>
  <c r="B5" i="8"/>
  <c r="BE4" i="8"/>
  <c r="AO363" i="7"/>
  <c r="AM363" i="7"/>
  <c r="AL363" i="7"/>
  <c r="AJ363" i="7"/>
  <c r="AH363" i="7"/>
  <c r="AC363" i="7"/>
  <c r="W363" i="7"/>
  <c r="V363" i="7"/>
  <c r="S363" i="7"/>
  <c r="R363" i="7"/>
  <c r="N363" i="7"/>
  <c r="T414" i="6" s="1"/>
  <c r="H363" i="7"/>
  <c r="C363" i="7"/>
  <c r="B363" i="7"/>
  <c r="AO358" i="7"/>
  <c r="AM358" i="7"/>
  <c r="AL358" i="7"/>
  <c r="AJ358" i="7"/>
  <c r="AH358" i="7"/>
  <c r="AC358" i="7"/>
  <c r="W358" i="7"/>
  <c r="V358" i="7"/>
  <c r="S358" i="7"/>
  <c r="R358" i="7"/>
  <c r="N358" i="7"/>
  <c r="H358" i="7"/>
  <c r="C358" i="7"/>
  <c r="B358" i="7"/>
  <c r="AO356" i="7"/>
  <c r="AM356" i="7"/>
  <c r="AL356" i="7"/>
  <c r="AJ356" i="7"/>
  <c r="AH356" i="7"/>
  <c r="AC356" i="7"/>
  <c r="W356" i="7"/>
  <c r="V356" i="7"/>
  <c r="S356" i="7"/>
  <c r="R356" i="7"/>
  <c r="N356" i="7"/>
  <c r="I356" i="7"/>
  <c r="C356" i="7"/>
  <c r="B356" i="7"/>
  <c r="BF355" i="7"/>
  <c r="BE355" i="7"/>
  <c r="BF354" i="7"/>
  <c r="BF356" i="7" s="1"/>
  <c r="BE354" i="7"/>
  <c r="BE356" i="7" s="1"/>
  <c r="BD354" i="7"/>
  <c r="B354" i="7"/>
  <c r="BF349" i="7"/>
  <c r="BE349" i="7"/>
  <c r="BD349" i="7"/>
  <c r="AW349" i="7"/>
  <c r="AV349" i="7"/>
  <c r="AQ349" i="7"/>
  <c r="AP349" i="7"/>
  <c r="AO349" i="7"/>
  <c r="AM349" i="7"/>
  <c r="AL349" i="7"/>
  <c r="AJ349" i="7"/>
  <c r="AH349" i="7"/>
  <c r="AC349" i="7"/>
  <c r="W349" i="7"/>
  <c r="V349" i="7"/>
  <c r="S349" i="7"/>
  <c r="R349" i="7"/>
  <c r="N349" i="7"/>
  <c r="I349" i="7"/>
  <c r="H349" i="7"/>
  <c r="C349" i="7"/>
  <c r="B349" i="7"/>
  <c r="BF342" i="7"/>
  <c r="BE342" i="7"/>
  <c r="AW342" i="7"/>
  <c r="AV342" i="7"/>
  <c r="W342" i="7"/>
  <c r="S342" i="7"/>
  <c r="R342" i="7"/>
  <c r="N342" i="7"/>
  <c r="I342" i="7"/>
  <c r="H342" i="7"/>
  <c r="C342" i="7"/>
  <c r="B342" i="7"/>
  <c r="BF341" i="7"/>
  <c r="BE341" i="7"/>
  <c r="BD341" i="7"/>
  <c r="BD342" i="7" s="1"/>
  <c r="AQ341" i="7"/>
  <c r="AQ342" i="7" s="1"/>
  <c r="AP341" i="7"/>
  <c r="AP342" i="7" s="1"/>
  <c r="AO341" i="7"/>
  <c r="AO342" i="7" s="1"/>
  <c r="D533" i="6" s="1"/>
  <c r="AM341" i="7"/>
  <c r="AM342" i="7" s="1"/>
  <c r="D567" i="6" s="1"/>
  <c r="AL341" i="7"/>
  <c r="AL342" i="7" s="1"/>
  <c r="D499" i="6" s="1"/>
  <c r="AJ341" i="7"/>
  <c r="AJ342" i="7" s="1"/>
  <c r="D516" i="6" s="1"/>
  <c r="AH341" i="7"/>
  <c r="AH342" i="7" s="1"/>
  <c r="AC341" i="7"/>
  <c r="V341" i="7"/>
  <c r="V342" i="7" s="1"/>
  <c r="AP334" i="7"/>
  <c r="BF328" i="7"/>
  <c r="BE328" i="7"/>
  <c r="BD328" i="7"/>
  <c r="AV328" i="7"/>
  <c r="AQ328" i="7"/>
  <c r="AO328" i="7"/>
  <c r="AM328" i="7"/>
  <c r="AL328" i="7"/>
  <c r="AJ328" i="7"/>
  <c r="AH328" i="7"/>
  <c r="AC328" i="7"/>
  <c r="W328" i="7"/>
  <c r="V328" i="7"/>
  <c r="S328" i="7"/>
  <c r="R328" i="7"/>
  <c r="N328" i="7"/>
  <c r="H328" i="7"/>
  <c r="C328" i="7"/>
  <c r="B328" i="7"/>
  <c r="AW327" i="7"/>
  <c r="AV327" i="7"/>
  <c r="AV329" i="7" s="1"/>
  <c r="AQ327" i="7"/>
  <c r="AQ329" i="7" s="1"/>
  <c r="AP327" i="7"/>
  <c r="AP328" i="7" s="1"/>
  <c r="I327" i="7"/>
  <c r="AO321" i="7"/>
  <c r="AM321" i="7"/>
  <c r="AL321" i="7"/>
  <c r="AL322" i="7" s="1"/>
  <c r="D498" i="6" s="1"/>
  <c r="AJ321" i="7"/>
  <c r="AH321" i="7"/>
  <c r="AC321" i="7"/>
  <c r="W321" i="7"/>
  <c r="V321" i="7"/>
  <c r="S321" i="7"/>
  <c r="R321" i="7"/>
  <c r="N321" i="7"/>
  <c r="I321" i="7"/>
  <c r="H321" i="7"/>
  <c r="H322" i="7" s="1"/>
  <c r="D447" i="6" s="1"/>
  <c r="C321" i="7"/>
  <c r="B321" i="7"/>
  <c r="AL318" i="7"/>
  <c r="AO314" i="7"/>
  <c r="AM314" i="7"/>
  <c r="AL314" i="7"/>
  <c r="AJ314" i="7"/>
  <c r="AH314" i="7"/>
  <c r="AC314" i="7"/>
  <c r="W314" i="7"/>
  <c r="V314" i="7"/>
  <c r="S314" i="7"/>
  <c r="R314" i="7"/>
  <c r="N314" i="7"/>
  <c r="H314" i="7"/>
  <c r="C314" i="7"/>
  <c r="B314" i="7"/>
  <c r="AQ309" i="7"/>
  <c r="AQ308" i="7" s="1"/>
  <c r="AP309" i="7"/>
  <c r="AP308" i="7" s="1"/>
  <c r="AM309" i="7"/>
  <c r="AM308" i="7" s="1"/>
  <c r="D566" i="6" s="1"/>
  <c r="BF307" i="7"/>
  <c r="BE307" i="7"/>
  <c r="BD307" i="7"/>
  <c r="AW307" i="7"/>
  <c r="AV307" i="7"/>
  <c r="AQ307" i="7"/>
  <c r="AP307" i="7"/>
  <c r="AO307" i="7"/>
  <c r="AM307" i="7"/>
  <c r="AL307" i="7"/>
  <c r="AJ307" i="7"/>
  <c r="AH307" i="7"/>
  <c r="AC307" i="7"/>
  <c r="W307" i="7"/>
  <c r="V307" i="7"/>
  <c r="S307" i="7"/>
  <c r="R307" i="7"/>
  <c r="N307" i="7"/>
  <c r="I307" i="7"/>
  <c r="H307" i="7"/>
  <c r="C307" i="7"/>
  <c r="B307" i="7"/>
  <c r="AO300" i="7"/>
  <c r="AM300" i="7"/>
  <c r="AL300" i="7"/>
  <c r="AJ300" i="7"/>
  <c r="AH300" i="7"/>
  <c r="AC300" i="7"/>
  <c r="W300" i="7"/>
  <c r="V300" i="7"/>
  <c r="S300" i="7"/>
  <c r="R300" i="7"/>
  <c r="N300" i="7"/>
  <c r="I300" i="7"/>
  <c r="H300" i="7"/>
  <c r="C300" i="7"/>
  <c r="B300" i="7"/>
  <c r="BF297" i="7"/>
  <c r="BE297" i="7"/>
  <c r="BD297" i="7"/>
  <c r="AW297" i="7"/>
  <c r="AV297" i="7"/>
  <c r="AQ297" i="7"/>
  <c r="AP297" i="7"/>
  <c r="AO297" i="7"/>
  <c r="AM297" i="7"/>
  <c r="AL297" i="7"/>
  <c r="AJ297" i="7"/>
  <c r="AH297" i="7"/>
  <c r="AC297" i="7"/>
  <c r="W297" i="7"/>
  <c r="V297" i="7"/>
  <c r="S297" i="7"/>
  <c r="R297" i="7"/>
  <c r="N297" i="7"/>
  <c r="I297" i="7"/>
  <c r="H297" i="7"/>
  <c r="C297" i="7"/>
  <c r="B297" i="7"/>
  <c r="AO293" i="7"/>
  <c r="AM293" i="7"/>
  <c r="AL293" i="7"/>
  <c r="AJ293" i="7"/>
  <c r="AH293" i="7"/>
  <c r="AC293" i="7"/>
  <c r="W293" i="7"/>
  <c r="V293" i="7"/>
  <c r="S293" i="7"/>
  <c r="R293" i="7"/>
  <c r="N293" i="7"/>
  <c r="I293" i="7"/>
  <c r="H293" i="7"/>
  <c r="C293" i="7"/>
  <c r="B293" i="7"/>
  <c r="BF287" i="7"/>
  <c r="BE287" i="7"/>
  <c r="BD287" i="7"/>
  <c r="AW287" i="7"/>
  <c r="AV287" i="7"/>
  <c r="AQ287" i="7"/>
  <c r="AP287" i="7"/>
  <c r="AO287" i="7"/>
  <c r="AM287" i="7"/>
  <c r="AL287" i="7"/>
  <c r="D497" i="6" s="1"/>
  <c r="AJ287" i="7"/>
  <c r="AH287" i="7"/>
  <c r="AC287" i="7"/>
  <c r="W287" i="7"/>
  <c r="V287" i="7"/>
  <c r="S287" i="7"/>
  <c r="R287" i="7"/>
  <c r="N287" i="7"/>
  <c r="I287" i="7"/>
  <c r="H287" i="7"/>
  <c r="C287" i="7"/>
  <c r="B287" i="7"/>
  <c r="AO279" i="7"/>
  <c r="AM279" i="7"/>
  <c r="AL279" i="7"/>
  <c r="AJ279" i="7"/>
  <c r="D514" i="6" s="1"/>
  <c r="AH279" i="7"/>
  <c r="AC279" i="7"/>
  <c r="W279" i="7"/>
  <c r="V279" i="7"/>
  <c r="S279" i="7"/>
  <c r="R279" i="7"/>
  <c r="N279" i="7"/>
  <c r="I279" i="7"/>
  <c r="H279" i="7"/>
  <c r="C279" i="7"/>
  <c r="B279" i="7"/>
  <c r="B277" i="7"/>
  <c r="AJ274" i="7"/>
  <c r="AH274" i="7"/>
  <c r="AC273" i="7"/>
  <c r="AC274" i="7" s="1"/>
  <c r="W273" i="7"/>
  <c r="AO272" i="7"/>
  <c r="AO273" i="7" s="1"/>
  <c r="AM272" i="7"/>
  <c r="AM273" i="7" s="1"/>
  <c r="AL272" i="7"/>
  <c r="AL273" i="7" s="1"/>
  <c r="AJ272" i="7"/>
  <c r="AJ273" i="7" s="1"/>
  <c r="AH272" i="7"/>
  <c r="AH273" i="7" s="1"/>
  <c r="AC272" i="7"/>
  <c r="W272" i="7"/>
  <c r="V272" i="7"/>
  <c r="S272" i="7"/>
  <c r="R272" i="7"/>
  <c r="R273" i="7" s="1"/>
  <c r="N272" i="7"/>
  <c r="N273" i="7" s="1"/>
  <c r="H272" i="7"/>
  <c r="H273" i="7" s="1"/>
  <c r="C272" i="7"/>
  <c r="C273" i="7" s="1"/>
  <c r="B272" i="7"/>
  <c r="B273" i="7" s="1"/>
  <c r="BF265" i="7"/>
  <c r="BE265" i="7"/>
  <c r="BD265" i="7"/>
  <c r="AW265" i="7"/>
  <c r="AV265" i="7"/>
  <c r="AQ265" i="7"/>
  <c r="AP265" i="7"/>
  <c r="AO265" i="7"/>
  <c r="AM265" i="7"/>
  <c r="AL265" i="7"/>
  <c r="AJ265" i="7"/>
  <c r="D513" i="6" s="1"/>
  <c r="AH265" i="7"/>
  <c r="AC265" i="7"/>
  <c r="W265" i="7"/>
  <c r="V265" i="7"/>
  <c r="S265" i="7"/>
  <c r="R265" i="7"/>
  <c r="N265" i="7"/>
  <c r="I265" i="7"/>
  <c r="H265" i="7"/>
  <c r="C265" i="7"/>
  <c r="B265" i="7"/>
  <c r="AO258" i="7"/>
  <c r="AM258" i="7"/>
  <c r="AL258" i="7"/>
  <c r="AJ258" i="7"/>
  <c r="AH258" i="7"/>
  <c r="AC258" i="7"/>
  <c r="W258" i="7"/>
  <c r="V258" i="7"/>
  <c r="S258" i="7"/>
  <c r="R258" i="7"/>
  <c r="N258" i="7"/>
  <c r="I258" i="7"/>
  <c r="H258" i="7"/>
  <c r="C258" i="7"/>
  <c r="B258" i="7"/>
  <c r="AO251" i="7"/>
  <c r="AM251" i="7"/>
  <c r="AL251" i="7"/>
  <c r="AJ251" i="7"/>
  <c r="AH251" i="7"/>
  <c r="AC251" i="7"/>
  <c r="D547" i="6" s="1"/>
  <c r="W251" i="7"/>
  <c r="V251" i="7"/>
  <c r="S251" i="7"/>
  <c r="R251" i="7"/>
  <c r="N251" i="7"/>
  <c r="H251" i="7"/>
  <c r="C251" i="7"/>
  <c r="B251" i="7"/>
  <c r="BF244" i="7"/>
  <c r="BD244" i="7"/>
  <c r="AW244" i="7"/>
  <c r="AV244" i="7"/>
  <c r="AQ244" i="7"/>
  <c r="AP244" i="7"/>
  <c r="AO244" i="7"/>
  <c r="AM244" i="7"/>
  <c r="AL244" i="7"/>
  <c r="AJ244" i="7"/>
  <c r="AH244" i="7"/>
  <c r="AC244" i="7"/>
  <c r="W244" i="7"/>
  <c r="V244" i="7"/>
  <c r="S244" i="7"/>
  <c r="R244" i="7"/>
  <c r="N244" i="7"/>
  <c r="I244" i="7"/>
  <c r="H244" i="7"/>
  <c r="C244" i="7"/>
  <c r="B244" i="7"/>
  <c r="BE242" i="7"/>
  <c r="BE243" i="7" s="1"/>
  <c r="R237" i="7"/>
  <c r="N237" i="7"/>
  <c r="H237" i="7"/>
  <c r="BF236" i="7"/>
  <c r="BD236" i="7"/>
  <c r="AW236" i="7"/>
  <c r="AV236" i="7"/>
  <c r="AQ236" i="7"/>
  <c r="AP236" i="7"/>
  <c r="AO236" i="7"/>
  <c r="AO237" i="7" s="1"/>
  <c r="D529" i="6" s="1"/>
  <c r="AM236" i="7"/>
  <c r="AM237" i="7" s="1"/>
  <c r="D563" i="6" s="1"/>
  <c r="AJ236" i="7"/>
  <c r="AJ237" i="7" s="1"/>
  <c r="D512" i="6" s="1"/>
  <c r="AH236" i="7"/>
  <c r="AH237" i="7" s="1"/>
  <c r="AC236" i="7"/>
  <c r="W236" i="7"/>
  <c r="W237" i="7" s="1"/>
  <c r="V236" i="7"/>
  <c r="V237" i="7" s="1"/>
  <c r="S236" i="7"/>
  <c r="S237" i="7" s="1"/>
  <c r="R236" i="7"/>
  <c r="N236" i="7"/>
  <c r="I236" i="7"/>
  <c r="H236" i="7"/>
  <c r="C236" i="7"/>
  <c r="C237" i="7" s="1"/>
  <c r="B236" i="7"/>
  <c r="B237" i="7" s="1"/>
  <c r="BF233" i="7"/>
  <c r="BE233" i="7"/>
  <c r="BD233" i="7"/>
  <c r="AW233" i="7"/>
  <c r="AV233" i="7"/>
  <c r="AQ233" i="7"/>
  <c r="AP233" i="7"/>
  <c r="AO233" i="7"/>
  <c r="AM233" i="7"/>
  <c r="AJ233" i="7"/>
  <c r="AH233" i="7"/>
  <c r="AC233" i="7"/>
  <c r="W233" i="7"/>
  <c r="V233" i="7"/>
  <c r="S233" i="7"/>
  <c r="R233" i="7"/>
  <c r="N233" i="7"/>
  <c r="I233" i="7"/>
  <c r="H233" i="7"/>
  <c r="C233" i="7"/>
  <c r="B233" i="7"/>
  <c r="AO230" i="7"/>
  <c r="AM230" i="7"/>
  <c r="AJ230" i="7"/>
  <c r="AH230" i="7"/>
  <c r="AC230" i="7"/>
  <c r="W230" i="7"/>
  <c r="V230" i="7"/>
  <c r="S230" i="7"/>
  <c r="R230" i="7"/>
  <c r="N230" i="7"/>
  <c r="T410" i="6" s="1"/>
  <c r="H230" i="7"/>
  <c r="C230" i="7"/>
  <c r="B230" i="7"/>
  <c r="AL227" i="7"/>
  <c r="AL229" i="7" s="1"/>
  <c r="BF223" i="7"/>
  <c r="BE223" i="7"/>
  <c r="BD223" i="7"/>
  <c r="AO223" i="7"/>
  <c r="AM223" i="7"/>
  <c r="AL223" i="7"/>
  <c r="AJ223" i="7"/>
  <c r="AH223" i="7"/>
  <c r="AC223" i="7"/>
  <c r="W223" i="7"/>
  <c r="V223" i="7"/>
  <c r="S223" i="7"/>
  <c r="R223" i="7"/>
  <c r="N223" i="7"/>
  <c r="H223" i="7"/>
  <c r="C223" i="7"/>
  <c r="B223" i="7"/>
  <c r="AO216" i="7"/>
  <c r="AM216" i="7"/>
  <c r="AL216" i="7"/>
  <c r="AJ216" i="7"/>
  <c r="AH216" i="7"/>
  <c r="AC216" i="7"/>
  <c r="W216" i="7"/>
  <c r="V216" i="7"/>
  <c r="S216" i="7"/>
  <c r="R216" i="7"/>
  <c r="N216" i="7"/>
  <c r="H216" i="7"/>
  <c r="C216" i="7"/>
  <c r="B216" i="7"/>
  <c r="AO209" i="7"/>
  <c r="AM209" i="7"/>
  <c r="AL209" i="7"/>
  <c r="AJ209" i="7"/>
  <c r="AH209" i="7"/>
  <c r="AC209" i="7"/>
  <c r="W209" i="7"/>
  <c r="V209" i="7"/>
  <c r="S209" i="7"/>
  <c r="R209" i="7"/>
  <c r="N209" i="7"/>
  <c r="H209" i="7"/>
  <c r="C209" i="7"/>
  <c r="B209" i="7"/>
  <c r="AL202" i="7"/>
  <c r="AC202" i="7"/>
  <c r="C202" i="7"/>
  <c r="B202" i="7"/>
  <c r="AO201" i="7"/>
  <c r="AO202" i="7" s="1"/>
  <c r="AM201" i="7"/>
  <c r="AM202" i="7" s="1"/>
  <c r="AL201" i="7"/>
  <c r="AJ201" i="7"/>
  <c r="AJ202" i="7" s="1"/>
  <c r="AH201" i="7"/>
  <c r="AH202" i="7" s="1"/>
  <c r="AC201" i="7"/>
  <c r="W201" i="7"/>
  <c r="W202" i="7" s="1"/>
  <c r="V201" i="7"/>
  <c r="V202" i="7" s="1"/>
  <c r="S201" i="7"/>
  <c r="S202" i="7" s="1"/>
  <c r="R201" i="7"/>
  <c r="R202" i="7" s="1"/>
  <c r="N201" i="7"/>
  <c r="N202" i="7" s="1"/>
  <c r="T409" i="6" s="1"/>
  <c r="H201" i="7"/>
  <c r="H202" i="7" s="1"/>
  <c r="C201" i="7"/>
  <c r="B201" i="7"/>
  <c r="AO198" i="7"/>
  <c r="D528" i="6" s="1"/>
  <c r="AM198" i="7"/>
  <c r="D562" i="6" s="1"/>
  <c r="AL198" i="7"/>
  <c r="AJ198" i="7"/>
  <c r="AH198" i="7"/>
  <c r="AC198" i="7"/>
  <c r="W198" i="7"/>
  <c r="V198" i="7"/>
  <c r="S198" i="7"/>
  <c r="R198" i="7"/>
  <c r="N198" i="7"/>
  <c r="H198" i="7"/>
  <c r="C198" i="7"/>
  <c r="B198" i="7"/>
  <c r="AO195" i="7"/>
  <c r="AM195" i="7"/>
  <c r="AL195" i="7"/>
  <c r="AJ195" i="7"/>
  <c r="AH195" i="7"/>
  <c r="AC195" i="7"/>
  <c r="W195" i="7"/>
  <c r="V195" i="7"/>
  <c r="S195" i="7"/>
  <c r="R195" i="7"/>
  <c r="N195" i="7"/>
  <c r="H195" i="7"/>
  <c r="C195" i="7"/>
  <c r="B195" i="7"/>
  <c r="AO188" i="7"/>
  <c r="AM188" i="7"/>
  <c r="AL188" i="7"/>
  <c r="AJ188" i="7"/>
  <c r="AH188" i="7"/>
  <c r="AC188" i="7"/>
  <c r="W188" i="7"/>
  <c r="V188" i="7"/>
  <c r="S188" i="7"/>
  <c r="R188" i="7"/>
  <c r="N188" i="7"/>
  <c r="H188" i="7"/>
  <c r="C188" i="7"/>
  <c r="B188" i="7"/>
  <c r="AO181" i="7"/>
  <c r="AM181" i="7"/>
  <c r="AL181" i="7"/>
  <c r="AJ181" i="7"/>
  <c r="AH181" i="7"/>
  <c r="AC181" i="7"/>
  <c r="W181" i="7"/>
  <c r="V181" i="7"/>
  <c r="S181" i="7"/>
  <c r="R181" i="7"/>
  <c r="N181" i="7"/>
  <c r="H181" i="7"/>
  <c r="C181" i="7"/>
  <c r="B181" i="7"/>
  <c r="AO174" i="7"/>
  <c r="AM174" i="7"/>
  <c r="AL174" i="7"/>
  <c r="AJ174" i="7"/>
  <c r="AH174" i="7"/>
  <c r="AC174" i="7"/>
  <c r="W174" i="7"/>
  <c r="V174" i="7"/>
  <c r="S174" i="7"/>
  <c r="R174" i="7"/>
  <c r="N174" i="7"/>
  <c r="H174" i="7"/>
  <c r="C174" i="7"/>
  <c r="B174" i="7"/>
  <c r="BF173" i="7"/>
  <c r="BE173" i="7"/>
  <c r="BD173" i="7"/>
  <c r="AO167" i="7"/>
  <c r="AM167" i="7"/>
  <c r="AL167" i="7"/>
  <c r="AJ167" i="7"/>
  <c r="AH167" i="7"/>
  <c r="AC167" i="7"/>
  <c r="W167" i="7"/>
  <c r="V167" i="7"/>
  <c r="R167" i="7"/>
  <c r="N167" i="7"/>
  <c r="H167" i="7"/>
  <c r="C167" i="7"/>
  <c r="B167" i="7"/>
  <c r="AO160" i="7"/>
  <c r="AM160" i="7"/>
  <c r="AL160" i="7"/>
  <c r="AJ160" i="7"/>
  <c r="AH160" i="7"/>
  <c r="AC160" i="7"/>
  <c r="W160" i="7"/>
  <c r="V160" i="7"/>
  <c r="R160" i="7"/>
  <c r="N160" i="7"/>
  <c r="H160" i="7"/>
  <c r="C160" i="7"/>
  <c r="B160" i="7"/>
  <c r="AO153" i="7"/>
  <c r="AM153" i="7"/>
  <c r="AL153" i="7"/>
  <c r="AJ153" i="7"/>
  <c r="AH153" i="7"/>
  <c r="AC153" i="7"/>
  <c r="W153" i="7"/>
  <c r="V153" i="7"/>
  <c r="R153" i="7"/>
  <c r="N153" i="7"/>
  <c r="H153" i="7"/>
  <c r="C153" i="7"/>
  <c r="B153" i="7"/>
  <c r="AO146" i="7"/>
  <c r="AM146" i="7"/>
  <c r="AL146" i="7"/>
  <c r="AJ146" i="7"/>
  <c r="AH146" i="7"/>
  <c r="AC146" i="7"/>
  <c r="W146" i="7"/>
  <c r="V146" i="7"/>
  <c r="R146" i="7"/>
  <c r="N146" i="7"/>
  <c r="T407" i="6" s="1"/>
  <c r="H146" i="7"/>
  <c r="C146" i="7"/>
  <c r="B146" i="7"/>
  <c r="BF140" i="7"/>
  <c r="AH140" i="7"/>
  <c r="AC140" i="7"/>
  <c r="D543" i="6" s="1"/>
  <c r="W140" i="7"/>
  <c r="AO139" i="7"/>
  <c r="AO140" i="7" s="1"/>
  <c r="D526" i="6" s="1"/>
  <c r="AM139" i="7"/>
  <c r="AM140" i="7" s="1"/>
  <c r="D560" i="6" s="1"/>
  <c r="AL139" i="7"/>
  <c r="AL140" i="7" s="1"/>
  <c r="AJ139" i="7"/>
  <c r="AJ140" i="7" s="1"/>
  <c r="D509" i="6" s="1"/>
  <c r="AH139" i="7"/>
  <c r="AC139" i="7"/>
  <c r="W139" i="7"/>
  <c r="V139" i="7"/>
  <c r="V140" i="7" s="1"/>
  <c r="S139" i="7"/>
  <c r="R139" i="7"/>
  <c r="R140" i="7" s="1"/>
  <c r="N139" i="7"/>
  <c r="N140" i="7" s="1"/>
  <c r="H139" i="7"/>
  <c r="H140" i="7" s="1"/>
  <c r="C139" i="7"/>
  <c r="C140" i="7" s="1"/>
  <c r="B139" i="7"/>
  <c r="B140" i="7" s="1"/>
  <c r="S137" i="7"/>
  <c r="S138" i="7" s="1"/>
  <c r="AO132" i="7"/>
  <c r="AM132" i="7"/>
  <c r="AL132" i="7"/>
  <c r="AJ132" i="7"/>
  <c r="AH132" i="7"/>
  <c r="AC132" i="7"/>
  <c r="W132" i="7"/>
  <c r="V132" i="7"/>
  <c r="S132" i="7"/>
  <c r="R132" i="7"/>
  <c r="N132" i="7"/>
  <c r="H132" i="7"/>
  <c r="C132" i="7"/>
  <c r="B132" i="7"/>
  <c r="AO125" i="7"/>
  <c r="AM125" i="7"/>
  <c r="AL125" i="7"/>
  <c r="AJ125" i="7"/>
  <c r="AH125" i="7"/>
  <c r="AC125" i="7"/>
  <c r="W125" i="7"/>
  <c r="V125" i="7"/>
  <c r="S125" i="7"/>
  <c r="R125" i="7"/>
  <c r="N125" i="7"/>
  <c r="I125" i="7"/>
  <c r="H125" i="7"/>
  <c r="C125" i="7"/>
  <c r="B125" i="7"/>
  <c r="BF118" i="7"/>
  <c r="BE118" i="7"/>
  <c r="BD118" i="7"/>
  <c r="AW118" i="7"/>
  <c r="AV118" i="7"/>
  <c r="AQ118" i="7"/>
  <c r="AP118" i="7"/>
  <c r="AO118" i="7"/>
  <c r="AM118" i="7"/>
  <c r="AL118" i="7"/>
  <c r="AJ118" i="7"/>
  <c r="AH118" i="7"/>
  <c r="AC118" i="7"/>
  <c r="W118" i="7"/>
  <c r="V118" i="7"/>
  <c r="S118" i="7"/>
  <c r="R118" i="7"/>
  <c r="N118" i="7"/>
  <c r="I118" i="7"/>
  <c r="H118" i="7"/>
  <c r="C118" i="7"/>
  <c r="B118" i="7"/>
  <c r="AO111" i="7"/>
  <c r="AM111" i="7"/>
  <c r="AL111" i="7"/>
  <c r="AJ111" i="7"/>
  <c r="D508" i="6" s="1"/>
  <c r="AH111" i="7"/>
  <c r="AH110" i="7" s="1"/>
  <c r="AC111" i="7"/>
  <c r="AC110" i="7" s="1"/>
  <c r="D542" i="6" s="1"/>
  <c r="W111" i="7"/>
  <c r="V111" i="7"/>
  <c r="S111" i="7"/>
  <c r="R111" i="7"/>
  <c r="N111" i="7"/>
  <c r="H111" i="7"/>
  <c r="C111" i="7"/>
  <c r="B111" i="7"/>
  <c r="AO110" i="7"/>
  <c r="AO104" i="7"/>
  <c r="AM104" i="7"/>
  <c r="AL104" i="7"/>
  <c r="AJ104" i="7"/>
  <c r="AH104" i="7"/>
  <c r="AC104" i="7"/>
  <c r="W104" i="7"/>
  <c r="V104" i="7"/>
  <c r="S104" i="7"/>
  <c r="R104" i="7"/>
  <c r="N104" i="7"/>
  <c r="H104" i="7"/>
  <c r="C104" i="7"/>
  <c r="B104" i="7"/>
  <c r="BF97" i="7"/>
  <c r="BE97" i="7"/>
  <c r="BD97" i="7"/>
  <c r="AW97" i="7"/>
  <c r="AV97" i="7"/>
  <c r="AQ97" i="7"/>
  <c r="AP97" i="7"/>
  <c r="AO97" i="7"/>
  <c r="AM97" i="7"/>
  <c r="AL97" i="7"/>
  <c r="AJ97" i="7"/>
  <c r="AH97" i="7"/>
  <c r="AC97" i="7"/>
  <c r="W97" i="7"/>
  <c r="V97" i="7"/>
  <c r="S97" i="7"/>
  <c r="R97" i="7"/>
  <c r="N97" i="7"/>
  <c r="I97" i="7"/>
  <c r="H97" i="7"/>
  <c r="C97" i="7"/>
  <c r="B97" i="7"/>
  <c r="AO90" i="7"/>
  <c r="AM90" i="7"/>
  <c r="AL90" i="7"/>
  <c r="AJ90" i="7"/>
  <c r="AH90" i="7"/>
  <c r="AC90" i="7"/>
  <c r="W90" i="7"/>
  <c r="V90" i="7"/>
  <c r="S90" i="7"/>
  <c r="R90" i="7"/>
  <c r="N90" i="7"/>
  <c r="H90" i="7"/>
  <c r="C90" i="7"/>
  <c r="B90" i="7"/>
  <c r="AO87" i="7"/>
  <c r="D524" i="6" s="1"/>
  <c r="AO86" i="7"/>
  <c r="AM86" i="7"/>
  <c r="AL86" i="7"/>
  <c r="AJ86" i="7"/>
  <c r="AJ87" i="7" s="1"/>
  <c r="AH86" i="7"/>
  <c r="AH87" i="7" s="1"/>
  <c r="AC86" i="7"/>
  <c r="AC87" i="7" s="1"/>
  <c r="D541" i="6" s="1"/>
  <c r="W86" i="7"/>
  <c r="W87" i="7" s="1"/>
  <c r="V86" i="7"/>
  <c r="V87" i="7" s="1"/>
  <c r="S86" i="7"/>
  <c r="S87" i="7" s="1"/>
  <c r="R86" i="7"/>
  <c r="R87" i="7" s="1"/>
  <c r="N86" i="7"/>
  <c r="N87" i="7" s="1"/>
  <c r="H86" i="7"/>
  <c r="H87" i="7" s="1"/>
  <c r="C86" i="7"/>
  <c r="C87" i="7" s="1"/>
  <c r="B86" i="7"/>
  <c r="B87" i="7" s="1"/>
  <c r="AO83" i="7"/>
  <c r="AM83" i="7"/>
  <c r="AL83" i="7"/>
  <c r="AJ83" i="7"/>
  <c r="AH83" i="7"/>
  <c r="AC83" i="7"/>
  <c r="W83" i="7"/>
  <c r="V83" i="7"/>
  <c r="S83" i="7"/>
  <c r="R83" i="7"/>
  <c r="N83" i="7"/>
  <c r="I83" i="7"/>
  <c r="H83" i="7"/>
  <c r="C83" i="7"/>
  <c r="B83" i="7"/>
  <c r="BF76" i="7"/>
  <c r="BE76" i="7"/>
  <c r="BD76" i="7"/>
  <c r="AW76" i="7"/>
  <c r="AV76" i="7"/>
  <c r="AQ76" i="7"/>
  <c r="AP76" i="7"/>
  <c r="AO76" i="7"/>
  <c r="AM76" i="7"/>
  <c r="AL76" i="7"/>
  <c r="AJ76" i="7"/>
  <c r="AH76" i="7"/>
  <c r="AC76" i="7"/>
  <c r="W76" i="7"/>
  <c r="V76" i="7"/>
  <c r="S76" i="7"/>
  <c r="R76" i="7"/>
  <c r="N76" i="7"/>
  <c r="I76" i="7"/>
  <c r="H76" i="7"/>
  <c r="C76" i="7"/>
  <c r="B76" i="7"/>
  <c r="AQ69" i="7"/>
  <c r="AP69" i="7"/>
  <c r="AO69" i="7"/>
  <c r="AM69" i="7"/>
  <c r="AL69" i="7"/>
  <c r="AJ69" i="7"/>
  <c r="AH69" i="7"/>
  <c r="AC69" i="7"/>
  <c r="W69" i="7"/>
  <c r="V69" i="7"/>
  <c r="S69" i="7"/>
  <c r="R69" i="7"/>
  <c r="N69" i="7"/>
  <c r="I69" i="7"/>
  <c r="H69" i="7"/>
  <c r="C69" i="7"/>
  <c r="B69" i="7"/>
  <c r="AQ62" i="7"/>
  <c r="AP62" i="7"/>
  <c r="AO62" i="7"/>
  <c r="AM62" i="7"/>
  <c r="AL62" i="7"/>
  <c r="AJ62" i="7"/>
  <c r="AH62" i="7"/>
  <c r="AC62" i="7"/>
  <c r="W62" i="7"/>
  <c r="V62" i="7"/>
  <c r="S62" i="7"/>
  <c r="R62" i="7"/>
  <c r="N62" i="7"/>
  <c r="I62" i="7"/>
  <c r="H62" i="7"/>
  <c r="C62" i="7"/>
  <c r="B62" i="7"/>
  <c r="BF58" i="7"/>
  <c r="BE58" i="7"/>
  <c r="BD58" i="7"/>
  <c r="AW58" i="7"/>
  <c r="AV58" i="7"/>
  <c r="AQ58" i="7"/>
  <c r="AP58" i="7"/>
  <c r="AO58" i="7"/>
  <c r="AM58" i="7"/>
  <c r="AL58" i="7"/>
  <c r="AJ58" i="7"/>
  <c r="AH58" i="7"/>
  <c r="AC58" i="7"/>
  <c r="W58" i="7"/>
  <c r="V58" i="7"/>
  <c r="S58" i="7"/>
  <c r="R58" i="7"/>
  <c r="N58" i="7"/>
  <c r="I58" i="7"/>
  <c r="H58" i="7"/>
  <c r="C58" i="7"/>
  <c r="B58" i="7"/>
  <c r="BF55" i="7"/>
  <c r="BE55" i="7"/>
  <c r="BD55" i="7"/>
  <c r="AW55" i="7"/>
  <c r="AV55" i="7"/>
  <c r="AQ55" i="7"/>
  <c r="AP55" i="7"/>
  <c r="AO55" i="7"/>
  <c r="AM55" i="7"/>
  <c r="AL55" i="7"/>
  <c r="AJ55" i="7"/>
  <c r="AH55" i="7"/>
  <c r="AC55" i="7"/>
  <c r="W55" i="7"/>
  <c r="V55" i="7"/>
  <c r="S55" i="7"/>
  <c r="R55" i="7"/>
  <c r="N55" i="7"/>
  <c r="I55" i="7"/>
  <c r="H55" i="7"/>
  <c r="C55" i="7"/>
  <c r="B55" i="7"/>
  <c r="AQ48" i="7"/>
  <c r="AP48" i="7"/>
  <c r="AO48" i="7"/>
  <c r="AM48" i="7"/>
  <c r="AL48" i="7"/>
  <c r="AJ48" i="7"/>
  <c r="AH48" i="7"/>
  <c r="AC48" i="7"/>
  <c r="W48" i="7"/>
  <c r="V48" i="7"/>
  <c r="S48" i="7"/>
  <c r="R48" i="7"/>
  <c r="N48" i="7"/>
  <c r="H48" i="7"/>
  <c r="C48" i="7"/>
  <c r="B48" i="7"/>
  <c r="AO41" i="7"/>
  <c r="D523" i="6" s="1"/>
  <c r="AM41" i="7"/>
  <c r="AL41" i="7"/>
  <c r="AJ41" i="7"/>
  <c r="AH41" i="7"/>
  <c r="AC41" i="7"/>
  <c r="W41" i="7"/>
  <c r="V41" i="7"/>
  <c r="S41" i="7"/>
  <c r="R41" i="7"/>
  <c r="N41" i="7"/>
  <c r="H41" i="7"/>
  <c r="C41" i="7"/>
  <c r="B41" i="7"/>
  <c r="BF34" i="7"/>
  <c r="BE34" i="7"/>
  <c r="BD34" i="7"/>
  <c r="AW34" i="7"/>
  <c r="AV34" i="7"/>
  <c r="AQ34" i="7"/>
  <c r="AP34" i="7"/>
  <c r="AO34" i="7"/>
  <c r="AM34" i="7"/>
  <c r="AL34" i="7"/>
  <c r="AJ34" i="7"/>
  <c r="AH34" i="7"/>
  <c r="AC34" i="7"/>
  <c r="W34" i="7"/>
  <c r="V34" i="7"/>
  <c r="S34" i="7"/>
  <c r="R34" i="7"/>
  <c r="N34" i="7"/>
  <c r="I34" i="7"/>
  <c r="H34" i="7"/>
  <c r="C34" i="7"/>
  <c r="B34" i="7"/>
  <c r="AO27" i="7"/>
  <c r="AM27" i="7"/>
  <c r="AL27" i="7"/>
  <c r="AJ27" i="7"/>
  <c r="AH27" i="7"/>
  <c r="AC27" i="7"/>
  <c r="W27" i="7"/>
  <c r="V27" i="7"/>
  <c r="S27" i="7"/>
  <c r="R27" i="7"/>
  <c r="N27" i="7"/>
  <c r="I27" i="7"/>
  <c r="H27" i="7"/>
  <c r="C27" i="7"/>
  <c r="B27" i="7"/>
  <c r="AO20" i="7"/>
  <c r="AM20" i="7"/>
  <c r="AL20" i="7"/>
  <c r="AJ20" i="7"/>
  <c r="AH20" i="7"/>
  <c r="AC20" i="7"/>
  <c r="W20" i="7"/>
  <c r="V20" i="7"/>
  <c r="S20" i="7"/>
  <c r="R20" i="7"/>
  <c r="N20" i="7"/>
  <c r="H20" i="7"/>
  <c r="C20" i="7"/>
  <c r="B20" i="7"/>
  <c r="AO17" i="7"/>
  <c r="AM17" i="7"/>
  <c r="AL17" i="7"/>
  <c r="AJ17" i="7"/>
  <c r="AH17" i="7"/>
  <c r="AC17" i="7"/>
  <c r="W17" i="7"/>
  <c r="V17" i="7"/>
  <c r="S17" i="7"/>
  <c r="R17" i="7"/>
  <c r="N17" i="7"/>
  <c r="I17" i="7"/>
  <c r="H17" i="7"/>
  <c r="C17" i="7"/>
  <c r="B17" i="7"/>
  <c r="N14" i="7"/>
  <c r="BF13" i="7"/>
  <c r="BE13" i="7"/>
  <c r="BD13" i="7"/>
  <c r="AW13" i="7"/>
  <c r="AV13" i="7"/>
  <c r="AQ13" i="7"/>
  <c r="AP13" i="7"/>
  <c r="AO13" i="7"/>
  <c r="AM13" i="7"/>
  <c r="AL13" i="7"/>
  <c r="AJ13" i="7"/>
  <c r="AH13" i="7"/>
  <c r="AC13" i="7"/>
  <c r="W13" i="7"/>
  <c r="V13" i="7"/>
  <c r="S13" i="7"/>
  <c r="R13" i="7"/>
  <c r="N13" i="7"/>
  <c r="I13" i="7"/>
  <c r="H13" i="7"/>
  <c r="C13" i="7"/>
  <c r="B13" i="7"/>
  <c r="AO6" i="7"/>
  <c r="AM6" i="7"/>
  <c r="AL6" i="7"/>
  <c r="AJ6" i="7"/>
  <c r="AH6" i="7"/>
  <c r="AC6" i="7"/>
  <c r="W6" i="7"/>
  <c r="V6" i="7"/>
  <c r="S6" i="7"/>
  <c r="R6" i="7"/>
  <c r="N6" i="7"/>
  <c r="I6" i="7"/>
  <c r="H6" i="7"/>
  <c r="C6" i="7"/>
  <c r="B6" i="7"/>
  <c r="I567" i="6"/>
  <c r="H567" i="6"/>
  <c r="G567" i="6"/>
  <c r="F567" i="6"/>
  <c r="E567" i="6"/>
  <c r="I566" i="6"/>
  <c r="H566" i="6"/>
  <c r="G566" i="6"/>
  <c r="F566" i="6"/>
  <c r="I565" i="6"/>
  <c r="H565" i="6"/>
  <c r="G565" i="6"/>
  <c r="D565" i="6"/>
  <c r="C565" i="6"/>
  <c r="I564" i="6"/>
  <c r="H564" i="6"/>
  <c r="G564" i="6"/>
  <c r="E564" i="6"/>
  <c r="H563" i="6"/>
  <c r="G563" i="6"/>
  <c r="H562" i="6"/>
  <c r="F562" i="6"/>
  <c r="H561" i="6"/>
  <c r="D561" i="6"/>
  <c r="I560" i="6"/>
  <c r="G560" i="6"/>
  <c r="I559" i="6"/>
  <c r="H559" i="6"/>
  <c r="G559" i="6"/>
  <c r="E559" i="6"/>
  <c r="I558" i="6"/>
  <c r="H558" i="6"/>
  <c r="G558" i="6"/>
  <c r="E558" i="6"/>
  <c r="I557" i="6"/>
  <c r="H557" i="6"/>
  <c r="G557" i="6"/>
  <c r="E557" i="6"/>
  <c r="H556" i="6"/>
  <c r="G556" i="6"/>
  <c r="D556" i="6"/>
  <c r="I550" i="6"/>
  <c r="H550" i="6"/>
  <c r="G550" i="6"/>
  <c r="F550" i="6"/>
  <c r="E550" i="6"/>
  <c r="I549" i="6"/>
  <c r="H549" i="6"/>
  <c r="G549" i="6"/>
  <c r="F549" i="6"/>
  <c r="D549" i="6"/>
  <c r="I548" i="6"/>
  <c r="H548" i="6"/>
  <c r="G548" i="6"/>
  <c r="D548" i="6"/>
  <c r="I547" i="6"/>
  <c r="H547" i="6"/>
  <c r="G547" i="6"/>
  <c r="F547" i="6"/>
  <c r="E547" i="6"/>
  <c r="I546" i="6"/>
  <c r="H546" i="6"/>
  <c r="G546" i="6"/>
  <c r="F546" i="6"/>
  <c r="H545" i="6"/>
  <c r="G545" i="6"/>
  <c r="F545" i="6"/>
  <c r="D545" i="6"/>
  <c r="C545" i="6"/>
  <c r="I544" i="6"/>
  <c r="H544" i="6"/>
  <c r="G544" i="6"/>
  <c r="E544" i="6"/>
  <c r="D544" i="6"/>
  <c r="I543" i="6"/>
  <c r="H543" i="6"/>
  <c r="G543" i="6"/>
  <c r="F543" i="6"/>
  <c r="E543" i="6"/>
  <c r="I542" i="6"/>
  <c r="I541" i="6"/>
  <c r="H541" i="6"/>
  <c r="G541" i="6"/>
  <c r="I540" i="6"/>
  <c r="H540" i="6"/>
  <c r="I539" i="6"/>
  <c r="H539" i="6"/>
  <c r="G539" i="6"/>
  <c r="E539" i="6"/>
  <c r="D539" i="6"/>
  <c r="I533" i="6"/>
  <c r="H533" i="6"/>
  <c r="G533" i="6"/>
  <c r="F533" i="6"/>
  <c r="E533" i="6"/>
  <c r="I532" i="6"/>
  <c r="H532" i="6"/>
  <c r="G532" i="6"/>
  <c r="F532" i="6"/>
  <c r="D532" i="6"/>
  <c r="I531" i="6"/>
  <c r="G531" i="6"/>
  <c r="F531" i="6"/>
  <c r="E531" i="6"/>
  <c r="D531" i="6"/>
  <c r="I530" i="6"/>
  <c r="H530" i="6"/>
  <c r="E530" i="6"/>
  <c r="I529" i="6"/>
  <c r="H529" i="6"/>
  <c r="G529" i="6"/>
  <c r="F529" i="6"/>
  <c r="E529" i="6"/>
  <c r="O528" i="6"/>
  <c r="N528" i="6"/>
  <c r="I528" i="6"/>
  <c r="H528" i="6"/>
  <c r="G528" i="6"/>
  <c r="F528" i="6"/>
  <c r="I527" i="6"/>
  <c r="H527" i="6"/>
  <c r="G527" i="6"/>
  <c r="F527" i="6"/>
  <c r="E527" i="6"/>
  <c r="D527" i="6"/>
  <c r="I526" i="6"/>
  <c r="H526" i="6"/>
  <c r="I525" i="6"/>
  <c r="H525" i="6"/>
  <c r="G525" i="6"/>
  <c r="D525" i="6"/>
  <c r="I524" i="6"/>
  <c r="H524" i="6"/>
  <c r="G524" i="6"/>
  <c r="E524" i="6"/>
  <c r="I523" i="6"/>
  <c r="H523" i="6"/>
  <c r="G523" i="6"/>
  <c r="I522" i="6"/>
  <c r="I534" i="6" s="1"/>
  <c r="H522" i="6"/>
  <c r="F522" i="6"/>
  <c r="I516" i="6"/>
  <c r="H516" i="6"/>
  <c r="G516" i="6"/>
  <c r="F516" i="6"/>
  <c r="E516" i="6"/>
  <c r="I515" i="6"/>
  <c r="H515" i="6"/>
  <c r="G515" i="6"/>
  <c r="F515" i="6"/>
  <c r="D515" i="6"/>
  <c r="I514" i="6"/>
  <c r="H514" i="6"/>
  <c r="G514" i="6"/>
  <c r="E514" i="6"/>
  <c r="I513" i="6"/>
  <c r="H513" i="6"/>
  <c r="G513" i="6"/>
  <c r="F513" i="6"/>
  <c r="E513" i="6"/>
  <c r="H512" i="6"/>
  <c r="G512" i="6"/>
  <c r="F512" i="6"/>
  <c r="H511" i="6"/>
  <c r="D511" i="6"/>
  <c r="I510" i="6"/>
  <c r="H510" i="6"/>
  <c r="G510" i="6"/>
  <c r="D510" i="6"/>
  <c r="I509" i="6"/>
  <c r="H509" i="6"/>
  <c r="F509" i="6"/>
  <c r="I508" i="6"/>
  <c r="H508" i="6"/>
  <c r="E508" i="6"/>
  <c r="I507" i="6"/>
  <c r="G507" i="6"/>
  <c r="F507" i="6"/>
  <c r="E507" i="6"/>
  <c r="I506" i="6"/>
  <c r="H506" i="6"/>
  <c r="G506" i="6"/>
  <c r="D506" i="6"/>
  <c r="C506" i="6"/>
  <c r="I505" i="6"/>
  <c r="H505" i="6"/>
  <c r="G505" i="6"/>
  <c r="F505" i="6"/>
  <c r="D505" i="6"/>
  <c r="I499" i="6"/>
  <c r="H499" i="6"/>
  <c r="G499" i="6"/>
  <c r="F499" i="6"/>
  <c r="I498" i="6"/>
  <c r="H498" i="6"/>
  <c r="F498" i="6"/>
  <c r="I497" i="6"/>
  <c r="H497" i="6"/>
  <c r="G497" i="6"/>
  <c r="I496" i="6"/>
  <c r="G496" i="6"/>
  <c r="H495" i="6"/>
  <c r="G495" i="6"/>
  <c r="F495" i="6"/>
  <c r="E495" i="6"/>
  <c r="H494" i="6"/>
  <c r="D494" i="6"/>
  <c r="H493" i="6"/>
  <c r="G493" i="6"/>
  <c r="F493" i="6"/>
  <c r="I492" i="6"/>
  <c r="H492" i="6"/>
  <c r="F492" i="6"/>
  <c r="D492" i="6"/>
  <c r="I491" i="6"/>
  <c r="H491" i="6"/>
  <c r="G491" i="6"/>
  <c r="E491" i="6"/>
  <c r="I490" i="6"/>
  <c r="H490" i="6"/>
  <c r="G490" i="6"/>
  <c r="F490" i="6"/>
  <c r="E490" i="6"/>
  <c r="I489" i="6"/>
  <c r="H489" i="6"/>
  <c r="G489" i="6"/>
  <c r="F489" i="6"/>
  <c r="D489" i="6"/>
  <c r="I488" i="6"/>
  <c r="H488" i="6"/>
  <c r="F488" i="6"/>
  <c r="D488" i="6"/>
  <c r="I482" i="6"/>
  <c r="H482" i="6"/>
  <c r="G482" i="6"/>
  <c r="F482" i="6"/>
  <c r="E482" i="6"/>
  <c r="I481" i="6"/>
  <c r="G481" i="6"/>
  <c r="F481" i="6"/>
  <c r="E481" i="6"/>
  <c r="D481" i="6"/>
  <c r="I480" i="6"/>
  <c r="G480" i="6"/>
  <c r="F480" i="6"/>
  <c r="D480" i="6"/>
  <c r="I479" i="6"/>
  <c r="H479" i="6"/>
  <c r="G479" i="6"/>
  <c r="F479" i="6"/>
  <c r="E479" i="6"/>
  <c r="D479" i="6"/>
  <c r="I478" i="6"/>
  <c r="H478" i="6"/>
  <c r="G478" i="6"/>
  <c r="F478" i="6"/>
  <c r="E478" i="6"/>
  <c r="D478" i="6"/>
  <c r="C478" i="6"/>
  <c r="I477" i="6"/>
  <c r="H477" i="6"/>
  <c r="G477" i="6"/>
  <c r="F477" i="6"/>
  <c r="D477" i="6"/>
  <c r="C477" i="6"/>
  <c r="H476" i="6"/>
  <c r="G476" i="6"/>
  <c r="F476" i="6"/>
  <c r="D476" i="6"/>
  <c r="O475" i="6"/>
  <c r="N475" i="6"/>
  <c r="I475" i="6"/>
  <c r="H475" i="6"/>
  <c r="G475" i="6"/>
  <c r="F475" i="6"/>
  <c r="D475" i="6"/>
  <c r="N474" i="6"/>
  <c r="I474" i="6"/>
  <c r="H474" i="6"/>
  <c r="G474" i="6"/>
  <c r="F474" i="6"/>
  <c r="D474" i="6"/>
  <c r="I473" i="6"/>
  <c r="H473" i="6"/>
  <c r="G473" i="6"/>
  <c r="F473" i="6"/>
  <c r="D473" i="6"/>
  <c r="I472" i="6"/>
  <c r="H472" i="6"/>
  <c r="G472" i="6"/>
  <c r="D472" i="6"/>
  <c r="H471" i="6"/>
  <c r="G471" i="6"/>
  <c r="F471" i="6"/>
  <c r="D471" i="6"/>
  <c r="H465" i="6"/>
  <c r="F465" i="6"/>
  <c r="E465" i="6"/>
  <c r="D465" i="6"/>
  <c r="C465" i="6"/>
  <c r="I464" i="6"/>
  <c r="H464" i="6"/>
  <c r="F464" i="6"/>
  <c r="E464" i="6"/>
  <c r="I463" i="6"/>
  <c r="H463" i="6"/>
  <c r="F463" i="6"/>
  <c r="E463" i="6"/>
  <c r="D463" i="6"/>
  <c r="I462" i="6"/>
  <c r="H462" i="6"/>
  <c r="G462" i="6"/>
  <c r="F462" i="6"/>
  <c r="E462" i="6"/>
  <c r="D462" i="6"/>
  <c r="I461" i="6"/>
  <c r="H461" i="6"/>
  <c r="F461" i="6"/>
  <c r="E461" i="6"/>
  <c r="D461" i="6"/>
  <c r="I460" i="6"/>
  <c r="H460" i="6"/>
  <c r="G460" i="6"/>
  <c r="F460" i="6"/>
  <c r="E460" i="6"/>
  <c r="D460" i="6"/>
  <c r="I459" i="6"/>
  <c r="G459" i="6"/>
  <c r="F459" i="6"/>
  <c r="E459" i="6"/>
  <c r="D459" i="6"/>
  <c r="I458" i="6"/>
  <c r="G458" i="6"/>
  <c r="F458" i="6"/>
  <c r="D458" i="6"/>
  <c r="I457" i="6"/>
  <c r="G457" i="6"/>
  <c r="F457" i="6"/>
  <c r="E457" i="6"/>
  <c r="D457" i="6"/>
  <c r="I456" i="6"/>
  <c r="G456" i="6"/>
  <c r="F456" i="6"/>
  <c r="E456" i="6"/>
  <c r="D456" i="6"/>
  <c r="I455" i="6"/>
  <c r="H455" i="6"/>
  <c r="G455" i="6"/>
  <c r="E455" i="6"/>
  <c r="D455" i="6"/>
  <c r="I454" i="6"/>
  <c r="H454" i="6"/>
  <c r="G454" i="6"/>
  <c r="F454" i="6"/>
  <c r="E454" i="6"/>
  <c r="D454" i="6"/>
  <c r="I448" i="6"/>
  <c r="G448" i="6"/>
  <c r="F448" i="6"/>
  <c r="E448" i="6"/>
  <c r="D448" i="6"/>
  <c r="I447" i="6"/>
  <c r="G447" i="6"/>
  <c r="F447" i="6"/>
  <c r="E447" i="6"/>
  <c r="I446" i="6"/>
  <c r="G446" i="6"/>
  <c r="G449" i="6" s="1"/>
  <c r="F446" i="6"/>
  <c r="E446" i="6"/>
  <c r="D446" i="6"/>
  <c r="I445" i="6"/>
  <c r="G445" i="6"/>
  <c r="F445" i="6"/>
  <c r="E445" i="6"/>
  <c r="I444" i="6"/>
  <c r="G444" i="6"/>
  <c r="F444" i="6"/>
  <c r="E444" i="6"/>
  <c r="E449" i="6" s="1"/>
  <c r="D444" i="6"/>
  <c r="O443" i="6"/>
  <c r="N443" i="6"/>
  <c r="I443" i="6"/>
  <c r="G443" i="6"/>
  <c r="F443" i="6"/>
  <c r="E443" i="6"/>
  <c r="D443" i="6"/>
  <c r="I442" i="6"/>
  <c r="G442" i="6"/>
  <c r="F442" i="6"/>
  <c r="E442" i="6"/>
  <c r="D442" i="6"/>
  <c r="O441" i="6"/>
  <c r="N441" i="6"/>
  <c r="I441" i="6"/>
  <c r="G441" i="6"/>
  <c r="F441" i="6"/>
  <c r="E441" i="6"/>
  <c r="D441" i="6"/>
  <c r="I440" i="6"/>
  <c r="G440" i="6"/>
  <c r="F440" i="6"/>
  <c r="E440" i="6"/>
  <c r="D440" i="6"/>
  <c r="O439" i="6"/>
  <c r="N439" i="6"/>
  <c r="I439" i="6"/>
  <c r="G439" i="6"/>
  <c r="F439" i="6"/>
  <c r="E439" i="6"/>
  <c r="D439" i="6"/>
  <c r="I438" i="6"/>
  <c r="G438" i="6"/>
  <c r="E438" i="6"/>
  <c r="D438" i="6"/>
  <c r="I437" i="6"/>
  <c r="I449" i="6" s="1"/>
  <c r="G437" i="6"/>
  <c r="F437" i="6"/>
  <c r="E437" i="6"/>
  <c r="D437" i="6"/>
  <c r="I431" i="6"/>
  <c r="H431" i="6"/>
  <c r="G431" i="6"/>
  <c r="F431" i="6"/>
  <c r="D431" i="6"/>
  <c r="I430" i="6"/>
  <c r="H430" i="6"/>
  <c r="G430" i="6"/>
  <c r="F430" i="6"/>
  <c r="D430" i="6"/>
  <c r="H429" i="6"/>
  <c r="G429" i="6"/>
  <c r="F429" i="6"/>
  <c r="E429" i="6"/>
  <c r="D429" i="6"/>
  <c r="H428" i="6"/>
  <c r="G428" i="6"/>
  <c r="F428" i="6"/>
  <c r="E428" i="6"/>
  <c r="I427" i="6"/>
  <c r="H427" i="6"/>
  <c r="G427" i="6"/>
  <c r="F427" i="6"/>
  <c r="E427" i="6"/>
  <c r="D427" i="6"/>
  <c r="H426" i="6"/>
  <c r="G426" i="6"/>
  <c r="F426" i="6"/>
  <c r="E426" i="6"/>
  <c r="D426" i="6"/>
  <c r="O425" i="6"/>
  <c r="N425" i="6"/>
  <c r="I425" i="6"/>
  <c r="H425" i="6"/>
  <c r="G425" i="6"/>
  <c r="F425" i="6"/>
  <c r="E425" i="6"/>
  <c r="D425" i="6"/>
  <c r="O424" i="6"/>
  <c r="N424" i="6"/>
  <c r="I424" i="6"/>
  <c r="H424" i="6"/>
  <c r="G424" i="6"/>
  <c r="F424" i="6"/>
  <c r="E424" i="6"/>
  <c r="D424" i="6"/>
  <c r="O423" i="6"/>
  <c r="N423" i="6"/>
  <c r="I423" i="6"/>
  <c r="H423" i="6"/>
  <c r="G423" i="6"/>
  <c r="F423" i="6"/>
  <c r="E423" i="6"/>
  <c r="D423" i="6"/>
  <c r="I422" i="6"/>
  <c r="H422" i="6"/>
  <c r="G422" i="6"/>
  <c r="G432" i="6" s="1"/>
  <c r="F422" i="6"/>
  <c r="D422" i="6"/>
  <c r="I421" i="6"/>
  <c r="H421" i="6"/>
  <c r="G421" i="6"/>
  <c r="F421" i="6"/>
  <c r="E421" i="6"/>
  <c r="D421" i="6"/>
  <c r="I420" i="6"/>
  <c r="H420" i="6"/>
  <c r="H432" i="6" s="1"/>
  <c r="G420" i="6"/>
  <c r="F420" i="6"/>
  <c r="F432" i="6" s="1"/>
  <c r="E420" i="6"/>
  <c r="D420" i="6"/>
  <c r="Y415" i="6"/>
  <c r="X415" i="6"/>
  <c r="Y414" i="6"/>
  <c r="X414" i="6"/>
  <c r="W414" i="6"/>
  <c r="V414" i="6"/>
  <c r="U414" i="6"/>
  <c r="I414" i="6"/>
  <c r="H414" i="6"/>
  <c r="G414" i="6"/>
  <c r="F414" i="6"/>
  <c r="E414" i="6"/>
  <c r="D414" i="6"/>
  <c r="Y413" i="6"/>
  <c r="X413" i="6"/>
  <c r="W413" i="6"/>
  <c r="V413" i="6"/>
  <c r="T413" i="6"/>
  <c r="I413" i="6"/>
  <c r="H413" i="6"/>
  <c r="G413" i="6"/>
  <c r="F413" i="6"/>
  <c r="E413" i="6"/>
  <c r="D413" i="6"/>
  <c r="Y412" i="6"/>
  <c r="X412" i="6"/>
  <c r="W412" i="6"/>
  <c r="V412" i="6"/>
  <c r="U412" i="6"/>
  <c r="T412" i="6"/>
  <c r="I412" i="6"/>
  <c r="H412" i="6"/>
  <c r="G412" i="6"/>
  <c r="F412" i="6"/>
  <c r="E412" i="6"/>
  <c r="D412" i="6"/>
  <c r="Y411" i="6"/>
  <c r="X411" i="6"/>
  <c r="W411" i="6"/>
  <c r="V411" i="6"/>
  <c r="U411" i="6"/>
  <c r="I411" i="6"/>
  <c r="H411" i="6"/>
  <c r="G411" i="6"/>
  <c r="F411" i="6"/>
  <c r="E411" i="6"/>
  <c r="Y410" i="6"/>
  <c r="X410" i="6"/>
  <c r="W410" i="6"/>
  <c r="V410" i="6"/>
  <c r="U410" i="6"/>
  <c r="I410" i="6"/>
  <c r="H410" i="6"/>
  <c r="G410" i="6"/>
  <c r="F410" i="6"/>
  <c r="D410" i="6"/>
  <c r="Y409" i="6"/>
  <c r="X409" i="6"/>
  <c r="W409" i="6"/>
  <c r="V409" i="6"/>
  <c r="O409" i="6"/>
  <c r="N409" i="6"/>
  <c r="H409" i="6"/>
  <c r="G409" i="6"/>
  <c r="F409" i="6"/>
  <c r="E409" i="6"/>
  <c r="C409" i="6"/>
  <c r="Y408" i="6"/>
  <c r="X408" i="6"/>
  <c r="W408" i="6"/>
  <c r="V408" i="6"/>
  <c r="U408" i="6"/>
  <c r="T408" i="6"/>
  <c r="O408" i="6"/>
  <c r="N408" i="6"/>
  <c r="I408" i="6"/>
  <c r="H408" i="6"/>
  <c r="G408" i="6"/>
  <c r="F408" i="6"/>
  <c r="E408" i="6"/>
  <c r="D408" i="6"/>
  <c r="Y407" i="6"/>
  <c r="X407" i="6"/>
  <c r="W407" i="6"/>
  <c r="V407" i="6"/>
  <c r="U407" i="6"/>
  <c r="I407" i="6"/>
  <c r="H407" i="6"/>
  <c r="G407" i="6"/>
  <c r="F407" i="6"/>
  <c r="E407" i="6"/>
  <c r="D407" i="6"/>
  <c r="Y406" i="6"/>
  <c r="X406" i="6"/>
  <c r="W406" i="6"/>
  <c r="V406" i="6"/>
  <c r="U406" i="6"/>
  <c r="T406" i="6"/>
  <c r="I406" i="6"/>
  <c r="H406" i="6"/>
  <c r="G406" i="6"/>
  <c r="F406" i="6"/>
  <c r="E406" i="6"/>
  <c r="D406" i="6"/>
  <c r="C406" i="6"/>
  <c r="Y405" i="6"/>
  <c r="X405" i="6"/>
  <c r="V405" i="6"/>
  <c r="U405" i="6"/>
  <c r="T405" i="6"/>
  <c r="I405" i="6"/>
  <c r="H405" i="6"/>
  <c r="G405" i="6"/>
  <c r="F405" i="6"/>
  <c r="D405" i="6"/>
  <c r="Y404" i="6"/>
  <c r="X404" i="6"/>
  <c r="W404" i="6"/>
  <c r="V404" i="6"/>
  <c r="U404" i="6"/>
  <c r="T404" i="6"/>
  <c r="I404" i="6"/>
  <c r="H404" i="6"/>
  <c r="G404" i="6"/>
  <c r="E404" i="6"/>
  <c r="D404" i="6"/>
  <c r="Y403" i="6"/>
  <c r="X403" i="6"/>
  <c r="W403" i="6"/>
  <c r="W415" i="6" s="1"/>
  <c r="V403" i="6"/>
  <c r="V415" i="6" s="1"/>
  <c r="T403" i="6"/>
  <c r="I403" i="6"/>
  <c r="H403" i="6"/>
  <c r="H415" i="6" s="1"/>
  <c r="G403" i="6"/>
  <c r="G415" i="6" s="1"/>
  <c r="F403" i="6"/>
  <c r="E403" i="6"/>
  <c r="D403" i="6"/>
  <c r="I399" i="6"/>
  <c r="H399" i="6"/>
  <c r="G399" i="6"/>
  <c r="F399" i="6"/>
  <c r="D399" i="6"/>
  <c r="C399" i="6"/>
  <c r="I398" i="6"/>
  <c r="H398" i="6"/>
  <c r="G398" i="6"/>
  <c r="F398" i="6"/>
  <c r="D398" i="6"/>
  <c r="I397" i="6"/>
  <c r="H397" i="6"/>
  <c r="F397" i="6"/>
  <c r="E397" i="6"/>
  <c r="D397" i="6"/>
  <c r="I396" i="6"/>
  <c r="H396" i="6"/>
  <c r="H400" i="6" s="1"/>
  <c r="F396" i="6"/>
  <c r="I395" i="6"/>
  <c r="H395" i="6"/>
  <c r="G395" i="6"/>
  <c r="F395" i="6"/>
  <c r="D395" i="6"/>
  <c r="H394" i="6"/>
  <c r="G394" i="6"/>
  <c r="F394" i="6"/>
  <c r="D394" i="6"/>
  <c r="C394" i="6"/>
  <c r="O393" i="6"/>
  <c r="N393" i="6"/>
  <c r="I393" i="6"/>
  <c r="H393" i="6"/>
  <c r="G393" i="6"/>
  <c r="F393" i="6"/>
  <c r="E393" i="6"/>
  <c r="I392" i="6"/>
  <c r="H392" i="6"/>
  <c r="G392" i="6"/>
  <c r="F392" i="6"/>
  <c r="E392" i="6"/>
  <c r="I391" i="6"/>
  <c r="H391" i="6"/>
  <c r="G391" i="6"/>
  <c r="E391" i="6"/>
  <c r="D391" i="6"/>
  <c r="H390" i="6"/>
  <c r="G390" i="6"/>
  <c r="F390" i="6"/>
  <c r="E390" i="6"/>
  <c r="D390" i="6"/>
  <c r="I389" i="6"/>
  <c r="H389" i="6"/>
  <c r="G389" i="6"/>
  <c r="F389" i="6"/>
  <c r="E389" i="6"/>
  <c r="D389" i="6"/>
  <c r="I388" i="6"/>
  <c r="H388" i="6"/>
  <c r="G388" i="6"/>
  <c r="F388" i="6"/>
  <c r="E388" i="6"/>
  <c r="D388" i="6"/>
  <c r="I384" i="6"/>
  <c r="H384" i="6"/>
  <c r="F384" i="6"/>
  <c r="E384" i="6"/>
  <c r="D384" i="6"/>
  <c r="I383" i="6"/>
  <c r="H383" i="6"/>
  <c r="G383" i="6"/>
  <c r="F383" i="6"/>
  <c r="E383" i="6"/>
  <c r="I382" i="6"/>
  <c r="H382" i="6"/>
  <c r="G382" i="6"/>
  <c r="F382" i="6"/>
  <c r="E382" i="6"/>
  <c r="D382" i="6"/>
  <c r="I381" i="6"/>
  <c r="H381" i="6"/>
  <c r="G381" i="6"/>
  <c r="F381" i="6"/>
  <c r="E381" i="6"/>
  <c r="D381" i="6"/>
  <c r="I380" i="6"/>
  <c r="H380" i="6"/>
  <c r="G380" i="6"/>
  <c r="F380" i="6"/>
  <c r="E380" i="6"/>
  <c r="D380" i="6"/>
  <c r="C380" i="6"/>
  <c r="O379" i="6"/>
  <c r="N379" i="6"/>
  <c r="I379" i="6"/>
  <c r="H379" i="6"/>
  <c r="G379" i="6"/>
  <c r="F379" i="6"/>
  <c r="E379" i="6"/>
  <c r="D379" i="6"/>
  <c r="O378" i="6"/>
  <c r="N378" i="6"/>
  <c r="I378" i="6"/>
  <c r="H378" i="6"/>
  <c r="G378" i="6"/>
  <c r="F378" i="6"/>
  <c r="E378" i="6"/>
  <c r="D378" i="6"/>
  <c r="I377" i="6"/>
  <c r="H377" i="6"/>
  <c r="G377" i="6"/>
  <c r="F377" i="6"/>
  <c r="E377" i="6"/>
  <c r="D377" i="6"/>
  <c r="O376" i="6"/>
  <c r="N376" i="6"/>
  <c r="I376" i="6"/>
  <c r="H376" i="6"/>
  <c r="G376" i="6"/>
  <c r="F376" i="6"/>
  <c r="E376" i="6"/>
  <c r="D376" i="6"/>
  <c r="O375" i="6"/>
  <c r="N375" i="6"/>
  <c r="I375" i="6"/>
  <c r="H375" i="6"/>
  <c r="G375" i="6"/>
  <c r="F375" i="6"/>
  <c r="E375" i="6"/>
  <c r="D375" i="6"/>
  <c r="I374" i="6"/>
  <c r="H374" i="6"/>
  <c r="G374" i="6"/>
  <c r="F374" i="6"/>
  <c r="E374" i="6"/>
  <c r="D374" i="6"/>
  <c r="I373" i="6"/>
  <c r="I385" i="6" s="1"/>
  <c r="H373" i="6"/>
  <c r="H385" i="6" s="1"/>
  <c r="G373" i="6"/>
  <c r="F373" i="6"/>
  <c r="F385" i="6" s="1"/>
  <c r="E373" i="6"/>
  <c r="E385" i="6" s="1"/>
  <c r="D373" i="6"/>
  <c r="AW364" i="6"/>
  <c r="AV364" i="6"/>
  <c r="AO364" i="6"/>
  <c r="AM364" i="6"/>
  <c r="AL364" i="6"/>
  <c r="AJ364" i="6"/>
  <c r="AH364" i="6"/>
  <c r="AC364" i="6"/>
  <c r="W364" i="6"/>
  <c r="V364" i="6"/>
  <c r="S364" i="6"/>
  <c r="R364" i="6"/>
  <c r="N364" i="6"/>
  <c r="H364" i="6"/>
  <c r="C364" i="6"/>
  <c r="B364" i="6"/>
  <c r="AO357" i="6"/>
  <c r="AM357" i="6"/>
  <c r="AL357" i="6"/>
  <c r="AJ357" i="6"/>
  <c r="AH357" i="6"/>
  <c r="AC357" i="6"/>
  <c r="W357" i="6"/>
  <c r="V357" i="6"/>
  <c r="S357" i="6"/>
  <c r="R357" i="6"/>
  <c r="N357" i="6"/>
  <c r="H357" i="6"/>
  <c r="C357" i="6"/>
  <c r="B357" i="6"/>
  <c r="BF354" i="6"/>
  <c r="BE354" i="6"/>
  <c r="BD354" i="6"/>
  <c r="AQ354" i="6"/>
  <c r="AP354" i="6"/>
  <c r="AO354" i="6"/>
  <c r="AM354" i="6"/>
  <c r="AL354" i="6"/>
  <c r="AJ354" i="6"/>
  <c r="AH354" i="6"/>
  <c r="AC354" i="6"/>
  <c r="AW350" i="6"/>
  <c r="AV350" i="6"/>
  <c r="AO350" i="6"/>
  <c r="AM350" i="6"/>
  <c r="AL350" i="6"/>
  <c r="AJ350" i="6"/>
  <c r="AH350" i="6"/>
  <c r="AC350" i="6"/>
  <c r="W350" i="6"/>
  <c r="V350" i="6"/>
  <c r="S350" i="6"/>
  <c r="R350" i="6"/>
  <c r="N350" i="6"/>
  <c r="H350" i="6"/>
  <c r="C350" i="6"/>
  <c r="B350" i="6"/>
  <c r="AW345" i="6"/>
  <c r="AV345" i="6"/>
  <c r="AO345" i="6"/>
  <c r="AM345" i="6"/>
  <c r="AL345" i="6"/>
  <c r="AJ345" i="6"/>
  <c r="AH345" i="6"/>
  <c r="AC345" i="6"/>
  <c r="W345" i="6"/>
  <c r="V345" i="6"/>
  <c r="S345" i="6"/>
  <c r="R345" i="6"/>
  <c r="N345" i="6"/>
  <c r="H345" i="6"/>
  <c r="C345" i="6"/>
  <c r="B345" i="6"/>
  <c r="AW343" i="6"/>
  <c r="AV343" i="6"/>
  <c r="AO343" i="6"/>
  <c r="AM343" i="6"/>
  <c r="AL343" i="6"/>
  <c r="AJ343" i="6"/>
  <c r="AH343" i="6"/>
  <c r="AC343" i="6"/>
  <c r="W343" i="6"/>
  <c r="V343" i="6"/>
  <c r="S343" i="6"/>
  <c r="R343" i="6"/>
  <c r="N343" i="6"/>
  <c r="H343" i="6"/>
  <c r="C343" i="6"/>
  <c r="B343" i="6"/>
  <c r="BF341" i="6"/>
  <c r="BE341" i="6"/>
  <c r="BD341" i="6"/>
  <c r="C482" i="6" s="1"/>
  <c r="AW341" i="6"/>
  <c r="C384" i="6" s="1"/>
  <c r="AV341" i="6"/>
  <c r="AQ341" i="6"/>
  <c r="AP341" i="6"/>
  <c r="AO341" i="6"/>
  <c r="AM341" i="6"/>
  <c r="AL341" i="6"/>
  <c r="C499" i="6" s="1"/>
  <c r="AJ341" i="6"/>
  <c r="AH341" i="6"/>
  <c r="AC341" i="6"/>
  <c r="C550" i="6" s="1"/>
  <c r="W341" i="6"/>
  <c r="C414" i="6" s="1"/>
  <c r="V341" i="6"/>
  <c r="S341" i="6"/>
  <c r="R341" i="6"/>
  <c r="N341" i="6"/>
  <c r="S414" i="6" s="1"/>
  <c r="I341" i="6"/>
  <c r="H341" i="6"/>
  <c r="C448" i="6" s="1"/>
  <c r="C341" i="6"/>
  <c r="B341" i="6"/>
  <c r="C431" i="6" s="1"/>
  <c r="BF336" i="6"/>
  <c r="BE336" i="6"/>
  <c r="BD336" i="6"/>
  <c r="AW336" i="6"/>
  <c r="AV336" i="6"/>
  <c r="AQ336" i="6"/>
  <c r="AP336" i="6"/>
  <c r="AO336" i="6"/>
  <c r="AM336" i="6"/>
  <c r="AL336" i="6"/>
  <c r="AJ336" i="6"/>
  <c r="AH336" i="6"/>
  <c r="AC336" i="6"/>
  <c r="W336" i="6"/>
  <c r="V336" i="6"/>
  <c r="S336" i="6"/>
  <c r="R336" i="6"/>
  <c r="N336" i="6"/>
  <c r="I336" i="6"/>
  <c r="H336" i="6"/>
  <c r="C336" i="6"/>
  <c r="B336" i="6"/>
  <c r="AW329" i="6"/>
  <c r="AV329" i="6"/>
  <c r="AO329" i="6"/>
  <c r="AM329" i="6"/>
  <c r="AL329" i="6"/>
  <c r="AJ329" i="6"/>
  <c r="AH329" i="6"/>
  <c r="AC329" i="6"/>
  <c r="W329" i="6"/>
  <c r="V329" i="6"/>
  <c r="S329" i="6"/>
  <c r="R329" i="6"/>
  <c r="N329" i="6"/>
  <c r="H329" i="6"/>
  <c r="C329" i="6"/>
  <c r="B329" i="6"/>
  <c r="BF322" i="6"/>
  <c r="BE322" i="6"/>
  <c r="BD322" i="6"/>
  <c r="AW322" i="6"/>
  <c r="AV322" i="6"/>
  <c r="AO322" i="6"/>
  <c r="AM322" i="6"/>
  <c r="AL322" i="6"/>
  <c r="AJ322" i="6"/>
  <c r="AH322" i="6"/>
  <c r="AC322" i="6"/>
  <c r="W322" i="6"/>
  <c r="V322" i="6"/>
  <c r="S322" i="6"/>
  <c r="R322" i="6"/>
  <c r="N322" i="6"/>
  <c r="H322" i="6"/>
  <c r="C322" i="6"/>
  <c r="B322" i="6"/>
  <c r="BF315" i="6"/>
  <c r="BE315" i="6"/>
  <c r="BD315" i="6"/>
  <c r="AW315" i="6"/>
  <c r="AV315" i="6"/>
  <c r="AQ315" i="6"/>
  <c r="AP315" i="6"/>
  <c r="AO315" i="6"/>
  <c r="AM315" i="6"/>
  <c r="AL315" i="6"/>
  <c r="AJ315" i="6"/>
  <c r="AH315" i="6"/>
  <c r="AC315" i="6"/>
  <c r="W315" i="6"/>
  <c r="V315" i="6"/>
  <c r="S315" i="6"/>
  <c r="C398" i="6" s="1"/>
  <c r="R315" i="6"/>
  <c r="N315" i="6"/>
  <c r="I315" i="6"/>
  <c r="C464" i="6" s="1"/>
  <c r="H315" i="6"/>
  <c r="C315" i="6"/>
  <c r="B315" i="6"/>
  <c r="AW313" i="6"/>
  <c r="AV313" i="6"/>
  <c r="AO313" i="6"/>
  <c r="AM313" i="6"/>
  <c r="AL313" i="6"/>
  <c r="AJ313" i="6"/>
  <c r="AH313" i="6"/>
  <c r="AC313" i="6"/>
  <c r="W313" i="6"/>
  <c r="V313" i="6"/>
  <c r="S313" i="6"/>
  <c r="R313" i="6"/>
  <c r="N313" i="6"/>
  <c r="H313" i="6"/>
  <c r="C313" i="6"/>
  <c r="B313" i="6"/>
  <c r="AW308" i="6"/>
  <c r="C383" i="6" s="1"/>
  <c r="AV308" i="6"/>
  <c r="AO308" i="6"/>
  <c r="AM308" i="6"/>
  <c r="AL308" i="6"/>
  <c r="C498" i="6" s="1"/>
  <c r="AJ308" i="6"/>
  <c r="AH308" i="6"/>
  <c r="AC308" i="6"/>
  <c r="W308" i="6"/>
  <c r="C413" i="6" s="1"/>
  <c r="V308" i="6"/>
  <c r="S308" i="6"/>
  <c r="R308" i="6"/>
  <c r="N308" i="6"/>
  <c r="S413" i="6" s="1"/>
  <c r="H308" i="6"/>
  <c r="C447" i="6" s="1"/>
  <c r="C308" i="6"/>
  <c r="B308" i="6"/>
  <c r="C430" i="6" s="1"/>
  <c r="AW301" i="6"/>
  <c r="C382" i="6" s="1"/>
  <c r="AV301" i="6"/>
  <c r="AO301" i="6"/>
  <c r="AM301" i="6"/>
  <c r="AL301" i="6"/>
  <c r="AJ301" i="6"/>
  <c r="AH301" i="6"/>
  <c r="AC301" i="6"/>
  <c r="W301" i="6"/>
  <c r="V301" i="6"/>
  <c r="S301" i="6"/>
  <c r="R301" i="6"/>
  <c r="N301" i="6"/>
  <c r="H301" i="6"/>
  <c r="C301" i="6"/>
  <c r="B301" i="6"/>
  <c r="BF294" i="6"/>
  <c r="BE294" i="6"/>
  <c r="BD294" i="6"/>
  <c r="AW294" i="6"/>
  <c r="AV294" i="6"/>
  <c r="AQ294" i="6"/>
  <c r="AP294" i="6"/>
  <c r="AO294" i="6"/>
  <c r="AM294" i="6"/>
  <c r="AL294" i="6"/>
  <c r="AJ294" i="6"/>
  <c r="AH294" i="6"/>
  <c r="AC294" i="6"/>
  <c r="W294" i="6"/>
  <c r="V294" i="6"/>
  <c r="S294" i="6"/>
  <c r="R294" i="6"/>
  <c r="N294" i="6"/>
  <c r="I294" i="6"/>
  <c r="H294" i="6"/>
  <c r="C294" i="6"/>
  <c r="B294" i="6"/>
  <c r="BF291" i="6"/>
  <c r="BE291" i="6"/>
  <c r="BD291" i="6"/>
  <c r="C480" i="6" s="1"/>
  <c r="AW291" i="6"/>
  <c r="AV291" i="6"/>
  <c r="AQ291" i="6"/>
  <c r="AP291" i="6"/>
  <c r="AO291" i="6"/>
  <c r="AM291" i="6"/>
  <c r="AL291" i="6"/>
  <c r="AJ291" i="6"/>
  <c r="AH291" i="6"/>
  <c r="AC291" i="6"/>
  <c r="W291" i="6"/>
  <c r="V291" i="6"/>
  <c r="S291" i="6"/>
  <c r="R291" i="6"/>
  <c r="N291" i="6"/>
  <c r="I291" i="6"/>
  <c r="H291" i="6"/>
  <c r="C291" i="6"/>
  <c r="B291" i="6"/>
  <c r="AW287" i="6"/>
  <c r="AV287" i="6"/>
  <c r="AO287" i="6"/>
  <c r="AM287" i="6"/>
  <c r="AL287" i="6"/>
  <c r="AJ287" i="6"/>
  <c r="AH287" i="6"/>
  <c r="AC287" i="6"/>
  <c r="W287" i="6"/>
  <c r="V287" i="6"/>
  <c r="S287" i="6"/>
  <c r="R287" i="6"/>
  <c r="N287" i="6"/>
  <c r="H287" i="6"/>
  <c r="C287" i="6"/>
  <c r="B287" i="6"/>
  <c r="AW285" i="6"/>
  <c r="AV285" i="6"/>
  <c r="AO285" i="6"/>
  <c r="AM285" i="6"/>
  <c r="AL285" i="6"/>
  <c r="AJ285" i="6"/>
  <c r="AH285" i="6"/>
  <c r="AC285" i="6"/>
  <c r="W285" i="6"/>
  <c r="V285" i="6"/>
  <c r="S285" i="6"/>
  <c r="R285" i="6"/>
  <c r="N285" i="6"/>
  <c r="H285" i="6"/>
  <c r="C285" i="6"/>
  <c r="B285" i="6"/>
  <c r="AO280" i="6"/>
  <c r="AM280" i="6"/>
  <c r="AL280" i="6"/>
  <c r="AJ280" i="6"/>
  <c r="AH280" i="6"/>
  <c r="AC280" i="6"/>
  <c r="W280" i="6"/>
  <c r="C412" i="6" s="1"/>
  <c r="V280" i="6"/>
  <c r="S280" i="6"/>
  <c r="C397" i="6" s="1"/>
  <c r="R280" i="6"/>
  <c r="N280" i="6"/>
  <c r="S412" i="6" s="1"/>
  <c r="I280" i="6"/>
  <c r="C463" i="6" s="1"/>
  <c r="H280" i="6"/>
  <c r="C446" i="6" s="1"/>
  <c r="C280" i="6"/>
  <c r="B280" i="6"/>
  <c r="C429" i="6" s="1"/>
  <c r="BF273" i="6"/>
  <c r="BE273" i="6"/>
  <c r="BD273" i="6"/>
  <c r="AW273" i="6"/>
  <c r="C381" i="6" s="1"/>
  <c r="AV273" i="6"/>
  <c r="AQ273" i="6"/>
  <c r="AP273" i="6"/>
  <c r="AO273" i="6"/>
  <c r="AM273" i="6"/>
  <c r="AL273" i="6"/>
  <c r="AJ273" i="6"/>
  <c r="AH273" i="6"/>
  <c r="AC273" i="6"/>
  <c r="W273" i="6"/>
  <c r="V273" i="6"/>
  <c r="S273" i="6"/>
  <c r="R273" i="6"/>
  <c r="N273" i="6"/>
  <c r="I273" i="6"/>
  <c r="H273" i="6"/>
  <c r="C273" i="6"/>
  <c r="B273" i="6"/>
  <c r="AO266" i="6"/>
  <c r="AM266" i="6"/>
  <c r="AL266" i="6"/>
  <c r="AL265" i="6" s="1"/>
  <c r="AL263" i="6" s="1"/>
  <c r="AL262" i="6" s="1"/>
  <c r="AL261" i="6" s="1"/>
  <c r="AL259" i="6" s="1"/>
  <c r="AL258" i="6" s="1"/>
  <c r="AL257" i="6" s="1"/>
  <c r="AL256" i="6" s="1"/>
  <c r="AL255" i="6" s="1"/>
  <c r="AL254" i="6" s="1"/>
  <c r="AL253" i="6" s="1"/>
  <c r="AL252" i="6" s="1"/>
  <c r="AL251" i="6" s="1"/>
  <c r="AL249" i="6" s="1"/>
  <c r="AL248" i="6" s="1"/>
  <c r="C496" i="6" s="1"/>
  <c r="AJ266" i="6"/>
  <c r="AJ265" i="6" s="1"/>
  <c r="AH266" i="6"/>
  <c r="AC266" i="6"/>
  <c r="AC265" i="6" s="1"/>
  <c r="W266" i="6"/>
  <c r="W265" i="6" s="1"/>
  <c r="V266" i="6"/>
  <c r="V265" i="6" s="1"/>
  <c r="S266" i="6"/>
  <c r="R266" i="6"/>
  <c r="N266" i="6"/>
  <c r="N265" i="6" s="1"/>
  <c r="I266" i="6"/>
  <c r="I265" i="6" s="1"/>
  <c r="H266" i="6"/>
  <c r="H265" i="6" s="1"/>
  <c r="C266" i="6"/>
  <c r="C265" i="6" s="1"/>
  <c r="C263" i="6" s="1"/>
  <c r="C262" i="6" s="1"/>
  <c r="B266" i="6"/>
  <c r="AO265" i="6"/>
  <c r="AM265" i="6"/>
  <c r="AH265" i="6"/>
  <c r="S265" i="6"/>
  <c r="R265" i="6"/>
  <c r="B265" i="6"/>
  <c r="BF263" i="6"/>
  <c r="BE263" i="6"/>
  <c r="BD263" i="6"/>
  <c r="AW263" i="6"/>
  <c r="AV263" i="6"/>
  <c r="AQ263" i="6"/>
  <c r="AP263" i="6"/>
  <c r="AO263" i="6"/>
  <c r="AM263" i="6"/>
  <c r="AJ263" i="6"/>
  <c r="AH263" i="6"/>
  <c r="AC263" i="6"/>
  <c r="W263" i="6"/>
  <c r="V263" i="6"/>
  <c r="S263" i="6"/>
  <c r="R263" i="6"/>
  <c r="N263" i="6"/>
  <c r="I263" i="6"/>
  <c r="C462" i="6" s="1"/>
  <c r="H263" i="6"/>
  <c r="B263" i="6"/>
  <c r="S261" i="6"/>
  <c r="S260" i="6" s="1"/>
  <c r="S259" i="6" s="1"/>
  <c r="S258" i="6" s="1"/>
  <c r="S257" i="6" s="1"/>
  <c r="S256" i="6" s="1"/>
  <c r="AO259" i="6"/>
  <c r="AM259" i="6"/>
  <c r="AJ259" i="6"/>
  <c r="AH259" i="6"/>
  <c r="AC259" i="6"/>
  <c r="W259" i="6"/>
  <c r="C411" i="6" s="1"/>
  <c r="V259" i="6"/>
  <c r="R259" i="6"/>
  <c r="N259" i="6"/>
  <c r="H259" i="6"/>
  <c r="C259" i="6"/>
  <c r="B259" i="6"/>
  <c r="V254" i="6"/>
  <c r="V253" i="6" s="1"/>
  <c r="V252" i="6" s="1"/>
  <c r="V251" i="6" s="1"/>
  <c r="V250" i="6" s="1"/>
  <c r="V249" i="6" s="1"/>
  <c r="V248" i="6" s="1"/>
  <c r="V247" i="6" s="1"/>
  <c r="V246" i="6" s="1"/>
  <c r="V245" i="6" s="1"/>
  <c r="V244" i="6" s="1"/>
  <c r="V243" i="6" s="1"/>
  <c r="V242" i="6" s="1"/>
  <c r="V241" i="6" s="1"/>
  <c r="V240" i="6" s="1"/>
  <c r="V239" i="6" s="1"/>
  <c r="V238" i="6" s="1"/>
  <c r="V237" i="6" s="1"/>
  <c r="V236" i="6" s="1"/>
  <c r="V235" i="6" s="1"/>
  <c r="V234" i="6" s="1"/>
  <c r="V233" i="6" s="1"/>
  <c r="V232" i="6" s="1"/>
  <c r="V231" i="6" s="1"/>
  <c r="V230" i="6" s="1"/>
  <c r="AQ253" i="6"/>
  <c r="AP253" i="6"/>
  <c r="AO252" i="6"/>
  <c r="AM252" i="6"/>
  <c r="AJ252" i="6"/>
  <c r="AH252" i="6"/>
  <c r="AC252" i="6"/>
  <c r="C547" i="6" s="1"/>
  <c r="W252" i="6"/>
  <c r="S252" i="6"/>
  <c r="S251" i="6" s="1"/>
  <c r="S250" i="6" s="1"/>
  <c r="S249" i="6" s="1"/>
  <c r="S248" i="6" s="1"/>
  <c r="S247" i="6" s="1"/>
  <c r="R252" i="6"/>
  <c r="N252" i="6"/>
  <c r="H252" i="6"/>
  <c r="C252" i="6"/>
  <c r="B252" i="6"/>
  <c r="B250" i="6"/>
  <c r="B249" i="6" s="1"/>
  <c r="C428" i="6" s="1"/>
  <c r="N248" i="6"/>
  <c r="W247" i="6"/>
  <c r="AO245" i="6"/>
  <c r="AM245" i="6"/>
  <c r="AL245" i="6"/>
  <c r="AJ245" i="6"/>
  <c r="AH245" i="6"/>
  <c r="AC245" i="6"/>
  <c r="W245" i="6"/>
  <c r="R245" i="6"/>
  <c r="N245" i="6"/>
  <c r="H245" i="6"/>
  <c r="C245" i="6"/>
  <c r="B245" i="6"/>
  <c r="H243" i="6"/>
  <c r="AO238" i="6"/>
  <c r="AM238" i="6"/>
  <c r="AL238" i="6"/>
  <c r="AJ238" i="6"/>
  <c r="AH238" i="6"/>
  <c r="AC238" i="6"/>
  <c r="W238" i="6"/>
  <c r="R238" i="6"/>
  <c r="N238" i="6"/>
  <c r="H238" i="6"/>
  <c r="C238" i="6"/>
  <c r="B238" i="6"/>
  <c r="AO231" i="6"/>
  <c r="AM231" i="6"/>
  <c r="AL231" i="6"/>
  <c r="AJ231" i="6"/>
  <c r="AH231" i="6"/>
  <c r="AC231" i="6"/>
  <c r="W231" i="6"/>
  <c r="S231" i="6"/>
  <c r="R231" i="6"/>
  <c r="N231" i="6"/>
  <c r="H231" i="6"/>
  <c r="C231" i="6"/>
  <c r="B231" i="6"/>
  <c r="AO228" i="6"/>
  <c r="AM228" i="6"/>
  <c r="AL228" i="6"/>
  <c r="AJ228" i="6"/>
  <c r="AH228" i="6"/>
  <c r="AC228" i="6"/>
  <c r="W228" i="6"/>
  <c r="S228" i="6"/>
  <c r="R228" i="6"/>
  <c r="N228" i="6"/>
  <c r="H228" i="6"/>
  <c r="C228" i="6"/>
  <c r="B228" i="6"/>
  <c r="I226" i="6"/>
  <c r="I225" i="6" s="1"/>
  <c r="I224" i="6" s="1"/>
  <c r="I223" i="6" s="1"/>
  <c r="I222" i="6" s="1"/>
  <c r="I221" i="6" s="1"/>
  <c r="I220" i="6" s="1"/>
  <c r="AO224" i="6"/>
  <c r="AM224" i="6"/>
  <c r="AL224" i="6"/>
  <c r="AJ224" i="6"/>
  <c r="AH224" i="6"/>
  <c r="AC224" i="6"/>
  <c r="W224" i="6"/>
  <c r="S224" i="6"/>
  <c r="R224" i="6"/>
  <c r="R223" i="6" s="1"/>
  <c r="N224" i="6"/>
  <c r="H224" i="6"/>
  <c r="C224" i="6"/>
  <c r="B224" i="6"/>
  <c r="AQ220" i="6"/>
  <c r="AQ217" i="6"/>
  <c r="AO217" i="6"/>
  <c r="C529" i="6" s="1"/>
  <c r="AM217" i="6"/>
  <c r="AL217" i="6"/>
  <c r="AJ217" i="6"/>
  <c r="AH217" i="6"/>
  <c r="AC217" i="6"/>
  <c r="W217" i="6"/>
  <c r="C410" i="6" s="1"/>
  <c r="S217" i="6"/>
  <c r="R217" i="6"/>
  <c r="N217" i="6"/>
  <c r="S410" i="6" s="1"/>
  <c r="I217" i="6"/>
  <c r="H217" i="6"/>
  <c r="C444" i="6" s="1"/>
  <c r="C217" i="6"/>
  <c r="B217" i="6"/>
  <c r="C427" i="6" s="1"/>
  <c r="AQ216" i="6"/>
  <c r="I216" i="6"/>
  <c r="C461" i="6" s="1"/>
  <c r="AQ213" i="6"/>
  <c r="AQ212" i="6" s="1"/>
  <c r="AP213" i="6"/>
  <c r="AP212" i="6" s="1"/>
  <c r="AO212" i="6"/>
  <c r="AM212" i="6"/>
  <c r="AL212" i="6"/>
  <c r="AJ212" i="6"/>
  <c r="AH212" i="6"/>
  <c r="AC212" i="6"/>
  <c r="W212" i="6"/>
  <c r="S212" i="6"/>
  <c r="R212" i="6"/>
  <c r="N212" i="6"/>
  <c r="H212" i="6"/>
  <c r="C212" i="6"/>
  <c r="B212" i="6"/>
  <c r="AQ210" i="6"/>
  <c r="AP210" i="6"/>
  <c r="AO210" i="6"/>
  <c r="AM210" i="6"/>
  <c r="AL210" i="6"/>
  <c r="AJ210" i="6"/>
  <c r="AH210" i="6"/>
  <c r="AC210" i="6"/>
  <c r="W210" i="6"/>
  <c r="V210" i="6"/>
  <c r="V212" i="6" s="1"/>
  <c r="S210" i="6"/>
  <c r="R210" i="6"/>
  <c r="N210" i="6"/>
  <c r="H210" i="6"/>
  <c r="C210" i="6"/>
  <c r="B210" i="6"/>
  <c r="AO203" i="6"/>
  <c r="AM203" i="6"/>
  <c r="AL203" i="6"/>
  <c r="AJ203" i="6"/>
  <c r="AH203" i="6"/>
  <c r="AC203" i="6"/>
  <c r="W203" i="6"/>
  <c r="V203" i="6"/>
  <c r="S203" i="6"/>
  <c r="R203" i="6"/>
  <c r="N203" i="6"/>
  <c r="I203" i="6"/>
  <c r="H203" i="6"/>
  <c r="C203" i="6"/>
  <c r="B203" i="6"/>
  <c r="AO196" i="6"/>
  <c r="AM196" i="6"/>
  <c r="AL196" i="6"/>
  <c r="AJ196" i="6"/>
  <c r="AH196" i="6"/>
  <c r="AC196" i="6"/>
  <c r="W196" i="6"/>
  <c r="V196" i="6"/>
  <c r="S196" i="6"/>
  <c r="R196" i="6"/>
  <c r="N196" i="6"/>
  <c r="H196" i="6"/>
  <c r="C196" i="6"/>
  <c r="B196" i="6"/>
  <c r="AQ194" i="6"/>
  <c r="AP194" i="6"/>
  <c r="AO194" i="6"/>
  <c r="AM194" i="6"/>
  <c r="AL194" i="6"/>
  <c r="AJ194" i="6"/>
  <c r="AH194" i="6"/>
  <c r="AC194" i="6"/>
  <c r="W194" i="6"/>
  <c r="V194" i="6"/>
  <c r="S194" i="6"/>
  <c r="R194" i="6"/>
  <c r="N194" i="6"/>
  <c r="H194" i="6"/>
  <c r="C194" i="6"/>
  <c r="B194" i="6"/>
  <c r="AW191" i="6"/>
  <c r="AV191" i="6"/>
  <c r="AO191" i="6"/>
  <c r="AM191" i="6"/>
  <c r="AL191" i="6"/>
  <c r="AJ191" i="6"/>
  <c r="AH191" i="6"/>
  <c r="AC191" i="6"/>
  <c r="W191" i="6"/>
  <c r="V191" i="6"/>
  <c r="S191" i="6"/>
  <c r="R191" i="6"/>
  <c r="N191" i="6"/>
  <c r="I191" i="6"/>
  <c r="H191" i="6"/>
  <c r="C191" i="6"/>
  <c r="B191" i="6"/>
  <c r="AW189" i="6"/>
  <c r="AV189" i="6"/>
  <c r="AO189" i="6"/>
  <c r="AM189" i="6"/>
  <c r="AL189" i="6"/>
  <c r="AJ189" i="6"/>
  <c r="AH189" i="6"/>
  <c r="AC189" i="6"/>
  <c r="W189" i="6"/>
  <c r="V189" i="6"/>
  <c r="S189" i="6"/>
  <c r="R189" i="6"/>
  <c r="N189" i="6"/>
  <c r="I189" i="6"/>
  <c r="H189" i="6"/>
  <c r="C189" i="6"/>
  <c r="B189" i="6"/>
  <c r="AW186" i="6"/>
  <c r="C379" i="6" s="1"/>
  <c r="AV186" i="6"/>
  <c r="AO186" i="6"/>
  <c r="AM186" i="6"/>
  <c r="AL186" i="6"/>
  <c r="C494" i="6" s="1"/>
  <c r="AJ186" i="6"/>
  <c r="AH186" i="6"/>
  <c r="AC186" i="6"/>
  <c r="W186" i="6"/>
  <c r="V186" i="6"/>
  <c r="S186" i="6"/>
  <c r="R186" i="6"/>
  <c r="N186" i="6"/>
  <c r="S409" i="6" s="1"/>
  <c r="I186" i="6"/>
  <c r="C460" i="6" s="1"/>
  <c r="H186" i="6"/>
  <c r="C443" i="6" s="1"/>
  <c r="C186" i="6"/>
  <c r="B186" i="6"/>
  <c r="C426" i="6" s="1"/>
  <c r="AW182" i="6"/>
  <c r="AV182" i="6"/>
  <c r="AO182" i="6"/>
  <c r="AM182" i="6"/>
  <c r="AL182" i="6"/>
  <c r="AJ182" i="6"/>
  <c r="AH182" i="6"/>
  <c r="AC182" i="6"/>
  <c r="W182" i="6"/>
  <c r="V182" i="6"/>
  <c r="S182" i="6"/>
  <c r="R182" i="6"/>
  <c r="N182" i="6"/>
  <c r="I182" i="6"/>
  <c r="H182" i="6"/>
  <c r="C182" i="6"/>
  <c r="B182" i="6"/>
  <c r="AW175" i="6"/>
  <c r="AV175" i="6"/>
  <c r="AO175" i="6"/>
  <c r="AM175" i="6"/>
  <c r="AL175" i="6"/>
  <c r="AJ175" i="6"/>
  <c r="AH175" i="6"/>
  <c r="AC175" i="6"/>
  <c r="W175" i="6"/>
  <c r="V175" i="6"/>
  <c r="S175" i="6"/>
  <c r="R175" i="6"/>
  <c r="N175" i="6"/>
  <c r="I175" i="6"/>
  <c r="H175" i="6"/>
  <c r="C175" i="6"/>
  <c r="B175" i="6"/>
  <c r="BF168" i="6"/>
  <c r="BE168" i="6"/>
  <c r="BD168" i="6"/>
  <c r="AW168" i="6"/>
  <c r="AV168" i="6"/>
  <c r="AQ168" i="6"/>
  <c r="AP168" i="6"/>
  <c r="AO168" i="6"/>
  <c r="AM168" i="6"/>
  <c r="AL168" i="6"/>
  <c r="AJ168" i="6"/>
  <c r="AH168" i="6"/>
  <c r="AC168" i="6"/>
  <c r="W168" i="6"/>
  <c r="V168" i="6"/>
  <c r="S168" i="6"/>
  <c r="R168" i="6"/>
  <c r="N168" i="6"/>
  <c r="I168" i="6"/>
  <c r="H168" i="6"/>
  <c r="C168" i="6"/>
  <c r="B168" i="6"/>
  <c r="AW166" i="6"/>
  <c r="AV166" i="6"/>
  <c r="AO166" i="6"/>
  <c r="AM166" i="6"/>
  <c r="AL166" i="6"/>
  <c r="AJ166" i="6"/>
  <c r="AH166" i="6"/>
  <c r="AC166" i="6"/>
  <c r="W166" i="6"/>
  <c r="V166" i="6"/>
  <c r="S166" i="6"/>
  <c r="R166" i="6"/>
  <c r="N166" i="6"/>
  <c r="I166" i="6"/>
  <c r="H166" i="6"/>
  <c r="C166" i="6"/>
  <c r="B166" i="6"/>
  <c r="BF163" i="6"/>
  <c r="BE163" i="6"/>
  <c r="BE162" i="6" s="1"/>
  <c r="BE161" i="6" s="1"/>
  <c r="BE160" i="6" s="1"/>
  <c r="BD163" i="6"/>
  <c r="BD162" i="6" s="1"/>
  <c r="BD161" i="6" s="1"/>
  <c r="BD160" i="6" s="1"/>
  <c r="C476" i="6" s="1"/>
  <c r="AW163" i="6"/>
  <c r="AV163" i="6"/>
  <c r="AV161" i="6" s="1"/>
  <c r="AV160" i="6" s="1"/>
  <c r="AQ163" i="6"/>
  <c r="AP163" i="6"/>
  <c r="AP162" i="6" s="1"/>
  <c r="AP161" i="6" s="1"/>
  <c r="AP160" i="6" s="1"/>
  <c r="AO163" i="6"/>
  <c r="AM163" i="6"/>
  <c r="AL163" i="6"/>
  <c r="AJ163" i="6"/>
  <c r="AJ161" i="6" s="1"/>
  <c r="AJ160" i="6" s="1"/>
  <c r="C510" i="6" s="1"/>
  <c r="AH163" i="6"/>
  <c r="AC163" i="6"/>
  <c r="AC161" i="6" s="1"/>
  <c r="AC160" i="6" s="1"/>
  <c r="C544" i="6" s="1"/>
  <c r="W163" i="6"/>
  <c r="W161" i="6" s="1"/>
  <c r="W160" i="6" s="1"/>
  <c r="C408" i="6" s="1"/>
  <c r="V163" i="6"/>
  <c r="V161" i="6" s="1"/>
  <c r="V160" i="6" s="1"/>
  <c r="S163" i="6"/>
  <c r="R163" i="6"/>
  <c r="N163" i="6"/>
  <c r="I163" i="6"/>
  <c r="H163" i="6"/>
  <c r="C163" i="6"/>
  <c r="C161" i="6" s="1"/>
  <c r="C160" i="6" s="1"/>
  <c r="B163" i="6"/>
  <c r="B161" i="6" s="1"/>
  <c r="B160" i="6" s="1"/>
  <c r="C425" i="6" s="1"/>
  <c r="BF162" i="6"/>
  <c r="BF161" i="6" s="1"/>
  <c r="BF160" i="6" s="1"/>
  <c r="AQ162" i="6"/>
  <c r="AQ161" i="6" s="1"/>
  <c r="AQ160" i="6" s="1"/>
  <c r="AW161" i="6"/>
  <c r="AW160" i="6" s="1"/>
  <c r="C378" i="6" s="1"/>
  <c r="AO161" i="6"/>
  <c r="AO160" i="6" s="1"/>
  <c r="C527" i="6" s="1"/>
  <c r="AM161" i="6"/>
  <c r="AM160" i="6" s="1"/>
  <c r="C561" i="6" s="1"/>
  <c r="AL161" i="6"/>
  <c r="AH161" i="6"/>
  <c r="AH160" i="6" s="1"/>
  <c r="S161" i="6"/>
  <c r="S160" i="6" s="1"/>
  <c r="C393" i="6" s="1"/>
  <c r="R161" i="6"/>
  <c r="N161" i="6"/>
  <c r="N160" i="6" s="1"/>
  <c r="S408" i="6" s="1"/>
  <c r="I161" i="6"/>
  <c r="I160" i="6" s="1"/>
  <c r="C459" i="6" s="1"/>
  <c r="H161" i="6"/>
  <c r="H160" i="6" s="1"/>
  <c r="C442" i="6" s="1"/>
  <c r="AL160" i="6"/>
  <c r="C493" i="6" s="1"/>
  <c r="R160" i="6"/>
  <c r="BF154" i="6"/>
  <c r="BE154" i="6"/>
  <c r="BD154" i="6"/>
  <c r="AW154" i="6"/>
  <c r="AV154" i="6"/>
  <c r="AQ154" i="6"/>
  <c r="AP154" i="6"/>
  <c r="AO154" i="6"/>
  <c r="AM154" i="6"/>
  <c r="AL154" i="6"/>
  <c r="AJ154" i="6"/>
  <c r="AH154" i="6"/>
  <c r="AC154" i="6"/>
  <c r="W154" i="6"/>
  <c r="V154" i="6"/>
  <c r="S154" i="6"/>
  <c r="R154" i="6"/>
  <c r="N154" i="6"/>
  <c r="I154" i="6"/>
  <c r="H154" i="6"/>
  <c r="C154" i="6"/>
  <c r="B154" i="6"/>
  <c r="BF147" i="6"/>
  <c r="BE147" i="6"/>
  <c r="BD147" i="6"/>
  <c r="AW147" i="6"/>
  <c r="AV147" i="6"/>
  <c r="AQ147" i="6"/>
  <c r="AP147" i="6"/>
  <c r="AO147" i="6"/>
  <c r="AM147" i="6"/>
  <c r="AL147" i="6"/>
  <c r="AJ147" i="6"/>
  <c r="AH147" i="6"/>
  <c r="AC147" i="6"/>
  <c r="W147" i="6"/>
  <c r="V147" i="6"/>
  <c r="S147" i="6"/>
  <c r="R147" i="6"/>
  <c r="N147" i="6"/>
  <c r="I147" i="6"/>
  <c r="H147" i="6"/>
  <c r="C147" i="6"/>
  <c r="B147" i="6"/>
  <c r="BF144" i="6"/>
  <c r="BF143" i="6" s="1"/>
  <c r="BE144" i="6"/>
  <c r="BD144" i="6"/>
  <c r="BD143" i="6" s="1"/>
  <c r="AW144" i="6"/>
  <c r="AW143" i="6" s="1"/>
  <c r="AV144" i="6"/>
  <c r="AQ144" i="6"/>
  <c r="AP144" i="6"/>
  <c r="AP143" i="6" s="1"/>
  <c r="AO144" i="6"/>
  <c r="AO143" i="6" s="1"/>
  <c r="AM144" i="6"/>
  <c r="AL144" i="6"/>
  <c r="AL143" i="6" s="1"/>
  <c r="AJ144" i="6"/>
  <c r="AJ143" i="6" s="1"/>
  <c r="AH144" i="6"/>
  <c r="AH143" i="6" s="1"/>
  <c r="AC144" i="6"/>
  <c r="W144" i="6"/>
  <c r="V144" i="6"/>
  <c r="S144" i="6"/>
  <c r="S143" i="6" s="1"/>
  <c r="R144" i="6"/>
  <c r="R143" i="6" s="1"/>
  <c r="N144" i="6"/>
  <c r="I144" i="6"/>
  <c r="I143" i="6" s="1"/>
  <c r="H144" i="6"/>
  <c r="H143" i="6" s="1"/>
  <c r="C144" i="6"/>
  <c r="B144" i="6"/>
  <c r="BE143" i="6"/>
  <c r="AV143" i="6"/>
  <c r="AQ143" i="6"/>
  <c r="AM143" i="6"/>
  <c r="AC143" i="6"/>
  <c r="W143" i="6"/>
  <c r="C407" i="6" s="1"/>
  <c r="V143" i="6"/>
  <c r="N143" i="6"/>
  <c r="C143" i="6"/>
  <c r="B143" i="6"/>
  <c r="BF140" i="6"/>
  <c r="BE140" i="6"/>
  <c r="BD140" i="6"/>
  <c r="AW140" i="6"/>
  <c r="C377" i="6" s="1"/>
  <c r="AV140" i="6"/>
  <c r="AQ140" i="6"/>
  <c r="AP140" i="6"/>
  <c r="AO140" i="6"/>
  <c r="AM140" i="6"/>
  <c r="AL140" i="6"/>
  <c r="AJ140" i="6"/>
  <c r="AH140" i="6"/>
  <c r="AC140" i="6"/>
  <c r="W140" i="6"/>
  <c r="V140" i="6"/>
  <c r="S140" i="6"/>
  <c r="R140" i="6"/>
  <c r="N140" i="6"/>
  <c r="I140" i="6"/>
  <c r="H140" i="6"/>
  <c r="C140" i="6"/>
  <c r="B140" i="6"/>
  <c r="BF133" i="6"/>
  <c r="BE133" i="6"/>
  <c r="BD133" i="6"/>
  <c r="AW133" i="6"/>
  <c r="AV133" i="6"/>
  <c r="AQ133" i="6"/>
  <c r="AP133" i="6"/>
  <c r="AO133" i="6"/>
  <c r="AM133" i="6"/>
  <c r="AL133" i="6"/>
  <c r="AJ133" i="6"/>
  <c r="AH133" i="6"/>
  <c r="AC133" i="6"/>
  <c r="W133" i="6"/>
  <c r="V133" i="6"/>
  <c r="S133" i="6"/>
  <c r="R133" i="6"/>
  <c r="N133" i="6"/>
  <c r="I133" i="6"/>
  <c r="H133" i="6"/>
  <c r="C133" i="6"/>
  <c r="B133" i="6"/>
  <c r="BF127" i="6"/>
  <c r="BF126" i="6"/>
  <c r="BE126" i="6"/>
  <c r="BD126" i="6"/>
  <c r="C475" i="6" s="1"/>
  <c r="AW126" i="6"/>
  <c r="AV126" i="6"/>
  <c r="AQ126" i="6"/>
  <c r="AP126" i="6"/>
  <c r="AO126" i="6"/>
  <c r="AM126" i="6"/>
  <c r="C560" i="6" s="1"/>
  <c r="AL126" i="6"/>
  <c r="AJ126" i="6"/>
  <c r="AH126" i="6"/>
  <c r="AC126" i="6"/>
  <c r="W126" i="6"/>
  <c r="V126" i="6"/>
  <c r="S126" i="6"/>
  <c r="C392" i="6" s="1"/>
  <c r="R126" i="6"/>
  <c r="N126" i="6"/>
  <c r="S407" i="6" s="1"/>
  <c r="I126" i="6"/>
  <c r="C458" i="6" s="1"/>
  <c r="H126" i="6"/>
  <c r="C126" i="6"/>
  <c r="B126" i="6"/>
  <c r="C424" i="6" s="1"/>
  <c r="BF119" i="6"/>
  <c r="BE119" i="6"/>
  <c r="BD119" i="6"/>
  <c r="AW119" i="6"/>
  <c r="AV119" i="6"/>
  <c r="AQ119" i="6"/>
  <c r="AP119" i="6"/>
  <c r="AO119" i="6"/>
  <c r="AM119" i="6"/>
  <c r="AL119" i="6"/>
  <c r="AJ119" i="6"/>
  <c r="AH119" i="6"/>
  <c r="AC119" i="6"/>
  <c r="W119" i="6"/>
  <c r="V119" i="6"/>
  <c r="S119" i="6"/>
  <c r="R119" i="6"/>
  <c r="N119" i="6"/>
  <c r="I119" i="6"/>
  <c r="H119" i="6"/>
  <c r="C119" i="6"/>
  <c r="B119" i="6"/>
  <c r="BF112" i="6"/>
  <c r="BE112" i="6"/>
  <c r="BD112" i="6"/>
  <c r="AW112" i="6"/>
  <c r="AV112" i="6"/>
  <c r="AQ112" i="6"/>
  <c r="AP112" i="6"/>
  <c r="AO112" i="6"/>
  <c r="AM112" i="6"/>
  <c r="AL112" i="6"/>
  <c r="AJ112" i="6"/>
  <c r="AH112" i="6"/>
  <c r="AC112" i="6"/>
  <c r="W112" i="6"/>
  <c r="V112" i="6"/>
  <c r="S112" i="6"/>
  <c r="R112" i="6"/>
  <c r="N112" i="6"/>
  <c r="I112" i="6"/>
  <c r="C457" i="6" s="1"/>
  <c r="H112" i="6"/>
  <c r="C112" i="6"/>
  <c r="B112" i="6"/>
  <c r="AJ107" i="6"/>
  <c r="BF106" i="6"/>
  <c r="BF105" i="6" s="1"/>
  <c r="BE105" i="6"/>
  <c r="BD105" i="6"/>
  <c r="AW105" i="6"/>
  <c r="AV105" i="6"/>
  <c r="AQ105" i="6"/>
  <c r="AP105" i="6"/>
  <c r="AO105" i="6"/>
  <c r="AM105" i="6"/>
  <c r="AL105" i="6"/>
  <c r="AJ105" i="6"/>
  <c r="AH105" i="6"/>
  <c r="AC105" i="6"/>
  <c r="W105" i="6"/>
  <c r="V105" i="6"/>
  <c r="S105" i="6"/>
  <c r="R105" i="6"/>
  <c r="N105" i="6"/>
  <c r="I105" i="6"/>
  <c r="H105" i="6"/>
  <c r="C105" i="6"/>
  <c r="B105" i="6"/>
  <c r="BF100" i="6"/>
  <c r="BE100" i="6"/>
  <c r="BD100" i="6"/>
  <c r="AQ100" i="6"/>
  <c r="AP100" i="6"/>
  <c r="BF98" i="6"/>
  <c r="BE98" i="6"/>
  <c r="BD98" i="6"/>
  <c r="C474" i="6" s="1"/>
  <c r="AW98" i="6"/>
  <c r="C376" i="6" s="1"/>
  <c r="AV98" i="6"/>
  <c r="AQ98" i="6"/>
  <c r="AP98" i="6"/>
  <c r="AO98" i="6"/>
  <c r="AM98" i="6"/>
  <c r="AL98" i="6"/>
  <c r="C491" i="6" s="1"/>
  <c r="AJ98" i="6"/>
  <c r="AH98" i="6"/>
  <c r="AC98" i="6"/>
  <c r="W98" i="6"/>
  <c r="V98" i="6"/>
  <c r="S98" i="6"/>
  <c r="C391" i="6" s="1"/>
  <c r="R98" i="6"/>
  <c r="N98" i="6"/>
  <c r="S406" i="6" s="1"/>
  <c r="I98" i="6"/>
  <c r="H98" i="6"/>
  <c r="C440" i="6" s="1"/>
  <c r="C98" i="6"/>
  <c r="B98" i="6"/>
  <c r="C423" i="6" s="1"/>
  <c r="BF91" i="6"/>
  <c r="BE91" i="6"/>
  <c r="BD91" i="6"/>
  <c r="AW91" i="6"/>
  <c r="AV91" i="6"/>
  <c r="AQ91" i="6"/>
  <c r="AP91" i="6"/>
  <c r="AO91" i="6"/>
  <c r="AM91" i="6"/>
  <c r="AL91" i="6"/>
  <c r="AJ91" i="6"/>
  <c r="AH91" i="6"/>
  <c r="AC91" i="6"/>
  <c r="W91" i="6"/>
  <c r="V91" i="6"/>
  <c r="S91" i="6"/>
  <c r="R91" i="6"/>
  <c r="N91" i="6"/>
  <c r="I91" i="6"/>
  <c r="H91" i="6"/>
  <c r="C91" i="6"/>
  <c r="B91" i="6"/>
  <c r="BF84" i="6"/>
  <c r="BE84" i="6"/>
  <c r="BD84" i="6"/>
  <c r="AW84" i="6"/>
  <c r="AV84" i="6"/>
  <c r="AQ84" i="6"/>
  <c r="AP84" i="6"/>
  <c r="AO84" i="6"/>
  <c r="AM84" i="6"/>
  <c r="AL84" i="6"/>
  <c r="AJ84" i="6"/>
  <c r="AH84" i="6"/>
  <c r="AC84" i="6"/>
  <c r="W84" i="6"/>
  <c r="V84" i="6"/>
  <c r="S84" i="6"/>
  <c r="R84" i="6"/>
  <c r="N84" i="6"/>
  <c r="I84" i="6"/>
  <c r="H84" i="6"/>
  <c r="C84" i="6"/>
  <c r="B84" i="6"/>
  <c r="BF77" i="6"/>
  <c r="BE77" i="6"/>
  <c r="BD77" i="6"/>
  <c r="AW77" i="6"/>
  <c r="AV77" i="6"/>
  <c r="AQ77" i="6"/>
  <c r="AP77" i="6"/>
  <c r="AO77" i="6"/>
  <c r="AM77" i="6"/>
  <c r="AL77" i="6"/>
  <c r="AJ77" i="6"/>
  <c r="AH77" i="6"/>
  <c r="AC77" i="6"/>
  <c r="W77" i="6"/>
  <c r="V77" i="6"/>
  <c r="S77" i="6"/>
  <c r="R77" i="6"/>
  <c r="N77" i="6"/>
  <c r="I77" i="6"/>
  <c r="H77" i="6"/>
  <c r="C77" i="6"/>
  <c r="B77" i="6"/>
  <c r="B75" i="6"/>
  <c r="BF71" i="6"/>
  <c r="BF70" i="6" s="1"/>
  <c r="BE71" i="6"/>
  <c r="BD71" i="6"/>
  <c r="BD70" i="6" s="1"/>
  <c r="C473" i="6" s="1"/>
  <c r="AW71" i="6"/>
  <c r="AV71" i="6"/>
  <c r="AQ71" i="6"/>
  <c r="AP71" i="6"/>
  <c r="AP70" i="6" s="1"/>
  <c r="AO71" i="6"/>
  <c r="AO70" i="6" s="1"/>
  <c r="AM71" i="6"/>
  <c r="AM70" i="6" s="1"/>
  <c r="AL71" i="6"/>
  <c r="AL70" i="6" s="1"/>
  <c r="AJ71" i="6"/>
  <c r="AJ70" i="6" s="1"/>
  <c r="AH71" i="6"/>
  <c r="AC71" i="6"/>
  <c r="W71" i="6"/>
  <c r="V71" i="6"/>
  <c r="V70" i="6" s="1"/>
  <c r="S71" i="6"/>
  <c r="S70" i="6" s="1"/>
  <c r="N71" i="6"/>
  <c r="I71" i="6"/>
  <c r="I70" i="6" s="1"/>
  <c r="H71" i="6"/>
  <c r="H70" i="6" s="1"/>
  <c r="C71" i="6"/>
  <c r="B71" i="6"/>
  <c r="BE70" i="6"/>
  <c r="AW70" i="6"/>
  <c r="AV70" i="6"/>
  <c r="AQ70" i="6"/>
  <c r="AH70" i="6"/>
  <c r="AC70" i="6"/>
  <c r="W70" i="6"/>
  <c r="R70" i="6"/>
  <c r="N70" i="6"/>
  <c r="C70" i="6"/>
  <c r="B70" i="6"/>
  <c r="BF64" i="6"/>
  <c r="BE64" i="6"/>
  <c r="BD64" i="6"/>
  <c r="AW64" i="6"/>
  <c r="AW63" i="6" s="1"/>
  <c r="C375" i="6" s="1"/>
  <c r="AV64" i="6"/>
  <c r="AV63" i="6" s="1"/>
  <c r="AQ64" i="6"/>
  <c r="AP64" i="6"/>
  <c r="AP63" i="6" s="1"/>
  <c r="AO64" i="6"/>
  <c r="AO63" i="6" s="1"/>
  <c r="C524" i="6" s="1"/>
  <c r="AM64" i="6"/>
  <c r="AL64" i="6"/>
  <c r="AJ64" i="6"/>
  <c r="AJ63" i="6" s="1"/>
  <c r="C507" i="6" s="1"/>
  <c r="AH64" i="6"/>
  <c r="AH63" i="6" s="1"/>
  <c r="AC64" i="6"/>
  <c r="W64" i="6"/>
  <c r="W63" i="6" s="1"/>
  <c r="C405" i="6" s="1"/>
  <c r="V64" i="6"/>
  <c r="V63" i="6" s="1"/>
  <c r="S64" i="6"/>
  <c r="S63" i="6" s="1"/>
  <c r="C390" i="6" s="1"/>
  <c r="R64" i="6"/>
  <c r="N64" i="6"/>
  <c r="I64" i="6"/>
  <c r="H64" i="6"/>
  <c r="H63" i="6" s="1"/>
  <c r="C439" i="6" s="1"/>
  <c r="C64" i="6"/>
  <c r="C63" i="6" s="1"/>
  <c r="B64" i="6"/>
  <c r="BF63" i="6"/>
  <c r="BE63" i="6"/>
  <c r="BD63" i="6"/>
  <c r="AQ63" i="6"/>
  <c r="AM63" i="6"/>
  <c r="AL63" i="6"/>
  <c r="C490" i="6" s="1"/>
  <c r="AC63" i="6"/>
  <c r="R63" i="6"/>
  <c r="N63" i="6"/>
  <c r="S405" i="6" s="1"/>
  <c r="I63" i="6"/>
  <c r="C456" i="6" s="1"/>
  <c r="B63" i="6"/>
  <c r="C422" i="6" s="1"/>
  <c r="BF56" i="6"/>
  <c r="BE56" i="6"/>
  <c r="BD56" i="6"/>
  <c r="AW56" i="6"/>
  <c r="AV56" i="6"/>
  <c r="AQ56" i="6"/>
  <c r="AP56" i="6"/>
  <c r="AO56" i="6"/>
  <c r="AM56" i="6"/>
  <c r="AL56" i="6"/>
  <c r="AJ56" i="6"/>
  <c r="AH56" i="6"/>
  <c r="AC56" i="6"/>
  <c r="W56" i="6"/>
  <c r="V56" i="6"/>
  <c r="S56" i="6"/>
  <c r="R56" i="6"/>
  <c r="N56" i="6"/>
  <c r="I56" i="6"/>
  <c r="H56" i="6"/>
  <c r="C56" i="6"/>
  <c r="B56" i="6"/>
  <c r="BF49" i="6"/>
  <c r="BE49" i="6"/>
  <c r="BE48" i="6" s="1"/>
  <c r="BD49" i="6"/>
  <c r="BD48" i="6" s="1"/>
  <c r="AW49" i="6"/>
  <c r="AV49" i="6"/>
  <c r="AV48" i="6" s="1"/>
  <c r="AQ49" i="6"/>
  <c r="AQ48" i="6" s="1"/>
  <c r="AP49" i="6"/>
  <c r="AO49" i="6"/>
  <c r="AM49" i="6"/>
  <c r="AM48" i="6" s="1"/>
  <c r="AL49" i="6"/>
  <c r="AL48" i="6" s="1"/>
  <c r="AJ49" i="6"/>
  <c r="AH49" i="6"/>
  <c r="AH48" i="6" s="1"/>
  <c r="AC49" i="6"/>
  <c r="AC48" i="6" s="1"/>
  <c r="W49" i="6"/>
  <c r="W48" i="6" s="1"/>
  <c r="V49" i="6"/>
  <c r="S49" i="6"/>
  <c r="R49" i="6"/>
  <c r="N49" i="6"/>
  <c r="N48" i="6" s="1"/>
  <c r="I49" i="6"/>
  <c r="I48" i="6" s="1"/>
  <c r="H49" i="6"/>
  <c r="C49" i="6"/>
  <c r="C48" i="6" s="1"/>
  <c r="B49" i="6"/>
  <c r="B48" i="6" s="1"/>
  <c r="BF48" i="6"/>
  <c r="AW48" i="6"/>
  <c r="AP48" i="6"/>
  <c r="AO48" i="6"/>
  <c r="AJ48" i="6"/>
  <c r="V48" i="6"/>
  <c r="S48" i="6"/>
  <c r="R48" i="6"/>
  <c r="H48" i="6"/>
  <c r="BF42" i="6"/>
  <c r="BE42" i="6"/>
  <c r="BD42" i="6"/>
  <c r="AW42" i="6"/>
  <c r="AV42" i="6"/>
  <c r="AQ42" i="6"/>
  <c r="AP42" i="6"/>
  <c r="AO42" i="6"/>
  <c r="AM42" i="6"/>
  <c r="AL42" i="6"/>
  <c r="AJ42" i="6"/>
  <c r="AH42" i="6"/>
  <c r="AC42" i="6"/>
  <c r="W42" i="6"/>
  <c r="C404" i="6" s="1"/>
  <c r="V42" i="6"/>
  <c r="S42" i="6"/>
  <c r="R42" i="6"/>
  <c r="N42" i="6"/>
  <c r="I42" i="6"/>
  <c r="H42" i="6"/>
  <c r="C42" i="6"/>
  <c r="B42" i="6"/>
  <c r="BF35" i="6"/>
  <c r="BE35" i="6"/>
  <c r="BD35" i="6"/>
  <c r="C472" i="6" s="1"/>
  <c r="AW35" i="6"/>
  <c r="C374" i="6" s="1"/>
  <c r="AV35" i="6"/>
  <c r="AQ35" i="6"/>
  <c r="AP35" i="6"/>
  <c r="AO35" i="6"/>
  <c r="C523" i="6" s="1"/>
  <c r="AM35" i="6"/>
  <c r="AL35" i="6"/>
  <c r="AJ35" i="6"/>
  <c r="AH35" i="6"/>
  <c r="AC35" i="6"/>
  <c r="W35" i="6"/>
  <c r="V35" i="6"/>
  <c r="S35" i="6"/>
  <c r="C389" i="6" s="1"/>
  <c r="R35" i="6"/>
  <c r="N35" i="6"/>
  <c r="I35" i="6"/>
  <c r="C455" i="6" s="1"/>
  <c r="H35" i="6"/>
  <c r="C438" i="6" s="1"/>
  <c r="C35" i="6"/>
  <c r="B35" i="6"/>
  <c r="BF28" i="6"/>
  <c r="BE28" i="6"/>
  <c r="BD28" i="6"/>
  <c r="AW28" i="6"/>
  <c r="AV28" i="6"/>
  <c r="AQ28" i="6"/>
  <c r="AP28" i="6"/>
  <c r="AO28" i="6"/>
  <c r="AM28" i="6"/>
  <c r="AL28" i="6"/>
  <c r="AJ28" i="6"/>
  <c r="AH28" i="6"/>
  <c r="AC28" i="6"/>
  <c r="W28" i="6"/>
  <c r="V28" i="6"/>
  <c r="S28" i="6"/>
  <c r="R28" i="6"/>
  <c r="N28" i="6"/>
  <c r="I28" i="6"/>
  <c r="H28" i="6"/>
  <c r="C28" i="6"/>
  <c r="B28" i="6"/>
  <c r="BF21" i="6"/>
  <c r="BE21" i="6"/>
  <c r="BD21" i="6"/>
  <c r="AW21" i="6"/>
  <c r="AV21" i="6"/>
  <c r="AQ21" i="6"/>
  <c r="AP21" i="6"/>
  <c r="AO21" i="6"/>
  <c r="AM21" i="6"/>
  <c r="AL21" i="6"/>
  <c r="AJ21" i="6"/>
  <c r="AH21" i="6"/>
  <c r="AC21" i="6"/>
  <c r="W21" i="6"/>
  <c r="V21" i="6"/>
  <c r="S21" i="6"/>
  <c r="R21" i="6"/>
  <c r="N21" i="6"/>
  <c r="I21" i="6"/>
  <c r="H21" i="6"/>
  <c r="C21" i="6"/>
  <c r="B21" i="6"/>
  <c r="BF14" i="6"/>
  <c r="BE14" i="6"/>
  <c r="BD14" i="6"/>
  <c r="AW14" i="6"/>
  <c r="AV14" i="6"/>
  <c r="AQ14" i="6"/>
  <c r="AP14" i="6"/>
  <c r="AO14" i="6"/>
  <c r="AM14" i="6"/>
  <c r="AL14" i="6"/>
  <c r="AJ14" i="6"/>
  <c r="AH14" i="6"/>
  <c r="AC14" i="6"/>
  <c r="W14" i="6"/>
  <c r="V14" i="6"/>
  <c r="S14" i="6"/>
  <c r="R14" i="6"/>
  <c r="N14" i="6"/>
  <c r="I14" i="6"/>
  <c r="H14" i="6"/>
  <c r="C14" i="6"/>
  <c r="B14" i="6"/>
  <c r="BF10" i="6"/>
  <c r="BE10" i="6"/>
  <c r="BD10" i="6"/>
  <c r="AW10" i="6"/>
  <c r="AV10" i="6"/>
  <c r="AQ10" i="6"/>
  <c r="AP10" i="6"/>
  <c r="AO10" i="6"/>
  <c r="AM10" i="6"/>
  <c r="AL10" i="6"/>
  <c r="AJ10" i="6"/>
  <c r="AH10" i="6"/>
  <c r="AC10" i="6"/>
  <c r="W10" i="6"/>
  <c r="V10" i="6"/>
  <c r="S10" i="6"/>
  <c r="C388" i="6" s="1"/>
  <c r="R10" i="6"/>
  <c r="N10" i="6"/>
  <c r="I10" i="6"/>
  <c r="H10" i="6"/>
  <c r="C10" i="6"/>
  <c r="B10" i="6"/>
  <c r="BF7" i="6"/>
  <c r="BE7" i="6"/>
  <c r="BD7" i="6"/>
  <c r="AW7" i="6"/>
  <c r="AV7" i="6"/>
  <c r="AQ7" i="6"/>
  <c r="AP7" i="6"/>
  <c r="AO7" i="6"/>
  <c r="AM7" i="6"/>
  <c r="AL7" i="6"/>
  <c r="AJ7" i="6"/>
  <c r="AH7" i="6"/>
  <c r="AC7" i="6"/>
  <c r="W7" i="6"/>
  <c r="O404" i="6" s="1"/>
  <c r="V7" i="6"/>
  <c r="S7" i="6"/>
  <c r="R7" i="6"/>
  <c r="N7" i="6"/>
  <c r="S403" i="6" s="1"/>
  <c r="I7" i="6"/>
  <c r="C454" i="6" s="1"/>
  <c r="H7" i="6"/>
  <c r="C7" i="6"/>
  <c r="B7" i="6"/>
  <c r="O420" i="6" s="1"/>
  <c r="BG384" i="1"/>
  <c r="BF384" i="1"/>
  <c r="BE384" i="1"/>
  <c r="BC384" i="1"/>
  <c r="BB384" i="1"/>
  <c r="BA384" i="1"/>
  <c r="AZ384" i="1"/>
  <c r="AX384" i="1"/>
  <c r="AV384" i="1"/>
  <c r="AT384" i="1"/>
  <c r="AR384" i="1"/>
  <c r="AQ384" i="1"/>
  <c r="AP384" i="1"/>
  <c r="AO384" i="1"/>
  <c r="AM384" i="1"/>
  <c r="AL384" i="1"/>
  <c r="AK384" i="1"/>
  <c r="AJ384" i="1"/>
  <c r="AH384" i="1"/>
  <c r="AF384" i="1"/>
  <c r="AD384" i="1"/>
  <c r="AB384" i="1"/>
  <c r="AA384" i="1"/>
  <c r="Z384" i="1"/>
  <c r="Y384" i="1"/>
  <c r="W384" i="1"/>
  <c r="V384" i="1"/>
  <c r="U384" i="1"/>
  <c r="T384" i="1"/>
  <c r="S384" i="1"/>
  <c r="R384" i="1"/>
  <c r="P384" i="1"/>
  <c r="N384" i="1"/>
  <c r="L384" i="1"/>
  <c r="K384" i="1"/>
  <c r="J384" i="1"/>
  <c r="G384" i="1"/>
  <c r="F384" i="1"/>
  <c r="E384" i="1"/>
  <c r="D384" i="1"/>
  <c r="BG383" i="1"/>
  <c r="BF383" i="1"/>
  <c r="BE383" i="1"/>
  <c r="BD383" i="1"/>
  <c r="BC383" i="1"/>
  <c r="BB383" i="1"/>
  <c r="BA383" i="1"/>
  <c r="AZ383" i="1"/>
  <c r="AY383" i="1"/>
  <c r="AX383" i="1"/>
  <c r="AV383" i="1"/>
  <c r="AU383" i="1"/>
  <c r="AT383" i="1"/>
  <c r="AR383" i="1"/>
  <c r="AQ383" i="1"/>
  <c r="AP383" i="1"/>
  <c r="AO383" i="1"/>
  <c r="AN383" i="1"/>
  <c r="AM383" i="1"/>
  <c r="AL383" i="1"/>
  <c r="AK383" i="1"/>
  <c r="AJ383" i="1"/>
  <c r="AI383" i="1"/>
  <c r="AH383" i="1"/>
  <c r="AF383" i="1"/>
  <c r="AE383" i="1"/>
  <c r="AD383" i="1"/>
  <c r="AB383" i="1"/>
  <c r="AA383" i="1"/>
  <c r="Z383" i="1"/>
  <c r="Y383" i="1"/>
  <c r="X383" i="1"/>
  <c r="W383" i="1"/>
  <c r="V383" i="1"/>
  <c r="U383" i="1"/>
  <c r="T383" i="1"/>
  <c r="S383" i="1"/>
  <c r="R383" i="1"/>
  <c r="P383" i="1"/>
  <c r="O383" i="1"/>
  <c r="N383" i="1"/>
  <c r="L383" i="1"/>
  <c r="K383" i="1"/>
  <c r="J383" i="1"/>
  <c r="H383" i="1"/>
  <c r="G383" i="1"/>
  <c r="F383" i="1"/>
  <c r="E383" i="1"/>
  <c r="D383" i="1"/>
  <c r="BG382" i="1"/>
  <c r="BF382" i="1"/>
  <c r="BD382" i="1"/>
  <c r="BC382" i="1"/>
  <c r="BB382" i="1"/>
  <c r="AY382" i="1"/>
  <c r="AX382" i="1"/>
  <c r="AW382" i="1"/>
  <c r="AU382" i="1"/>
  <c r="AT382" i="1"/>
  <c r="AS382" i="1"/>
  <c r="AR382" i="1"/>
  <c r="AQ382" i="1"/>
  <c r="AP382" i="1"/>
  <c r="AN382" i="1"/>
  <c r="AM382" i="1"/>
  <c r="AL382" i="1"/>
  <c r="AI382" i="1"/>
  <c r="AH382" i="1"/>
  <c r="AG382" i="1"/>
  <c r="AE382" i="1"/>
  <c r="AD382" i="1"/>
  <c r="AC382" i="1"/>
  <c r="AB382" i="1"/>
  <c r="AA382" i="1"/>
  <c r="Z382" i="1"/>
  <c r="X382" i="1"/>
  <c r="W382" i="1"/>
  <c r="V382" i="1"/>
  <c r="T382" i="1"/>
  <c r="S382" i="1"/>
  <c r="R382" i="1"/>
  <c r="Q382" i="1"/>
  <c r="O382" i="1"/>
  <c r="N382" i="1"/>
  <c r="M382" i="1"/>
  <c r="L382" i="1"/>
  <c r="K382" i="1"/>
  <c r="J382" i="1"/>
  <c r="H382" i="1"/>
  <c r="G382" i="1"/>
  <c r="F382" i="1"/>
  <c r="D382" i="1"/>
  <c r="BG381" i="1"/>
  <c r="BF381" i="1"/>
  <c r="BD381" i="1"/>
  <c r="BC381" i="1"/>
  <c r="BB381" i="1"/>
  <c r="BA381" i="1"/>
  <c r="AZ381" i="1"/>
  <c r="AY381" i="1"/>
  <c r="AX381" i="1"/>
  <c r="AW381" i="1"/>
  <c r="AV381" i="1"/>
  <c r="AU381" i="1"/>
  <c r="AT381" i="1"/>
  <c r="AS381" i="1"/>
  <c r="AR381" i="1"/>
  <c r="AQ381" i="1"/>
  <c r="AP381" i="1"/>
  <c r="AN381" i="1"/>
  <c r="AM381" i="1"/>
  <c r="AL381" i="1"/>
  <c r="AK381" i="1"/>
  <c r="AJ381" i="1"/>
  <c r="AI381" i="1"/>
  <c r="AH381" i="1"/>
  <c r="AG381" i="1"/>
  <c r="AF381" i="1"/>
  <c r="AE381" i="1"/>
  <c r="AD381" i="1"/>
  <c r="AC381" i="1"/>
  <c r="AB381" i="1"/>
  <c r="AA381" i="1"/>
  <c r="Z381" i="1"/>
  <c r="X381" i="1"/>
  <c r="W381" i="1"/>
  <c r="V381" i="1"/>
  <c r="U381" i="1"/>
  <c r="T381" i="1"/>
  <c r="S381" i="1"/>
  <c r="R381" i="1"/>
  <c r="Q381" i="1"/>
  <c r="P381" i="1"/>
  <c r="O381" i="1"/>
  <c r="N381" i="1"/>
  <c r="M381" i="1"/>
  <c r="L381" i="1"/>
  <c r="K381" i="1"/>
  <c r="J381" i="1"/>
  <c r="H381" i="1"/>
  <c r="G381" i="1"/>
  <c r="F381" i="1"/>
  <c r="E381" i="1"/>
  <c r="D381" i="1"/>
  <c r="BG380" i="1"/>
  <c r="BE380" i="1"/>
  <c r="BB380" i="1"/>
  <c r="AY380" i="1"/>
  <c r="AX380" i="1"/>
  <c r="AV380" i="1"/>
  <c r="AU380" i="1"/>
  <c r="AT380" i="1"/>
  <c r="AS380" i="1"/>
  <c r="AR380" i="1"/>
  <c r="AQ380" i="1"/>
  <c r="AP380" i="1"/>
  <c r="AO380" i="1"/>
  <c r="AL380" i="1"/>
  <c r="AI380" i="1"/>
  <c r="AH380" i="1"/>
  <c r="AF380" i="1"/>
  <c r="AE380" i="1"/>
  <c r="AD380" i="1"/>
  <c r="AC380" i="1"/>
  <c r="AB380" i="1"/>
  <c r="AA380" i="1"/>
  <c r="Z380" i="1"/>
  <c r="Y380" i="1"/>
  <c r="V380" i="1"/>
  <c r="S380" i="1"/>
  <c r="R380" i="1"/>
  <c r="P380" i="1"/>
  <c r="O380" i="1"/>
  <c r="N380" i="1"/>
  <c r="M380" i="1"/>
  <c r="L380" i="1"/>
  <c r="K380" i="1"/>
  <c r="J380" i="1"/>
  <c r="I380" i="1"/>
  <c r="F380" i="1"/>
  <c r="BG379" i="1"/>
  <c r="BF379" i="1"/>
  <c r="BD379" i="1"/>
  <c r="BC379" i="1"/>
  <c r="BB379" i="1"/>
  <c r="BA379" i="1"/>
  <c r="AZ379" i="1"/>
  <c r="AY379" i="1"/>
  <c r="AX379" i="1"/>
  <c r="AW379" i="1"/>
  <c r="AV379" i="1"/>
  <c r="AU379" i="1"/>
  <c r="AT379" i="1"/>
  <c r="AS379" i="1"/>
  <c r="AR379" i="1"/>
  <c r="AQ379" i="1"/>
  <c r="AP379" i="1"/>
  <c r="AN379" i="1"/>
  <c r="AM379" i="1"/>
  <c r="AL379" i="1"/>
  <c r="AK379" i="1"/>
  <c r="AJ379" i="1"/>
  <c r="AI379" i="1"/>
  <c r="AH379" i="1"/>
  <c r="AF379" i="1"/>
  <c r="AE379" i="1"/>
  <c r="AD379" i="1"/>
  <c r="AC379" i="1"/>
  <c r="AB379" i="1"/>
  <c r="AA379" i="1"/>
  <c r="Z379" i="1"/>
  <c r="X379" i="1"/>
  <c r="W379" i="1"/>
  <c r="V379" i="1"/>
  <c r="U379" i="1"/>
  <c r="T379" i="1"/>
  <c r="S379" i="1"/>
  <c r="R379" i="1"/>
  <c r="P379" i="1"/>
  <c r="O379" i="1"/>
  <c r="N379" i="1"/>
  <c r="M379" i="1"/>
  <c r="L379" i="1"/>
  <c r="K379" i="1"/>
  <c r="J379" i="1"/>
  <c r="H379" i="1"/>
  <c r="G379" i="1"/>
  <c r="F379" i="1"/>
  <c r="E379" i="1"/>
  <c r="D379" i="1"/>
  <c r="BG378" i="1"/>
  <c r="BF378" i="1"/>
  <c r="BD378" i="1"/>
  <c r="BC378" i="1"/>
  <c r="BB378" i="1"/>
  <c r="BA378" i="1"/>
  <c r="AZ378" i="1"/>
  <c r="AX378" i="1"/>
  <c r="AW378" i="1"/>
  <c r="AQ378" i="1"/>
  <c r="AP378" i="1"/>
  <c r="AN378" i="1"/>
  <c r="AM378" i="1"/>
  <c r="AL378" i="1"/>
  <c r="AK378" i="1"/>
  <c r="AJ378" i="1"/>
  <c r="AI378" i="1"/>
  <c r="AH378" i="1"/>
  <c r="AG378" i="1"/>
  <c r="AE378" i="1"/>
  <c r="AA378" i="1"/>
  <c r="Z378" i="1"/>
  <c r="X378" i="1"/>
  <c r="W378" i="1"/>
  <c r="V378" i="1"/>
  <c r="U378" i="1"/>
  <c r="T378" i="1"/>
  <c r="S378" i="1"/>
  <c r="R378" i="1"/>
  <c r="P378" i="1"/>
  <c r="O378" i="1"/>
  <c r="N378" i="1"/>
  <c r="K378" i="1"/>
  <c r="J378" i="1"/>
  <c r="H378" i="1"/>
  <c r="G378" i="1"/>
  <c r="F378" i="1"/>
  <c r="E378" i="1"/>
  <c r="D378" i="1"/>
  <c r="BG377" i="1"/>
  <c r="BF377" i="1"/>
  <c r="BE377" i="1"/>
  <c r="BC377" i="1"/>
  <c r="AZ377" i="1"/>
  <c r="AY377" i="1"/>
  <c r="AX377" i="1"/>
  <c r="AV377" i="1"/>
  <c r="AU377" i="1"/>
  <c r="AT377" i="1"/>
  <c r="AS377" i="1"/>
  <c r="AR377" i="1"/>
  <c r="AQ377" i="1"/>
  <c r="AP377" i="1"/>
  <c r="AO377" i="1"/>
  <c r="AM377" i="1"/>
  <c r="AJ377" i="1"/>
  <c r="AI377" i="1"/>
  <c r="AH377" i="1"/>
  <c r="AF377" i="1"/>
  <c r="AE377" i="1"/>
  <c r="AD377" i="1"/>
  <c r="AC377" i="1"/>
  <c r="AB377" i="1"/>
  <c r="AA377" i="1"/>
  <c r="Z377" i="1"/>
  <c r="Y377" i="1"/>
  <c r="W377" i="1"/>
  <c r="T377" i="1"/>
  <c r="S377" i="1"/>
  <c r="R377" i="1"/>
  <c r="P377" i="1"/>
  <c r="O377" i="1"/>
  <c r="N377" i="1"/>
  <c r="M377" i="1"/>
  <c r="L377" i="1"/>
  <c r="K377" i="1"/>
  <c r="J377" i="1"/>
  <c r="I377" i="1"/>
  <c r="H377" i="1"/>
  <c r="G377" i="1"/>
  <c r="D377" i="1"/>
  <c r="BF376" i="1"/>
  <c r="BE376" i="1"/>
  <c r="BC376" i="1"/>
  <c r="AZ376" i="1"/>
  <c r="AY376" i="1"/>
  <c r="AV376" i="1"/>
  <c r="AT376" i="1"/>
  <c r="AS376" i="1"/>
  <c r="AR376" i="1"/>
  <c r="AQ376" i="1"/>
  <c r="AP376" i="1"/>
  <c r="AO376" i="1"/>
  <c r="AM376" i="1"/>
  <c r="AL376" i="1"/>
  <c r="AJ376" i="1"/>
  <c r="AI376" i="1"/>
  <c r="AH376" i="1"/>
  <c r="AF376" i="1"/>
  <c r="AD376" i="1"/>
  <c r="AC376" i="1"/>
  <c r="AB376" i="1"/>
  <c r="AA376" i="1"/>
  <c r="Z376" i="1"/>
  <c r="Y376" i="1"/>
  <c r="W376" i="1"/>
  <c r="V376" i="1"/>
  <c r="T376" i="1"/>
  <c r="S376" i="1"/>
  <c r="R376" i="1"/>
  <c r="P376" i="1"/>
  <c r="N376" i="1"/>
  <c r="M376" i="1"/>
  <c r="L376" i="1"/>
  <c r="K376" i="1"/>
  <c r="J376" i="1"/>
  <c r="I376" i="1"/>
  <c r="G376" i="1"/>
  <c r="F376" i="1"/>
  <c r="D376" i="1"/>
  <c r="BG375" i="1"/>
  <c r="BF375" i="1"/>
  <c r="BD375" i="1"/>
  <c r="BC375" i="1"/>
  <c r="BB375" i="1"/>
  <c r="BA375" i="1"/>
  <c r="AZ375" i="1"/>
  <c r="AY375" i="1"/>
  <c r="AX375" i="1"/>
  <c r="AW375" i="1"/>
  <c r="AV375" i="1"/>
  <c r="AU375" i="1"/>
  <c r="AT375" i="1"/>
  <c r="AS375" i="1"/>
  <c r="AR375" i="1"/>
  <c r="AQ375" i="1"/>
  <c r="AP375" i="1"/>
  <c r="AN375" i="1"/>
  <c r="AM375" i="1"/>
  <c r="AL375" i="1"/>
  <c r="AK375" i="1"/>
  <c r="AJ375" i="1"/>
  <c r="AI375" i="1"/>
  <c r="AH375" i="1"/>
  <c r="AG375" i="1"/>
  <c r="AF375" i="1"/>
  <c r="AE375" i="1"/>
  <c r="AD375" i="1"/>
  <c r="AC375" i="1"/>
  <c r="AB375" i="1"/>
  <c r="AA375" i="1"/>
  <c r="Z375" i="1"/>
  <c r="Y375" i="1"/>
  <c r="X375" i="1"/>
  <c r="W375" i="1"/>
  <c r="V375" i="1"/>
  <c r="U375" i="1"/>
  <c r="T375" i="1"/>
  <c r="S375" i="1"/>
  <c r="R375" i="1"/>
  <c r="Q375" i="1"/>
  <c r="P375" i="1"/>
  <c r="O375" i="1"/>
  <c r="N375" i="1"/>
  <c r="M375" i="1"/>
  <c r="L375" i="1"/>
  <c r="K375" i="1"/>
  <c r="J375" i="1"/>
  <c r="I375" i="1"/>
  <c r="H375" i="1"/>
  <c r="G375" i="1"/>
  <c r="F375" i="1"/>
  <c r="E375" i="1"/>
  <c r="D375" i="1"/>
  <c r="BE374" i="1"/>
  <c r="AO374" i="1"/>
  <c r="Y374" i="1"/>
  <c r="I374" i="1"/>
  <c r="BG374" i="1"/>
  <c r="BF374" i="1"/>
  <c r="BD374" i="1"/>
  <c r="BC374" i="1"/>
  <c r="BB374" i="1"/>
  <c r="BA374" i="1"/>
  <c r="AZ374" i="1"/>
  <c r="AY374" i="1"/>
  <c r="AX374" i="1"/>
  <c r="AW374" i="1"/>
  <c r="AV374" i="1"/>
  <c r="AU374" i="1"/>
  <c r="AT374" i="1"/>
  <c r="AS374" i="1"/>
  <c r="AR374" i="1"/>
  <c r="AQ374" i="1"/>
  <c r="AP374" i="1"/>
  <c r="AN374" i="1"/>
  <c r="AM374" i="1"/>
  <c r="AL374" i="1"/>
  <c r="AK374" i="1"/>
  <c r="AJ374" i="1"/>
  <c r="AI374" i="1"/>
  <c r="AH374" i="1"/>
  <c r="AG374" i="1"/>
  <c r="AF374" i="1"/>
  <c r="AE374" i="1"/>
  <c r="AD374" i="1"/>
  <c r="AC374" i="1"/>
  <c r="AB374" i="1"/>
  <c r="AA374" i="1"/>
  <c r="Z374" i="1"/>
  <c r="X374" i="1"/>
  <c r="W374" i="1"/>
  <c r="V374" i="1"/>
  <c r="U374" i="1"/>
  <c r="T374" i="1"/>
  <c r="S374" i="1"/>
  <c r="R374" i="1"/>
  <c r="Q374" i="1"/>
  <c r="P374" i="1"/>
  <c r="O374" i="1"/>
  <c r="N374" i="1"/>
  <c r="M374" i="1"/>
  <c r="L374" i="1"/>
  <c r="K374" i="1"/>
  <c r="J374" i="1"/>
  <c r="H374" i="1"/>
  <c r="G374" i="1"/>
  <c r="F374" i="1"/>
  <c r="E374" i="1"/>
  <c r="D374" i="1"/>
  <c r="AW373" i="1"/>
  <c r="AG373" i="1"/>
  <c r="Q373" i="1"/>
  <c r="BG385" i="1"/>
  <c r="BF385" i="1"/>
  <c r="BE385" i="1"/>
  <c r="BD385" i="1"/>
  <c r="BC385" i="1"/>
  <c r="BB385" i="1"/>
  <c r="BA385" i="1"/>
  <c r="AZ385" i="1"/>
  <c r="AY385" i="1"/>
  <c r="AX385" i="1"/>
  <c r="AV385" i="1"/>
  <c r="AU385" i="1"/>
  <c r="AT385" i="1"/>
  <c r="AS385" i="1"/>
  <c r="AR385" i="1"/>
  <c r="AQ385" i="1"/>
  <c r="AP385" i="1"/>
  <c r="AO385" i="1"/>
  <c r="AN385" i="1"/>
  <c r="AM385" i="1"/>
  <c r="AL385" i="1"/>
  <c r="AK385" i="1"/>
  <c r="AJ385" i="1"/>
  <c r="AI385" i="1"/>
  <c r="AH385" i="1"/>
  <c r="AF385" i="1"/>
  <c r="AE385" i="1"/>
  <c r="AD385" i="1"/>
  <c r="AC385" i="1"/>
  <c r="AB385" i="1"/>
  <c r="AA385" i="1"/>
  <c r="Z385" i="1"/>
  <c r="Y385" i="1"/>
  <c r="X385" i="1"/>
  <c r="W385" i="1"/>
  <c r="V385" i="1"/>
  <c r="U385" i="1"/>
  <c r="T385" i="1"/>
  <c r="S385" i="1"/>
  <c r="R385" i="1"/>
  <c r="P385" i="1"/>
  <c r="O385" i="1"/>
  <c r="N385" i="1"/>
  <c r="M385" i="1"/>
  <c r="L385" i="1"/>
  <c r="K385" i="1"/>
  <c r="J385" i="1"/>
  <c r="I385" i="1"/>
  <c r="H385" i="1"/>
  <c r="G385" i="1"/>
  <c r="F385" i="1"/>
  <c r="E385" i="1"/>
  <c r="D385" i="1"/>
  <c r="C421" i="6" l="1"/>
  <c r="BE232" i="8"/>
  <c r="S411" i="6"/>
  <c r="F483" i="6"/>
  <c r="O437" i="6"/>
  <c r="O373" i="6"/>
  <c r="S404" i="6"/>
  <c r="S415" i="6" s="1"/>
  <c r="BE344" i="8"/>
  <c r="BE343" i="8"/>
  <c r="C466" i="6"/>
  <c r="O471" i="6"/>
  <c r="C441" i="6"/>
  <c r="V213" i="6"/>
  <c r="V214" i="6" s="1"/>
  <c r="C445" i="6"/>
  <c r="D415" i="6"/>
  <c r="O407" i="6"/>
  <c r="N407" i="6"/>
  <c r="F404" i="6"/>
  <c r="AP154" i="10"/>
  <c r="AP153" i="10"/>
  <c r="N454" i="6"/>
  <c r="F415" i="6"/>
  <c r="V239" i="8"/>
  <c r="C396" i="6"/>
  <c r="S246" i="6"/>
  <c r="S245" i="6" s="1"/>
  <c r="S244" i="6" s="1"/>
  <c r="S243" i="6" s="1"/>
  <c r="S242" i="6" s="1"/>
  <c r="S241" i="6" s="1"/>
  <c r="S240" i="6" s="1"/>
  <c r="S239" i="6" s="1"/>
  <c r="S238" i="6" s="1"/>
  <c r="N388" i="6" s="1"/>
  <c r="N539" i="6"/>
  <c r="E466" i="6"/>
  <c r="AQ331" i="7"/>
  <c r="D482" i="6"/>
  <c r="D483" i="6" s="1"/>
  <c r="C505" i="6"/>
  <c r="C557" i="6"/>
  <c r="C511" i="6"/>
  <c r="C530" i="6"/>
  <c r="C515" i="6"/>
  <c r="C516" i="6"/>
  <c r="N422" i="6"/>
  <c r="C437" i="6"/>
  <c r="E458" i="6"/>
  <c r="O505" i="6"/>
  <c r="E556" i="6"/>
  <c r="E505" i="6"/>
  <c r="O507" i="6"/>
  <c r="AH48" i="9"/>
  <c r="F558" i="6"/>
  <c r="F524" i="6"/>
  <c r="AL279" i="9"/>
  <c r="F497" i="6" s="1"/>
  <c r="H560" i="6"/>
  <c r="O561" i="6"/>
  <c r="N561" i="6"/>
  <c r="AL330" i="8"/>
  <c r="AL331" i="8" s="1"/>
  <c r="O560" i="6"/>
  <c r="N560" i="6"/>
  <c r="G561" i="6"/>
  <c r="G568" i="6" s="1"/>
  <c r="O510" i="6"/>
  <c r="N510" i="6"/>
  <c r="O556" i="6"/>
  <c r="N556" i="6"/>
  <c r="C556" i="6"/>
  <c r="C562" i="6"/>
  <c r="C566" i="6"/>
  <c r="C567" i="6"/>
  <c r="D409" i="6"/>
  <c r="O454" i="6"/>
  <c r="S268" i="8"/>
  <c r="S267" i="8"/>
  <c r="AM330" i="8"/>
  <c r="AM331" i="8" s="1"/>
  <c r="S348" i="8"/>
  <c r="S349" i="8"/>
  <c r="BE42" i="9"/>
  <c r="AJ97" i="9"/>
  <c r="O494" i="6"/>
  <c r="N494" i="6"/>
  <c r="O488" i="6"/>
  <c r="E522" i="6"/>
  <c r="O522" i="6"/>
  <c r="N522" i="6"/>
  <c r="C543" i="6"/>
  <c r="C528" i="6"/>
  <c r="C532" i="6"/>
  <c r="C533" i="6"/>
  <c r="C403" i="6"/>
  <c r="C415" i="6" s="1"/>
  <c r="E405" i="6"/>
  <c r="E415" i="6" s="1"/>
  <c r="N456" i="6"/>
  <c r="C471" i="6"/>
  <c r="O523" i="6"/>
  <c r="D522" i="6"/>
  <c r="D534" i="6" s="1"/>
  <c r="D557" i="6"/>
  <c r="AL87" i="7"/>
  <c r="D490" i="6"/>
  <c r="BD54" i="8"/>
  <c r="AO330" i="8"/>
  <c r="AO48" i="9"/>
  <c r="F491" i="6"/>
  <c r="F500" i="6" s="1"/>
  <c r="AL97" i="9"/>
  <c r="N491" i="6" s="1"/>
  <c r="F561" i="6"/>
  <c r="O544" i="6"/>
  <c r="N544" i="6"/>
  <c r="H542" i="6"/>
  <c r="H551" i="6" s="1"/>
  <c r="C542" i="6"/>
  <c r="AQ221" i="6"/>
  <c r="C479" i="6"/>
  <c r="C548" i="6"/>
  <c r="C373" i="6"/>
  <c r="C385" i="6" s="1"/>
  <c r="C488" i="6"/>
  <c r="C500" i="6" s="1"/>
  <c r="C522" i="6"/>
  <c r="H568" i="6"/>
  <c r="O540" i="6"/>
  <c r="D540" i="6"/>
  <c r="D507" i="6"/>
  <c r="O506" i="6"/>
  <c r="N506" i="6"/>
  <c r="AM87" i="7"/>
  <c r="O557" i="6" s="1"/>
  <c r="AL120" i="7"/>
  <c r="AL119" i="7"/>
  <c r="D491" i="6" s="1"/>
  <c r="G540" i="6"/>
  <c r="G551" i="6" s="1"/>
  <c r="O543" i="6"/>
  <c r="N543" i="6"/>
  <c r="AP81" i="10"/>
  <c r="AP102" i="10"/>
  <c r="AP101" i="10"/>
  <c r="AP139" i="10"/>
  <c r="AP140" i="10" s="1"/>
  <c r="AP142" i="10" s="1"/>
  <c r="BF329" i="8"/>
  <c r="BF328" i="8"/>
  <c r="AQ101" i="10"/>
  <c r="C508" i="6"/>
  <c r="C492" i="6"/>
  <c r="C546" i="6"/>
  <c r="C514" i="6"/>
  <c r="N437" i="6"/>
  <c r="F455" i="6"/>
  <c r="F466" i="6" s="1"/>
  <c r="O474" i="6"/>
  <c r="E488" i="6"/>
  <c r="V273" i="7"/>
  <c r="V274" i="7"/>
  <c r="AQ330" i="7"/>
  <c r="E540" i="6"/>
  <c r="C497" i="6"/>
  <c r="C420" i="6"/>
  <c r="C432" i="6" s="1"/>
  <c r="G483" i="6"/>
  <c r="D559" i="6"/>
  <c r="BE245" i="7"/>
  <c r="W274" i="7"/>
  <c r="D411" i="6" s="1"/>
  <c r="AV330" i="7"/>
  <c r="BF209" i="8"/>
  <c r="O492" i="6"/>
  <c r="N492" i="6"/>
  <c r="G488" i="6"/>
  <c r="G500" i="6" s="1"/>
  <c r="C559" i="6"/>
  <c r="C526" i="6"/>
  <c r="C512" i="6"/>
  <c r="N404" i="6"/>
  <c r="N405" i="6"/>
  <c r="N406" i="6"/>
  <c r="H500" i="6"/>
  <c r="V238" i="8"/>
  <c r="AM46" i="9"/>
  <c r="AM47" i="9"/>
  <c r="AQ139" i="10"/>
  <c r="AQ140" i="10" s="1"/>
  <c r="AQ142" i="10" s="1"/>
  <c r="AQ160" i="11"/>
  <c r="AQ159" i="11"/>
  <c r="H496" i="6"/>
  <c r="O493" i="6"/>
  <c r="N493" i="6"/>
  <c r="BD313" i="11"/>
  <c r="AM7" i="12"/>
  <c r="I556" i="6" s="1"/>
  <c r="I568" i="6" s="1"/>
  <c r="C525" i="6"/>
  <c r="C495" i="6"/>
  <c r="C531" i="6"/>
  <c r="C481" i="6"/>
  <c r="F391" i="6"/>
  <c r="F400" i="6" s="1"/>
  <c r="I500" i="6"/>
  <c r="H507" i="6"/>
  <c r="H517" i="6" s="1"/>
  <c r="D546" i="6"/>
  <c r="D551" i="6" s="1"/>
  <c r="AC237" i="7"/>
  <c r="AO208" i="8"/>
  <c r="E528" i="6" s="1"/>
  <c r="AC332" i="8"/>
  <c r="E549" i="6" s="1"/>
  <c r="O491" i="6"/>
  <c r="F539" i="6"/>
  <c r="AJ36" i="9"/>
  <c r="AO47" i="9"/>
  <c r="BE88" i="9"/>
  <c r="BE100" i="9"/>
  <c r="F530" i="6"/>
  <c r="AP29" i="10"/>
  <c r="AP30" i="10" s="1"/>
  <c r="AP32" i="10" s="1"/>
  <c r="AP33" i="10" s="1"/>
  <c r="O526" i="6"/>
  <c r="AO32" i="10"/>
  <c r="N526" i="6" s="1"/>
  <c r="G522" i="6"/>
  <c r="G534" i="6" s="1"/>
  <c r="C541" i="6"/>
  <c r="C563" i="6"/>
  <c r="N471" i="6"/>
  <c r="N488" i="6"/>
  <c r="D517" i="6"/>
  <c r="BD29" i="8"/>
  <c r="BD28" i="8"/>
  <c r="E492" i="6"/>
  <c r="S236" i="8"/>
  <c r="E395" i="6" s="1"/>
  <c r="AH331" i="8"/>
  <c r="F556" i="6"/>
  <c r="AM242" i="9"/>
  <c r="F563" i="6"/>
  <c r="AQ29" i="10"/>
  <c r="AQ30" i="10" s="1"/>
  <c r="AQ32" i="10" s="1"/>
  <c r="AQ33" i="10" s="1"/>
  <c r="AP119" i="10"/>
  <c r="AP121" i="10" s="1"/>
  <c r="AP118" i="10"/>
  <c r="AV363" i="10"/>
  <c r="N373" i="6"/>
  <c r="N523" i="6"/>
  <c r="S140" i="7"/>
  <c r="AM138" i="8"/>
  <c r="BE202" i="8"/>
  <c r="AJ310" i="8"/>
  <c r="E515" i="6" s="1"/>
  <c r="G508" i="6"/>
  <c r="G517" i="6" s="1"/>
  <c r="O509" i="6"/>
  <c r="N509" i="6"/>
  <c r="O388" i="6"/>
  <c r="D493" i="6"/>
  <c r="AL162" i="7"/>
  <c r="S273" i="7"/>
  <c r="D396" i="6" s="1"/>
  <c r="S274" i="7"/>
  <c r="C540" i="6"/>
  <c r="N457" i="6"/>
  <c r="BD36" i="8"/>
  <c r="AO138" i="8"/>
  <c r="E526" i="6" s="1"/>
  <c r="BD208" i="8"/>
  <c r="BD207" i="8"/>
  <c r="BE214" i="8"/>
  <c r="BE215" i="8" s="1"/>
  <c r="AJ236" i="8"/>
  <c r="E512" i="6" s="1"/>
  <c r="AL310" i="8"/>
  <c r="AJ114" i="9"/>
  <c r="AJ113" i="9"/>
  <c r="AQ119" i="10"/>
  <c r="AQ118" i="10"/>
  <c r="C509" i="6"/>
  <c r="C513" i="6"/>
  <c r="N391" i="6"/>
  <c r="E430" i="6"/>
  <c r="E432" i="6" s="1"/>
  <c r="AL231" i="7"/>
  <c r="AL230" i="7"/>
  <c r="D530" i="6"/>
  <c r="BD356" i="7"/>
  <c r="AQ202" i="10"/>
  <c r="AQ203" i="10"/>
  <c r="AQ205" i="10" s="1"/>
  <c r="AQ206" i="10" s="1"/>
  <c r="AQ208" i="10" s="1"/>
  <c r="AQ209" i="10" s="1"/>
  <c r="C539" i="6"/>
  <c r="O539" i="6"/>
  <c r="C558" i="6"/>
  <c r="C549" i="6"/>
  <c r="N420" i="6"/>
  <c r="BE234" i="7"/>
  <c r="BE319" i="8"/>
  <c r="BE89" i="9"/>
  <c r="AQ153" i="10"/>
  <c r="C489" i="6"/>
  <c r="C564" i="6"/>
  <c r="N505" i="6"/>
  <c r="D550" i="6"/>
  <c r="AC342" i="7"/>
  <c r="N540" i="6" s="1"/>
  <c r="BE320" i="8"/>
  <c r="AH332" i="8"/>
  <c r="F526" i="6"/>
  <c r="AL274" i="7"/>
  <c r="D496" i="6" s="1"/>
  <c r="AW328" i="7"/>
  <c r="AO207" i="8"/>
  <c r="S268" i="10"/>
  <c r="S269" i="10" s="1"/>
  <c r="I94" i="11"/>
  <c r="AO303" i="11"/>
  <c r="BD8" i="12"/>
  <c r="BD7" i="12"/>
  <c r="S192" i="12"/>
  <c r="AM274" i="7"/>
  <c r="D564" i="6" s="1"/>
  <c r="I328" i="7"/>
  <c r="AC208" i="8"/>
  <c r="O541" i="6" s="1"/>
  <c r="AJ48" i="9"/>
  <c r="AP187" i="10"/>
  <c r="AP190" i="12"/>
  <c r="I511" i="6"/>
  <c r="I517" i="6" s="1"/>
  <c r="BE244" i="7"/>
  <c r="AO274" i="7"/>
  <c r="AH208" i="8"/>
  <c r="H47" i="9"/>
  <c r="H48" i="9" s="1"/>
  <c r="AQ187" i="10"/>
  <c r="I283" i="10"/>
  <c r="I311" i="10"/>
  <c r="N511" i="6"/>
  <c r="BE118" i="8"/>
  <c r="R47" i="9"/>
  <c r="R48" i="9" s="1"/>
  <c r="I148" i="11"/>
  <c r="S65" i="12"/>
  <c r="S67" i="12" s="1"/>
  <c r="S68" i="12" s="1"/>
  <c r="AC191" i="12"/>
  <c r="BE284" i="8"/>
  <c r="AQ228" i="10"/>
  <c r="S283" i="10"/>
  <c r="S284" i="10"/>
  <c r="AH192" i="12"/>
  <c r="AH191" i="12"/>
  <c r="B274" i="7"/>
  <c r="AP329" i="7"/>
  <c r="AC47" i="9"/>
  <c r="AP80" i="10"/>
  <c r="BF204" i="10"/>
  <c r="I324" i="10"/>
  <c r="AW363" i="10"/>
  <c r="AW364" i="10" s="1"/>
  <c r="C274" i="7"/>
  <c r="N207" i="8"/>
  <c r="BF340" i="10"/>
  <c r="BF341" i="10" s="1"/>
  <c r="AP341" i="11"/>
  <c r="H274" i="7"/>
  <c r="I300" i="10"/>
  <c r="I302" i="10" s="1"/>
  <c r="I304" i="10" s="1"/>
  <c r="AQ341" i="11"/>
  <c r="N274" i="7"/>
  <c r="T411" i="6" s="1"/>
  <c r="T415" i="6" s="1"/>
  <c r="AQ191" i="12"/>
  <c r="AQ190" i="12"/>
  <c r="R274" i="7"/>
  <c r="AP214" i="11"/>
  <c r="AP213" i="11"/>
  <c r="AP368" i="12"/>
  <c r="AP369" i="12" s="1"/>
  <c r="BD355" i="7"/>
  <c r="N472" i="6" s="1"/>
  <c r="BD87" i="8"/>
  <c r="BD88" i="8" s="1"/>
  <c r="AQ214" i="11"/>
  <c r="AQ213" i="11"/>
  <c r="BE201" i="8"/>
  <c r="AP352" i="12"/>
  <c r="AP354" i="12" s="1"/>
  <c r="B270" i="12"/>
  <c r="AQ353" i="12"/>
  <c r="AP202" i="10"/>
  <c r="AP203" i="10"/>
  <c r="AP205" i="10" s="1"/>
  <c r="AP206" i="10" s="1"/>
  <c r="AP208" i="10" s="1"/>
  <c r="AP209" i="10" s="1"/>
  <c r="I132" i="11"/>
  <c r="AP160" i="11"/>
  <c r="AP159" i="11"/>
  <c r="BF192" i="12"/>
  <c r="B269" i="12"/>
  <c r="I310" i="10"/>
  <c r="BE338" i="10"/>
  <c r="I86" i="11"/>
  <c r="R191" i="12"/>
  <c r="R192" i="12" s="1"/>
  <c r="BF191" i="12"/>
  <c r="I351" i="12"/>
  <c r="I227" i="10"/>
  <c r="I228" i="10" s="1"/>
  <c r="I230" i="10" s="1"/>
  <c r="I231" i="10" s="1"/>
  <c r="I346" i="10"/>
  <c r="I347" i="10" s="1"/>
  <c r="I93" i="11"/>
  <c r="BD302" i="11"/>
  <c r="S64" i="12"/>
  <c r="S191" i="12"/>
  <c r="B192" i="12"/>
  <c r="AP228" i="10"/>
  <c r="V191" i="12"/>
  <c r="V192" i="12" s="1"/>
  <c r="C192" i="12"/>
  <c r="AV192" i="12"/>
  <c r="W191" i="12"/>
  <c r="I113" i="11"/>
  <c r="AQ352" i="12"/>
  <c r="BF203" i="10"/>
  <c r="I147" i="11"/>
  <c r="BD163" i="12"/>
  <c r="BD164" i="12" s="1"/>
  <c r="AP171" i="10"/>
  <c r="AP186" i="10"/>
  <c r="AQ171" i="10"/>
  <c r="AQ172" i="10" s="1"/>
  <c r="AQ186" i="10"/>
  <c r="H376" i="1"/>
  <c r="X376" i="1"/>
  <c r="AN376" i="1"/>
  <c r="BD376" i="1"/>
  <c r="X377" i="1"/>
  <c r="AN377" i="1"/>
  <c r="BD377" i="1"/>
  <c r="AF378" i="1"/>
  <c r="AV378" i="1"/>
  <c r="H380" i="1"/>
  <c r="X380" i="1"/>
  <c r="AN380" i="1"/>
  <c r="BD380" i="1"/>
  <c r="P382" i="1"/>
  <c r="AF382" i="1"/>
  <c r="AV382" i="1"/>
  <c r="H384" i="1"/>
  <c r="X384" i="1"/>
  <c r="AN384" i="1"/>
  <c r="BD384" i="1"/>
  <c r="P373" i="1"/>
  <c r="AF373" i="1"/>
  <c r="AV373" i="1"/>
  <c r="I384" i="1"/>
  <c r="BF380" i="1"/>
  <c r="R373" i="1"/>
  <c r="AH373" i="1"/>
  <c r="AX373" i="1"/>
  <c r="BG376" i="1"/>
  <c r="AY378" i="1"/>
  <c r="S373" i="1"/>
  <c r="AI373" i="1"/>
  <c r="AY373" i="1"/>
  <c r="I383" i="1"/>
  <c r="AJ382" i="1"/>
  <c r="AZ382" i="1"/>
  <c r="D373" i="1"/>
  <c r="T373" i="1"/>
  <c r="AJ373" i="1"/>
  <c r="AZ373" i="1"/>
  <c r="E382" i="1"/>
  <c r="U382" i="1"/>
  <c r="AK382" i="1"/>
  <c r="BA382" i="1"/>
  <c r="M383" i="1"/>
  <c r="AC383" i="1"/>
  <c r="AS383" i="1"/>
  <c r="M384" i="1"/>
  <c r="AC384" i="1"/>
  <c r="AS384" i="1"/>
  <c r="E373" i="1"/>
  <c r="U373" i="1"/>
  <c r="AK373" i="1"/>
  <c r="BA373" i="1"/>
  <c r="Q378" i="1"/>
  <c r="F373" i="1"/>
  <c r="V373" i="1"/>
  <c r="AL373" i="1"/>
  <c r="BB373" i="1"/>
  <c r="O376" i="1"/>
  <c r="AE376" i="1"/>
  <c r="AU376" i="1"/>
  <c r="O384" i="1"/>
  <c r="AE384" i="1"/>
  <c r="AU384" i="1"/>
  <c r="G373" i="1"/>
  <c r="W373" i="1"/>
  <c r="AM373" i="1"/>
  <c r="BC373" i="1"/>
  <c r="Q379" i="1"/>
  <c r="H373" i="1"/>
  <c r="X373" i="1"/>
  <c r="AN373" i="1"/>
  <c r="BD373" i="1"/>
  <c r="Q385" i="1"/>
  <c r="AG385" i="1"/>
  <c r="AW385" i="1"/>
  <c r="AO375" i="1"/>
  <c r="BE375" i="1"/>
  <c r="Q376" i="1"/>
  <c r="AG376" i="1"/>
  <c r="AW376" i="1"/>
  <c r="Q377" i="1"/>
  <c r="AG377" i="1"/>
  <c r="AW377" i="1"/>
  <c r="I378" i="1"/>
  <c r="Y378" i="1"/>
  <c r="AO378" i="1"/>
  <c r="BE378" i="1"/>
  <c r="I379" i="1"/>
  <c r="Y379" i="1"/>
  <c r="AO379" i="1"/>
  <c r="BE379" i="1"/>
  <c r="Q380" i="1"/>
  <c r="AG380" i="1"/>
  <c r="AW380" i="1"/>
  <c r="I381" i="1"/>
  <c r="Y381" i="1"/>
  <c r="AO381" i="1"/>
  <c r="BE381" i="1"/>
  <c r="I382" i="1"/>
  <c r="Y382" i="1"/>
  <c r="AO382" i="1"/>
  <c r="BE382" i="1"/>
  <c r="Q383" i="1"/>
  <c r="AG383" i="1"/>
  <c r="AW383" i="1"/>
  <c r="Q384" i="1"/>
  <c r="AG384" i="1"/>
  <c r="AW384" i="1"/>
  <c r="I373" i="1"/>
  <c r="Y373" i="1"/>
  <c r="AO373" i="1"/>
  <c r="BE373" i="1"/>
  <c r="AG379" i="1"/>
  <c r="AX376" i="1"/>
  <c r="J373" i="1"/>
  <c r="Z373" i="1"/>
  <c r="AP373" i="1"/>
  <c r="BF373" i="1"/>
  <c r="AI384" i="1"/>
  <c r="AY384" i="1"/>
  <c r="K373" i="1"/>
  <c r="AA373" i="1"/>
  <c r="AQ373" i="1"/>
  <c r="BG373" i="1"/>
  <c r="L378" i="1"/>
  <c r="AB378" i="1"/>
  <c r="AR378" i="1"/>
  <c r="D380" i="1"/>
  <c r="T380" i="1"/>
  <c r="AJ380" i="1"/>
  <c r="AZ380" i="1"/>
  <c r="L373" i="1"/>
  <c r="AB373" i="1"/>
  <c r="AR373" i="1"/>
  <c r="E376" i="1"/>
  <c r="U376" i="1"/>
  <c r="AK376" i="1"/>
  <c r="BA376" i="1"/>
  <c r="E377" i="1"/>
  <c r="U377" i="1"/>
  <c r="AK377" i="1"/>
  <c r="BA377" i="1"/>
  <c r="M378" i="1"/>
  <c r="AC378" i="1"/>
  <c r="AS378" i="1"/>
  <c r="E380" i="1"/>
  <c r="U380" i="1"/>
  <c r="AK380" i="1"/>
  <c r="BA380" i="1"/>
  <c r="M373" i="1"/>
  <c r="AC373" i="1"/>
  <c r="AS373" i="1"/>
  <c r="BB376" i="1"/>
  <c r="F377" i="1"/>
  <c r="V377" i="1"/>
  <c r="AL377" i="1"/>
  <c r="BB377" i="1"/>
  <c r="AD378" i="1"/>
  <c r="AT378" i="1"/>
  <c r="N373" i="1"/>
  <c r="AD373" i="1"/>
  <c r="AT373" i="1"/>
  <c r="AU378" i="1"/>
  <c r="G380" i="1"/>
  <c r="W380" i="1"/>
  <c r="AM380" i="1"/>
  <c r="BC380" i="1"/>
  <c r="O373" i="1"/>
  <c r="AE373" i="1"/>
  <c r="AU373" i="1"/>
  <c r="O558" i="6" l="1"/>
  <c r="AP143" i="10"/>
  <c r="AP144" i="10" s="1"/>
  <c r="AQ143" i="10"/>
  <c r="AQ144" i="10" s="1"/>
  <c r="AQ174" i="10"/>
  <c r="BE217" i="8"/>
  <c r="E517" i="6"/>
  <c r="I426" i="6"/>
  <c r="AP158" i="11"/>
  <c r="AP215" i="11"/>
  <c r="N477" i="6"/>
  <c r="I471" i="6"/>
  <c r="I483" i="6" s="1"/>
  <c r="O477" i="6"/>
  <c r="AQ120" i="10"/>
  <c r="E560" i="6"/>
  <c r="I329" i="7"/>
  <c r="C395" i="6"/>
  <c r="C400" i="6" s="1"/>
  <c r="S350" i="8"/>
  <c r="I394" i="6"/>
  <c r="U409" i="6"/>
  <c r="U415" i="6" s="1"/>
  <c r="AQ230" i="10"/>
  <c r="BE102" i="9"/>
  <c r="E545" i="6"/>
  <c r="E551" i="6" s="1"/>
  <c r="AM332" i="8"/>
  <c r="E566" i="6" s="1"/>
  <c r="E568" i="6" s="1"/>
  <c r="N558" i="6"/>
  <c r="O405" i="6"/>
  <c r="O438" i="6"/>
  <c r="N438" i="6"/>
  <c r="D445" i="6"/>
  <c r="D449" i="6" s="1"/>
  <c r="AQ121" i="10"/>
  <c r="F540" i="6"/>
  <c r="O394" i="6"/>
  <c r="N394" i="6"/>
  <c r="I390" i="6"/>
  <c r="I400" i="6" s="1"/>
  <c r="I133" i="11"/>
  <c r="BE286" i="8"/>
  <c r="O440" i="6"/>
  <c r="N440" i="6"/>
  <c r="F438" i="6"/>
  <c r="F449" i="6" s="1"/>
  <c r="O527" i="6"/>
  <c r="N527" i="6"/>
  <c r="H531" i="6"/>
  <c r="H534" i="6" s="1"/>
  <c r="C551" i="6"/>
  <c r="AJ115" i="9"/>
  <c r="BE101" i="9"/>
  <c r="AQ158" i="11"/>
  <c r="BE285" i="8"/>
  <c r="I285" i="10"/>
  <c r="H480" i="6"/>
  <c r="H457" i="6"/>
  <c r="AJ116" i="9"/>
  <c r="AQ173" i="10"/>
  <c r="O545" i="6"/>
  <c r="I545" i="6"/>
  <c r="I551" i="6" s="1"/>
  <c r="AQ155" i="10"/>
  <c r="AQ157" i="10" s="1"/>
  <c r="AQ159" i="10" s="1"/>
  <c r="N541" i="6"/>
  <c r="N557" i="6"/>
  <c r="AL332" i="8"/>
  <c r="O490" i="6" s="1"/>
  <c r="AQ192" i="12"/>
  <c r="BD303" i="11"/>
  <c r="AC192" i="12"/>
  <c r="N545" i="6" s="1"/>
  <c r="AQ154" i="10"/>
  <c r="N507" i="6"/>
  <c r="E471" i="6"/>
  <c r="AO49" i="9"/>
  <c r="AQ102" i="10"/>
  <c r="AQ103" i="10" s="1"/>
  <c r="D558" i="6"/>
  <c r="D568" i="6" s="1"/>
  <c r="N490" i="6"/>
  <c r="N476" i="6"/>
  <c r="AP173" i="10"/>
  <c r="I348" i="10"/>
  <c r="I349" i="10" s="1"/>
  <c r="AW365" i="10"/>
  <c r="BE246" i="7"/>
  <c r="F506" i="6"/>
  <c r="C449" i="6"/>
  <c r="V215" i="6"/>
  <c r="AQ222" i="6"/>
  <c r="AQ223" i="6" s="1"/>
  <c r="G461" i="6"/>
  <c r="AC48" i="9"/>
  <c r="O542" i="6" s="1"/>
  <c r="AQ332" i="7"/>
  <c r="AQ333" i="7" s="1"/>
  <c r="S141" i="7"/>
  <c r="S142" i="7" s="1"/>
  <c r="AP155" i="10"/>
  <c r="AP157" i="10" s="1"/>
  <c r="AP159" i="10" s="1"/>
  <c r="I476" i="6"/>
  <c r="BE233" i="8"/>
  <c r="S270" i="10"/>
  <c r="I149" i="11"/>
  <c r="AP355" i="12"/>
  <c r="AP356" i="12" s="1"/>
  <c r="BE339" i="10"/>
  <c r="BE340" i="10" s="1"/>
  <c r="AV365" i="10"/>
  <c r="AV364" i="10"/>
  <c r="B272" i="12"/>
  <c r="AQ343" i="11"/>
  <c r="BF193" i="12"/>
  <c r="BE203" i="8"/>
  <c r="BE204" i="8" s="1"/>
  <c r="AQ342" i="11"/>
  <c r="AP172" i="10"/>
  <c r="AQ229" i="10"/>
  <c r="BE216" i="8"/>
  <c r="AQ354" i="12"/>
  <c r="I352" i="12"/>
  <c r="I325" i="10"/>
  <c r="I326" i="10" s="1"/>
  <c r="AP229" i="10"/>
  <c r="AP230" i="10" s="1"/>
  <c r="AP191" i="12"/>
  <c r="AP192" i="12" s="1"/>
  <c r="BE321" i="8"/>
  <c r="AL232" i="7"/>
  <c r="BD209" i="8"/>
  <c r="E477" i="6"/>
  <c r="AM48" i="9"/>
  <c r="N559" i="6" s="1"/>
  <c r="AW329" i="7"/>
  <c r="C483" i="6"/>
  <c r="H456" i="6"/>
  <c r="AQ215" i="11"/>
  <c r="AL233" i="7"/>
  <c r="AP122" i="10"/>
  <c r="AP123" i="10"/>
  <c r="F551" i="6"/>
  <c r="V240" i="8"/>
  <c r="AP103" i="10"/>
  <c r="C568" i="6"/>
  <c r="BE236" i="7"/>
  <c r="O562" i="6"/>
  <c r="N562" i="6"/>
  <c r="BE235" i="7"/>
  <c r="N208" i="8"/>
  <c r="C517" i="6"/>
  <c r="BE120" i="8"/>
  <c r="I312" i="10"/>
  <c r="I314" i="10" s="1"/>
  <c r="BD89" i="8"/>
  <c r="AP343" i="11"/>
  <c r="D428" i="6"/>
  <c r="D432" i="6" s="1"/>
  <c r="O421" i="6"/>
  <c r="N421" i="6"/>
  <c r="B271" i="12"/>
  <c r="O472" i="6"/>
  <c r="AP342" i="11"/>
  <c r="W192" i="12"/>
  <c r="O410" i="6" s="1"/>
  <c r="I330" i="7"/>
  <c r="BD38" i="8"/>
  <c r="BD314" i="11"/>
  <c r="O476" i="6" s="1"/>
  <c r="C534" i="6"/>
  <c r="AO331" i="8"/>
  <c r="AO332" i="8" s="1"/>
  <c r="BE43" i="9"/>
  <c r="BE44" i="9" s="1"/>
  <c r="BE119" i="8"/>
  <c r="AV331" i="7"/>
  <c r="AV332" i="7" s="1"/>
  <c r="S144" i="7" l="1"/>
  <c r="E532" i="6"/>
  <c r="E534" i="6" s="1"/>
  <c r="N524" i="6"/>
  <c r="AP358" i="12"/>
  <c r="I351" i="10"/>
  <c r="AP232" i="10"/>
  <c r="I328" i="10"/>
  <c r="I330" i="10" s="1"/>
  <c r="I332" i="10" s="1"/>
  <c r="BE323" i="8"/>
  <c r="I353" i="12"/>
  <c r="BE287" i="8"/>
  <c r="BE288" i="8" s="1"/>
  <c r="I134" i="11"/>
  <c r="AP344" i="11"/>
  <c r="H481" i="6"/>
  <c r="BE218" i="8"/>
  <c r="O524" i="6"/>
  <c r="AQ157" i="11"/>
  <c r="AP156" i="11"/>
  <c r="AQ356" i="12"/>
  <c r="I150" i="11"/>
  <c r="I151" i="11" s="1"/>
  <c r="B274" i="12"/>
  <c r="F523" i="6"/>
  <c r="F534" i="6" s="1"/>
  <c r="O525" i="6"/>
  <c r="N525" i="6"/>
  <c r="BE103" i="9"/>
  <c r="BE322" i="8"/>
  <c r="AQ175" i="10"/>
  <c r="AJ117" i="9"/>
  <c r="AQ123" i="10"/>
  <c r="S271" i="10"/>
  <c r="V217" i="6"/>
  <c r="B273" i="12"/>
  <c r="AP157" i="11"/>
  <c r="S351" i="8"/>
  <c r="S352" i="8" s="1"/>
  <c r="BE237" i="7"/>
  <c r="BE238" i="7" s="1"/>
  <c r="AV333" i="7"/>
  <c r="AV334" i="7" s="1"/>
  <c r="AW330" i="7"/>
  <c r="AW331" i="7" s="1"/>
  <c r="AV366" i="10"/>
  <c r="BE234" i="8"/>
  <c r="I409" i="6"/>
  <c r="I415" i="6" s="1"/>
  <c r="N542" i="6"/>
  <c r="AJ118" i="9"/>
  <c r="F508" i="6" s="1"/>
  <c r="F517" i="6" s="1"/>
  <c r="N410" i="6"/>
  <c r="AP231" i="10"/>
  <c r="AP175" i="10"/>
  <c r="AQ224" i="6"/>
  <c r="AQ225" i="6" s="1"/>
  <c r="AQ231" i="10"/>
  <c r="AV367" i="10"/>
  <c r="AW367" i="10"/>
  <c r="E498" i="6"/>
  <c r="E500" i="6" s="1"/>
  <c r="AP174" i="10"/>
  <c r="BE341" i="10"/>
  <c r="BE342" i="10" s="1"/>
  <c r="S143" i="7"/>
  <c r="AQ355" i="12"/>
  <c r="H483" i="6"/>
  <c r="I331" i="7"/>
  <c r="BE219" i="8"/>
  <c r="O559" i="6"/>
  <c r="AQ344" i="11"/>
  <c r="AQ334" i="7"/>
  <c r="AW366" i="10"/>
  <c r="BE45" i="9"/>
  <c r="AL234" i="7"/>
  <c r="AL235" i="7" s="1"/>
  <c r="BE205" i="8"/>
  <c r="AP357" i="12"/>
  <c r="I350" i="10"/>
  <c r="AQ122" i="10"/>
  <c r="BD90" i="8"/>
  <c r="BD39" i="8"/>
  <c r="S272" i="10"/>
  <c r="I287" i="10"/>
  <c r="I289" i="10" s="1"/>
  <c r="I286" i="10"/>
  <c r="V216" i="6"/>
  <c r="AQ232" i="10"/>
  <c r="AQ176" i="10"/>
  <c r="AQ178" i="10" s="1"/>
  <c r="F557" i="6"/>
  <c r="F568" i="6" s="1"/>
  <c r="I153" i="11" l="1"/>
  <c r="I155" i="11" s="1"/>
  <c r="AQ358" i="12"/>
  <c r="O508" i="6"/>
  <c r="N508" i="6"/>
  <c r="AP233" i="10"/>
  <c r="AP234" i="10" s="1"/>
  <c r="I152" i="11"/>
  <c r="I355" i="12"/>
  <c r="BD40" i="8"/>
  <c r="I354" i="12"/>
  <c r="I352" i="10"/>
  <c r="I136" i="11"/>
  <c r="BE221" i="8"/>
  <c r="S146" i="7"/>
  <c r="I333" i="7"/>
  <c r="V219" i="6"/>
  <c r="S273" i="10"/>
  <c r="AQ357" i="12"/>
  <c r="S145" i="7"/>
  <c r="AP359" i="12"/>
  <c r="AP360" i="12" s="1"/>
  <c r="BE343" i="10"/>
  <c r="AV368" i="10"/>
  <c r="AV369" i="10" s="1"/>
  <c r="BE324" i="8"/>
  <c r="AQ156" i="11"/>
  <c r="AL236" i="7"/>
  <c r="BE235" i="8"/>
  <c r="BE236" i="8" s="1"/>
  <c r="AW332" i="7"/>
  <c r="AW333" i="7" s="1"/>
  <c r="I290" i="10"/>
  <c r="G463" i="6" s="1"/>
  <c r="I291" i="10"/>
  <c r="I293" i="10" s="1"/>
  <c r="AQ226" i="6"/>
  <c r="B275" i="12"/>
  <c r="BE220" i="8"/>
  <c r="V218" i="6"/>
  <c r="AW368" i="10"/>
  <c r="N377" i="6"/>
  <c r="H459" i="6"/>
  <c r="G464" i="6"/>
  <c r="BE46" i="9"/>
  <c r="BE47" i="9" s="1"/>
  <c r="AP176" i="10"/>
  <c r="AP178" i="10" s="1"/>
  <c r="BE104" i="9"/>
  <c r="BE105" i="9" s="1"/>
  <c r="AQ233" i="10"/>
  <c r="AQ234" i="10" s="1"/>
  <c r="S353" i="8"/>
  <c r="BE206" i="8"/>
  <c r="BE207" i="8" s="1"/>
  <c r="I135" i="11"/>
  <c r="H458" i="6" s="1"/>
  <c r="H466" i="6" s="1"/>
  <c r="AP155" i="11"/>
  <c r="AP154" i="11" s="1"/>
  <c r="BD91" i="8"/>
  <c r="BD92" i="8" s="1"/>
  <c r="BD94" i="8" s="1"/>
  <c r="I332" i="7"/>
  <c r="D464" i="6" l="1"/>
  <c r="D466" i="6" s="1"/>
  <c r="BD96" i="8"/>
  <c r="BD95" i="8"/>
  <c r="BE209" i="8"/>
  <c r="I428" i="6"/>
  <c r="AQ236" i="10"/>
  <c r="AP236" i="10"/>
  <c r="AL237" i="7"/>
  <c r="N455" i="6"/>
  <c r="S354" i="8"/>
  <c r="B276" i="12"/>
  <c r="BE326" i="8"/>
  <c r="V221" i="6"/>
  <c r="I334" i="7"/>
  <c r="O455" i="6" s="1"/>
  <c r="E473" i="6"/>
  <c r="AQ155" i="11"/>
  <c r="BD41" i="8"/>
  <c r="S148" i="7"/>
  <c r="O377" i="6"/>
  <c r="G384" i="6"/>
  <c r="G385" i="6" s="1"/>
  <c r="S147" i="7"/>
  <c r="V220" i="6"/>
  <c r="BE222" i="8"/>
  <c r="BE223" i="8" s="1"/>
  <c r="AP153" i="11"/>
  <c r="AW334" i="7"/>
  <c r="D383" i="6" s="1"/>
  <c r="D385" i="6" s="1"/>
  <c r="I156" i="11"/>
  <c r="BE208" i="8"/>
  <c r="BE325" i="8"/>
  <c r="AQ359" i="12"/>
  <c r="I356" i="12"/>
  <c r="AQ235" i="10"/>
  <c r="AL238" i="7"/>
  <c r="O489" i="6" s="1"/>
  <c r="BE106" i="9"/>
  <c r="BE107" i="9" s="1"/>
  <c r="AQ360" i="12"/>
  <c r="AW369" i="10"/>
  <c r="BE237" i="8"/>
  <c r="BE238" i="8" s="1"/>
  <c r="I353" i="10"/>
  <c r="S274" i="10"/>
  <c r="BE48" i="9"/>
  <c r="AP235" i="10"/>
  <c r="S355" i="8"/>
  <c r="AP152" i="11" l="1"/>
  <c r="BD98" i="8"/>
  <c r="I157" i="11"/>
  <c r="N459" i="6" s="1"/>
  <c r="E472" i="6"/>
  <c r="AQ153" i="11"/>
  <c r="V223" i="6"/>
  <c r="O374" i="6"/>
  <c r="N374" i="6"/>
  <c r="BE224" i="8"/>
  <c r="BE225" i="8" s="1"/>
  <c r="BE108" i="9"/>
  <c r="BE109" i="9" s="1"/>
  <c r="BE328" i="8"/>
  <c r="S356" i="8"/>
  <c r="S358" i="8" s="1"/>
  <c r="BD42" i="8"/>
  <c r="N489" i="6"/>
  <c r="I358" i="12"/>
  <c r="V222" i="6"/>
  <c r="AQ237" i="10"/>
  <c r="AQ238" i="10" s="1"/>
  <c r="BE327" i="8"/>
  <c r="AQ154" i="11"/>
  <c r="O459" i="6"/>
  <c r="I354" i="10"/>
  <c r="I355" i="10" s="1"/>
  <c r="BE239" i="8"/>
  <c r="I357" i="12"/>
  <c r="AQ361" i="12"/>
  <c r="S149" i="7"/>
  <c r="S150" i="7" s="1"/>
  <c r="AP237" i="10"/>
  <c r="S275" i="10"/>
  <c r="B277" i="12"/>
  <c r="B278" i="12" s="1"/>
  <c r="D495" i="6"/>
  <c r="D500" i="6" s="1"/>
  <c r="BD97" i="8"/>
  <c r="I360" i="12" l="1"/>
  <c r="BD100" i="8"/>
  <c r="S276" i="10"/>
  <c r="B279" i="12"/>
  <c r="AP238" i="10"/>
  <c r="AP150" i="11"/>
  <c r="AP151" i="11"/>
  <c r="S151" i="7"/>
  <c r="I359" i="12"/>
  <c r="BE241" i="8"/>
  <c r="I356" i="10"/>
  <c r="AQ152" i="11"/>
  <c r="AQ239" i="10"/>
  <c r="S359" i="8"/>
  <c r="BE330" i="8"/>
  <c r="BE110" i="9"/>
  <c r="BE329" i="8"/>
  <c r="V225" i="6"/>
  <c r="BD99" i="8"/>
  <c r="V224" i="6"/>
  <c r="AQ362" i="12"/>
  <c r="AQ363" i="12" s="1"/>
  <c r="BE240" i="8"/>
  <c r="AQ151" i="11"/>
  <c r="S360" i="8" l="1"/>
  <c r="S278" i="10"/>
  <c r="N392" i="6"/>
  <c r="AQ150" i="11"/>
  <c r="I362" i="12"/>
  <c r="AQ240" i="10"/>
  <c r="I358" i="10"/>
  <c r="BE112" i="9"/>
  <c r="AQ149" i="11"/>
  <c r="BE243" i="8"/>
  <c r="BE242" i="8"/>
  <c r="I361" i="12"/>
  <c r="I357" i="10"/>
  <c r="AQ364" i="12"/>
  <c r="BE111" i="9"/>
  <c r="V226" i="6"/>
  <c r="AP149" i="11"/>
  <c r="S152" i="7"/>
  <c r="BD101" i="8"/>
  <c r="AP148" i="11"/>
  <c r="G396" i="6"/>
  <c r="V227" i="6"/>
  <c r="AP239" i="10"/>
  <c r="B280" i="12"/>
  <c r="B281" i="12" s="1"/>
  <c r="AP147" i="11" l="1"/>
  <c r="AQ148" i="11"/>
  <c r="V228" i="6"/>
  <c r="V229" i="6" s="1"/>
  <c r="BD102" i="8"/>
  <c r="BE113" i="9"/>
  <c r="AQ241" i="10"/>
  <c r="S153" i="7"/>
  <c r="G400" i="6"/>
  <c r="I359" i="10"/>
  <c r="I360" i="10" s="1"/>
  <c r="G397" i="6"/>
  <c r="O392" i="6"/>
  <c r="B282" i="12"/>
  <c r="I429" i="6"/>
  <c r="I432" i="6" s="1"/>
  <c r="S361" i="8"/>
  <c r="I363" i="12"/>
  <c r="AQ365" i="12"/>
  <c r="AQ366" i="12" s="1"/>
  <c r="AP240" i="10"/>
  <c r="AP242" i="10" l="1"/>
  <c r="AQ243" i="10"/>
  <c r="AQ367" i="12"/>
  <c r="AP241" i="10"/>
  <c r="S363" i="8"/>
  <c r="AQ146" i="11"/>
  <c r="N426" i="6"/>
  <c r="O426" i="6"/>
  <c r="AQ147" i="11"/>
  <c r="I364" i="12"/>
  <c r="I365" i="12" s="1"/>
  <c r="S362" i="8"/>
  <c r="S154" i="7"/>
  <c r="AQ242" i="10"/>
  <c r="BD103" i="8"/>
  <c r="BD104" i="8" s="1"/>
  <c r="AP146" i="11"/>
  <c r="I361" i="10"/>
  <c r="BE114" i="9"/>
  <c r="S365" i="8" l="1"/>
  <c r="AP243" i="10"/>
  <c r="AP144" i="11"/>
  <c r="BE115" i="9"/>
  <c r="BD105" i="8"/>
  <c r="AQ244" i="10"/>
  <c r="S156" i="7"/>
  <c r="D392" i="6"/>
  <c r="AQ245" i="10"/>
  <c r="S364" i="8"/>
  <c r="S155" i="7"/>
  <c r="AQ145" i="11"/>
  <c r="I362" i="10"/>
  <c r="I363" i="10" s="1"/>
  <c r="I366" i="12"/>
  <c r="AP145" i="11"/>
  <c r="AQ368" i="12"/>
  <c r="AQ369" i="12" s="1"/>
  <c r="AQ246" i="10" l="1"/>
  <c r="AQ247" i="10"/>
  <c r="AP143" i="11"/>
  <c r="I368" i="12"/>
  <c r="BE116" i="9"/>
  <c r="I364" i="10"/>
  <c r="AQ143" i="11"/>
  <c r="S367" i="8"/>
  <c r="AP244" i="10"/>
  <c r="AP245" i="10" s="1"/>
  <c r="AQ144" i="11"/>
  <c r="S157" i="7"/>
  <c r="S158" i="7" s="1"/>
  <c r="I367" i="12"/>
  <c r="S366" i="8"/>
  <c r="BD106" i="8"/>
  <c r="I465" i="6" l="1"/>
  <c r="I466" i="6" s="1"/>
  <c r="N460" i="6"/>
  <c r="O460" i="6"/>
  <c r="AQ249" i="10"/>
  <c r="AP142" i="11"/>
  <c r="AP141" i="11" s="1"/>
  <c r="AP246" i="10"/>
  <c r="AQ141" i="11"/>
  <c r="BD108" i="8"/>
  <c r="BE117" i="9"/>
  <c r="S368" i="8"/>
  <c r="E399" i="6" s="1"/>
  <c r="E400" i="6" s="1"/>
  <c r="BD107" i="8"/>
  <c r="I369" i="12"/>
  <c r="AQ248" i="10"/>
  <c r="S159" i="7"/>
  <c r="AQ142" i="11"/>
  <c r="I365" i="10"/>
  <c r="I366" i="10" s="1"/>
  <c r="AP248" i="10" l="1"/>
  <c r="AQ140" i="11"/>
  <c r="BE118" i="9"/>
  <c r="BE119" i="9" s="1"/>
  <c r="AQ139" i="11"/>
  <c r="AP140" i="11"/>
  <c r="I367" i="10"/>
  <c r="S160" i="7"/>
  <c r="S161" i="7" s="1"/>
  <c r="AQ250" i="10"/>
  <c r="AQ251" i="10" s="1"/>
  <c r="BD109" i="8"/>
  <c r="BD110" i="8" s="1"/>
  <c r="AP247" i="10"/>
  <c r="AQ252" i="10" l="1"/>
  <c r="AQ138" i="11"/>
  <c r="BD111" i="8"/>
  <c r="S162" i="7"/>
  <c r="AP139" i="11"/>
  <c r="AP249" i="10"/>
  <c r="I368" i="10"/>
  <c r="S163" i="7" l="1"/>
  <c r="N458" i="6"/>
  <c r="O458" i="6"/>
  <c r="G465" i="6"/>
  <c r="G466" i="6" s="1"/>
  <c r="AP250" i="10"/>
  <c r="AQ137" i="11"/>
  <c r="AQ136" i="11" s="1"/>
  <c r="AQ253" i="10"/>
  <c r="AP138" i="11"/>
  <c r="I369" i="10"/>
  <c r="BD112" i="8"/>
  <c r="AQ254" i="10" l="1"/>
  <c r="BD113" i="8"/>
  <c r="AQ135" i="11"/>
  <c r="AP137" i="11"/>
  <c r="AP251" i="10"/>
  <c r="S164" i="7"/>
  <c r="S165" i="7" l="1"/>
  <c r="AP252" i="10"/>
  <c r="BD114" i="8"/>
  <c r="BD115" i="8" s="1"/>
  <c r="AP136" i="11"/>
  <c r="AQ255" i="10"/>
  <c r="AQ134" i="11"/>
  <c r="AQ256" i="10" l="1"/>
  <c r="AQ133" i="11"/>
  <c r="BD116" i="8"/>
  <c r="AP135" i="11"/>
  <c r="AP253" i="10"/>
  <c r="S166" i="7"/>
  <c r="S167" i="7" s="1"/>
  <c r="S168" i="7" l="1"/>
  <c r="AP134" i="11"/>
  <c r="AQ257" i="10"/>
  <c r="AP254" i="10"/>
  <c r="AQ132" i="11"/>
  <c r="BD117" i="8"/>
  <c r="BD118" i="8" s="1"/>
  <c r="BD119" i="8" l="1"/>
  <c r="AQ258" i="10"/>
  <c r="AP133" i="11"/>
  <c r="O389" i="6"/>
  <c r="N389" i="6"/>
  <c r="D393" i="6"/>
  <c r="D400" i="6" s="1"/>
  <c r="AQ131" i="11"/>
  <c r="AP255" i="10"/>
  <c r="AP256" i="10" l="1"/>
  <c r="AP132" i="11"/>
  <c r="AQ130" i="11"/>
  <c r="AQ259" i="10"/>
  <c r="BD120" i="8"/>
  <c r="BD121" i="8" s="1"/>
  <c r="BD122" i="8" l="1"/>
  <c r="AQ260" i="10"/>
  <c r="AQ261" i="10" s="1"/>
  <c r="AP131" i="11"/>
  <c r="AQ129" i="11"/>
  <c r="AP257" i="10"/>
  <c r="AQ262" i="10" l="1"/>
  <c r="AP130" i="11"/>
  <c r="AQ128" i="11"/>
  <c r="AP258" i="10"/>
  <c r="BD124" i="8"/>
  <c r="BD123" i="8"/>
  <c r="BD125" i="8" l="1"/>
  <c r="E474" i="6"/>
  <c r="AP259" i="10"/>
  <c r="AP129" i="11"/>
  <c r="AQ127" i="11"/>
  <c r="AQ126" i="11" s="1"/>
  <c r="AQ263" i="10"/>
  <c r="AP128" i="11" l="1"/>
  <c r="AP260" i="10"/>
  <c r="AQ264" i="10"/>
  <c r="AQ125" i="11"/>
  <c r="BD126" i="8"/>
  <c r="BD127" i="8" l="1"/>
  <c r="AP261" i="10"/>
  <c r="AP127" i="11"/>
  <c r="AQ265" i="10"/>
  <c r="AQ124" i="11"/>
  <c r="AQ123" i="11" s="1"/>
  <c r="AP262" i="10" l="1"/>
  <c r="AQ122" i="11"/>
  <c r="AP126" i="11"/>
  <c r="AQ266" i="10"/>
  <c r="BD128" i="8"/>
  <c r="AP263" i="10" l="1"/>
  <c r="BD129" i="8"/>
  <c r="AP125" i="11"/>
  <c r="AQ267" i="10"/>
  <c r="AQ121" i="11"/>
  <c r="AQ120" i="11" s="1"/>
  <c r="AQ119" i="11" l="1"/>
  <c r="AP124" i="11"/>
  <c r="AP123" i="11" s="1"/>
  <c r="AP264" i="10"/>
  <c r="BD130" i="8"/>
  <c r="AQ268" i="10"/>
  <c r="AP122" i="11" l="1"/>
  <c r="AP265" i="10"/>
  <c r="BD131" i="8"/>
  <c r="AQ269" i="10"/>
  <c r="AQ118" i="11"/>
  <c r="AQ270" i="10" l="1"/>
  <c r="AQ117" i="11"/>
  <c r="AP266" i="10"/>
  <c r="BD132" i="8"/>
  <c r="AP121" i="11"/>
  <c r="AP120" i="11" s="1"/>
  <c r="AP119" i="11" l="1"/>
  <c r="AP118" i="11" s="1"/>
  <c r="AP116" i="11" s="1"/>
  <c r="BD133" i="8"/>
  <c r="AQ116" i="11"/>
  <c r="AP267" i="10"/>
  <c r="AQ271" i="10"/>
  <c r="AP115" i="11" l="1"/>
  <c r="AP114" i="11"/>
  <c r="AP268" i="10"/>
  <c r="AQ115" i="11"/>
  <c r="AQ272" i="10"/>
  <c r="BD134" i="8"/>
  <c r="BD135" i="8" s="1"/>
  <c r="BD136" i="8" l="1"/>
  <c r="AQ273" i="10"/>
  <c r="AP270" i="10"/>
  <c r="AQ114" i="11"/>
  <c r="AP269" i="10"/>
  <c r="AP113" i="11"/>
  <c r="AQ113" i="11" l="1"/>
  <c r="AP271" i="10"/>
  <c r="AP112" i="11"/>
  <c r="AP111" i="11" s="1"/>
  <c r="AQ274" i="10"/>
  <c r="BD137" i="8"/>
  <c r="BD138" i="8" s="1"/>
  <c r="AQ275" i="10" l="1"/>
  <c r="BD139" i="8"/>
  <c r="AP110" i="11"/>
  <c r="AQ111" i="11"/>
  <c r="AQ112" i="11"/>
  <c r="AP272" i="10"/>
  <c r="AQ110" i="11" l="1"/>
  <c r="AP273" i="10"/>
  <c r="AQ276" i="10"/>
  <c r="AP109" i="11"/>
  <c r="BD140" i="8"/>
  <c r="AQ277" i="10" l="1"/>
  <c r="AP108" i="11"/>
  <c r="BD141" i="8"/>
  <c r="AP274" i="10"/>
  <c r="AQ109" i="11"/>
  <c r="AQ108" i="11" l="1"/>
  <c r="AQ107" i="11" s="1"/>
  <c r="BD142" i="8"/>
  <c r="AP275" i="10"/>
  <c r="AP107" i="11"/>
  <c r="AQ278" i="10"/>
  <c r="AP106" i="11" l="1"/>
  <c r="AQ106" i="11"/>
  <c r="BD143" i="8"/>
  <c r="AQ279" i="10"/>
  <c r="AP276" i="10"/>
  <c r="AP277" i="10" l="1"/>
  <c r="AQ280" i="10"/>
  <c r="AQ281" i="10" s="1"/>
  <c r="BD144" i="8"/>
  <c r="AP105" i="11"/>
  <c r="AQ105" i="11"/>
  <c r="AQ282" i="10" l="1"/>
  <c r="AQ104" i="11"/>
  <c r="AP278" i="10"/>
  <c r="AP104" i="11"/>
  <c r="BD145" i="8"/>
  <c r="AP279" i="10" l="1"/>
  <c r="AP103" i="11"/>
  <c r="AQ103" i="11"/>
  <c r="BD146" i="8"/>
  <c r="AQ283" i="10"/>
  <c r="BD147" i="8" l="1"/>
  <c r="AQ284" i="10"/>
  <c r="AQ102" i="11"/>
  <c r="AP281" i="10"/>
  <c r="AP280" i="10"/>
  <c r="AP102" i="11"/>
  <c r="AP101" i="11" s="1"/>
  <c r="AQ101" i="11" l="1"/>
  <c r="AP100" i="11"/>
  <c r="AP282" i="10"/>
  <c r="AQ285" i="10"/>
  <c r="BD149" i="8"/>
  <c r="BD148" i="8"/>
  <c r="BD150" i="8" l="1"/>
  <c r="BD151" i="8" s="1"/>
  <c r="AQ286" i="10"/>
  <c r="AQ100" i="11"/>
  <c r="AP283" i="10"/>
  <c r="AP284" i="10" s="1"/>
  <c r="AP99" i="11"/>
  <c r="AP285" i="10" l="1"/>
  <c r="AQ99" i="11"/>
  <c r="BD152" i="8"/>
  <c r="AP98" i="11"/>
  <c r="AQ287" i="10"/>
  <c r="AQ288" i="10" s="1"/>
  <c r="AQ289" i="10" l="1"/>
  <c r="AQ98" i="11"/>
  <c r="AP97" i="11"/>
  <c r="BD153" i="8"/>
  <c r="AP286" i="10"/>
  <c r="BD154" i="8" l="1"/>
  <c r="AP287" i="10"/>
  <c r="AP288" i="10" s="1"/>
  <c r="AQ97" i="11"/>
  <c r="AP96" i="11"/>
  <c r="AQ290" i="10"/>
  <c r="AQ96" i="11" l="1"/>
  <c r="AQ291" i="10"/>
  <c r="AP289" i="10"/>
  <c r="E475" i="6"/>
  <c r="AP95" i="11"/>
  <c r="AP94" i="11" s="1"/>
  <c r="BD155" i="8"/>
  <c r="BD156" i="8" l="1"/>
  <c r="AP93" i="11"/>
  <c r="AQ292" i="10"/>
  <c r="AQ95" i="11"/>
  <c r="AP290" i="10"/>
  <c r="AP291" i="10" s="1"/>
  <c r="AP292" i="10" l="1"/>
  <c r="AQ94" i="11"/>
  <c r="AQ293" i="10"/>
  <c r="BD157" i="8"/>
  <c r="AP92" i="11"/>
  <c r="BD158" i="8" l="1"/>
  <c r="AP91" i="11"/>
  <c r="AQ93" i="11"/>
  <c r="AQ294" i="10"/>
  <c r="AP293" i="10"/>
  <c r="AQ92" i="11" l="1"/>
  <c r="AP90" i="11"/>
  <c r="AP89" i="11" s="1"/>
  <c r="AP294" i="10"/>
  <c r="AQ295" i="10"/>
  <c r="BD159" i="8"/>
  <c r="AP88" i="11" l="1"/>
  <c r="AQ91" i="11"/>
  <c r="AP295" i="10"/>
  <c r="BD160" i="8"/>
  <c r="AQ296" i="10"/>
  <c r="AQ90" i="11" l="1"/>
  <c r="BD161" i="8"/>
  <c r="AQ297" i="10"/>
  <c r="AP296" i="10"/>
  <c r="AP87" i="11"/>
  <c r="AP86" i="11" l="1"/>
  <c r="AQ89" i="11"/>
  <c r="BD162" i="8"/>
  <c r="AQ298" i="10"/>
  <c r="AP297" i="10"/>
  <c r="AQ299" i="10" l="1"/>
  <c r="BD163" i="8"/>
  <c r="AQ88" i="11"/>
  <c r="AP85" i="11"/>
  <c r="AP298" i="10"/>
  <c r="AP84" i="11" l="1"/>
  <c r="AP83" i="11" s="1"/>
  <c r="BD164" i="8"/>
  <c r="AQ87" i="11"/>
  <c r="AP299" i="10"/>
  <c r="AQ300" i="10"/>
  <c r="AQ301" i="10" l="1"/>
  <c r="AP300" i="10"/>
  <c r="BD165" i="8"/>
  <c r="AP82" i="11"/>
  <c r="AQ86" i="11"/>
  <c r="AQ85" i="11" s="1"/>
  <c r="AQ84" i="11" l="1"/>
  <c r="AQ302" i="10"/>
  <c r="BD166" i="8"/>
  <c r="AP301" i="10"/>
  <c r="AP81" i="11"/>
  <c r="AQ304" i="10" l="1"/>
  <c r="AQ303" i="10"/>
  <c r="AP302" i="10"/>
  <c r="BD167" i="8"/>
  <c r="BD168" i="8" s="1"/>
  <c r="AP80" i="11"/>
  <c r="AQ83" i="11"/>
  <c r="BD169" i="8" l="1"/>
  <c r="AQ305" i="10"/>
  <c r="AP303" i="10"/>
  <c r="AQ82" i="11"/>
  <c r="AP79" i="11"/>
  <c r="AP78" i="11" l="1"/>
  <c r="AQ306" i="10"/>
  <c r="AQ81" i="11"/>
  <c r="AP304" i="10"/>
  <c r="BD170" i="8"/>
  <c r="BD171" i="8" s="1"/>
  <c r="BD172" i="8" l="1"/>
  <c r="AP305" i="10"/>
  <c r="AQ80" i="11"/>
  <c r="AQ307" i="10"/>
  <c r="AP77" i="11"/>
  <c r="AQ79" i="11" l="1"/>
  <c r="AQ78" i="11" s="1"/>
  <c r="AP76" i="11"/>
  <c r="AP306" i="10"/>
  <c r="AQ308" i="10"/>
  <c r="BD173" i="8"/>
  <c r="BD175" i="8" l="1"/>
  <c r="BD174" i="8"/>
  <c r="AP307" i="10"/>
  <c r="AP75" i="11"/>
  <c r="AQ77" i="11"/>
  <c r="AQ309" i="10"/>
  <c r="AQ310" i="10" s="1"/>
  <c r="O473" i="6" l="1"/>
  <c r="N473" i="6"/>
  <c r="E476" i="6"/>
  <c r="E483" i="6" s="1"/>
  <c r="AQ311" i="10"/>
  <c r="AP74" i="11"/>
  <c r="AP308" i="10"/>
  <c r="AQ76" i="11"/>
  <c r="AP309" i="10" l="1"/>
  <c r="AQ75" i="11"/>
  <c r="AP73" i="11"/>
  <c r="AQ312" i="10"/>
  <c r="AQ313" i="10" l="1"/>
  <c r="AP310" i="10"/>
  <c r="AQ74" i="11"/>
  <c r="AP72" i="11"/>
  <c r="AP311" i="10" l="1"/>
  <c r="AQ73" i="11"/>
  <c r="AP71" i="11"/>
  <c r="AQ314" i="10"/>
  <c r="AQ315" i="10" l="1"/>
  <c r="AQ72" i="11"/>
  <c r="AP70" i="11"/>
  <c r="AP312" i="10"/>
  <c r="AP313" i="10" l="1"/>
  <c r="AQ71" i="11"/>
  <c r="AP69" i="11"/>
  <c r="AQ316" i="10"/>
  <c r="AQ317" i="10" s="1"/>
  <c r="AQ318" i="10" l="1"/>
  <c r="AP68" i="11"/>
  <c r="AP314" i="10"/>
  <c r="AQ70" i="11"/>
  <c r="AP315" i="10" l="1"/>
  <c r="AQ69" i="11"/>
  <c r="AP67" i="11"/>
  <c r="AQ319" i="10"/>
  <c r="AQ320" i="10" l="1"/>
  <c r="AP66" i="11"/>
  <c r="AP316" i="10"/>
  <c r="AQ68" i="11"/>
  <c r="AP317" i="10" l="1"/>
  <c r="AQ67" i="11"/>
  <c r="AQ321" i="10"/>
  <c r="AP65" i="11"/>
  <c r="AQ322" i="10" l="1"/>
  <c r="AP64" i="11"/>
  <c r="AQ66" i="11"/>
  <c r="AP318" i="10"/>
  <c r="AP319" i="10" l="1"/>
  <c r="AQ65" i="11"/>
  <c r="AP63" i="11"/>
  <c r="AQ323" i="10"/>
  <c r="AQ324" i="10" s="1"/>
  <c r="AQ325" i="10" l="1"/>
  <c r="AP62" i="11"/>
  <c r="AP320" i="10"/>
  <c r="AQ64" i="11"/>
  <c r="AP321" i="10" l="1"/>
  <c r="AQ63" i="11"/>
  <c r="AP61" i="11"/>
  <c r="AQ326" i="10"/>
  <c r="AQ327" i="10" l="1"/>
  <c r="AP60" i="11"/>
  <c r="AQ62" i="11"/>
  <c r="AP322" i="10"/>
  <c r="AP323" i="10" l="1"/>
  <c r="AQ61" i="11"/>
  <c r="AQ328" i="10"/>
  <c r="AP59" i="11"/>
  <c r="AQ329" i="10" l="1"/>
  <c r="AP58" i="11"/>
  <c r="AP324" i="10"/>
  <c r="AQ60" i="11"/>
  <c r="AP325" i="10" l="1"/>
  <c r="AQ59" i="11"/>
  <c r="AQ330" i="10"/>
  <c r="AP57" i="11"/>
  <c r="AQ331" i="10" l="1"/>
  <c r="AP56" i="11"/>
  <c r="AQ58" i="11"/>
  <c r="AP326" i="10"/>
  <c r="AP327" i="10" l="1"/>
  <c r="AQ332" i="10"/>
  <c r="AP55" i="11"/>
  <c r="AQ57" i="11"/>
  <c r="AP54" i="11" l="1"/>
  <c r="AQ333" i="10"/>
  <c r="AQ56" i="11"/>
  <c r="AP328" i="10"/>
  <c r="AP329" i="10" l="1"/>
  <c r="AQ334" i="10"/>
  <c r="AQ55" i="11"/>
  <c r="AP53" i="11"/>
  <c r="AP52" i="11" l="1"/>
  <c r="AQ54" i="11"/>
  <c r="AQ335" i="10"/>
  <c r="AP330" i="10"/>
  <c r="AP331" i="10" s="1"/>
  <c r="AQ336" i="10" l="1"/>
  <c r="AP332" i="10"/>
  <c r="AP51" i="11"/>
  <c r="AQ53" i="11"/>
  <c r="AQ52" i="11" l="1"/>
  <c r="AP50" i="11"/>
  <c r="AQ337" i="10"/>
  <c r="AP333" i="10"/>
  <c r="AQ338" i="10" l="1"/>
  <c r="AP334" i="10"/>
  <c r="AP49" i="11"/>
  <c r="AQ51" i="11"/>
  <c r="AQ50" i="11" l="1"/>
  <c r="AQ339" i="10"/>
  <c r="AP48" i="11"/>
  <c r="AP335" i="10"/>
  <c r="AP47" i="11" l="1"/>
  <c r="AP336" i="10"/>
  <c r="AQ340" i="10"/>
  <c r="AQ341" i="10" s="1"/>
  <c r="AQ49" i="11"/>
  <c r="AQ48" i="11" s="1"/>
  <c r="AQ47" i="11" l="1"/>
  <c r="AQ342" i="10"/>
  <c r="AP337" i="10"/>
  <c r="AP46" i="11"/>
  <c r="AP45" i="11" l="1"/>
  <c r="AP338" i="10"/>
  <c r="AP339" i="10" s="1"/>
  <c r="AQ343" i="10"/>
  <c r="AQ46" i="11"/>
  <c r="AQ45" i="11" l="1"/>
  <c r="AP340" i="10"/>
  <c r="AP44" i="11"/>
  <c r="AQ344" i="10"/>
  <c r="AQ345" i="10" l="1"/>
  <c r="AP43" i="11"/>
  <c r="AQ44" i="11"/>
  <c r="AP341" i="10"/>
  <c r="AQ43" i="11" l="1"/>
  <c r="AP342" i="10"/>
  <c r="AP42" i="11"/>
  <c r="AQ346" i="10"/>
  <c r="AQ347" i="10" s="1"/>
  <c r="AQ348" i="10" l="1"/>
  <c r="AQ42" i="11"/>
  <c r="AP343" i="10"/>
  <c r="AP41" i="11"/>
  <c r="AP344" i="10" l="1"/>
  <c r="AP40" i="11"/>
  <c r="AQ41" i="11"/>
  <c r="AQ349" i="10"/>
  <c r="AQ350" i="10" l="1"/>
  <c r="AP345" i="10"/>
  <c r="AP39" i="11"/>
  <c r="AQ40" i="11"/>
  <c r="AP346" i="10" l="1"/>
  <c r="AP347" i="10" s="1"/>
  <c r="AQ39" i="11"/>
  <c r="AQ351" i="10"/>
  <c r="AP38" i="11"/>
  <c r="AP348" i="10" l="1"/>
  <c r="AP37" i="11"/>
  <c r="AQ38" i="11"/>
  <c r="AQ352" i="10"/>
  <c r="AQ37" i="11" l="1"/>
  <c r="AQ353" i="10"/>
  <c r="AP36" i="11"/>
  <c r="AP349" i="10"/>
  <c r="AP35" i="11" l="1"/>
  <c r="AQ354" i="10"/>
  <c r="AP350" i="10"/>
  <c r="AQ36" i="11"/>
  <c r="AP351" i="10" l="1"/>
  <c r="AQ35" i="11"/>
  <c r="AQ355" i="10"/>
  <c r="AP34" i="11"/>
  <c r="AQ356" i="10" l="1"/>
  <c r="AP33" i="11"/>
  <c r="AQ34" i="11"/>
  <c r="AP352" i="10"/>
  <c r="AP353" i="10" l="1"/>
  <c r="AQ33" i="11"/>
  <c r="AQ32" i="11" s="1"/>
  <c r="AP32" i="11"/>
  <c r="AQ357" i="10"/>
  <c r="AQ358" i="10" l="1"/>
  <c r="AQ31" i="11"/>
  <c r="AP31" i="11"/>
  <c r="AP354" i="10"/>
  <c r="AP355" i="10" l="1"/>
  <c r="AQ359" i="10"/>
  <c r="AP30" i="11"/>
  <c r="AQ30" i="11"/>
  <c r="AQ360" i="10" l="1"/>
  <c r="AP29" i="11"/>
  <c r="AP356" i="10"/>
  <c r="AQ29" i="11"/>
  <c r="AQ361" i="10" l="1"/>
  <c r="AQ362" i="10" s="1"/>
  <c r="AP28" i="11"/>
  <c r="AP357" i="10"/>
  <c r="AQ28" i="11"/>
  <c r="AQ363" i="10" l="1"/>
  <c r="AP27" i="11"/>
  <c r="AP358" i="10"/>
  <c r="AQ27" i="11"/>
  <c r="AP359" i="10" l="1"/>
  <c r="AP26" i="11"/>
  <c r="AQ26" i="11"/>
  <c r="AQ364" i="10"/>
  <c r="AQ365" i="10" l="1"/>
  <c r="AP360" i="10"/>
  <c r="AP25" i="11"/>
  <c r="AQ25" i="11"/>
  <c r="AP24" i="11" l="1"/>
  <c r="AQ24" i="11"/>
  <c r="AP361" i="10"/>
  <c r="AP362" i="10" s="1"/>
  <c r="AQ366" i="10"/>
  <c r="AP363" i="10" l="1"/>
  <c r="AQ367" i="10"/>
  <c r="AQ23" i="11"/>
  <c r="AQ22" i="11" s="1"/>
  <c r="AP23" i="11"/>
  <c r="AP22" i="11" l="1"/>
  <c r="AQ21" i="11"/>
  <c r="AQ368" i="10"/>
  <c r="AQ369" i="10" s="1"/>
  <c r="AP364" i="10"/>
  <c r="AP365" i="10" l="1"/>
  <c r="AP20" i="11"/>
  <c r="AP21" i="11"/>
  <c r="AQ20" i="11"/>
  <c r="AP19" i="11" l="1"/>
  <c r="AQ19" i="11"/>
  <c r="AP366" i="10"/>
  <c r="AP367" i="10" l="1"/>
  <c r="AQ18" i="11"/>
  <c r="AP18" i="11"/>
  <c r="AP17" i="11" l="1"/>
  <c r="AP368" i="10"/>
  <c r="AP369" i="10" s="1"/>
  <c r="AQ17" i="11"/>
  <c r="AQ16" i="11" l="1"/>
  <c r="AP16" i="11"/>
  <c r="AP15" i="11" l="1"/>
  <c r="AQ15" i="11"/>
  <c r="AQ14" i="11" l="1"/>
  <c r="AP14" i="11"/>
  <c r="AP13" i="11" l="1"/>
  <c r="AQ13" i="11"/>
  <c r="AQ12" i="11" l="1"/>
  <c r="AP12" i="11"/>
  <c r="AP11" i="11" l="1"/>
  <c r="AQ11" i="11"/>
  <c r="AQ10" i="11" l="1"/>
  <c r="AP10" i="11"/>
  <c r="AP9" i="11" l="1"/>
  <c r="AQ9" i="11"/>
  <c r="AQ8" i="11" l="1"/>
  <c r="AP8" i="11"/>
  <c r="AP7" i="11" l="1"/>
  <c r="AQ7" i="11"/>
  <c r="AQ6" i="11" l="1"/>
  <c r="AP6" i="11"/>
  <c r="AP5" i="11" l="1"/>
  <c r="AP4" i="11" s="1"/>
  <c r="AQ5" i="11"/>
  <c r="AQ4" i="11" s="1"/>
  <c r="S270" i="8"/>
  <c r="S271" i="8"/>
</calcChain>
</file>

<file path=xl/sharedStrings.xml><?xml version="1.0" encoding="utf-8"?>
<sst xmlns="http://schemas.openxmlformats.org/spreadsheetml/2006/main" count="4081" uniqueCount="230">
  <si>
    <t>Note: The password to unlock the sheets is "WTPLAB". Don't unlock any of them unless you plan on making permanent changes.</t>
  </si>
  <si>
    <t>pH</t>
  </si>
  <si>
    <t>Chlorine</t>
  </si>
  <si>
    <t>Colour</t>
  </si>
  <si>
    <t>Turbidity</t>
  </si>
  <si>
    <t>Total Dissolved Solids</t>
  </si>
  <si>
    <t>Conductivity</t>
  </si>
  <si>
    <t>Hardness</t>
  </si>
  <si>
    <t>Alkalinity</t>
  </si>
  <si>
    <t>Aluminum</t>
  </si>
  <si>
    <t>Temperature</t>
  </si>
  <si>
    <t>Cl Demand</t>
  </si>
  <si>
    <t>UVT</t>
  </si>
  <si>
    <t>UVA</t>
  </si>
  <si>
    <t>Flows withinin plant</t>
  </si>
  <si>
    <t>Flows from plant</t>
  </si>
  <si>
    <t>Chemical Dosages</t>
  </si>
  <si>
    <t>Dennis Penney</t>
  </si>
  <si>
    <t>Date</t>
  </si>
  <si>
    <t>Raw</t>
  </si>
  <si>
    <t>PTC</t>
  </si>
  <si>
    <t>PTC (OL)</t>
  </si>
  <si>
    <t>SWC</t>
  </si>
  <si>
    <t>Filter</t>
  </si>
  <si>
    <t>Finish (OL)</t>
  </si>
  <si>
    <t>Finish</t>
  </si>
  <si>
    <t>Free</t>
  </si>
  <si>
    <t>Total</t>
  </si>
  <si>
    <t>Sample</t>
  </si>
  <si>
    <t>Analyzer</t>
  </si>
  <si>
    <t>Raw A</t>
  </si>
  <si>
    <t>Raw T</t>
  </si>
  <si>
    <t>SWC A</t>
  </si>
  <si>
    <t>Filter A</t>
  </si>
  <si>
    <t>Finish A</t>
  </si>
  <si>
    <t>Finish T</t>
  </si>
  <si>
    <t>Raw (OL)</t>
  </si>
  <si>
    <t>Finish (Free)</t>
  </si>
  <si>
    <t>Backwash</t>
  </si>
  <si>
    <t>Bishop's</t>
  </si>
  <si>
    <t>Botwood</t>
  </si>
  <si>
    <t>GFW</t>
  </si>
  <si>
    <t>Alum</t>
  </si>
  <si>
    <t>Lime (Pre)</t>
  </si>
  <si>
    <t>Lime (Post)</t>
  </si>
  <si>
    <t>Jerry Loveless</t>
  </si>
  <si>
    <t>Nolan Simms</t>
  </si>
  <si>
    <t>Continuous</t>
  </si>
  <si>
    <t>Grab</t>
  </si>
  <si>
    <t>^ Stuff for form dropdown menus</t>
  </si>
  <si>
    <t>January 2022 Average</t>
  </si>
  <si>
    <t>February 2022 Average</t>
  </si>
  <si>
    <t>March 2022 Average</t>
  </si>
  <si>
    <t>April 2022 Average</t>
  </si>
  <si>
    <t>May 2022 Average</t>
  </si>
  <si>
    <t>June 2022 Average</t>
  </si>
  <si>
    <t>July 2022 Average</t>
  </si>
  <si>
    <t>August 2022 Average</t>
  </si>
  <si>
    <t>September 2022 Average</t>
  </si>
  <si>
    <t>October 2022 Average</t>
  </si>
  <si>
    <t>November 2022 Average</t>
  </si>
  <si>
    <t>December 2022 Average</t>
  </si>
  <si>
    <t>2022 Average</t>
  </si>
  <si>
    <t>Shortcut</t>
  </si>
  <si>
    <t>Start Time</t>
  </si>
  <si>
    <t>Click Here</t>
  </si>
  <si>
    <t/>
  </si>
  <si>
    <t>Cl Used</t>
  </si>
  <si>
    <r>
      <rPr>
        <u/>
        <sz val="12"/>
        <color rgb="FF0000FF"/>
        <rFont val="Calibri"/>
        <family val="2"/>
      </rPr>
      <t>Click He</t>
    </r>
    <r>
      <rPr>
        <sz val="12"/>
        <color rgb="FF0000FF"/>
        <rFont val="Calibri"/>
        <family val="2"/>
      </rPr>
      <t>re</t>
    </r>
  </si>
  <si>
    <r>
      <rPr>
        <sz val="12"/>
        <color rgb="FF0000FF"/>
        <rFont val="Calibri"/>
        <family val="2"/>
      </rPr>
      <t>Click Here</t>
    </r>
  </si>
  <si>
    <t>O</t>
  </si>
  <si>
    <t>2.2O+</t>
  </si>
  <si>
    <t>5.8i</t>
  </si>
  <si>
    <t>57,8</t>
  </si>
  <si>
    <t>,2629</t>
  </si>
  <si>
    <t>1,69</t>
  </si>
  <si>
    <t>7:10 PM</t>
  </si>
  <si>
    <t>4,99</t>
  </si>
  <si>
    <t>T OF SERV</t>
  </si>
  <si>
    <t>,591</t>
  </si>
  <si>
    <t>,416</t>
  </si>
  <si>
    <t>N/a</t>
  </si>
  <si>
    <t>N/A</t>
  </si>
  <si>
    <t>,493</t>
  </si>
  <si>
    <t>1`2.9</t>
  </si>
  <si>
    <t>35,2</t>
  </si>
  <si>
    <t>CI Used</t>
  </si>
  <si>
    <t>January 2021 Average</t>
  </si>
  <si>
    <t>February 2021 Average</t>
  </si>
  <si>
    <t>March 2021 Average</t>
  </si>
  <si>
    <t>April 2021 Average</t>
  </si>
  <si>
    <t>May 2021 Average</t>
  </si>
  <si>
    <t>June 2021 Average</t>
  </si>
  <si>
    <t>July 2021 Average</t>
  </si>
  <si>
    <t>August 2021 Average</t>
  </si>
  <si>
    <t>September 2021 Average</t>
  </si>
  <si>
    <t>October 2021 Average</t>
  </si>
  <si>
    <t>November 2021 Average</t>
  </si>
  <si>
    <t>December 2021 Average</t>
  </si>
  <si>
    <t>2021 Average</t>
  </si>
  <si>
    <t>2021 WTP Average Flow Assessment</t>
  </si>
  <si>
    <t>Month</t>
  </si>
  <si>
    <t xml:space="preserve">Finish </t>
  </si>
  <si>
    <t>BF</t>
  </si>
  <si>
    <t>Communuity Flow</t>
  </si>
  <si>
    <t>Percent Diff (%)</t>
  </si>
  <si>
    <t>Max Value</t>
  </si>
  <si>
    <t>Min Value</t>
  </si>
  <si>
    <t>cell#</t>
  </si>
  <si>
    <t># Days</t>
  </si>
  <si>
    <t>Flow Total / Month</t>
  </si>
  <si>
    <t xml:space="preserve">January </t>
  </si>
  <si>
    <t>January</t>
  </si>
  <si>
    <t>February</t>
  </si>
  <si>
    <t>March</t>
  </si>
  <si>
    <t>April</t>
  </si>
  <si>
    <t>Bishops</t>
  </si>
  <si>
    <t>May</t>
  </si>
  <si>
    <t>June</t>
  </si>
  <si>
    <t>July</t>
  </si>
  <si>
    <t xml:space="preserve">August </t>
  </si>
  <si>
    <t>August</t>
  </si>
  <si>
    <t>September</t>
  </si>
  <si>
    <t>October</t>
  </si>
  <si>
    <t>November</t>
  </si>
  <si>
    <t>December</t>
  </si>
  <si>
    <t>Yr Average</t>
  </si>
  <si>
    <t>2021 WTP UV Averages</t>
  </si>
  <si>
    <t>UVT RAW</t>
  </si>
  <si>
    <t>UVT Filter</t>
  </si>
  <si>
    <t>UVA RAW</t>
  </si>
  <si>
    <t>UVA Filter</t>
  </si>
  <si>
    <t>UVT Raw</t>
  </si>
  <si>
    <t>UVA Raw</t>
  </si>
  <si>
    <t xml:space="preserve">July </t>
  </si>
  <si>
    <t>2021 WTP Averages</t>
  </si>
  <si>
    <t>Temp. (RAW)</t>
  </si>
  <si>
    <t>Temp. (Finish)</t>
  </si>
  <si>
    <t>Alkalinity (RAW)</t>
  </si>
  <si>
    <t>Alkalinity (Finish)</t>
  </si>
  <si>
    <t>Aluminum (Finish)</t>
  </si>
  <si>
    <t>Hardness (RAW)</t>
  </si>
  <si>
    <t>Hardness (Finish)</t>
  </si>
  <si>
    <t>Temp. Raw</t>
  </si>
  <si>
    <t>Temp. Finish</t>
  </si>
  <si>
    <t>Alkalinity Raw</t>
  </si>
  <si>
    <t>Alkalinity Finish</t>
  </si>
  <si>
    <t>Hardness Raw</t>
  </si>
  <si>
    <t>Hardness Finish</t>
  </si>
  <si>
    <t>Average</t>
  </si>
  <si>
    <t>TDS (RAW)</t>
  </si>
  <si>
    <t>TDS (Finish)</t>
  </si>
  <si>
    <t>Conduct. (RAW)</t>
  </si>
  <si>
    <t>Conduct. (Finish)</t>
  </si>
  <si>
    <t>Color (Raw/Actual)</t>
  </si>
  <si>
    <t>Color (Raw/True)</t>
  </si>
  <si>
    <t>MONTHLY AVERAGES</t>
  </si>
  <si>
    <t>Filter Turbidity</t>
  </si>
  <si>
    <t>Finish Turbidity</t>
  </si>
  <si>
    <t>Raw Turbidity</t>
  </si>
  <si>
    <t>&gt;= 1 NTU Finish</t>
  </si>
  <si>
    <t xml:space="preserve">April </t>
  </si>
  <si>
    <t>2021 Free Chlorine Assessment</t>
  </si>
  <si>
    <t>Lab Free CL2</t>
  </si>
  <si>
    <t>Analyzer (Sample)</t>
  </si>
  <si>
    <t>% Diff.</t>
  </si>
  <si>
    <t>Residual Loss</t>
  </si>
  <si>
    <t>Free Chlorine</t>
  </si>
  <si>
    <t>Analyzer Chlorine</t>
  </si>
  <si>
    <t>*analyzer replaced in September 2021 as other one not operating</t>
  </si>
  <si>
    <t xml:space="preserve">properly.  </t>
  </si>
  <si>
    <t>.0549i</t>
  </si>
  <si>
    <t>O.603</t>
  </si>
  <si>
    <t>O.144</t>
  </si>
  <si>
    <t>O.581</t>
  </si>
  <si>
    <t>0.028`</t>
  </si>
  <si>
    <t>January 2020 Average</t>
  </si>
  <si>
    <t>February 2020 Average</t>
  </si>
  <si>
    <t>March 2020 Average</t>
  </si>
  <si>
    <t>April 2020 Average</t>
  </si>
  <si>
    <t>May 2020 Average</t>
  </si>
  <si>
    <t>July 2020 Average</t>
  </si>
  <si>
    <t>August 2020 Average</t>
  </si>
  <si>
    <t>September 2020 Average</t>
  </si>
  <si>
    <t>October 2020 Average</t>
  </si>
  <si>
    <t>November 2020 Average</t>
  </si>
  <si>
    <t>December 2020 Average</t>
  </si>
  <si>
    <t>2020 Average</t>
  </si>
  <si>
    <t>*Community flow meters were not working well in 2020 and not at all after July.</t>
  </si>
  <si>
    <t>Started working again in December.</t>
  </si>
  <si>
    <t>2020 WTP Flow Assessment</t>
  </si>
  <si>
    <t>2020 WTP Averages</t>
  </si>
  <si>
    <t>2020 Free Chlorine Assessment</t>
  </si>
  <si>
    <t>January 2019 Average</t>
  </si>
  <si>
    <t>February 2019 Average</t>
  </si>
  <si>
    <t>March 2019 Average</t>
  </si>
  <si>
    <t>April 2019 Average</t>
  </si>
  <si>
    <t>May 2019 Average</t>
  </si>
  <si>
    <t>June 2019 Average</t>
  </si>
  <si>
    <t>July 2019 Average</t>
  </si>
  <si>
    <t>August 2019 Average</t>
  </si>
  <si>
    <t>September 2019 Average</t>
  </si>
  <si>
    <t>October 2019 Average</t>
  </si>
  <si>
    <t>November 2019 Average</t>
  </si>
  <si>
    <t>December 2019 Average</t>
  </si>
  <si>
    <t>2019 Average</t>
  </si>
  <si>
    <t>2019 WTP Flow Assessment</t>
  </si>
  <si>
    <t>2019 WTP UV Averages</t>
  </si>
  <si>
    <t>2019 WTP Averages</t>
  </si>
  <si>
    <t>2019 Free Chlorine Assessment</t>
  </si>
  <si>
    <t>o</t>
  </si>
  <si>
    <t>All of the data presented below was copied verbatim from spreadsheets transcribed by Debbie Rideout, Town PLO</t>
  </si>
  <si>
    <t>Flows within plant</t>
  </si>
  <si>
    <t>Limestone</t>
  </si>
  <si>
    <t>Lime</t>
  </si>
  <si>
    <t>Finish Water (ML)</t>
  </si>
  <si>
    <t>ANNUAL</t>
  </si>
  <si>
    <t>Turbidity (Raw)</t>
  </si>
  <si>
    <t>Turbidity (Finish)</t>
  </si>
  <si>
    <t>True Colour</t>
  </si>
  <si>
    <t>pH (Raw)</t>
  </si>
  <si>
    <t>pH (Finish)</t>
  </si>
  <si>
    <t>Free Chlorine (mg/L)</t>
  </si>
  <si>
    <t>Alum (mg/L)</t>
  </si>
  <si>
    <t>Temperature (Finish)</t>
  </si>
  <si>
    <t>Total Dissolved Solids (Finish)</t>
  </si>
  <si>
    <t>Free Aluminum (mg/L)</t>
  </si>
  <si>
    <t>Noland Simms</t>
  </si>
  <si>
    <t>.</t>
  </si>
  <si>
    <t>53..8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</si>
</sst>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1">
    <numFmt numFmtId="165" formatCode="[$-409]d\-mmm\-yy;@"/>
    <numFmt numFmtId="166" formatCode="d\ mmm\ yyyy;@"/>
    <numFmt numFmtId="167" formatCode="0.0"/>
    <numFmt numFmtId="168" formatCode="0.000"/>
    <numFmt numFmtId="169" formatCode="0.0000000"/>
    <numFmt numFmtId="170" formatCode="0.0000"/>
    <numFmt numFmtId="171" formatCode="0.00000"/>
    <numFmt numFmtId="172" formatCode="0.000000"/>
    <numFmt numFmtId="173" formatCode="d\ mmm\ yyyy"/>
    <numFmt numFmtId="174" formatCode="0.0%"/>
    <numFmt numFmtId="175" formatCode="#,##0.0"/>
  </numFmts>
  <fonts count="2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12"/>
      <color rgb="FF000000"/>
      <name val="Calibri"/>
      <family val="2"/>
    </font>
    <font>
      <sz val="12"/>
      <color rgb="FF000000"/>
      <name val="Times New Roman"/>
      <family val="1"/>
    </font>
    <font>
      <u/>
      <sz val="12"/>
      <color rgb="FF0000FF"/>
      <name val="Calibri"/>
      <family val="2"/>
    </font>
    <font>
      <sz val="12"/>
      <color rgb="FF0000FF"/>
      <name val="Calibri"/>
      <family val="2"/>
    </font>
    <font>
      <sz val="12"/>
      <name val="Calibri"/>
      <family val="2"/>
    </font>
    <font>
      <u/>
      <sz val="11"/>
      <color theme="10"/>
      <name val="Calibri"/>
      <family val="2"/>
      <scheme val="minor"/>
    </font>
    <font>
      <u/>
      <sz val="12"/>
      <color theme="1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0"/>
      <color indexed="16"/>
      <name val="Arial"/>
      <family val="2"/>
    </font>
    <font>
      <sz val="10"/>
      <name val="Arial"/>
      <family val="2"/>
    </font>
    <font>
      <b/>
      <sz val="10"/>
      <color indexed="18"/>
      <name val="Arial"/>
      <family val="2"/>
    </font>
    <font>
      <sz val="10"/>
      <color indexed="8"/>
      <name val="Arial"/>
      <family val="2"/>
    </font>
    <font>
      <b/>
      <sz val="10"/>
      <color indexed="20"/>
      <name val="Arial"/>
      <family val="2"/>
    </font>
    <font>
      <b/>
      <sz val="10"/>
      <color rgb="FFFF0000"/>
      <name val="Arial"/>
      <family val="2"/>
    </font>
    <font>
      <sz val="10"/>
      <color theme="1"/>
      <name val="Arial"/>
      <family val="2"/>
    </font>
    <font>
      <b/>
      <sz val="10"/>
      <name val="Arial"/>
      <family val="2"/>
    </font>
    <font>
      <b/>
      <sz val="10"/>
      <color rgb="FFC00000"/>
      <name val="Arial"/>
      <family val="2"/>
    </font>
  </fonts>
  <fills count="29">
    <fill>
      <patternFill patternType="none"/>
    </fill>
    <fill>
      <patternFill patternType="gray125"/>
    </fill>
    <fill>
      <patternFill patternType="solid">
        <fgColor rgb="FFF2F2F2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FF5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4CF509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9FD1CF"/>
        <bgColor indexed="64"/>
      </patternFill>
    </fill>
    <fill>
      <patternFill patternType="solid">
        <fgColor rgb="FFBAC6AA"/>
        <bgColor indexed="64"/>
      </patternFill>
    </fill>
    <fill>
      <patternFill patternType="solid">
        <fgColor indexed="13"/>
        <bgColor indexed="64"/>
      </patternFill>
    </fill>
  </fills>
  <borders count="28">
    <border>
      <left/>
      <right/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thin">
        <color rgb="FF000000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4">
    <xf numFmtId="0" fontId="0" fillId="0" borderId="0"/>
    <xf numFmtId="9" fontId="1" fillId="0" borderId="0" applyFont="0" applyFill="0" applyBorder="0" applyAlignment="0" applyProtection="0"/>
    <xf numFmtId="0" fontId="2" fillId="2" borderId="1" applyNumberFormat="0" applyAlignment="0" applyProtection="0"/>
    <xf numFmtId="0" fontId="11" fillId="0" borderId="0" applyNumberFormat="0" applyFill="0" applyBorder="0" applyAlignment="0" applyProtection="0"/>
  </cellStyleXfs>
  <cellXfs count="470">
    <xf numFmtId="0" fontId="0" fillId="0" borderId="0" xfId="0"/>
    <xf numFmtId="165" fontId="0" fillId="0" borderId="0" xfId="0" applyNumberFormat="1"/>
    <xf numFmtId="0" fontId="0" fillId="0" borderId="0" xfId="0" quotePrefix="1"/>
    <xf numFmtId="0" fontId="3" fillId="3" borderId="2" xfId="0" applyFont="1" applyFill="1" applyBorder="1" applyAlignment="1">
      <alignment horizontal="center"/>
    </xf>
    <xf numFmtId="0" fontId="3" fillId="3" borderId="3" xfId="0" applyFont="1" applyFill="1" applyBorder="1" applyAlignment="1">
      <alignment horizontal="center"/>
    </xf>
    <xf numFmtId="0" fontId="3" fillId="3" borderId="4" xfId="0" applyFont="1" applyFill="1" applyBorder="1" applyAlignment="1">
      <alignment horizontal="center"/>
    </xf>
    <xf numFmtId="0" fontId="3" fillId="4" borderId="2" xfId="0" applyFont="1" applyFill="1" applyBorder="1" applyAlignment="1">
      <alignment horizontal="center"/>
    </xf>
    <xf numFmtId="0" fontId="3" fillId="4" borderId="3" xfId="0" applyFont="1" applyFill="1" applyBorder="1" applyAlignment="1">
      <alignment horizontal="center"/>
    </xf>
    <xf numFmtId="0" fontId="3" fillId="4" borderId="4" xfId="0" applyFont="1" applyFill="1" applyBorder="1" applyAlignment="1">
      <alignment horizontal="center"/>
    </xf>
    <xf numFmtId="0" fontId="3" fillId="5" borderId="2" xfId="0" applyFont="1" applyFill="1" applyBorder="1" applyAlignment="1">
      <alignment horizontal="center"/>
    </xf>
    <xf numFmtId="0" fontId="3" fillId="5" borderId="3" xfId="0" applyFont="1" applyFill="1" applyBorder="1" applyAlignment="1">
      <alignment horizontal="center"/>
    </xf>
    <xf numFmtId="0" fontId="3" fillId="5" borderId="4" xfId="0" applyFont="1" applyFill="1" applyBorder="1" applyAlignment="1">
      <alignment horizontal="center"/>
    </xf>
    <xf numFmtId="0" fontId="3" fillId="6" borderId="2" xfId="0" applyFont="1" applyFill="1" applyBorder="1" applyAlignment="1">
      <alignment horizontal="center"/>
    </xf>
    <xf numFmtId="0" fontId="3" fillId="6" borderId="3" xfId="0" applyFont="1" applyFill="1" applyBorder="1" applyAlignment="1">
      <alignment horizontal="center"/>
    </xf>
    <xf numFmtId="0" fontId="3" fillId="6" borderId="4" xfId="0" applyFont="1" applyFill="1" applyBorder="1" applyAlignment="1">
      <alignment horizontal="center"/>
    </xf>
    <xf numFmtId="0" fontId="3" fillId="7" borderId="2" xfId="0" applyFont="1" applyFill="1" applyBorder="1" applyAlignment="1">
      <alignment horizontal="center"/>
    </xf>
    <xf numFmtId="0" fontId="3" fillId="7" borderId="3" xfId="0" applyFont="1" applyFill="1" applyBorder="1" applyAlignment="1">
      <alignment horizontal="center"/>
    </xf>
    <xf numFmtId="0" fontId="3" fillId="7" borderId="4" xfId="0" applyFont="1" applyFill="1" applyBorder="1" applyAlignment="1">
      <alignment horizontal="center"/>
    </xf>
    <xf numFmtId="0" fontId="3" fillId="8" borderId="2" xfId="0" applyFont="1" applyFill="1" applyBorder="1" applyAlignment="1">
      <alignment horizontal="center"/>
    </xf>
    <xf numFmtId="0" fontId="3" fillId="8" borderId="3" xfId="0" applyFont="1" applyFill="1" applyBorder="1" applyAlignment="1">
      <alignment horizontal="center"/>
    </xf>
    <xf numFmtId="0" fontId="3" fillId="8" borderId="4" xfId="0" applyFont="1" applyFill="1" applyBorder="1" applyAlignment="1">
      <alignment horizontal="center"/>
    </xf>
    <xf numFmtId="0" fontId="3" fillId="9" borderId="2" xfId="0" applyFont="1" applyFill="1" applyBorder="1" applyAlignment="1">
      <alignment horizontal="center"/>
    </xf>
    <xf numFmtId="0" fontId="3" fillId="9" borderId="4" xfId="0" applyFont="1" applyFill="1" applyBorder="1" applyAlignment="1">
      <alignment horizontal="center"/>
    </xf>
    <xf numFmtId="0" fontId="3" fillId="10" borderId="2" xfId="0" applyFont="1" applyFill="1" applyBorder="1" applyAlignment="1">
      <alignment horizontal="center"/>
    </xf>
    <xf numFmtId="0" fontId="3" fillId="10" borderId="4" xfId="0" applyFont="1" applyFill="1" applyBorder="1" applyAlignment="1">
      <alignment horizontal="center"/>
    </xf>
    <xf numFmtId="0" fontId="4" fillId="11" borderId="5" xfId="0" applyFont="1" applyFill="1" applyBorder="1" applyAlignment="1">
      <alignment horizontal="center"/>
    </xf>
    <xf numFmtId="0" fontId="3" fillId="12" borderId="2" xfId="0" applyFont="1" applyFill="1" applyBorder="1" applyAlignment="1">
      <alignment horizontal="center"/>
    </xf>
    <xf numFmtId="0" fontId="3" fillId="12" borderId="4" xfId="0" applyFont="1" applyFill="1" applyBorder="1" applyAlignment="1">
      <alignment horizontal="center"/>
    </xf>
    <xf numFmtId="0" fontId="4" fillId="13" borderId="5" xfId="0" applyFont="1" applyFill="1" applyBorder="1" applyAlignment="1">
      <alignment horizontal="center"/>
    </xf>
    <xf numFmtId="0" fontId="3" fillId="14" borderId="2" xfId="0" applyFont="1" applyFill="1" applyBorder="1" applyAlignment="1">
      <alignment horizontal="center"/>
    </xf>
    <xf numFmtId="0" fontId="3" fillId="14" borderId="3" xfId="0" applyFont="1" applyFill="1" applyBorder="1" applyAlignment="1">
      <alignment horizontal="center"/>
    </xf>
    <xf numFmtId="0" fontId="3" fillId="15" borderId="3" xfId="0" applyFont="1" applyFill="1" applyBorder="1" applyAlignment="1">
      <alignment horizontal="center"/>
    </xf>
    <xf numFmtId="0" fontId="3" fillId="15" borderId="4" xfId="0" applyFont="1" applyFill="1" applyBorder="1" applyAlignment="1">
      <alignment horizontal="center"/>
    </xf>
    <xf numFmtId="0" fontId="3" fillId="16" borderId="2" xfId="0" applyFont="1" applyFill="1" applyBorder="1" applyAlignment="1">
      <alignment horizontal="center"/>
    </xf>
    <xf numFmtId="0" fontId="3" fillId="16" borderId="3" xfId="0" applyFont="1" applyFill="1" applyBorder="1" applyAlignment="1">
      <alignment horizontal="center"/>
    </xf>
    <xf numFmtId="0" fontId="3" fillId="16" borderId="4" xfId="0" applyFont="1" applyFill="1" applyBorder="1" applyAlignment="1">
      <alignment horizontal="center"/>
    </xf>
    <xf numFmtId="0" fontId="3" fillId="17" borderId="2" xfId="0" applyFont="1" applyFill="1" applyBorder="1" applyAlignment="1">
      <alignment horizontal="center"/>
    </xf>
    <xf numFmtId="0" fontId="3" fillId="17" borderId="3" xfId="0" applyFont="1" applyFill="1" applyBorder="1" applyAlignment="1">
      <alignment horizontal="center"/>
    </xf>
    <xf numFmtId="0" fontId="3" fillId="17" borderId="4" xfId="0" applyFont="1" applyFill="1" applyBorder="1" applyAlignment="1">
      <alignment horizontal="center"/>
    </xf>
    <xf numFmtId="0" fontId="3" fillId="18" borderId="2" xfId="0" applyFont="1" applyFill="1" applyBorder="1" applyAlignment="1">
      <alignment horizontal="center"/>
    </xf>
    <xf numFmtId="0" fontId="3" fillId="18" borderId="3" xfId="0" applyFont="1" applyFill="1" applyBorder="1" applyAlignment="1">
      <alignment horizontal="center"/>
    </xf>
    <xf numFmtId="0" fontId="3" fillId="18" borderId="4" xfId="0" applyFont="1" applyFill="1" applyBorder="1" applyAlignment="1">
      <alignment horizontal="center"/>
    </xf>
    <xf numFmtId="0" fontId="3" fillId="3" borderId="2" xfId="0" applyFont="1" applyFill="1" applyBorder="1" applyAlignment="1">
      <alignment horizontal="center"/>
    </xf>
    <xf numFmtId="0" fontId="3" fillId="3" borderId="3" xfId="0" applyFont="1" applyFill="1" applyBorder="1" applyAlignment="1">
      <alignment horizontal="center"/>
    </xf>
    <xf numFmtId="0" fontId="3" fillId="3" borderId="4" xfId="0" applyFont="1" applyFill="1" applyBorder="1" applyAlignment="1">
      <alignment horizontal="center"/>
    </xf>
    <xf numFmtId="0" fontId="3" fillId="4" borderId="2" xfId="0" applyFont="1" applyFill="1" applyBorder="1" applyAlignment="1">
      <alignment horizontal="center"/>
    </xf>
    <xf numFmtId="0" fontId="3" fillId="4" borderId="3" xfId="0" applyFont="1" applyFill="1" applyBorder="1" applyAlignment="1">
      <alignment horizontal="center"/>
    </xf>
    <xf numFmtId="0" fontId="3" fillId="4" borderId="4" xfId="0" applyFont="1" applyFill="1" applyBorder="1" applyAlignment="1">
      <alignment horizontal="center"/>
    </xf>
    <xf numFmtId="0" fontId="3" fillId="5" borderId="2" xfId="0" applyFont="1" applyFill="1" applyBorder="1" applyAlignment="1">
      <alignment horizontal="center"/>
    </xf>
    <xf numFmtId="0" fontId="3" fillId="5" borderId="3" xfId="0" applyFont="1" applyFill="1" applyBorder="1" applyAlignment="1">
      <alignment horizontal="center"/>
    </xf>
    <xf numFmtId="0" fontId="3" fillId="5" borderId="6" xfId="0" applyFont="1" applyFill="1" applyBorder="1" applyAlignment="1">
      <alignment horizontal="center"/>
    </xf>
    <xf numFmtId="0" fontId="3" fillId="5" borderId="7" xfId="0" applyFont="1" applyFill="1" applyBorder="1" applyAlignment="1">
      <alignment horizontal="center"/>
    </xf>
    <xf numFmtId="0" fontId="3" fillId="6" borderId="8" xfId="0" applyFont="1" applyFill="1" applyBorder="1" applyAlignment="1">
      <alignment horizontal="center"/>
    </xf>
    <xf numFmtId="0" fontId="3" fillId="6" borderId="6" xfId="0" applyFont="1" applyFill="1" applyBorder="1" applyAlignment="1">
      <alignment horizontal="center"/>
    </xf>
    <xf numFmtId="0" fontId="3" fillId="6" borderId="7" xfId="0" applyFont="1" applyFill="1" applyBorder="1" applyAlignment="1">
      <alignment horizontal="center"/>
    </xf>
    <xf numFmtId="0" fontId="3" fillId="7" borderId="8" xfId="0" applyFont="1" applyFill="1" applyBorder="1" applyAlignment="1">
      <alignment horizontal="center"/>
    </xf>
    <xf numFmtId="0" fontId="3" fillId="7" borderId="6" xfId="0" applyFont="1" applyFill="1" applyBorder="1" applyAlignment="1">
      <alignment horizontal="center"/>
    </xf>
    <xf numFmtId="0" fontId="3" fillId="7" borderId="7" xfId="0" applyFont="1" applyFill="1" applyBorder="1" applyAlignment="1">
      <alignment horizontal="center"/>
    </xf>
    <xf numFmtId="0" fontId="3" fillId="8" borderId="8" xfId="0" applyFont="1" applyFill="1" applyBorder="1" applyAlignment="1">
      <alignment horizontal="center"/>
    </xf>
    <xf numFmtId="0" fontId="3" fillId="8" borderId="6" xfId="0" applyFont="1" applyFill="1" applyBorder="1" applyAlignment="1">
      <alignment horizontal="center"/>
    </xf>
    <xf numFmtId="0" fontId="3" fillId="8" borderId="7" xfId="0" applyFont="1" applyFill="1" applyBorder="1" applyAlignment="1">
      <alignment horizontal="center"/>
    </xf>
    <xf numFmtId="0" fontId="3" fillId="9" borderId="8" xfId="0" applyFont="1" applyFill="1" applyBorder="1" applyAlignment="1">
      <alignment horizontal="center"/>
    </xf>
    <xf numFmtId="0" fontId="3" fillId="9" borderId="7" xfId="0" applyFont="1" applyFill="1" applyBorder="1" applyAlignment="1">
      <alignment horizontal="center"/>
    </xf>
    <xf numFmtId="0" fontId="3" fillId="10" borderId="8" xfId="0" applyFont="1" applyFill="1" applyBorder="1" applyAlignment="1">
      <alignment horizontal="center"/>
    </xf>
    <xf numFmtId="0" fontId="3" fillId="10" borderId="7" xfId="0" applyFont="1" applyFill="1" applyBorder="1" applyAlignment="1">
      <alignment horizontal="center"/>
    </xf>
    <xf numFmtId="0" fontId="5" fillId="11" borderId="9" xfId="0" applyFont="1" applyFill="1" applyBorder="1" applyAlignment="1">
      <alignment horizontal="center"/>
    </xf>
    <xf numFmtId="0" fontId="3" fillId="12" borderId="8" xfId="0" applyFont="1" applyFill="1" applyBorder="1" applyAlignment="1">
      <alignment horizontal="center"/>
    </xf>
    <xf numFmtId="0" fontId="3" fillId="12" borderId="7" xfId="0" applyFont="1" applyFill="1" applyBorder="1" applyAlignment="1">
      <alignment horizontal="center"/>
    </xf>
    <xf numFmtId="0" fontId="3" fillId="13" borderId="9" xfId="0" applyFont="1" applyFill="1" applyBorder="1" applyAlignment="1">
      <alignment horizontal="center"/>
    </xf>
    <xf numFmtId="0" fontId="3" fillId="14" borderId="8" xfId="0" applyFont="1" applyFill="1" applyBorder="1" applyAlignment="1">
      <alignment horizontal="center"/>
    </xf>
    <xf numFmtId="0" fontId="3" fillId="14" borderId="6" xfId="0" applyFont="1" applyFill="1" applyBorder="1" applyAlignment="1">
      <alignment horizontal="center"/>
    </xf>
    <xf numFmtId="0" fontId="3" fillId="15" borderId="6" xfId="0" applyFont="1" applyFill="1" applyBorder="1" applyAlignment="1">
      <alignment horizontal="center"/>
    </xf>
    <xf numFmtId="0" fontId="3" fillId="15" borderId="7" xfId="0" applyFont="1" applyFill="1" applyBorder="1" applyAlignment="1">
      <alignment horizontal="center"/>
    </xf>
    <xf numFmtId="0" fontId="3" fillId="16" borderId="8" xfId="0" applyFont="1" applyFill="1" applyBorder="1" applyAlignment="1">
      <alignment horizontal="center"/>
    </xf>
    <xf numFmtId="0" fontId="3" fillId="16" borderId="6" xfId="0" applyFont="1" applyFill="1" applyBorder="1" applyAlignment="1">
      <alignment horizontal="center"/>
    </xf>
    <xf numFmtId="0" fontId="3" fillId="16" borderId="7" xfId="0" applyFont="1" applyFill="1" applyBorder="1" applyAlignment="1">
      <alignment horizontal="center"/>
    </xf>
    <xf numFmtId="0" fontId="3" fillId="17" borderId="6" xfId="0" applyFont="1" applyFill="1" applyBorder="1" applyAlignment="1">
      <alignment horizontal="center"/>
    </xf>
    <xf numFmtId="0" fontId="3" fillId="17" borderId="7" xfId="0" applyFont="1" applyFill="1" applyBorder="1" applyAlignment="1">
      <alignment horizontal="center"/>
    </xf>
    <xf numFmtId="0" fontId="3" fillId="18" borderId="8" xfId="0" applyFont="1" applyFill="1" applyBorder="1" applyAlignment="1">
      <alignment horizontal="center"/>
    </xf>
    <xf numFmtId="0" fontId="3" fillId="18" borderId="6" xfId="0" applyFont="1" applyFill="1" applyBorder="1" applyAlignment="1">
      <alignment horizontal="center"/>
    </xf>
    <xf numFmtId="0" fontId="4" fillId="18" borderId="6" xfId="0" applyFont="1" applyFill="1" applyBorder="1" applyAlignment="1">
      <alignment horizontal="center"/>
    </xf>
    <xf numFmtId="0" fontId="4" fillId="18" borderId="7" xfId="0" applyFont="1" applyFill="1" applyBorder="1" applyAlignment="1">
      <alignment horizontal="center"/>
    </xf>
    <xf numFmtId="17" fontId="3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0" fontId="3" fillId="0" borderId="0" xfId="0" applyFont="1" applyAlignment="1">
      <alignment horizontal="center"/>
    </xf>
    <xf numFmtId="0" fontId="0" fillId="0" borderId="0" xfId="0"/>
    <xf numFmtId="0" fontId="0" fillId="16" borderId="0" xfId="0" applyFill="1"/>
    <xf numFmtId="17" fontId="3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0" fontId="0" fillId="0" borderId="0" xfId="0" applyAlignment="1">
      <alignment horizontal="left"/>
    </xf>
    <xf numFmtId="0" fontId="0" fillId="0" borderId="0" xfId="0" applyAlignment="1" applyProtection="1">
      <alignment horizontal="left"/>
      <protection locked="0"/>
    </xf>
    <xf numFmtId="0" fontId="3" fillId="0" borderId="2" xfId="0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3" fillId="0" borderId="4" xfId="0" applyFont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10" xfId="0" applyBorder="1"/>
    <xf numFmtId="0" fontId="3" fillId="0" borderId="3" xfId="0" applyFont="1" applyBorder="1" applyAlignment="1">
      <alignment horizontal="center"/>
    </xf>
    <xf numFmtId="0" fontId="3" fillId="0" borderId="3" xfId="0" applyFont="1" applyBorder="1" applyAlignment="1" applyProtection="1">
      <alignment horizontal="center"/>
      <protection locked="0"/>
    </xf>
    <xf numFmtId="0" fontId="3" fillId="0" borderId="2" xfId="0" applyFont="1" applyBorder="1" applyAlignment="1">
      <alignment horizontal="center"/>
    </xf>
    <xf numFmtId="0" fontId="3" fillId="0" borderId="4" xfId="0" applyFont="1" applyBorder="1" applyAlignment="1">
      <alignment horizontal="center"/>
    </xf>
    <xf numFmtId="0" fontId="3" fillId="0" borderId="6" xfId="0" applyFont="1" applyBorder="1" applyAlignment="1">
      <alignment horizontal="center"/>
    </xf>
    <xf numFmtId="0" fontId="3" fillId="0" borderId="7" xfId="0" applyFont="1" applyBorder="1" applyAlignment="1">
      <alignment horizontal="center"/>
    </xf>
    <xf numFmtId="0" fontId="3" fillId="0" borderId="8" xfId="0" applyFont="1" applyBorder="1" applyAlignment="1">
      <alignment horizontal="center"/>
    </xf>
    <xf numFmtId="0" fontId="3" fillId="0" borderId="9" xfId="0" applyFont="1" applyBorder="1" applyAlignment="1">
      <alignment horizontal="center"/>
    </xf>
    <xf numFmtId="0" fontId="0" fillId="0" borderId="11" xfId="0" applyBorder="1"/>
    <xf numFmtId="0" fontId="0" fillId="0" borderId="6" xfId="0" applyBorder="1" applyAlignment="1">
      <alignment horizontal="center"/>
    </xf>
    <xf numFmtId="166" fontId="6" fillId="0" borderId="12" xfId="0" applyNumberFormat="1" applyFont="1" applyBorder="1" applyAlignment="1">
      <alignment horizontal="right" vertical="top" wrapText="1"/>
    </xf>
    <xf numFmtId="0" fontId="7" fillId="0" borderId="12" xfId="0" applyFont="1" applyBorder="1" applyAlignment="1">
      <alignment horizontal="right" vertical="top" wrapText="1"/>
    </xf>
    <xf numFmtId="0" fontId="7" fillId="0" borderId="12" xfId="0" applyFont="1" applyBorder="1" applyAlignment="1">
      <alignment horizontal="left" vertical="top" wrapText="1"/>
    </xf>
    <xf numFmtId="2" fontId="6" fillId="0" borderId="12" xfId="0" applyNumberFormat="1" applyFont="1" applyBorder="1" applyAlignment="1">
      <alignment horizontal="center" vertical="top" wrapText="1"/>
    </xf>
    <xf numFmtId="167" fontId="6" fillId="0" borderId="12" xfId="0" applyNumberFormat="1" applyFont="1" applyBorder="1" applyAlignment="1">
      <alignment horizontal="center" vertical="top" wrapText="1"/>
    </xf>
    <xf numFmtId="1" fontId="6" fillId="0" borderId="12" xfId="0" applyNumberFormat="1" applyFont="1" applyBorder="1" applyAlignment="1">
      <alignment horizontal="center" vertical="top" wrapText="1"/>
    </xf>
    <xf numFmtId="0" fontId="7" fillId="0" borderId="12" xfId="0" applyFont="1" applyBorder="1" applyAlignment="1">
      <alignment horizontal="center" vertical="top" wrapText="1"/>
    </xf>
    <xf numFmtId="168" fontId="6" fillId="0" borderId="12" xfId="0" applyNumberFormat="1" applyFont="1" applyBorder="1" applyAlignment="1">
      <alignment horizontal="center" vertical="top" wrapText="1"/>
    </xf>
    <xf numFmtId="169" fontId="6" fillId="0" borderId="12" xfId="0" applyNumberFormat="1" applyFont="1" applyBorder="1" applyAlignment="1">
      <alignment horizontal="center" vertical="top" wrapText="1"/>
    </xf>
    <xf numFmtId="167" fontId="6" fillId="0" borderId="12" xfId="0" applyNumberFormat="1" applyFont="1" applyBorder="1" applyAlignment="1">
      <alignment horizontal="left" vertical="top" wrapText="1"/>
    </xf>
    <xf numFmtId="170" fontId="6" fillId="0" borderId="12" xfId="0" applyNumberFormat="1" applyFont="1" applyBorder="1" applyAlignment="1">
      <alignment horizontal="left" vertical="top" wrapText="1"/>
    </xf>
    <xf numFmtId="170" fontId="6" fillId="0" borderId="12" xfId="0" applyNumberFormat="1" applyFont="1" applyBorder="1" applyAlignment="1">
      <alignment horizontal="center" vertical="top" wrapText="1"/>
    </xf>
    <xf numFmtId="168" fontId="6" fillId="0" borderId="12" xfId="0" applyNumberFormat="1" applyFont="1" applyBorder="1" applyAlignment="1">
      <alignment horizontal="left" vertical="top" wrapText="1"/>
    </xf>
    <xf numFmtId="2" fontId="6" fillId="0" borderId="12" xfId="0" applyNumberFormat="1" applyFont="1" applyBorder="1" applyAlignment="1">
      <alignment horizontal="right" vertical="top" wrapText="1"/>
    </xf>
    <xf numFmtId="167" fontId="6" fillId="0" borderId="12" xfId="0" applyNumberFormat="1" applyFont="1" applyBorder="1" applyAlignment="1">
      <alignment horizontal="right" vertical="top" wrapText="1" indent="2"/>
    </xf>
    <xf numFmtId="166" fontId="6" fillId="0" borderId="0" xfId="0" applyNumberFormat="1" applyFont="1" applyAlignment="1">
      <alignment horizontal="right" vertical="top" wrapText="1"/>
    </xf>
    <xf numFmtId="0" fontId="7" fillId="0" borderId="0" xfId="0" applyFont="1" applyAlignment="1">
      <alignment horizontal="right" vertical="top" wrapText="1"/>
    </xf>
    <xf numFmtId="0" fontId="7" fillId="0" borderId="0" xfId="0" applyFont="1" applyAlignment="1">
      <alignment horizontal="left" vertical="top" wrapText="1"/>
    </xf>
    <xf numFmtId="2" fontId="6" fillId="0" borderId="0" xfId="0" applyNumberFormat="1" applyFont="1" applyAlignment="1">
      <alignment horizontal="center" vertical="top" wrapText="1"/>
    </xf>
    <xf numFmtId="167" fontId="6" fillId="0" borderId="0" xfId="0" applyNumberFormat="1" applyFont="1" applyAlignment="1">
      <alignment horizontal="center" vertical="top" wrapText="1"/>
    </xf>
    <xf numFmtId="1" fontId="6" fillId="0" borderId="0" xfId="0" applyNumberFormat="1" applyFont="1" applyAlignment="1">
      <alignment horizontal="center" vertical="top" wrapText="1"/>
    </xf>
    <xf numFmtId="0" fontId="7" fillId="0" borderId="0" xfId="0" applyFont="1" applyAlignment="1">
      <alignment horizontal="center" vertical="top" wrapText="1"/>
    </xf>
    <xf numFmtId="168" fontId="6" fillId="0" borderId="0" xfId="0" applyNumberFormat="1" applyFont="1" applyAlignment="1">
      <alignment horizontal="center" vertical="top" wrapText="1"/>
    </xf>
    <xf numFmtId="169" fontId="6" fillId="0" borderId="0" xfId="0" applyNumberFormat="1" applyFont="1" applyAlignment="1">
      <alignment horizontal="center" vertical="top" wrapText="1"/>
    </xf>
    <xf numFmtId="167" fontId="6" fillId="0" borderId="0" xfId="0" applyNumberFormat="1" applyFont="1" applyAlignment="1">
      <alignment horizontal="left" vertical="top" wrapText="1"/>
    </xf>
    <xf numFmtId="170" fontId="6" fillId="0" borderId="0" xfId="0" applyNumberFormat="1" applyFont="1" applyAlignment="1">
      <alignment horizontal="left" vertical="top" wrapText="1"/>
    </xf>
    <xf numFmtId="170" fontId="6" fillId="0" borderId="0" xfId="0" applyNumberFormat="1" applyFont="1" applyAlignment="1">
      <alignment horizontal="center" vertical="top" wrapText="1"/>
    </xf>
    <xf numFmtId="2" fontId="6" fillId="0" borderId="0" xfId="0" applyNumberFormat="1" applyFont="1" applyAlignment="1">
      <alignment horizontal="left" vertical="top" wrapText="1"/>
    </xf>
    <xf numFmtId="171" fontId="6" fillId="0" borderId="0" xfId="0" applyNumberFormat="1" applyFont="1" applyAlignment="1">
      <alignment horizontal="left" vertical="top" wrapText="1"/>
    </xf>
    <xf numFmtId="2" fontId="6" fillId="0" borderId="0" xfId="0" applyNumberFormat="1" applyFont="1" applyAlignment="1">
      <alignment horizontal="right" vertical="top" wrapText="1"/>
    </xf>
    <xf numFmtId="167" fontId="6" fillId="0" borderId="0" xfId="0" applyNumberFormat="1" applyFont="1" applyAlignment="1">
      <alignment horizontal="right" vertical="top" wrapText="1" indent="2"/>
    </xf>
    <xf numFmtId="0" fontId="0" fillId="0" borderId="11" xfId="0" applyBorder="1" applyAlignment="1">
      <alignment horizontal="center"/>
    </xf>
    <xf numFmtId="168" fontId="6" fillId="0" borderId="0" xfId="0" applyNumberFormat="1" applyFont="1" applyAlignment="1">
      <alignment horizontal="left" vertical="top" wrapText="1"/>
    </xf>
    <xf numFmtId="0" fontId="10" fillId="0" borderId="0" xfId="0" applyFont="1" applyAlignment="1">
      <alignment horizontal="right" vertical="top" wrapText="1"/>
    </xf>
    <xf numFmtId="172" fontId="6" fillId="0" borderId="0" xfId="0" applyNumberFormat="1" applyFont="1" applyAlignment="1">
      <alignment horizontal="center" vertical="top" wrapText="1"/>
    </xf>
    <xf numFmtId="0" fontId="0" fillId="0" borderId="13" xfId="0" applyBorder="1"/>
    <xf numFmtId="1" fontId="6" fillId="0" borderId="0" xfId="0" applyNumberFormat="1" applyFont="1" applyAlignment="1">
      <alignment horizontal="left" vertical="top" wrapText="1"/>
    </xf>
    <xf numFmtId="167" fontId="6" fillId="0" borderId="0" xfId="0" applyNumberFormat="1" applyFont="1" applyAlignment="1">
      <alignment horizontal="right" vertical="top" wrapText="1"/>
    </xf>
    <xf numFmtId="0" fontId="10" fillId="0" borderId="0" xfId="0" applyFont="1" applyAlignment="1">
      <alignment horizontal="center" vertical="top" wrapText="1"/>
    </xf>
    <xf numFmtId="171" fontId="6" fillId="0" borderId="0" xfId="0" applyNumberFormat="1" applyFont="1" applyAlignment="1">
      <alignment horizontal="center" vertical="top" wrapText="1"/>
    </xf>
    <xf numFmtId="1" fontId="6" fillId="0" borderId="0" xfId="0" applyNumberFormat="1" applyFont="1" applyAlignment="1">
      <alignment horizontal="right" vertical="top" wrapText="1" indent="2"/>
    </xf>
    <xf numFmtId="0" fontId="10" fillId="0" borderId="0" xfId="0" applyFont="1" applyAlignment="1">
      <alignment horizontal="left" vertical="top" wrapText="1"/>
    </xf>
    <xf numFmtId="173" fontId="12" fillId="0" borderId="0" xfId="3" applyNumberFormat="1" applyFont="1" applyAlignment="1" applyProtection="1">
      <alignment horizontal="center"/>
      <protection locked="0"/>
    </xf>
    <xf numFmtId="0" fontId="13" fillId="0" borderId="0" xfId="0" applyFont="1" applyAlignment="1">
      <alignment horizontal="center"/>
    </xf>
    <xf numFmtId="0" fontId="13" fillId="16" borderId="0" xfId="0" applyFont="1" applyFill="1" applyAlignment="1">
      <alignment horizontal="center"/>
    </xf>
    <xf numFmtId="0" fontId="3" fillId="11" borderId="5" xfId="0" applyFont="1" applyFill="1" applyBorder="1" applyAlignment="1">
      <alignment horizontal="center"/>
    </xf>
    <xf numFmtId="0" fontId="2" fillId="19" borderId="1" xfId="2" applyFill="1" applyAlignment="1">
      <alignment horizontal="center"/>
    </xf>
    <xf numFmtId="0" fontId="0" fillId="19" borderId="0" xfId="0" applyFill="1"/>
    <xf numFmtId="17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14" fillId="20" borderId="9" xfId="0" applyFont="1" applyFill="1" applyBorder="1" applyAlignment="1" applyProtection="1">
      <alignment horizontal="center"/>
      <protection locked="0"/>
    </xf>
    <xf numFmtId="0" fontId="3" fillId="20" borderId="9" xfId="0" applyFont="1" applyFill="1" applyBorder="1" applyAlignment="1" applyProtection="1">
      <alignment horizontal="center" vertical="center"/>
      <protection locked="0"/>
    </xf>
    <xf numFmtId="0" fontId="3" fillId="20" borderId="9" xfId="0" applyFont="1" applyFill="1" applyBorder="1" applyAlignment="1">
      <alignment horizontal="center" vertical="center"/>
    </xf>
    <xf numFmtId="0" fontId="3" fillId="20" borderId="9" xfId="0" applyFont="1" applyFill="1" applyBorder="1" applyAlignment="1">
      <alignment horizontal="center" vertical="center" wrapText="1"/>
    </xf>
    <xf numFmtId="0" fontId="3" fillId="6" borderId="9" xfId="0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3" fillId="6" borderId="9" xfId="0" applyFont="1" applyFill="1" applyBorder="1" applyAlignment="1" applyProtection="1">
      <alignment horizontal="center"/>
      <protection locked="0"/>
    </xf>
    <xf numFmtId="0" fontId="0" fillId="21" borderId="9" xfId="0" applyFill="1" applyBorder="1" applyAlignment="1">
      <alignment horizontal="center"/>
    </xf>
    <xf numFmtId="0" fontId="0" fillId="3" borderId="9" xfId="0" applyFill="1" applyBorder="1" applyAlignment="1">
      <alignment horizontal="center"/>
    </xf>
    <xf numFmtId="10" fontId="0" fillId="0" borderId="9" xfId="1" applyNumberFormat="1" applyFont="1" applyBorder="1" applyAlignment="1">
      <alignment horizontal="center"/>
    </xf>
    <xf numFmtId="0" fontId="3" fillId="6" borderId="9" xfId="0" applyFont="1" applyFill="1" applyBorder="1" applyAlignment="1">
      <alignment horizontal="center"/>
    </xf>
    <xf numFmtId="167" fontId="0" fillId="21" borderId="9" xfId="0" applyNumberFormat="1" applyFill="1" applyBorder="1" applyAlignment="1">
      <alignment horizontal="center"/>
    </xf>
    <xf numFmtId="2" fontId="0" fillId="21" borderId="9" xfId="0" applyNumberFormat="1" applyFill="1" applyBorder="1" applyAlignment="1">
      <alignment horizontal="center"/>
    </xf>
    <xf numFmtId="10" fontId="0" fillId="21" borderId="9" xfId="1" applyNumberFormat="1" applyFont="1" applyFill="1" applyBorder="1" applyAlignment="1">
      <alignment horizontal="center"/>
    </xf>
    <xf numFmtId="0" fontId="14" fillId="22" borderId="9" xfId="0" applyFont="1" applyFill="1" applyBorder="1" applyAlignment="1" applyProtection="1">
      <alignment horizontal="center"/>
      <protection locked="0"/>
    </xf>
    <xf numFmtId="0" fontId="3" fillId="22" borderId="9" xfId="0" applyFont="1" applyFill="1" applyBorder="1" applyAlignment="1" applyProtection="1">
      <alignment horizontal="center" vertical="center" wrapText="1"/>
      <protection locked="0"/>
    </xf>
    <xf numFmtId="0" fontId="3" fillId="22" borderId="9" xfId="0" applyFont="1" applyFill="1" applyBorder="1" applyAlignment="1">
      <alignment horizontal="center" vertical="center"/>
    </xf>
    <xf numFmtId="0" fontId="3" fillId="22" borderId="9" xfId="0" applyFont="1" applyFill="1" applyBorder="1" applyAlignment="1">
      <alignment horizontal="center" vertical="center" wrapText="1"/>
    </xf>
    <xf numFmtId="0" fontId="3" fillId="22" borderId="9" xfId="0" applyFont="1" applyFill="1" applyBorder="1" applyAlignment="1">
      <alignment horizontal="center" wrapText="1"/>
    </xf>
    <xf numFmtId="0" fontId="3" fillId="22" borderId="9" xfId="0" applyFont="1" applyFill="1" applyBorder="1" applyAlignment="1" applyProtection="1">
      <alignment horizontal="center"/>
      <protection locked="0"/>
    </xf>
    <xf numFmtId="2" fontId="0" fillId="21" borderId="9" xfId="0" applyNumberFormat="1" applyFill="1" applyBorder="1" applyAlignment="1">
      <alignment horizontal="center" vertical="center"/>
    </xf>
    <xf numFmtId="170" fontId="0" fillId="3" borderId="9" xfId="0" applyNumberFormat="1" applyFill="1" applyBorder="1" applyAlignment="1">
      <alignment horizontal="center"/>
    </xf>
    <xf numFmtId="0" fontId="3" fillId="22" borderId="9" xfId="0" applyFont="1" applyFill="1" applyBorder="1" applyAlignment="1" applyProtection="1">
      <alignment horizontal="center" vertical="center"/>
      <protection locked="0"/>
    </xf>
    <xf numFmtId="170" fontId="0" fillId="3" borderId="9" xfId="0" applyNumberFormat="1" applyFill="1" applyBorder="1" applyAlignment="1">
      <alignment horizontal="center" vertical="center"/>
    </xf>
    <xf numFmtId="0" fontId="0" fillId="21" borderId="9" xfId="0" applyFill="1" applyBorder="1" applyAlignment="1">
      <alignment horizontal="center" vertical="center"/>
    </xf>
    <xf numFmtId="170" fontId="0" fillId="0" borderId="0" xfId="0" applyNumberFormat="1" applyAlignment="1">
      <alignment horizontal="center"/>
    </xf>
    <xf numFmtId="0" fontId="3" fillId="0" borderId="0" xfId="0" applyFont="1" applyAlignment="1" applyProtection="1">
      <alignment horizontal="center"/>
      <protection locked="0"/>
    </xf>
    <xf numFmtId="2" fontId="0" fillId="0" borderId="0" xfId="0" applyNumberFormat="1" applyAlignment="1">
      <alignment horizontal="center"/>
    </xf>
    <xf numFmtId="0" fontId="14" fillId="13" borderId="9" xfId="0" applyFont="1" applyFill="1" applyBorder="1" applyAlignment="1" applyProtection="1">
      <alignment horizontal="center"/>
      <protection locked="0"/>
    </xf>
    <xf numFmtId="0" fontId="3" fillId="13" borderId="9" xfId="0" applyFont="1" applyFill="1" applyBorder="1" applyAlignment="1" applyProtection="1">
      <alignment horizontal="center" vertical="center" wrapText="1"/>
      <protection locked="0"/>
    </xf>
    <xf numFmtId="0" fontId="3" fillId="13" borderId="9" xfId="0" applyFont="1" applyFill="1" applyBorder="1" applyAlignment="1">
      <alignment horizontal="center" vertical="center" wrapText="1"/>
    </xf>
    <xf numFmtId="0" fontId="3" fillId="13" borderId="9" xfId="0" applyFont="1" applyFill="1" applyBorder="1" applyAlignment="1">
      <alignment horizontal="center" wrapText="1"/>
    </xf>
    <xf numFmtId="0" fontId="3" fillId="13" borderId="9" xfId="0" applyFont="1" applyFill="1" applyBorder="1" applyAlignment="1" applyProtection="1">
      <alignment horizontal="center" vertical="center"/>
      <protection locked="0"/>
    </xf>
    <xf numFmtId="0" fontId="0" fillId="3" borderId="9" xfId="0" applyFill="1" applyBorder="1" applyAlignment="1">
      <alignment horizontal="center" vertical="center"/>
    </xf>
    <xf numFmtId="168" fontId="0" fillId="3" borderId="9" xfId="0" applyNumberFormat="1" applyFill="1" applyBorder="1" applyAlignment="1">
      <alignment horizontal="center" vertical="center"/>
    </xf>
    <xf numFmtId="0" fontId="0" fillId="18" borderId="9" xfId="0" applyFill="1" applyBorder="1" applyAlignment="1">
      <alignment horizontal="center" vertical="center"/>
    </xf>
    <xf numFmtId="167" fontId="0" fillId="3" borderId="9" xfId="0" applyNumberFormat="1" applyFill="1" applyBorder="1" applyAlignment="1">
      <alignment horizontal="center" vertical="center"/>
    </xf>
    <xf numFmtId="0" fontId="3" fillId="13" borderId="9" xfId="0" applyFont="1" applyFill="1" applyBorder="1" applyAlignment="1" applyProtection="1">
      <alignment horizontal="center"/>
      <protection locked="0"/>
    </xf>
    <xf numFmtId="168" fontId="0" fillId="3" borderId="9" xfId="0" applyNumberFormat="1" applyFill="1" applyBorder="1" applyAlignment="1">
      <alignment horizontal="center"/>
    </xf>
    <xf numFmtId="0" fontId="0" fillId="18" borderId="9" xfId="0" applyFill="1" applyBorder="1" applyAlignment="1">
      <alignment horizontal="center"/>
    </xf>
    <xf numFmtId="0" fontId="0" fillId="0" borderId="9" xfId="0" applyBorder="1" applyAlignment="1" applyProtection="1">
      <alignment horizontal="center"/>
      <protection locked="0"/>
    </xf>
    <xf numFmtId="2" fontId="0" fillId="0" borderId="9" xfId="0" applyNumberFormat="1" applyBorder="1" applyAlignment="1">
      <alignment horizontal="center"/>
    </xf>
    <xf numFmtId="168" fontId="0" fillId="0" borderId="9" xfId="0" applyNumberFormat="1" applyBorder="1" applyAlignment="1">
      <alignment horizontal="center"/>
    </xf>
    <xf numFmtId="0" fontId="14" fillId="5" borderId="9" xfId="0" applyFont="1" applyFill="1" applyBorder="1" applyAlignment="1" applyProtection="1">
      <alignment horizontal="center"/>
      <protection locked="0"/>
    </xf>
    <xf numFmtId="0" fontId="3" fillId="5" borderId="9" xfId="0" applyFont="1" applyFill="1" applyBorder="1" applyAlignment="1" applyProtection="1">
      <alignment horizontal="center" vertical="center" wrapText="1"/>
      <protection locked="0"/>
    </xf>
    <xf numFmtId="0" fontId="3" fillId="5" borderId="9" xfId="0" applyFont="1" applyFill="1" applyBorder="1" applyAlignment="1">
      <alignment horizontal="center" vertical="center"/>
    </xf>
    <xf numFmtId="0" fontId="3" fillId="5" borderId="9" xfId="0" applyFont="1" applyFill="1" applyBorder="1" applyAlignment="1">
      <alignment horizontal="center" wrapText="1"/>
    </xf>
    <xf numFmtId="0" fontId="3" fillId="5" borderId="9" xfId="0" applyFont="1" applyFill="1" applyBorder="1" applyAlignment="1">
      <alignment horizontal="center" vertical="center" wrapText="1"/>
    </xf>
    <xf numFmtId="0" fontId="3" fillId="5" borderId="9" xfId="0" applyFont="1" applyFill="1" applyBorder="1" applyAlignment="1" applyProtection="1">
      <alignment horizontal="center" vertical="center"/>
      <protection locked="0"/>
    </xf>
    <xf numFmtId="0" fontId="0" fillId="0" borderId="0" xfId="0" applyAlignment="1">
      <alignment horizontal="center" vertical="center"/>
    </xf>
    <xf numFmtId="0" fontId="3" fillId="5" borderId="9" xfId="0" applyFont="1" applyFill="1" applyBorder="1" applyAlignment="1" applyProtection="1">
      <alignment horizontal="center"/>
      <protection locked="0"/>
    </xf>
    <xf numFmtId="0" fontId="14" fillId="8" borderId="9" xfId="0" applyFont="1" applyFill="1" applyBorder="1" applyAlignment="1" applyProtection="1">
      <alignment horizontal="center"/>
      <protection locked="0"/>
    </xf>
    <xf numFmtId="0" fontId="3" fillId="8" borderId="9" xfId="0" applyFont="1" applyFill="1" applyBorder="1" applyAlignment="1" applyProtection="1">
      <alignment horizontal="center" vertical="center" wrapText="1"/>
      <protection locked="0"/>
    </xf>
    <xf numFmtId="0" fontId="3" fillId="8" borderId="9" xfId="0" applyFont="1" applyFill="1" applyBorder="1" applyAlignment="1">
      <alignment horizontal="center" vertical="center" wrapText="1"/>
    </xf>
    <xf numFmtId="0" fontId="3" fillId="8" borderId="9" xfId="0" applyFont="1" applyFill="1" applyBorder="1" applyAlignment="1" applyProtection="1">
      <alignment horizontal="center" vertical="center"/>
      <protection locked="0"/>
    </xf>
    <xf numFmtId="0" fontId="0" fillId="0" borderId="0" xfId="0" applyAlignment="1">
      <alignment horizontal="center" wrapText="1"/>
    </xf>
    <xf numFmtId="168" fontId="0" fillId="21" borderId="9" xfId="0" applyNumberFormat="1" applyFill="1" applyBorder="1" applyAlignment="1">
      <alignment horizontal="center" vertical="center"/>
    </xf>
    <xf numFmtId="0" fontId="3" fillId="8" borderId="9" xfId="0" applyFont="1" applyFill="1" applyBorder="1" applyAlignment="1" applyProtection="1">
      <alignment horizontal="center"/>
      <protection locked="0"/>
    </xf>
    <xf numFmtId="168" fontId="0" fillId="21" borderId="9" xfId="0" applyNumberFormat="1" applyFill="1" applyBorder="1" applyAlignment="1">
      <alignment horizontal="center"/>
    </xf>
    <xf numFmtId="0" fontId="0" fillId="0" borderId="0" xfId="0" applyAlignment="1" applyProtection="1">
      <alignment horizontal="center"/>
      <protection locked="0"/>
    </xf>
    <xf numFmtId="0" fontId="3" fillId="4" borderId="9" xfId="0" applyFont="1" applyFill="1" applyBorder="1" applyAlignment="1">
      <alignment horizontal="center"/>
    </xf>
    <xf numFmtId="0" fontId="3" fillId="4" borderId="9" xfId="0" applyFont="1" applyFill="1" applyBorder="1" applyAlignment="1" applyProtection="1">
      <alignment horizontal="center" vertical="center" wrapText="1"/>
      <protection locked="0"/>
    </xf>
    <xf numFmtId="0" fontId="3" fillId="4" borderId="9" xfId="0" applyFont="1" applyFill="1" applyBorder="1" applyAlignment="1">
      <alignment horizontal="center" vertical="center"/>
    </xf>
    <xf numFmtId="0" fontId="3" fillId="4" borderId="9" xfId="0" applyFont="1" applyFill="1" applyBorder="1" applyAlignment="1">
      <alignment horizontal="center" vertical="center" wrapText="1"/>
    </xf>
    <xf numFmtId="0" fontId="3" fillId="4" borderId="9" xfId="0" applyFont="1" applyFill="1" applyBorder="1" applyAlignment="1">
      <alignment horizontal="center" wrapText="1"/>
    </xf>
    <xf numFmtId="0" fontId="3" fillId="4" borderId="9" xfId="0" applyFont="1" applyFill="1" applyBorder="1" applyAlignment="1" applyProtection="1">
      <alignment horizontal="center" vertical="center"/>
      <protection locked="0"/>
    </xf>
    <xf numFmtId="174" fontId="0" fillId="21" borderId="9" xfId="1" applyNumberFormat="1" applyFont="1" applyFill="1" applyBorder="1" applyAlignment="1">
      <alignment horizontal="center" vertical="center"/>
    </xf>
    <xf numFmtId="0" fontId="3" fillId="4" borderId="9" xfId="0" applyFont="1" applyFill="1" applyBorder="1" applyAlignment="1" applyProtection="1">
      <alignment horizontal="center"/>
      <protection locked="0"/>
    </xf>
    <xf numFmtId="174" fontId="0" fillId="21" borderId="9" xfId="1" applyNumberFormat="1" applyFont="1" applyFill="1" applyBorder="1" applyAlignment="1">
      <alignment horizontal="center"/>
    </xf>
    <xf numFmtId="0" fontId="3" fillId="23" borderId="9" xfId="0" applyFont="1" applyFill="1" applyBorder="1" applyAlignment="1" applyProtection="1">
      <alignment horizontal="center"/>
      <protection locked="0"/>
    </xf>
    <xf numFmtId="2" fontId="3" fillId="23" borderId="9" xfId="0" applyNumberFormat="1" applyFont="1" applyFill="1" applyBorder="1" applyAlignment="1">
      <alignment horizontal="center"/>
    </xf>
    <xf numFmtId="174" fontId="3" fillId="23" borderId="9" xfId="1" applyNumberFormat="1" applyFont="1" applyFill="1" applyBorder="1" applyAlignment="1">
      <alignment horizontal="center"/>
    </xf>
    <xf numFmtId="173" fontId="0" fillId="0" borderId="0" xfId="0" applyNumberFormat="1" applyAlignment="1">
      <alignment horizontal="center"/>
    </xf>
    <xf numFmtId="173" fontId="11" fillId="0" borderId="0" xfId="3" applyNumberFormat="1" applyAlignment="1" applyProtection="1">
      <alignment horizontal="center"/>
      <protection locked="0"/>
    </xf>
    <xf numFmtId="18" fontId="0" fillId="0" borderId="0" xfId="0" applyNumberFormat="1" applyAlignment="1">
      <alignment horizontal="center"/>
    </xf>
    <xf numFmtId="0" fontId="14" fillId="8" borderId="8" xfId="0" applyFont="1" applyFill="1" applyBorder="1" applyAlignment="1" applyProtection="1">
      <alignment horizontal="center" vertical="center"/>
      <protection locked="0"/>
    </xf>
    <xf numFmtId="0" fontId="14" fillId="8" borderId="6" xfId="0" applyFont="1" applyFill="1" applyBorder="1" applyAlignment="1" applyProtection="1">
      <alignment horizontal="center" vertical="center"/>
      <protection locked="0"/>
    </xf>
    <xf numFmtId="0" fontId="14" fillId="8" borderId="7" xfId="0" applyFont="1" applyFill="1" applyBorder="1" applyAlignment="1" applyProtection="1">
      <alignment horizontal="center" vertical="center"/>
      <protection locked="0"/>
    </xf>
    <xf numFmtId="0" fontId="0" fillId="16" borderId="0" xfId="0" applyFill="1" applyAlignment="1">
      <alignment horizontal="center"/>
    </xf>
    <xf numFmtId="1" fontId="0" fillId="0" borderId="0" xfId="0" applyNumberFormat="1" applyAlignment="1">
      <alignment horizontal="center"/>
    </xf>
    <xf numFmtId="168" fontId="0" fillId="0" borderId="0" xfId="0" applyNumberFormat="1" applyAlignment="1">
      <alignment horizontal="center"/>
    </xf>
    <xf numFmtId="167" fontId="0" fillId="0" borderId="0" xfId="0" applyNumberFormat="1" applyAlignment="1">
      <alignment horizontal="center"/>
    </xf>
    <xf numFmtId="2" fontId="15" fillId="0" borderId="0" xfId="0" applyNumberFormat="1" applyFont="1" applyAlignment="1">
      <alignment horizontal="center"/>
    </xf>
    <xf numFmtId="1" fontId="15" fillId="0" borderId="0" xfId="0" applyNumberFormat="1" applyFont="1" applyAlignment="1">
      <alignment horizontal="center"/>
    </xf>
    <xf numFmtId="168" fontId="15" fillId="0" borderId="0" xfId="0" applyNumberFormat="1" applyFont="1" applyAlignment="1">
      <alignment horizontal="center"/>
    </xf>
    <xf numFmtId="167" fontId="15" fillId="0" borderId="0" xfId="0" applyNumberFormat="1" applyFont="1" applyAlignment="1">
      <alignment horizontal="center"/>
    </xf>
    <xf numFmtId="2" fontId="16" fillId="0" borderId="0" xfId="0" applyNumberFormat="1" applyFont="1" applyAlignment="1">
      <alignment horizontal="center"/>
    </xf>
    <xf numFmtId="1" fontId="16" fillId="0" borderId="0" xfId="0" applyNumberFormat="1" applyFont="1" applyAlignment="1">
      <alignment horizontal="center"/>
    </xf>
    <xf numFmtId="168" fontId="16" fillId="0" borderId="0" xfId="0" applyNumberFormat="1" applyFont="1" applyAlignment="1">
      <alignment horizontal="center"/>
    </xf>
    <xf numFmtId="167" fontId="16" fillId="0" borderId="0" xfId="0" applyNumberFormat="1" applyFont="1" applyAlignment="1">
      <alignment horizontal="center"/>
    </xf>
    <xf numFmtId="2" fontId="0" fillId="0" borderId="14" xfId="0" applyNumberFormat="1" applyBorder="1" applyAlignment="1">
      <alignment horizontal="center"/>
    </xf>
    <xf numFmtId="1" fontId="0" fillId="0" borderId="14" xfId="0" applyNumberFormat="1" applyBorder="1" applyAlignment="1">
      <alignment horizontal="center"/>
    </xf>
    <xf numFmtId="168" fontId="0" fillId="0" borderId="14" xfId="0" applyNumberFormat="1" applyBorder="1" applyAlignment="1">
      <alignment horizontal="center"/>
    </xf>
    <xf numFmtId="167" fontId="0" fillId="0" borderId="14" xfId="0" applyNumberFormat="1" applyBorder="1" applyAlignment="1">
      <alignment horizontal="center"/>
    </xf>
    <xf numFmtId="2" fontId="15" fillId="0" borderId="14" xfId="0" applyNumberFormat="1" applyFont="1" applyBorder="1" applyAlignment="1">
      <alignment horizontal="center"/>
    </xf>
    <xf numFmtId="1" fontId="15" fillId="0" borderId="14" xfId="0" applyNumberFormat="1" applyFont="1" applyBorder="1" applyAlignment="1">
      <alignment horizontal="center"/>
    </xf>
    <xf numFmtId="168" fontId="15" fillId="0" borderId="14" xfId="0" applyNumberFormat="1" applyFont="1" applyBorder="1" applyAlignment="1">
      <alignment horizontal="center"/>
    </xf>
    <xf numFmtId="167" fontId="15" fillId="0" borderId="14" xfId="0" applyNumberFormat="1" applyFont="1" applyBorder="1" applyAlignment="1">
      <alignment horizontal="center"/>
    </xf>
    <xf numFmtId="2" fontId="0" fillId="0" borderId="0" xfId="0" applyNumberFormat="1"/>
    <xf numFmtId="167" fontId="0" fillId="0" borderId="0" xfId="0" applyNumberFormat="1"/>
    <xf numFmtId="0" fontId="3" fillId="6" borderId="8" xfId="0" applyFont="1" applyFill="1" applyBorder="1" applyAlignment="1">
      <alignment horizontal="center" vertical="center"/>
    </xf>
    <xf numFmtId="0" fontId="3" fillId="6" borderId="6" xfId="0" applyFont="1" applyFill="1" applyBorder="1" applyAlignment="1">
      <alignment horizontal="center" vertical="center"/>
    </xf>
    <xf numFmtId="0" fontId="3" fillId="6" borderId="7" xfId="0" applyFont="1" applyFill="1" applyBorder="1" applyAlignment="1">
      <alignment horizontal="center" vertical="center"/>
    </xf>
    <xf numFmtId="0" fontId="3" fillId="6" borderId="9" xfId="0" applyFont="1" applyFill="1" applyBorder="1" applyAlignment="1">
      <alignment horizontal="center" vertical="center"/>
    </xf>
    <xf numFmtId="0" fontId="3" fillId="6" borderId="8" xfId="0" applyFont="1" applyFill="1" applyBorder="1" applyAlignment="1">
      <alignment horizontal="center" vertical="center"/>
    </xf>
    <xf numFmtId="0" fontId="3" fillId="24" borderId="9" xfId="0" applyFont="1" applyFill="1" applyBorder="1" applyAlignment="1">
      <alignment horizontal="center" vertical="center" wrapText="1"/>
    </xf>
    <xf numFmtId="0" fontId="0" fillId="21" borderId="8" xfId="0" applyFill="1" applyBorder="1" applyAlignment="1">
      <alignment horizontal="center"/>
    </xf>
    <xf numFmtId="168" fontId="0" fillId="24" borderId="9" xfId="0" applyNumberFormat="1" applyFill="1" applyBorder="1" applyAlignment="1">
      <alignment horizontal="center"/>
    </xf>
    <xf numFmtId="0" fontId="0" fillId="24" borderId="9" xfId="0" applyFill="1" applyBorder="1" applyAlignment="1">
      <alignment horizontal="center"/>
    </xf>
    <xf numFmtId="0" fontId="0" fillId="16" borderId="9" xfId="0" applyFill="1" applyBorder="1" applyAlignment="1">
      <alignment horizontal="center"/>
    </xf>
    <xf numFmtId="0" fontId="3" fillId="3" borderId="9" xfId="0" applyFont="1" applyFill="1" applyBorder="1" applyAlignment="1">
      <alignment horizontal="center"/>
    </xf>
    <xf numFmtId="0" fontId="3" fillId="22" borderId="2" xfId="0" applyFont="1" applyFill="1" applyBorder="1" applyAlignment="1">
      <alignment horizontal="center" vertical="center"/>
    </xf>
    <xf numFmtId="0" fontId="3" fillId="22" borderId="3" xfId="0" applyFont="1" applyFill="1" applyBorder="1" applyAlignment="1">
      <alignment horizontal="center" vertical="center"/>
    </xf>
    <xf numFmtId="0" fontId="3" fillId="22" borderId="4" xfId="0" applyFont="1" applyFill="1" applyBorder="1" applyAlignment="1">
      <alignment horizontal="center" vertical="center"/>
    </xf>
    <xf numFmtId="0" fontId="3" fillId="22" borderId="8" xfId="0" applyFont="1" applyFill="1" applyBorder="1" applyAlignment="1">
      <alignment horizontal="center" vertical="center"/>
    </xf>
    <xf numFmtId="0" fontId="3" fillId="22" borderId="7" xfId="0" applyFont="1" applyFill="1" applyBorder="1" applyAlignment="1">
      <alignment horizontal="center" vertical="center"/>
    </xf>
    <xf numFmtId="0" fontId="3" fillId="22" borderId="9" xfId="0" applyFont="1" applyFill="1" applyBorder="1" applyAlignment="1">
      <alignment horizontal="center"/>
    </xf>
    <xf numFmtId="0" fontId="3" fillId="22" borderId="9" xfId="0" applyFont="1" applyFill="1" applyBorder="1" applyAlignment="1">
      <alignment horizontal="center" vertical="center"/>
    </xf>
    <xf numFmtId="0" fontId="3" fillId="25" borderId="8" xfId="0" applyFont="1" applyFill="1" applyBorder="1" applyAlignment="1">
      <alignment horizontal="center" vertical="center"/>
    </xf>
    <xf numFmtId="0" fontId="3" fillId="25" borderId="6" xfId="0" applyFont="1" applyFill="1" applyBorder="1" applyAlignment="1">
      <alignment horizontal="center" vertical="center"/>
    </xf>
    <xf numFmtId="0" fontId="3" fillId="25" borderId="7" xfId="0" applyFont="1" applyFill="1" applyBorder="1" applyAlignment="1">
      <alignment horizontal="center" vertical="center"/>
    </xf>
    <xf numFmtId="0" fontId="3" fillId="20" borderId="8" xfId="0" applyFont="1" applyFill="1" applyBorder="1" applyAlignment="1">
      <alignment horizontal="center" vertical="center"/>
    </xf>
    <xf numFmtId="0" fontId="3" fillId="20" borderId="7" xfId="0" applyFont="1" applyFill="1" applyBorder="1" applyAlignment="1">
      <alignment horizontal="center" vertical="center"/>
    </xf>
    <xf numFmtId="0" fontId="3" fillId="25" borderId="9" xfId="0" applyFont="1" applyFill="1" applyBorder="1" applyAlignment="1">
      <alignment horizontal="center" vertical="center" wrapText="1"/>
    </xf>
    <xf numFmtId="0" fontId="3" fillId="25" borderId="9" xfId="0" applyFont="1" applyFill="1" applyBorder="1" applyAlignment="1">
      <alignment horizontal="center" vertical="center"/>
    </xf>
    <xf numFmtId="0" fontId="3" fillId="25" borderId="9" xfId="0" applyFont="1" applyFill="1" applyBorder="1" applyAlignment="1">
      <alignment horizontal="center"/>
    </xf>
    <xf numFmtId="0" fontId="3" fillId="20" borderId="9" xfId="0" applyFont="1" applyFill="1" applyBorder="1" applyAlignment="1">
      <alignment horizontal="center"/>
    </xf>
    <xf numFmtId="0" fontId="3" fillId="4" borderId="8" xfId="0" applyFont="1" applyFill="1" applyBorder="1" applyAlignment="1">
      <alignment horizontal="center" vertical="center"/>
    </xf>
    <xf numFmtId="0" fontId="3" fillId="4" borderId="6" xfId="0" applyFont="1" applyFill="1" applyBorder="1" applyAlignment="1">
      <alignment horizontal="center" vertical="center"/>
    </xf>
    <xf numFmtId="0" fontId="3" fillId="4" borderId="7" xfId="0" applyFont="1" applyFill="1" applyBorder="1" applyAlignment="1">
      <alignment horizontal="center" vertical="center"/>
    </xf>
    <xf numFmtId="0" fontId="3" fillId="4" borderId="9" xfId="0" applyFont="1" applyFill="1" applyBorder="1" applyAlignment="1">
      <alignment horizontal="center"/>
    </xf>
    <xf numFmtId="2" fontId="0" fillId="16" borderId="9" xfId="0" applyNumberFormat="1" applyFill="1" applyBorder="1" applyAlignment="1">
      <alignment horizontal="center"/>
    </xf>
    <xf numFmtId="0" fontId="3" fillId="8" borderId="8" xfId="0" applyFont="1" applyFill="1" applyBorder="1" applyAlignment="1">
      <alignment horizontal="center" vertical="center"/>
    </xf>
    <xf numFmtId="0" fontId="3" fillId="8" borderId="6" xfId="0" applyFont="1" applyFill="1" applyBorder="1" applyAlignment="1">
      <alignment horizontal="center" vertical="center"/>
    </xf>
    <xf numFmtId="0" fontId="3" fillId="8" borderId="7" xfId="0" applyFont="1" applyFill="1" applyBorder="1" applyAlignment="1">
      <alignment horizontal="center" vertical="center"/>
    </xf>
    <xf numFmtId="0" fontId="3" fillId="8" borderId="9" xfId="0" applyFont="1" applyFill="1" applyBorder="1" applyAlignment="1">
      <alignment horizontal="center" vertical="center"/>
    </xf>
    <xf numFmtId="0" fontId="3" fillId="8" borderId="9" xfId="0" applyFont="1" applyFill="1" applyBorder="1" applyAlignment="1">
      <alignment horizontal="center"/>
    </xf>
    <xf numFmtId="0" fontId="3" fillId="7" borderId="8" xfId="0" applyFont="1" applyFill="1" applyBorder="1" applyAlignment="1">
      <alignment horizontal="center" vertical="center"/>
    </xf>
    <xf numFmtId="0" fontId="3" fillId="7" borderId="6" xfId="0" applyFont="1" applyFill="1" applyBorder="1" applyAlignment="1">
      <alignment horizontal="center" vertical="center"/>
    </xf>
    <xf numFmtId="0" fontId="3" fillId="7" borderId="7" xfId="0" applyFont="1" applyFill="1" applyBorder="1" applyAlignment="1">
      <alignment horizontal="center" vertical="center"/>
    </xf>
    <xf numFmtId="0" fontId="3" fillId="7" borderId="9" xfId="0" applyFont="1" applyFill="1" applyBorder="1" applyAlignment="1">
      <alignment horizontal="center" vertical="center" wrapText="1"/>
    </xf>
    <xf numFmtId="0" fontId="3" fillId="7" borderId="9" xfId="0" applyFont="1" applyFill="1" applyBorder="1" applyAlignment="1">
      <alignment horizontal="center" vertical="center"/>
    </xf>
    <xf numFmtId="0" fontId="3" fillId="7" borderId="9" xfId="0" applyFont="1" applyFill="1" applyBorder="1" applyAlignment="1">
      <alignment horizontal="center"/>
    </xf>
    <xf numFmtId="0" fontId="3" fillId="10" borderId="8" xfId="0" applyFont="1" applyFill="1" applyBorder="1" applyAlignment="1">
      <alignment horizontal="center" vertical="center"/>
    </xf>
    <xf numFmtId="0" fontId="3" fillId="10" borderId="6" xfId="0" applyFont="1" applyFill="1" applyBorder="1" applyAlignment="1">
      <alignment horizontal="center" vertical="center"/>
    </xf>
    <xf numFmtId="0" fontId="3" fillId="10" borderId="7" xfId="0" applyFont="1" applyFill="1" applyBorder="1" applyAlignment="1">
      <alignment horizontal="center" vertical="center"/>
    </xf>
    <xf numFmtId="0" fontId="3" fillId="10" borderId="9" xfId="0" applyFont="1" applyFill="1" applyBorder="1" applyAlignment="1">
      <alignment horizontal="center" vertical="center" wrapText="1"/>
    </xf>
    <xf numFmtId="0" fontId="3" fillId="10" borderId="9" xfId="0" applyFont="1" applyFill="1" applyBorder="1" applyAlignment="1">
      <alignment horizontal="center" vertical="center"/>
    </xf>
    <xf numFmtId="0" fontId="3" fillId="10" borderId="9" xfId="0" applyFont="1" applyFill="1" applyBorder="1" applyAlignment="1">
      <alignment horizontal="center"/>
    </xf>
    <xf numFmtId="0" fontId="3" fillId="26" borderId="8" xfId="0" applyFont="1" applyFill="1" applyBorder="1" applyAlignment="1">
      <alignment horizontal="center" vertical="center"/>
    </xf>
    <xf numFmtId="0" fontId="3" fillId="26" borderId="6" xfId="0" applyFont="1" applyFill="1" applyBorder="1" applyAlignment="1">
      <alignment horizontal="center" vertical="center"/>
    </xf>
    <xf numFmtId="0" fontId="3" fillId="26" borderId="7" xfId="0" applyFont="1" applyFill="1" applyBorder="1" applyAlignment="1">
      <alignment horizontal="center" vertical="center"/>
    </xf>
    <xf numFmtId="0" fontId="3" fillId="26" borderId="9" xfId="0" applyFont="1" applyFill="1" applyBorder="1" applyAlignment="1">
      <alignment horizontal="center" vertical="center" wrapText="1"/>
    </xf>
    <xf numFmtId="0" fontId="3" fillId="26" borderId="9" xfId="0" applyFont="1" applyFill="1" applyBorder="1" applyAlignment="1">
      <alignment horizontal="center" vertical="center"/>
    </xf>
    <xf numFmtId="0" fontId="3" fillId="26" borderId="9" xfId="0" applyFont="1" applyFill="1" applyBorder="1" applyAlignment="1">
      <alignment horizontal="center"/>
    </xf>
    <xf numFmtId="0" fontId="3" fillId="27" borderId="8" xfId="0" applyFont="1" applyFill="1" applyBorder="1" applyAlignment="1">
      <alignment horizontal="center" vertical="center"/>
    </xf>
    <xf numFmtId="0" fontId="3" fillId="27" borderId="6" xfId="0" applyFont="1" applyFill="1" applyBorder="1" applyAlignment="1">
      <alignment horizontal="center" vertical="center"/>
    </xf>
    <xf numFmtId="0" fontId="3" fillId="27" borderId="7" xfId="0" applyFont="1" applyFill="1" applyBorder="1" applyAlignment="1">
      <alignment horizontal="center" vertical="center"/>
    </xf>
    <xf numFmtId="0" fontId="3" fillId="27" borderId="9" xfId="0" applyFont="1" applyFill="1" applyBorder="1" applyAlignment="1">
      <alignment horizontal="center" vertical="center" wrapText="1"/>
    </xf>
    <xf numFmtId="0" fontId="3" fillId="27" borderId="9" xfId="0" applyFont="1" applyFill="1" applyBorder="1" applyAlignment="1">
      <alignment horizontal="center" vertical="center"/>
    </xf>
    <xf numFmtId="0" fontId="3" fillId="27" borderId="9" xfId="0" applyFont="1" applyFill="1" applyBorder="1" applyAlignment="1">
      <alignment horizontal="center"/>
    </xf>
    <xf numFmtId="0" fontId="3" fillId="23" borderId="8" xfId="0" applyFont="1" applyFill="1" applyBorder="1" applyAlignment="1">
      <alignment horizontal="center" vertical="center"/>
    </xf>
    <xf numFmtId="0" fontId="3" fillId="23" borderId="6" xfId="0" applyFont="1" applyFill="1" applyBorder="1" applyAlignment="1">
      <alignment horizontal="center" vertical="center"/>
    </xf>
    <xf numFmtId="0" fontId="3" fillId="23" borderId="7" xfId="0" applyFont="1" applyFill="1" applyBorder="1" applyAlignment="1">
      <alignment horizontal="center" vertical="center"/>
    </xf>
    <xf numFmtId="0" fontId="3" fillId="23" borderId="9" xfId="0" applyFont="1" applyFill="1" applyBorder="1" applyAlignment="1">
      <alignment horizontal="center" vertical="center" wrapText="1"/>
    </xf>
    <xf numFmtId="0" fontId="3" fillId="23" borderId="9" xfId="0" applyFont="1" applyFill="1" applyBorder="1" applyAlignment="1">
      <alignment horizontal="center" vertical="center"/>
    </xf>
    <xf numFmtId="0" fontId="0" fillId="23" borderId="9" xfId="0" applyFill="1" applyBorder="1" applyAlignment="1">
      <alignment horizontal="center"/>
    </xf>
    <xf numFmtId="0" fontId="3" fillId="23" borderId="5" xfId="0" applyFont="1" applyFill="1" applyBorder="1" applyAlignment="1">
      <alignment horizontal="center" vertical="center" wrapText="1"/>
    </xf>
    <xf numFmtId="0" fontId="3" fillId="23" borderId="9" xfId="0" applyFont="1" applyFill="1" applyBorder="1" applyAlignment="1">
      <alignment horizontal="center"/>
    </xf>
    <xf numFmtId="168" fontId="16" fillId="0" borderId="14" xfId="0" applyNumberFormat="1" applyFont="1" applyBorder="1" applyAlignment="1">
      <alignment horizontal="center"/>
    </xf>
    <xf numFmtId="2" fontId="16" fillId="0" borderId="14" xfId="0" applyNumberFormat="1" applyFont="1" applyBorder="1" applyAlignment="1">
      <alignment horizontal="center"/>
    </xf>
    <xf numFmtId="1" fontId="16" fillId="0" borderId="14" xfId="0" applyNumberFormat="1" applyFont="1" applyBorder="1" applyAlignment="1">
      <alignment horizontal="center"/>
    </xf>
    <xf numFmtId="167" fontId="16" fillId="0" borderId="14" xfId="0" applyNumberFormat="1" applyFont="1" applyBorder="1" applyAlignment="1">
      <alignment horizontal="center"/>
    </xf>
    <xf numFmtId="168" fontId="16" fillId="0" borderId="0" xfId="0" applyNumberFormat="1" applyFont="1"/>
    <xf numFmtId="168" fontId="17" fillId="0" borderId="0" xfId="0" applyNumberFormat="1" applyFont="1" applyAlignment="1">
      <alignment horizontal="center"/>
    </xf>
    <xf numFmtId="168" fontId="17" fillId="0" borderId="14" xfId="0" applyNumberFormat="1" applyFont="1" applyBorder="1" applyAlignment="1">
      <alignment horizontal="center"/>
    </xf>
    <xf numFmtId="2" fontId="18" fillId="0" borderId="0" xfId="0" applyNumberFormat="1" applyFont="1" applyAlignment="1">
      <alignment horizontal="center"/>
    </xf>
    <xf numFmtId="2" fontId="15" fillId="0" borderId="15" xfId="0" applyNumberFormat="1" applyFont="1" applyBorder="1" applyAlignment="1">
      <alignment horizontal="center"/>
    </xf>
    <xf numFmtId="2" fontId="15" fillId="0" borderId="5" xfId="0" applyNumberFormat="1" applyFont="1" applyBorder="1" applyAlignment="1">
      <alignment horizontal="center"/>
    </xf>
    <xf numFmtId="168" fontId="15" fillId="0" borderId="5" xfId="0" applyNumberFormat="1" applyFont="1" applyBorder="1" applyAlignment="1">
      <alignment horizontal="center"/>
    </xf>
    <xf numFmtId="2" fontId="0" fillId="0" borderId="5" xfId="0" applyNumberFormat="1" applyBorder="1" applyAlignment="1">
      <alignment horizontal="center"/>
    </xf>
    <xf numFmtId="1" fontId="15" fillId="0" borderId="5" xfId="0" applyNumberFormat="1" applyFont="1" applyBorder="1" applyAlignment="1">
      <alignment horizontal="center"/>
    </xf>
    <xf numFmtId="167" fontId="15" fillId="0" borderId="5" xfId="0" applyNumberFormat="1" applyFont="1" applyBorder="1" applyAlignment="1">
      <alignment horizontal="center"/>
    </xf>
    <xf numFmtId="168" fontId="0" fillId="0" borderId="5" xfId="0" applyNumberFormat="1" applyBorder="1" applyAlignment="1">
      <alignment horizontal="center"/>
    </xf>
    <xf numFmtId="2" fontId="16" fillId="0" borderId="9" xfId="0" applyNumberFormat="1" applyFont="1" applyBorder="1" applyAlignment="1">
      <alignment horizontal="center"/>
    </xf>
    <xf numFmtId="168" fontId="16" fillId="0" borderId="9" xfId="0" applyNumberFormat="1" applyFont="1" applyBorder="1" applyAlignment="1">
      <alignment horizontal="center"/>
    </xf>
    <xf numFmtId="1" fontId="16" fillId="0" borderId="9" xfId="0" applyNumberFormat="1" applyFont="1" applyBorder="1" applyAlignment="1">
      <alignment horizontal="center"/>
    </xf>
    <xf numFmtId="167" fontId="16" fillId="0" borderId="9" xfId="0" applyNumberFormat="1" applyFont="1" applyBorder="1" applyAlignment="1">
      <alignment horizontal="center"/>
    </xf>
    <xf numFmtId="2" fontId="15" fillId="0" borderId="9" xfId="0" applyNumberFormat="1" applyFont="1" applyBorder="1" applyAlignment="1">
      <alignment horizontal="center"/>
    </xf>
    <xf numFmtId="168" fontId="15" fillId="0" borderId="9" xfId="0" applyNumberFormat="1" applyFont="1" applyBorder="1" applyAlignment="1">
      <alignment horizontal="center"/>
    </xf>
    <xf numFmtId="1" fontId="15" fillId="0" borderId="9" xfId="0" applyNumberFormat="1" applyFont="1" applyBorder="1" applyAlignment="1">
      <alignment horizontal="center"/>
    </xf>
    <xf numFmtId="167" fontId="15" fillId="0" borderId="9" xfId="0" applyNumberFormat="1" applyFont="1" applyBorder="1" applyAlignment="1">
      <alignment horizontal="center"/>
    </xf>
    <xf numFmtId="2" fontId="0" fillId="0" borderId="16" xfId="0" applyNumberFormat="1" applyBorder="1" applyAlignment="1">
      <alignment horizontal="center"/>
    </xf>
    <xf numFmtId="168" fontId="0" fillId="0" borderId="16" xfId="0" applyNumberFormat="1" applyBorder="1" applyAlignment="1">
      <alignment horizontal="center"/>
    </xf>
    <xf numFmtId="1" fontId="0" fillId="0" borderId="17" xfId="0" applyNumberFormat="1" applyBorder="1" applyAlignment="1">
      <alignment horizontal="center"/>
    </xf>
    <xf numFmtId="1" fontId="0" fillId="0" borderId="18" xfId="0" applyNumberFormat="1" applyBorder="1" applyAlignment="1">
      <alignment horizontal="center"/>
    </xf>
    <xf numFmtId="168" fontId="0" fillId="0" borderId="17" xfId="0" applyNumberFormat="1" applyBorder="1" applyAlignment="1">
      <alignment horizontal="center"/>
    </xf>
    <xf numFmtId="167" fontId="0" fillId="0" borderId="16" xfId="0" applyNumberFormat="1" applyBorder="1" applyAlignment="1">
      <alignment horizontal="center"/>
    </xf>
    <xf numFmtId="167" fontId="0" fillId="0" borderId="17" xfId="0" applyNumberFormat="1" applyBorder="1" applyAlignment="1">
      <alignment horizontal="center"/>
    </xf>
    <xf numFmtId="168" fontId="0" fillId="0" borderId="18" xfId="0" applyNumberFormat="1" applyBorder="1" applyAlignment="1">
      <alignment horizontal="center"/>
    </xf>
    <xf numFmtId="2" fontId="0" fillId="0" borderId="17" xfId="0" applyNumberFormat="1" applyBorder="1" applyAlignment="1">
      <alignment horizontal="center"/>
    </xf>
    <xf numFmtId="2" fontId="0" fillId="0" borderId="19" xfId="0" applyNumberFormat="1" applyBorder="1" applyAlignment="1">
      <alignment horizontal="center"/>
    </xf>
    <xf numFmtId="2" fontId="16" fillId="0" borderId="17" xfId="0" applyNumberFormat="1" applyFont="1" applyBorder="1" applyAlignment="1">
      <alignment horizontal="center"/>
    </xf>
    <xf numFmtId="1" fontId="0" fillId="0" borderId="9" xfId="0" applyNumberFormat="1" applyBorder="1" applyAlignment="1">
      <alignment horizontal="center"/>
    </xf>
    <xf numFmtId="167" fontId="0" fillId="0" borderId="9" xfId="0" applyNumberFormat="1" applyBorder="1" applyAlignment="1">
      <alignment horizontal="center"/>
    </xf>
    <xf numFmtId="168" fontId="16" fillId="0" borderId="17" xfId="0" applyNumberFormat="1" applyFont="1" applyBorder="1" applyAlignment="1">
      <alignment horizontal="center"/>
    </xf>
    <xf numFmtId="1" fontId="16" fillId="0" borderId="17" xfId="0" applyNumberFormat="1" applyFont="1" applyBorder="1" applyAlignment="1">
      <alignment horizontal="center"/>
    </xf>
    <xf numFmtId="167" fontId="16" fillId="0" borderId="17" xfId="0" applyNumberFormat="1" applyFont="1" applyBorder="1" applyAlignment="1">
      <alignment horizontal="center"/>
    </xf>
    <xf numFmtId="168" fontId="16" fillId="0" borderId="5" xfId="0" applyNumberFormat="1" applyFont="1" applyBorder="1" applyAlignment="1">
      <alignment horizontal="center"/>
    </xf>
    <xf numFmtId="2" fontId="16" fillId="0" borderId="0" xfId="0" applyNumberFormat="1" applyFont="1"/>
    <xf numFmtId="1" fontId="16" fillId="0" borderId="0" xfId="0" applyNumberFormat="1" applyFont="1"/>
    <xf numFmtId="167" fontId="16" fillId="0" borderId="0" xfId="0" applyNumberFormat="1" applyFont="1"/>
    <xf numFmtId="2" fontId="16" fillId="0" borderId="5" xfId="0" applyNumberFormat="1" applyFont="1" applyBorder="1" applyAlignment="1">
      <alignment horizontal="center"/>
    </xf>
    <xf numFmtId="1" fontId="16" fillId="0" borderId="5" xfId="0" applyNumberFormat="1" applyFont="1" applyBorder="1" applyAlignment="1">
      <alignment horizontal="center"/>
    </xf>
    <xf numFmtId="167" fontId="16" fillId="0" borderId="5" xfId="0" applyNumberFormat="1" applyFont="1" applyBorder="1" applyAlignment="1">
      <alignment horizontal="center"/>
    </xf>
    <xf numFmtId="2" fontId="16" fillId="28" borderId="9" xfId="0" applyNumberFormat="1" applyFont="1" applyFill="1" applyBorder="1" applyAlignment="1">
      <alignment horizontal="center"/>
    </xf>
    <xf numFmtId="168" fontId="16" fillId="28" borderId="9" xfId="0" applyNumberFormat="1" applyFont="1" applyFill="1" applyBorder="1" applyAlignment="1">
      <alignment horizontal="center"/>
    </xf>
    <xf numFmtId="2" fontId="15" fillId="0" borderId="17" xfId="0" applyNumberFormat="1" applyFont="1" applyBorder="1" applyAlignment="1">
      <alignment horizontal="center"/>
    </xf>
    <xf numFmtId="2" fontId="0" fillId="0" borderId="9" xfId="0" applyNumberFormat="1" applyBorder="1"/>
    <xf numFmtId="1" fontId="0" fillId="0" borderId="9" xfId="0" applyNumberFormat="1" applyBorder="1"/>
    <xf numFmtId="168" fontId="0" fillId="0" borderId="9" xfId="0" applyNumberFormat="1" applyBorder="1"/>
    <xf numFmtId="167" fontId="0" fillId="0" borderId="9" xfId="0" applyNumberFormat="1" applyBorder="1"/>
    <xf numFmtId="2" fontId="18" fillId="0" borderId="9" xfId="0" applyNumberFormat="1" applyFont="1" applyBorder="1" applyAlignment="1">
      <alignment horizontal="center"/>
    </xf>
    <xf numFmtId="168" fontId="18" fillId="0" borderId="9" xfId="0" applyNumberFormat="1" applyFont="1" applyBorder="1" applyAlignment="1">
      <alignment horizontal="center"/>
    </xf>
    <xf numFmtId="1" fontId="18" fillId="0" borderId="9" xfId="0" applyNumberFormat="1" applyFont="1" applyBorder="1" applyAlignment="1">
      <alignment horizontal="center"/>
    </xf>
    <xf numFmtId="167" fontId="18" fillId="0" borderId="9" xfId="0" applyNumberFormat="1" applyFont="1" applyBorder="1" applyAlignment="1">
      <alignment horizontal="center"/>
    </xf>
    <xf numFmtId="2" fontId="18" fillId="0" borderId="17" xfId="0" applyNumberFormat="1" applyFont="1" applyBorder="1" applyAlignment="1">
      <alignment horizontal="center"/>
    </xf>
    <xf numFmtId="168" fontId="18" fillId="0" borderId="17" xfId="0" applyNumberFormat="1" applyFont="1" applyBorder="1" applyAlignment="1">
      <alignment horizontal="center"/>
    </xf>
    <xf numFmtId="1" fontId="18" fillId="0" borderId="17" xfId="0" applyNumberFormat="1" applyFont="1" applyBorder="1" applyAlignment="1">
      <alignment horizontal="center"/>
    </xf>
    <xf numFmtId="167" fontId="18" fillId="0" borderId="17" xfId="0" applyNumberFormat="1" applyFont="1" applyBorder="1" applyAlignment="1">
      <alignment horizontal="center"/>
    </xf>
    <xf numFmtId="2" fontId="18" fillId="0" borderId="5" xfId="0" applyNumberFormat="1" applyFont="1" applyBorder="1" applyAlignment="1">
      <alignment horizontal="center"/>
    </xf>
    <xf numFmtId="168" fontId="18" fillId="0" borderId="5" xfId="0" applyNumberFormat="1" applyFont="1" applyBorder="1" applyAlignment="1">
      <alignment horizontal="center"/>
    </xf>
    <xf numFmtId="1" fontId="18" fillId="0" borderId="5" xfId="0" applyNumberFormat="1" applyFont="1" applyBorder="1" applyAlignment="1">
      <alignment horizontal="center"/>
    </xf>
    <xf numFmtId="167" fontId="18" fillId="0" borderId="5" xfId="0" applyNumberFormat="1" applyFont="1" applyBorder="1" applyAlignment="1">
      <alignment horizontal="center"/>
    </xf>
    <xf numFmtId="175" fontId="16" fillId="0" borderId="5" xfId="0" applyNumberFormat="1" applyFont="1" applyBorder="1" applyAlignment="1">
      <alignment horizontal="center"/>
    </xf>
    <xf numFmtId="175" fontId="16" fillId="0" borderId="9" xfId="0" applyNumberFormat="1" applyFont="1" applyBorder="1" applyAlignment="1">
      <alignment horizontal="center"/>
    </xf>
    <xf numFmtId="2" fontId="19" fillId="0" borderId="9" xfId="0" applyNumberFormat="1" applyFont="1" applyBorder="1" applyAlignment="1">
      <alignment horizontal="center"/>
    </xf>
    <xf numFmtId="168" fontId="19" fillId="0" borderId="9" xfId="0" applyNumberFormat="1" applyFont="1" applyBorder="1" applyAlignment="1">
      <alignment horizontal="center"/>
    </xf>
    <xf numFmtId="1" fontId="19" fillId="0" borderId="9" xfId="0" applyNumberFormat="1" applyFont="1" applyBorder="1" applyAlignment="1">
      <alignment horizontal="center"/>
    </xf>
    <xf numFmtId="167" fontId="19" fillId="0" borderId="9" xfId="0" applyNumberFormat="1" applyFont="1" applyBorder="1" applyAlignment="1">
      <alignment horizontal="center"/>
    </xf>
    <xf numFmtId="175" fontId="19" fillId="0" borderId="9" xfId="0" applyNumberFormat="1" applyFont="1" applyBorder="1" applyAlignment="1">
      <alignment horizontal="center"/>
    </xf>
    <xf numFmtId="167" fontId="16" fillId="28" borderId="9" xfId="0" applyNumberFormat="1" applyFont="1" applyFill="1" applyBorder="1" applyAlignment="1">
      <alignment horizontal="center"/>
    </xf>
    <xf numFmtId="2" fontId="19" fillId="28" borderId="9" xfId="0" applyNumberFormat="1" applyFont="1" applyFill="1" applyBorder="1" applyAlignment="1">
      <alignment horizontal="center"/>
    </xf>
    <xf numFmtId="175" fontId="18" fillId="0" borderId="9" xfId="0" applyNumberFormat="1" applyFont="1" applyBorder="1" applyAlignment="1">
      <alignment horizontal="center"/>
    </xf>
    <xf numFmtId="0" fontId="16" fillId="0" borderId="9" xfId="0" applyFont="1" applyBorder="1" applyAlignment="1">
      <alignment horizontal="center"/>
    </xf>
    <xf numFmtId="2" fontId="20" fillId="0" borderId="9" xfId="0" applyNumberFormat="1" applyFont="1" applyBorder="1" applyAlignment="1">
      <alignment horizontal="center"/>
    </xf>
    <xf numFmtId="167" fontId="20" fillId="0" borderId="9" xfId="0" applyNumberFormat="1" applyFont="1" applyBorder="1" applyAlignment="1">
      <alignment horizontal="center"/>
    </xf>
    <xf numFmtId="168" fontId="20" fillId="0" borderId="9" xfId="0" applyNumberFormat="1" applyFont="1" applyBorder="1" applyAlignment="1">
      <alignment horizontal="center"/>
    </xf>
    <xf numFmtId="2" fontId="20" fillId="0" borderId="20" xfId="0" applyNumberFormat="1" applyFont="1" applyBorder="1" applyAlignment="1">
      <alignment horizontal="center"/>
    </xf>
    <xf numFmtId="2" fontId="20" fillId="0" borderId="21" xfId="0" applyNumberFormat="1" applyFont="1" applyBorder="1" applyAlignment="1">
      <alignment horizontal="center"/>
    </xf>
    <xf numFmtId="168" fontId="16" fillId="0" borderId="2" xfId="0" applyNumberFormat="1" applyFont="1" applyBorder="1" applyAlignment="1">
      <alignment horizontal="center"/>
    </xf>
    <xf numFmtId="2" fontId="20" fillId="0" borderId="8" xfId="0" applyNumberFormat="1" applyFont="1" applyBorder="1" applyAlignment="1">
      <alignment horizontal="center"/>
    </xf>
    <xf numFmtId="168" fontId="16" fillId="0" borderId="22" xfId="0" applyNumberFormat="1" applyFont="1" applyBorder="1" applyAlignment="1">
      <alignment horizontal="center"/>
    </xf>
    <xf numFmtId="2" fontId="16" fillId="0" borderId="22" xfId="0" applyNumberFormat="1" applyFont="1" applyBorder="1" applyAlignment="1">
      <alignment horizontal="center"/>
    </xf>
    <xf numFmtId="2" fontId="21" fillId="0" borderId="9" xfId="0" applyNumberFormat="1" applyFont="1" applyBorder="1" applyAlignment="1">
      <alignment horizontal="center"/>
    </xf>
    <xf numFmtId="167" fontId="21" fillId="0" borderId="9" xfId="0" applyNumberFormat="1" applyFont="1" applyBorder="1" applyAlignment="1">
      <alignment horizontal="center"/>
    </xf>
    <xf numFmtId="168" fontId="21" fillId="0" borderId="9" xfId="0" applyNumberFormat="1" applyFont="1" applyBorder="1" applyAlignment="1">
      <alignment horizontal="center"/>
    </xf>
    <xf numFmtId="168" fontId="16" fillId="0" borderId="8" xfId="0" applyNumberFormat="1" applyFont="1" applyBorder="1" applyAlignment="1">
      <alignment horizontal="center"/>
    </xf>
    <xf numFmtId="2" fontId="20" fillId="0" borderId="17" xfId="0" applyNumberFormat="1" applyFont="1" applyBorder="1" applyAlignment="1">
      <alignment horizontal="center"/>
    </xf>
    <xf numFmtId="168" fontId="16" fillId="0" borderId="16" xfId="0" applyNumberFormat="1" applyFont="1" applyBorder="1" applyAlignment="1">
      <alignment horizontal="center"/>
    </xf>
    <xf numFmtId="2" fontId="20" fillId="0" borderId="5" xfId="0" applyNumberFormat="1" applyFont="1" applyBorder="1" applyAlignment="1">
      <alignment horizontal="center"/>
    </xf>
    <xf numFmtId="2" fontId="16" fillId="0" borderId="7" xfId="0" applyNumberFormat="1" applyFont="1" applyBorder="1" applyAlignment="1">
      <alignment horizontal="center"/>
    </xf>
    <xf numFmtId="2" fontId="16" fillId="0" borderId="20" xfId="0" applyNumberFormat="1" applyFont="1" applyBorder="1" applyAlignment="1">
      <alignment horizontal="center"/>
    </xf>
    <xf numFmtId="2" fontId="16" fillId="0" borderId="23" xfId="0" applyNumberFormat="1" applyFont="1" applyBorder="1" applyAlignment="1">
      <alignment horizontal="center"/>
    </xf>
    <xf numFmtId="167" fontId="16" fillId="0" borderId="23" xfId="0" applyNumberFormat="1" applyFont="1" applyBorder="1" applyAlignment="1">
      <alignment horizontal="center"/>
    </xf>
    <xf numFmtId="168" fontId="16" fillId="0" borderId="20" xfId="0" applyNumberFormat="1" applyFont="1" applyBorder="1" applyAlignment="1">
      <alignment horizontal="center"/>
    </xf>
    <xf numFmtId="168" fontId="16" fillId="0" borderId="23" xfId="0" applyNumberFormat="1" applyFont="1" applyBorder="1" applyAlignment="1">
      <alignment horizontal="center"/>
    </xf>
    <xf numFmtId="168" fontId="16" fillId="0" borderId="7" xfId="0" applyNumberFormat="1" applyFont="1" applyBorder="1" applyAlignment="1">
      <alignment horizontal="center"/>
    </xf>
    <xf numFmtId="2" fontId="16" fillId="0" borderId="24" xfId="0" applyNumberFormat="1" applyFont="1" applyBorder="1" applyAlignment="1">
      <alignment horizontal="center"/>
    </xf>
    <xf numFmtId="167" fontId="16" fillId="0" borderId="20" xfId="0" applyNumberFormat="1" applyFont="1" applyBorder="1" applyAlignment="1">
      <alignment horizontal="center"/>
    </xf>
    <xf numFmtId="168" fontId="16" fillId="0" borderId="24" xfId="0" applyNumberFormat="1" applyFont="1" applyBorder="1" applyAlignment="1">
      <alignment horizontal="center"/>
    </xf>
    <xf numFmtId="167" fontId="16" fillId="0" borderId="7" xfId="0" applyNumberFormat="1" applyFont="1" applyBorder="1" applyAlignment="1">
      <alignment horizontal="center"/>
    </xf>
    <xf numFmtId="2" fontId="16" fillId="0" borderId="16" xfId="0" applyNumberFormat="1" applyFont="1" applyBorder="1" applyAlignment="1">
      <alignment horizontal="center"/>
    </xf>
    <xf numFmtId="2" fontId="16" fillId="0" borderId="25" xfId="0" applyNumberFormat="1" applyFont="1" applyBorder="1" applyAlignment="1">
      <alignment horizontal="center"/>
    </xf>
    <xf numFmtId="167" fontId="16" fillId="0" borderId="19" xfId="0" applyNumberFormat="1" applyFont="1" applyBorder="1" applyAlignment="1">
      <alignment horizontal="center"/>
    </xf>
    <xf numFmtId="168" fontId="16" fillId="0" borderId="19" xfId="0" applyNumberFormat="1" applyFont="1" applyBorder="1" applyAlignment="1">
      <alignment horizontal="center"/>
    </xf>
    <xf numFmtId="2" fontId="16" fillId="0" borderId="19" xfId="0" applyNumberFormat="1" applyFont="1" applyBorder="1" applyAlignment="1">
      <alignment horizontal="center"/>
    </xf>
    <xf numFmtId="168" fontId="16" fillId="0" borderId="25" xfId="0" applyNumberFormat="1" applyFont="1" applyBorder="1" applyAlignment="1">
      <alignment horizontal="center"/>
    </xf>
    <xf numFmtId="2" fontId="16" fillId="0" borderId="2" xfId="0" applyNumberFormat="1" applyFont="1" applyBorder="1" applyAlignment="1">
      <alignment horizontal="center"/>
    </xf>
    <xf numFmtId="2" fontId="16" fillId="0" borderId="21" xfId="0" applyNumberFormat="1" applyFont="1" applyBorder="1" applyAlignment="1">
      <alignment horizontal="center"/>
    </xf>
    <xf numFmtId="167" fontId="16" fillId="0" borderId="21" xfId="0" applyNumberFormat="1" applyFont="1" applyBorder="1" applyAlignment="1">
      <alignment horizontal="center"/>
    </xf>
    <xf numFmtId="168" fontId="16" fillId="0" borderId="4" xfId="0" applyNumberFormat="1" applyFont="1" applyBorder="1" applyAlignment="1">
      <alignment horizontal="center"/>
    </xf>
    <xf numFmtId="2" fontId="16" fillId="0" borderId="4" xfId="0" applyNumberFormat="1" applyFont="1" applyBorder="1" applyAlignment="1">
      <alignment horizontal="center"/>
    </xf>
    <xf numFmtId="167" fontId="16" fillId="0" borderId="4" xfId="0" applyNumberFormat="1" applyFont="1" applyBorder="1" applyAlignment="1">
      <alignment horizontal="center"/>
    </xf>
    <xf numFmtId="2" fontId="16" fillId="0" borderId="8" xfId="0" applyNumberFormat="1" applyFont="1" applyBorder="1" applyAlignment="1">
      <alignment horizontal="center"/>
    </xf>
    <xf numFmtId="167" fontId="16" fillId="0" borderId="8" xfId="0" applyNumberFormat="1" applyFont="1" applyBorder="1" applyAlignment="1">
      <alignment horizontal="center"/>
    </xf>
    <xf numFmtId="168" fontId="16" fillId="0" borderId="21" xfId="0" applyNumberFormat="1" applyFont="1" applyBorder="1" applyAlignment="1">
      <alignment horizontal="center"/>
    </xf>
    <xf numFmtId="167" fontId="20" fillId="0" borderId="17" xfId="0" applyNumberFormat="1" applyFont="1" applyBorder="1" applyAlignment="1">
      <alignment horizontal="center"/>
    </xf>
    <xf numFmtId="168" fontId="20" fillId="0" borderId="17" xfId="0" applyNumberFormat="1" applyFont="1" applyBorder="1" applyAlignment="1">
      <alignment horizontal="center"/>
    </xf>
    <xf numFmtId="168" fontId="20" fillId="0" borderId="5" xfId="0" applyNumberFormat="1" applyFont="1" applyBorder="1" applyAlignment="1">
      <alignment horizontal="center"/>
    </xf>
    <xf numFmtId="2" fontId="22" fillId="0" borderId="9" xfId="0" applyNumberFormat="1" applyFont="1" applyBorder="1" applyAlignment="1">
      <alignment horizontal="center"/>
    </xf>
    <xf numFmtId="1" fontId="20" fillId="0" borderId="9" xfId="0" applyNumberFormat="1" applyFont="1" applyBorder="1" applyAlignment="1">
      <alignment horizontal="center"/>
    </xf>
    <xf numFmtId="1" fontId="20" fillId="0" borderId="5" xfId="0" applyNumberFormat="1" applyFont="1" applyBorder="1" applyAlignment="1">
      <alignment horizontal="center"/>
    </xf>
    <xf numFmtId="2" fontId="0" fillId="0" borderId="26" xfId="0" applyNumberFormat="1" applyBorder="1" applyAlignment="1">
      <alignment horizontal="center"/>
    </xf>
    <xf numFmtId="1" fontId="21" fillId="0" borderId="9" xfId="0" applyNumberFormat="1" applyFont="1" applyBorder="1" applyAlignment="1">
      <alignment horizontal="center"/>
    </xf>
    <xf numFmtId="1" fontId="16" fillId="0" borderId="20" xfId="0" applyNumberFormat="1" applyFont="1" applyBorder="1" applyAlignment="1">
      <alignment horizontal="center"/>
    </xf>
    <xf numFmtId="1" fontId="16" fillId="0" borderId="23" xfId="0" applyNumberFormat="1" applyFont="1" applyBorder="1" applyAlignment="1">
      <alignment horizontal="center"/>
    </xf>
    <xf numFmtId="1" fontId="16" fillId="0" borderId="19" xfId="0" applyNumberFormat="1" applyFont="1" applyBorder="1" applyAlignment="1">
      <alignment horizontal="center"/>
    </xf>
    <xf numFmtId="2" fontId="16" fillId="0" borderId="27" xfId="0" applyNumberFormat="1" applyFont="1" applyBorder="1" applyAlignment="1">
      <alignment horizontal="center"/>
    </xf>
    <xf numFmtId="1" fontId="20" fillId="0" borderId="17" xfId="0" applyNumberFormat="1" applyFont="1" applyBorder="1" applyAlignment="1">
      <alignment horizontal="center"/>
    </xf>
    <xf numFmtId="167" fontId="20" fillId="0" borderId="5" xfId="0" applyNumberFormat="1" applyFont="1" applyBorder="1" applyAlignment="1">
      <alignment horizontal="center"/>
    </xf>
    <xf numFmtId="2" fontId="16" fillId="24" borderId="9" xfId="0" applyNumberFormat="1" applyFont="1" applyFill="1" applyBorder="1" applyAlignment="1">
      <alignment horizontal="center"/>
    </xf>
    <xf numFmtId="168" fontId="16" fillId="24" borderId="5" xfId="0" applyNumberFormat="1" applyFont="1" applyFill="1" applyBorder="1" applyAlignment="1">
      <alignment horizontal="center"/>
    </xf>
    <xf numFmtId="1" fontId="16" fillId="24" borderId="9" xfId="0" applyNumberFormat="1" applyFont="1" applyFill="1" applyBorder="1" applyAlignment="1">
      <alignment horizontal="center"/>
    </xf>
    <xf numFmtId="168" fontId="16" fillId="24" borderId="9" xfId="0" applyNumberFormat="1" applyFont="1" applyFill="1" applyBorder="1" applyAlignment="1">
      <alignment horizontal="center"/>
    </xf>
    <xf numFmtId="167" fontId="16" fillId="24" borderId="9" xfId="0" applyNumberFormat="1" applyFont="1" applyFill="1" applyBorder="1" applyAlignment="1">
      <alignment horizontal="center"/>
    </xf>
    <xf numFmtId="168" fontId="21" fillId="0" borderId="5" xfId="0" applyNumberFormat="1" applyFont="1" applyBorder="1" applyAlignment="1">
      <alignment horizontal="center"/>
    </xf>
    <xf numFmtId="2" fontId="23" fillId="0" borderId="9" xfId="0" applyNumberFormat="1" applyFont="1" applyBorder="1" applyAlignment="1">
      <alignment horizontal="center"/>
    </xf>
    <xf numFmtId="168" fontId="18" fillId="0" borderId="8" xfId="0" applyNumberFormat="1" applyFont="1" applyBorder="1" applyAlignment="1">
      <alignment horizontal="center"/>
    </xf>
    <xf numFmtId="168" fontId="23" fillId="0" borderId="9" xfId="0" applyNumberFormat="1" applyFont="1" applyBorder="1" applyAlignment="1">
      <alignment horizontal="center"/>
    </xf>
  </cellXfs>
  <cellStyles count="4">
    <cellStyle name="Hyperlink" xfId="3" builtinId="8"/>
    <cellStyle name="Normal" xfId="0" builtinId="0"/>
    <cellStyle name="Output" xfId="2" builtinId="21"/>
    <cellStyle name="Percent" xfId="1" builtinId="5"/>
  </cellStyles>
  <dxfs count="31">
    <dxf>
      <numFmt numFmtId="164" formatCode=";;;"/>
    </dxf>
    <dxf>
      <numFmt numFmtId="164" formatCode=";;;"/>
    </dxf>
    <dxf>
      <numFmt numFmtId="164" formatCode=";;;"/>
    </dxf>
    <dxf>
      <numFmt numFmtId="164" formatCode=";;;"/>
    </dxf>
    <dxf>
      <numFmt numFmtId="164" formatCode=";;;"/>
    </dxf>
    <dxf>
      <numFmt numFmtId="164" formatCode=";;;"/>
    </dxf>
    <dxf>
      <numFmt numFmtId="164" formatCode=";;;"/>
    </dxf>
    <dxf>
      <numFmt numFmtId="164" formatCode=";;;"/>
    </dxf>
    <dxf>
      <numFmt numFmtId="164" formatCode=";;;"/>
    </dxf>
    <dxf>
      <numFmt numFmtId="164" formatCode=";;;"/>
    </dxf>
    <dxf>
      <numFmt numFmtId="164" formatCode=";;;"/>
    </dxf>
    <dxf>
      <numFmt numFmtId="164" formatCode=";;;"/>
    </dxf>
    <dxf>
      <numFmt numFmtId="164" formatCode=";;;"/>
    </dxf>
    <dxf>
      <numFmt numFmtId="164" formatCode=";;;"/>
    </dxf>
    <dxf>
      <numFmt numFmtId="164" formatCode=";;;"/>
    </dxf>
    <dxf>
      <numFmt numFmtId="164" formatCode=";;;"/>
    </dxf>
    <dxf>
      <numFmt numFmtId="164" formatCode=";;;"/>
    </dxf>
    <dxf>
      <numFmt numFmtId="164" formatCode=";;;"/>
    </dxf>
    <dxf>
      <numFmt numFmtId="164" formatCode=";;;"/>
    </dxf>
    <dxf>
      <numFmt numFmtId="164" formatCode=";;;"/>
    </dxf>
    <dxf>
      <numFmt numFmtId="164" formatCode=";;;"/>
    </dxf>
    <dxf>
      <numFmt numFmtId="164" formatCode=";;;"/>
    </dxf>
    <dxf>
      <numFmt numFmtId="164" formatCode=";;;"/>
    </dxf>
    <dxf>
      <numFmt numFmtId="164" formatCode=";;;"/>
    </dxf>
    <dxf>
      <numFmt numFmtId="164" formatCode=";;;"/>
    </dxf>
    <dxf>
      <numFmt numFmtId="164" formatCode=";;;"/>
    </dxf>
    <dxf>
      <numFmt numFmtId="164" formatCode=";;;"/>
    </dxf>
    <dxf>
      <numFmt numFmtId="164" formatCode=";;;"/>
    </dxf>
    <dxf>
      <numFmt numFmtId="164" formatCode=";;;"/>
    </dxf>
    <dxf>
      <numFmt numFmtId="164" formatCode=";;;"/>
    </dxf>
    <dxf>
      <numFmt numFmtId="164" formatCode=";;;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sites/TownofGrandFalls-Windsor2/Shared%20Documents/WTP/2022/Lab%20Analysis%20Electronic%20Form%20202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ster Sheet"/>
      <sheetName val="1 Jan 2022"/>
      <sheetName val="Sheet6"/>
      <sheetName val="Sheet7"/>
      <sheetName val="Sheet8"/>
      <sheetName val="Sheet9"/>
      <sheetName val="4 Jan 2022"/>
      <sheetName val="Sheet10"/>
      <sheetName val="Sheet11"/>
      <sheetName val="2 Jan 2022"/>
      <sheetName val="3 Jan 2022"/>
      <sheetName val="5 Jan 2022"/>
      <sheetName val="6 Jan 2022"/>
      <sheetName val="7 Jan 2022"/>
      <sheetName val="8 Jan 2022"/>
      <sheetName val="9 Jan 2022"/>
      <sheetName val="10 Jan 2022"/>
      <sheetName val="11 Jan 2022"/>
      <sheetName val="12 Jan 2022"/>
      <sheetName val="13 Jan 2022"/>
      <sheetName val="14 Jan 2022"/>
      <sheetName val="15 Jan 2022"/>
      <sheetName val="16 Jan 2022"/>
      <sheetName val="17 Jan 2022"/>
      <sheetName val="18 Jan 2022"/>
      <sheetName val="19 Jan 2022"/>
      <sheetName val="20 Jan 2022"/>
      <sheetName val="21 Jan 2022"/>
      <sheetName val="22 Jan 2022"/>
      <sheetName val="23 Jan 2022"/>
      <sheetName val="24 Jan 2022"/>
      <sheetName val="25 Jan 2022"/>
      <sheetName val="26 Jan 2022"/>
      <sheetName val="27 Jan 2022"/>
      <sheetName val="28 Jan 2022"/>
      <sheetName val="3 Feb 2022"/>
      <sheetName val="29 Jan 2022"/>
      <sheetName val="2 Feb 2022"/>
      <sheetName val="30 Jan 2022"/>
      <sheetName val="31 Jan 2022"/>
      <sheetName val="1 Feb 2022"/>
      <sheetName val="4 Feb 2022"/>
      <sheetName val="5 Feb 2022"/>
      <sheetName val="6 Feb 2022"/>
      <sheetName val="7 Feb 2022"/>
      <sheetName val="8 Feb 2022"/>
      <sheetName val="9 Feb 2022"/>
      <sheetName val="10 Feb 2022"/>
      <sheetName val="11 Feb 2022"/>
      <sheetName val="12 Feb 2022"/>
      <sheetName val="13 Feb 2022"/>
      <sheetName val="14 Feb 2022"/>
      <sheetName val="15 Feb 2022"/>
      <sheetName val="16 Feb 2022"/>
      <sheetName val="17 Feb 2022"/>
      <sheetName val="18 Feb 2022"/>
      <sheetName val="19 Feb 2022"/>
      <sheetName val="20 Feb 2022"/>
      <sheetName val="21 Feb 2022"/>
      <sheetName val="22 Feb 2022"/>
      <sheetName val="23 Feb 2022"/>
      <sheetName val="24 Feb 2022"/>
      <sheetName val="25 Feb 2022"/>
      <sheetName val="26 Feb 2022"/>
      <sheetName val="27 Feb 2022"/>
      <sheetName val="28 Feb 2022"/>
      <sheetName val="1 Mar 2022"/>
      <sheetName val="2 Mar 2022"/>
      <sheetName val="3 Mar 2022"/>
      <sheetName val="4 Mar 2022"/>
      <sheetName val="5 Mar 2022"/>
      <sheetName val="6 Mar 2022"/>
      <sheetName val="7 Mar 2022"/>
      <sheetName val="8 Mar 2022"/>
      <sheetName val="9 Mar 2022"/>
      <sheetName val="10 Mar 2022"/>
      <sheetName val="11 Mar 2022"/>
      <sheetName val="12 Mar 2022"/>
      <sheetName val="13 Mar 2022"/>
      <sheetName val="14 Mar 2022"/>
      <sheetName val="15 Mar 2022"/>
      <sheetName val="16 Mar 2022"/>
      <sheetName val="17 Mar 2022"/>
      <sheetName val="18 Mar 2022"/>
      <sheetName val="19 Mar 2022"/>
      <sheetName val="20 Mar 2022"/>
      <sheetName val="21 Mar 2022"/>
      <sheetName val="22 Mar 2022"/>
      <sheetName val="23 Mar 2022"/>
      <sheetName val="24 Mar 2022"/>
      <sheetName val="25 Mar 2022"/>
      <sheetName val="26 Mar 2022"/>
      <sheetName val="27 Mar 2022"/>
      <sheetName val="28 Mar 2022"/>
      <sheetName val="29 Mar 2022"/>
      <sheetName val="30 Mar 2022"/>
      <sheetName val="31 Mar 2022"/>
      <sheetName val="1 Apr 2022"/>
      <sheetName val="2 Apr 2022"/>
      <sheetName val="3 Apr 2022"/>
      <sheetName val="4 Apr 2022"/>
      <sheetName val="5 Apr 2022"/>
      <sheetName val="Sheet1"/>
      <sheetName val="6 Apr 2022"/>
      <sheetName val="7 Apr 2022"/>
      <sheetName val="8 Apr 2022"/>
      <sheetName val="9 Apr 2022"/>
      <sheetName val="10 Apr 2022"/>
      <sheetName val="11 Apr 2022"/>
      <sheetName val="12 Apr 2022"/>
      <sheetName val="13 Apr 2022"/>
      <sheetName val="14 Apr 2022"/>
      <sheetName val="15 Apr 2022"/>
      <sheetName val="16 Apr 2022"/>
      <sheetName val="17 Apr 2022"/>
      <sheetName val="18 Apr 2022"/>
      <sheetName val="19 Apr 2022"/>
      <sheetName val="20 Apr 2022"/>
      <sheetName val="21 Apr 2022"/>
      <sheetName val="22 Apr 2022"/>
      <sheetName val="23 Apr 2022"/>
      <sheetName val="24 Apr 2022"/>
      <sheetName val="25 Apr 2022"/>
      <sheetName val="26 Apr 2022"/>
      <sheetName val="27 Apr 2022"/>
      <sheetName val="28 Apr 2022"/>
      <sheetName val="29 Apr 2022"/>
      <sheetName val="30 Apr 2022"/>
      <sheetName val="1 May 2022"/>
      <sheetName val="2 May 2022"/>
      <sheetName val="3 May 2022"/>
      <sheetName val="4 May 2022"/>
      <sheetName val="5 May 2022"/>
      <sheetName val="6 May 2022"/>
      <sheetName val="7 May 2022"/>
      <sheetName val="8 May 2022"/>
      <sheetName val="9 May 2022"/>
      <sheetName val="10 May 2022"/>
      <sheetName val="11 May 2022"/>
      <sheetName val="12 May 2022"/>
      <sheetName val="13 May 2022"/>
      <sheetName val="14 May 2022"/>
      <sheetName val="15 May 2022"/>
      <sheetName val="16 May 2022"/>
      <sheetName val="17 May 2022"/>
      <sheetName val="18 May 2022"/>
      <sheetName val="19 May 2022"/>
      <sheetName val="20 May 2022"/>
      <sheetName val="21 May 2022"/>
      <sheetName val="22 May 2022"/>
      <sheetName val="23 May 2022"/>
      <sheetName val="24 May 2022"/>
      <sheetName val="25 May 2022"/>
      <sheetName val="26 May 2022"/>
      <sheetName val="27 May 2022"/>
      <sheetName val="28 May 2022"/>
      <sheetName val="29 May 2022"/>
      <sheetName val="30 May 2022"/>
      <sheetName val="31 May 2022"/>
      <sheetName val="1 Jun 2022"/>
      <sheetName val="2 Jun 2022"/>
      <sheetName val="3 Jun 2022"/>
      <sheetName val="4 Jun 2022"/>
      <sheetName val="5 Jun 2022"/>
      <sheetName val="6 Jun 2022"/>
      <sheetName val="7 Jun 2022"/>
      <sheetName val="8 Jun 2022"/>
      <sheetName val="9 Jun 2022"/>
      <sheetName val="10 Jun 2022"/>
      <sheetName val="11 Jun 2022"/>
      <sheetName val="12 Jun 2022"/>
      <sheetName val="13 Jun 2022"/>
      <sheetName val="14 Jun 2022"/>
      <sheetName val="15 Jun 2022"/>
      <sheetName val="16 Jun 2022"/>
      <sheetName val="17 Jun 2022"/>
      <sheetName val="18 Jun 2022"/>
      <sheetName val="19 Jun 2022"/>
      <sheetName val="20 Jun 2022"/>
      <sheetName val="21 Jun 2022"/>
      <sheetName val="22 Jun 2022"/>
      <sheetName val="23 Jun 2022"/>
      <sheetName val="24 Jun 2022"/>
      <sheetName val="25 Jun 2022"/>
      <sheetName val="26 Jun 2022"/>
      <sheetName val="27 Jun 2022"/>
      <sheetName val="28 Jun 2022"/>
      <sheetName val="29 Jun 2022"/>
      <sheetName val="30 Jun 2022"/>
      <sheetName val="1 Jul 2022"/>
      <sheetName val="2 Jul 2022"/>
      <sheetName val="3 Jul 2022"/>
      <sheetName val="4 Jul 2022"/>
      <sheetName val="5 Jul 2022"/>
      <sheetName val="6 Jul 2022"/>
      <sheetName val="7 Jul 2022"/>
      <sheetName val="8 Jul 2022"/>
      <sheetName val="9 Jul 2022"/>
      <sheetName val="10 Jul 2022"/>
      <sheetName val="11 Jul 2022"/>
      <sheetName val="12 Jul 2022"/>
      <sheetName val="13 Jul 2022"/>
      <sheetName val="14 Jul 2022"/>
      <sheetName val="15 Jul 2022"/>
      <sheetName val="16 Jul 2022"/>
      <sheetName val="17 Jul 2022"/>
      <sheetName val="18 Jul 2022"/>
      <sheetName val="19 Jul 2022"/>
      <sheetName val="20 Jul 2022"/>
      <sheetName val="21 Jul 2022"/>
      <sheetName val="22 Jul 2022"/>
      <sheetName val="23 Jul 2022"/>
      <sheetName val="24 Jul 2022"/>
      <sheetName val="25 Jul 2022"/>
      <sheetName val="Sheet3"/>
      <sheetName val="26 Jul 2022"/>
      <sheetName val="27 Jul 2022"/>
      <sheetName val="28 Jul 2022"/>
      <sheetName val="29 Jul 2022"/>
      <sheetName val="30 Jul 2022"/>
      <sheetName val="31 Jul 2022"/>
      <sheetName val="1 Aug 2022"/>
      <sheetName val="2 Aug 2022"/>
      <sheetName val="3 Aug 2022"/>
      <sheetName val="4 Aug 2022"/>
      <sheetName val="5 Aug 2022"/>
      <sheetName val="6 Aug 2022"/>
      <sheetName val="7 Aug 2022"/>
      <sheetName val="8 Aug 2022"/>
      <sheetName val="9 Aug 2022"/>
      <sheetName val="10 Aug 2022"/>
      <sheetName val="11 Aug 2022"/>
      <sheetName val="12 Aug 2022"/>
      <sheetName val="13 Aug 2022"/>
      <sheetName val="14 Aug 2022"/>
      <sheetName val="15 Aug 2022"/>
      <sheetName val="16 Aug 2022"/>
      <sheetName val="17 Aug 2022"/>
      <sheetName val="18 Aug 2022"/>
      <sheetName val="19 Aug 2022"/>
      <sheetName val="20 Aug 2022"/>
      <sheetName val="21 Aug 2022"/>
      <sheetName val="22 Aug 2022"/>
      <sheetName val="23 Aug 2022"/>
      <sheetName val="24 Aug 2022"/>
      <sheetName val="25 Aug 2022"/>
      <sheetName val="26 Aug 2022"/>
      <sheetName val="27 Aug 2022"/>
      <sheetName val="28 Aug 2022"/>
      <sheetName val="29 Aug 2022"/>
      <sheetName val="30 Aug 2022"/>
      <sheetName val="31 Aug 2022"/>
      <sheetName val="1 Sep 2022"/>
      <sheetName val="2 Sep 2022"/>
      <sheetName val="3 Sep 2022"/>
      <sheetName val="4 Sep 2022"/>
      <sheetName val="5 Sep 2022"/>
      <sheetName val="6 Sep 2022"/>
      <sheetName val="7 Sep 2022"/>
      <sheetName val="8 Sep 2022"/>
      <sheetName val="9 Sep 2022"/>
      <sheetName val="10 Sep 2022"/>
      <sheetName val="11 Sep 2022"/>
      <sheetName val="12 Sep 2022"/>
      <sheetName val="13 Sep 2022"/>
      <sheetName val="14 Sep 2022"/>
      <sheetName val="15 Sep 2022"/>
      <sheetName val="16 Sep 2022"/>
      <sheetName val="17 Sep 2022"/>
      <sheetName val="18 Sep 2022"/>
      <sheetName val="19 Sep 2022"/>
      <sheetName val="20 Sep 2022"/>
      <sheetName val="21 Sep 2022"/>
      <sheetName val="22 Sep 2022"/>
      <sheetName val="23 Sep 2022"/>
      <sheetName val="24 Sep 2022"/>
      <sheetName val="25 Sep 2022"/>
      <sheetName val="26 Sep 2022"/>
      <sheetName val="27 Sep 2022"/>
      <sheetName val="28 Sep 2022"/>
      <sheetName val="29 Sep 2022"/>
      <sheetName val="30 Sep 2022"/>
      <sheetName val="1 Oct 2022"/>
      <sheetName val="2 Oct 2022"/>
      <sheetName val="3 Oct 2022"/>
      <sheetName val="4 Oct 2022"/>
      <sheetName val="5 Oct 2022"/>
      <sheetName val="6 Oct 2022"/>
      <sheetName val="Sheet4"/>
      <sheetName val="Sheet5"/>
      <sheetName val="7 Oct 2022"/>
      <sheetName val="8 Oct 2022"/>
      <sheetName val="9 Oct 2022"/>
      <sheetName val="10 Oct 2022"/>
      <sheetName val="11 Oct 2022"/>
      <sheetName val="12 Oct 2022"/>
      <sheetName val="13 Oct 2022"/>
      <sheetName val="14 Oct 2022"/>
      <sheetName val="15 Oct 2022"/>
      <sheetName val="16 Oct 2022"/>
      <sheetName val="17 Oct 2022"/>
      <sheetName val="18 Oct 2022"/>
      <sheetName val="19 Oct 2022"/>
      <sheetName val="20 Oct 2022"/>
      <sheetName val="21 Oct 2022"/>
      <sheetName val="22 Oct 2022"/>
      <sheetName val="23 Oct 2022"/>
      <sheetName val="24 Oct 2022"/>
      <sheetName val="25 Oct 2022"/>
      <sheetName val="26 Oct 2022"/>
      <sheetName val="27 Oct 2022"/>
      <sheetName val="28 Oct 2022"/>
      <sheetName val="29 Oct 2022"/>
      <sheetName val="30 Oct 2022"/>
      <sheetName val="31 Oct 2022"/>
      <sheetName val="1 Nov 2022"/>
      <sheetName val="2 Nov 2022"/>
      <sheetName val="3 Nov 2022"/>
      <sheetName val="4 Nov 2022"/>
      <sheetName val="5 Nov 2022"/>
      <sheetName val="6 Nov 2022"/>
      <sheetName val="7 Nov 2022"/>
      <sheetName val="8 Nov 2022"/>
      <sheetName val="9 Nov 2022"/>
      <sheetName val="10 Nov 2022"/>
      <sheetName val="11 Nov 2022"/>
      <sheetName val="12 Nov 2022"/>
      <sheetName val="13 Nov 2022"/>
      <sheetName val="14 Nov 2022"/>
      <sheetName val="15 Nov 2022"/>
      <sheetName val="16 Nov 2022"/>
      <sheetName val="17 Nov 2022"/>
      <sheetName val="18 Nov 2022"/>
      <sheetName val="19 Nov 2022"/>
      <sheetName val="20 Nov 2022"/>
      <sheetName val="21 Nov 2022"/>
      <sheetName val="22 Nov 2022"/>
      <sheetName val="23 Nov 2022"/>
      <sheetName val="24 Nov 2022"/>
      <sheetName val="25 Nov 2022"/>
      <sheetName val="26 Nov 2022"/>
      <sheetName val="27 Nov 2022"/>
      <sheetName val="28 Nov 2022"/>
      <sheetName val="29 Nov 2022"/>
      <sheetName val="30 Nov 2022"/>
      <sheetName val="1 Dec 2022"/>
      <sheetName val="2 Dec 2022"/>
      <sheetName val="3 Dec 2022"/>
      <sheetName val="4 Dec 2022"/>
      <sheetName val="5 Dec 2022"/>
      <sheetName val="6 Dec 2022"/>
      <sheetName val="7 Dec 2022"/>
      <sheetName val="8 Dec 2022"/>
      <sheetName val="9 Dec 2022"/>
      <sheetName val="10 Dec 2022"/>
      <sheetName val="11 Dec 2022"/>
      <sheetName val="12 Dec 2022"/>
      <sheetName val="13 Dec 2022"/>
      <sheetName val="14 Dec 2022"/>
      <sheetName val="15 Dec 2022"/>
      <sheetName val="16 Dec 2022"/>
      <sheetName val="17 Dec 2022"/>
      <sheetName val="18 Dec 2022"/>
      <sheetName val="19 Dec 2022"/>
      <sheetName val="20 Dec 2022"/>
      <sheetName val="21 Dec 2022"/>
      <sheetName val="22 Dec 2022"/>
      <sheetName val="23 Dec 2022"/>
      <sheetName val="24 Dec 2022"/>
      <sheetName val="25 Dec 2022"/>
      <sheetName val="26 Dec 2022"/>
      <sheetName val="27 Dec 2022"/>
      <sheetName val="28 Dec 2022"/>
      <sheetName val="29 Dec 2022"/>
      <sheetName val="30 Dec 2022"/>
      <sheetName val="31 Dec 2022"/>
      <sheetName val="Sheet2"/>
    </sheetNames>
    <sheetDataSet>
      <sheetData sheetId="0">
        <row r="154">
          <cell r="D154">
            <v>6.3</v>
          </cell>
          <cell r="E154">
            <v>5.52</v>
          </cell>
          <cell r="F154">
            <v>5.19</v>
          </cell>
          <cell r="G154">
            <v>5.67</v>
          </cell>
          <cell r="H154">
            <v>6.23</v>
          </cell>
          <cell r="I154">
            <v>7.94</v>
          </cell>
          <cell r="J154">
            <v>7.68</v>
          </cell>
          <cell r="K154">
            <v>1.55</v>
          </cell>
          <cell r="L154">
            <v>1.65</v>
          </cell>
          <cell r="M154">
            <v>1.8</v>
          </cell>
          <cell r="N154">
            <v>1.77</v>
          </cell>
          <cell r="O154">
            <v>49</v>
          </cell>
          <cell r="P154">
            <v>43</v>
          </cell>
          <cell r="Q154">
            <v>5</v>
          </cell>
          <cell r="R154">
            <v>0</v>
          </cell>
          <cell r="S154">
            <v>0</v>
          </cell>
          <cell r="T154">
            <v>0</v>
          </cell>
          <cell r="U154">
            <v>0.499</v>
          </cell>
          <cell r="V154">
            <v>0.45300000000000001</v>
          </cell>
          <cell r="W154">
            <v>0.46100000000000002</v>
          </cell>
          <cell r="X154">
            <v>0.104</v>
          </cell>
          <cell r="Y154">
            <v>0.16200000000000001</v>
          </cell>
          <cell r="Z154">
            <v>0.11700000000000001</v>
          </cell>
          <cell r="AA154">
            <v>6.1</v>
          </cell>
          <cell r="AB154">
            <v>15.6</v>
          </cell>
          <cell r="AC154">
            <v>15.5</v>
          </cell>
          <cell r="AD154">
            <v>14.9</v>
          </cell>
          <cell r="AE154">
            <v>21.1</v>
          </cell>
          <cell r="AF154">
            <v>10.9</v>
          </cell>
          <cell r="AG154">
            <v>29.4</v>
          </cell>
          <cell r="AH154">
            <v>26.8</v>
          </cell>
          <cell r="AI154">
            <v>25.9</v>
          </cell>
          <cell r="AJ154">
            <v>34.1</v>
          </cell>
          <cell r="AK154">
            <v>2.41</v>
          </cell>
          <cell r="AL154">
            <v>2.5700000000000003</v>
          </cell>
          <cell r="AM154">
            <v>3</v>
          </cell>
          <cell r="AN154">
            <v>6</v>
          </cell>
          <cell r="AO154">
            <v>0.129</v>
          </cell>
          <cell r="AP154">
            <v>16.8</v>
          </cell>
          <cell r="AQ154">
            <v>13.2</v>
          </cell>
          <cell r="AR154">
            <v>1.4947500000000005</v>
          </cell>
          <cell r="AS154">
            <v>62.9</v>
          </cell>
          <cell r="AT154">
            <v>95.7</v>
          </cell>
          <cell r="AU154">
            <v>0.2009</v>
          </cell>
          <cell r="AV154">
            <v>1.9E-2</v>
          </cell>
          <cell r="AW154">
            <v>13.13</v>
          </cell>
          <cell r="AX154">
            <v>11.76</v>
          </cell>
          <cell r="AY154">
            <v>13.18</v>
          </cell>
          <cell r="AZ154">
            <v>1.43</v>
          </cell>
          <cell r="BA154">
            <v>1.095</v>
          </cell>
          <cell r="BB154">
            <v>1.5840000000000001</v>
          </cell>
          <cell r="BC154">
            <v>8.2140000000000004</v>
          </cell>
          <cell r="BD154">
            <v>3.2347500000000005</v>
          </cell>
          <cell r="BE154">
            <v>28.28</v>
          </cell>
          <cell r="BF154">
            <v>4.3</v>
          </cell>
          <cell r="BG154">
            <v>6.5</v>
          </cell>
        </row>
        <row r="155">
          <cell r="D155">
            <v>6.58</v>
          </cell>
          <cell r="E155">
            <v>5.61</v>
          </cell>
          <cell r="F155">
            <v>5.85</v>
          </cell>
          <cell r="G155">
            <v>5.64</v>
          </cell>
          <cell r="H155">
            <v>5.69</v>
          </cell>
          <cell r="I155">
            <v>7.53</v>
          </cell>
          <cell r="J155">
            <v>7.71</v>
          </cell>
          <cell r="K155">
            <v>1.55</v>
          </cell>
          <cell r="L155">
            <v>1.66</v>
          </cell>
          <cell r="M155">
            <v>1.8</v>
          </cell>
          <cell r="N155">
            <v>1.78</v>
          </cell>
          <cell r="O155">
            <v>49</v>
          </cell>
          <cell r="P155">
            <v>40</v>
          </cell>
          <cell r="Q155">
            <v>19</v>
          </cell>
          <cell r="R155">
            <v>3</v>
          </cell>
          <cell r="S155">
            <v>0</v>
          </cell>
          <cell r="T155">
            <v>0</v>
          </cell>
          <cell r="U155">
            <v>0.60199999999999998</v>
          </cell>
          <cell r="V155">
            <v>0.53900000000000003</v>
          </cell>
          <cell r="W155">
            <v>0.93600000000000005</v>
          </cell>
          <cell r="X155">
            <v>0.13700000000000001</v>
          </cell>
          <cell r="Y155">
            <v>0.20499999999999999</v>
          </cell>
          <cell r="Z155">
            <v>0.13500000000000001</v>
          </cell>
          <cell r="AA155">
            <v>5.7</v>
          </cell>
          <cell r="AB155">
            <v>18.3</v>
          </cell>
          <cell r="AC155">
            <v>15.1</v>
          </cell>
          <cell r="AD155">
            <v>14.4</v>
          </cell>
          <cell r="AE155">
            <v>21.1</v>
          </cell>
          <cell r="AF155">
            <v>10.1</v>
          </cell>
          <cell r="AG155">
            <v>33.799999999999997</v>
          </cell>
          <cell r="AH155">
            <v>25</v>
          </cell>
          <cell r="AI155">
            <v>24.1</v>
          </cell>
          <cell r="AJ155">
            <v>34</v>
          </cell>
          <cell r="AK155">
            <v>2.37</v>
          </cell>
          <cell r="AL155">
            <v>2.56</v>
          </cell>
          <cell r="AM155">
            <v>2.9</v>
          </cell>
          <cell r="AN155">
            <v>6.1</v>
          </cell>
          <cell r="AO155">
            <v>0.11600000000000001</v>
          </cell>
          <cell r="AP155">
            <v>15.2</v>
          </cell>
          <cell r="AQ155">
            <v>12.2</v>
          </cell>
          <cell r="AR155">
            <v>1.1495583756345176</v>
          </cell>
          <cell r="AS155">
            <v>62.7</v>
          </cell>
          <cell r="AT155">
            <v>93.8</v>
          </cell>
          <cell r="AU155">
            <v>0.20100000000000001</v>
          </cell>
          <cell r="AV155">
            <v>2.7699999999999999E-2</v>
          </cell>
          <cell r="AW155">
            <v>12.07</v>
          </cell>
          <cell r="AX155">
            <v>11.82</v>
          </cell>
          <cell r="AY155">
            <v>11.82</v>
          </cell>
          <cell r="AZ155">
            <v>0</v>
          </cell>
          <cell r="BA155">
            <v>1.081</v>
          </cell>
          <cell r="BB155">
            <v>1.754</v>
          </cell>
          <cell r="BC155">
            <v>8.2319999999999993</v>
          </cell>
          <cell r="BD155">
            <v>2.8795583756345176</v>
          </cell>
          <cell r="BE155">
            <v>28.68</v>
          </cell>
          <cell r="BF155">
            <v>4.2</v>
          </cell>
          <cell r="BG155">
            <v>6.3</v>
          </cell>
        </row>
        <row r="156">
          <cell r="D156">
            <v>6.76</v>
          </cell>
          <cell r="E156">
            <v>5.17</v>
          </cell>
          <cell r="F156">
            <v>5.66</v>
          </cell>
          <cell r="G156">
            <v>5.28</v>
          </cell>
          <cell r="H156">
            <v>5.37</v>
          </cell>
          <cell r="I156">
            <v>7.11</v>
          </cell>
          <cell r="J156">
            <v>7.57</v>
          </cell>
          <cell r="K156">
            <v>1.59</v>
          </cell>
          <cell r="L156">
            <v>1.78</v>
          </cell>
          <cell r="M156">
            <v>1.79</v>
          </cell>
          <cell r="N156">
            <v>1.75</v>
          </cell>
          <cell r="O156">
            <v>54</v>
          </cell>
          <cell r="P156">
            <v>43</v>
          </cell>
          <cell r="Q156">
            <v>7</v>
          </cell>
          <cell r="R156">
            <v>0</v>
          </cell>
          <cell r="S156">
            <v>0</v>
          </cell>
          <cell r="T156">
            <v>0</v>
          </cell>
          <cell r="U156">
            <v>1.63</v>
          </cell>
          <cell r="V156">
            <v>1.52</v>
          </cell>
          <cell r="W156">
            <v>0.52300000000000002</v>
          </cell>
          <cell r="X156">
            <v>0.113</v>
          </cell>
          <cell r="Y156">
            <v>0.217</v>
          </cell>
          <cell r="Z156">
            <v>0.14000000000000001</v>
          </cell>
          <cell r="AA156">
            <v>5.4</v>
          </cell>
          <cell r="AB156">
            <v>15.2</v>
          </cell>
          <cell r="AC156">
            <v>14.9</v>
          </cell>
          <cell r="AD156">
            <v>14.5</v>
          </cell>
          <cell r="AE156">
            <v>20.5</v>
          </cell>
          <cell r="AF156">
            <v>9.1</v>
          </cell>
          <cell r="AG156">
            <v>27.5</v>
          </cell>
          <cell r="AH156">
            <v>23.9</v>
          </cell>
          <cell r="AI156">
            <v>23.7</v>
          </cell>
          <cell r="AJ156">
            <v>32.700000000000003</v>
          </cell>
          <cell r="AK156">
            <v>2.34</v>
          </cell>
          <cell r="AL156">
            <v>2.48</v>
          </cell>
          <cell r="AM156">
            <v>3</v>
          </cell>
          <cell r="AN156">
            <v>6</v>
          </cell>
          <cell r="AO156">
            <v>0.05</v>
          </cell>
          <cell r="AP156">
            <v>13.8</v>
          </cell>
          <cell r="AQ156">
            <v>11.9</v>
          </cell>
          <cell r="AR156">
            <v>1.4764297082228115</v>
          </cell>
          <cell r="AS156">
            <v>62.5</v>
          </cell>
          <cell r="AT156">
            <v>94.8</v>
          </cell>
          <cell r="AU156">
            <v>0.20119999999999999</v>
          </cell>
          <cell r="AV156">
            <v>2.3199999999999998E-2</v>
          </cell>
          <cell r="AW156">
            <v>12.28</v>
          </cell>
          <cell r="AX156">
            <v>11.31</v>
          </cell>
          <cell r="AY156">
            <v>12.23</v>
          </cell>
          <cell r="AZ156">
            <v>0.92</v>
          </cell>
          <cell r="BA156">
            <v>1.119</v>
          </cell>
          <cell r="BB156">
            <v>2.0990000000000002</v>
          </cell>
          <cell r="BC156">
            <v>7.4409999999999998</v>
          </cell>
          <cell r="BD156">
            <v>3.1864297082228115</v>
          </cell>
          <cell r="BE156">
            <v>28.19</v>
          </cell>
          <cell r="BF156">
            <v>4.2</v>
          </cell>
          <cell r="BG156">
            <v>6.1</v>
          </cell>
        </row>
        <row r="157">
          <cell r="D157">
            <v>6.55</v>
          </cell>
          <cell r="E157">
            <v>5.3</v>
          </cell>
          <cell r="F157">
            <v>5.09</v>
          </cell>
          <cell r="G157">
            <v>5.41</v>
          </cell>
          <cell r="H157">
            <v>5.38</v>
          </cell>
          <cell r="I157">
            <v>7.65</v>
          </cell>
          <cell r="J157">
            <v>7.24</v>
          </cell>
          <cell r="K157">
            <v>1.64</v>
          </cell>
          <cell r="L157">
            <v>1.74</v>
          </cell>
          <cell r="M157">
            <v>2.15</v>
          </cell>
          <cell r="N157">
            <v>1.74</v>
          </cell>
          <cell r="O157">
            <v>46</v>
          </cell>
          <cell r="P157">
            <v>35</v>
          </cell>
          <cell r="Q157">
            <v>14</v>
          </cell>
          <cell r="R157">
            <v>2</v>
          </cell>
          <cell r="S157">
            <v>1</v>
          </cell>
          <cell r="T157">
            <v>0</v>
          </cell>
          <cell r="U157">
            <v>0.56799999999999995</v>
          </cell>
          <cell r="V157">
            <v>0.51500000000000001</v>
          </cell>
          <cell r="W157">
            <v>0.72199999999999998</v>
          </cell>
          <cell r="X157">
            <v>0.13300000000000001</v>
          </cell>
          <cell r="Y157">
            <v>0.25700000000000001</v>
          </cell>
          <cell r="Z157">
            <v>0.152</v>
          </cell>
          <cell r="AA157">
            <v>5.5</v>
          </cell>
          <cell r="AB157">
            <v>15.3</v>
          </cell>
          <cell r="AC157">
            <v>14.9</v>
          </cell>
          <cell r="AD157">
            <v>14.4</v>
          </cell>
          <cell r="AE157">
            <v>20.3</v>
          </cell>
          <cell r="AF157">
            <v>9.1</v>
          </cell>
          <cell r="AG157">
            <v>26.3</v>
          </cell>
          <cell r="AH157">
            <v>23.1</v>
          </cell>
          <cell r="AI157">
            <v>23</v>
          </cell>
          <cell r="AJ157">
            <v>32.799999999999997</v>
          </cell>
          <cell r="AK157">
            <v>3.13</v>
          </cell>
          <cell r="AL157">
            <v>3.21</v>
          </cell>
          <cell r="AM157">
            <v>3</v>
          </cell>
          <cell r="AN157">
            <v>6</v>
          </cell>
          <cell r="AO157">
            <v>4.2999999999999997E-2</v>
          </cell>
          <cell r="AP157">
            <v>13.2</v>
          </cell>
          <cell r="AQ157">
            <v>12.5</v>
          </cell>
          <cell r="AR157">
            <v>1.3389732793522267</v>
          </cell>
          <cell r="AS157">
            <v>60.2</v>
          </cell>
          <cell r="AT157">
            <v>96.3</v>
          </cell>
          <cell r="AU157">
            <v>0.21990000000000001</v>
          </cell>
          <cell r="AV157">
            <v>1.6E-2</v>
          </cell>
          <cell r="AW157">
            <v>13.39</v>
          </cell>
          <cell r="AX157">
            <v>12.35</v>
          </cell>
          <cell r="AY157">
            <v>13.33</v>
          </cell>
          <cell r="AZ157">
            <v>0.98</v>
          </cell>
          <cell r="BA157">
            <v>1.1020000000000001</v>
          </cell>
          <cell r="BB157">
            <v>2.2360000000000002</v>
          </cell>
          <cell r="BC157">
            <v>8.2360000000000007</v>
          </cell>
          <cell r="BD157">
            <v>2.9989732793522266</v>
          </cell>
          <cell r="BE157">
            <v>28.79</v>
          </cell>
          <cell r="BF157">
            <v>4.0999999999999996</v>
          </cell>
          <cell r="BG157">
            <v>6.1</v>
          </cell>
        </row>
        <row r="158">
          <cell r="D158">
            <v>6.56</v>
          </cell>
          <cell r="E158">
            <v>5.18</v>
          </cell>
          <cell r="F158">
            <v>5.35</v>
          </cell>
          <cell r="G158">
            <v>5.32</v>
          </cell>
          <cell r="H158">
            <v>5.38</v>
          </cell>
          <cell r="I158">
            <v>7.41</v>
          </cell>
          <cell r="J158">
            <v>7.36</v>
          </cell>
          <cell r="K158">
            <v>1.68</v>
          </cell>
          <cell r="L158">
            <v>1.84</v>
          </cell>
          <cell r="M158">
            <v>2.16</v>
          </cell>
          <cell r="N158">
            <v>2.12</v>
          </cell>
          <cell r="O158">
            <v>45</v>
          </cell>
          <cell r="P158">
            <v>34</v>
          </cell>
          <cell r="Q158">
            <v>12</v>
          </cell>
          <cell r="R158">
            <v>1</v>
          </cell>
          <cell r="S158">
            <v>0</v>
          </cell>
          <cell r="T158">
            <v>0</v>
          </cell>
          <cell r="U158">
            <v>0.65600000000000003</v>
          </cell>
          <cell r="V158">
            <v>0.59699999999999998</v>
          </cell>
          <cell r="W158">
            <v>0.74099999999999999</v>
          </cell>
          <cell r="X158">
            <v>0.129</v>
          </cell>
          <cell r="Y158">
            <v>0.221</v>
          </cell>
          <cell r="Z158">
            <v>0.184</v>
          </cell>
          <cell r="AA158">
            <v>5.6</v>
          </cell>
          <cell r="AB158">
            <v>15.4</v>
          </cell>
          <cell r="AC158">
            <v>14.8</v>
          </cell>
          <cell r="AD158">
            <v>14.1</v>
          </cell>
          <cell r="AE158">
            <v>20.100000000000001</v>
          </cell>
          <cell r="AF158">
            <v>9.1999999999999993</v>
          </cell>
          <cell r="AG158">
            <v>27.1</v>
          </cell>
          <cell r="AH158">
            <v>23.2</v>
          </cell>
          <cell r="AI158">
            <v>22.9</v>
          </cell>
          <cell r="AJ158">
            <v>32.700000000000003</v>
          </cell>
          <cell r="AK158">
            <v>3.12</v>
          </cell>
          <cell r="AL158">
            <v>3.29</v>
          </cell>
          <cell r="AM158">
            <v>3.1</v>
          </cell>
          <cell r="AN158">
            <v>5.9</v>
          </cell>
          <cell r="AO158">
            <v>6.0999999999999999E-2</v>
          </cell>
          <cell r="AP158">
            <v>13.3</v>
          </cell>
          <cell r="AQ158">
            <v>12.5</v>
          </cell>
          <cell r="AR158">
            <v>1.0224731574158321</v>
          </cell>
          <cell r="AS158">
            <v>59.9</v>
          </cell>
          <cell r="AT158">
            <v>96.8</v>
          </cell>
          <cell r="AU158">
            <v>0.22040000000000001</v>
          </cell>
          <cell r="AV158">
            <v>1.4E-2</v>
          </cell>
          <cell r="AW158">
            <v>11.94</v>
          </cell>
          <cell r="AX158">
            <v>10.99</v>
          </cell>
          <cell r="AY158">
            <v>11.91</v>
          </cell>
          <cell r="AZ158">
            <v>0.92</v>
          </cell>
          <cell r="BA158">
            <v>0</v>
          </cell>
          <cell r="BB158">
            <v>0</v>
          </cell>
          <cell r="BC158">
            <v>0</v>
          </cell>
          <cell r="BD158">
            <v>3.1424731574158322</v>
          </cell>
          <cell r="BE158">
            <v>28.48</v>
          </cell>
          <cell r="BF158">
            <v>4</v>
          </cell>
          <cell r="BG158">
            <v>5.9</v>
          </cell>
        </row>
        <row r="159">
          <cell r="D159">
            <v>0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 t="str">
            <v/>
          </cell>
          <cell r="AL159" t="str">
            <v/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 t="str">
            <v/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1.06</v>
          </cell>
          <cell r="BB159">
            <v>1.99</v>
          </cell>
          <cell r="BC159">
            <v>7.3159999999999998</v>
          </cell>
          <cell r="BD159" t="str">
            <v/>
          </cell>
          <cell r="BE159">
            <v>0</v>
          </cell>
          <cell r="BF159">
            <v>0</v>
          </cell>
          <cell r="BG159">
            <v>0</v>
          </cell>
        </row>
        <row r="160">
          <cell r="D160">
            <v>7.53</v>
          </cell>
          <cell r="E160">
            <v>5.05</v>
          </cell>
          <cell r="F160">
            <v>5.1100000000000003</v>
          </cell>
          <cell r="G160">
            <v>5.3</v>
          </cell>
          <cell r="H160">
            <v>5.35</v>
          </cell>
          <cell r="I160">
            <v>7.08</v>
          </cell>
          <cell r="J160">
            <v>7.38</v>
          </cell>
          <cell r="K160">
            <v>1.47</v>
          </cell>
          <cell r="L160">
            <v>1.67</v>
          </cell>
          <cell r="M160">
            <v>2.04</v>
          </cell>
          <cell r="N160">
            <v>2</v>
          </cell>
          <cell r="O160">
            <v>67</v>
          </cell>
          <cell r="P160">
            <v>58</v>
          </cell>
          <cell r="Q160">
            <v>13</v>
          </cell>
          <cell r="R160">
            <v>2</v>
          </cell>
          <cell r="S160">
            <v>0</v>
          </cell>
          <cell r="T160">
            <v>0</v>
          </cell>
          <cell r="V160">
            <v>0.58199999999999996</v>
          </cell>
          <cell r="W160">
            <v>0.72499999999999998</v>
          </cell>
          <cell r="X160">
            <v>0.125</v>
          </cell>
          <cell r="Y160">
            <v>0.26800000000000002</v>
          </cell>
          <cell r="Z160">
            <v>0.248</v>
          </cell>
          <cell r="AA160">
            <v>5.5</v>
          </cell>
          <cell r="AB160">
            <v>15.6</v>
          </cell>
          <cell r="AC160">
            <v>15.2</v>
          </cell>
          <cell r="AD160">
            <v>16.899999999999999</v>
          </cell>
          <cell r="AE160">
            <v>22.9</v>
          </cell>
          <cell r="AF160">
            <v>9.3000000000000007</v>
          </cell>
          <cell r="AG160">
            <v>28.4</v>
          </cell>
          <cell r="AH160">
            <v>23.8</v>
          </cell>
          <cell r="AI160">
            <v>26.8</v>
          </cell>
          <cell r="AJ160">
            <v>32.9</v>
          </cell>
          <cell r="AK160">
            <v>2.98</v>
          </cell>
          <cell r="AL160">
            <v>3.16</v>
          </cell>
          <cell r="AM160">
            <v>3</v>
          </cell>
          <cell r="AN160">
            <v>5.9</v>
          </cell>
          <cell r="AO160">
            <v>0.13200000000000001</v>
          </cell>
          <cell r="AP160">
            <v>13.9</v>
          </cell>
          <cell r="AQ160">
            <v>11.5</v>
          </cell>
          <cell r="AR160">
            <v>1.1307594936708862</v>
          </cell>
          <cell r="AS160">
            <v>59.7</v>
          </cell>
          <cell r="AT160">
            <v>96.1</v>
          </cell>
          <cell r="AU160">
            <v>0.22059999999999999</v>
          </cell>
          <cell r="AV160">
            <v>1.7100000000000001E-2</v>
          </cell>
          <cell r="AW160">
            <v>13.68</v>
          </cell>
          <cell r="AX160">
            <v>12.64</v>
          </cell>
          <cell r="AY160">
            <v>13.64</v>
          </cell>
          <cell r="AZ160">
            <v>1</v>
          </cell>
          <cell r="BA160">
            <v>1.1970000000000001</v>
          </cell>
          <cell r="BB160">
            <v>2.7610000000000001</v>
          </cell>
          <cell r="BC160">
            <v>8.1929999999999996</v>
          </cell>
          <cell r="BD160">
            <v>3.160759493670886</v>
          </cell>
          <cell r="BE160">
            <v>28.23</v>
          </cell>
          <cell r="BF160">
            <v>4</v>
          </cell>
          <cell r="BG160">
            <v>5.9</v>
          </cell>
        </row>
        <row r="161">
          <cell r="D161">
            <v>6.77</v>
          </cell>
          <cell r="E161">
            <v>5.21</v>
          </cell>
          <cell r="F161">
            <v>5.17</v>
          </cell>
          <cell r="G161">
            <v>5.27</v>
          </cell>
          <cell r="H161">
            <v>5.35</v>
          </cell>
          <cell r="I161">
            <v>7</v>
          </cell>
          <cell r="J161">
            <v>7.14</v>
          </cell>
          <cell r="K161">
            <v>1.48</v>
          </cell>
          <cell r="L161">
            <v>1.73</v>
          </cell>
          <cell r="M161">
            <v>2</v>
          </cell>
          <cell r="N161">
            <v>2.04</v>
          </cell>
          <cell r="O161">
            <v>46</v>
          </cell>
          <cell r="P161">
            <v>38</v>
          </cell>
          <cell r="Q161">
            <v>15</v>
          </cell>
          <cell r="R161">
            <v>1</v>
          </cell>
          <cell r="S161">
            <v>0</v>
          </cell>
          <cell r="T161">
            <v>0</v>
          </cell>
          <cell r="U161">
            <v>0.74</v>
          </cell>
          <cell r="V161">
            <v>0.55400000000000005</v>
          </cell>
          <cell r="W161">
            <v>1.07</v>
          </cell>
          <cell r="X161">
            <v>0.13100000000000001</v>
          </cell>
          <cell r="Y161">
            <v>0.23599999999999999</v>
          </cell>
          <cell r="Z161">
            <v>0.19700000000000001</v>
          </cell>
          <cell r="AA161">
            <v>5.6</v>
          </cell>
          <cell r="AB161">
            <v>16.3</v>
          </cell>
          <cell r="AC161">
            <v>15.6</v>
          </cell>
          <cell r="AD161">
            <v>15.5</v>
          </cell>
          <cell r="AE161">
            <v>20.5</v>
          </cell>
          <cell r="AF161">
            <v>9.6</v>
          </cell>
          <cell r="AG161">
            <v>29.5</v>
          </cell>
          <cell r="AH161">
            <v>24.9</v>
          </cell>
          <cell r="AI161">
            <v>25.2</v>
          </cell>
          <cell r="AJ161">
            <v>32.4</v>
          </cell>
          <cell r="AK161">
            <v>3.02</v>
          </cell>
          <cell r="AL161">
            <v>3.05</v>
          </cell>
          <cell r="AM161">
            <v>3</v>
          </cell>
          <cell r="AN161">
            <v>5.9</v>
          </cell>
          <cell r="AO161">
            <v>5.1999999999999998E-2</v>
          </cell>
          <cell r="AP161">
            <v>14.1</v>
          </cell>
          <cell r="AQ161">
            <v>11.6</v>
          </cell>
          <cell r="AR161">
            <v>1.1795374045801528</v>
          </cell>
          <cell r="AS161">
            <v>59.5</v>
          </cell>
          <cell r="AT161">
            <v>95.2</v>
          </cell>
          <cell r="AU161">
            <v>0.2208</v>
          </cell>
          <cell r="AV161">
            <v>2.12E-2</v>
          </cell>
          <cell r="AW161">
            <v>14.14</v>
          </cell>
          <cell r="AX161">
            <v>13.1</v>
          </cell>
          <cell r="AY161">
            <v>14.24</v>
          </cell>
          <cell r="AZ161">
            <v>1.1399999999999999</v>
          </cell>
          <cell r="BA161">
            <v>1.196</v>
          </cell>
          <cell r="BB161">
            <v>2.742</v>
          </cell>
          <cell r="BC161">
            <v>8.6669999999999998</v>
          </cell>
          <cell r="BD161">
            <v>3.2095374045801526</v>
          </cell>
          <cell r="BE161">
            <v>27.52</v>
          </cell>
          <cell r="BF161">
            <v>4</v>
          </cell>
          <cell r="BG161">
            <v>5.9</v>
          </cell>
        </row>
        <row r="162">
          <cell r="D162">
            <v>6.52</v>
          </cell>
          <cell r="E162">
            <v>5.27</v>
          </cell>
          <cell r="F162">
            <v>5.1100000000000003</v>
          </cell>
          <cell r="G162">
            <v>5.45</v>
          </cell>
          <cell r="H162">
            <v>5.4</v>
          </cell>
          <cell r="I162">
            <v>7.04</v>
          </cell>
          <cell r="J162">
            <v>6.99</v>
          </cell>
          <cell r="K162">
            <v>1.53</v>
          </cell>
          <cell r="L162">
            <v>1.69</v>
          </cell>
          <cell r="M162">
            <v>2.06</v>
          </cell>
          <cell r="N162">
            <v>2.0299999999999998</v>
          </cell>
          <cell r="O162">
            <v>49</v>
          </cell>
          <cell r="P162">
            <v>38</v>
          </cell>
          <cell r="Q162">
            <v>17</v>
          </cell>
          <cell r="R162">
            <v>0</v>
          </cell>
          <cell r="S162">
            <v>1</v>
          </cell>
          <cell r="T162">
            <v>0</v>
          </cell>
          <cell r="U162">
            <v>0.60599999999999998</v>
          </cell>
          <cell r="V162">
            <v>0.51200000000000001</v>
          </cell>
          <cell r="W162">
            <v>0.78200000000000003</v>
          </cell>
          <cell r="X162">
            <v>0.19900000000000001</v>
          </cell>
          <cell r="Y162">
            <v>0.32500000000000001</v>
          </cell>
          <cell r="Z162">
            <v>0.20799999999999999</v>
          </cell>
          <cell r="AA162">
            <v>5.3</v>
          </cell>
          <cell r="AB162">
            <v>15.4</v>
          </cell>
          <cell r="AC162">
            <v>14.9</v>
          </cell>
          <cell r="AD162">
            <v>15</v>
          </cell>
          <cell r="AE162">
            <v>21.2</v>
          </cell>
          <cell r="AF162">
            <v>9.1999999999999993</v>
          </cell>
          <cell r="AG162">
            <v>28</v>
          </cell>
          <cell r="AH162">
            <v>23.9</v>
          </cell>
          <cell r="AI162">
            <v>24.5</v>
          </cell>
          <cell r="AJ162">
            <v>33.4</v>
          </cell>
          <cell r="AK162">
            <v>3.16</v>
          </cell>
          <cell r="AL162">
            <v>3.45</v>
          </cell>
          <cell r="AM162">
            <v>3.1</v>
          </cell>
          <cell r="AN162">
            <v>6</v>
          </cell>
          <cell r="AO162">
            <v>7.0999999999999994E-2</v>
          </cell>
          <cell r="AP162">
            <v>14.6</v>
          </cell>
          <cell r="AQ162">
            <v>11.6</v>
          </cell>
          <cell r="AR162">
            <v>1.0043153724247231</v>
          </cell>
          <cell r="AS162">
            <v>58.3</v>
          </cell>
          <cell r="AT162">
            <v>94.1</v>
          </cell>
          <cell r="AU162">
            <v>0.23400000000000001</v>
          </cell>
          <cell r="AV162">
            <v>2.6100000000000002E-2</v>
          </cell>
          <cell r="AW162">
            <v>13.84</v>
          </cell>
          <cell r="AX162">
            <v>12.62</v>
          </cell>
          <cell r="AY162">
            <v>13.76</v>
          </cell>
          <cell r="AZ162">
            <v>1.1399999999999999</v>
          </cell>
          <cell r="BA162">
            <v>1.196</v>
          </cell>
          <cell r="BB162">
            <v>2.1930000000000001</v>
          </cell>
          <cell r="BC162">
            <v>8.8989999999999991</v>
          </cell>
          <cell r="BD162">
            <v>3.0143153724247229</v>
          </cell>
          <cell r="BE162">
            <v>27.38</v>
          </cell>
          <cell r="BF162">
            <v>4</v>
          </cell>
          <cell r="BG162">
            <v>5.9</v>
          </cell>
        </row>
        <row r="163">
          <cell r="D163">
            <v>6.56</v>
          </cell>
          <cell r="E163">
            <v>5.35</v>
          </cell>
          <cell r="F163">
            <v>5.43</v>
          </cell>
          <cell r="G163">
            <v>5.67</v>
          </cell>
          <cell r="H163">
            <v>5.49</v>
          </cell>
          <cell r="I163">
            <v>7.58</v>
          </cell>
          <cell r="J163">
            <v>7.14</v>
          </cell>
          <cell r="K163">
            <v>1.49</v>
          </cell>
          <cell r="L163">
            <v>1.61</v>
          </cell>
          <cell r="M163">
            <v>2</v>
          </cell>
          <cell r="N163">
            <v>1.91</v>
          </cell>
          <cell r="O163">
            <v>48</v>
          </cell>
          <cell r="P163">
            <v>37</v>
          </cell>
          <cell r="Q163">
            <v>22</v>
          </cell>
          <cell r="R163">
            <v>2</v>
          </cell>
          <cell r="S163">
            <v>0</v>
          </cell>
          <cell r="T163">
            <v>0</v>
          </cell>
          <cell r="U163">
            <v>0.57399999999999995</v>
          </cell>
          <cell r="V163">
            <v>0.51500000000000001</v>
          </cell>
          <cell r="W163">
            <v>0.31900000000000001</v>
          </cell>
          <cell r="X163">
            <v>0.18099999999999999</v>
          </cell>
          <cell r="Y163">
            <v>0.34</v>
          </cell>
          <cell r="Z163">
            <v>0.22</v>
          </cell>
          <cell r="AA163">
            <v>5.3</v>
          </cell>
          <cell r="AB163">
            <v>15.3</v>
          </cell>
          <cell r="AC163">
            <v>15</v>
          </cell>
          <cell r="AD163">
            <v>14.9</v>
          </cell>
          <cell r="AE163">
            <v>22.5</v>
          </cell>
          <cell r="AF163">
            <v>9.5</v>
          </cell>
          <cell r="AG163">
            <v>28.5</v>
          </cell>
          <cell r="AH163">
            <v>24.8</v>
          </cell>
          <cell r="AI163">
            <v>25</v>
          </cell>
          <cell r="AJ163">
            <v>33</v>
          </cell>
          <cell r="AK163">
            <v>2.96</v>
          </cell>
          <cell r="AL163">
            <v>3.4</v>
          </cell>
          <cell r="AM163">
            <v>3.1</v>
          </cell>
          <cell r="AN163">
            <v>6</v>
          </cell>
          <cell r="AO163">
            <v>6.4000000000000001E-2</v>
          </cell>
          <cell r="AP163">
            <v>16.399999999999999</v>
          </cell>
          <cell r="AQ163">
            <v>12.3</v>
          </cell>
          <cell r="AR163">
            <v>0.59479103282626089</v>
          </cell>
          <cell r="AS163">
            <v>58.4</v>
          </cell>
          <cell r="AT163">
            <v>94.2</v>
          </cell>
          <cell r="AU163">
            <v>0.2331</v>
          </cell>
          <cell r="AV163">
            <v>2.5600000000000001E-2</v>
          </cell>
          <cell r="AW163">
            <v>15.45</v>
          </cell>
          <cell r="AX163">
            <v>12.49</v>
          </cell>
          <cell r="AY163">
            <v>13.43</v>
          </cell>
          <cell r="AZ163">
            <v>0.94</v>
          </cell>
          <cell r="BA163">
            <v>1.2450000000000001</v>
          </cell>
          <cell r="BB163">
            <v>2.2480000000000002</v>
          </cell>
          <cell r="BC163">
            <v>9.0169999999999995</v>
          </cell>
          <cell r="BD163">
            <v>2.5647910328262609</v>
          </cell>
          <cell r="BE163">
            <v>27.48</v>
          </cell>
          <cell r="BF163">
            <v>4</v>
          </cell>
          <cell r="BG163">
            <v>5.8</v>
          </cell>
        </row>
        <row r="164">
          <cell r="D164">
            <v>6.47</v>
          </cell>
          <cell r="E164">
            <v>5.24</v>
          </cell>
          <cell r="F164">
            <v>5.36</v>
          </cell>
          <cell r="G164">
            <v>5.49</v>
          </cell>
          <cell r="H164">
            <v>5.41</v>
          </cell>
          <cell r="I164">
            <v>7.36</v>
          </cell>
          <cell r="J164">
            <v>7.27</v>
          </cell>
          <cell r="K164">
            <v>1.51</v>
          </cell>
          <cell r="L164">
            <v>1.71</v>
          </cell>
          <cell r="M164">
            <v>1.88</v>
          </cell>
          <cell r="N164">
            <v>1.81</v>
          </cell>
          <cell r="O164">
            <v>51</v>
          </cell>
          <cell r="P164">
            <v>42</v>
          </cell>
          <cell r="Q164">
            <v>26</v>
          </cell>
          <cell r="R164">
            <v>4</v>
          </cell>
          <cell r="S164">
            <v>0</v>
          </cell>
          <cell r="T164">
            <v>0</v>
          </cell>
          <cell r="U164">
            <v>0.52100000000000002</v>
          </cell>
          <cell r="V164">
            <v>0.55400000000000005</v>
          </cell>
          <cell r="W164">
            <v>2.96</v>
          </cell>
          <cell r="X164">
            <v>0.14899999999999999</v>
          </cell>
          <cell r="Y164">
            <v>0.28399999999999997</v>
          </cell>
          <cell r="Z164">
            <v>0.21</v>
          </cell>
          <cell r="AA164">
            <v>5.4</v>
          </cell>
          <cell r="AB164">
            <v>15.1</v>
          </cell>
          <cell r="AC164">
            <v>14.8</v>
          </cell>
          <cell r="AD164">
            <v>14.9</v>
          </cell>
          <cell r="AE164">
            <v>22.9</v>
          </cell>
          <cell r="AF164">
            <v>9.6999999999999993</v>
          </cell>
          <cell r="AG164">
            <v>27.9</v>
          </cell>
          <cell r="AH164">
            <v>24.7</v>
          </cell>
          <cell r="AI164">
            <v>24.9</v>
          </cell>
          <cell r="AJ164">
            <v>34.1</v>
          </cell>
          <cell r="AK164">
            <v>3.0300000000000002</v>
          </cell>
          <cell r="AL164">
            <v>3.46</v>
          </cell>
          <cell r="AM164">
            <v>3</v>
          </cell>
          <cell r="AN164">
            <v>5.9</v>
          </cell>
          <cell r="AO164">
            <v>5.1999999999999998E-2</v>
          </cell>
          <cell r="AP164">
            <v>16.5</v>
          </cell>
          <cell r="AQ164">
            <v>12.4</v>
          </cell>
          <cell r="AR164">
            <v>1.1671605723370428</v>
          </cell>
          <cell r="AS164">
            <v>57.6</v>
          </cell>
          <cell r="AT164">
            <v>94.9</v>
          </cell>
          <cell r="AU164">
            <v>0.23899999999999999</v>
          </cell>
          <cell r="AV164">
            <v>2.18E-2</v>
          </cell>
          <cell r="AW164">
            <v>15.98</v>
          </cell>
          <cell r="AX164">
            <v>12.58</v>
          </cell>
          <cell r="AY164">
            <v>13.54</v>
          </cell>
          <cell r="AZ164">
            <v>0.96</v>
          </cell>
          <cell r="BA164">
            <v>1.177</v>
          </cell>
          <cell r="BB164">
            <v>2.298</v>
          </cell>
          <cell r="BC164">
            <v>8.4339999999999993</v>
          </cell>
          <cell r="BD164">
            <v>3.0971605723370428</v>
          </cell>
          <cell r="BE164">
            <v>27.65</v>
          </cell>
          <cell r="BF164">
            <v>4</v>
          </cell>
          <cell r="BG164">
            <v>5.8</v>
          </cell>
        </row>
        <row r="165">
          <cell r="D165">
            <v>6.4</v>
          </cell>
          <cell r="E165">
            <v>5.74</v>
          </cell>
          <cell r="F165">
            <v>5.47</v>
          </cell>
          <cell r="G165">
            <v>5.68</v>
          </cell>
          <cell r="H165">
            <v>5.57</v>
          </cell>
          <cell r="I165">
            <v>8.0399999999999991</v>
          </cell>
          <cell r="J165">
            <v>7.84</v>
          </cell>
          <cell r="K165">
            <v>1.52</v>
          </cell>
          <cell r="L165">
            <v>1.61</v>
          </cell>
          <cell r="M165">
            <v>1.84</v>
          </cell>
          <cell r="N165">
            <v>1.92</v>
          </cell>
          <cell r="O165">
            <v>49</v>
          </cell>
          <cell r="P165">
            <v>42</v>
          </cell>
          <cell r="Q165">
            <v>9</v>
          </cell>
          <cell r="R165">
            <v>0</v>
          </cell>
          <cell r="S165">
            <v>0</v>
          </cell>
          <cell r="T165">
            <v>0</v>
          </cell>
          <cell r="U165">
            <v>0.49099999999999999</v>
          </cell>
          <cell r="V165">
            <v>0.52900000000000003</v>
          </cell>
          <cell r="W165">
            <v>0.86</v>
          </cell>
          <cell r="X165">
            <v>0.125</v>
          </cell>
          <cell r="Y165">
            <v>0.28199999999999997</v>
          </cell>
          <cell r="Z165">
            <v>0.218</v>
          </cell>
          <cell r="AA165">
            <v>5.5</v>
          </cell>
          <cell r="AB165">
            <v>17.100000000000001</v>
          </cell>
          <cell r="AC165">
            <v>15.3</v>
          </cell>
          <cell r="AD165">
            <v>15.1</v>
          </cell>
          <cell r="AE165">
            <v>23.9</v>
          </cell>
          <cell r="AF165">
            <v>10</v>
          </cell>
          <cell r="AG165">
            <v>31.6</v>
          </cell>
          <cell r="AH165">
            <v>26.2</v>
          </cell>
          <cell r="AI165">
            <v>26</v>
          </cell>
          <cell r="AJ165">
            <v>38.6</v>
          </cell>
          <cell r="AK165">
            <v>2.91</v>
          </cell>
          <cell r="AL165">
            <v>3.35</v>
          </cell>
          <cell r="AM165">
            <v>2.8</v>
          </cell>
          <cell r="AN165">
            <v>5.9</v>
          </cell>
          <cell r="AO165">
            <v>0.14199999999999999</v>
          </cell>
          <cell r="AP165">
            <v>16.8</v>
          </cell>
          <cell r="AQ165">
            <v>12.5</v>
          </cell>
          <cell r="AR165">
            <v>1.1662727993655835</v>
          </cell>
          <cell r="AS165">
            <v>60.3</v>
          </cell>
          <cell r="AT165">
            <v>92.7</v>
          </cell>
          <cell r="AU165">
            <v>0.21959999999999999</v>
          </cell>
          <cell r="AV165">
            <v>3.2599999999999997E-2</v>
          </cell>
          <cell r="AW165">
            <v>13.3</v>
          </cell>
          <cell r="AX165">
            <v>12.61</v>
          </cell>
          <cell r="AY165">
            <v>12.61</v>
          </cell>
          <cell r="AZ165">
            <v>0</v>
          </cell>
          <cell r="BA165">
            <v>0</v>
          </cell>
          <cell r="BB165">
            <v>0</v>
          </cell>
          <cell r="BC165">
            <v>0</v>
          </cell>
          <cell r="BD165">
            <v>3.0962727993655834</v>
          </cell>
          <cell r="BE165">
            <v>27.82</v>
          </cell>
          <cell r="BF165">
            <v>4</v>
          </cell>
          <cell r="BG165">
            <v>5.8</v>
          </cell>
        </row>
        <row r="166"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 t="str">
            <v/>
          </cell>
          <cell r="AL166" t="str">
            <v/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 t="str">
            <v/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0</v>
          </cell>
          <cell r="BB166">
            <v>0</v>
          </cell>
          <cell r="BC166">
            <v>0</v>
          </cell>
          <cell r="BD166" t="str">
            <v/>
          </cell>
          <cell r="BE166">
            <v>0</v>
          </cell>
          <cell r="BF166">
            <v>0</v>
          </cell>
          <cell r="BG166">
            <v>0</v>
          </cell>
        </row>
        <row r="167">
          <cell r="D167">
            <v>6.32</v>
          </cell>
          <cell r="E167">
            <v>5.38</v>
          </cell>
          <cell r="F167">
            <v>5.88</v>
          </cell>
          <cell r="G167">
            <v>6.37</v>
          </cell>
          <cell r="H167">
            <v>5.68</v>
          </cell>
          <cell r="I167">
            <v>8.86</v>
          </cell>
          <cell r="J167">
            <v>8.6</v>
          </cell>
          <cell r="K167">
            <v>1.59</v>
          </cell>
          <cell r="L167">
            <v>1.69</v>
          </cell>
          <cell r="M167">
            <v>2.09</v>
          </cell>
          <cell r="N167">
            <v>1.79</v>
          </cell>
          <cell r="O167">
            <v>52</v>
          </cell>
          <cell r="P167">
            <v>40</v>
          </cell>
          <cell r="Q167">
            <v>15</v>
          </cell>
          <cell r="R167">
            <v>0</v>
          </cell>
          <cell r="S167">
            <v>1</v>
          </cell>
          <cell r="T167">
            <v>0</v>
          </cell>
          <cell r="U167">
            <v>0.67200000000000004</v>
          </cell>
          <cell r="V167">
            <v>0.52900000000000003</v>
          </cell>
          <cell r="W167">
            <v>1.53</v>
          </cell>
          <cell r="X167">
            <v>0.38600000000000001</v>
          </cell>
          <cell r="Y167">
            <v>0.65100000000000002</v>
          </cell>
          <cell r="Z167">
            <v>0.34</v>
          </cell>
          <cell r="AA167">
            <v>5.5</v>
          </cell>
          <cell r="AB167">
            <v>17.2</v>
          </cell>
          <cell r="AC167">
            <v>15.6</v>
          </cell>
          <cell r="AD167">
            <v>15.4</v>
          </cell>
          <cell r="AE167">
            <v>22.9</v>
          </cell>
          <cell r="AF167">
            <v>10.3</v>
          </cell>
          <cell r="AG167">
            <v>33.200000000000003</v>
          </cell>
          <cell r="AH167">
            <v>27.7</v>
          </cell>
          <cell r="AI167">
            <v>27.8</v>
          </cell>
          <cell r="AJ167">
            <v>38.1</v>
          </cell>
          <cell r="AK167">
            <v>3.19</v>
          </cell>
          <cell r="AL167">
            <v>3.31</v>
          </cell>
          <cell r="AM167">
            <v>3</v>
          </cell>
          <cell r="AN167">
            <v>6</v>
          </cell>
          <cell r="AO167">
            <v>0.318</v>
          </cell>
          <cell r="AP167">
            <v>18.399999999999999</v>
          </cell>
          <cell r="AQ167">
            <v>13.8</v>
          </cell>
          <cell r="AR167">
            <v>1.3220301507537686</v>
          </cell>
          <cell r="AS167">
            <v>59.6</v>
          </cell>
          <cell r="AT167">
            <v>94.2</v>
          </cell>
          <cell r="AU167">
            <v>0.2243</v>
          </cell>
          <cell r="AV167">
            <v>2.5899999999999999E-2</v>
          </cell>
          <cell r="AW167">
            <v>16.3</v>
          </cell>
          <cell r="AX167">
            <v>13.93</v>
          </cell>
          <cell r="AY167">
            <v>15.87</v>
          </cell>
          <cell r="AZ167">
            <v>1.94</v>
          </cell>
          <cell r="BA167">
            <v>1.3879999999999999</v>
          </cell>
          <cell r="BB167">
            <v>2.3490000000000002</v>
          </cell>
          <cell r="BC167">
            <v>10.632999999999999</v>
          </cell>
          <cell r="BD167">
            <v>3.1620301507537687</v>
          </cell>
          <cell r="BE167">
            <v>28.91</v>
          </cell>
          <cell r="BF167">
            <v>3.7</v>
          </cell>
          <cell r="BG167">
            <v>5.5</v>
          </cell>
        </row>
        <row r="168">
          <cell r="D168">
            <v>6.53</v>
          </cell>
          <cell r="E168">
            <v>5.77</v>
          </cell>
          <cell r="F168">
            <v>5.27</v>
          </cell>
          <cell r="G168">
            <v>5.74</v>
          </cell>
          <cell r="H168">
            <v>5.63</v>
          </cell>
          <cell r="I168">
            <v>8.41</v>
          </cell>
          <cell r="J168">
            <v>7.58</v>
          </cell>
          <cell r="K168">
            <v>1.52</v>
          </cell>
          <cell r="L168">
            <v>1.66</v>
          </cell>
          <cell r="M168">
            <v>2.0299999999999998</v>
          </cell>
          <cell r="N168">
            <v>1.88</v>
          </cell>
          <cell r="O168">
            <v>46</v>
          </cell>
          <cell r="P168">
            <v>35</v>
          </cell>
          <cell r="Q168">
            <v>13</v>
          </cell>
          <cell r="R168">
            <v>1</v>
          </cell>
          <cell r="S168">
            <v>2</v>
          </cell>
          <cell r="T168">
            <v>0</v>
          </cell>
          <cell r="U168">
            <v>0.61699999999999999</v>
          </cell>
          <cell r="V168">
            <v>0.52500000000000002</v>
          </cell>
          <cell r="W168">
            <v>0.64500000000000002</v>
          </cell>
          <cell r="X168">
            <v>8.7999999999999995E-2</v>
          </cell>
          <cell r="Y168">
            <v>0.47599999999999998</v>
          </cell>
          <cell r="Z168">
            <v>0.50600000000000001</v>
          </cell>
          <cell r="AA168">
            <v>5.3</v>
          </cell>
          <cell r="AB168">
            <v>15.5</v>
          </cell>
          <cell r="AC168">
            <v>15.5</v>
          </cell>
          <cell r="AD168">
            <v>14.4</v>
          </cell>
          <cell r="AE168">
            <v>23.6</v>
          </cell>
          <cell r="AF168">
            <v>10.3</v>
          </cell>
          <cell r="AG168">
            <v>33.4</v>
          </cell>
          <cell r="AH168">
            <v>28.4</v>
          </cell>
          <cell r="AI168">
            <v>26.4</v>
          </cell>
          <cell r="AJ168">
            <v>38.799999999999997</v>
          </cell>
          <cell r="AK168">
            <v>3.05</v>
          </cell>
          <cell r="AL168">
            <v>3.23</v>
          </cell>
          <cell r="AM168">
            <v>3.1</v>
          </cell>
          <cell r="AN168">
            <v>5.8</v>
          </cell>
          <cell r="AO168">
            <v>0.33200000000000002</v>
          </cell>
          <cell r="AP168">
            <v>19.8</v>
          </cell>
          <cell r="AQ168">
            <v>13.4</v>
          </cell>
          <cell r="AR168">
            <v>0.98312010276172157</v>
          </cell>
          <cell r="AS168">
            <v>61.5</v>
          </cell>
          <cell r="AT168">
            <v>93.9</v>
          </cell>
          <cell r="AU168">
            <v>0.21099999999999999</v>
          </cell>
          <cell r="AV168">
            <v>2.7300000000000001E-2</v>
          </cell>
          <cell r="AW168">
            <v>16.190000000000001</v>
          </cell>
          <cell r="AX168">
            <v>15.57</v>
          </cell>
          <cell r="AY168">
            <v>15.57</v>
          </cell>
          <cell r="AZ168">
            <v>0</v>
          </cell>
          <cell r="BA168">
            <v>1.385</v>
          </cell>
          <cell r="BB168">
            <v>2.8620000000000001</v>
          </cell>
          <cell r="BC168">
            <v>11.066000000000001</v>
          </cell>
          <cell r="BD168">
            <v>2.8931201027617215</v>
          </cell>
          <cell r="BE168">
            <v>27.38</v>
          </cell>
          <cell r="BF168">
            <v>3.5</v>
          </cell>
          <cell r="BG168">
            <v>5</v>
          </cell>
        </row>
        <row r="169">
          <cell r="D169">
            <v>6.31</v>
          </cell>
          <cell r="E169">
            <v>5.45</v>
          </cell>
          <cell r="F169">
            <v>5.2</v>
          </cell>
          <cell r="G169">
            <v>5.77</v>
          </cell>
          <cell r="H169">
            <v>5.92</v>
          </cell>
          <cell r="I169">
            <v>8.5299999999999994</v>
          </cell>
          <cell r="J169">
            <v>7.27</v>
          </cell>
          <cell r="K169">
            <v>1.5</v>
          </cell>
          <cell r="L169">
            <v>1.63</v>
          </cell>
          <cell r="M169">
            <v>1.9</v>
          </cell>
          <cell r="N169">
            <v>1.89</v>
          </cell>
          <cell r="O169">
            <v>48</v>
          </cell>
          <cell r="P169">
            <v>39</v>
          </cell>
          <cell r="Q169">
            <v>11</v>
          </cell>
          <cell r="R169">
            <v>2</v>
          </cell>
          <cell r="S169">
            <v>0</v>
          </cell>
          <cell r="T169">
            <v>0</v>
          </cell>
          <cell r="U169">
            <v>0.49199999999999999</v>
          </cell>
          <cell r="V169">
            <v>0.51400000000000001</v>
          </cell>
          <cell r="W169">
            <v>0.59399999999999997</v>
          </cell>
          <cell r="X169">
            <v>9.4E-2</v>
          </cell>
          <cell r="Y169">
            <v>0.54100000000000004</v>
          </cell>
          <cell r="Z169">
            <v>0.78100000000000003</v>
          </cell>
          <cell r="AA169">
            <v>5.8</v>
          </cell>
          <cell r="AB169">
            <v>14.5</v>
          </cell>
          <cell r="AC169">
            <v>15.8</v>
          </cell>
          <cell r="AD169">
            <v>15.5</v>
          </cell>
          <cell r="AE169">
            <v>22.2</v>
          </cell>
          <cell r="AF169">
            <v>10.9</v>
          </cell>
          <cell r="AG169">
            <v>27.7</v>
          </cell>
          <cell r="AH169">
            <v>28.7</v>
          </cell>
          <cell r="AI169">
            <v>28.2</v>
          </cell>
          <cell r="AJ169">
            <v>37.299999999999997</v>
          </cell>
          <cell r="AK169">
            <v>3.0700000000000003</v>
          </cell>
          <cell r="AL169">
            <v>3.24</v>
          </cell>
          <cell r="AM169">
            <v>3</v>
          </cell>
          <cell r="AN169">
            <v>6</v>
          </cell>
          <cell r="AO169">
            <v>0.22900000000000001</v>
          </cell>
          <cell r="AP169">
            <v>18.5</v>
          </cell>
          <cell r="AQ169">
            <v>14.1</v>
          </cell>
          <cell r="AR169">
            <v>1.0316839443742096</v>
          </cell>
          <cell r="AS169">
            <v>61.3</v>
          </cell>
          <cell r="AT169">
            <v>94.4</v>
          </cell>
          <cell r="AU169">
            <v>0.2122</v>
          </cell>
          <cell r="AV169">
            <v>2.4799999999999999E-2</v>
          </cell>
          <cell r="AW169">
            <v>16.43</v>
          </cell>
          <cell r="AX169">
            <v>15.82</v>
          </cell>
          <cell r="AY169">
            <v>15.82</v>
          </cell>
          <cell r="AZ169">
            <v>0</v>
          </cell>
          <cell r="BA169">
            <v>1.288</v>
          </cell>
          <cell r="BB169">
            <v>3.153</v>
          </cell>
          <cell r="BC169">
            <v>11.644</v>
          </cell>
          <cell r="BD169">
            <v>2.9116839443742095</v>
          </cell>
          <cell r="BE169">
            <v>27.76</v>
          </cell>
          <cell r="BF169">
            <v>3.3</v>
          </cell>
          <cell r="BG169">
            <v>4.8</v>
          </cell>
        </row>
        <row r="170">
          <cell r="D170">
            <v>6.42</v>
          </cell>
          <cell r="E170">
            <v>5.42</v>
          </cell>
          <cell r="F170">
            <v>5.48</v>
          </cell>
          <cell r="G170">
            <v>5.71</v>
          </cell>
          <cell r="H170">
            <v>5.68</v>
          </cell>
          <cell r="I170">
            <v>7.59</v>
          </cell>
          <cell r="J170">
            <v>7.61</v>
          </cell>
          <cell r="K170">
            <v>1.59</v>
          </cell>
          <cell r="L170">
            <v>1.71</v>
          </cell>
          <cell r="M170">
            <v>1.88</v>
          </cell>
          <cell r="N170">
            <v>1.83</v>
          </cell>
          <cell r="O170">
            <v>47</v>
          </cell>
          <cell r="P170">
            <v>40</v>
          </cell>
          <cell r="Q170">
            <v>8</v>
          </cell>
          <cell r="R170">
            <v>0</v>
          </cell>
          <cell r="S170">
            <v>0</v>
          </cell>
          <cell r="T170">
            <v>0</v>
          </cell>
          <cell r="U170">
            <v>0.59199999999999997</v>
          </cell>
          <cell r="V170">
            <v>0.55400000000000005</v>
          </cell>
          <cell r="W170">
            <v>0.48099999999999998</v>
          </cell>
          <cell r="X170">
            <v>9.0999999999999998E-2</v>
          </cell>
          <cell r="Y170">
            <v>0.20399999999999999</v>
          </cell>
          <cell r="Z170">
            <v>0.17</v>
          </cell>
          <cell r="AA170">
            <v>5.7</v>
          </cell>
          <cell r="AB170">
            <v>16</v>
          </cell>
          <cell r="AC170">
            <v>15.2</v>
          </cell>
          <cell r="AD170">
            <v>14.5</v>
          </cell>
          <cell r="AE170">
            <v>21.3</v>
          </cell>
          <cell r="AF170">
            <v>10.8</v>
          </cell>
          <cell r="AG170">
            <v>30.8</v>
          </cell>
          <cell r="AH170">
            <v>28.1</v>
          </cell>
          <cell r="AI170">
            <v>26.7</v>
          </cell>
          <cell r="AJ170">
            <v>36.299999999999997</v>
          </cell>
          <cell r="AK170">
            <v>2.9699999999999998</v>
          </cell>
          <cell r="AL170">
            <v>3.31</v>
          </cell>
          <cell r="AM170">
            <v>3</v>
          </cell>
          <cell r="AN170">
            <v>6</v>
          </cell>
          <cell r="AO170">
            <v>0.104</v>
          </cell>
          <cell r="AP170">
            <v>19.100000000000001</v>
          </cell>
          <cell r="AQ170">
            <v>14.9</v>
          </cell>
          <cell r="AR170">
            <v>1.1223997461928936</v>
          </cell>
          <cell r="AS170">
            <v>61</v>
          </cell>
          <cell r="AT170">
            <v>95.6</v>
          </cell>
          <cell r="AU170">
            <v>0.2109</v>
          </cell>
          <cell r="AV170">
            <v>1.8499999999999999E-2</v>
          </cell>
          <cell r="AW170">
            <v>17.23</v>
          </cell>
          <cell r="AX170">
            <v>15.76</v>
          </cell>
          <cell r="AY170">
            <v>16.739999999999998</v>
          </cell>
          <cell r="AZ170">
            <v>0.98</v>
          </cell>
          <cell r="BA170">
            <v>1.51</v>
          </cell>
          <cell r="BB170">
            <v>2.9380000000000002</v>
          </cell>
          <cell r="BC170">
            <v>11.348000000000001</v>
          </cell>
          <cell r="BD170">
            <v>2.9823997461928937</v>
          </cell>
          <cell r="BE170">
            <v>27.52</v>
          </cell>
          <cell r="BF170">
            <v>3.2</v>
          </cell>
          <cell r="BG170">
            <v>4.4000000000000004</v>
          </cell>
        </row>
        <row r="171">
          <cell r="D171">
            <v>6.83</v>
          </cell>
          <cell r="E171">
            <v>5.34</v>
          </cell>
          <cell r="F171">
            <v>5.31</v>
          </cell>
          <cell r="G171">
            <v>5.31</v>
          </cell>
          <cell r="H171">
            <v>5.34</v>
          </cell>
          <cell r="I171">
            <v>6.96</v>
          </cell>
          <cell r="J171">
            <v>7.68</v>
          </cell>
          <cell r="K171">
            <v>1.49</v>
          </cell>
          <cell r="L171">
            <v>1.65</v>
          </cell>
          <cell r="M171">
            <v>1.94</v>
          </cell>
          <cell r="N171">
            <v>1.91</v>
          </cell>
          <cell r="O171">
            <v>44</v>
          </cell>
          <cell r="P171">
            <v>36</v>
          </cell>
          <cell r="Q171">
            <v>9</v>
          </cell>
          <cell r="R171">
            <v>0</v>
          </cell>
          <cell r="S171">
            <v>0</v>
          </cell>
          <cell r="T171">
            <v>0</v>
          </cell>
          <cell r="U171">
            <v>0.45200000000000001</v>
          </cell>
          <cell r="V171">
            <v>0.44500000000000001</v>
          </cell>
          <cell r="W171">
            <v>0.59199999999999997</v>
          </cell>
          <cell r="X171">
            <v>8.1000000000000003E-2</v>
          </cell>
          <cell r="Y171">
            <v>0.17100000000000001</v>
          </cell>
          <cell r="Z171">
            <v>0.14599999999999999</v>
          </cell>
          <cell r="AA171">
            <v>5.6</v>
          </cell>
          <cell r="AB171">
            <v>16.7</v>
          </cell>
          <cell r="AC171">
            <v>14.9</v>
          </cell>
          <cell r="AD171">
            <v>14.8</v>
          </cell>
          <cell r="AE171">
            <v>20.399999999999999</v>
          </cell>
          <cell r="AF171">
            <v>11.1</v>
          </cell>
          <cell r="AG171">
            <v>33.4</v>
          </cell>
          <cell r="AH171">
            <v>28.6</v>
          </cell>
          <cell r="AI171">
            <v>28.4</v>
          </cell>
          <cell r="AJ171">
            <v>35</v>
          </cell>
          <cell r="AK171">
            <v>3.02</v>
          </cell>
          <cell r="AL171">
            <v>3.21</v>
          </cell>
          <cell r="AM171">
            <v>2.9</v>
          </cell>
          <cell r="AN171">
            <v>6</v>
          </cell>
          <cell r="AO171">
            <v>4.2000000000000003E-2</v>
          </cell>
          <cell r="AP171">
            <v>20.9</v>
          </cell>
          <cell r="AQ171">
            <v>15</v>
          </cell>
          <cell r="AR171" t="str">
            <v/>
          </cell>
          <cell r="AS171">
            <v>77.5</v>
          </cell>
          <cell r="AT171">
            <v>90.5</v>
          </cell>
          <cell r="AU171">
            <v>0.1103</v>
          </cell>
          <cell r="AV171">
            <v>4.2999999999999997E-2</v>
          </cell>
          <cell r="AW171">
            <v>16.52</v>
          </cell>
          <cell r="AX171">
            <v>0</v>
          </cell>
          <cell r="AY171">
            <v>0</v>
          </cell>
          <cell r="AZ171">
            <v>0</v>
          </cell>
          <cell r="BA171">
            <v>0</v>
          </cell>
          <cell r="BB171">
            <v>0</v>
          </cell>
          <cell r="BC171">
            <v>0</v>
          </cell>
          <cell r="BD171" t="str">
            <v/>
          </cell>
          <cell r="BE171">
            <v>28.44</v>
          </cell>
          <cell r="BF171">
            <v>3.2</v>
          </cell>
          <cell r="BG171">
            <v>4.4000000000000004</v>
          </cell>
        </row>
        <row r="172">
          <cell r="D172">
            <v>6.82</v>
          </cell>
          <cell r="E172">
            <v>5.27</v>
          </cell>
          <cell r="F172">
            <v>5.3</v>
          </cell>
          <cell r="G172">
            <v>5.29</v>
          </cell>
          <cell r="H172">
            <v>5.33</v>
          </cell>
          <cell r="I172">
            <v>7.04</v>
          </cell>
          <cell r="J172">
            <v>7.26</v>
          </cell>
          <cell r="K172">
            <v>1.53</v>
          </cell>
          <cell r="L172">
            <v>1.7</v>
          </cell>
          <cell r="M172">
            <v>1.95</v>
          </cell>
          <cell r="N172">
            <v>1.93</v>
          </cell>
          <cell r="O172">
            <v>43</v>
          </cell>
          <cell r="P172">
            <v>37</v>
          </cell>
          <cell r="Q172">
            <v>10</v>
          </cell>
          <cell r="R172">
            <v>1</v>
          </cell>
          <cell r="S172">
            <v>0</v>
          </cell>
          <cell r="T172">
            <v>0</v>
          </cell>
          <cell r="U172">
            <v>0.48299999999999998</v>
          </cell>
          <cell r="V172">
            <v>0.47599999999999998</v>
          </cell>
          <cell r="W172">
            <v>0.59599999999999997</v>
          </cell>
          <cell r="X172">
            <v>9.2999999999999999E-2</v>
          </cell>
          <cell r="Y172">
            <v>0.127</v>
          </cell>
          <cell r="Z172">
            <v>9.4E-2</v>
          </cell>
          <cell r="AA172">
            <v>5.7</v>
          </cell>
          <cell r="AB172">
            <v>17.2</v>
          </cell>
          <cell r="AC172">
            <v>15.2</v>
          </cell>
          <cell r="AD172">
            <v>15.1</v>
          </cell>
          <cell r="AE172">
            <v>16.399999999999999</v>
          </cell>
          <cell r="AF172">
            <v>11.2</v>
          </cell>
          <cell r="AG172">
            <v>34.5</v>
          </cell>
          <cell r="AH172">
            <v>29.2</v>
          </cell>
          <cell r="AI172">
            <v>29</v>
          </cell>
          <cell r="AJ172">
            <v>28.7</v>
          </cell>
          <cell r="AK172">
            <v>2.95</v>
          </cell>
          <cell r="AL172">
            <v>2.98</v>
          </cell>
          <cell r="AM172">
            <v>3</v>
          </cell>
          <cell r="AN172">
            <v>5.9</v>
          </cell>
          <cell r="AO172">
            <v>4.5999999999999999E-2</v>
          </cell>
          <cell r="AP172">
            <v>20.8</v>
          </cell>
          <cell r="AQ172">
            <v>15.6</v>
          </cell>
          <cell r="AR172">
            <v>1.2346708961141954</v>
          </cell>
          <cell r="AS172">
            <v>59</v>
          </cell>
          <cell r="AT172">
            <v>90.9</v>
          </cell>
          <cell r="AU172">
            <v>0.2291</v>
          </cell>
          <cell r="AV172">
            <v>4.1399999999999999E-2</v>
          </cell>
          <cell r="AW172">
            <v>14.07</v>
          </cell>
          <cell r="AX172">
            <v>12.61</v>
          </cell>
          <cell r="AY172">
            <v>13.58</v>
          </cell>
          <cell r="AZ172">
            <v>0.97</v>
          </cell>
          <cell r="BA172">
            <v>0</v>
          </cell>
          <cell r="BB172">
            <v>0</v>
          </cell>
          <cell r="BC172">
            <v>0</v>
          </cell>
          <cell r="BD172">
            <v>3.0746708961141955</v>
          </cell>
          <cell r="BE172">
            <v>28.4</v>
          </cell>
          <cell r="BF172">
            <v>3.2</v>
          </cell>
          <cell r="BG172">
            <v>4.4000000000000004</v>
          </cell>
        </row>
        <row r="173"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 t="str">
            <v/>
          </cell>
          <cell r="AL173" t="str">
            <v/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 t="str">
            <v/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0</v>
          </cell>
          <cell r="BB173">
            <v>0</v>
          </cell>
          <cell r="BC173">
            <v>0</v>
          </cell>
          <cell r="BD173" t="str">
            <v/>
          </cell>
          <cell r="BE173">
            <v>0</v>
          </cell>
          <cell r="BF173">
            <v>0</v>
          </cell>
          <cell r="BG173">
            <v>0</v>
          </cell>
        </row>
        <row r="174">
          <cell r="D174">
            <v>6.55</v>
          </cell>
          <cell r="E174">
            <v>5.4</v>
          </cell>
          <cell r="F174">
            <v>5.16</v>
          </cell>
          <cell r="G174">
            <v>5.33</v>
          </cell>
          <cell r="H174">
            <v>5.3</v>
          </cell>
          <cell r="I174">
            <v>7.19</v>
          </cell>
          <cell r="J174">
            <v>6.74</v>
          </cell>
          <cell r="K174">
            <v>1.5</v>
          </cell>
          <cell r="L174">
            <v>1.55</v>
          </cell>
          <cell r="M174">
            <v>1.95</v>
          </cell>
          <cell r="N174">
            <v>1.75</v>
          </cell>
          <cell r="O174">
            <v>44</v>
          </cell>
          <cell r="P174">
            <v>32</v>
          </cell>
          <cell r="Q174">
            <v>9</v>
          </cell>
          <cell r="R174">
            <v>0</v>
          </cell>
          <cell r="S174">
            <v>0</v>
          </cell>
          <cell r="T174">
            <v>0</v>
          </cell>
          <cell r="U174">
            <v>0.58499999999999996</v>
          </cell>
          <cell r="V174">
            <v>0.52400000000000002</v>
          </cell>
          <cell r="W174">
            <v>1.03</v>
          </cell>
          <cell r="X174">
            <v>0.10100000000000001</v>
          </cell>
          <cell r="Y174">
            <v>0.57799999999999996</v>
          </cell>
          <cell r="Z174">
            <v>0.54300000000000004</v>
          </cell>
          <cell r="AA174">
            <v>5.7</v>
          </cell>
          <cell r="AB174">
            <v>15.7</v>
          </cell>
          <cell r="AC174">
            <v>15.4</v>
          </cell>
          <cell r="AD174">
            <v>15.1</v>
          </cell>
          <cell r="AE174">
            <v>20.8</v>
          </cell>
          <cell r="AF174">
            <v>11.1</v>
          </cell>
          <cell r="AG174">
            <v>31</v>
          </cell>
          <cell r="AH174">
            <v>28.7</v>
          </cell>
          <cell r="AI174">
            <v>28</v>
          </cell>
          <cell r="AJ174">
            <v>36.1</v>
          </cell>
          <cell r="AK174">
            <v>3.02</v>
          </cell>
          <cell r="AL174">
            <v>3.25</v>
          </cell>
          <cell r="AM174">
            <v>3.1</v>
          </cell>
          <cell r="AN174">
            <v>6</v>
          </cell>
          <cell r="AO174">
            <v>2.1999999999999999E-2</v>
          </cell>
          <cell r="AP174">
            <v>20</v>
          </cell>
          <cell r="AQ174">
            <v>15.5</v>
          </cell>
          <cell r="AR174">
            <v>1.2898328402366863</v>
          </cell>
          <cell r="AS174">
            <v>60.6</v>
          </cell>
          <cell r="AT174">
            <v>93.6</v>
          </cell>
          <cell r="AU174">
            <v>0.2172</v>
          </cell>
          <cell r="AV174">
            <v>2.87E-2</v>
          </cell>
          <cell r="AW174">
            <v>14.96</v>
          </cell>
          <cell r="AX174">
            <v>13.52</v>
          </cell>
          <cell r="AY174">
            <v>14.46</v>
          </cell>
          <cell r="AZ174">
            <v>0.94</v>
          </cell>
          <cell r="BA174">
            <v>1.2310000000000001</v>
          </cell>
          <cell r="BB174">
            <v>2.681</v>
          </cell>
          <cell r="BC174">
            <v>9.7460000000000004</v>
          </cell>
          <cell r="BD174">
            <v>3.1098328402366864</v>
          </cell>
          <cell r="BE174">
            <v>27.44</v>
          </cell>
          <cell r="BF174">
            <v>3.2</v>
          </cell>
          <cell r="BG174">
            <v>4.5</v>
          </cell>
        </row>
        <row r="175">
          <cell r="D175">
            <v>6.4</v>
          </cell>
          <cell r="E175">
            <v>5.15</v>
          </cell>
          <cell r="F175">
            <v>5.38</v>
          </cell>
          <cell r="G175">
            <v>4.97</v>
          </cell>
          <cell r="H175">
            <v>5.0199999999999996</v>
          </cell>
          <cell r="I175">
            <v>5.52</v>
          </cell>
          <cell r="J175">
            <v>5.94</v>
          </cell>
          <cell r="K175">
            <v>1.64</v>
          </cell>
          <cell r="L175">
            <v>1.78</v>
          </cell>
          <cell r="M175">
            <v>2.06</v>
          </cell>
          <cell r="N175">
            <v>1.86</v>
          </cell>
          <cell r="O175">
            <v>44</v>
          </cell>
          <cell r="P175">
            <v>32</v>
          </cell>
          <cell r="Q175">
            <v>9</v>
          </cell>
          <cell r="R175">
            <v>1</v>
          </cell>
          <cell r="S175">
            <v>0</v>
          </cell>
          <cell r="T175">
            <v>0</v>
          </cell>
          <cell r="U175">
            <v>0.56999999999999995</v>
          </cell>
          <cell r="V175">
            <v>0.49399999999999999</v>
          </cell>
          <cell r="W175">
            <v>0.58699999999999997</v>
          </cell>
          <cell r="X175">
            <v>8.4000000000000005E-2</v>
          </cell>
          <cell r="Y175">
            <v>0.36499999999999999</v>
          </cell>
          <cell r="Z175">
            <v>0.373</v>
          </cell>
          <cell r="AA175">
            <v>5.7</v>
          </cell>
          <cell r="AB175">
            <v>15.4</v>
          </cell>
          <cell r="AC175">
            <v>15.6</v>
          </cell>
          <cell r="AD175">
            <v>14.9</v>
          </cell>
          <cell r="AE175">
            <v>15.6</v>
          </cell>
          <cell r="AF175">
            <v>11</v>
          </cell>
          <cell r="AG175">
            <v>30</v>
          </cell>
          <cell r="AH175">
            <v>29.5</v>
          </cell>
          <cell r="AI175">
            <v>28</v>
          </cell>
          <cell r="AJ175">
            <v>26.8</v>
          </cell>
          <cell r="AK175">
            <v>3.1799999999999997</v>
          </cell>
          <cell r="AL175">
            <v>3.53</v>
          </cell>
          <cell r="AM175">
            <v>3.1</v>
          </cell>
          <cell r="AN175">
            <v>6</v>
          </cell>
          <cell r="AO175">
            <v>0.252</v>
          </cell>
          <cell r="AP175">
            <v>19.399999999999999</v>
          </cell>
          <cell r="AQ175">
            <v>15.1</v>
          </cell>
          <cell r="AR175">
            <v>1.0716521739130433</v>
          </cell>
          <cell r="AS175">
            <v>61</v>
          </cell>
          <cell r="AT175">
            <v>94.2</v>
          </cell>
          <cell r="AU175">
            <v>0.21429999999999999</v>
          </cell>
          <cell r="AV175">
            <v>2.5999999999999999E-2</v>
          </cell>
          <cell r="AW175">
            <v>15.12</v>
          </cell>
          <cell r="AX175">
            <v>13.8</v>
          </cell>
          <cell r="AY175">
            <v>14.73</v>
          </cell>
          <cell r="AZ175">
            <v>0.93</v>
          </cell>
          <cell r="BA175">
            <v>1.31</v>
          </cell>
          <cell r="BB175">
            <v>2.609</v>
          </cell>
          <cell r="BC175">
            <v>9.1780000000000008</v>
          </cell>
          <cell r="BD175">
            <v>2.9016521739130434</v>
          </cell>
          <cell r="BE175">
            <v>28.61</v>
          </cell>
          <cell r="BF175">
            <v>3.2</v>
          </cell>
          <cell r="BG175">
            <v>4.5</v>
          </cell>
        </row>
        <row r="176">
          <cell r="D176">
            <v>6.85</v>
          </cell>
          <cell r="E176">
            <v>5.22</v>
          </cell>
          <cell r="F176">
            <v>5.0599999999999996</v>
          </cell>
          <cell r="G176">
            <v>5.26</v>
          </cell>
          <cell r="H176">
            <v>5.24</v>
          </cell>
          <cell r="I176">
            <v>6.79</v>
          </cell>
          <cell r="J176">
            <v>7.14</v>
          </cell>
          <cell r="K176">
            <v>1.62</v>
          </cell>
          <cell r="L176">
            <v>1.77</v>
          </cell>
          <cell r="M176">
            <v>2.0299999999999998</v>
          </cell>
          <cell r="N176">
            <v>1.86</v>
          </cell>
          <cell r="O176">
            <v>43</v>
          </cell>
          <cell r="P176">
            <v>34</v>
          </cell>
          <cell r="Q176">
            <v>8</v>
          </cell>
          <cell r="R176">
            <v>0</v>
          </cell>
          <cell r="S176">
            <v>0</v>
          </cell>
          <cell r="T176">
            <v>0</v>
          </cell>
          <cell r="U176">
            <v>0.57999999999999996</v>
          </cell>
          <cell r="V176">
            <v>0.438</v>
          </cell>
          <cell r="W176">
            <v>0.59</v>
          </cell>
          <cell r="X176">
            <v>8.7999999999999995E-2</v>
          </cell>
          <cell r="Y176">
            <v>0.51700000000000002</v>
          </cell>
          <cell r="Z176">
            <v>0.61399999999999999</v>
          </cell>
          <cell r="AA176">
            <v>5.7</v>
          </cell>
          <cell r="AB176">
            <v>15.5</v>
          </cell>
          <cell r="AC176">
            <v>15.1</v>
          </cell>
          <cell r="AD176">
            <v>14.9</v>
          </cell>
          <cell r="AE176">
            <v>20.399999999999999</v>
          </cell>
          <cell r="AF176">
            <v>11.1</v>
          </cell>
          <cell r="AG176">
            <v>30.8</v>
          </cell>
          <cell r="AH176">
            <v>28.8</v>
          </cell>
          <cell r="AI176">
            <v>28.2</v>
          </cell>
          <cell r="AJ176">
            <v>35.299999999999997</v>
          </cell>
          <cell r="AK176">
            <v>3.12</v>
          </cell>
          <cell r="AL176">
            <v>3.46</v>
          </cell>
          <cell r="AM176">
            <v>3</v>
          </cell>
          <cell r="AN176">
            <v>5.9</v>
          </cell>
          <cell r="AO176">
            <v>8.5000000000000006E-2</v>
          </cell>
          <cell r="AP176">
            <v>19.7</v>
          </cell>
          <cell r="AQ176">
            <v>15.3</v>
          </cell>
          <cell r="AR176">
            <v>1.486563794255177</v>
          </cell>
          <cell r="AS176">
            <v>59.8</v>
          </cell>
          <cell r="AT176">
            <v>98.1</v>
          </cell>
          <cell r="AU176">
            <v>0.2145</v>
          </cell>
          <cell r="AV176">
            <v>8.0999999999999996E-3</v>
          </cell>
          <cell r="AW176">
            <v>16.420000000000002</v>
          </cell>
          <cell r="AX176">
            <v>14.97</v>
          </cell>
          <cell r="AY176">
            <v>15.93</v>
          </cell>
          <cell r="AZ176">
            <v>0.96</v>
          </cell>
          <cell r="BA176">
            <v>1.367</v>
          </cell>
          <cell r="BB176">
            <v>2.4</v>
          </cell>
          <cell r="BC176">
            <v>10.555</v>
          </cell>
          <cell r="BD176">
            <v>3.2765637942551771</v>
          </cell>
          <cell r="BE176">
            <v>27.43</v>
          </cell>
          <cell r="BF176">
            <v>3.2</v>
          </cell>
          <cell r="BG176">
            <v>4.5</v>
          </cell>
        </row>
        <row r="177">
          <cell r="D177">
            <v>6.98</v>
          </cell>
          <cell r="E177">
            <v>5.43</v>
          </cell>
          <cell r="F177">
            <v>5.27</v>
          </cell>
          <cell r="G177">
            <v>5.16</v>
          </cell>
          <cell r="H177">
            <v>5.24</v>
          </cell>
          <cell r="I177">
            <v>6.73</v>
          </cell>
          <cell r="J177">
            <v>6.72</v>
          </cell>
          <cell r="K177">
            <v>1.49</v>
          </cell>
          <cell r="L177">
            <v>1.62</v>
          </cell>
          <cell r="M177">
            <v>1.91</v>
          </cell>
          <cell r="N177">
            <v>1.76</v>
          </cell>
          <cell r="O177">
            <v>46</v>
          </cell>
          <cell r="P177">
            <v>38</v>
          </cell>
          <cell r="Q177">
            <v>16</v>
          </cell>
          <cell r="R177">
            <v>1</v>
          </cell>
          <cell r="S177">
            <v>0</v>
          </cell>
          <cell r="T177">
            <v>0</v>
          </cell>
          <cell r="U177">
            <v>0.501</v>
          </cell>
          <cell r="V177">
            <v>0.436</v>
          </cell>
          <cell r="W177">
            <v>0.871</v>
          </cell>
          <cell r="X177">
            <v>9.1999999999999998E-2</v>
          </cell>
          <cell r="Y177">
            <v>0.248</v>
          </cell>
          <cell r="Z177">
            <v>0.25</v>
          </cell>
          <cell r="AA177">
            <v>5.8</v>
          </cell>
          <cell r="AB177">
            <v>15.4</v>
          </cell>
          <cell r="AC177">
            <v>15.1</v>
          </cell>
          <cell r="AD177">
            <v>14.4</v>
          </cell>
          <cell r="AE177">
            <v>20.7</v>
          </cell>
          <cell r="AF177">
            <v>11.3</v>
          </cell>
          <cell r="AG177">
            <v>30.1</v>
          </cell>
          <cell r="AH177">
            <v>29.2</v>
          </cell>
          <cell r="AI177">
            <v>27.4</v>
          </cell>
          <cell r="AJ177">
            <v>36.299999999999997</v>
          </cell>
          <cell r="AK177">
            <v>3.15</v>
          </cell>
          <cell r="AL177">
            <v>3.51</v>
          </cell>
          <cell r="AM177">
            <v>2.9</v>
          </cell>
          <cell r="AN177">
            <v>5.9</v>
          </cell>
          <cell r="AO177">
            <v>9.0999999999999998E-2</v>
          </cell>
          <cell r="AP177">
            <v>20.100000000000001</v>
          </cell>
          <cell r="AQ177">
            <v>15.8</v>
          </cell>
          <cell r="AR177" t="str">
            <v/>
          </cell>
          <cell r="AS177">
            <v>59.8</v>
          </cell>
          <cell r="AT177">
            <v>92.9</v>
          </cell>
          <cell r="AU177">
            <v>0.21440000000000001</v>
          </cell>
          <cell r="AV177">
            <v>3.1699999999999999E-2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  <cell r="BC177">
            <v>0</v>
          </cell>
          <cell r="BD177" t="str">
            <v/>
          </cell>
          <cell r="BE177">
            <v>26.93</v>
          </cell>
          <cell r="BF177">
            <v>3</v>
          </cell>
          <cell r="BG177">
            <v>5.3</v>
          </cell>
        </row>
        <row r="178">
          <cell r="D178">
            <v>6.61</v>
          </cell>
          <cell r="E178">
            <v>5.12</v>
          </cell>
          <cell r="F178">
            <v>5.1100000000000003</v>
          </cell>
          <cell r="G178">
            <v>5.18</v>
          </cell>
          <cell r="H178">
            <v>5.28</v>
          </cell>
          <cell r="I178">
            <v>7.88</v>
          </cell>
          <cell r="J178">
            <v>6.74</v>
          </cell>
          <cell r="K178">
            <v>1.52</v>
          </cell>
          <cell r="L178">
            <v>1.59</v>
          </cell>
          <cell r="M178">
            <v>1.93</v>
          </cell>
          <cell r="N178">
            <v>1.74</v>
          </cell>
          <cell r="O178">
            <v>40</v>
          </cell>
          <cell r="P178">
            <v>30</v>
          </cell>
          <cell r="Q178">
            <v>8</v>
          </cell>
          <cell r="R178">
            <v>0</v>
          </cell>
          <cell r="S178">
            <v>0</v>
          </cell>
          <cell r="T178">
            <v>0</v>
          </cell>
          <cell r="U178">
            <v>0.56999999999999995</v>
          </cell>
          <cell r="V178">
            <v>0.44500000000000001</v>
          </cell>
          <cell r="W178">
            <v>0.629</v>
          </cell>
          <cell r="X178">
            <v>0.121</v>
          </cell>
          <cell r="Y178">
            <v>0.28599999999999998</v>
          </cell>
          <cell r="Z178">
            <v>0.246</v>
          </cell>
          <cell r="AA178">
            <v>5.7</v>
          </cell>
          <cell r="AB178">
            <v>15.4</v>
          </cell>
          <cell r="AC178">
            <v>15.7</v>
          </cell>
          <cell r="AD178">
            <v>15.6</v>
          </cell>
          <cell r="AE178">
            <v>20.3</v>
          </cell>
          <cell r="AF178">
            <v>11.4</v>
          </cell>
          <cell r="AG178">
            <v>30.7</v>
          </cell>
          <cell r="AH178">
            <v>30</v>
          </cell>
          <cell r="AI178">
            <v>30.1</v>
          </cell>
          <cell r="AJ178">
            <v>35.6</v>
          </cell>
          <cell r="AK178">
            <v>3.1799999999999997</v>
          </cell>
          <cell r="AL178">
            <v>3.21</v>
          </cell>
          <cell r="AM178">
            <v>3</v>
          </cell>
          <cell r="AN178">
            <v>6</v>
          </cell>
          <cell r="AO178">
            <v>5.1999999999999998E-2</v>
          </cell>
          <cell r="AP178">
            <v>21.2</v>
          </cell>
          <cell r="AQ178">
            <v>16</v>
          </cell>
          <cell r="AR178" t="str">
            <v/>
          </cell>
          <cell r="AS178">
            <v>61.4</v>
          </cell>
          <cell r="AT178">
            <v>92.6</v>
          </cell>
          <cell r="AU178">
            <v>0.21149999999999999</v>
          </cell>
          <cell r="AV178">
            <v>3.3000000000000002E-2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0</v>
          </cell>
          <cell r="BB178">
            <v>0</v>
          </cell>
          <cell r="BC178">
            <v>0</v>
          </cell>
          <cell r="BD178" t="str">
            <v/>
          </cell>
          <cell r="BE178">
            <v>26.93</v>
          </cell>
          <cell r="BF178">
            <v>3</v>
          </cell>
          <cell r="BG178">
            <v>5.6</v>
          </cell>
        </row>
        <row r="179">
          <cell r="D179">
            <v>6.64</v>
          </cell>
          <cell r="E179">
            <v>5.12</v>
          </cell>
          <cell r="F179">
            <v>5.15</v>
          </cell>
          <cell r="G179">
            <v>5.16</v>
          </cell>
          <cell r="H179">
            <v>5.3</v>
          </cell>
          <cell r="I179">
            <v>7.48</v>
          </cell>
          <cell r="J179">
            <v>7.54</v>
          </cell>
          <cell r="K179">
            <v>1.54</v>
          </cell>
          <cell r="L179">
            <v>1.62</v>
          </cell>
          <cell r="M179">
            <v>1.99</v>
          </cell>
          <cell r="N179">
            <v>1.75</v>
          </cell>
          <cell r="O179">
            <v>41</v>
          </cell>
          <cell r="P179">
            <v>30</v>
          </cell>
          <cell r="Q179">
            <v>10</v>
          </cell>
          <cell r="R179">
            <v>1</v>
          </cell>
          <cell r="S179">
            <v>0</v>
          </cell>
          <cell r="T179">
            <v>0</v>
          </cell>
          <cell r="U179">
            <v>0.621</v>
          </cell>
          <cell r="V179">
            <v>0.55700000000000005</v>
          </cell>
          <cell r="W179">
            <v>0.70699999999999996</v>
          </cell>
          <cell r="X179">
            <v>0.109</v>
          </cell>
          <cell r="Y179">
            <v>0.309</v>
          </cell>
          <cell r="Z179">
            <v>0.23100000000000001</v>
          </cell>
          <cell r="AA179">
            <v>5.7</v>
          </cell>
          <cell r="AB179">
            <v>15.1</v>
          </cell>
          <cell r="AC179">
            <v>15.5</v>
          </cell>
          <cell r="AD179">
            <v>15.7</v>
          </cell>
          <cell r="AE179">
            <v>21.4</v>
          </cell>
          <cell r="AF179">
            <v>11.5</v>
          </cell>
          <cell r="AG179">
            <v>30.5</v>
          </cell>
          <cell r="AH179">
            <v>30.9</v>
          </cell>
          <cell r="AI179">
            <v>30.2</v>
          </cell>
          <cell r="AJ179">
            <v>36.200000000000003</v>
          </cell>
          <cell r="AK179">
            <v>3.1799999999999997</v>
          </cell>
          <cell r="AL179">
            <v>3.41</v>
          </cell>
          <cell r="AM179">
            <v>3</v>
          </cell>
          <cell r="AN179">
            <v>5.9</v>
          </cell>
          <cell r="AO179">
            <v>4.1000000000000002E-2</v>
          </cell>
          <cell r="AP179">
            <v>21.2</v>
          </cell>
          <cell r="AQ179">
            <v>16.100000000000001</v>
          </cell>
          <cell r="AR179">
            <v>1.7345551387846967</v>
          </cell>
          <cell r="AS179">
            <v>61.2</v>
          </cell>
          <cell r="AT179">
            <v>92.8</v>
          </cell>
          <cell r="AU179">
            <v>0.2122</v>
          </cell>
          <cell r="AV179">
            <v>3.2599999999999997E-2</v>
          </cell>
          <cell r="AW179">
            <v>14.72</v>
          </cell>
          <cell r="AX179">
            <v>13.33</v>
          </cell>
          <cell r="AY179">
            <v>14.8</v>
          </cell>
          <cell r="AZ179">
            <v>0.97</v>
          </cell>
          <cell r="BA179">
            <v>0</v>
          </cell>
          <cell r="BB179">
            <v>0</v>
          </cell>
          <cell r="BC179">
            <v>0</v>
          </cell>
          <cell r="BD179">
            <v>3.4545551387846967</v>
          </cell>
          <cell r="BE179">
            <v>27.54</v>
          </cell>
          <cell r="BF179">
            <v>3</v>
          </cell>
          <cell r="BG179">
            <v>5.4</v>
          </cell>
        </row>
        <row r="180"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 t="str">
            <v/>
          </cell>
          <cell r="AL180" t="str">
            <v/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 t="str">
            <v/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16.77</v>
          </cell>
          <cell r="AX180">
            <v>15.48</v>
          </cell>
          <cell r="AY180">
            <v>16.45</v>
          </cell>
          <cell r="AZ180">
            <v>0.97</v>
          </cell>
          <cell r="BA180">
            <v>1.466</v>
          </cell>
          <cell r="BB180">
            <v>2.8820000000000001</v>
          </cell>
          <cell r="BC180">
            <v>11.57</v>
          </cell>
          <cell r="BD180" t="str">
            <v/>
          </cell>
          <cell r="BE180">
            <v>0</v>
          </cell>
          <cell r="BF180">
            <v>0</v>
          </cell>
          <cell r="BG180">
            <v>0</v>
          </cell>
        </row>
        <row r="181">
          <cell r="D181">
            <v>7.31</v>
          </cell>
          <cell r="E181">
            <v>5.32</v>
          </cell>
          <cell r="F181">
            <v>5.0199999999999996</v>
          </cell>
          <cell r="G181">
            <v>5.23</v>
          </cell>
          <cell r="H181">
            <v>5.2</v>
          </cell>
          <cell r="I181">
            <v>5.64</v>
          </cell>
          <cell r="J181">
            <v>5.59</v>
          </cell>
          <cell r="K181">
            <v>1.56</v>
          </cell>
          <cell r="L181">
            <v>1.72</v>
          </cell>
          <cell r="M181">
            <v>1.86</v>
          </cell>
          <cell r="N181">
            <v>1.77</v>
          </cell>
          <cell r="O181">
            <v>35</v>
          </cell>
          <cell r="P181">
            <v>28</v>
          </cell>
          <cell r="Q181">
            <v>16</v>
          </cell>
          <cell r="R181">
            <v>0</v>
          </cell>
          <cell r="S181">
            <v>0</v>
          </cell>
          <cell r="T181">
            <v>0</v>
          </cell>
          <cell r="U181">
            <v>0.54600000000000004</v>
          </cell>
          <cell r="V181">
            <v>0.52100000000000002</v>
          </cell>
          <cell r="W181">
            <v>1.21</v>
          </cell>
          <cell r="X181">
            <v>0.121</v>
          </cell>
          <cell r="Y181">
            <v>0.13400000000000001</v>
          </cell>
          <cell r="Z181">
            <v>0.08</v>
          </cell>
          <cell r="AA181">
            <v>6.1</v>
          </cell>
          <cell r="AB181">
            <v>15.3</v>
          </cell>
          <cell r="AC181">
            <v>15.6</v>
          </cell>
          <cell r="AD181">
            <v>15.3</v>
          </cell>
          <cell r="AE181">
            <v>15.5</v>
          </cell>
          <cell r="AF181">
            <v>12.5</v>
          </cell>
          <cell r="AG181">
            <v>31.1</v>
          </cell>
          <cell r="AH181">
            <v>31.1</v>
          </cell>
          <cell r="AI181">
            <v>30.6</v>
          </cell>
          <cell r="AJ181">
            <v>27.5</v>
          </cell>
          <cell r="AK181">
            <v>3.15</v>
          </cell>
          <cell r="AL181">
            <v>3.38</v>
          </cell>
          <cell r="AM181">
            <v>3</v>
          </cell>
          <cell r="AN181">
            <v>5.7</v>
          </cell>
          <cell r="AO181">
            <v>0.18099999999999999</v>
          </cell>
          <cell r="AP181">
            <v>22.3</v>
          </cell>
          <cell r="AQ181">
            <v>16.399999999999999</v>
          </cell>
          <cell r="AR181">
            <v>1.3414985388661607</v>
          </cell>
          <cell r="AS181">
            <v>61.4</v>
          </cell>
          <cell r="AT181">
            <v>92.5</v>
          </cell>
          <cell r="AU181">
            <v>0.21199999999999999</v>
          </cell>
          <cell r="AV181">
            <v>3.3799999999999997E-2</v>
          </cell>
          <cell r="AW181">
            <v>18.37</v>
          </cell>
          <cell r="AX181">
            <v>17.11</v>
          </cell>
          <cell r="AY181">
            <v>18.100000000000001</v>
          </cell>
          <cell r="AZ181">
            <v>0.99</v>
          </cell>
          <cell r="BA181">
            <v>1.6080000000000001</v>
          </cell>
          <cell r="BB181">
            <v>2.8359999999999999</v>
          </cell>
          <cell r="BC181">
            <v>12.1</v>
          </cell>
          <cell r="BD181">
            <v>3.0914985388661607</v>
          </cell>
          <cell r="BE181">
            <v>27.15</v>
          </cell>
          <cell r="BF181">
            <v>3</v>
          </cell>
          <cell r="BG181">
            <v>3</v>
          </cell>
        </row>
        <row r="182">
          <cell r="D182">
            <v>7.53</v>
          </cell>
          <cell r="E182">
            <v>5.32</v>
          </cell>
          <cell r="F182">
            <v>5.18</v>
          </cell>
          <cell r="G182">
            <v>5.16</v>
          </cell>
          <cell r="H182">
            <v>5.15</v>
          </cell>
          <cell r="I182">
            <v>6.89</v>
          </cell>
          <cell r="J182">
            <v>7.39</v>
          </cell>
          <cell r="K182">
            <v>1.43</v>
          </cell>
          <cell r="L182">
            <v>1.69</v>
          </cell>
          <cell r="M182">
            <v>1.78</v>
          </cell>
          <cell r="N182">
            <v>1.7</v>
          </cell>
          <cell r="O182">
            <v>41</v>
          </cell>
          <cell r="P182">
            <v>34</v>
          </cell>
          <cell r="Q182">
            <v>14</v>
          </cell>
          <cell r="R182">
            <v>1</v>
          </cell>
          <cell r="S182">
            <v>0</v>
          </cell>
          <cell r="T182">
            <v>0</v>
          </cell>
          <cell r="U182">
            <v>0.61699999999999999</v>
          </cell>
          <cell r="V182">
            <v>0.51800000000000002</v>
          </cell>
          <cell r="W182">
            <v>1.2</v>
          </cell>
          <cell r="X182">
            <v>0.11</v>
          </cell>
          <cell r="Y182">
            <v>0.19</v>
          </cell>
          <cell r="Z182">
            <v>0.14699999999999999</v>
          </cell>
          <cell r="AA182">
            <v>5.9</v>
          </cell>
          <cell r="AB182">
            <v>15.3</v>
          </cell>
          <cell r="AC182">
            <v>15.2</v>
          </cell>
          <cell r="AD182">
            <v>15.2</v>
          </cell>
          <cell r="AE182">
            <v>21.6</v>
          </cell>
          <cell r="AF182">
            <v>11.3</v>
          </cell>
          <cell r="AG182">
            <v>31.7</v>
          </cell>
          <cell r="AH182">
            <v>30.3</v>
          </cell>
          <cell r="AI182">
            <v>21.3</v>
          </cell>
          <cell r="AJ182">
            <v>38.9</v>
          </cell>
          <cell r="AK182">
            <v>3.19</v>
          </cell>
          <cell r="AL182">
            <v>3.33</v>
          </cell>
          <cell r="AM182">
            <v>2.9</v>
          </cell>
          <cell r="AN182">
            <v>5.9</v>
          </cell>
          <cell r="AO182">
            <v>9.7000000000000003E-2</v>
          </cell>
          <cell r="AP182">
            <v>21.8</v>
          </cell>
          <cell r="AQ182">
            <v>17</v>
          </cell>
          <cell r="AR182">
            <v>1.3869832402234639</v>
          </cell>
          <cell r="AS182">
            <v>61.7</v>
          </cell>
          <cell r="AT182">
            <v>91</v>
          </cell>
          <cell r="AU182">
            <v>0.21190000000000001</v>
          </cell>
          <cell r="AV182">
            <v>4.1000000000000002E-2</v>
          </cell>
          <cell r="AW182">
            <v>17.43</v>
          </cell>
          <cell r="AX182">
            <v>16.11</v>
          </cell>
          <cell r="AY182">
            <v>17.07</v>
          </cell>
          <cell r="AZ182">
            <v>0.96</v>
          </cell>
          <cell r="BA182">
            <v>1.522</v>
          </cell>
          <cell r="BB182">
            <v>2.6230000000000002</v>
          </cell>
          <cell r="BC182">
            <v>12.323</v>
          </cell>
          <cell r="BD182">
            <v>3.1069832402234638</v>
          </cell>
          <cell r="BE182">
            <v>26.96</v>
          </cell>
          <cell r="BF182">
            <v>2.8</v>
          </cell>
          <cell r="BG182">
            <v>5.6</v>
          </cell>
        </row>
        <row r="183">
          <cell r="D183">
            <v>6.6</v>
          </cell>
          <cell r="E183">
            <v>5.13</v>
          </cell>
          <cell r="F183">
            <v>4.97</v>
          </cell>
          <cell r="G183">
            <v>5</v>
          </cell>
          <cell r="H183">
            <v>5.1100000000000003</v>
          </cell>
          <cell r="I183">
            <v>7.19</v>
          </cell>
          <cell r="J183">
            <v>7.31</v>
          </cell>
          <cell r="K183">
            <v>1.37</v>
          </cell>
          <cell r="L183">
            <v>1.42</v>
          </cell>
          <cell r="M183">
            <v>1.89</v>
          </cell>
          <cell r="N183">
            <v>1.68</v>
          </cell>
          <cell r="O183">
            <v>40</v>
          </cell>
          <cell r="P183">
            <v>31</v>
          </cell>
          <cell r="Q183">
            <v>12</v>
          </cell>
          <cell r="R183">
            <v>1</v>
          </cell>
          <cell r="S183">
            <v>0</v>
          </cell>
          <cell r="T183">
            <v>0</v>
          </cell>
          <cell r="U183">
            <v>0.747</v>
          </cell>
          <cell r="V183">
            <v>0.50700000000000001</v>
          </cell>
          <cell r="W183">
            <v>1.08</v>
          </cell>
          <cell r="X183">
            <v>0.13700000000000001</v>
          </cell>
          <cell r="Y183">
            <v>0.27700000000000002</v>
          </cell>
          <cell r="Z183">
            <v>0.20799999999999999</v>
          </cell>
          <cell r="AA183">
            <v>5.8</v>
          </cell>
          <cell r="AB183">
            <v>14.8</v>
          </cell>
          <cell r="AC183">
            <v>15.8</v>
          </cell>
          <cell r="AD183">
            <v>15.1</v>
          </cell>
          <cell r="AE183">
            <v>21.7</v>
          </cell>
          <cell r="AF183">
            <v>11.8</v>
          </cell>
          <cell r="AG183">
            <v>30.1</v>
          </cell>
          <cell r="AH183">
            <v>31</v>
          </cell>
          <cell r="AI183">
            <v>29.9</v>
          </cell>
          <cell r="AJ183">
            <v>38.9</v>
          </cell>
          <cell r="AK183">
            <v>3.26</v>
          </cell>
          <cell r="AL183">
            <v>3.27</v>
          </cell>
          <cell r="AM183">
            <v>3</v>
          </cell>
          <cell r="AN183">
            <v>6</v>
          </cell>
          <cell r="AO183">
            <v>6.0999999999999999E-2</v>
          </cell>
          <cell r="AP183">
            <v>22</v>
          </cell>
          <cell r="AQ183">
            <v>16.899999999999999</v>
          </cell>
          <cell r="AR183">
            <v>1.2948344451182543</v>
          </cell>
          <cell r="AS183">
            <v>62.7</v>
          </cell>
          <cell r="AT183">
            <v>91.2</v>
          </cell>
          <cell r="AU183">
            <v>0.20219999999999999</v>
          </cell>
          <cell r="AV183">
            <v>3.9800000000000002E-2</v>
          </cell>
          <cell r="AW183">
            <v>17.84</v>
          </cell>
          <cell r="AX183">
            <v>16.489999999999998</v>
          </cell>
          <cell r="AY183">
            <v>17.5</v>
          </cell>
          <cell r="AZ183">
            <v>1.01</v>
          </cell>
          <cell r="BA183">
            <v>1.621</v>
          </cell>
          <cell r="BB183">
            <v>2.415</v>
          </cell>
          <cell r="BC183">
            <v>13.898</v>
          </cell>
          <cell r="BD183">
            <v>3.0348344451182543</v>
          </cell>
          <cell r="BE183">
            <v>26.1</v>
          </cell>
          <cell r="BF183">
            <v>2.4</v>
          </cell>
          <cell r="BG183">
            <v>5.7</v>
          </cell>
        </row>
        <row r="184">
          <cell r="D184">
            <v>6.58</v>
          </cell>
          <cell r="E184">
            <v>5.1100000000000003</v>
          </cell>
          <cell r="F184">
            <v>5.05</v>
          </cell>
          <cell r="G184">
            <v>5.0599999999999996</v>
          </cell>
          <cell r="H184">
            <v>5.18</v>
          </cell>
          <cell r="I184">
            <v>7.38</v>
          </cell>
          <cell r="J184">
            <v>7.53</v>
          </cell>
          <cell r="K184">
            <v>1.42</v>
          </cell>
          <cell r="L184">
            <v>1.6</v>
          </cell>
          <cell r="M184">
            <v>1.91</v>
          </cell>
          <cell r="N184">
            <v>1.78</v>
          </cell>
          <cell r="O184">
            <v>39</v>
          </cell>
          <cell r="P184">
            <v>30</v>
          </cell>
          <cell r="Q184">
            <v>11</v>
          </cell>
          <cell r="R184">
            <v>1</v>
          </cell>
          <cell r="S184">
            <v>0</v>
          </cell>
          <cell r="T184">
            <v>0</v>
          </cell>
          <cell r="U184">
            <v>0.56399999999999995</v>
          </cell>
          <cell r="V184">
            <v>0.495</v>
          </cell>
          <cell r="W184">
            <v>1.05</v>
          </cell>
          <cell r="X184">
            <v>0.122</v>
          </cell>
          <cell r="Y184">
            <v>0.19800000000000001</v>
          </cell>
          <cell r="Z184">
            <v>0.14000000000000001</v>
          </cell>
          <cell r="AA184">
            <v>5.9</v>
          </cell>
          <cell r="AB184">
            <v>15</v>
          </cell>
          <cell r="AC184">
            <v>15.7</v>
          </cell>
          <cell r="AD184">
            <v>15.3</v>
          </cell>
          <cell r="AE184">
            <v>22.2</v>
          </cell>
          <cell r="AF184">
            <v>12.1</v>
          </cell>
          <cell r="AG184">
            <v>31.2</v>
          </cell>
          <cell r="AH184">
            <v>29.8</v>
          </cell>
          <cell r="AI184">
            <v>30.2</v>
          </cell>
          <cell r="AJ184">
            <v>39.4</v>
          </cell>
          <cell r="AK184">
            <v>3.2199999999999998</v>
          </cell>
          <cell r="AL184">
            <v>3.26</v>
          </cell>
          <cell r="AM184">
            <v>3.1</v>
          </cell>
          <cell r="AN184">
            <v>5.9</v>
          </cell>
          <cell r="AO184">
            <v>4.5999999999999999E-2</v>
          </cell>
          <cell r="AP184">
            <v>22.1</v>
          </cell>
          <cell r="AQ184">
            <v>17</v>
          </cell>
          <cell r="AR184">
            <v>1.1272596810933946</v>
          </cell>
          <cell r="AS184">
            <v>62.5</v>
          </cell>
          <cell r="AT184">
            <v>91.4</v>
          </cell>
          <cell r="AU184">
            <v>0.2029</v>
          </cell>
          <cell r="AV184">
            <v>3.85E-2</v>
          </cell>
          <cell r="AW184">
            <v>18.760000000000002</v>
          </cell>
          <cell r="AX184">
            <v>17.559999999999999</v>
          </cell>
          <cell r="AY184">
            <v>18.52</v>
          </cell>
          <cell r="AZ184">
            <v>0.96</v>
          </cell>
          <cell r="BA184">
            <v>1.62</v>
          </cell>
          <cell r="BB184">
            <v>2.556</v>
          </cell>
          <cell r="BC184">
            <v>13.08</v>
          </cell>
          <cell r="BD184">
            <v>2.7772596810933945</v>
          </cell>
          <cell r="BE184">
            <v>27.7</v>
          </cell>
          <cell r="BF184">
            <v>2.4</v>
          </cell>
          <cell r="BG184">
            <v>5.7</v>
          </cell>
        </row>
        <row r="185">
          <cell r="D185">
            <v>6.19</v>
          </cell>
          <cell r="E185">
            <v>4.9000000000000004</v>
          </cell>
          <cell r="F185">
            <v>4.95</v>
          </cell>
          <cell r="G185">
            <v>5.04</v>
          </cell>
          <cell r="H185">
            <v>5.23</v>
          </cell>
          <cell r="I185">
            <v>7.81</v>
          </cell>
          <cell r="J185">
            <v>7.1</v>
          </cell>
          <cell r="K185">
            <v>1.35</v>
          </cell>
          <cell r="L185">
            <v>1.45</v>
          </cell>
          <cell r="M185">
            <v>1.71</v>
          </cell>
          <cell r="N185">
            <v>1.63</v>
          </cell>
          <cell r="O185">
            <v>40</v>
          </cell>
          <cell r="P185">
            <v>33</v>
          </cell>
          <cell r="Q185">
            <v>9</v>
          </cell>
          <cell r="R185">
            <v>1</v>
          </cell>
          <cell r="S185">
            <v>0</v>
          </cell>
          <cell r="T185">
            <v>0</v>
          </cell>
          <cell r="U185">
            <v>0.57599999999999996</v>
          </cell>
          <cell r="V185">
            <v>0.48599999999999999</v>
          </cell>
          <cell r="W185">
            <v>0.65200000000000002</v>
          </cell>
          <cell r="X185">
            <v>0.126</v>
          </cell>
          <cell r="Y185">
            <v>0.32800000000000001</v>
          </cell>
          <cell r="Z185">
            <v>0.26200000000000001</v>
          </cell>
          <cell r="AA185">
            <v>5.9</v>
          </cell>
          <cell r="AB185">
            <v>15.1</v>
          </cell>
          <cell r="AC185">
            <v>15.7</v>
          </cell>
          <cell r="AD185">
            <v>15.3</v>
          </cell>
          <cell r="AE185">
            <v>20.8</v>
          </cell>
          <cell r="AF185">
            <v>12.2</v>
          </cell>
          <cell r="AG185">
            <v>31</v>
          </cell>
          <cell r="AH185">
            <v>31.9</v>
          </cell>
          <cell r="AI185">
            <v>31.2</v>
          </cell>
          <cell r="AJ185">
            <v>38.200000000000003</v>
          </cell>
          <cell r="AK185">
            <v>3.17</v>
          </cell>
          <cell r="AL185">
            <v>3.27</v>
          </cell>
          <cell r="AM185">
            <v>3</v>
          </cell>
          <cell r="AN185">
            <v>6</v>
          </cell>
          <cell r="AO185">
            <v>2.5999999999999999E-2</v>
          </cell>
          <cell r="AP185">
            <v>22.5</v>
          </cell>
          <cell r="AQ185">
            <v>17.8</v>
          </cell>
          <cell r="AR185">
            <v>1.470836964688204</v>
          </cell>
          <cell r="AS185">
            <v>66.099999999999994</v>
          </cell>
          <cell r="AT185">
            <v>91.9</v>
          </cell>
          <cell r="AU185">
            <v>0.17979999999999999</v>
          </cell>
          <cell r="AV185">
            <v>3.6400000000000002E-2</v>
          </cell>
          <cell r="AW185">
            <v>14.69</v>
          </cell>
          <cell r="AX185">
            <v>13.31</v>
          </cell>
          <cell r="AY185">
            <v>14.27</v>
          </cell>
          <cell r="AZ185">
            <v>0.96</v>
          </cell>
          <cell r="BA185">
            <v>1.2609999999999999</v>
          </cell>
          <cell r="BB185">
            <v>2.6320000000000001</v>
          </cell>
          <cell r="BC185">
            <v>8.609</v>
          </cell>
          <cell r="BD185">
            <v>3.170836964688204</v>
          </cell>
          <cell r="BE185">
            <v>27.78</v>
          </cell>
          <cell r="BF185">
            <v>2.6</v>
          </cell>
          <cell r="BG185">
            <v>5.7</v>
          </cell>
        </row>
        <row r="186">
          <cell r="D186">
            <v>6.19</v>
          </cell>
          <cell r="E186">
            <v>5.07</v>
          </cell>
          <cell r="F186">
            <v>5.03</v>
          </cell>
          <cell r="G186">
            <v>5.0999999999999996</v>
          </cell>
          <cell r="H186">
            <v>5.49</v>
          </cell>
          <cell r="I186">
            <v>7.62</v>
          </cell>
          <cell r="J186">
            <v>7.6</v>
          </cell>
          <cell r="K186">
            <v>1.39</v>
          </cell>
          <cell r="L186">
            <v>1.57</v>
          </cell>
          <cell r="M186">
            <v>1.88</v>
          </cell>
          <cell r="N186">
            <v>1.86</v>
          </cell>
          <cell r="O186">
            <v>41</v>
          </cell>
          <cell r="P186">
            <v>33</v>
          </cell>
          <cell r="Q186">
            <v>9</v>
          </cell>
          <cell r="R186">
            <v>0</v>
          </cell>
          <cell r="S186">
            <v>0</v>
          </cell>
          <cell r="T186">
            <v>0</v>
          </cell>
          <cell r="U186">
            <v>0.49199999999999999</v>
          </cell>
          <cell r="V186">
            <v>0.45200000000000001</v>
          </cell>
          <cell r="W186">
            <v>0.70099999999999996</v>
          </cell>
          <cell r="X186">
            <v>0.107</v>
          </cell>
          <cell r="Y186">
            <v>0.26100000000000001</v>
          </cell>
          <cell r="Z186">
            <v>0.28199999999999997</v>
          </cell>
          <cell r="AA186">
            <v>5.9</v>
          </cell>
          <cell r="AB186">
            <v>15.6</v>
          </cell>
          <cell r="AC186">
            <v>15.8</v>
          </cell>
          <cell r="AD186">
            <v>15.5</v>
          </cell>
          <cell r="AE186">
            <v>20.7</v>
          </cell>
          <cell r="AF186">
            <v>12</v>
          </cell>
          <cell r="AG186">
            <v>31.7</v>
          </cell>
          <cell r="AH186">
            <v>31.4</v>
          </cell>
          <cell r="AI186">
            <v>31.1</v>
          </cell>
          <cell r="AJ186">
            <v>38</v>
          </cell>
          <cell r="AK186">
            <v>3.07</v>
          </cell>
          <cell r="AL186">
            <v>3.2</v>
          </cell>
          <cell r="AM186">
            <v>2.9</v>
          </cell>
          <cell r="AN186">
            <v>6.1</v>
          </cell>
          <cell r="AO186">
            <v>3.6999999999999998E-2</v>
          </cell>
          <cell r="AP186">
            <v>21.5</v>
          </cell>
          <cell r="AQ186">
            <v>17.8</v>
          </cell>
          <cell r="AR186">
            <v>1.5100644688644689</v>
          </cell>
          <cell r="AS186">
            <v>66.7</v>
          </cell>
          <cell r="AT186">
            <v>92.4</v>
          </cell>
          <cell r="AU186">
            <v>0.1762</v>
          </cell>
          <cell r="AV186">
            <v>3.44E-2</v>
          </cell>
          <cell r="AW186">
            <v>14.94</v>
          </cell>
          <cell r="AX186">
            <v>13.65</v>
          </cell>
          <cell r="AY186">
            <v>14.6</v>
          </cell>
          <cell r="AZ186">
            <v>0.95</v>
          </cell>
          <cell r="BA186">
            <v>0</v>
          </cell>
          <cell r="BB186">
            <v>0</v>
          </cell>
          <cell r="BC186">
            <v>0</v>
          </cell>
          <cell r="BD186">
            <v>3.3000644688644689</v>
          </cell>
          <cell r="BE186">
            <v>27.71</v>
          </cell>
          <cell r="BF186">
            <v>2.7</v>
          </cell>
          <cell r="BG186">
            <v>5.6</v>
          </cell>
        </row>
        <row r="187">
          <cell r="D187">
            <v>0</v>
          </cell>
          <cell r="E187">
            <v>0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 t="str">
            <v/>
          </cell>
          <cell r="AL187" t="str">
            <v/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1.3400693481276005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15.54</v>
          </cell>
          <cell r="AX187">
            <v>14.42</v>
          </cell>
          <cell r="AY187">
            <v>15.4</v>
          </cell>
          <cell r="AZ187">
            <v>0.98</v>
          </cell>
          <cell r="BA187">
            <v>1.42</v>
          </cell>
          <cell r="BB187">
            <v>2.56</v>
          </cell>
          <cell r="BC187">
            <v>10.135</v>
          </cell>
          <cell r="BD187">
            <v>3.1200693481276005</v>
          </cell>
          <cell r="BE187">
            <v>0</v>
          </cell>
          <cell r="BF187">
            <v>2.7</v>
          </cell>
          <cell r="BG187">
            <v>5.6</v>
          </cell>
        </row>
        <row r="188">
          <cell r="D188">
            <v>6.91</v>
          </cell>
          <cell r="E188">
            <v>5.22</v>
          </cell>
          <cell r="F188">
            <v>5.07</v>
          </cell>
          <cell r="G188">
            <v>5.12</v>
          </cell>
          <cell r="H188">
            <v>5.09</v>
          </cell>
          <cell r="I188">
            <v>6.81</v>
          </cell>
          <cell r="J188">
            <v>7.68</v>
          </cell>
          <cell r="K188">
            <v>1.53</v>
          </cell>
          <cell r="L188">
            <v>1.67</v>
          </cell>
          <cell r="M188">
            <v>1.84</v>
          </cell>
          <cell r="N188">
            <v>1.79</v>
          </cell>
          <cell r="O188">
            <v>41</v>
          </cell>
          <cell r="P188">
            <v>34</v>
          </cell>
          <cell r="Q188">
            <v>12</v>
          </cell>
          <cell r="R188">
            <v>1</v>
          </cell>
          <cell r="S188">
            <v>0</v>
          </cell>
          <cell r="T188">
            <v>0</v>
          </cell>
          <cell r="U188">
            <v>0.51900000000000002</v>
          </cell>
          <cell r="V188">
            <v>0.45700000000000002</v>
          </cell>
          <cell r="W188">
            <v>0.63900000000000001</v>
          </cell>
          <cell r="X188">
            <v>0.114</v>
          </cell>
          <cell r="Y188">
            <v>0.61299999999999999</v>
          </cell>
          <cell r="Z188">
            <v>0.67900000000000005</v>
          </cell>
          <cell r="AA188">
            <v>6.1</v>
          </cell>
          <cell r="AB188">
            <v>15.7</v>
          </cell>
          <cell r="AC188">
            <v>15</v>
          </cell>
          <cell r="AD188">
            <v>15</v>
          </cell>
          <cell r="AE188">
            <v>20.3</v>
          </cell>
          <cell r="AF188">
            <v>12.4</v>
          </cell>
          <cell r="AG188">
            <v>32.1</v>
          </cell>
          <cell r="AH188">
            <v>30.4</v>
          </cell>
          <cell r="AI188">
            <v>30.6</v>
          </cell>
          <cell r="AJ188">
            <v>37.799999999999997</v>
          </cell>
          <cell r="AK188">
            <v>3.05</v>
          </cell>
          <cell r="AL188">
            <v>3.13</v>
          </cell>
          <cell r="AM188">
            <v>3</v>
          </cell>
          <cell r="AN188">
            <v>6</v>
          </cell>
          <cell r="AO188">
            <v>9.0999999999999998E-2</v>
          </cell>
          <cell r="AP188">
            <v>21.9</v>
          </cell>
          <cell r="AQ188">
            <v>18.399999999999999</v>
          </cell>
          <cell r="AR188">
            <v>1.1177019230769227</v>
          </cell>
          <cell r="AS188">
            <v>66.900000000000006</v>
          </cell>
          <cell r="AT188">
            <v>90.3</v>
          </cell>
          <cell r="AU188">
            <v>0.17599999999999999</v>
          </cell>
          <cell r="AV188">
            <v>4.41E-2</v>
          </cell>
          <cell r="AW188">
            <v>15.59</v>
          </cell>
          <cell r="AX188">
            <v>14.56</v>
          </cell>
          <cell r="AY188">
            <v>15.53</v>
          </cell>
          <cell r="AZ188">
            <v>0.97</v>
          </cell>
          <cell r="BA188">
            <v>1.42</v>
          </cell>
          <cell r="BB188">
            <v>2.5339999999999998</v>
          </cell>
          <cell r="BC188">
            <v>10.601000000000001</v>
          </cell>
          <cell r="BD188">
            <v>2.8877019230769227</v>
          </cell>
          <cell r="BE188">
            <v>26.52</v>
          </cell>
          <cell r="BF188">
            <v>2.7</v>
          </cell>
          <cell r="BG188">
            <v>5.5</v>
          </cell>
        </row>
        <row r="189">
          <cell r="D189">
            <v>6.94</v>
          </cell>
          <cell r="E189">
            <v>5.2</v>
          </cell>
          <cell r="F189">
            <v>5.17</v>
          </cell>
          <cell r="G189">
            <v>5.03</v>
          </cell>
          <cell r="H189">
            <v>5.12</v>
          </cell>
          <cell r="I189">
            <v>6.52</v>
          </cell>
          <cell r="J189">
            <v>6.48</v>
          </cell>
          <cell r="K189">
            <v>1.61</v>
          </cell>
          <cell r="L189">
            <v>1.74</v>
          </cell>
          <cell r="M189">
            <v>2.04</v>
          </cell>
          <cell r="N189">
            <v>1.97</v>
          </cell>
          <cell r="O189">
            <v>40</v>
          </cell>
          <cell r="P189">
            <v>33</v>
          </cell>
          <cell r="Q189">
            <v>11</v>
          </cell>
          <cell r="R189">
            <v>1</v>
          </cell>
          <cell r="S189">
            <v>0</v>
          </cell>
          <cell r="T189">
            <v>0</v>
          </cell>
          <cell r="U189">
            <v>0.58699999999999997</v>
          </cell>
          <cell r="V189">
            <v>0.56299999999999994</v>
          </cell>
          <cell r="W189">
            <v>0.61399999999999999</v>
          </cell>
          <cell r="X189">
            <v>0.112</v>
          </cell>
          <cell r="Y189">
            <v>0.47099999999999997</v>
          </cell>
          <cell r="Z189">
            <v>0.44600000000000001</v>
          </cell>
          <cell r="AA189">
            <v>6</v>
          </cell>
          <cell r="AB189">
            <v>15.5</v>
          </cell>
          <cell r="AC189">
            <v>14.8</v>
          </cell>
          <cell r="AD189">
            <v>14.8</v>
          </cell>
          <cell r="AE189">
            <v>20.5</v>
          </cell>
          <cell r="AF189">
            <v>12.1</v>
          </cell>
          <cell r="AG189">
            <v>32.1</v>
          </cell>
          <cell r="AH189">
            <v>30.2</v>
          </cell>
          <cell r="AI189">
            <v>30.5</v>
          </cell>
          <cell r="AJ189">
            <v>37.9</v>
          </cell>
          <cell r="AK189">
            <v>3.08</v>
          </cell>
          <cell r="AL189">
            <v>3.17</v>
          </cell>
          <cell r="AM189">
            <v>2.9</v>
          </cell>
          <cell r="AN189">
            <v>5.8</v>
          </cell>
          <cell r="AO189">
            <v>7.3999999999999996E-2</v>
          </cell>
          <cell r="AP189">
            <v>21.8</v>
          </cell>
          <cell r="AQ189">
            <v>18.399999999999999</v>
          </cell>
          <cell r="AR189">
            <v>1.484502645502646</v>
          </cell>
          <cell r="AS189">
            <v>66.7</v>
          </cell>
          <cell r="AT189">
            <v>91.3</v>
          </cell>
          <cell r="AU189">
            <v>0.1762</v>
          </cell>
          <cell r="AV189">
            <v>3.8600000000000002E-2</v>
          </cell>
          <cell r="AW189">
            <v>18.02</v>
          </cell>
          <cell r="AX189">
            <v>15.12</v>
          </cell>
          <cell r="AY189">
            <v>16.05</v>
          </cell>
          <cell r="AZ189">
            <v>0.93</v>
          </cell>
          <cell r="BA189">
            <v>1.387</v>
          </cell>
          <cell r="BB189">
            <v>2.5089999999999999</v>
          </cell>
          <cell r="BC189">
            <v>11.577</v>
          </cell>
          <cell r="BD189">
            <v>3.294502645502646</v>
          </cell>
          <cell r="BE189">
            <v>26.07</v>
          </cell>
          <cell r="BF189">
            <v>2.6</v>
          </cell>
          <cell r="BG189">
            <v>5.6</v>
          </cell>
        </row>
        <row r="190">
          <cell r="D190">
            <v>6.26</v>
          </cell>
          <cell r="E190">
            <v>5.12</v>
          </cell>
          <cell r="F190">
            <v>5.15</v>
          </cell>
          <cell r="G190">
            <v>5.15</v>
          </cell>
          <cell r="H190">
            <v>5.47</v>
          </cell>
          <cell r="I190">
            <v>8.34</v>
          </cell>
          <cell r="J190">
            <v>6.75</v>
          </cell>
          <cell r="K190">
            <v>1.48</v>
          </cell>
          <cell r="L190">
            <v>1.63</v>
          </cell>
          <cell r="M190">
            <v>1.79</v>
          </cell>
          <cell r="N190">
            <v>1.83</v>
          </cell>
          <cell r="O190">
            <v>38</v>
          </cell>
          <cell r="P190">
            <v>30</v>
          </cell>
          <cell r="Q190">
            <v>9</v>
          </cell>
          <cell r="R190">
            <v>0</v>
          </cell>
          <cell r="S190">
            <v>0</v>
          </cell>
          <cell r="T190">
            <v>0</v>
          </cell>
          <cell r="U190">
            <v>0.55500000000000005</v>
          </cell>
          <cell r="V190">
            <v>0.496</v>
          </cell>
          <cell r="W190">
            <v>0.40300000000000002</v>
          </cell>
          <cell r="X190">
            <v>0.12</v>
          </cell>
          <cell r="Y190">
            <v>0.55900000000000005</v>
          </cell>
          <cell r="Z190">
            <v>0.50800000000000001</v>
          </cell>
          <cell r="AA190">
            <v>5.8</v>
          </cell>
          <cell r="AB190">
            <v>15</v>
          </cell>
          <cell r="AC190">
            <v>15.2</v>
          </cell>
          <cell r="AD190">
            <v>14.9</v>
          </cell>
          <cell r="AE190">
            <v>20.8</v>
          </cell>
          <cell r="AF190">
            <v>11.3</v>
          </cell>
          <cell r="AG190">
            <v>29.4</v>
          </cell>
          <cell r="AH190">
            <v>29.3</v>
          </cell>
          <cell r="AI190">
            <v>28.9</v>
          </cell>
          <cell r="AJ190">
            <v>38</v>
          </cell>
          <cell r="AK190">
            <v>3.0999999999999996</v>
          </cell>
          <cell r="AL190">
            <v>3.11</v>
          </cell>
          <cell r="AM190">
            <v>3</v>
          </cell>
          <cell r="AN190">
            <v>5.9</v>
          </cell>
          <cell r="AO190">
            <v>8.8999999999999996E-2</v>
          </cell>
          <cell r="AP190">
            <v>19.8</v>
          </cell>
          <cell r="AQ190">
            <v>17.8</v>
          </cell>
          <cell r="AR190">
            <v>1.406756718528996</v>
          </cell>
          <cell r="AS190">
            <v>65.3</v>
          </cell>
          <cell r="AT190">
            <v>91.3</v>
          </cell>
          <cell r="AU190">
            <v>0.18509999999999999</v>
          </cell>
          <cell r="AV190">
            <v>3.9100000000000003E-2</v>
          </cell>
          <cell r="AW190">
            <v>15.2</v>
          </cell>
          <cell r="AX190">
            <v>14.14</v>
          </cell>
          <cell r="AY190">
            <v>15.11</v>
          </cell>
          <cell r="AZ190">
            <v>0.97</v>
          </cell>
          <cell r="BA190">
            <v>1.421</v>
          </cell>
          <cell r="BB190">
            <v>2.484</v>
          </cell>
          <cell r="BC190">
            <v>9.6460000000000008</v>
          </cell>
          <cell r="BD190">
            <v>3.236756718528996</v>
          </cell>
          <cell r="BE190">
            <v>26.4</v>
          </cell>
          <cell r="BF190">
            <v>2.6</v>
          </cell>
          <cell r="BG190">
            <v>5.8</v>
          </cell>
        </row>
        <row r="191">
          <cell r="D191">
            <v>6.24</v>
          </cell>
          <cell r="E191">
            <v>5.36</v>
          </cell>
          <cell r="F191">
            <v>5.32</v>
          </cell>
          <cell r="G191">
            <v>5.17</v>
          </cell>
          <cell r="H191">
            <v>5.38</v>
          </cell>
          <cell r="I191">
            <v>7.82</v>
          </cell>
          <cell r="J191">
            <v>7.99</v>
          </cell>
          <cell r="K191">
            <v>1.38</v>
          </cell>
          <cell r="L191">
            <v>1.49</v>
          </cell>
          <cell r="M191">
            <v>1.76</v>
          </cell>
          <cell r="N191">
            <v>1.83</v>
          </cell>
          <cell r="O191">
            <v>48</v>
          </cell>
          <cell r="P191">
            <v>42</v>
          </cell>
          <cell r="Q191">
            <v>9</v>
          </cell>
          <cell r="R191">
            <v>1</v>
          </cell>
          <cell r="S191">
            <v>0</v>
          </cell>
          <cell r="T191">
            <v>0</v>
          </cell>
          <cell r="U191">
            <v>0.61199999999999999</v>
          </cell>
          <cell r="V191">
            <v>0.499</v>
          </cell>
          <cell r="W191">
            <v>0.89400000000000002</v>
          </cell>
          <cell r="X191">
            <v>0.127</v>
          </cell>
          <cell r="Y191">
            <v>0.41699999999999998</v>
          </cell>
          <cell r="Z191">
            <v>0.32900000000000001</v>
          </cell>
          <cell r="AA191">
            <v>6</v>
          </cell>
          <cell r="AB191">
            <v>15.3</v>
          </cell>
          <cell r="AC191">
            <v>15.1</v>
          </cell>
          <cell r="AD191">
            <v>14.7</v>
          </cell>
          <cell r="AE191">
            <v>20.8</v>
          </cell>
          <cell r="AF191">
            <v>11.7</v>
          </cell>
          <cell r="AG191">
            <v>29.7</v>
          </cell>
          <cell r="AH191">
            <v>28.6</v>
          </cell>
          <cell r="AI191">
            <v>28.4</v>
          </cell>
          <cell r="AJ191">
            <v>38.299999999999997</v>
          </cell>
          <cell r="AK191">
            <v>3.17</v>
          </cell>
          <cell r="AL191">
            <v>3.25</v>
          </cell>
          <cell r="AM191">
            <v>2.9</v>
          </cell>
          <cell r="AN191">
            <v>6.1</v>
          </cell>
          <cell r="AO191">
            <v>4.5999999999999999E-2</v>
          </cell>
          <cell r="AP191">
            <v>19.8</v>
          </cell>
          <cell r="AQ191">
            <v>18</v>
          </cell>
          <cell r="AR191">
            <v>1.4573291634089132</v>
          </cell>
          <cell r="AS191">
            <v>67.7</v>
          </cell>
          <cell r="AT191">
            <v>91.2</v>
          </cell>
          <cell r="AU191">
            <v>0.17319999999999999</v>
          </cell>
          <cell r="AV191">
            <v>0.4</v>
          </cell>
          <cell r="AW191">
            <v>14.97</v>
          </cell>
          <cell r="AX191">
            <v>12.79</v>
          </cell>
          <cell r="AY191">
            <v>13.78</v>
          </cell>
          <cell r="AZ191">
            <v>0.99</v>
          </cell>
          <cell r="BA191">
            <v>1.2849999999999999</v>
          </cell>
          <cell r="BB191">
            <v>2.4350000000000001</v>
          </cell>
          <cell r="BC191">
            <v>8.2129999999999992</v>
          </cell>
          <cell r="BD191">
            <v>3.2873291634089132</v>
          </cell>
          <cell r="BE191">
            <v>26.83</v>
          </cell>
          <cell r="BF191">
            <v>2.6</v>
          </cell>
          <cell r="BG191">
            <v>5.8</v>
          </cell>
        </row>
        <row r="192">
          <cell r="D192">
            <v>7.03</v>
          </cell>
          <cell r="E192">
            <v>5.29</v>
          </cell>
          <cell r="F192">
            <v>5.33</v>
          </cell>
          <cell r="G192">
            <v>5.15</v>
          </cell>
          <cell r="H192">
            <v>4.8600000000000003</v>
          </cell>
          <cell r="I192">
            <v>7.22</v>
          </cell>
          <cell r="J192">
            <v>8.14</v>
          </cell>
          <cell r="K192">
            <v>1.64</v>
          </cell>
          <cell r="L192">
            <v>1.75</v>
          </cell>
          <cell r="M192">
            <v>1.96</v>
          </cell>
          <cell r="N192">
            <v>1.87</v>
          </cell>
          <cell r="O192">
            <v>39</v>
          </cell>
          <cell r="P192">
            <v>31</v>
          </cell>
          <cell r="Q192">
            <v>3</v>
          </cell>
          <cell r="R192">
            <v>0</v>
          </cell>
          <cell r="S192">
            <v>0</v>
          </cell>
          <cell r="T192">
            <v>0</v>
          </cell>
          <cell r="U192">
            <v>0.56899999999999995</v>
          </cell>
          <cell r="V192">
            <v>0.48799999999999999</v>
          </cell>
          <cell r="W192">
            <v>0.38300000000000001</v>
          </cell>
          <cell r="X192">
            <v>0.112</v>
          </cell>
          <cell r="Y192">
            <v>0.151</v>
          </cell>
          <cell r="Z192">
            <v>0.11600000000000001</v>
          </cell>
          <cell r="AA192">
            <v>6</v>
          </cell>
          <cell r="AB192">
            <v>16.100000000000001</v>
          </cell>
          <cell r="AC192">
            <v>15</v>
          </cell>
          <cell r="AD192">
            <v>14.9</v>
          </cell>
          <cell r="AE192">
            <v>23</v>
          </cell>
          <cell r="AF192">
            <v>11.3</v>
          </cell>
          <cell r="AG192">
            <v>30.7</v>
          </cell>
          <cell r="AH192">
            <v>27.8</v>
          </cell>
          <cell r="AI192">
            <v>28.2</v>
          </cell>
          <cell r="AJ192">
            <v>41.6</v>
          </cell>
          <cell r="AK192">
            <v>3.13</v>
          </cell>
          <cell r="AL192">
            <v>3.2199999999999998</v>
          </cell>
          <cell r="AM192">
            <v>2.9</v>
          </cell>
          <cell r="AN192">
            <v>6.1</v>
          </cell>
          <cell r="AO192">
            <v>0.10299999999999999</v>
          </cell>
          <cell r="AP192">
            <v>18.2</v>
          </cell>
          <cell r="AQ192">
            <v>17.399999999999999</v>
          </cell>
          <cell r="AR192">
            <v>1.4843636363636366</v>
          </cell>
          <cell r="AS192">
            <v>67.5</v>
          </cell>
          <cell r="AT192">
            <v>91.7</v>
          </cell>
          <cell r="AU192">
            <v>0.1754</v>
          </cell>
          <cell r="AV192">
            <v>3.7400000000000003E-2</v>
          </cell>
          <cell r="AW192">
            <v>14.86</v>
          </cell>
          <cell r="AX192">
            <v>13.86</v>
          </cell>
          <cell r="AY192">
            <v>14.82</v>
          </cell>
          <cell r="AZ192">
            <v>0.96</v>
          </cell>
          <cell r="BA192">
            <v>1.3180000000000001</v>
          </cell>
          <cell r="BB192">
            <v>2.476</v>
          </cell>
          <cell r="BC192">
            <v>9.56</v>
          </cell>
          <cell r="BD192">
            <v>3.3843636363636365</v>
          </cell>
          <cell r="BE192">
            <v>26.52</v>
          </cell>
          <cell r="BF192">
            <v>2.6</v>
          </cell>
          <cell r="BG192">
            <v>5.8</v>
          </cell>
        </row>
        <row r="193">
          <cell r="D193">
            <v>6.74</v>
          </cell>
          <cell r="E193">
            <v>5.13</v>
          </cell>
          <cell r="F193">
            <v>5.18</v>
          </cell>
          <cell r="G193">
            <v>5.0999999999999996</v>
          </cell>
          <cell r="H193">
            <v>5.22</v>
          </cell>
          <cell r="I193">
            <v>7.2</v>
          </cell>
          <cell r="J193">
            <v>7.17</v>
          </cell>
          <cell r="K193">
            <v>1.58</v>
          </cell>
          <cell r="L193">
            <v>1.79</v>
          </cell>
          <cell r="M193">
            <v>1.96</v>
          </cell>
          <cell r="N193">
            <v>1.88</v>
          </cell>
          <cell r="O193">
            <v>37</v>
          </cell>
          <cell r="P193">
            <v>30</v>
          </cell>
          <cell r="Q193">
            <v>7</v>
          </cell>
          <cell r="R193">
            <v>0</v>
          </cell>
          <cell r="S193">
            <v>0</v>
          </cell>
          <cell r="T193">
            <v>0</v>
          </cell>
          <cell r="U193">
            <v>0.59799999999999998</v>
          </cell>
          <cell r="V193">
            <v>0.46200000000000002</v>
          </cell>
          <cell r="W193">
            <v>0.46600000000000003</v>
          </cell>
          <cell r="X193">
            <v>0.12</v>
          </cell>
          <cell r="Y193">
            <v>0.14599999999999999</v>
          </cell>
          <cell r="Z193">
            <v>0.109</v>
          </cell>
          <cell r="AA193">
            <v>6.1</v>
          </cell>
          <cell r="AB193">
            <v>16.2</v>
          </cell>
          <cell r="AC193">
            <v>15</v>
          </cell>
          <cell r="AD193">
            <v>14.9</v>
          </cell>
          <cell r="AE193">
            <v>22.7</v>
          </cell>
          <cell r="AF193">
            <v>11.6</v>
          </cell>
          <cell r="AG193">
            <v>31.5</v>
          </cell>
          <cell r="AH193">
            <v>28.4</v>
          </cell>
          <cell r="AI193">
            <v>28.8</v>
          </cell>
          <cell r="AJ193">
            <v>41.1</v>
          </cell>
          <cell r="AK193">
            <v>3.1799999999999997</v>
          </cell>
          <cell r="AL193">
            <v>3.23</v>
          </cell>
          <cell r="AM193">
            <v>2.9</v>
          </cell>
          <cell r="AN193">
            <v>6</v>
          </cell>
          <cell r="AO193">
            <v>8.6999999999999994E-2</v>
          </cell>
          <cell r="AP193">
            <v>19.2</v>
          </cell>
          <cell r="AQ193">
            <v>17.399999999999999</v>
          </cell>
          <cell r="AR193">
            <v>1.5139609756097561</v>
          </cell>
          <cell r="AS193">
            <v>67.900000000000006</v>
          </cell>
          <cell r="AT193">
            <v>93.2</v>
          </cell>
          <cell r="AU193">
            <v>0.17510000000000001</v>
          </cell>
          <cell r="AV193">
            <v>3.0200000000000001E-2</v>
          </cell>
          <cell r="AW193">
            <v>13.34</v>
          </cell>
          <cell r="AX193">
            <v>12.3</v>
          </cell>
          <cell r="AY193">
            <v>13.27</v>
          </cell>
          <cell r="AZ193">
            <v>0.97</v>
          </cell>
          <cell r="BA193">
            <v>0</v>
          </cell>
          <cell r="BB193">
            <v>0</v>
          </cell>
          <cell r="BC193">
            <v>0</v>
          </cell>
          <cell r="BD193">
            <v>3.3839609756097562</v>
          </cell>
          <cell r="BE193">
            <v>26.55</v>
          </cell>
          <cell r="BF193">
            <v>2.5</v>
          </cell>
          <cell r="BG193">
            <v>5.8</v>
          </cell>
        </row>
        <row r="194"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 t="str">
            <v/>
          </cell>
          <cell r="AL194" t="str">
            <v/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1.3099532346063913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12.97</v>
          </cell>
          <cell r="AX194">
            <v>12.83</v>
          </cell>
          <cell r="AY194">
            <v>12.83</v>
          </cell>
          <cell r="AZ194">
            <v>0</v>
          </cell>
          <cell r="BA194">
            <v>1.1830000000000001</v>
          </cell>
          <cell r="BB194">
            <v>2.4279999999999999</v>
          </cell>
          <cell r="BC194">
            <v>8.641</v>
          </cell>
          <cell r="BD194">
            <v>3.1599532346063914</v>
          </cell>
          <cell r="BE194">
            <v>0</v>
          </cell>
          <cell r="BF194">
            <v>2.5</v>
          </cell>
          <cell r="BG194">
            <v>5.8</v>
          </cell>
        </row>
        <row r="195">
          <cell r="D195">
            <v>6.57</v>
          </cell>
          <cell r="E195">
            <v>5.09</v>
          </cell>
          <cell r="F195">
            <v>5.14</v>
          </cell>
          <cell r="G195">
            <v>5.19</v>
          </cell>
          <cell r="H195">
            <v>5.29</v>
          </cell>
          <cell r="I195">
            <v>7.04</v>
          </cell>
          <cell r="J195">
            <v>6.95</v>
          </cell>
          <cell r="K195">
            <v>1.54</v>
          </cell>
          <cell r="L195">
            <v>1.76</v>
          </cell>
          <cell r="M195">
            <v>1.94</v>
          </cell>
          <cell r="N195">
            <v>1.88</v>
          </cell>
          <cell r="O195">
            <v>34</v>
          </cell>
          <cell r="P195">
            <v>26</v>
          </cell>
          <cell r="Q195">
            <v>6</v>
          </cell>
          <cell r="R195">
            <v>0</v>
          </cell>
          <cell r="S195" t="str">
            <v>O</v>
          </cell>
          <cell r="T195" t="str">
            <v>O</v>
          </cell>
          <cell r="U195">
            <v>0.52100000000000002</v>
          </cell>
          <cell r="V195">
            <v>0.48699999999999999</v>
          </cell>
          <cell r="W195">
            <v>0.42899999999999999</v>
          </cell>
          <cell r="X195">
            <v>0.107</v>
          </cell>
          <cell r="Y195">
            <v>0.124</v>
          </cell>
          <cell r="Z195">
            <v>0.113</v>
          </cell>
          <cell r="AA195">
            <v>5.9</v>
          </cell>
          <cell r="AB195">
            <v>16.399999999999999</v>
          </cell>
          <cell r="AC195">
            <v>14.8</v>
          </cell>
          <cell r="AD195">
            <v>14.7</v>
          </cell>
          <cell r="AE195">
            <v>23.1</v>
          </cell>
          <cell r="AF195">
            <v>11.4</v>
          </cell>
          <cell r="AG195">
            <v>31.9</v>
          </cell>
          <cell r="AH195">
            <v>28.7</v>
          </cell>
          <cell r="AI195">
            <v>28.4</v>
          </cell>
          <cell r="AJ195">
            <v>42.6</v>
          </cell>
          <cell r="AK195">
            <v>3.11</v>
          </cell>
          <cell r="AL195">
            <v>3.23</v>
          </cell>
          <cell r="AM195">
            <v>3</v>
          </cell>
          <cell r="AN195">
            <v>6.1</v>
          </cell>
          <cell r="AO195">
            <v>5.6000000000000001E-2</v>
          </cell>
          <cell r="AP195">
            <v>19.3</v>
          </cell>
          <cell r="AQ195">
            <v>17.5</v>
          </cell>
          <cell r="AR195">
            <v>1.5032239467849224</v>
          </cell>
          <cell r="AS195">
            <v>67</v>
          </cell>
          <cell r="AT195">
            <v>93.6</v>
          </cell>
          <cell r="AU195">
            <v>0.1784</v>
          </cell>
          <cell r="AV195">
            <v>2.8899999999999999E-2</v>
          </cell>
          <cell r="AW195">
            <v>14.48</v>
          </cell>
          <cell r="AX195">
            <v>13.53</v>
          </cell>
          <cell r="AY195">
            <v>14.53</v>
          </cell>
          <cell r="AZ195">
            <v>1</v>
          </cell>
          <cell r="BA195">
            <v>1.337</v>
          </cell>
          <cell r="BB195">
            <v>2.036</v>
          </cell>
          <cell r="BC195">
            <v>9.8680000000000003</v>
          </cell>
          <cell r="BD195">
            <v>3.3632239467849225</v>
          </cell>
          <cell r="BE195">
            <v>27.42</v>
          </cell>
          <cell r="BF195">
            <v>2.5</v>
          </cell>
          <cell r="BG195">
            <v>5.8</v>
          </cell>
        </row>
        <row r="196">
          <cell r="D196">
            <v>6.38</v>
          </cell>
          <cell r="E196">
            <v>5.18</v>
          </cell>
          <cell r="F196">
            <v>5.21</v>
          </cell>
          <cell r="G196">
            <v>5.31</v>
          </cell>
          <cell r="H196">
            <v>5.56</v>
          </cell>
          <cell r="I196">
            <v>8.19</v>
          </cell>
          <cell r="J196">
            <v>6.85</v>
          </cell>
          <cell r="K196">
            <v>1.63</v>
          </cell>
          <cell r="L196">
            <v>1.82</v>
          </cell>
          <cell r="M196">
            <v>1.84</v>
          </cell>
          <cell r="N196">
            <v>1.8</v>
          </cell>
          <cell r="O196">
            <v>33</v>
          </cell>
          <cell r="P196">
            <v>24</v>
          </cell>
          <cell r="Q196">
            <v>7</v>
          </cell>
          <cell r="R196">
            <v>0</v>
          </cell>
          <cell r="S196">
            <v>0</v>
          </cell>
          <cell r="T196">
            <v>0</v>
          </cell>
          <cell r="U196">
            <v>0.51400000000000001</v>
          </cell>
          <cell r="V196">
            <v>0.47099999999999997</v>
          </cell>
          <cell r="W196">
            <v>0.39600000000000002</v>
          </cell>
          <cell r="X196">
            <v>0.15</v>
          </cell>
          <cell r="Y196">
            <v>0.219</v>
          </cell>
          <cell r="Z196">
            <v>0.11600000000000001</v>
          </cell>
          <cell r="AA196">
            <v>6</v>
          </cell>
          <cell r="AB196">
            <v>14.9</v>
          </cell>
          <cell r="AC196">
            <v>15.3</v>
          </cell>
          <cell r="AD196">
            <v>15.1</v>
          </cell>
          <cell r="AE196">
            <v>23.2</v>
          </cell>
          <cell r="AF196">
            <v>11.1</v>
          </cell>
          <cell r="AG196">
            <v>28.4</v>
          </cell>
          <cell r="AH196">
            <v>27.8</v>
          </cell>
          <cell r="AI196">
            <v>28.2</v>
          </cell>
          <cell r="AJ196">
            <v>41.6</v>
          </cell>
          <cell r="AK196">
            <v>3.05</v>
          </cell>
          <cell r="AL196">
            <v>3.21</v>
          </cell>
          <cell r="AM196">
            <v>2.8</v>
          </cell>
          <cell r="AN196">
            <v>5.9</v>
          </cell>
          <cell r="AO196">
            <v>0.20899999999999999</v>
          </cell>
          <cell r="AP196">
            <v>17.8</v>
          </cell>
          <cell r="AQ196">
            <v>16.899999999999999</v>
          </cell>
          <cell r="AR196">
            <v>1.5268291008922443</v>
          </cell>
          <cell r="AS196">
            <v>67</v>
          </cell>
          <cell r="AT196">
            <v>92.5</v>
          </cell>
          <cell r="AU196">
            <v>0.1736</v>
          </cell>
          <cell r="AV196">
            <v>3.3500000000000002E-2</v>
          </cell>
          <cell r="AW196">
            <v>15.56</v>
          </cell>
          <cell r="AX196">
            <v>14.57</v>
          </cell>
          <cell r="AY196">
            <v>15.56</v>
          </cell>
          <cell r="AZ196">
            <v>0.99</v>
          </cell>
          <cell r="BA196">
            <v>1.429</v>
          </cell>
          <cell r="BB196">
            <v>1.861</v>
          </cell>
          <cell r="BC196">
            <v>10.577999999999999</v>
          </cell>
          <cell r="BD196">
            <v>3.3668291008922444</v>
          </cell>
          <cell r="BE196">
            <v>26.61</v>
          </cell>
          <cell r="BF196">
            <v>2.5</v>
          </cell>
          <cell r="BG196">
            <v>5.8</v>
          </cell>
        </row>
        <row r="197">
          <cell r="D197">
            <v>6.78</v>
          </cell>
          <cell r="E197">
            <v>5.61</v>
          </cell>
          <cell r="F197">
            <v>5.29</v>
          </cell>
          <cell r="G197">
            <v>5.2</v>
          </cell>
          <cell r="H197">
            <v>5.08</v>
          </cell>
          <cell r="I197">
            <v>6.88</v>
          </cell>
          <cell r="J197">
            <v>7.63</v>
          </cell>
          <cell r="K197">
            <v>1.61</v>
          </cell>
          <cell r="L197">
            <v>1.71</v>
          </cell>
          <cell r="M197">
            <v>1.8</v>
          </cell>
          <cell r="N197">
            <v>1.7</v>
          </cell>
          <cell r="O197">
            <v>36</v>
          </cell>
          <cell r="P197">
            <v>28</v>
          </cell>
          <cell r="Q197">
            <v>8</v>
          </cell>
          <cell r="R197">
            <v>0</v>
          </cell>
          <cell r="S197">
            <v>0</v>
          </cell>
          <cell r="T197">
            <v>0</v>
          </cell>
          <cell r="U197">
            <v>0.55700000000000005</v>
          </cell>
          <cell r="V197">
            <v>0.46700000000000003</v>
          </cell>
          <cell r="W197">
            <v>0.85699999999999998</v>
          </cell>
          <cell r="X197">
            <v>0.128</v>
          </cell>
          <cell r="Y197">
            <v>0.191</v>
          </cell>
          <cell r="Z197">
            <v>0.15</v>
          </cell>
          <cell r="AA197">
            <v>6.2</v>
          </cell>
          <cell r="AB197">
            <v>15.4</v>
          </cell>
          <cell r="AC197">
            <v>14.7</v>
          </cell>
          <cell r="AD197">
            <v>14.8</v>
          </cell>
          <cell r="AE197">
            <v>22.2</v>
          </cell>
          <cell r="AF197">
            <v>11.6</v>
          </cell>
          <cell r="AG197">
            <v>30.1</v>
          </cell>
          <cell r="AH197">
            <v>27.1</v>
          </cell>
          <cell r="AI197">
            <v>28</v>
          </cell>
          <cell r="AJ197">
            <v>40.200000000000003</v>
          </cell>
          <cell r="AK197">
            <v>3.0599999999999996</v>
          </cell>
          <cell r="AL197">
            <v>3.26</v>
          </cell>
          <cell r="AM197">
            <v>2.9</v>
          </cell>
          <cell r="AN197">
            <v>5.8</v>
          </cell>
          <cell r="AO197">
            <v>0.104</v>
          </cell>
          <cell r="AP197">
            <v>18.5</v>
          </cell>
          <cell r="AQ197">
            <v>17.3</v>
          </cell>
          <cell r="AR197">
            <v>1.5333183367416499</v>
          </cell>
          <cell r="AS197">
            <v>68.5</v>
          </cell>
          <cell r="AT197">
            <v>90.5</v>
          </cell>
          <cell r="AU197">
            <v>0.16420000000000001</v>
          </cell>
          <cell r="AV197">
            <v>4.3400000000000001E-2</v>
          </cell>
          <cell r="AW197">
            <v>15.63</v>
          </cell>
          <cell r="AX197">
            <v>14.67</v>
          </cell>
          <cell r="AY197">
            <v>15.63</v>
          </cell>
          <cell r="AZ197">
            <v>0.96</v>
          </cell>
          <cell r="BA197">
            <v>1.484</v>
          </cell>
          <cell r="BB197">
            <v>2.214</v>
          </cell>
          <cell r="BC197">
            <v>11.37</v>
          </cell>
          <cell r="BD197">
            <v>3.2733183367416498</v>
          </cell>
          <cell r="BE197">
            <v>26.03</v>
          </cell>
          <cell r="BF197">
            <v>2.5</v>
          </cell>
          <cell r="BG197">
            <v>5.6</v>
          </cell>
        </row>
        <row r="198">
          <cell r="D198">
            <v>6.72</v>
          </cell>
          <cell r="E198">
            <v>5.17</v>
          </cell>
          <cell r="F198">
            <v>5.25</v>
          </cell>
          <cell r="G198">
            <v>4.99</v>
          </cell>
          <cell r="H198">
            <v>5</v>
          </cell>
          <cell r="I198">
            <v>7.19</v>
          </cell>
          <cell r="J198">
            <v>7.37</v>
          </cell>
          <cell r="K198">
            <v>1.64</v>
          </cell>
          <cell r="L198">
            <v>1.78</v>
          </cell>
          <cell r="M198">
            <v>1.93</v>
          </cell>
          <cell r="N198">
            <v>1.79</v>
          </cell>
          <cell r="O198">
            <v>36</v>
          </cell>
          <cell r="P198">
            <v>27</v>
          </cell>
          <cell r="Q198">
            <v>14</v>
          </cell>
          <cell r="R198">
            <v>1</v>
          </cell>
          <cell r="S198">
            <v>0</v>
          </cell>
          <cell r="T198">
            <v>0</v>
          </cell>
          <cell r="U198">
            <v>0.73899999999999999</v>
          </cell>
          <cell r="V198">
            <v>0.56799999999999995</v>
          </cell>
          <cell r="W198">
            <v>0.83299999999999996</v>
          </cell>
          <cell r="X198">
            <v>0.13900000000000001</v>
          </cell>
          <cell r="Y198">
            <v>0.159</v>
          </cell>
          <cell r="Z198">
            <v>0.114</v>
          </cell>
          <cell r="AA198">
            <v>6.1</v>
          </cell>
          <cell r="AB198">
            <v>15</v>
          </cell>
          <cell r="AC198">
            <v>14.7</v>
          </cell>
          <cell r="AD198">
            <v>14.6</v>
          </cell>
          <cell r="AE198">
            <v>22.9</v>
          </cell>
          <cell r="AF198">
            <v>11.6</v>
          </cell>
          <cell r="AG198">
            <v>28.6</v>
          </cell>
          <cell r="AH198">
            <v>27.2</v>
          </cell>
          <cell r="AI198">
            <v>27.7</v>
          </cell>
          <cell r="AJ198">
            <v>41.2</v>
          </cell>
          <cell r="AK198">
            <v>3.09</v>
          </cell>
          <cell r="AL198">
            <v>3.2</v>
          </cell>
          <cell r="AM198">
            <v>2.9</v>
          </cell>
          <cell r="AN198">
            <v>5.9</v>
          </cell>
          <cell r="AO198">
            <v>0.11600000000000001</v>
          </cell>
          <cell r="AP198">
            <v>18.399999999999999</v>
          </cell>
          <cell r="AQ198">
            <v>17</v>
          </cell>
          <cell r="AR198" t="str">
            <v/>
          </cell>
          <cell r="AS198">
            <v>68.900000000000006</v>
          </cell>
          <cell r="AT198">
            <v>89.7</v>
          </cell>
          <cell r="AU198">
            <v>0.16389999999999999</v>
          </cell>
          <cell r="AV198">
            <v>4.7199999999999999E-2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0</v>
          </cell>
          <cell r="BB198">
            <v>0</v>
          </cell>
          <cell r="BC198">
            <v>0</v>
          </cell>
          <cell r="BD198" t="str">
            <v/>
          </cell>
          <cell r="BE198">
            <v>25.52</v>
          </cell>
          <cell r="BF198">
            <v>2.4</v>
          </cell>
          <cell r="BG198">
            <v>5.6</v>
          </cell>
        </row>
        <row r="199">
          <cell r="D199">
            <v>0</v>
          </cell>
          <cell r="E199">
            <v>0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 t="str">
            <v/>
          </cell>
          <cell r="AL199" t="str">
            <v/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 t="str">
            <v/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0</v>
          </cell>
          <cell r="BB199">
            <v>0</v>
          </cell>
          <cell r="BC199">
            <v>0</v>
          </cell>
          <cell r="BD199" t="str">
            <v/>
          </cell>
          <cell r="BE199">
            <v>0</v>
          </cell>
          <cell r="BF199">
            <v>0</v>
          </cell>
          <cell r="BG199">
            <v>0</v>
          </cell>
        </row>
        <row r="200">
          <cell r="D200">
            <v>0</v>
          </cell>
          <cell r="E200">
            <v>0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 t="str">
            <v/>
          </cell>
          <cell r="AL200" t="str">
            <v/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 t="str">
            <v/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0</v>
          </cell>
          <cell r="BB200">
            <v>0</v>
          </cell>
          <cell r="BC200">
            <v>0</v>
          </cell>
          <cell r="BD200" t="str">
            <v/>
          </cell>
          <cell r="BE200">
            <v>0</v>
          </cell>
          <cell r="BF200">
            <v>0</v>
          </cell>
          <cell r="BG200">
            <v>0</v>
          </cell>
        </row>
        <row r="201">
          <cell r="D201">
            <v>0</v>
          </cell>
          <cell r="E201">
            <v>0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 t="str">
            <v/>
          </cell>
          <cell r="AL201" t="str">
            <v/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 t="str">
            <v/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0</v>
          </cell>
          <cell r="BB201">
            <v>0</v>
          </cell>
          <cell r="BC201">
            <v>0</v>
          </cell>
          <cell r="BD201" t="str">
            <v/>
          </cell>
          <cell r="BE201">
            <v>0</v>
          </cell>
          <cell r="BF201">
            <v>0</v>
          </cell>
          <cell r="BG201">
            <v>0</v>
          </cell>
        </row>
        <row r="202">
          <cell r="D202">
            <v>6.68</v>
          </cell>
          <cell r="E202">
            <v>5.39</v>
          </cell>
          <cell r="F202">
            <v>5.04</v>
          </cell>
          <cell r="G202">
            <v>5.0199999999999996</v>
          </cell>
          <cell r="H202">
            <v>5.12</v>
          </cell>
          <cell r="I202">
            <v>6.94</v>
          </cell>
          <cell r="J202">
            <v>7.41</v>
          </cell>
          <cell r="K202">
            <v>1.42</v>
          </cell>
          <cell r="L202">
            <v>1.61</v>
          </cell>
          <cell r="M202">
            <v>1.99</v>
          </cell>
          <cell r="N202">
            <v>1.93</v>
          </cell>
          <cell r="O202">
            <v>35</v>
          </cell>
          <cell r="P202">
            <v>26</v>
          </cell>
          <cell r="Q202">
            <v>13</v>
          </cell>
          <cell r="R202">
            <v>0</v>
          </cell>
          <cell r="S202">
            <v>0</v>
          </cell>
          <cell r="T202">
            <v>0</v>
          </cell>
          <cell r="U202">
            <v>0.55800000000000005</v>
          </cell>
          <cell r="V202">
            <v>0.14499999999999999</v>
          </cell>
          <cell r="W202">
            <v>1.27</v>
          </cell>
          <cell r="X202">
            <v>0.14399999999999999</v>
          </cell>
          <cell r="Y202">
            <v>0.193</v>
          </cell>
          <cell r="Z202">
            <v>0.161</v>
          </cell>
          <cell r="AA202">
            <v>6.3</v>
          </cell>
          <cell r="AB202">
            <v>16</v>
          </cell>
          <cell r="AC202">
            <v>15.6</v>
          </cell>
          <cell r="AD202">
            <v>14.9</v>
          </cell>
          <cell r="AE202">
            <v>21.4</v>
          </cell>
          <cell r="AF202">
            <v>12.3</v>
          </cell>
          <cell r="AG202">
            <v>31.4</v>
          </cell>
          <cell r="AH202">
            <v>29.9</v>
          </cell>
          <cell r="AI202">
            <v>29.4</v>
          </cell>
          <cell r="AJ202">
            <v>39.200000000000003</v>
          </cell>
          <cell r="AK202">
            <v>2.9000000000000004</v>
          </cell>
          <cell r="AL202">
            <v>3.13</v>
          </cell>
          <cell r="AM202">
            <v>3</v>
          </cell>
          <cell r="AN202">
            <v>5.9</v>
          </cell>
          <cell r="AO202">
            <v>0.245</v>
          </cell>
          <cell r="AP202">
            <v>20.100000000000001</v>
          </cell>
          <cell r="AQ202">
            <v>17.8</v>
          </cell>
          <cell r="AR202">
            <v>1.2224538914323095</v>
          </cell>
          <cell r="AS202">
            <v>86</v>
          </cell>
          <cell r="AT202">
            <v>89.7</v>
          </cell>
          <cell r="AU202">
            <v>6.54E-2</v>
          </cell>
          <cell r="AV202">
            <v>4.7199999999999999E-2</v>
          </cell>
          <cell r="AW202">
            <v>16.09</v>
          </cell>
          <cell r="AX202">
            <v>15.29</v>
          </cell>
          <cell r="AY202">
            <v>16.22</v>
          </cell>
          <cell r="AZ202">
            <v>0.93</v>
          </cell>
          <cell r="BA202">
            <v>1.756</v>
          </cell>
          <cell r="BB202">
            <v>2.6080000000000001</v>
          </cell>
          <cell r="BC202">
            <v>10.66</v>
          </cell>
          <cell r="BD202">
            <v>3.1824538914323095</v>
          </cell>
          <cell r="BE202">
            <v>28.18</v>
          </cell>
          <cell r="BF202">
            <v>2.4</v>
          </cell>
          <cell r="BG202">
            <v>5.3</v>
          </cell>
        </row>
        <row r="203">
          <cell r="D203">
            <v>6.74</v>
          </cell>
          <cell r="E203">
            <v>4.99</v>
          </cell>
          <cell r="F203">
            <v>5.05</v>
          </cell>
          <cell r="G203">
            <v>4.7</v>
          </cell>
          <cell r="H203">
            <v>4.72</v>
          </cell>
          <cell r="I203">
            <v>6.38</v>
          </cell>
          <cell r="J203">
            <v>6.45</v>
          </cell>
          <cell r="K203">
            <v>1.59</v>
          </cell>
          <cell r="L203">
            <v>1.7</v>
          </cell>
          <cell r="M203">
            <v>2.06</v>
          </cell>
          <cell r="N203">
            <v>1.98</v>
          </cell>
          <cell r="O203">
            <v>37</v>
          </cell>
          <cell r="P203">
            <v>29</v>
          </cell>
          <cell r="Q203">
            <v>16</v>
          </cell>
          <cell r="R203">
            <v>1</v>
          </cell>
          <cell r="S203">
            <v>0</v>
          </cell>
          <cell r="T203">
            <v>0</v>
          </cell>
          <cell r="U203">
            <v>0.58099999999999996</v>
          </cell>
          <cell r="V203">
            <v>0.44500000000000001</v>
          </cell>
          <cell r="W203">
            <v>0.91800000000000004</v>
          </cell>
          <cell r="X203">
            <v>0.14000000000000001</v>
          </cell>
          <cell r="Y203">
            <v>0.33800000000000002</v>
          </cell>
          <cell r="Z203">
            <v>0.33300000000000002</v>
          </cell>
          <cell r="AA203">
            <v>6.2</v>
          </cell>
          <cell r="AB203">
            <v>14.5</v>
          </cell>
          <cell r="AC203">
            <v>14.7</v>
          </cell>
          <cell r="AD203">
            <v>13.8</v>
          </cell>
          <cell r="AE203">
            <v>16.8</v>
          </cell>
          <cell r="AF203">
            <v>12.1</v>
          </cell>
          <cell r="AG203">
            <v>28.7</v>
          </cell>
          <cell r="AH203">
            <v>28.6</v>
          </cell>
          <cell r="AI203">
            <v>27.4</v>
          </cell>
          <cell r="AJ203">
            <v>30.8</v>
          </cell>
          <cell r="AK203">
            <v>2.94</v>
          </cell>
          <cell r="AL203">
            <v>3.19</v>
          </cell>
          <cell r="AM203">
            <v>2.9</v>
          </cell>
          <cell r="AN203">
            <v>5.8</v>
          </cell>
          <cell r="AO203">
            <v>8.2000000000000003E-2</v>
          </cell>
          <cell r="AP203">
            <v>20.3</v>
          </cell>
          <cell r="AQ203">
            <v>17.899999999999999</v>
          </cell>
          <cell r="AR203">
            <v>1.3522687373396352</v>
          </cell>
          <cell r="AS203">
            <v>87.2</v>
          </cell>
          <cell r="AT203">
            <v>89.9</v>
          </cell>
          <cell r="AU203">
            <v>5.9400000000000001E-2</v>
          </cell>
          <cell r="AV203">
            <v>4.5900000000000003E-2</v>
          </cell>
          <cell r="AW203">
            <v>16.39</v>
          </cell>
          <cell r="AX203">
            <v>14.81</v>
          </cell>
          <cell r="AY203">
            <v>16.48</v>
          </cell>
          <cell r="AZ203">
            <v>1.67</v>
          </cell>
          <cell r="BA203">
            <v>1.47</v>
          </cell>
          <cell r="BB203">
            <v>2.57</v>
          </cell>
          <cell r="BC203">
            <v>9.9320000000000004</v>
          </cell>
          <cell r="BD203">
            <v>3.3122687373396351</v>
          </cell>
          <cell r="BE203">
            <v>24.23</v>
          </cell>
          <cell r="BF203">
            <v>2.4</v>
          </cell>
          <cell r="BG203">
            <v>5.5</v>
          </cell>
        </row>
        <row r="204">
          <cell r="D204">
            <v>6.32</v>
          </cell>
          <cell r="E204">
            <v>5.0599999999999996</v>
          </cell>
          <cell r="F204">
            <v>5.13</v>
          </cell>
          <cell r="G204">
            <v>5.04</v>
          </cell>
          <cell r="H204">
            <v>5.09</v>
          </cell>
          <cell r="I204">
            <v>7.84</v>
          </cell>
          <cell r="J204">
            <v>7.68</v>
          </cell>
          <cell r="K204">
            <v>1.44</v>
          </cell>
          <cell r="L204">
            <v>1.55</v>
          </cell>
          <cell r="M204">
            <v>1.88</v>
          </cell>
          <cell r="N204">
            <v>1.85</v>
          </cell>
          <cell r="O204">
            <v>35</v>
          </cell>
          <cell r="P204">
            <v>26</v>
          </cell>
          <cell r="Q204">
            <v>8</v>
          </cell>
          <cell r="R204">
            <v>0</v>
          </cell>
          <cell r="S204">
            <v>0</v>
          </cell>
          <cell r="T204">
            <v>0</v>
          </cell>
          <cell r="U204">
            <v>0.53600000000000003</v>
          </cell>
          <cell r="V204">
            <v>0.46600000000000003</v>
          </cell>
          <cell r="W204">
            <v>0.55000000000000004</v>
          </cell>
          <cell r="X204">
            <v>0.19800000000000001</v>
          </cell>
          <cell r="Y204">
            <v>0.22500000000000001</v>
          </cell>
          <cell r="Z204">
            <v>0.121</v>
          </cell>
          <cell r="AA204">
            <v>6.2</v>
          </cell>
          <cell r="AB204">
            <v>15.4</v>
          </cell>
          <cell r="AC204">
            <v>14.8</v>
          </cell>
          <cell r="AD204">
            <v>14.7</v>
          </cell>
          <cell r="AE204">
            <v>22.3</v>
          </cell>
          <cell r="AF204">
            <v>12.3</v>
          </cell>
          <cell r="AG204">
            <v>30.6</v>
          </cell>
          <cell r="AH204">
            <v>29</v>
          </cell>
          <cell r="AI204">
            <v>29.4</v>
          </cell>
          <cell r="AJ204">
            <v>40.799999999999997</v>
          </cell>
          <cell r="AK204">
            <v>3.33</v>
          </cell>
          <cell r="AL204">
            <v>3.46</v>
          </cell>
          <cell r="AM204">
            <v>3</v>
          </cell>
          <cell r="AN204">
            <v>6</v>
          </cell>
          <cell r="AO204">
            <v>0.19700000000000001</v>
          </cell>
          <cell r="AP204">
            <v>20.9</v>
          </cell>
          <cell r="AQ204">
            <v>18</v>
          </cell>
          <cell r="AR204">
            <v>0.88800841514726514</v>
          </cell>
          <cell r="AS204">
            <v>65</v>
          </cell>
          <cell r="AT204">
            <v>90.6</v>
          </cell>
          <cell r="AU204">
            <v>0.18690000000000001</v>
          </cell>
          <cell r="AV204">
            <v>4.2599999999999999E-2</v>
          </cell>
          <cell r="AW204">
            <v>14.45</v>
          </cell>
          <cell r="AX204">
            <v>14.26</v>
          </cell>
          <cell r="AY204">
            <v>14.26</v>
          </cell>
          <cell r="AZ204">
            <v>0</v>
          </cell>
          <cell r="BA204">
            <v>1.47</v>
          </cell>
          <cell r="BB204">
            <v>2.57</v>
          </cell>
          <cell r="BC204">
            <v>9.9320000000000004</v>
          </cell>
          <cell r="BD204">
            <v>2.7380084151472652</v>
          </cell>
          <cell r="BE204">
            <v>24.32</v>
          </cell>
          <cell r="BF204">
            <v>2.5</v>
          </cell>
          <cell r="BG204">
            <v>5.5</v>
          </cell>
        </row>
        <row r="205">
          <cell r="D205">
            <v>6.3</v>
          </cell>
          <cell r="E205">
            <v>5.0599999999999996</v>
          </cell>
          <cell r="F205">
            <v>5.17</v>
          </cell>
          <cell r="G205">
            <v>5.18</v>
          </cell>
          <cell r="H205">
            <v>5.12</v>
          </cell>
          <cell r="I205">
            <v>7.75</v>
          </cell>
          <cell r="J205">
            <v>7.67</v>
          </cell>
          <cell r="K205">
            <v>1.54</v>
          </cell>
          <cell r="L205">
            <v>1.64</v>
          </cell>
          <cell r="M205">
            <v>1.84</v>
          </cell>
          <cell r="N205">
            <v>1.92</v>
          </cell>
          <cell r="O205">
            <v>36</v>
          </cell>
          <cell r="P205">
            <v>27</v>
          </cell>
          <cell r="Q205">
            <v>19</v>
          </cell>
          <cell r="R205">
            <v>1</v>
          </cell>
          <cell r="S205">
            <v>0</v>
          </cell>
          <cell r="T205">
            <v>0</v>
          </cell>
          <cell r="U205">
            <v>0.71599999999999997</v>
          </cell>
          <cell r="V205">
            <v>0.51500000000000001</v>
          </cell>
          <cell r="W205">
            <v>1.02</v>
          </cell>
          <cell r="X205">
            <v>0.14099999999999999</v>
          </cell>
          <cell r="Y205">
            <v>0.183</v>
          </cell>
          <cell r="Z205">
            <v>9.5000000000000001E-2</v>
          </cell>
          <cell r="AA205">
            <v>6.1</v>
          </cell>
          <cell r="AB205">
            <v>15</v>
          </cell>
          <cell r="AC205">
            <v>14.6</v>
          </cell>
          <cell r="AD205">
            <v>14.7</v>
          </cell>
          <cell r="AE205">
            <v>22.3</v>
          </cell>
          <cell r="AF205">
            <v>11.9</v>
          </cell>
          <cell r="AG205">
            <v>29.5</v>
          </cell>
          <cell r="AH205">
            <v>27.7</v>
          </cell>
          <cell r="AI205">
            <v>29</v>
          </cell>
          <cell r="AJ205">
            <v>41.2</v>
          </cell>
          <cell r="AK205">
            <v>3.01</v>
          </cell>
          <cell r="AL205">
            <v>3.1399999999999997</v>
          </cell>
          <cell r="AM205">
            <v>3</v>
          </cell>
          <cell r="AN205">
            <v>5.9</v>
          </cell>
          <cell r="AO205">
            <v>0.16500000000000001</v>
          </cell>
          <cell r="AP205">
            <v>20.2</v>
          </cell>
          <cell r="AQ205">
            <v>18.100000000000001</v>
          </cell>
          <cell r="AR205">
            <v>1.2374959677419355</v>
          </cell>
          <cell r="AS205">
            <v>65.8</v>
          </cell>
          <cell r="AT205">
            <v>91.3</v>
          </cell>
          <cell r="AU205">
            <v>0.18149999999999999</v>
          </cell>
          <cell r="AV205">
            <v>3.9399999999999998E-2</v>
          </cell>
          <cell r="AW205">
            <v>15.8</v>
          </cell>
          <cell r="AX205">
            <v>14.88</v>
          </cell>
          <cell r="AY205">
            <v>15.84</v>
          </cell>
          <cell r="AZ205">
            <v>0.96</v>
          </cell>
          <cell r="BA205">
            <v>1.3879999999999999</v>
          </cell>
          <cell r="BB205">
            <v>2.4830000000000001</v>
          </cell>
          <cell r="BC205">
            <v>11.101000000000001</v>
          </cell>
          <cell r="BD205">
            <v>3.2374959677419355</v>
          </cell>
          <cell r="BE205">
            <v>23.89</v>
          </cell>
          <cell r="BF205">
            <v>2.5</v>
          </cell>
          <cell r="BG205">
            <v>5</v>
          </cell>
        </row>
        <row r="206">
          <cell r="D206">
            <v>5.9</v>
          </cell>
          <cell r="E206">
            <v>5.27</v>
          </cell>
          <cell r="F206">
            <v>5.01</v>
          </cell>
          <cell r="G206">
            <v>5.23</v>
          </cell>
          <cell r="H206">
            <v>5.8</v>
          </cell>
          <cell r="I206">
            <v>7.8</v>
          </cell>
          <cell r="J206">
            <v>7.77</v>
          </cell>
          <cell r="K206">
            <v>1.5</v>
          </cell>
          <cell r="L206">
            <v>1.66</v>
          </cell>
          <cell r="M206">
            <v>2</v>
          </cell>
          <cell r="N206">
            <v>1.94</v>
          </cell>
          <cell r="O206">
            <v>34</v>
          </cell>
          <cell r="P206">
            <v>27</v>
          </cell>
          <cell r="Q206">
            <v>17</v>
          </cell>
          <cell r="R206">
            <v>0</v>
          </cell>
          <cell r="S206">
            <v>0</v>
          </cell>
          <cell r="T206">
            <v>0</v>
          </cell>
          <cell r="U206">
            <v>0.59299999999999997</v>
          </cell>
          <cell r="V206">
            <v>0.48899999999999999</v>
          </cell>
          <cell r="W206">
            <v>1.49</v>
          </cell>
          <cell r="X206">
            <v>0.13800000000000001</v>
          </cell>
          <cell r="Y206">
            <v>0.20599999999999999</v>
          </cell>
          <cell r="Z206">
            <v>0.09</v>
          </cell>
          <cell r="AA206">
            <v>6.1</v>
          </cell>
          <cell r="AB206">
            <v>14.7</v>
          </cell>
          <cell r="AC206">
            <v>14.1</v>
          </cell>
          <cell r="AD206">
            <v>14.2</v>
          </cell>
          <cell r="AE206">
            <v>21.9</v>
          </cell>
          <cell r="AF206">
            <v>12.1</v>
          </cell>
          <cell r="AG206">
            <v>29.4</v>
          </cell>
          <cell r="AH206">
            <v>27.7</v>
          </cell>
          <cell r="AI206">
            <v>28.4</v>
          </cell>
          <cell r="AJ206">
            <v>40.5</v>
          </cell>
          <cell r="AK206">
            <v>2.99</v>
          </cell>
          <cell r="AL206">
            <v>3.15</v>
          </cell>
          <cell r="AM206">
            <v>3</v>
          </cell>
          <cell r="AN206">
            <v>5.9</v>
          </cell>
          <cell r="AO206">
            <v>7.0000000000000007E-2</v>
          </cell>
          <cell r="AP206">
            <v>20.9</v>
          </cell>
          <cell r="AQ206">
            <v>18.2</v>
          </cell>
          <cell r="AR206">
            <v>1.2193693467336686</v>
          </cell>
          <cell r="AS206">
            <v>67.900000000000006</v>
          </cell>
          <cell r="AT206">
            <v>91.5</v>
          </cell>
          <cell r="AU206">
            <v>0.1678</v>
          </cell>
          <cell r="AV206">
            <v>3.85E-2</v>
          </cell>
          <cell r="AW206">
            <v>16.89</v>
          </cell>
          <cell r="AX206">
            <v>15.92</v>
          </cell>
          <cell r="AY206">
            <v>16.899999999999999</v>
          </cell>
          <cell r="AZ206">
            <v>0.98</v>
          </cell>
          <cell r="BA206">
            <v>1.625</v>
          </cell>
          <cell r="BB206">
            <v>2.5</v>
          </cell>
          <cell r="BC206">
            <v>12.568</v>
          </cell>
          <cell r="BD206">
            <v>3.2093693467336686</v>
          </cell>
          <cell r="BE206">
            <v>24.62</v>
          </cell>
          <cell r="BF206">
            <v>2.5</v>
          </cell>
          <cell r="BG206">
            <v>4.8</v>
          </cell>
        </row>
        <row r="207">
          <cell r="D207">
            <v>6.09</v>
          </cell>
          <cell r="E207">
            <v>5.17</v>
          </cell>
          <cell r="F207">
            <v>5.25</v>
          </cell>
          <cell r="G207">
            <v>5.26</v>
          </cell>
          <cell r="H207">
            <v>5.51</v>
          </cell>
          <cell r="I207">
            <v>7.51</v>
          </cell>
          <cell r="J207">
            <v>7.62</v>
          </cell>
          <cell r="K207">
            <v>1.56</v>
          </cell>
          <cell r="L207">
            <v>1.67</v>
          </cell>
          <cell r="M207">
            <v>2.0099999999999998</v>
          </cell>
          <cell r="N207">
            <v>1.98</v>
          </cell>
          <cell r="O207">
            <v>38</v>
          </cell>
          <cell r="P207">
            <v>29</v>
          </cell>
          <cell r="Q207">
            <v>19</v>
          </cell>
          <cell r="R207">
            <v>1</v>
          </cell>
          <cell r="S207">
            <v>0</v>
          </cell>
          <cell r="T207">
            <v>0</v>
          </cell>
          <cell r="U207">
            <v>0.56499999999999995</v>
          </cell>
          <cell r="V207">
            <v>0.45900000000000002</v>
          </cell>
          <cell r="W207">
            <v>0.73699999999999999</v>
          </cell>
          <cell r="X207">
            <v>0.153</v>
          </cell>
          <cell r="Y207">
            <v>0.19400000000000001</v>
          </cell>
          <cell r="Z207">
            <v>0.13</v>
          </cell>
          <cell r="AA207">
            <v>6.2</v>
          </cell>
          <cell r="AB207">
            <v>14.2</v>
          </cell>
          <cell r="AC207">
            <v>14.3</v>
          </cell>
          <cell r="AD207">
            <v>14.4</v>
          </cell>
          <cell r="AE207">
            <v>21.6</v>
          </cell>
          <cell r="AF207">
            <v>12.7</v>
          </cell>
          <cell r="AG207">
            <v>29.1</v>
          </cell>
          <cell r="AH207">
            <v>29</v>
          </cell>
          <cell r="AI207">
            <v>29.5</v>
          </cell>
          <cell r="AJ207">
            <v>40.4</v>
          </cell>
          <cell r="AK207">
            <v>3.06</v>
          </cell>
          <cell r="AL207">
            <v>3.27</v>
          </cell>
          <cell r="AM207">
            <v>2.9</v>
          </cell>
          <cell r="AN207">
            <v>5.8</v>
          </cell>
          <cell r="AO207">
            <v>9.1999999999999998E-2</v>
          </cell>
          <cell r="AP207">
            <v>22.2</v>
          </cell>
          <cell r="AQ207">
            <v>18.7</v>
          </cell>
          <cell r="AR207">
            <v>1.2242246330567965</v>
          </cell>
          <cell r="AS207">
            <v>66.400000000000006</v>
          </cell>
          <cell r="AT207">
            <v>91.2</v>
          </cell>
          <cell r="AU207">
            <v>0.17730000000000001</v>
          </cell>
          <cell r="AV207">
            <v>3.9899999999999998E-2</v>
          </cell>
          <cell r="AW207">
            <v>16.59</v>
          </cell>
          <cell r="AX207">
            <v>15.67</v>
          </cell>
          <cell r="AY207">
            <v>16.649999999999999</v>
          </cell>
          <cell r="AZ207">
            <v>0.98</v>
          </cell>
          <cell r="BA207">
            <v>0</v>
          </cell>
          <cell r="BB207">
            <v>0</v>
          </cell>
          <cell r="BC207">
            <v>0</v>
          </cell>
          <cell r="BD207">
            <v>3.1942246330567965</v>
          </cell>
          <cell r="BE207">
            <v>25.25</v>
          </cell>
          <cell r="BF207">
            <v>2.5</v>
          </cell>
          <cell r="BG207">
            <v>4.8</v>
          </cell>
        </row>
        <row r="208">
          <cell r="D208">
            <v>0</v>
          </cell>
          <cell r="E208">
            <v>0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 t="str">
            <v/>
          </cell>
          <cell r="AL208" t="str">
            <v/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 t="str">
            <v/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0</v>
          </cell>
          <cell r="BB208">
            <v>0</v>
          </cell>
          <cell r="BC208">
            <v>0</v>
          </cell>
          <cell r="BD208" t="str">
            <v/>
          </cell>
          <cell r="BE208">
            <v>0</v>
          </cell>
          <cell r="BF208">
            <v>0</v>
          </cell>
          <cell r="BG208">
            <v>0</v>
          </cell>
        </row>
        <row r="209">
          <cell r="D209">
            <v>6.5</v>
          </cell>
          <cell r="E209">
            <v>5.2</v>
          </cell>
          <cell r="F209">
            <v>5.24</v>
          </cell>
          <cell r="G209">
            <v>5.16</v>
          </cell>
          <cell r="H209">
            <v>5</v>
          </cell>
          <cell r="I209">
            <v>7.74</v>
          </cell>
          <cell r="J209">
            <v>7.68</v>
          </cell>
          <cell r="K209">
            <v>1.49</v>
          </cell>
          <cell r="L209">
            <v>1.58</v>
          </cell>
          <cell r="M209">
            <v>2.02</v>
          </cell>
          <cell r="N209">
            <v>1.93</v>
          </cell>
          <cell r="O209">
            <v>34</v>
          </cell>
          <cell r="P209">
            <v>25</v>
          </cell>
          <cell r="Q209">
            <v>10</v>
          </cell>
          <cell r="R209">
            <v>1</v>
          </cell>
          <cell r="S209">
            <v>0</v>
          </cell>
          <cell r="T209">
            <v>0</v>
          </cell>
          <cell r="U209">
            <v>0.52100000000000002</v>
          </cell>
          <cell r="V209">
            <v>0.39100000000000001</v>
          </cell>
          <cell r="W209">
            <v>1.3</v>
          </cell>
          <cell r="X209">
            <v>0.158</v>
          </cell>
          <cell r="Y209">
            <v>0.20300000000000001</v>
          </cell>
          <cell r="Z209">
            <v>0.14499999999999999</v>
          </cell>
          <cell r="AA209">
            <v>6.3</v>
          </cell>
          <cell r="AB209">
            <v>14.7</v>
          </cell>
          <cell r="AC209">
            <v>14.2</v>
          </cell>
          <cell r="AD209">
            <v>14.2</v>
          </cell>
          <cell r="AE209">
            <v>21.4</v>
          </cell>
          <cell r="AF209">
            <v>13.1</v>
          </cell>
          <cell r="AG209">
            <v>30.9</v>
          </cell>
          <cell r="AH209">
            <v>29.6</v>
          </cell>
          <cell r="AI209">
            <v>29.6</v>
          </cell>
          <cell r="AJ209">
            <v>40.700000000000003</v>
          </cell>
          <cell r="AK209">
            <v>3.1799999999999997</v>
          </cell>
          <cell r="AL209">
            <v>3.21</v>
          </cell>
          <cell r="AM209">
            <v>3.1</v>
          </cell>
          <cell r="AN209">
            <v>5.9</v>
          </cell>
          <cell r="AO209">
            <v>0.16</v>
          </cell>
          <cell r="AP209">
            <v>23.3</v>
          </cell>
          <cell r="AQ209">
            <v>19.399999999999999</v>
          </cell>
          <cell r="AR209">
            <v>0.9737613776137759</v>
          </cell>
          <cell r="AS209">
            <v>65.599999999999994</v>
          </cell>
          <cell r="AT209">
            <v>90.4</v>
          </cell>
          <cell r="AU209">
            <v>0.18310000000000001</v>
          </cell>
          <cell r="AV209">
            <v>4.3799999999999999E-2</v>
          </cell>
          <cell r="AW209">
            <v>17.149999999999999</v>
          </cell>
          <cell r="AX209">
            <v>16.260000000000002</v>
          </cell>
          <cell r="AY209">
            <v>17.2</v>
          </cell>
          <cell r="AZ209">
            <v>0.94</v>
          </cell>
          <cell r="BA209">
            <v>1.6240000000000001</v>
          </cell>
          <cell r="BB209">
            <v>2.573</v>
          </cell>
          <cell r="BC209">
            <v>11.605</v>
          </cell>
          <cell r="BD209">
            <v>2.8937613776137758</v>
          </cell>
          <cell r="BE209">
            <v>22.19</v>
          </cell>
          <cell r="BF209">
            <v>2.2999999999999998</v>
          </cell>
          <cell r="BG209">
            <v>4.8</v>
          </cell>
        </row>
        <row r="210">
          <cell r="D210">
            <v>6.26</v>
          </cell>
          <cell r="E210">
            <v>4.99</v>
          </cell>
          <cell r="F210">
            <v>5.44</v>
          </cell>
          <cell r="G210">
            <v>4.87</v>
          </cell>
          <cell r="H210">
            <v>4.72</v>
          </cell>
          <cell r="I210">
            <v>7.05</v>
          </cell>
          <cell r="J210">
            <v>7.33</v>
          </cell>
          <cell r="K210">
            <v>1.55</v>
          </cell>
          <cell r="L210">
            <v>1.68</v>
          </cell>
          <cell r="M210">
            <v>2.11</v>
          </cell>
          <cell r="N210">
            <v>1.92</v>
          </cell>
          <cell r="O210">
            <v>34</v>
          </cell>
          <cell r="P210">
            <v>25</v>
          </cell>
          <cell r="Q210">
            <v>13</v>
          </cell>
          <cell r="R210">
            <v>1</v>
          </cell>
          <cell r="S210">
            <v>0</v>
          </cell>
          <cell r="T210">
            <v>0</v>
          </cell>
          <cell r="U210">
            <v>0.54200000000000004</v>
          </cell>
          <cell r="V210">
            <v>0.38300000000000001</v>
          </cell>
          <cell r="W210">
            <v>1.54</v>
          </cell>
          <cell r="X210">
            <v>0.16300000000000001</v>
          </cell>
          <cell r="Y210">
            <v>0.22500000000000001</v>
          </cell>
          <cell r="Z210">
            <v>0.159</v>
          </cell>
          <cell r="AA210">
            <v>6.5</v>
          </cell>
          <cell r="AB210">
            <v>14.7</v>
          </cell>
          <cell r="AC210">
            <v>13.9</v>
          </cell>
          <cell r="AD210">
            <v>13.8</v>
          </cell>
          <cell r="AE210">
            <v>20.9</v>
          </cell>
          <cell r="AF210">
            <v>13.4</v>
          </cell>
          <cell r="AG210">
            <v>30.7</v>
          </cell>
          <cell r="AH210">
            <v>28.5</v>
          </cell>
          <cell r="AI210">
            <v>29</v>
          </cell>
          <cell r="AJ210">
            <v>39.6</v>
          </cell>
          <cell r="AK210">
            <v>3.2</v>
          </cell>
          <cell r="AL210">
            <v>3.31</v>
          </cell>
          <cell r="AM210">
            <v>3</v>
          </cell>
          <cell r="AN210">
            <v>5.9</v>
          </cell>
          <cell r="AO210">
            <v>9.9000000000000005E-2</v>
          </cell>
          <cell r="AP210">
            <v>22.9</v>
          </cell>
          <cell r="AQ210">
            <v>19.5</v>
          </cell>
          <cell r="AR210">
            <v>1.5328078219824681</v>
          </cell>
          <cell r="AS210">
            <v>65.599999999999994</v>
          </cell>
          <cell r="AT210">
            <v>91.1</v>
          </cell>
          <cell r="AU210">
            <v>0.18279999999999999</v>
          </cell>
          <cell r="AV210">
            <v>4.0300000000000002E-2</v>
          </cell>
          <cell r="AW210">
            <v>15.91</v>
          </cell>
          <cell r="AX210">
            <v>14.83</v>
          </cell>
          <cell r="AY210">
            <v>15.79</v>
          </cell>
          <cell r="AZ210">
            <v>0.96</v>
          </cell>
          <cell r="BA210">
            <v>1.363</v>
          </cell>
          <cell r="BB210">
            <v>2.5230000000000001</v>
          </cell>
          <cell r="BC210">
            <v>10.773</v>
          </cell>
          <cell r="BD210">
            <v>3.442807821982468</v>
          </cell>
          <cell r="BE210">
            <v>22.47</v>
          </cell>
          <cell r="BF210">
            <v>2.5</v>
          </cell>
          <cell r="BG210">
            <v>4.5999999999999996</v>
          </cell>
        </row>
        <row r="211">
          <cell r="D211">
            <v>5.98</v>
          </cell>
          <cell r="E211">
            <v>5.08</v>
          </cell>
          <cell r="F211">
            <v>5.14</v>
          </cell>
          <cell r="G211">
            <v>4.95</v>
          </cell>
          <cell r="H211">
            <v>5.08</v>
          </cell>
          <cell r="I211">
            <v>7.31</v>
          </cell>
          <cell r="J211">
            <v>7.23</v>
          </cell>
          <cell r="K211">
            <v>1.52</v>
          </cell>
          <cell r="L211">
            <v>1.59</v>
          </cell>
          <cell r="M211">
            <v>2.0099999999999998</v>
          </cell>
          <cell r="N211">
            <v>1.83</v>
          </cell>
          <cell r="O211">
            <v>36</v>
          </cell>
          <cell r="P211">
            <v>27</v>
          </cell>
          <cell r="Q211">
            <v>12</v>
          </cell>
          <cell r="R211">
            <v>1</v>
          </cell>
          <cell r="S211">
            <v>0</v>
          </cell>
          <cell r="T211">
            <v>0</v>
          </cell>
          <cell r="U211">
            <v>0.54200000000000004</v>
          </cell>
          <cell r="V211">
            <v>0.42299999999999999</v>
          </cell>
          <cell r="W211">
            <v>1.58</v>
          </cell>
          <cell r="X211">
            <v>0.13200000000000001</v>
          </cell>
          <cell r="Y211">
            <v>0.21199999999999999</v>
          </cell>
          <cell r="Z211">
            <v>0.16500000000000001</v>
          </cell>
          <cell r="AA211">
            <v>6.6</v>
          </cell>
          <cell r="AB211">
            <v>14.5</v>
          </cell>
          <cell r="AC211">
            <v>13.8</v>
          </cell>
          <cell r="AD211">
            <v>14.3</v>
          </cell>
          <cell r="AE211">
            <v>21.5</v>
          </cell>
          <cell r="AF211">
            <v>13.4</v>
          </cell>
          <cell r="AG211">
            <v>30.3</v>
          </cell>
          <cell r="AH211">
            <v>28.5</v>
          </cell>
          <cell r="AI211">
            <v>29.6</v>
          </cell>
          <cell r="AJ211">
            <v>40.9</v>
          </cell>
          <cell r="AK211">
            <v>3.1799999999999997</v>
          </cell>
          <cell r="AL211">
            <v>3.35</v>
          </cell>
          <cell r="AM211">
            <v>2.9</v>
          </cell>
          <cell r="AN211">
            <v>6</v>
          </cell>
          <cell r="AO211">
            <v>0.12</v>
          </cell>
          <cell r="AP211">
            <v>22.3</v>
          </cell>
          <cell r="AQ211">
            <v>19.600000000000001</v>
          </cell>
          <cell r="AR211">
            <v>1.4024989690721652</v>
          </cell>
          <cell r="AS211">
            <v>66.2</v>
          </cell>
          <cell r="AT211">
            <v>90.9</v>
          </cell>
          <cell r="AU211">
            <v>0.1787</v>
          </cell>
          <cell r="AV211">
            <v>4.1300000000000003E-2</v>
          </cell>
          <cell r="AW211">
            <v>15.47</v>
          </cell>
          <cell r="AX211">
            <v>14.55</v>
          </cell>
          <cell r="AY211">
            <v>15.5</v>
          </cell>
          <cell r="AZ211">
            <v>0.95</v>
          </cell>
          <cell r="BA211">
            <v>1.196</v>
          </cell>
          <cell r="BB211">
            <v>2.4870000000000001</v>
          </cell>
          <cell r="BC211">
            <v>9.7810000000000006</v>
          </cell>
          <cell r="BD211">
            <v>3.3024989690721651</v>
          </cell>
          <cell r="BE211">
            <v>21.17</v>
          </cell>
          <cell r="BF211">
            <v>2.5</v>
          </cell>
          <cell r="BG211">
            <v>4.5999999999999996</v>
          </cell>
        </row>
        <row r="212">
          <cell r="D212">
            <v>6.74</v>
          </cell>
          <cell r="E212">
            <v>5.0599999999999996</v>
          </cell>
          <cell r="F212">
            <v>5.09</v>
          </cell>
          <cell r="G212">
            <v>4.9800000000000004</v>
          </cell>
          <cell r="H212">
            <v>5.07</v>
          </cell>
          <cell r="I212">
            <v>7.24</v>
          </cell>
          <cell r="J212">
            <v>7.66</v>
          </cell>
          <cell r="K212">
            <v>1.63</v>
          </cell>
          <cell r="L212">
            <v>1.7</v>
          </cell>
          <cell r="M212">
            <v>1.99</v>
          </cell>
          <cell r="N212">
            <v>1.81</v>
          </cell>
          <cell r="O212">
            <v>33</v>
          </cell>
          <cell r="P212">
            <v>36</v>
          </cell>
          <cell r="Q212">
            <v>19</v>
          </cell>
          <cell r="R212">
            <v>2</v>
          </cell>
          <cell r="S212">
            <v>0</v>
          </cell>
          <cell r="T212">
            <v>0</v>
          </cell>
          <cell r="U212">
            <v>0.54100000000000004</v>
          </cell>
          <cell r="V212">
            <v>0.437</v>
          </cell>
          <cell r="W212">
            <v>1.43</v>
          </cell>
          <cell r="X212">
            <v>0.10100000000000001</v>
          </cell>
          <cell r="Y212">
            <v>0.159</v>
          </cell>
          <cell r="Z212">
            <v>0.13800000000000001</v>
          </cell>
          <cell r="AA212">
            <v>6.5</v>
          </cell>
          <cell r="AB212">
            <v>14.5</v>
          </cell>
          <cell r="AC212">
            <v>13.7</v>
          </cell>
          <cell r="AD212">
            <v>14.1</v>
          </cell>
          <cell r="AE212">
            <v>21.8</v>
          </cell>
          <cell r="AF212">
            <v>13.3</v>
          </cell>
          <cell r="AG212">
            <v>30</v>
          </cell>
          <cell r="AH212">
            <v>28.1</v>
          </cell>
          <cell r="AI212">
            <v>29.2</v>
          </cell>
          <cell r="AJ212">
            <v>41.8</v>
          </cell>
          <cell r="AK212">
            <v>3.15</v>
          </cell>
          <cell r="AL212">
            <v>3.27</v>
          </cell>
          <cell r="AM212">
            <v>2.9</v>
          </cell>
          <cell r="AN212">
            <v>5.9</v>
          </cell>
          <cell r="AO212">
            <v>8.4000000000000005E-2</v>
          </cell>
          <cell r="AP212">
            <v>22.1</v>
          </cell>
          <cell r="AQ212">
            <v>19.7</v>
          </cell>
          <cell r="AR212">
            <v>1.269433707865169</v>
          </cell>
          <cell r="AS212">
            <v>66.5</v>
          </cell>
          <cell r="AT212">
            <v>90</v>
          </cell>
          <cell r="AU212">
            <v>0.1784</v>
          </cell>
          <cell r="AV212">
            <v>4.5699999999999998E-2</v>
          </cell>
          <cell r="AW212">
            <v>14.41</v>
          </cell>
          <cell r="AX212">
            <v>13.35</v>
          </cell>
          <cell r="AY212">
            <v>14.72</v>
          </cell>
          <cell r="AZ212">
            <v>0.97</v>
          </cell>
          <cell r="BA212">
            <v>1.159</v>
          </cell>
          <cell r="BB212">
            <v>2.44</v>
          </cell>
          <cell r="BC212">
            <v>9.2210000000000001</v>
          </cell>
          <cell r="BD212">
            <v>3.1494337078651689</v>
          </cell>
          <cell r="BE212">
            <v>0</v>
          </cell>
          <cell r="BF212">
            <v>0</v>
          </cell>
          <cell r="BG212">
            <v>0</v>
          </cell>
        </row>
        <row r="213">
          <cell r="D213">
            <v>6.58</v>
          </cell>
          <cell r="E213">
            <v>5.19</v>
          </cell>
          <cell r="F213">
            <v>5.1100000000000003</v>
          </cell>
          <cell r="G213">
            <v>5.17</v>
          </cell>
          <cell r="H213">
            <v>5.18</v>
          </cell>
          <cell r="I213">
            <v>7.21</v>
          </cell>
          <cell r="J213">
            <v>7.43</v>
          </cell>
          <cell r="K213">
            <v>1.56</v>
          </cell>
          <cell r="L213">
            <v>1.7</v>
          </cell>
          <cell r="M213">
            <v>1.96</v>
          </cell>
          <cell r="N213">
            <v>1.89</v>
          </cell>
          <cell r="O213">
            <v>34</v>
          </cell>
          <cell r="P213">
            <v>26</v>
          </cell>
          <cell r="Q213">
            <v>7</v>
          </cell>
          <cell r="R213">
            <v>0</v>
          </cell>
          <cell r="S213">
            <v>0</v>
          </cell>
          <cell r="T213">
            <v>0</v>
          </cell>
          <cell r="U213">
            <v>0.50900000000000001</v>
          </cell>
          <cell r="V213">
            <v>0.42699999999999999</v>
          </cell>
          <cell r="W213">
            <v>0.98899999999999999</v>
          </cell>
          <cell r="X213">
            <v>0.10299999999999999</v>
          </cell>
          <cell r="Y213">
            <v>0.192</v>
          </cell>
          <cell r="Z213">
            <v>0.17100000000000001</v>
          </cell>
          <cell r="AA213">
            <v>6.4</v>
          </cell>
          <cell r="AB213">
            <v>13.4</v>
          </cell>
          <cell r="AC213">
            <v>13.3</v>
          </cell>
          <cell r="AD213">
            <v>13.6</v>
          </cell>
          <cell r="AE213">
            <v>20.399999999999999</v>
          </cell>
          <cell r="AF213">
            <v>13.2</v>
          </cell>
          <cell r="AG213">
            <v>26.1</v>
          </cell>
          <cell r="AH213">
            <v>26.5</v>
          </cell>
          <cell r="AI213">
            <v>27.4</v>
          </cell>
          <cell r="AJ213">
            <v>39.200000000000003</v>
          </cell>
          <cell r="AK213">
            <v>3.1799999999999997</v>
          </cell>
          <cell r="AL213">
            <v>3.3</v>
          </cell>
          <cell r="AM213">
            <v>2.9</v>
          </cell>
          <cell r="AN213">
            <v>5.9</v>
          </cell>
          <cell r="AO213">
            <v>5.1999999999999998E-2</v>
          </cell>
          <cell r="AP213">
            <v>21.3</v>
          </cell>
          <cell r="AQ213">
            <v>19.2</v>
          </cell>
          <cell r="AR213">
            <v>1.441795857988166</v>
          </cell>
          <cell r="AS213">
            <v>66.3</v>
          </cell>
          <cell r="AT213">
            <v>90.4</v>
          </cell>
          <cell r="AU213">
            <v>0.17860000000000001</v>
          </cell>
          <cell r="AV213">
            <v>4.53E-2</v>
          </cell>
          <cell r="AW213">
            <v>14.81</v>
          </cell>
          <cell r="AX213">
            <v>13.52</v>
          </cell>
          <cell r="AY213">
            <v>14.78</v>
          </cell>
          <cell r="AZ213">
            <v>0.96</v>
          </cell>
          <cell r="BA213">
            <v>1.224</v>
          </cell>
          <cell r="BB213">
            <v>2.4079999999999999</v>
          </cell>
          <cell r="BC213">
            <v>9.202</v>
          </cell>
          <cell r="BD213">
            <v>3.3317958579881659</v>
          </cell>
          <cell r="BE213">
            <v>21.49</v>
          </cell>
          <cell r="BF213">
            <v>2.2999999999999998</v>
          </cell>
          <cell r="BG213">
            <v>4.5999999999999996</v>
          </cell>
        </row>
        <row r="214">
          <cell r="D214">
            <v>6.54</v>
          </cell>
          <cell r="E214">
            <v>5.48</v>
          </cell>
          <cell r="F214">
            <v>5.24</v>
          </cell>
          <cell r="G214">
            <v>5.46</v>
          </cell>
          <cell r="H214">
            <v>5.42</v>
          </cell>
          <cell r="I214">
            <v>6.94</v>
          </cell>
          <cell r="J214">
            <v>7.73</v>
          </cell>
          <cell r="K214">
            <v>1.47</v>
          </cell>
          <cell r="L214">
            <v>1.69</v>
          </cell>
          <cell r="M214">
            <v>1.95</v>
          </cell>
          <cell r="N214">
            <v>1.84</v>
          </cell>
          <cell r="O214">
            <v>33</v>
          </cell>
          <cell r="P214">
            <v>26</v>
          </cell>
          <cell r="Q214">
            <v>19</v>
          </cell>
          <cell r="R214">
            <v>1</v>
          </cell>
          <cell r="S214">
            <v>0</v>
          </cell>
          <cell r="T214">
            <v>0</v>
          </cell>
          <cell r="U214">
            <v>0.56100000000000005</v>
          </cell>
          <cell r="V214">
            <v>0.47699999999999998</v>
          </cell>
          <cell r="W214">
            <v>1.24</v>
          </cell>
          <cell r="X214">
            <v>0.113</v>
          </cell>
          <cell r="Y214">
            <v>0.187</v>
          </cell>
          <cell r="Z214">
            <v>0.14199999999999999</v>
          </cell>
          <cell r="AA214">
            <v>6.7</v>
          </cell>
          <cell r="AB214">
            <v>13.3</v>
          </cell>
          <cell r="AC214">
            <v>13.3</v>
          </cell>
          <cell r="AD214">
            <v>13.1</v>
          </cell>
          <cell r="AE214">
            <v>20.5</v>
          </cell>
          <cell r="AF214">
            <v>13.4</v>
          </cell>
          <cell r="AG214">
            <v>26.6</v>
          </cell>
          <cell r="AH214">
            <v>26.1</v>
          </cell>
          <cell r="AI214">
            <v>26.6</v>
          </cell>
          <cell r="AJ214">
            <v>39.1</v>
          </cell>
          <cell r="AK214">
            <v>3.21</v>
          </cell>
          <cell r="AL214">
            <v>3.31</v>
          </cell>
          <cell r="AM214">
            <v>2.9</v>
          </cell>
          <cell r="AN214">
            <v>5.9</v>
          </cell>
          <cell r="AO214">
            <v>0.104</v>
          </cell>
          <cell r="AP214">
            <v>20.9</v>
          </cell>
          <cell r="AQ214">
            <v>19.7</v>
          </cell>
          <cell r="AR214">
            <v>1.3776553894571202</v>
          </cell>
          <cell r="AS214">
            <v>66.8</v>
          </cell>
          <cell r="AT214">
            <v>90.1</v>
          </cell>
          <cell r="AU214">
            <v>0.1782</v>
          </cell>
          <cell r="AV214">
            <v>4.5699999999999998E-2</v>
          </cell>
          <cell r="AW214">
            <v>13.75</v>
          </cell>
          <cell r="AX214">
            <v>12.71</v>
          </cell>
          <cell r="AY214">
            <v>13.65</v>
          </cell>
          <cell r="AZ214">
            <v>0.94</v>
          </cell>
          <cell r="BA214">
            <v>0</v>
          </cell>
          <cell r="BB214">
            <v>0</v>
          </cell>
          <cell r="BC214">
            <v>0</v>
          </cell>
          <cell r="BD214">
            <v>3.2576553894571201</v>
          </cell>
          <cell r="BE214">
            <v>21.48</v>
          </cell>
          <cell r="BF214">
            <v>2</v>
          </cell>
          <cell r="BG214">
            <v>4.7</v>
          </cell>
        </row>
        <row r="215"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 t="str">
            <v/>
          </cell>
          <cell r="AL215" t="str">
            <v/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1.3917168885774356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15.27</v>
          </cell>
          <cell r="AX215">
            <v>14.27</v>
          </cell>
          <cell r="AY215">
            <v>15.23</v>
          </cell>
          <cell r="AZ215">
            <v>0.96</v>
          </cell>
          <cell r="BA215">
            <v>1.2390000000000001</v>
          </cell>
          <cell r="BB215">
            <v>2.4319999999999999</v>
          </cell>
          <cell r="BC215">
            <v>11.164</v>
          </cell>
          <cell r="BD215">
            <v>3.2817168885774355</v>
          </cell>
          <cell r="BE215">
            <v>0</v>
          </cell>
          <cell r="BF215">
            <v>2</v>
          </cell>
          <cell r="BG215">
            <v>4.8</v>
          </cell>
        </row>
        <row r="216">
          <cell r="D216">
            <v>5.59</v>
          </cell>
          <cell r="E216">
            <v>4.74</v>
          </cell>
          <cell r="F216">
            <v>5.19</v>
          </cell>
          <cell r="G216">
            <v>5.48</v>
          </cell>
          <cell r="H216">
            <v>6.67</v>
          </cell>
          <cell r="I216">
            <v>7.89</v>
          </cell>
          <cell r="J216">
            <v>7.29</v>
          </cell>
          <cell r="K216">
            <v>1.56</v>
          </cell>
          <cell r="L216">
            <v>1.61</v>
          </cell>
          <cell r="M216">
            <v>1.86</v>
          </cell>
          <cell r="N216">
            <v>1.81</v>
          </cell>
          <cell r="O216">
            <v>36</v>
          </cell>
          <cell r="P216">
            <v>28</v>
          </cell>
          <cell r="Q216">
            <v>19</v>
          </cell>
          <cell r="R216">
            <v>1</v>
          </cell>
          <cell r="S216">
            <v>0</v>
          </cell>
          <cell r="T216">
            <v>0</v>
          </cell>
          <cell r="U216">
            <v>0.48099999999999998</v>
          </cell>
          <cell r="V216">
            <v>0.38700000000000001</v>
          </cell>
          <cell r="W216">
            <v>1.01</v>
          </cell>
          <cell r="X216">
            <v>0.14099999999999999</v>
          </cell>
          <cell r="Y216">
            <v>0.25600000000000001</v>
          </cell>
          <cell r="Z216">
            <v>0.16600000000000001</v>
          </cell>
          <cell r="AA216">
            <v>6.5</v>
          </cell>
          <cell r="AB216">
            <v>13.1</v>
          </cell>
          <cell r="AC216">
            <v>13.5</v>
          </cell>
          <cell r="AD216">
            <v>13.8</v>
          </cell>
          <cell r="AE216">
            <v>20.7</v>
          </cell>
          <cell r="AF216">
            <v>13</v>
          </cell>
          <cell r="AG216">
            <v>26.5</v>
          </cell>
          <cell r="AH216">
            <v>26.8</v>
          </cell>
          <cell r="AI216">
            <v>27.9</v>
          </cell>
          <cell r="AJ216">
            <v>39.4</v>
          </cell>
          <cell r="AK216">
            <v>3.13</v>
          </cell>
          <cell r="AL216">
            <v>3.33</v>
          </cell>
          <cell r="AM216">
            <v>2.8</v>
          </cell>
          <cell r="AN216">
            <v>5.9</v>
          </cell>
          <cell r="AO216">
            <v>7.1999999999999995E-2</v>
          </cell>
          <cell r="AP216">
            <v>21.3</v>
          </cell>
          <cell r="AQ216">
            <v>19.600000000000001</v>
          </cell>
          <cell r="AR216">
            <v>1.3974812538414261</v>
          </cell>
          <cell r="AS216">
            <v>67.2</v>
          </cell>
          <cell r="AT216">
            <v>91.3</v>
          </cell>
          <cell r="AU216">
            <v>0.17219999999999999</v>
          </cell>
          <cell r="AV216">
            <v>3.9199999999999999E-2</v>
          </cell>
          <cell r="AW216">
            <v>17.170000000000002</v>
          </cell>
          <cell r="AX216">
            <v>16.27</v>
          </cell>
          <cell r="AY216">
            <v>17.21</v>
          </cell>
          <cell r="AZ216">
            <v>0.94</v>
          </cell>
          <cell r="BA216">
            <v>1.2869999999999999</v>
          </cell>
          <cell r="BB216">
            <v>2.476</v>
          </cell>
          <cell r="BC216">
            <v>11.461</v>
          </cell>
          <cell r="BD216">
            <v>3.2474812538414262</v>
          </cell>
          <cell r="BE216">
            <v>21.61</v>
          </cell>
          <cell r="BF216">
            <v>2</v>
          </cell>
          <cell r="BG216">
            <v>4.8</v>
          </cell>
        </row>
        <row r="217">
          <cell r="D217">
            <v>5.29</v>
          </cell>
          <cell r="E217">
            <v>4.6399999999999997</v>
          </cell>
          <cell r="F217">
            <v>5.46</v>
          </cell>
          <cell r="G217">
            <v>5.18</v>
          </cell>
          <cell r="H217">
            <v>5.87</v>
          </cell>
          <cell r="I217">
            <v>7.59</v>
          </cell>
          <cell r="J217">
            <v>7.26</v>
          </cell>
          <cell r="K217">
            <v>1.51</v>
          </cell>
          <cell r="L217">
            <v>1.53</v>
          </cell>
          <cell r="M217">
            <v>1.8</v>
          </cell>
          <cell r="N217">
            <v>1.79</v>
          </cell>
          <cell r="O217">
            <v>31</v>
          </cell>
          <cell r="P217">
            <v>24</v>
          </cell>
          <cell r="Q217">
            <v>26</v>
          </cell>
          <cell r="R217">
            <v>2</v>
          </cell>
          <cell r="S217">
            <v>1</v>
          </cell>
          <cell r="T217">
            <v>0</v>
          </cell>
          <cell r="U217">
            <v>0.495</v>
          </cell>
          <cell r="V217">
            <v>0.36599999999999999</v>
          </cell>
          <cell r="W217">
            <v>2.97</v>
          </cell>
          <cell r="X217">
            <v>0.23599999999999999</v>
          </cell>
          <cell r="Y217">
            <v>0.26700000000000002</v>
          </cell>
          <cell r="Z217">
            <v>0.19800000000000001</v>
          </cell>
          <cell r="AA217">
            <v>6.6</v>
          </cell>
          <cell r="AB217">
            <v>13.4</v>
          </cell>
          <cell r="AC217">
            <v>12.6</v>
          </cell>
          <cell r="AD217">
            <v>14.2</v>
          </cell>
          <cell r="AE217">
            <v>22.1</v>
          </cell>
          <cell r="AF217">
            <v>13.5</v>
          </cell>
          <cell r="AG217">
            <v>27.1</v>
          </cell>
          <cell r="AH217">
            <v>25.5</v>
          </cell>
          <cell r="AI217">
            <v>29.1</v>
          </cell>
          <cell r="AJ217">
            <v>42</v>
          </cell>
          <cell r="AK217">
            <v>3.21</v>
          </cell>
          <cell r="AL217">
            <v>3.37</v>
          </cell>
          <cell r="AM217">
            <v>2.9</v>
          </cell>
          <cell r="AN217">
            <v>5.9</v>
          </cell>
          <cell r="AO217">
            <v>0.13600000000000001</v>
          </cell>
          <cell r="AP217">
            <v>22.6</v>
          </cell>
          <cell r="AQ217">
            <v>19.5</v>
          </cell>
          <cell r="AR217">
            <v>1.4994157303370788</v>
          </cell>
          <cell r="AS217">
            <v>67.8</v>
          </cell>
          <cell r="AT217">
            <v>88.9</v>
          </cell>
          <cell r="AU217">
            <v>0.16830000000000001</v>
          </cell>
          <cell r="AV217">
            <v>5.0799999999999998E-2</v>
          </cell>
          <cell r="AW217">
            <v>19.399999999999999</v>
          </cell>
          <cell r="AX217">
            <v>16.02</v>
          </cell>
          <cell r="AY217">
            <v>16.97</v>
          </cell>
          <cell r="AZ217">
            <v>0.96</v>
          </cell>
          <cell r="BA217">
            <v>1.2869999999999999</v>
          </cell>
          <cell r="BB217">
            <v>2.476</v>
          </cell>
          <cell r="BC217">
            <v>11.461</v>
          </cell>
          <cell r="BD217">
            <v>3.2494157303370788</v>
          </cell>
          <cell r="BE217">
            <v>21.22</v>
          </cell>
          <cell r="BF217">
            <v>2.2999999999999998</v>
          </cell>
          <cell r="BG217">
            <v>4.7</v>
          </cell>
        </row>
        <row r="218">
          <cell r="D218">
            <v>5.22</v>
          </cell>
          <cell r="E218">
            <v>4.9400000000000004</v>
          </cell>
          <cell r="F218">
            <v>4.68</v>
          </cell>
          <cell r="G218">
            <v>5.68</v>
          </cell>
          <cell r="H218">
            <v>5.54</v>
          </cell>
          <cell r="I218">
            <v>7.73</v>
          </cell>
          <cell r="J218">
            <v>7.88</v>
          </cell>
          <cell r="K218">
            <v>1.42</v>
          </cell>
          <cell r="L218">
            <v>1.57</v>
          </cell>
          <cell r="M218">
            <v>1.76</v>
          </cell>
          <cell r="N218">
            <v>1.75</v>
          </cell>
          <cell r="O218">
            <v>32</v>
          </cell>
          <cell r="P218">
            <v>26</v>
          </cell>
          <cell r="Q218">
            <v>19</v>
          </cell>
          <cell r="R218">
            <v>1</v>
          </cell>
          <cell r="S218">
            <v>0</v>
          </cell>
          <cell r="T218">
            <v>0</v>
          </cell>
          <cell r="U218">
            <v>0.504</v>
          </cell>
          <cell r="V218">
            <v>0.38600000000000001</v>
          </cell>
          <cell r="W218">
            <v>1.91</v>
          </cell>
          <cell r="X218">
            <v>0.19800000000000001</v>
          </cell>
          <cell r="Y218">
            <v>0.26100000000000001</v>
          </cell>
          <cell r="Z218">
            <v>0.19700000000000001</v>
          </cell>
          <cell r="AA218">
            <v>6.8</v>
          </cell>
          <cell r="AB218">
            <v>14.9</v>
          </cell>
          <cell r="AC218">
            <v>14.1</v>
          </cell>
          <cell r="AD218">
            <v>14.3</v>
          </cell>
          <cell r="AE218">
            <v>22.4</v>
          </cell>
          <cell r="AF218">
            <v>14.5</v>
          </cell>
          <cell r="AG218">
            <v>31.6</v>
          </cell>
          <cell r="AH218">
            <v>29.2</v>
          </cell>
          <cell r="AI218">
            <v>30</v>
          </cell>
          <cell r="AJ218">
            <v>43.3</v>
          </cell>
          <cell r="AK218">
            <v>3.15</v>
          </cell>
          <cell r="AL218">
            <v>3.33</v>
          </cell>
          <cell r="AM218">
            <v>2.7</v>
          </cell>
          <cell r="AN218">
            <v>5.9</v>
          </cell>
          <cell r="AO218">
            <v>0.17899999999999999</v>
          </cell>
          <cell r="AP218">
            <v>24</v>
          </cell>
          <cell r="AQ218">
            <v>20.3</v>
          </cell>
          <cell r="AR218">
            <v>1.4790990654205609</v>
          </cell>
          <cell r="AS218">
            <v>69.8</v>
          </cell>
          <cell r="AT218">
            <v>91.6</v>
          </cell>
          <cell r="AU218">
            <v>0.15579999999999999</v>
          </cell>
          <cell r="AV218">
            <v>3.7999999999999999E-2</v>
          </cell>
          <cell r="AW218">
            <v>17.170000000000002</v>
          </cell>
          <cell r="AX218">
            <v>16.05</v>
          </cell>
          <cell r="AY218">
            <v>17.02</v>
          </cell>
          <cell r="AZ218">
            <v>0.97</v>
          </cell>
          <cell r="BA218">
            <v>1.3680000000000001</v>
          </cell>
          <cell r="BB218">
            <v>2.5089999999999999</v>
          </cell>
          <cell r="BC218">
            <v>11.154999999999999</v>
          </cell>
          <cell r="BD218">
            <v>3.2390990654205609</v>
          </cell>
          <cell r="BE218">
            <v>21.6</v>
          </cell>
          <cell r="BF218">
            <v>2.7</v>
          </cell>
          <cell r="BG218">
            <v>4.7</v>
          </cell>
        </row>
        <row r="219">
          <cell r="D219">
            <v>6.89</v>
          </cell>
          <cell r="E219">
            <v>5.64</v>
          </cell>
          <cell r="F219">
            <v>5.45</v>
          </cell>
          <cell r="G219">
            <v>5.41</v>
          </cell>
          <cell r="H219">
            <v>5.69</v>
          </cell>
          <cell r="I219">
            <v>7.09</v>
          </cell>
          <cell r="J219">
            <v>7.05</v>
          </cell>
          <cell r="K219">
            <v>1.51</v>
          </cell>
          <cell r="L219">
            <v>1.7</v>
          </cell>
          <cell r="M219">
            <v>1.88</v>
          </cell>
          <cell r="N219">
            <v>1.86</v>
          </cell>
          <cell r="O219">
            <v>37</v>
          </cell>
          <cell r="P219">
            <v>28</v>
          </cell>
          <cell r="Q219">
            <v>16</v>
          </cell>
          <cell r="R219">
            <v>1</v>
          </cell>
          <cell r="S219">
            <v>0</v>
          </cell>
          <cell r="T219">
            <v>0</v>
          </cell>
          <cell r="U219">
            <v>0.56399999999999995</v>
          </cell>
          <cell r="V219">
            <v>0.375</v>
          </cell>
          <cell r="W219">
            <v>1.1299999999999999</v>
          </cell>
          <cell r="X219">
            <v>0.20100000000000001</v>
          </cell>
          <cell r="Y219">
            <v>0.26900000000000002</v>
          </cell>
          <cell r="Z219">
            <v>0.184</v>
          </cell>
          <cell r="AA219">
            <v>6.8</v>
          </cell>
          <cell r="AB219">
            <v>14.9</v>
          </cell>
          <cell r="AC219">
            <v>14.3</v>
          </cell>
          <cell r="AD219">
            <v>15.4</v>
          </cell>
          <cell r="AE219">
            <v>22.3</v>
          </cell>
          <cell r="AF219">
            <v>14.1</v>
          </cell>
          <cell r="AG219">
            <v>31.4</v>
          </cell>
          <cell r="AH219">
            <v>29.6</v>
          </cell>
          <cell r="AI219">
            <v>32.1</v>
          </cell>
          <cell r="AJ219">
            <v>42.8</v>
          </cell>
          <cell r="AK219">
            <v>3.13</v>
          </cell>
          <cell r="AL219">
            <v>3.26</v>
          </cell>
          <cell r="AM219">
            <v>2.9</v>
          </cell>
          <cell r="AN219">
            <v>6</v>
          </cell>
          <cell r="AO219">
            <v>9.8000000000000004E-2</v>
          </cell>
          <cell r="AP219">
            <v>23.3</v>
          </cell>
          <cell r="AQ219">
            <v>20</v>
          </cell>
          <cell r="AR219">
            <v>1.6937709137709138</v>
          </cell>
          <cell r="AS219">
            <v>69.7</v>
          </cell>
          <cell r="AT219">
            <v>90.2</v>
          </cell>
          <cell r="AU219">
            <v>0.15620000000000001</v>
          </cell>
          <cell r="AV219">
            <v>4.4600000000000001E-2</v>
          </cell>
          <cell r="AW219">
            <v>16.940000000000001</v>
          </cell>
          <cell r="AX219">
            <v>15.54</v>
          </cell>
          <cell r="AY219">
            <v>16.93</v>
          </cell>
          <cell r="AZ219">
            <v>1.39</v>
          </cell>
          <cell r="BA219">
            <v>1.427</v>
          </cell>
          <cell r="BB219">
            <v>2.5590000000000002</v>
          </cell>
          <cell r="BC219">
            <v>11.336</v>
          </cell>
          <cell r="BD219">
            <v>3.5437709137709139</v>
          </cell>
          <cell r="BE219">
            <v>21.37</v>
          </cell>
          <cell r="BF219">
            <v>2.9</v>
          </cell>
          <cell r="BG219">
            <v>4.5</v>
          </cell>
        </row>
        <row r="220">
          <cell r="D220">
            <v>5.8</v>
          </cell>
          <cell r="E220">
            <v>5.38</v>
          </cell>
          <cell r="F220">
            <v>5.43</v>
          </cell>
          <cell r="G220">
            <v>5.16</v>
          </cell>
          <cell r="H220">
            <v>5.18</v>
          </cell>
          <cell r="I220">
            <v>7.53</v>
          </cell>
          <cell r="J220">
            <v>7.35</v>
          </cell>
          <cell r="K220">
            <v>1.52</v>
          </cell>
          <cell r="L220">
            <v>1.64</v>
          </cell>
          <cell r="M220">
            <v>2.33</v>
          </cell>
          <cell r="N220">
            <v>1.92</v>
          </cell>
          <cell r="O220">
            <v>27</v>
          </cell>
          <cell r="P220">
            <v>19</v>
          </cell>
          <cell r="Q220">
            <v>42</v>
          </cell>
          <cell r="R220">
            <v>2</v>
          </cell>
          <cell r="S220">
            <v>0</v>
          </cell>
          <cell r="T220">
            <v>0</v>
          </cell>
          <cell r="U220">
            <v>0.47399999999999998</v>
          </cell>
          <cell r="V220">
            <v>0.35899999999999999</v>
          </cell>
          <cell r="W220">
            <v>2.78</v>
          </cell>
          <cell r="X220">
            <v>0.35699999999999998</v>
          </cell>
          <cell r="Y220">
            <v>0.247</v>
          </cell>
          <cell r="Z220">
            <v>0.17799999999999999</v>
          </cell>
          <cell r="AA220">
            <v>6.8</v>
          </cell>
          <cell r="AB220">
            <v>13.7</v>
          </cell>
          <cell r="AC220">
            <v>12.9</v>
          </cell>
          <cell r="AD220">
            <v>13.7</v>
          </cell>
          <cell r="AE220">
            <v>21.9</v>
          </cell>
          <cell r="AF220">
            <v>14.2</v>
          </cell>
          <cell r="AG220">
            <v>28.9</v>
          </cell>
          <cell r="AH220">
            <v>26.7</v>
          </cell>
          <cell r="AI220">
            <v>28.9</v>
          </cell>
          <cell r="AJ220">
            <v>42.5</v>
          </cell>
          <cell r="AK220">
            <v>3.19</v>
          </cell>
          <cell r="AL220">
            <v>3.39</v>
          </cell>
          <cell r="AM220">
            <v>3</v>
          </cell>
          <cell r="AN220">
            <v>6</v>
          </cell>
          <cell r="AO220">
            <v>0.159</v>
          </cell>
          <cell r="AP220">
            <v>23.3</v>
          </cell>
          <cell r="AQ220">
            <v>22.5</v>
          </cell>
          <cell r="AR220">
            <v>1.8889859943977587</v>
          </cell>
          <cell r="AS220">
            <v>67.599999999999994</v>
          </cell>
          <cell r="AT220">
            <v>90</v>
          </cell>
          <cell r="AU220">
            <v>0.17</v>
          </cell>
          <cell r="AV220">
            <v>4.5499999999999999E-2</v>
          </cell>
          <cell r="AW220">
            <v>20.079999999999998</v>
          </cell>
          <cell r="AX220">
            <v>17.850000000000001</v>
          </cell>
          <cell r="AY220">
            <v>18.149999999999999</v>
          </cell>
          <cell r="AZ220">
            <v>0.3</v>
          </cell>
          <cell r="BA220">
            <v>1.623</v>
          </cell>
          <cell r="BB220">
            <v>2.6120000000000001</v>
          </cell>
          <cell r="BC220">
            <v>13.079000000000001</v>
          </cell>
          <cell r="BD220">
            <v>3.3089859943977586</v>
          </cell>
          <cell r="BE220">
            <v>21.33</v>
          </cell>
          <cell r="BF220">
            <v>2.6</v>
          </cell>
          <cell r="BG220">
            <v>4.7</v>
          </cell>
        </row>
        <row r="221">
          <cell r="D221">
            <v>6.22</v>
          </cell>
          <cell r="E221">
            <v>5.33</v>
          </cell>
          <cell r="F221">
            <v>5.09</v>
          </cell>
          <cell r="G221">
            <v>5.0999999999999996</v>
          </cell>
          <cell r="H221">
            <v>5.17</v>
          </cell>
          <cell r="I221">
            <v>7.5</v>
          </cell>
          <cell r="J221">
            <v>7.51</v>
          </cell>
          <cell r="K221">
            <v>1.62</v>
          </cell>
          <cell r="L221">
            <v>1.74</v>
          </cell>
          <cell r="M221">
            <v>2.02</v>
          </cell>
          <cell r="N221">
            <v>0</v>
          </cell>
          <cell r="O221">
            <v>28</v>
          </cell>
          <cell r="P221">
            <v>19</v>
          </cell>
          <cell r="Q221">
            <v>11</v>
          </cell>
          <cell r="R221">
            <v>0</v>
          </cell>
          <cell r="S221">
            <v>0</v>
          </cell>
          <cell r="T221">
            <v>0</v>
          </cell>
          <cell r="U221">
            <v>0.44400000000000001</v>
          </cell>
          <cell r="V221">
            <v>0.34200000000000003</v>
          </cell>
          <cell r="W221">
            <v>0.84</v>
          </cell>
          <cell r="X221">
            <v>0.17899999999999999</v>
          </cell>
          <cell r="Y221">
            <v>0.22900000000000001</v>
          </cell>
          <cell r="Z221">
            <v>0.16500000000000001</v>
          </cell>
          <cell r="AA221">
            <v>6.7</v>
          </cell>
          <cell r="AB221">
            <v>14.1</v>
          </cell>
          <cell r="AC221">
            <v>13.5</v>
          </cell>
          <cell r="AD221">
            <v>14.1</v>
          </cell>
          <cell r="AE221">
            <v>21.3</v>
          </cell>
          <cell r="AF221">
            <v>14</v>
          </cell>
          <cell r="AG221">
            <v>29.9</v>
          </cell>
          <cell r="AH221">
            <v>28</v>
          </cell>
          <cell r="AI221">
            <v>29.8</v>
          </cell>
          <cell r="AJ221">
            <v>41.3</v>
          </cell>
          <cell r="AK221">
            <v>3.16</v>
          </cell>
          <cell r="AL221">
            <v>3.38</v>
          </cell>
          <cell r="AM221">
            <v>3</v>
          </cell>
          <cell r="AN221">
            <v>5.9</v>
          </cell>
          <cell r="AO221">
            <v>1.2E-2</v>
          </cell>
          <cell r="AP221">
            <v>23.4</v>
          </cell>
          <cell r="AQ221">
            <v>20.399999999999999</v>
          </cell>
          <cell r="AR221">
            <v>1.9264067796610169</v>
          </cell>
          <cell r="AS221">
            <v>67.7</v>
          </cell>
          <cell r="AT221">
            <v>90.3</v>
          </cell>
          <cell r="AU221">
            <v>0.16919999999999999</v>
          </cell>
          <cell r="AV221">
            <v>4.3400000000000001E-2</v>
          </cell>
          <cell r="AW221">
            <v>17</v>
          </cell>
          <cell r="AX221">
            <v>15.93</v>
          </cell>
          <cell r="AY221">
            <v>16.86</v>
          </cell>
          <cell r="AZ221">
            <v>0.93</v>
          </cell>
          <cell r="BA221">
            <v>0</v>
          </cell>
          <cell r="BB221">
            <v>0</v>
          </cell>
          <cell r="BC221">
            <v>0</v>
          </cell>
          <cell r="BD221">
            <v>3.016406779661017</v>
          </cell>
          <cell r="BE221">
            <v>21.12</v>
          </cell>
          <cell r="BF221">
            <v>2.4</v>
          </cell>
          <cell r="BG221">
            <v>4.5</v>
          </cell>
        </row>
        <row r="222">
          <cell r="D222">
            <v>0</v>
          </cell>
          <cell r="E222">
            <v>0</v>
          </cell>
          <cell r="F222">
            <v>0</v>
          </cell>
          <cell r="G222">
            <v>0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 t="str">
            <v/>
          </cell>
          <cell r="AL222" t="str">
            <v/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0.70258212290502842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18.84</v>
          </cell>
          <cell r="AX222">
            <v>17.899999999999999</v>
          </cell>
          <cell r="AY222">
            <v>18.79</v>
          </cell>
          <cell r="AZ222">
            <v>0.89</v>
          </cell>
          <cell r="BA222">
            <v>1.6519999999999999</v>
          </cell>
          <cell r="BB222">
            <v>2.7559999999999998</v>
          </cell>
          <cell r="BC222">
            <v>14.334</v>
          </cell>
          <cell r="BD222">
            <v>2.5725821229050285</v>
          </cell>
          <cell r="BE222">
            <v>0</v>
          </cell>
          <cell r="BF222">
            <v>0</v>
          </cell>
          <cell r="BG222">
            <v>0</v>
          </cell>
        </row>
        <row r="223">
          <cell r="D223">
            <v>6.56</v>
          </cell>
          <cell r="E223">
            <v>5.41</v>
          </cell>
          <cell r="F223">
            <v>5.45</v>
          </cell>
          <cell r="G223">
            <v>5.47</v>
          </cell>
          <cell r="H223">
            <v>5.49</v>
          </cell>
          <cell r="I223">
            <v>7.24</v>
          </cell>
          <cell r="J223">
            <v>7.45</v>
          </cell>
          <cell r="K223">
            <v>1.53</v>
          </cell>
          <cell r="L223">
            <v>1.77</v>
          </cell>
          <cell r="M223">
            <v>2.06</v>
          </cell>
          <cell r="N223">
            <v>2.02</v>
          </cell>
          <cell r="O223">
            <v>28</v>
          </cell>
          <cell r="P223">
            <v>22</v>
          </cell>
          <cell r="Q223">
            <v>18</v>
          </cell>
          <cell r="R223">
            <v>2</v>
          </cell>
          <cell r="S223">
            <v>1</v>
          </cell>
          <cell r="T223">
            <v>0</v>
          </cell>
          <cell r="U223">
            <v>0.53</v>
          </cell>
          <cell r="V223">
            <v>0.41299999999999998</v>
          </cell>
          <cell r="W223">
            <v>1.47</v>
          </cell>
          <cell r="X223">
            <v>0.13100000000000001</v>
          </cell>
          <cell r="Y223">
            <v>0.214</v>
          </cell>
          <cell r="Z223">
            <v>0.19900000000000001</v>
          </cell>
          <cell r="AA223">
            <v>6.9</v>
          </cell>
          <cell r="AB223">
            <v>15.7</v>
          </cell>
          <cell r="AC223">
            <v>13.8</v>
          </cell>
          <cell r="AD223">
            <v>13.6</v>
          </cell>
          <cell r="AE223">
            <v>21.2</v>
          </cell>
          <cell r="AF223">
            <v>14.4</v>
          </cell>
          <cell r="AG223">
            <v>33.5</v>
          </cell>
          <cell r="AH223">
            <v>29.9</v>
          </cell>
          <cell r="AI223">
            <v>29</v>
          </cell>
          <cell r="AJ223">
            <v>41.3</v>
          </cell>
          <cell r="AK223">
            <v>3.19</v>
          </cell>
          <cell r="AL223">
            <v>3.35</v>
          </cell>
          <cell r="AM223">
            <v>2.9</v>
          </cell>
          <cell r="AN223">
            <v>5.9</v>
          </cell>
          <cell r="AO223">
            <v>8.6999999999999994E-2</v>
          </cell>
          <cell r="AP223">
            <v>23.5</v>
          </cell>
          <cell r="AQ223">
            <v>20.6</v>
          </cell>
          <cell r="AR223">
            <v>1.4852475675675678</v>
          </cell>
          <cell r="AS223">
            <v>67.900000000000006</v>
          </cell>
          <cell r="AT223">
            <v>90.6</v>
          </cell>
          <cell r="AU223">
            <v>0.16900000000000001</v>
          </cell>
          <cell r="AV223">
            <v>4.36E-2</v>
          </cell>
          <cell r="AW223">
            <v>20.25</v>
          </cell>
          <cell r="AX223">
            <v>18.5</v>
          </cell>
          <cell r="AY223">
            <v>20.43</v>
          </cell>
          <cell r="AZ223">
            <v>1.93</v>
          </cell>
          <cell r="BA223">
            <v>1.6679999999999999</v>
          </cell>
          <cell r="BB223">
            <v>2.9289999999999998</v>
          </cell>
          <cell r="BC223">
            <v>13.641</v>
          </cell>
          <cell r="BD223">
            <v>3.4852475675675678</v>
          </cell>
          <cell r="BE223">
            <v>19.59</v>
          </cell>
          <cell r="BF223">
            <v>2.4</v>
          </cell>
          <cell r="BG223">
            <v>4.5</v>
          </cell>
        </row>
        <row r="224">
          <cell r="D224">
            <v>6.64</v>
          </cell>
          <cell r="E224">
            <v>5.32</v>
          </cell>
          <cell r="F224">
            <v>5.13</v>
          </cell>
          <cell r="G224">
            <v>5.4</v>
          </cell>
          <cell r="H224">
            <v>5.46</v>
          </cell>
          <cell r="I224">
            <v>6.84</v>
          </cell>
          <cell r="J224">
            <v>7.58</v>
          </cell>
          <cell r="K224">
            <v>1.69</v>
          </cell>
          <cell r="L224">
            <v>1.76</v>
          </cell>
          <cell r="M224">
            <v>2.15</v>
          </cell>
          <cell r="N224">
            <v>2.1</v>
          </cell>
          <cell r="O224">
            <v>29</v>
          </cell>
          <cell r="P224">
            <v>23</v>
          </cell>
          <cell r="Q224">
            <v>11</v>
          </cell>
          <cell r="R224">
            <v>1</v>
          </cell>
          <cell r="S224">
            <v>0</v>
          </cell>
          <cell r="T224">
            <v>0</v>
          </cell>
          <cell r="U224">
            <v>0.52400000000000002</v>
          </cell>
          <cell r="V224">
            <v>0.34699999999999998</v>
          </cell>
          <cell r="W224">
            <v>1.07</v>
          </cell>
          <cell r="X224">
            <v>0.126</v>
          </cell>
          <cell r="Y224">
            <v>0.19700000000000001</v>
          </cell>
          <cell r="Z224">
            <v>0.214</v>
          </cell>
          <cell r="AA224">
            <v>6.9</v>
          </cell>
          <cell r="AB224">
            <v>14.4</v>
          </cell>
          <cell r="AC224">
            <v>13.2</v>
          </cell>
          <cell r="AD224">
            <v>13.7</v>
          </cell>
          <cell r="AE224">
            <v>21.3</v>
          </cell>
          <cell r="AF224">
            <v>14.1</v>
          </cell>
          <cell r="AG224">
            <v>29.9</v>
          </cell>
          <cell r="AH224">
            <v>27.1</v>
          </cell>
          <cell r="AI224">
            <v>28.5</v>
          </cell>
          <cell r="AJ224">
            <v>41.4</v>
          </cell>
          <cell r="AK224">
            <v>3.23</v>
          </cell>
          <cell r="AL224">
            <v>3.29</v>
          </cell>
          <cell r="AM224">
            <v>2.9</v>
          </cell>
          <cell r="AN224">
            <v>5.9</v>
          </cell>
          <cell r="AO224">
            <v>6.8000000000000005E-2</v>
          </cell>
          <cell r="AP224">
            <v>20.9</v>
          </cell>
          <cell r="AQ224">
            <v>20.5</v>
          </cell>
          <cell r="AR224">
            <v>1.3074291497975712</v>
          </cell>
          <cell r="AS224">
            <v>67.900000000000006</v>
          </cell>
          <cell r="AT224">
            <v>90.9</v>
          </cell>
          <cell r="AU224">
            <v>0.16919999999999999</v>
          </cell>
          <cell r="AV224">
            <v>1.34E-2</v>
          </cell>
          <cell r="AW224">
            <v>15.83</v>
          </cell>
          <cell r="AX224">
            <v>14.82</v>
          </cell>
          <cell r="AY224">
            <v>15.77</v>
          </cell>
          <cell r="AZ224">
            <v>0.95</v>
          </cell>
          <cell r="BA224">
            <v>1.28</v>
          </cell>
          <cell r="BB224">
            <v>2.9409999999999998</v>
          </cell>
          <cell r="BC224">
            <v>9.5559999999999992</v>
          </cell>
          <cell r="BD224">
            <v>3.377429149797571</v>
          </cell>
          <cell r="BE224">
            <v>21.54</v>
          </cell>
          <cell r="BF224">
            <v>2.4</v>
          </cell>
          <cell r="BG224">
            <v>4.5</v>
          </cell>
        </row>
        <row r="225">
          <cell r="D225">
            <v>6.51</v>
          </cell>
          <cell r="E225">
            <v>5.8</v>
          </cell>
          <cell r="F225">
            <v>5.22</v>
          </cell>
          <cell r="G225">
            <v>5.41</v>
          </cell>
          <cell r="H225">
            <v>5.29</v>
          </cell>
          <cell r="I225">
            <v>7.91</v>
          </cell>
          <cell r="J225">
            <v>7.26</v>
          </cell>
          <cell r="K225">
            <v>1.64</v>
          </cell>
          <cell r="L225">
            <v>1.7</v>
          </cell>
          <cell r="M225">
            <v>2.16</v>
          </cell>
          <cell r="N225">
            <v>2.0699999999999998</v>
          </cell>
          <cell r="O225">
            <v>28</v>
          </cell>
          <cell r="P225">
            <v>19</v>
          </cell>
          <cell r="Q225">
            <v>10</v>
          </cell>
          <cell r="R225">
            <v>0</v>
          </cell>
          <cell r="S225">
            <v>0</v>
          </cell>
          <cell r="T225">
            <v>0</v>
          </cell>
          <cell r="U225">
            <v>0.51300000000000001</v>
          </cell>
          <cell r="V225">
            <v>0.373</v>
          </cell>
          <cell r="W225">
            <v>1.23</v>
          </cell>
          <cell r="X225">
            <v>0.27700000000000002</v>
          </cell>
          <cell r="Y225">
            <v>0.2</v>
          </cell>
          <cell r="Z225">
            <v>0.13900000000000001</v>
          </cell>
          <cell r="AA225">
            <v>7.1</v>
          </cell>
          <cell r="AB225">
            <v>14.7</v>
          </cell>
          <cell r="AC225">
            <v>14.1</v>
          </cell>
          <cell r="AD225">
            <v>14.3</v>
          </cell>
          <cell r="AE225">
            <v>23.3</v>
          </cell>
          <cell r="AF225">
            <v>14</v>
          </cell>
          <cell r="AG225">
            <v>29.5</v>
          </cell>
          <cell r="AH225">
            <v>20.9</v>
          </cell>
          <cell r="AI225">
            <v>28.6</v>
          </cell>
          <cell r="AJ225">
            <v>44.3</v>
          </cell>
          <cell r="AK225">
            <v>3.25</v>
          </cell>
          <cell r="AL225">
            <v>3.33</v>
          </cell>
          <cell r="AM225">
            <v>2.9</v>
          </cell>
          <cell r="AN225">
            <v>6</v>
          </cell>
          <cell r="AO225">
            <v>0.123</v>
          </cell>
          <cell r="AP225">
            <v>21</v>
          </cell>
          <cell r="AQ225">
            <v>20.2</v>
          </cell>
          <cell r="AR225">
            <v>0.62959508408796871</v>
          </cell>
          <cell r="AS225">
            <v>68.2</v>
          </cell>
          <cell r="AT225">
            <v>90.6</v>
          </cell>
          <cell r="AU225">
            <v>0.16619999999999999</v>
          </cell>
          <cell r="AV225">
            <v>4.2700000000000002E-2</v>
          </cell>
          <cell r="AW225">
            <v>16.309999999999999</v>
          </cell>
          <cell r="AX225">
            <v>15.46</v>
          </cell>
          <cell r="AY225">
            <v>16.239999999999998</v>
          </cell>
          <cell r="AZ225">
            <v>0.78</v>
          </cell>
          <cell r="BA225">
            <v>1.292</v>
          </cell>
          <cell r="BB225">
            <v>2.8069999999999999</v>
          </cell>
          <cell r="BC225">
            <v>10.244</v>
          </cell>
          <cell r="BD225">
            <v>2.7195950840879686</v>
          </cell>
          <cell r="BE225">
            <v>21.02</v>
          </cell>
          <cell r="BF225">
            <v>2.4</v>
          </cell>
          <cell r="BG225">
            <v>4.7</v>
          </cell>
        </row>
        <row r="226">
          <cell r="D226">
            <v>6.47</v>
          </cell>
          <cell r="E226">
            <v>5.62</v>
          </cell>
          <cell r="F226">
            <v>5.38</v>
          </cell>
          <cell r="G226">
            <v>5.37</v>
          </cell>
          <cell r="H226">
            <v>5.46</v>
          </cell>
          <cell r="I226">
            <v>7.23</v>
          </cell>
          <cell r="J226">
            <v>7.73</v>
          </cell>
          <cell r="K226">
            <v>1.55</v>
          </cell>
          <cell r="L226">
            <v>1.75</v>
          </cell>
          <cell r="M226">
            <v>2.06</v>
          </cell>
          <cell r="N226">
            <v>2.0299999999999998</v>
          </cell>
          <cell r="O226">
            <v>28</v>
          </cell>
          <cell r="P226">
            <v>22</v>
          </cell>
          <cell r="Q226">
            <v>3</v>
          </cell>
          <cell r="R226">
            <v>0</v>
          </cell>
          <cell r="S226">
            <v>0</v>
          </cell>
          <cell r="T226">
            <v>0</v>
          </cell>
          <cell r="U226">
            <v>0.503</v>
          </cell>
          <cell r="V226">
            <v>0.28399999999999997</v>
          </cell>
          <cell r="W226">
            <v>0.99099999999999999</v>
          </cell>
          <cell r="X226">
            <v>0.121</v>
          </cell>
          <cell r="Y226">
            <v>0.14599999999999999</v>
          </cell>
          <cell r="Z226">
            <v>0.121</v>
          </cell>
          <cell r="AA226">
            <v>6.8</v>
          </cell>
          <cell r="AB226">
            <v>14.3</v>
          </cell>
          <cell r="AC226">
            <v>13.2</v>
          </cell>
          <cell r="AD226">
            <v>13.6</v>
          </cell>
          <cell r="AE226">
            <v>22.6</v>
          </cell>
          <cell r="AF226">
            <v>13.6</v>
          </cell>
          <cell r="AG226">
            <v>29.1</v>
          </cell>
          <cell r="AH226">
            <v>26.2</v>
          </cell>
          <cell r="AI226">
            <v>27.4</v>
          </cell>
          <cell r="AJ226">
            <v>43.4</v>
          </cell>
          <cell r="AK226">
            <v>3.21</v>
          </cell>
          <cell r="AL226">
            <v>3.3200000000000003</v>
          </cell>
          <cell r="AM226">
            <v>2.9</v>
          </cell>
          <cell r="AN226">
            <v>6</v>
          </cell>
          <cell r="AO226">
            <v>0.108</v>
          </cell>
          <cell r="AP226">
            <v>21</v>
          </cell>
          <cell r="AQ226">
            <v>20.100000000000001</v>
          </cell>
          <cell r="AR226">
            <v>1.2510533333333336</v>
          </cell>
          <cell r="AS226">
            <v>68</v>
          </cell>
          <cell r="AT226">
            <v>90.9</v>
          </cell>
          <cell r="AU226">
            <v>0.16639999999999999</v>
          </cell>
          <cell r="AV226">
            <v>4.2299999999999997E-2</v>
          </cell>
          <cell r="AW226">
            <v>14.56</v>
          </cell>
          <cell r="AX226">
            <v>13.5</v>
          </cell>
          <cell r="AY226">
            <v>14.47</v>
          </cell>
          <cell r="AZ226">
            <v>0.97</v>
          </cell>
          <cell r="BA226">
            <v>1.306</v>
          </cell>
          <cell r="BB226">
            <v>2.5569999999999999</v>
          </cell>
          <cell r="BC226">
            <v>9.6890000000000001</v>
          </cell>
          <cell r="BD226">
            <v>3.4110533333333337</v>
          </cell>
          <cell r="BE226">
            <v>21.39</v>
          </cell>
          <cell r="BF226">
            <v>2.2000000000000002</v>
          </cell>
          <cell r="BG226">
            <v>4.5</v>
          </cell>
        </row>
        <row r="227">
          <cell r="D227">
            <v>6.59</v>
          </cell>
          <cell r="E227">
            <v>5.89</v>
          </cell>
          <cell r="F227">
            <v>5.29</v>
          </cell>
          <cell r="G227">
            <v>6.41</v>
          </cell>
          <cell r="H227">
            <v>7.01</v>
          </cell>
          <cell r="I227">
            <v>7.89</v>
          </cell>
          <cell r="J227">
            <v>7.6</v>
          </cell>
          <cell r="K227">
            <v>1.65</v>
          </cell>
          <cell r="L227">
            <v>1.77</v>
          </cell>
          <cell r="M227">
            <v>2.11</v>
          </cell>
          <cell r="N227">
            <v>2.09</v>
          </cell>
          <cell r="O227">
            <v>31</v>
          </cell>
          <cell r="P227">
            <v>23</v>
          </cell>
          <cell r="Q227">
            <v>9</v>
          </cell>
          <cell r="R227">
            <v>0</v>
          </cell>
          <cell r="S227">
            <v>0</v>
          </cell>
          <cell r="T227">
            <v>0</v>
          </cell>
          <cell r="U227">
            <v>0.51400000000000001</v>
          </cell>
          <cell r="V227">
            <v>0.34200000000000003</v>
          </cell>
          <cell r="W227">
            <v>0.91400000000000003</v>
          </cell>
          <cell r="X227">
            <v>0.16500000000000001</v>
          </cell>
          <cell r="Y227">
            <v>0.21099999999999999</v>
          </cell>
          <cell r="Z227">
            <v>0.124</v>
          </cell>
          <cell r="AA227">
            <v>7.5</v>
          </cell>
          <cell r="AB227">
            <v>14.2</v>
          </cell>
          <cell r="AC227">
            <v>14.4</v>
          </cell>
          <cell r="AD227">
            <v>13.8</v>
          </cell>
          <cell r="AE227">
            <v>22.4</v>
          </cell>
          <cell r="AF227">
            <v>14.5</v>
          </cell>
          <cell r="AG227">
            <v>28.2</v>
          </cell>
          <cell r="AH227">
            <v>28</v>
          </cell>
          <cell r="AI227">
            <v>27.1</v>
          </cell>
          <cell r="AJ227">
            <v>42.8</v>
          </cell>
          <cell r="AK227">
            <v>3.2199999999999998</v>
          </cell>
          <cell r="AL227">
            <v>3.3200000000000003</v>
          </cell>
          <cell r="AM227">
            <v>3</v>
          </cell>
          <cell r="AN227">
            <v>5.9</v>
          </cell>
          <cell r="AO227">
            <v>5.6000000000000001E-2</v>
          </cell>
          <cell r="AP227">
            <v>20.100000000000001</v>
          </cell>
          <cell r="AQ227">
            <v>19.7</v>
          </cell>
          <cell r="AR227">
            <v>1.2179216555801928</v>
          </cell>
          <cell r="AS227">
            <v>76.8</v>
          </cell>
          <cell r="AT227">
            <v>100.9</v>
          </cell>
          <cell r="AU227">
            <v>0.1144</v>
          </cell>
          <cell r="AV227">
            <v>-3.0000000000000001E-3</v>
          </cell>
          <cell r="AW227">
            <v>14.56</v>
          </cell>
          <cell r="AX227">
            <v>13.53</v>
          </cell>
          <cell r="AY227">
            <v>14.47</v>
          </cell>
          <cell r="AZ227">
            <v>0.94</v>
          </cell>
          <cell r="BA227">
            <v>1.2370000000000001</v>
          </cell>
          <cell r="BB227">
            <v>2.4430000000000001</v>
          </cell>
          <cell r="BC227">
            <v>9.1999999999999993</v>
          </cell>
          <cell r="BD227">
            <v>3.3679216555801927</v>
          </cell>
          <cell r="BE227">
            <v>21.56</v>
          </cell>
          <cell r="BF227">
            <v>2</v>
          </cell>
          <cell r="BG227">
            <v>4.5</v>
          </cell>
        </row>
        <row r="228">
          <cell r="D228">
            <v>6.89</v>
          </cell>
          <cell r="E228">
            <v>5.61</v>
          </cell>
          <cell r="F228">
            <v>5.41</v>
          </cell>
          <cell r="G228">
            <v>6.32</v>
          </cell>
          <cell r="H228">
            <v>6.39</v>
          </cell>
          <cell r="I228">
            <v>7.49</v>
          </cell>
          <cell r="J228">
            <v>7.53</v>
          </cell>
          <cell r="K228">
            <v>1.62</v>
          </cell>
          <cell r="L228">
            <v>1.81</v>
          </cell>
          <cell r="M228">
            <v>2.09</v>
          </cell>
          <cell r="N228">
            <v>2.15</v>
          </cell>
          <cell r="O228">
            <v>29</v>
          </cell>
          <cell r="P228">
            <v>20</v>
          </cell>
          <cell r="Q228">
            <v>5</v>
          </cell>
          <cell r="R228">
            <v>0</v>
          </cell>
          <cell r="S228">
            <v>0</v>
          </cell>
          <cell r="T228">
            <v>0</v>
          </cell>
          <cell r="U228">
            <v>0.49299999999999999</v>
          </cell>
          <cell r="V228">
            <v>0.30099999999999999</v>
          </cell>
          <cell r="W228">
            <v>0.71399999999999997</v>
          </cell>
          <cell r="X228">
            <v>0.13300000000000001</v>
          </cell>
          <cell r="Y228">
            <v>0.20100000000000001</v>
          </cell>
          <cell r="Z228">
            <v>0.11</v>
          </cell>
          <cell r="AA228">
            <v>7.1</v>
          </cell>
          <cell r="AB228">
            <v>14.5</v>
          </cell>
          <cell r="AC228">
            <v>14.2</v>
          </cell>
          <cell r="AD228">
            <v>14.1</v>
          </cell>
          <cell r="AE228">
            <v>21.3</v>
          </cell>
          <cell r="AF228">
            <v>13.9</v>
          </cell>
          <cell r="AG228">
            <v>28.6</v>
          </cell>
          <cell r="AH228">
            <v>28.1</v>
          </cell>
          <cell r="AI228">
            <v>27.8</v>
          </cell>
          <cell r="AJ228">
            <v>40.6</v>
          </cell>
          <cell r="AK228">
            <v>3.1399999999999997</v>
          </cell>
          <cell r="AL228">
            <v>3.26</v>
          </cell>
          <cell r="AM228">
            <v>2.7</v>
          </cell>
          <cell r="AN228">
            <v>5.8</v>
          </cell>
          <cell r="AO228">
            <v>6.2E-2</v>
          </cell>
          <cell r="AP228">
            <v>20.9</v>
          </cell>
          <cell r="AQ228">
            <v>19.600000000000001</v>
          </cell>
          <cell r="AR228">
            <v>1.186102710413695</v>
          </cell>
          <cell r="AS228">
            <v>72.3</v>
          </cell>
          <cell r="AT228">
            <v>93.5</v>
          </cell>
          <cell r="AU228">
            <v>0.1353</v>
          </cell>
          <cell r="AV228">
            <v>2.9100000000000001E-2</v>
          </cell>
          <cell r="AW228">
            <v>15.01</v>
          </cell>
          <cell r="AX228">
            <v>14.02</v>
          </cell>
          <cell r="AY228">
            <v>15</v>
          </cell>
          <cell r="AZ228">
            <v>0.98</v>
          </cell>
          <cell r="BA228">
            <v>0</v>
          </cell>
          <cell r="BB228">
            <v>0</v>
          </cell>
          <cell r="BC228">
            <v>0</v>
          </cell>
          <cell r="BD228">
            <v>3.3561027104136949</v>
          </cell>
          <cell r="BE228">
            <v>21.28</v>
          </cell>
          <cell r="BF228">
            <v>2</v>
          </cell>
          <cell r="BG228">
            <v>4.5</v>
          </cell>
        </row>
        <row r="229">
          <cell r="D229">
            <v>0</v>
          </cell>
          <cell r="E229">
            <v>0</v>
          </cell>
          <cell r="F229">
            <v>0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 t="str">
            <v/>
          </cell>
          <cell r="AL229" t="str">
            <v/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 t="str">
            <v/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0</v>
          </cell>
          <cell r="BB229">
            <v>0</v>
          </cell>
          <cell r="BC229">
            <v>0</v>
          </cell>
          <cell r="BD229" t="str">
            <v/>
          </cell>
          <cell r="BE229">
            <v>0</v>
          </cell>
          <cell r="BF229">
            <v>0</v>
          </cell>
          <cell r="BG229">
            <v>0</v>
          </cell>
        </row>
        <row r="230">
          <cell r="D230">
            <v>6.69</v>
          </cell>
          <cell r="E230">
            <v>5.3</v>
          </cell>
          <cell r="F230">
            <v>5.03</v>
          </cell>
          <cell r="G230">
            <v>5.17</v>
          </cell>
          <cell r="H230">
            <v>5.3</v>
          </cell>
          <cell r="I230">
            <v>7.68</v>
          </cell>
          <cell r="J230">
            <v>7.85</v>
          </cell>
          <cell r="K230">
            <v>1.63</v>
          </cell>
          <cell r="L230">
            <v>1.77</v>
          </cell>
          <cell r="M230">
            <v>2.25</v>
          </cell>
          <cell r="N230">
            <v>2.1</v>
          </cell>
          <cell r="O230">
            <v>27</v>
          </cell>
          <cell r="P230">
            <v>18</v>
          </cell>
          <cell r="Q230">
            <v>18</v>
          </cell>
          <cell r="R230">
            <v>1</v>
          </cell>
          <cell r="S230">
            <v>0</v>
          </cell>
          <cell r="T230">
            <v>0</v>
          </cell>
          <cell r="U230">
            <v>0.50600000000000001</v>
          </cell>
          <cell r="V230">
            <v>0.314</v>
          </cell>
          <cell r="W230">
            <v>1.06</v>
          </cell>
          <cell r="X230">
            <v>0.154</v>
          </cell>
          <cell r="Y230">
            <v>0.46500000000000002</v>
          </cell>
          <cell r="Z230">
            <v>0.36599999999999999</v>
          </cell>
          <cell r="AA230">
            <v>7.6</v>
          </cell>
          <cell r="AB230">
            <v>15.9</v>
          </cell>
          <cell r="AC230">
            <v>14.3</v>
          </cell>
          <cell r="AD230">
            <v>14.7</v>
          </cell>
          <cell r="AE230">
            <v>22.3</v>
          </cell>
          <cell r="AF230">
            <v>14.9</v>
          </cell>
          <cell r="AG230">
            <v>31.8</v>
          </cell>
          <cell r="AH230">
            <v>20.6</v>
          </cell>
          <cell r="AI230">
            <v>29.3</v>
          </cell>
          <cell r="AJ230">
            <v>42.5</v>
          </cell>
          <cell r="AK230">
            <v>3.21</v>
          </cell>
          <cell r="AL230">
            <v>3.36</v>
          </cell>
          <cell r="AM230">
            <v>3</v>
          </cell>
          <cell r="AN230">
            <v>6</v>
          </cell>
          <cell r="AO230">
            <v>0.126</v>
          </cell>
          <cell r="AP230">
            <v>20.9</v>
          </cell>
          <cell r="AQ230">
            <v>19.600000000000001</v>
          </cell>
          <cell r="AR230">
            <v>0.90270867309117842</v>
          </cell>
          <cell r="AS230">
            <v>70.099999999999994</v>
          </cell>
          <cell r="AT230">
            <v>89</v>
          </cell>
          <cell r="AU230">
            <v>0.1542</v>
          </cell>
          <cell r="AV230">
            <v>5.0299999999999997E-2</v>
          </cell>
          <cell r="AW230">
            <v>14.49</v>
          </cell>
          <cell r="AX230">
            <v>13.49</v>
          </cell>
          <cell r="AY230">
            <v>14.46</v>
          </cell>
          <cell r="AZ230">
            <v>0.97</v>
          </cell>
          <cell r="BA230">
            <v>1.1830000000000001</v>
          </cell>
          <cell r="BB230">
            <v>2.3239999999999998</v>
          </cell>
          <cell r="BC230">
            <v>9.3819999999999997</v>
          </cell>
          <cell r="BD230">
            <v>3.0427086730911785</v>
          </cell>
          <cell r="BE230">
            <v>20.99</v>
          </cell>
          <cell r="BF230">
            <v>2.2000000000000002</v>
          </cell>
          <cell r="BG230">
            <v>4.5</v>
          </cell>
        </row>
        <row r="231">
          <cell r="D231">
            <v>6.4</v>
          </cell>
          <cell r="E231">
            <v>5.33</v>
          </cell>
          <cell r="F231">
            <v>5.43</v>
          </cell>
          <cell r="G231">
            <v>5.32</v>
          </cell>
          <cell r="H231">
            <v>5.3</v>
          </cell>
          <cell r="I231">
            <v>7.3</v>
          </cell>
          <cell r="J231">
            <v>7.2</v>
          </cell>
          <cell r="K231">
            <v>1.64</v>
          </cell>
          <cell r="L231">
            <v>1.71</v>
          </cell>
          <cell r="M231">
            <v>2.2999999999999998</v>
          </cell>
          <cell r="N231">
            <v>2.14</v>
          </cell>
          <cell r="O231">
            <v>26</v>
          </cell>
          <cell r="P231">
            <v>16</v>
          </cell>
          <cell r="Q231">
            <v>28</v>
          </cell>
          <cell r="R231">
            <v>3</v>
          </cell>
          <cell r="S231">
            <v>0</v>
          </cell>
          <cell r="T231">
            <v>0</v>
          </cell>
          <cell r="U231">
            <v>0</v>
          </cell>
          <cell r="V231">
            <v>0.53</v>
          </cell>
          <cell r="W231">
            <v>1.31</v>
          </cell>
          <cell r="X231">
            <v>0.16600000000000001</v>
          </cell>
          <cell r="Y231">
            <v>0.23599999999999999</v>
          </cell>
          <cell r="Z231">
            <v>0.16400000000000001</v>
          </cell>
          <cell r="AA231">
            <v>6.7</v>
          </cell>
          <cell r="AB231">
            <v>14</v>
          </cell>
          <cell r="AC231">
            <v>14.5</v>
          </cell>
          <cell r="AD231">
            <v>14.2</v>
          </cell>
          <cell r="AE231">
            <v>22.9</v>
          </cell>
          <cell r="AF231">
            <v>13.3</v>
          </cell>
          <cell r="AG231">
            <v>28.3</v>
          </cell>
          <cell r="AH231">
            <v>28.8</v>
          </cell>
          <cell r="AI231">
            <v>28</v>
          </cell>
          <cell r="AJ231">
            <v>43.9</v>
          </cell>
          <cell r="AK231">
            <v>3.13</v>
          </cell>
          <cell r="AL231">
            <v>3.23</v>
          </cell>
          <cell r="AM231">
            <v>2.9</v>
          </cell>
          <cell r="AN231">
            <v>5.8</v>
          </cell>
          <cell r="AO231">
            <v>6.4000000000000001E-2</v>
          </cell>
          <cell r="AP231">
            <v>0</v>
          </cell>
          <cell r="AQ231">
            <v>0</v>
          </cell>
          <cell r="AR231">
            <v>1.2359720588235299</v>
          </cell>
          <cell r="AS231">
            <v>68.5</v>
          </cell>
          <cell r="AT231">
            <v>89.8</v>
          </cell>
          <cell r="AU231">
            <v>0.1643</v>
          </cell>
          <cell r="AV231">
            <v>4.6300000000000001E-2</v>
          </cell>
          <cell r="AW231">
            <v>14.65</v>
          </cell>
          <cell r="AX231">
            <v>13.6</v>
          </cell>
          <cell r="AY231">
            <v>14.53</v>
          </cell>
          <cell r="AZ231">
            <v>0.93</v>
          </cell>
          <cell r="BA231">
            <v>1.256</v>
          </cell>
          <cell r="BB231">
            <v>2.1890000000000001</v>
          </cell>
          <cell r="BC231">
            <v>10.536</v>
          </cell>
          <cell r="BD231">
            <v>3.3859720588235298</v>
          </cell>
          <cell r="BE231">
            <v>20.76</v>
          </cell>
          <cell r="BF231">
            <v>2.2000000000000002</v>
          </cell>
          <cell r="BG231">
            <v>4.3</v>
          </cell>
        </row>
        <row r="232">
          <cell r="D232">
            <v>6.44</v>
          </cell>
          <cell r="E232">
            <v>5.86</v>
          </cell>
          <cell r="F232">
            <v>5.24</v>
          </cell>
          <cell r="G232">
            <v>5.91</v>
          </cell>
          <cell r="H232">
            <v>5.94</v>
          </cell>
          <cell r="I232">
            <v>7.22</v>
          </cell>
          <cell r="J232">
            <v>7.11</v>
          </cell>
          <cell r="K232">
            <v>1.69</v>
          </cell>
          <cell r="L232">
            <v>1.75</v>
          </cell>
          <cell r="M232">
            <v>2.2599999999999998</v>
          </cell>
          <cell r="N232">
            <v>2.2000000000000002</v>
          </cell>
          <cell r="O232">
            <v>33</v>
          </cell>
          <cell r="P232">
            <v>27</v>
          </cell>
          <cell r="Q232">
            <v>15</v>
          </cell>
          <cell r="R232">
            <v>1</v>
          </cell>
          <cell r="S232">
            <v>0</v>
          </cell>
          <cell r="T232">
            <v>0</v>
          </cell>
          <cell r="U232">
            <v>0.49199999999999999</v>
          </cell>
          <cell r="V232">
            <v>0</v>
          </cell>
          <cell r="W232">
            <v>1.22</v>
          </cell>
          <cell r="X232">
            <v>0.14799999999999999</v>
          </cell>
          <cell r="Y232">
            <v>0.17799999999999999</v>
          </cell>
          <cell r="Z232">
            <v>0.107</v>
          </cell>
          <cell r="AA232">
            <v>6.9</v>
          </cell>
          <cell r="AB232">
            <v>13.5</v>
          </cell>
          <cell r="AC232">
            <v>13.9</v>
          </cell>
          <cell r="AD232">
            <v>13.8</v>
          </cell>
          <cell r="AE232">
            <v>20.6</v>
          </cell>
          <cell r="AF232">
            <v>13.8</v>
          </cell>
          <cell r="AG232">
            <v>27.5</v>
          </cell>
          <cell r="AH232">
            <v>27.7</v>
          </cell>
          <cell r="AI232">
            <v>28.1</v>
          </cell>
          <cell r="AJ232">
            <v>39.4</v>
          </cell>
          <cell r="AK232">
            <v>2.95</v>
          </cell>
          <cell r="AL232">
            <v>3.13</v>
          </cell>
          <cell r="AM232">
            <v>2.9</v>
          </cell>
          <cell r="AN232">
            <v>5.9</v>
          </cell>
          <cell r="AO232">
            <v>5.6000000000000001E-2</v>
          </cell>
          <cell r="AP232">
            <v>21.4</v>
          </cell>
          <cell r="AQ232">
            <v>19.899999999999999</v>
          </cell>
          <cell r="AR232">
            <v>1.3161336116910234</v>
          </cell>
          <cell r="AS232">
            <v>69.3</v>
          </cell>
          <cell r="AT232">
            <v>90.7</v>
          </cell>
          <cell r="AU232">
            <v>0.15909999999999999</v>
          </cell>
          <cell r="AV232">
            <v>4.2099999999999999E-2</v>
          </cell>
          <cell r="AW232">
            <v>15.42</v>
          </cell>
          <cell r="AX232">
            <v>14.37</v>
          </cell>
          <cell r="AY232">
            <v>15.36</v>
          </cell>
          <cell r="AZ232">
            <v>0.99</v>
          </cell>
          <cell r="BA232">
            <v>1.298</v>
          </cell>
          <cell r="BB232">
            <v>2.141</v>
          </cell>
          <cell r="BC232">
            <v>9.8680000000000003</v>
          </cell>
          <cell r="BD232">
            <v>3.4661336116910233</v>
          </cell>
          <cell r="BE232">
            <v>21.74</v>
          </cell>
          <cell r="BF232">
            <v>2.2000000000000002</v>
          </cell>
          <cell r="BG232">
            <v>4.3</v>
          </cell>
        </row>
        <row r="233">
          <cell r="D233">
            <v>6.94</v>
          </cell>
          <cell r="E233">
            <v>5.39</v>
          </cell>
          <cell r="F233">
            <v>5.68</v>
          </cell>
          <cell r="G233">
            <v>6.48</v>
          </cell>
          <cell r="H233">
            <v>6.49</v>
          </cell>
          <cell r="I233">
            <v>7.96</v>
          </cell>
          <cell r="J233">
            <v>7.24</v>
          </cell>
          <cell r="K233">
            <v>1.57</v>
          </cell>
          <cell r="L233">
            <v>1.61</v>
          </cell>
          <cell r="M233">
            <v>2.16</v>
          </cell>
          <cell r="N233">
            <v>2.23</v>
          </cell>
          <cell r="O233">
            <v>30</v>
          </cell>
          <cell r="P233">
            <v>22</v>
          </cell>
          <cell r="Q233">
            <v>19</v>
          </cell>
          <cell r="R233">
            <v>0</v>
          </cell>
          <cell r="S233">
            <v>0</v>
          </cell>
          <cell r="T233">
            <v>0</v>
          </cell>
          <cell r="U233">
            <v>0.49199999999999999</v>
          </cell>
          <cell r="V233">
            <v>0.20599999999999999</v>
          </cell>
          <cell r="W233">
            <v>0.80900000000000005</v>
          </cell>
          <cell r="X233">
            <v>0.17499999999999999</v>
          </cell>
          <cell r="Y233">
            <v>0.22700000000000001</v>
          </cell>
          <cell r="Z233">
            <v>0.13300000000000001</v>
          </cell>
          <cell r="AA233">
            <v>6.8</v>
          </cell>
          <cell r="AB233">
            <v>13</v>
          </cell>
          <cell r="AC233">
            <v>13.8</v>
          </cell>
          <cell r="AD233">
            <v>13.4</v>
          </cell>
          <cell r="AE233">
            <v>19.899999999999999</v>
          </cell>
          <cell r="AF233">
            <v>13.7</v>
          </cell>
          <cell r="AG233">
            <v>26.6</v>
          </cell>
          <cell r="AH233">
            <v>27.6</v>
          </cell>
          <cell r="AI233">
            <v>27.4</v>
          </cell>
          <cell r="AJ233">
            <v>38.799999999999997</v>
          </cell>
          <cell r="AK233">
            <v>3.01</v>
          </cell>
          <cell r="AL233">
            <v>3.26</v>
          </cell>
          <cell r="AM233">
            <v>2.9</v>
          </cell>
          <cell r="AN233">
            <v>6</v>
          </cell>
          <cell r="AO233">
            <v>2.1000000000000001E-2</v>
          </cell>
          <cell r="AP233">
            <v>21.4</v>
          </cell>
          <cell r="AQ233">
            <v>20.6</v>
          </cell>
          <cell r="AR233">
            <v>0.99013771996939592</v>
          </cell>
          <cell r="AS233">
            <v>71.5</v>
          </cell>
          <cell r="AT233">
            <v>90.4</v>
          </cell>
          <cell r="AU233">
            <v>0.14530000000000001</v>
          </cell>
          <cell r="AV233">
            <v>4.3799999999999999E-2</v>
          </cell>
          <cell r="AW233">
            <v>14.1</v>
          </cell>
          <cell r="AX233">
            <v>13.07</v>
          </cell>
          <cell r="AY233">
            <v>14.04</v>
          </cell>
          <cell r="AZ233">
            <v>0.97</v>
          </cell>
          <cell r="BA233">
            <v>1.381</v>
          </cell>
          <cell r="BB233">
            <v>2.113</v>
          </cell>
          <cell r="BC233">
            <v>9.1869999999999994</v>
          </cell>
          <cell r="BD233">
            <v>3.1401377199693958</v>
          </cell>
          <cell r="BE233">
            <v>22.04</v>
          </cell>
          <cell r="BF233">
            <v>2.2000000000000002</v>
          </cell>
          <cell r="BG233">
            <v>4.3</v>
          </cell>
        </row>
        <row r="234">
          <cell r="D234">
            <v>6.63</v>
          </cell>
          <cell r="E234">
            <v>5.46</v>
          </cell>
          <cell r="F234">
            <v>5.4</v>
          </cell>
          <cell r="G234">
            <v>5.42</v>
          </cell>
          <cell r="H234">
            <v>5.52</v>
          </cell>
          <cell r="I234">
            <v>6.99</v>
          </cell>
          <cell r="J234">
            <v>7.8</v>
          </cell>
          <cell r="K234">
            <v>1.8</v>
          </cell>
          <cell r="L234">
            <v>1.89</v>
          </cell>
          <cell r="M234">
            <v>2.14</v>
          </cell>
          <cell r="N234">
            <v>2.21</v>
          </cell>
          <cell r="O234">
            <v>31</v>
          </cell>
          <cell r="P234">
            <v>25</v>
          </cell>
          <cell r="Q234">
            <v>13</v>
          </cell>
          <cell r="R234">
            <v>1</v>
          </cell>
          <cell r="S234">
            <v>0</v>
          </cell>
          <cell r="T234">
            <v>0</v>
          </cell>
          <cell r="U234">
            <v>0.51500000000000001</v>
          </cell>
          <cell r="V234">
            <v>0.189</v>
          </cell>
          <cell r="W234">
            <v>0.88800000000000001</v>
          </cell>
          <cell r="X234">
            <v>0.14099999999999999</v>
          </cell>
          <cell r="Y234">
            <v>0.156</v>
          </cell>
          <cell r="Z234">
            <v>0.113</v>
          </cell>
          <cell r="AA234">
            <v>6.9</v>
          </cell>
          <cell r="AB234">
            <v>13.5</v>
          </cell>
          <cell r="AC234">
            <v>12.8</v>
          </cell>
          <cell r="AD234">
            <v>12.9</v>
          </cell>
          <cell r="AE234">
            <v>20.100000000000001</v>
          </cell>
          <cell r="AF234">
            <v>13.8</v>
          </cell>
          <cell r="AG234">
            <v>27.6</v>
          </cell>
          <cell r="AH234">
            <v>25.8</v>
          </cell>
          <cell r="AI234">
            <v>25.9</v>
          </cell>
          <cell r="AJ234">
            <v>38.700000000000003</v>
          </cell>
          <cell r="AK234">
            <v>3.03</v>
          </cell>
          <cell r="AL234">
            <v>3.21</v>
          </cell>
          <cell r="AM234">
            <v>2.9</v>
          </cell>
          <cell r="AN234">
            <v>6</v>
          </cell>
          <cell r="AO234">
            <v>6.2E-2</v>
          </cell>
          <cell r="AP234">
            <v>21.3</v>
          </cell>
          <cell r="AQ234">
            <v>20.3</v>
          </cell>
          <cell r="AR234">
            <v>1.1849309090909093</v>
          </cell>
          <cell r="AS234">
            <v>71.7</v>
          </cell>
          <cell r="AT234">
            <v>89.5</v>
          </cell>
          <cell r="AU234">
            <v>0.1452</v>
          </cell>
          <cell r="AV234">
            <v>4.8099999999999997E-2</v>
          </cell>
          <cell r="AW234">
            <v>14.68</v>
          </cell>
          <cell r="AX234">
            <v>13.75</v>
          </cell>
          <cell r="AY234">
            <v>14.7</v>
          </cell>
          <cell r="AZ234">
            <v>0.95</v>
          </cell>
          <cell r="BA234">
            <v>1.5649999999999999</v>
          </cell>
          <cell r="BB234">
            <v>2.073</v>
          </cell>
          <cell r="BC234">
            <v>8.8170000000000002</v>
          </cell>
          <cell r="BD234">
            <v>3.3249309090909094</v>
          </cell>
          <cell r="BE234">
            <v>22.05</v>
          </cell>
          <cell r="BF234">
            <v>2.2000000000000002</v>
          </cell>
          <cell r="BG234">
            <v>4.3</v>
          </cell>
        </row>
        <row r="235">
          <cell r="D235">
            <v>6.74</v>
          </cell>
          <cell r="E235">
            <v>5.39</v>
          </cell>
          <cell r="F235">
            <v>5.18</v>
          </cell>
          <cell r="G235">
            <v>5.41</v>
          </cell>
          <cell r="H235">
            <v>5.43</v>
          </cell>
          <cell r="I235">
            <v>6.93</v>
          </cell>
          <cell r="J235">
            <v>6.84</v>
          </cell>
          <cell r="K235">
            <v>1.56</v>
          </cell>
          <cell r="L235">
            <v>1.7</v>
          </cell>
          <cell r="M235">
            <v>2.2000000000000002</v>
          </cell>
          <cell r="N235">
            <v>2.2000000000000002</v>
          </cell>
          <cell r="O235">
            <v>28</v>
          </cell>
          <cell r="P235">
            <v>23</v>
          </cell>
          <cell r="Q235">
            <v>12</v>
          </cell>
          <cell r="R235">
            <v>1</v>
          </cell>
          <cell r="S235">
            <v>0</v>
          </cell>
          <cell r="T235">
            <v>0</v>
          </cell>
          <cell r="U235">
            <v>0.497</v>
          </cell>
          <cell r="V235">
            <v>0.13600000000000001</v>
          </cell>
          <cell r="W235">
            <v>0.90300000000000002</v>
          </cell>
          <cell r="X235">
            <v>0.14699999999999999</v>
          </cell>
          <cell r="Y235">
            <v>0.216</v>
          </cell>
          <cell r="Z235">
            <v>0.19900000000000001</v>
          </cell>
          <cell r="AA235">
            <v>6.7</v>
          </cell>
          <cell r="AB235">
            <v>13.7</v>
          </cell>
          <cell r="AC235">
            <v>12.9</v>
          </cell>
          <cell r="AD235">
            <v>12.9</v>
          </cell>
          <cell r="AE235">
            <v>20.3</v>
          </cell>
          <cell r="AF235">
            <v>13.6</v>
          </cell>
          <cell r="AG235">
            <v>27.8</v>
          </cell>
          <cell r="AH235">
            <v>25.7</v>
          </cell>
          <cell r="AI235">
            <v>25.8</v>
          </cell>
          <cell r="AJ235">
            <v>30.8</v>
          </cell>
          <cell r="AK235">
            <v>3.0599999999999996</v>
          </cell>
          <cell r="AL235">
            <v>3.26</v>
          </cell>
          <cell r="AM235">
            <v>2.9</v>
          </cell>
          <cell r="AN235">
            <v>5.9</v>
          </cell>
          <cell r="AO235">
            <v>5.7000000000000002E-2</v>
          </cell>
          <cell r="AP235">
            <v>21.2</v>
          </cell>
          <cell r="AQ235">
            <v>20.3</v>
          </cell>
          <cell r="AR235">
            <v>1.3156690419635786</v>
          </cell>
          <cell r="AS235">
            <v>71.5</v>
          </cell>
          <cell r="AT235">
            <v>90.8</v>
          </cell>
          <cell r="AU235">
            <v>0.1454</v>
          </cell>
          <cell r="AV235">
            <v>4.2000000000000003E-2</v>
          </cell>
          <cell r="AW235">
            <v>13.73</v>
          </cell>
          <cell r="AX235">
            <v>12.63</v>
          </cell>
          <cell r="AY235">
            <v>13.6</v>
          </cell>
          <cell r="AZ235">
            <v>0.97</v>
          </cell>
          <cell r="BA235">
            <v>0</v>
          </cell>
          <cell r="BB235">
            <v>0</v>
          </cell>
          <cell r="BC235">
            <v>0</v>
          </cell>
          <cell r="BD235">
            <v>3.4256690419635785</v>
          </cell>
          <cell r="BE235">
            <v>20.45</v>
          </cell>
          <cell r="BF235">
            <v>2.1</v>
          </cell>
          <cell r="BG235">
            <v>4.4000000000000004</v>
          </cell>
        </row>
        <row r="236">
          <cell r="D236">
            <v>0</v>
          </cell>
          <cell r="E236">
            <v>0</v>
          </cell>
          <cell r="F236">
            <v>0</v>
          </cell>
          <cell r="G236">
            <v>0</v>
          </cell>
          <cell r="H236">
            <v>0</v>
          </cell>
          <cell r="I236">
            <v>0</v>
          </cell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 t="str">
            <v/>
          </cell>
          <cell r="AL236" t="str">
            <v/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1.2691627906976746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14.27</v>
          </cell>
          <cell r="AX236">
            <v>13.33</v>
          </cell>
          <cell r="AY236">
            <v>14.28</v>
          </cell>
          <cell r="AZ236">
            <v>0.95</v>
          </cell>
          <cell r="BA236">
            <v>1.5089999999999999</v>
          </cell>
          <cell r="BB236">
            <v>2.0680000000000001</v>
          </cell>
          <cell r="BC236">
            <v>9.19</v>
          </cell>
          <cell r="BD236">
            <v>3.3891627906976747</v>
          </cell>
          <cell r="BE236">
            <v>0</v>
          </cell>
          <cell r="BF236">
            <v>2.1</v>
          </cell>
          <cell r="BG236">
            <v>4.4000000000000004</v>
          </cell>
        </row>
        <row r="237">
          <cell r="D237">
            <v>6.69</v>
          </cell>
          <cell r="E237">
            <v>5.39</v>
          </cell>
          <cell r="F237">
            <v>5.46</v>
          </cell>
          <cell r="G237">
            <v>5.34</v>
          </cell>
          <cell r="H237">
            <v>5.45</v>
          </cell>
          <cell r="I237">
            <v>7.22</v>
          </cell>
          <cell r="J237">
            <v>7.01</v>
          </cell>
          <cell r="K237">
            <v>1.58</v>
          </cell>
          <cell r="L237">
            <v>1.67</v>
          </cell>
          <cell r="M237">
            <v>2.12</v>
          </cell>
          <cell r="N237">
            <v>2.06</v>
          </cell>
          <cell r="O237">
            <v>29</v>
          </cell>
          <cell r="P237">
            <v>22</v>
          </cell>
          <cell r="Q237">
            <v>11</v>
          </cell>
          <cell r="R237">
            <v>1</v>
          </cell>
          <cell r="S237">
            <v>0</v>
          </cell>
          <cell r="T237">
            <v>0</v>
          </cell>
          <cell r="U237">
            <v>0.47599999999999998</v>
          </cell>
          <cell r="V237">
            <v>0.107</v>
          </cell>
          <cell r="W237">
            <v>1.21</v>
          </cell>
          <cell r="X237">
            <v>0.23599999999999999</v>
          </cell>
          <cell r="Y237">
            <v>0.22800000000000001</v>
          </cell>
          <cell r="Z237">
            <v>0.158</v>
          </cell>
          <cell r="AA237">
            <v>7</v>
          </cell>
          <cell r="AB237">
            <v>12.8</v>
          </cell>
          <cell r="AC237">
            <v>13.2</v>
          </cell>
          <cell r="AD237">
            <v>13.4</v>
          </cell>
          <cell r="AE237">
            <v>20.5</v>
          </cell>
          <cell r="AF237">
            <v>14.1</v>
          </cell>
          <cell r="AG237">
            <v>26.1</v>
          </cell>
          <cell r="AH237">
            <v>26.5</v>
          </cell>
          <cell r="AI237">
            <v>27.5</v>
          </cell>
          <cell r="AJ237">
            <v>39.4</v>
          </cell>
          <cell r="AK237">
            <v>3.0999999999999996</v>
          </cell>
          <cell r="AL237">
            <v>3.21</v>
          </cell>
          <cell r="AM237">
            <v>3</v>
          </cell>
          <cell r="AN237">
            <v>5.9</v>
          </cell>
          <cell r="AO237">
            <v>3.1E-2</v>
          </cell>
          <cell r="AP237">
            <v>21.6</v>
          </cell>
          <cell r="AQ237">
            <v>20.100000000000001</v>
          </cell>
          <cell r="AR237">
            <v>1.2739666444296196</v>
          </cell>
          <cell r="AS237">
            <v>71.099999999999994</v>
          </cell>
          <cell r="AT237">
            <v>91.2</v>
          </cell>
          <cell r="AU237">
            <v>0.1479</v>
          </cell>
          <cell r="AV237">
            <v>3.9899999999999998E-2</v>
          </cell>
          <cell r="AW237">
            <v>15.94</v>
          </cell>
          <cell r="AX237">
            <v>14.99</v>
          </cell>
          <cell r="AY237">
            <v>15.98</v>
          </cell>
          <cell r="AZ237">
            <v>0.99</v>
          </cell>
          <cell r="BA237">
            <v>1.744</v>
          </cell>
          <cell r="BB237">
            <v>2.1070000000000002</v>
          </cell>
          <cell r="BC237">
            <v>10.131</v>
          </cell>
          <cell r="BD237">
            <v>3.3539666444296197</v>
          </cell>
          <cell r="BE237">
            <v>20.57</v>
          </cell>
          <cell r="BF237">
            <v>2.1</v>
          </cell>
          <cell r="BG237">
            <v>4.4000000000000004</v>
          </cell>
        </row>
        <row r="238">
          <cell r="D238">
            <v>6.54</v>
          </cell>
          <cell r="E238">
            <v>5.36</v>
          </cell>
          <cell r="F238">
            <v>5.39</v>
          </cell>
          <cell r="G238">
            <v>5.49</v>
          </cell>
          <cell r="H238">
            <v>5.67</v>
          </cell>
          <cell r="I238">
            <v>7.41</v>
          </cell>
          <cell r="J238">
            <v>7.21</v>
          </cell>
          <cell r="K238">
            <v>1.56</v>
          </cell>
          <cell r="L238">
            <v>1.63</v>
          </cell>
          <cell r="M238">
            <v>2.09</v>
          </cell>
          <cell r="N238">
            <v>2.14</v>
          </cell>
          <cell r="O238">
            <v>31</v>
          </cell>
          <cell r="P238">
            <v>26</v>
          </cell>
          <cell r="Q238">
            <v>14</v>
          </cell>
          <cell r="R238">
            <v>1</v>
          </cell>
          <cell r="S238">
            <v>0</v>
          </cell>
          <cell r="T238">
            <v>0</v>
          </cell>
          <cell r="U238">
            <v>0.50800000000000001</v>
          </cell>
          <cell r="V238">
            <v>0.08</v>
          </cell>
          <cell r="W238">
            <v>0.91500000000000004</v>
          </cell>
          <cell r="X238">
            <v>0.16800000000000001</v>
          </cell>
          <cell r="Y238">
            <v>0.246</v>
          </cell>
          <cell r="Z238">
            <v>0.222</v>
          </cell>
          <cell r="AA238">
            <v>6.8</v>
          </cell>
          <cell r="AB238">
            <v>12.6</v>
          </cell>
          <cell r="AC238">
            <v>12.8</v>
          </cell>
          <cell r="AD238">
            <v>13.2</v>
          </cell>
          <cell r="AE238">
            <v>20.100000000000001</v>
          </cell>
          <cell r="AF238">
            <v>13.6</v>
          </cell>
          <cell r="AG238">
            <v>25.8</v>
          </cell>
          <cell r="AH238">
            <v>25.5</v>
          </cell>
          <cell r="AI238">
            <v>26.9</v>
          </cell>
          <cell r="AJ238">
            <v>39.1</v>
          </cell>
          <cell r="AK238">
            <v>3.03</v>
          </cell>
          <cell r="AL238">
            <v>3.26</v>
          </cell>
          <cell r="AM238">
            <v>2.9</v>
          </cell>
          <cell r="AN238">
            <v>5.7</v>
          </cell>
          <cell r="AO238">
            <v>4.2999999999999997E-2</v>
          </cell>
          <cell r="AP238">
            <v>21.6</v>
          </cell>
          <cell r="AQ238">
            <v>20.5</v>
          </cell>
          <cell r="AR238">
            <v>1.3400256227758005</v>
          </cell>
          <cell r="AS238">
            <v>71.5</v>
          </cell>
          <cell r="AT238">
            <v>91.7</v>
          </cell>
          <cell r="AU238">
            <v>0.14560000000000001</v>
          </cell>
          <cell r="AV238">
            <v>3.7699999999999997E-2</v>
          </cell>
          <cell r="AW238">
            <v>15.03</v>
          </cell>
          <cell r="AX238">
            <v>14.05</v>
          </cell>
          <cell r="AY238">
            <v>14.99</v>
          </cell>
          <cell r="AZ238">
            <v>0.94</v>
          </cell>
          <cell r="BA238">
            <v>1.8120000000000001</v>
          </cell>
          <cell r="BB238">
            <v>2.11</v>
          </cell>
          <cell r="BC238">
            <v>9.9039999999999999</v>
          </cell>
          <cell r="BD238">
            <v>3.4200256227758006</v>
          </cell>
          <cell r="BE238">
            <v>20.47</v>
          </cell>
          <cell r="BF238">
            <v>2.1</v>
          </cell>
          <cell r="BG238">
            <v>4.4000000000000004</v>
          </cell>
        </row>
        <row r="239">
          <cell r="D239">
            <v>6.58</v>
          </cell>
          <cell r="E239">
            <v>5.75</v>
          </cell>
          <cell r="F239">
            <v>5.55</v>
          </cell>
          <cell r="G239">
            <v>5.64</v>
          </cell>
          <cell r="H239">
            <v>5.73</v>
          </cell>
          <cell r="I239">
            <v>7.08</v>
          </cell>
          <cell r="J239">
            <v>7.3</v>
          </cell>
          <cell r="K239">
            <v>1.52</v>
          </cell>
          <cell r="L239">
            <v>1.57</v>
          </cell>
          <cell r="M239">
            <v>2.15</v>
          </cell>
          <cell r="N239">
            <v>2.0299999999999998</v>
          </cell>
          <cell r="O239">
            <v>27</v>
          </cell>
          <cell r="P239">
            <v>16</v>
          </cell>
          <cell r="Q239">
            <v>28</v>
          </cell>
          <cell r="R239">
            <v>0</v>
          </cell>
          <cell r="S239">
            <v>1</v>
          </cell>
          <cell r="T239">
            <v>0</v>
          </cell>
          <cell r="U239">
            <v>0.495</v>
          </cell>
          <cell r="V239">
            <v>0.94599999999999995</v>
          </cell>
          <cell r="W239">
            <v>1.25</v>
          </cell>
          <cell r="X239">
            <v>0.28000000000000003</v>
          </cell>
          <cell r="Y239">
            <v>0.29199999999999998</v>
          </cell>
          <cell r="Z239">
            <v>0.20499999999999999</v>
          </cell>
          <cell r="AA239">
            <v>6.9</v>
          </cell>
          <cell r="AB239">
            <v>13.8</v>
          </cell>
          <cell r="AC239">
            <v>12.9</v>
          </cell>
          <cell r="AD239">
            <v>13.2</v>
          </cell>
          <cell r="AE239">
            <v>20.7</v>
          </cell>
          <cell r="AF239">
            <v>13.8</v>
          </cell>
          <cell r="AG239">
            <v>28.3</v>
          </cell>
          <cell r="AH239">
            <v>25.7</v>
          </cell>
          <cell r="AI239">
            <v>26.5</v>
          </cell>
          <cell r="AJ239">
            <v>39.700000000000003</v>
          </cell>
          <cell r="AK239">
            <v>3.1500000000000004</v>
          </cell>
          <cell r="AL239">
            <v>3.24</v>
          </cell>
          <cell r="AM239">
            <v>2.9</v>
          </cell>
          <cell r="AN239">
            <v>5.9</v>
          </cell>
          <cell r="AO239">
            <v>0.109</v>
          </cell>
          <cell r="AP239">
            <v>21.8</v>
          </cell>
          <cell r="AQ239">
            <v>20.100000000000001</v>
          </cell>
          <cell r="AR239">
            <v>1.4483917525773196</v>
          </cell>
          <cell r="AS239">
            <v>69.2</v>
          </cell>
          <cell r="AT239">
            <v>89.3</v>
          </cell>
          <cell r="AU239">
            <v>0.15989999999999999</v>
          </cell>
          <cell r="AV239">
            <v>4.8899999999999999E-2</v>
          </cell>
          <cell r="AW239">
            <v>14.67</v>
          </cell>
          <cell r="AX239">
            <v>13.58</v>
          </cell>
          <cell r="AY239">
            <v>14.54</v>
          </cell>
          <cell r="AZ239">
            <v>0.96</v>
          </cell>
          <cell r="BA239">
            <v>1.7450000000000001</v>
          </cell>
          <cell r="BB239">
            <v>2.1</v>
          </cell>
          <cell r="BC239">
            <v>8.6829999999999998</v>
          </cell>
          <cell r="BD239">
            <v>3.5383917525773194</v>
          </cell>
          <cell r="BE239">
            <v>20.010000000000002</v>
          </cell>
          <cell r="BF239">
            <v>2.1</v>
          </cell>
          <cell r="BG239">
            <v>4.4000000000000004</v>
          </cell>
        </row>
        <row r="240">
          <cell r="D240">
            <v>6.26</v>
          </cell>
          <cell r="E240">
            <v>5.54</v>
          </cell>
          <cell r="F240">
            <v>5.56</v>
          </cell>
          <cell r="G240">
            <v>5.55</v>
          </cell>
          <cell r="H240">
            <v>5.57</v>
          </cell>
          <cell r="I240">
            <v>7.7</v>
          </cell>
          <cell r="J240">
            <v>7.03</v>
          </cell>
          <cell r="K240">
            <v>1.7</v>
          </cell>
          <cell r="L240">
            <v>1.76</v>
          </cell>
          <cell r="M240">
            <v>2.14</v>
          </cell>
          <cell r="N240">
            <v>1.95</v>
          </cell>
          <cell r="O240">
            <v>26</v>
          </cell>
          <cell r="P240">
            <v>16</v>
          </cell>
          <cell r="Q240">
            <v>24</v>
          </cell>
          <cell r="R240">
            <v>0</v>
          </cell>
          <cell r="S240">
            <v>1</v>
          </cell>
          <cell r="T240">
            <v>0</v>
          </cell>
          <cell r="U240">
            <v>0.59099999999999997</v>
          </cell>
          <cell r="V240">
            <v>0.97099999999999997</v>
          </cell>
          <cell r="W240">
            <v>1.66</v>
          </cell>
          <cell r="X240">
            <v>0.23300000000000001</v>
          </cell>
          <cell r="Y240">
            <v>0.26500000000000001</v>
          </cell>
          <cell r="Z240">
            <v>0.192</v>
          </cell>
          <cell r="AA240">
            <v>6.9</v>
          </cell>
          <cell r="AB240">
            <v>13.8</v>
          </cell>
          <cell r="AC240">
            <v>13.4</v>
          </cell>
          <cell r="AD240">
            <v>13.3</v>
          </cell>
          <cell r="AE240">
            <v>20.3</v>
          </cell>
          <cell r="AF240">
            <v>13.9</v>
          </cell>
          <cell r="AG240">
            <v>28.6</v>
          </cell>
          <cell r="AH240">
            <v>26.9</v>
          </cell>
          <cell r="AI240">
            <v>27.4</v>
          </cell>
          <cell r="AJ240">
            <v>39.200000000000003</v>
          </cell>
          <cell r="AK240">
            <v>3.09</v>
          </cell>
          <cell r="AL240">
            <v>3.2199999999999998</v>
          </cell>
          <cell r="AM240">
            <v>3</v>
          </cell>
          <cell r="AN240">
            <v>6</v>
          </cell>
          <cell r="AO240">
            <v>0.10100000000000001</v>
          </cell>
          <cell r="AP240">
            <v>22</v>
          </cell>
          <cell r="AQ240">
            <v>20.3</v>
          </cell>
          <cell r="AR240">
            <v>0.80559800427655004</v>
          </cell>
          <cell r="AS240">
            <v>71</v>
          </cell>
          <cell r="AT240">
            <v>90.7</v>
          </cell>
          <cell r="AU240">
            <v>0.14849999999999999</v>
          </cell>
          <cell r="AV240">
            <v>4.2000000000000003E-2</v>
          </cell>
          <cell r="AW240">
            <v>15</v>
          </cell>
          <cell r="AX240">
            <v>14.03</v>
          </cell>
          <cell r="AY240">
            <v>14.98</v>
          </cell>
          <cell r="AZ240">
            <v>0.95</v>
          </cell>
          <cell r="BA240">
            <v>1.7370000000000001</v>
          </cell>
          <cell r="BB240">
            <v>2.0979999999999999</v>
          </cell>
          <cell r="BC240">
            <v>9.2460000000000004</v>
          </cell>
          <cell r="BD240">
            <v>2.9255980042765501</v>
          </cell>
          <cell r="BE240">
            <v>20.07</v>
          </cell>
          <cell r="BF240">
            <v>1.9</v>
          </cell>
          <cell r="BG240">
            <v>4.4000000000000004</v>
          </cell>
        </row>
        <row r="241">
          <cell r="D241">
            <v>6.31</v>
          </cell>
          <cell r="E241">
            <v>5.41</v>
          </cell>
          <cell r="F241">
            <v>5.33</v>
          </cell>
          <cell r="G241">
            <v>5.44</v>
          </cell>
          <cell r="H241">
            <v>5.48</v>
          </cell>
          <cell r="I241">
            <v>7.1</v>
          </cell>
          <cell r="J241">
            <v>7.07</v>
          </cell>
          <cell r="K241">
            <v>1.61</v>
          </cell>
          <cell r="L241">
            <v>1.69</v>
          </cell>
          <cell r="M241">
            <v>2.11</v>
          </cell>
          <cell r="N241">
            <v>1.94</v>
          </cell>
          <cell r="O241">
            <v>26</v>
          </cell>
          <cell r="P241">
            <v>16</v>
          </cell>
          <cell r="Q241">
            <v>23</v>
          </cell>
          <cell r="R241">
            <v>0</v>
          </cell>
          <cell r="S241">
            <v>0</v>
          </cell>
          <cell r="T241">
            <v>0</v>
          </cell>
          <cell r="U241">
            <v>0.621</v>
          </cell>
          <cell r="V241">
            <v>0.51900000000000002</v>
          </cell>
          <cell r="W241">
            <v>1.57</v>
          </cell>
          <cell r="X241">
            <v>0.19800000000000001</v>
          </cell>
          <cell r="Y241">
            <v>0.23400000000000001</v>
          </cell>
          <cell r="Z241">
            <v>0.19700000000000001</v>
          </cell>
          <cell r="AA241">
            <v>6.8</v>
          </cell>
          <cell r="AB241">
            <v>13.8</v>
          </cell>
          <cell r="AC241">
            <v>13.6</v>
          </cell>
          <cell r="AD241">
            <v>13.4</v>
          </cell>
          <cell r="AE241">
            <v>21.1</v>
          </cell>
          <cell r="AF241">
            <v>13.7</v>
          </cell>
          <cell r="AG241">
            <v>28.6</v>
          </cell>
          <cell r="AH241">
            <v>26.8</v>
          </cell>
          <cell r="AI241">
            <v>27.2</v>
          </cell>
          <cell r="AJ241">
            <v>42</v>
          </cell>
          <cell r="AK241">
            <v>3.02</v>
          </cell>
          <cell r="AL241">
            <v>3.19</v>
          </cell>
          <cell r="AM241">
            <v>3.1</v>
          </cell>
          <cell r="AN241">
            <v>6</v>
          </cell>
          <cell r="AO241">
            <v>8.7999999999999995E-2</v>
          </cell>
          <cell r="AP241">
            <v>22</v>
          </cell>
          <cell r="AQ241">
            <v>20.2</v>
          </cell>
          <cell r="AR241">
            <v>0.75309865470852033</v>
          </cell>
          <cell r="AS241">
            <v>69.8</v>
          </cell>
          <cell r="AT241">
            <v>91</v>
          </cell>
          <cell r="AU241">
            <v>0.151</v>
          </cell>
          <cell r="AV241">
            <v>4.0599999999999997E-2</v>
          </cell>
          <cell r="AW241">
            <v>14.58</v>
          </cell>
          <cell r="AX241">
            <v>13.38</v>
          </cell>
          <cell r="AY241">
            <v>14.43</v>
          </cell>
          <cell r="AZ241">
            <v>1.05</v>
          </cell>
          <cell r="BA241">
            <v>1.7669999999999999</v>
          </cell>
          <cell r="BB241">
            <v>2.0819999999999999</v>
          </cell>
          <cell r="BC241">
            <v>8.8829999999999991</v>
          </cell>
          <cell r="BD241">
            <v>2.8430986547085202</v>
          </cell>
          <cell r="BE241">
            <v>20.69</v>
          </cell>
          <cell r="BF241">
            <v>1.8</v>
          </cell>
          <cell r="BG241">
            <v>4.4000000000000004</v>
          </cell>
        </row>
        <row r="242">
          <cell r="D242">
            <v>6.28</v>
          </cell>
          <cell r="E242">
            <v>5.34</v>
          </cell>
          <cell r="F242">
            <v>5.32</v>
          </cell>
          <cell r="G242">
            <v>5.36</v>
          </cell>
          <cell r="H242">
            <v>5.41</v>
          </cell>
          <cell r="I242">
            <v>7.11</v>
          </cell>
          <cell r="J242">
            <v>7.01</v>
          </cell>
          <cell r="K242">
            <v>1.6</v>
          </cell>
          <cell r="L242">
            <v>1.66</v>
          </cell>
          <cell r="M242">
            <v>2.1</v>
          </cell>
          <cell r="N242">
            <v>1.98</v>
          </cell>
          <cell r="O242">
            <v>26</v>
          </cell>
          <cell r="P242">
            <v>16</v>
          </cell>
          <cell r="Q242">
            <v>24</v>
          </cell>
          <cell r="R242">
            <v>0</v>
          </cell>
          <cell r="S242">
            <v>1</v>
          </cell>
          <cell r="T242">
            <v>0</v>
          </cell>
          <cell r="U242">
            <v>0.58499999999999996</v>
          </cell>
          <cell r="V242">
            <v>0.52100000000000002</v>
          </cell>
          <cell r="W242">
            <v>1.48</v>
          </cell>
          <cell r="X242">
            <v>0.189</v>
          </cell>
          <cell r="Y242">
            <v>0.216</v>
          </cell>
          <cell r="Z242">
            <v>0.20200000000000001</v>
          </cell>
          <cell r="AA242">
            <v>6.8</v>
          </cell>
          <cell r="AB242">
            <v>13.7</v>
          </cell>
          <cell r="AC242">
            <v>13.8</v>
          </cell>
          <cell r="AD242">
            <v>13.3</v>
          </cell>
          <cell r="AE242">
            <v>22.1</v>
          </cell>
          <cell r="AF242">
            <v>13.6</v>
          </cell>
          <cell r="AG242">
            <v>28.5</v>
          </cell>
          <cell r="AH242">
            <v>26.9</v>
          </cell>
          <cell r="AI242">
            <v>27</v>
          </cell>
          <cell r="AJ242">
            <v>43.8</v>
          </cell>
          <cell r="AK242">
            <v>3.09</v>
          </cell>
          <cell r="AL242">
            <v>3.2</v>
          </cell>
          <cell r="AM242">
            <v>3</v>
          </cell>
          <cell r="AN242">
            <v>5.9</v>
          </cell>
          <cell r="AO242">
            <v>8.1000000000000003E-2</v>
          </cell>
          <cell r="AP242">
            <v>21.9</v>
          </cell>
          <cell r="AQ242">
            <v>20.100000000000001</v>
          </cell>
          <cell r="AR242">
            <v>1.3242072617246596</v>
          </cell>
          <cell r="AS242">
            <v>70.099999999999994</v>
          </cell>
          <cell r="AT242">
            <v>91.1</v>
          </cell>
          <cell r="AU242">
            <v>0.14910000000000001</v>
          </cell>
          <cell r="AV242">
            <v>0.04</v>
          </cell>
          <cell r="AW242">
            <v>14.26</v>
          </cell>
          <cell r="AX242">
            <v>13.22</v>
          </cell>
          <cell r="AY242">
            <v>14.17</v>
          </cell>
          <cell r="AZ242">
            <v>0.95</v>
          </cell>
          <cell r="BA242">
            <v>0</v>
          </cell>
          <cell r="BB242">
            <v>0</v>
          </cell>
          <cell r="BC242">
            <v>0</v>
          </cell>
          <cell r="BD242">
            <v>3.5142072617246596</v>
          </cell>
          <cell r="BE242">
            <v>20.63</v>
          </cell>
          <cell r="BF242">
            <v>1.8</v>
          </cell>
          <cell r="BG242">
            <v>4.4000000000000004</v>
          </cell>
        </row>
        <row r="243">
          <cell r="D243">
            <v>0</v>
          </cell>
          <cell r="E243">
            <v>0</v>
          </cell>
          <cell r="F243">
            <v>0</v>
          </cell>
          <cell r="G243">
            <v>0</v>
          </cell>
          <cell r="H243">
            <v>0</v>
          </cell>
          <cell r="I243">
            <v>0</v>
          </cell>
          <cell r="J243">
            <v>0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 t="str">
            <v/>
          </cell>
          <cell r="AL243" t="str">
            <v/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1.3975906696764486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14.4</v>
          </cell>
          <cell r="AX243">
            <v>13.29</v>
          </cell>
          <cell r="AY243">
            <v>14.28</v>
          </cell>
          <cell r="AZ243">
            <v>0.99</v>
          </cell>
          <cell r="BA243">
            <v>1.58</v>
          </cell>
          <cell r="BB243">
            <v>2.0819999999999999</v>
          </cell>
          <cell r="BC243">
            <v>8.9969999999999999</v>
          </cell>
          <cell r="BD243">
            <v>3.5875906696764486</v>
          </cell>
          <cell r="BE243">
            <v>0</v>
          </cell>
          <cell r="BF243">
            <v>1.8</v>
          </cell>
          <cell r="BG243">
            <v>4.4000000000000004</v>
          </cell>
        </row>
        <row r="244">
          <cell r="D244">
            <v>6.39</v>
          </cell>
          <cell r="E244">
            <v>5.42</v>
          </cell>
          <cell r="F244">
            <v>5.33</v>
          </cell>
          <cell r="G244">
            <v>5.49</v>
          </cell>
          <cell r="H244">
            <v>5.57</v>
          </cell>
          <cell r="I244">
            <v>7.88</v>
          </cell>
          <cell r="J244">
            <v>7.6</v>
          </cell>
          <cell r="K244">
            <v>1.64</v>
          </cell>
          <cell r="L244">
            <v>1.7</v>
          </cell>
          <cell r="M244">
            <v>2.09</v>
          </cell>
          <cell r="N244">
            <v>2.15</v>
          </cell>
          <cell r="O244">
            <v>30</v>
          </cell>
          <cell r="P244">
            <v>24</v>
          </cell>
          <cell r="Q244">
            <v>27</v>
          </cell>
          <cell r="R244">
            <v>0</v>
          </cell>
          <cell r="S244">
            <v>0</v>
          </cell>
          <cell r="T244">
            <v>0</v>
          </cell>
          <cell r="U244">
            <v>0.51600000000000001</v>
          </cell>
          <cell r="V244">
            <v>0.52800000000000002</v>
          </cell>
          <cell r="W244">
            <v>1.62</v>
          </cell>
          <cell r="X244">
            <v>0.17699999999999999</v>
          </cell>
          <cell r="Y244">
            <v>0.25800000000000001</v>
          </cell>
          <cell r="Z244">
            <v>0.20399999999999999</v>
          </cell>
          <cell r="AA244">
            <v>6.8</v>
          </cell>
          <cell r="AB244">
            <v>12.8</v>
          </cell>
          <cell r="AC244">
            <v>12.4</v>
          </cell>
          <cell r="AD244">
            <v>12.5</v>
          </cell>
          <cell r="AE244">
            <v>21.3</v>
          </cell>
          <cell r="AF244">
            <v>13.7</v>
          </cell>
          <cell r="AG244">
            <v>26.8</v>
          </cell>
          <cell r="AH244">
            <v>24.8</v>
          </cell>
          <cell r="AI244">
            <v>25.3</v>
          </cell>
          <cell r="AJ244">
            <v>41.1</v>
          </cell>
          <cell r="AK244">
            <v>3.08</v>
          </cell>
          <cell r="AL244">
            <v>3.26</v>
          </cell>
          <cell r="AM244">
            <v>3</v>
          </cell>
          <cell r="AN244">
            <v>6.1</v>
          </cell>
          <cell r="AO244">
            <v>0.13700000000000001</v>
          </cell>
          <cell r="AP244">
            <v>22</v>
          </cell>
          <cell r="AQ244">
            <v>20.3</v>
          </cell>
          <cell r="AR244">
            <v>1.2562541436464087</v>
          </cell>
          <cell r="AS244">
            <v>71.3</v>
          </cell>
          <cell r="AT244">
            <v>90.5</v>
          </cell>
          <cell r="AU244">
            <v>0.14660000000000001</v>
          </cell>
          <cell r="AV244">
            <v>4.3200000000000002E-2</v>
          </cell>
          <cell r="AW244">
            <v>15.49</v>
          </cell>
          <cell r="AX244">
            <v>14.48</v>
          </cell>
          <cell r="AY244">
            <v>15.44</v>
          </cell>
          <cell r="AZ244">
            <v>0.96</v>
          </cell>
          <cell r="BA244">
            <v>1.6839999999999999</v>
          </cell>
          <cell r="BB244">
            <v>2.0819999999999999</v>
          </cell>
          <cell r="BC244">
            <v>9.5139999999999993</v>
          </cell>
          <cell r="BD244">
            <v>3.4062541436464087</v>
          </cell>
          <cell r="BE244">
            <v>20.170000000000002</v>
          </cell>
          <cell r="BF244">
            <v>1.8</v>
          </cell>
          <cell r="BG244">
            <v>4.4000000000000004</v>
          </cell>
        </row>
        <row r="245">
          <cell r="D245">
            <v>6.74</v>
          </cell>
          <cell r="E245">
            <v>5.89</v>
          </cell>
          <cell r="F245">
            <v>5.51</v>
          </cell>
          <cell r="G245">
            <v>6.36</v>
          </cell>
          <cell r="H245">
            <v>6.32</v>
          </cell>
          <cell r="I245">
            <v>7.81</v>
          </cell>
          <cell r="J245">
            <v>8.4499999999999993</v>
          </cell>
          <cell r="K245">
            <v>1.53</v>
          </cell>
          <cell r="L245">
            <v>1.7</v>
          </cell>
          <cell r="M245">
            <v>2.0099999999999998</v>
          </cell>
          <cell r="N245">
            <v>2.09</v>
          </cell>
          <cell r="O245">
            <v>30</v>
          </cell>
          <cell r="P245">
            <v>22</v>
          </cell>
          <cell r="Q245">
            <v>24</v>
          </cell>
          <cell r="R245">
            <v>2</v>
          </cell>
          <cell r="S245">
            <v>0</v>
          </cell>
          <cell r="T245">
            <v>0</v>
          </cell>
          <cell r="U245">
            <v>0.54700000000000004</v>
          </cell>
          <cell r="V245">
            <v>0.53100000000000003</v>
          </cell>
          <cell r="W245">
            <v>1.87</v>
          </cell>
          <cell r="X245">
            <v>0.29399999999999998</v>
          </cell>
          <cell r="Y245">
            <v>0.54100000000000004</v>
          </cell>
          <cell r="Z245">
            <v>0.65200000000000002</v>
          </cell>
          <cell r="AA245">
            <v>6.9</v>
          </cell>
          <cell r="AB245">
            <v>13.1</v>
          </cell>
          <cell r="AC245">
            <v>13.4</v>
          </cell>
          <cell r="AD245">
            <v>13.5</v>
          </cell>
          <cell r="AE245">
            <v>22.6</v>
          </cell>
          <cell r="AF245">
            <v>13.9</v>
          </cell>
          <cell r="AG245">
            <v>26.5</v>
          </cell>
          <cell r="AH245">
            <v>26.8</v>
          </cell>
          <cell r="AI245">
            <v>27.6</v>
          </cell>
          <cell r="AJ245">
            <v>43.3</v>
          </cell>
          <cell r="AK245">
            <v>3.1399999999999997</v>
          </cell>
          <cell r="AL245">
            <v>3.33</v>
          </cell>
          <cell r="AM245">
            <v>2.8</v>
          </cell>
          <cell r="AN245">
            <v>5.9</v>
          </cell>
          <cell r="AO245">
            <v>4.5999999999999999E-2</v>
          </cell>
          <cell r="AP245">
            <v>21.8</v>
          </cell>
          <cell r="AQ245">
            <v>20</v>
          </cell>
          <cell r="AR245">
            <v>1.2934576271186438</v>
          </cell>
          <cell r="AS245">
            <v>75.099999999999994</v>
          </cell>
          <cell r="AT245">
            <v>94.3</v>
          </cell>
          <cell r="AU245">
            <v>0.1229</v>
          </cell>
          <cell r="AV245">
            <v>2.52E-2</v>
          </cell>
          <cell r="AW245">
            <v>15.77</v>
          </cell>
          <cell r="AX245">
            <v>14.75</v>
          </cell>
          <cell r="AY245">
            <v>15.74</v>
          </cell>
          <cell r="AZ245">
            <v>0.99</v>
          </cell>
          <cell r="BA245">
            <v>1.768</v>
          </cell>
          <cell r="BB245">
            <v>2.0819999999999999</v>
          </cell>
          <cell r="BC245">
            <v>10.368</v>
          </cell>
          <cell r="BD245">
            <v>3.3934576271186438</v>
          </cell>
          <cell r="BE245">
            <v>19.420000000000002</v>
          </cell>
          <cell r="BF245">
            <v>1.8</v>
          </cell>
          <cell r="BG245">
            <v>4.4000000000000004</v>
          </cell>
        </row>
        <row r="246">
          <cell r="D246">
            <v>6.41</v>
          </cell>
          <cell r="E246">
            <v>5.85</v>
          </cell>
          <cell r="F246">
            <v>5.94</v>
          </cell>
          <cell r="G246">
            <v>5.68</v>
          </cell>
          <cell r="H246">
            <v>5.62</v>
          </cell>
          <cell r="I246">
            <v>7.71</v>
          </cell>
          <cell r="J246">
            <v>7.79</v>
          </cell>
          <cell r="K246">
            <v>1.51</v>
          </cell>
          <cell r="L246">
            <v>1.71</v>
          </cell>
          <cell r="M246">
            <v>2.3199999999999998</v>
          </cell>
          <cell r="N246">
            <v>2.09</v>
          </cell>
          <cell r="O246">
            <v>27</v>
          </cell>
          <cell r="P246">
            <v>19</v>
          </cell>
          <cell r="Q246">
            <v>22</v>
          </cell>
          <cell r="R246">
            <v>4</v>
          </cell>
          <cell r="S246">
            <v>0</v>
          </cell>
          <cell r="T246">
            <v>0</v>
          </cell>
          <cell r="U246">
            <v>0.56399999999999995</v>
          </cell>
          <cell r="V246">
            <v>0.51900000000000002</v>
          </cell>
          <cell r="W246">
            <v>1.55</v>
          </cell>
          <cell r="X246">
            <v>0.2</v>
          </cell>
          <cell r="Y246">
            <v>0.223</v>
          </cell>
          <cell r="Z246">
            <v>0.18</v>
          </cell>
          <cell r="AA246">
            <v>6.9</v>
          </cell>
          <cell r="AB246">
            <v>13.5</v>
          </cell>
          <cell r="AC246">
            <v>13.6</v>
          </cell>
          <cell r="AD246">
            <v>13.4</v>
          </cell>
          <cell r="AE246">
            <v>21.9</v>
          </cell>
          <cell r="AF246">
            <v>13.8</v>
          </cell>
          <cell r="AG246">
            <v>27.5</v>
          </cell>
          <cell r="AH246">
            <v>27.2</v>
          </cell>
          <cell r="AI246">
            <v>27.4</v>
          </cell>
          <cell r="AJ246">
            <v>42.2</v>
          </cell>
          <cell r="AK246">
            <v>3.0300000000000002</v>
          </cell>
          <cell r="AL246">
            <v>3.36</v>
          </cell>
          <cell r="AM246">
            <v>2.9</v>
          </cell>
          <cell r="AN246">
            <v>5.9</v>
          </cell>
          <cell r="AO246">
            <v>0.122</v>
          </cell>
          <cell r="AP246">
            <v>21.6</v>
          </cell>
          <cell r="AQ246">
            <v>20.100000000000001</v>
          </cell>
          <cell r="AR246">
            <v>1.4043478260869566</v>
          </cell>
          <cell r="AS246">
            <v>70.099999999999994</v>
          </cell>
          <cell r="AT246">
            <v>90.2</v>
          </cell>
          <cell r="AU246">
            <v>0.1542</v>
          </cell>
          <cell r="AV246">
            <v>4.4600000000000001E-2</v>
          </cell>
          <cell r="AW246">
            <v>15.47</v>
          </cell>
          <cell r="AX246">
            <v>14.49</v>
          </cell>
          <cell r="AY246">
            <v>15.44</v>
          </cell>
          <cell r="AZ246">
            <v>0.95</v>
          </cell>
          <cell r="BA246">
            <v>1.915</v>
          </cell>
          <cell r="BB246">
            <v>2.0819999999999999</v>
          </cell>
          <cell r="BC246">
            <v>10.571999999999999</v>
          </cell>
          <cell r="BD246">
            <v>3.4543478260869565</v>
          </cell>
          <cell r="BE246">
            <v>21.08</v>
          </cell>
          <cell r="BF246">
            <v>1.8</v>
          </cell>
          <cell r="BG246">
            <v>4.4000000000000004</v>
          </cell>
        </row>
        <row r="247">
          <cell r="D247">
            <v>6.77</v>
          </cell>
          <cell r="E247">
            <v>5.89</v>
          </cell>
          <cell r="F247">
            <v>5.79</v>
          </cell>
          <cell r="G247">
            <v>5.66</v>
          </cell>
          <cell r="H247">
            <v>5.31</v>
          </cell>
          <cell r="I247">
            <v>7.45</v>
          </cell>
          <cell r="J247">
            <v>7.13</v>
          </cell>
          <cell r="K247">
            <v>1.56</v>
          </cell>
          <cell r="L247">
            <v>1.61</v>
          </cell>
          <cell r="M247">
            <v>2.27</v>
          </cell>
          <cell r="N247">
            <v>1.91</v>
          </cell>
          <cell r="O247">
            <v>27</v>
          </cell>
          <cell r="P247">
            <v>18</v>
          </cell>
          <cell r="Q247">
            <v>21</v>
          </cell>
          <cell r="R247">
            <v>1</v>
          </cell>
          <cell r="S247">
            <v>0</v>
          </cell>
          <cell r="T247">
            <v>0</v>
          </cell>
          <cell r="U247">
            <v>0.56100000000000005</v>
          </cell>
          <cell r="V247">
            <v>0.54700000000000004</v>
          </cell>
          <cell r="W247">
            <v>1.49</v>
          </cell>
          <cell r="X247">
            <v>0.189</v>
          </cell>
          <cell r="Y247">
            <v>0.24299999999999999</v>
          </cell>
          <cell r="Z247">
            <v>0.222</v>
          </cell>
          <cell r="AA247">
            <v>6.9</v>
          </cell>
          <cell r="AB247">
            <v>13.3</v>
          </cell>
          <cell r="AC247">
            <v>13.5</v>
          </cell>
          <cell r="AD247">
            <v>13.6</v>
          </cell>
          <cell r="AE247">
            <v>22.1</v>
          </cell>
          <cell r="AF247">
            <v>13.7</v>
          </cell>
          <cell r="AG247">
            <v>27.4</v>
          </cell>
          <cell r="AH247">
            <v>27.3</v>
          </cell>
          <cell r="AI247">
            <v>27.5</v>
          </cell>
          <cell r="AJ247">
            <v>42.4</v>
          </cell>
          <cell r="AK247">
            <v>3.1100000000000003</v>
          </cell>
          <cell r="AL247">
            <v>3.1799999999999997</v>
          </cell>
          <cell r="AM247">
            <v>3</v>
          </cell>
          <cell r="AN247">
            <v>5.9</v>
          </cell>
          <cell r="AO247">
            <v>7.4999999999999997E-2</v>
          </cell>
          <cell r="AP247">
            <v>21.5</v>
          </cell>
          <cell r="AQ247">
            <v>20.100000000000001</v>
          </cell>
          <cell r="AR247">
            <v>1.3570587412587414</v>
          </cell>
          <cell r="AS247">
            <v>70.2</v>
          </cell>
          <cell r="AT247">
            <v>90.4</v>
          </cell>
          <cell r="AU247">
            <v>0.15440000000000001</v>
          </cell>
          <cell r="AV247">
            <v>4.19E-2</v>
          </cell>
          <cell r="AW247">
            <v>15.32</v>
          </cell>
          <cell r="AX247">
            <v>14.3</v>
          </cell>
          <cell r="AY247">
            <v>15.27</v>
          </cell>
          <cell r="AZ247">
            <v>0.97</v>
          </cell>
          <cell r="BA247">
            <v>1.8620000000000001</v>
          </cell>
          <cell r="BB247">
            <v>2.0819999999999999</v>
          </cell>
          <cell r="BC247">
            <v>9.1720000000000006</v>
          </cell>
          <cell r="BD247">
            <v>3.3370587412587414</v>
          </cell>
          <cell r="BE247">
            <v>19.899999999999999</v>
          </cell>
          <cell r="BF247">
            <v>1.6</v>
          </cell>
          <cell r="BG247">
            <v>4.2</v>
          </cell>
        </row>
        <row r="248">
          <cell r="D248">
            <v>6.74</v>
          </cell>
          <cell r="E248">
            <v>5.39</v>
          </cell>
          <cell r="F248">
            <v>5.51</v>
          </cell>
          <cell r="G248">
            <v>5.17</v>
          </cell>
          <cell r="H248">
            <v>5.19</v>
          </cell>
          <cell r="I248">
            <v>5.26</v>
          </cell>
          <cell r="J248">
            <v>5.59</v>
          </cell>
          <cell r="K248">
            <v>1.65</v>
          </cell>
          <cell r="L248">
            <v>1.79</v>
          </cell>
          <cell r="M248">
            <v>2.14</v>
          </cell>
          <cell r="N248">
            <v>2.0699999999999998</v>
          </cell>
          <cell r="O248">
            <v>31</v>
          </cell>
          <cell r="P248">
            <v>27</v>
          </cell>
          <cell r="Q248">
            <v>29</v>
          </cell>
          <cell r="R248">
            <v>1</v>
          </cell>
          <cell r="S248">
            <v>0</v>
          </cell>
          <cell r="T248">
            <v>0</v>
          </cell>
          <cell r="U248">
            <v>0.59899999999999998</v>
          </cell>
          <cell r="V248">
            <v>0.57399999999999995</v>
          </cell>
          <cell r="W248">
            <v>0.80800000000000005</v>
          </cell>
          <cell r="X248">
            <v>0.19</v>
          </cell>
          <cell r="Y248">
            <v>0.23300000000000001</v>
          </cell>
          <cell r="Z248">
            <v>0.13600000000000001</v>
          </cell>
          <cell r="AA248">
            <v>7.2</v>
          </cell>
          <cell r="AB248">
            <v>13.1</v>
          </cell>
          <cell r="AC248">
            <v>13.6</v>
          </cell>
          <cell r="AD248">
            <v>13.7</v>
          </cell>
          <cell r="AE248">
            <v>15.2</v>
          </cell>
          <cell r="AF248">
            <v>14.6</v>
          </cell>
          <cell r="AG248">
            <v>27.1</v>
          </cell>
          <cell r="AH248">
            <v>27.6</v>
          </cell>
          <cell r="AI248">
            <v>28.1</v>
          </cell>
          <cell r="AJ248">
            <v>29.6</v>
          </cell>
          <cell r="AK248">
            <v>3.1100000000000003</v>
          </cell>
          <cell r="AL248">
            <v>3.23</v>
          </cell>
          <cell r="AM248">
            <v>2.9</v>
          </cell>
          <cell r="AN248">
            <v>6</v>
          </cell>
          <cell r="AO248">
            <v>2.1000000000000001E-2</v>
          </cell>
          <cell r="AP248">
            <v>22.3</v>
          </cell>
          <cell r="AQ248">
            <v>20.7</v>
          </cell>
          <cell r="AR248">
            <v>1.3402042253521129</v>
          </cell>
          <cell r="AS248">
            <v>72.3</v>
          </cell>
          <cell r="AT248">
            <v>92</v>
          </cell>
          <cell r="AU248">
            <v>0.1404</v>
          </cell>
          <cell r="AV248">
            <v>3.6200000000000003E-2</v>
          </cell>
          <cell r="AW248">
            <v>15.21</v>
          </cell>
          <cell r="AX248">
            <v>14.2</v>
          </cell>
          <cell r="AY248">
            <v>15.16</v>
          </cell>
          <cell r="AZ248">
            <v>0.96</v>
          </cell>
          <cell r="BA248">
            <v>1.7390000000000001</v>
          </cell>
          <cell r="BB248">
            <v>2.0819999999999999</v>
          </cell>
          <cell r="BC248">
            <v>9.2729999999999997</v>
          </cell>
          <cell r="BD248">
            <v>3.400204225352113</v>
          </cell>
          <cell r="BE248">
            <v>20.99</v>
          </cell>
          <cell r="BF248">
            <v>1.6</v>
          </cell>
          <cell r="BG248">
            <v>4.2</v>
          </cell>
        </row>
        <row r="249">
          <cell r="D249">
            <v>6.49</v>
          </cell>
          <cell r="E249">
            <v>5.48</v>
          </cell>
          <cell r="F249">
            <v>5.57</v>
          </cell>
          <cell r="G249">
            <v>5.29</v>
          </cell>
          <cell r="H249">
            <v>5.48</v>
          </cell>
          <cell r="I249">
            <v>6.89</v>
          </cell>
          <cell r="J249">
            <v>6.64</v>
          </cell>
          <cell r="K249">
            <v>1.62</v>
          </cell>
          <cell r="L249">
            <v>1.74</v>
          </cell>
          <cell r="M249">
            <v>2.09</v>
          </cell>
          <cell r="N249">
            <v>2.04</v>
          </cell>
          <cell r="O249">
            <v>30</v>
          </cell>
          <cell r="P249">
            <v>22</v>
          </cell>
          <cell r="Q249">
            <v>31</v>
          </cell>
          <cell r="R249">
            <v>0</v>
          </cell>
          <cell r="S249">
            <v>0</v>
          </cell>
          <cell r="T249">
            <v>0</v>
          </cell>
          <cell r="U249">
            <v>0.60099999999999998</v>
          </cell>
          <cell r="V249">
            <v>0.56699999999999995</v>
          </cell>
          <cell r="W249">
            <v>0.78600000000000003</v>
          </cell>
          <cell r="X249">
            <v>0.17399999999999999</v>
          </cell>
          <cell r="Y249">
            <v>0.20599999999999999</v>
          </cell>
          <cell r="Z249">
            <v>0.154</v>
          </cell>
          <cell r="AA249">
            <v>7.4</v>
          </cell>
          <cell r="AB249">
            <v>13.3</v>
          </cell>
          <cell r="AC249">
            <v>14.1</v>
          </cell>
          <cell r="AD249">
            <v>14.5</v>
          </cell>
          <cell r="AE249">
            <v>15.7</v>
          </cell>
          <cell r="AF249">
            <v>14.9</v>
          </cell>
          <cell r="AG249">
            <v>27.9</v>
          </cell>
          <cell r="AH249">
            <v>27.7</v>
          </cell>
          <cell r="AI249">
            <v>29.8</v>
          </cell>
          <cell r="AJ249">
            <v>30.9</v>
          </cell>
          <cell r="AK249">
            <v>3.1799999999999997</v>
          </cell>
          <cell r="AL249">
            <v>3.29</v>
          </cell>
          <cell r="AM249">
            <v>3</v>
          </cell>
          <cell r="AN249">
            <v>6.1</v>
          </cell>
          <cell r="AO249">
            <v>3.6999999999999998E-2</v>
          </cell>
          <cell r="AP249">
            <v>22.1</v>
          </cell>
          <cell r="AQ249">
            <v>20.399999999999999</v>
          </cell>
          <cell r="AR249">
            <v>1.479264023934181</v>
          </cell>
          <cell r="AS249">
            <v>72.5</v>
          </cell>
          <cell r="AT249">
            <v>92.6</v>
          </cell>
          <cell r="AU249">
            <v>0.1389</v>
          </cell>
          <cell r="AV249">
            <v>3.3700000000000001E-2</v>
          </cell>
          <cell r="AW249">
            <v>14.44</v>
          </cell>
          <cell r="AX249">
            <v>13.37</v>
          </cell>
          <cell r="AY249">
            <v>14.35</v>
          </cell>
          <cell r="AZ249">
            <v>0.98</v>
          </cell>
          <cell r="BA249">
            <v>0</v>
          </cell>
          <cell r="BB249">
            <v>0</v>
          </cell>
          <cell r="BC249">
            <v>0</v>
          </cell>
          <cell r="BD249">
            <v>3.519264023934181</v>
          </cell>
          <cell r="BE249">
            <v>20.13</v>
          </cell>
          <cell r="BF249">
            <v>1.6</v>
          </cell>
          <cell r="BG249">
            <v>4.2</v>
          </cell>
        </row>
        <row r="250">
          <cell r="D250">
            <v>0</v>
          </cell>
          <cell r="E250">
            <v>0</v>
          </cell>
          <cell r="F250">
            <v>0</v>
          </cell>
          <cell r="G250">
            <v>0</v>
          </cell>
          <cell r="H250">
            <v>0</v>
          </cell>
          <cell r="I250">
            <v>0</v>
          </cell>
          <cell r="J250">
            <v>0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 t="str">
            <v/>
          </cell>
          <cell r="AL250" t="str">
            <v/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 t="str">
            <v/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 t="str">
            <v/>
          </cell>
          <cell r="BE250">
            <v>0</v>
          </cell>
          <cell r="BF250">
            <v>0</v>
          </cell>
          <cell r="BG250">
            <v>0</v>
          </cell>
        </row>
        <row r="251">
          <cell r="D251">
            <v>6.43</v>
          </cell>
          <cell r="E251">
            <v>5.92</v>
          </cell>
          <cell r="F251">
            <v>5.5</v>
          </cell>
          <cell r="G251">
            <v>5.52</v>
          </cell>
          <cell r="H251">
            <v>5.53</v>
          </cell>
          <cell r="I251">
            <v>5.42</v>
          </cell>
          <cell r="J251">
            <v>5.17</v>
          </cell>
          <cell r="K251">
            <v>1.78</v>
          </cell>
          <cell r="L251">
            <v>1.87</v>
          </cell>
          <cell r="M251">
            <v>2.23</v>
          </cell>
          <cell r="N251">
            <v>2.0099999999999998</v>
          </cell>
          <cell r="O251">
            <v>28</v>
          </cell>
          <cell r="P251">
            <v>18</v>
          </cell>
          <cell r="Q251">
            <v>30</v>
          </cell>
          <cell r="R251">
            <v>3</v>
          </cell>
          <cell r="S251">
            <v>0</v>
          </cell>
          <cell r="T251">
            <v>0</v>
          </cell>
          <cell r="U251">
            <v>0.60599999999999998</v>
          </cell>
          <cell r="V251">
            <v>0.64900000000000002</v>
          </cell>
          <cell r="W251">
            <v>2.02</v>
          </cell>
          <cell r="X251">
            <v>0.38400000000000001</v>
          </cell>
          <cell r="Y251">
            <v>0.23</v>
          </cell>
          <cell r="Z251">
            <v>0.108</v>
          </cell>
          <cell r="AA251">
            <v>7.1</v>
          </cell>
          <cell r="AB251">
            <v>14.4</v>
          </cell>
          <cell r="AC251">
            <v>13.2</v>
          </cell>
          <cell r="AD251">
            <v>13</v>
          </cell>
          <cell r="AE251">
            <v>14.6</v>
          </cell>
          <cell r="AF251">
            <v>14.4</v>
          </cell>
          <cell r="AG251">
            <v>29.6</v>
          </cell>
          <cell r="AH251">
            <v>27.2</v>
          </cell>
          <cell r="AI251">
            <v>27.1</v>
          </cell>
          <cell r="AJ251">
            <v>28.4</v>
          </cell>
          <cell r="AK251">
            <v>3.13</v>
          </cell>
          <cell r="AL251">
            <v>3.17</v>
          </cell>
          <cell r="AM251">
            <v>3</v>
          </cell>
          <cell r="AN251">
            <v>6</v>
          </cell>
          <cell r="AO251">
            <v>5.0999999999999997E-2</v>
          </cell>
          <cell r="AP251">
            <v>22.2</v>
          </cell>
          <cell r="AQ251">
            <v>20.6</v>
          </cell>
          <cell r="AR251">
            <v>1.0946985350809562</v>
          </cell>
          <cell r="AS251">
            <v>73.5</v>
          </cell>
          <cell r="AT251">
            <v>91.7</v>
          </cell>
          <cell r="AU251">
            <v>0.13339999999999999</v>
          </cell>
          <cell r="AV251">
            <v>3.7400000000000003E-2</v>
          </cell>
          <cell r="AW251">
            <v>14.09</v>
          </cell>
          <cell r="AX251">
            <v>12.97</v>
          </cell>
          <cell r="AY251">
            <v>13.97</v>
          </cell>
          <cell r="AZ251">
            <v>1</v>
          </cell>
          <cell r="BA251">
            <v>1.5269999999999999</v>
          </cell>
          <cell r="BB251">
            <v>2.0819999999999999</v>
          </cell>
          <cell r="BC251">
            <v>8.5690000000000008</v>
          </cell>
          <cell r="BD251">
            <v>3.164698535080956</v>
          </cell>
          <cell r="BE251">
            <v>21.15</v>
          </cell>
          <cell r="BF251">
            <v>1.6</v>
          </cell>
          <cell r="BG251">
            <v>4.3</v>
          </cell>
        </row>
        <row r="252">
          <cell r="D252">
            <v>6.05</v>
          </cell>
          <cell r="E252">
            <v>5.61</v>
          </cell>
          <cell r="F252">
            <v>5.65</v>
          </cell>
          <cell r="G252">
            <v>5.79</v>
          </cell>
          <cell r="H252">
            <v>5.55</v>
          </cell>
          <cell r="I252">
            <v>5.65</v>
          </cell>
          <cell r="J252">
            <v>5.07</v>
          </cell>
          <cell r="K252">
            <v>1.78</v>
          </cell>
          <cell r="L252">
            <v>1.88</v>
          </cell>
          <cell r="M252">
            <v>2.25</v>
          </cell>
          <cell r="N252">
            <v>1.98</v>
          </cell>
          <cell r="O252">
            <v>23</v>
          </cell>
          <cell r="P252">
            <v>16</v>
          </cell>
          <cell r="Q252">
            <v>32</v>
          </cell>
          <cell r="R252">
            <v>0</v>
          </cell>
          <cell r="S252">
            <v>0</v>
          </cell>
          <cell r="T252">
            <v>0</v>
          </cell>
          <cell r="U252">
            <v>0.55300000000000005</v>
          </cell>
          <cell r="V252">
            <v>0.58799999999999997</v>
          </cell>
          <cell r="W252">
            <v>3.12</v>
          </cell>
          <cell r="X252">
            <v>0.39300000000000002</v>
          </cell>
          <cell r="Y252">
            <v>0.27600000000000002</v>
          </cell>
          <cell r="Z252">
            <v>0.218</v>
          </cell>
          <cell r="AA252">
            <v>7.2</v>
          </cell>
          <cell r="AB252">
            <v>13</v>
          </cell>
          <cell r="AC252">
            <v>12.7</v>
          </cell>
          <cell r="AD252">
            <v>13.6</v>
          </cell>
          <cell r="AE252">
            <v>14.8</v>
          </cell>
          <cell r="AF252">
            <v>14.2</v>
          </cell>
          <cell r="AG252">
            <v>25.9</v>
          </cell>
          <cell r="AH252">
            <v>24.8</v>
          </cell>
          <cell r="AI252">
            <v>27.6</v>
          </cell>
          <cell r="AJ252">
            <v>28.7</v>
          </cell>
          <cell r="AK252">
            <v>2.99</v>
          </cell>
          <cell r="AL252">
            <v>3.1399999999999997</v>
          </cell>
          <cell r="AM252">
            <v>3</v>
          </cell>
          <cell r="AN252">
            <v>5.9</v>
          </cell>
          <cell r="AO252">
            <v>0.123</v>
          </cell>
          <cell r="AP252">
            <v>20.6</v>
          </cell>
          <cell r="AQ252">
            <v>20.2</v>
          </cell>
          <cell r="AR252">
            <v>1.6049745958429567</v>
          </cell>
          <cell r="AS252">
            <v>70.599999999999994</v>
          </cell>
          <cell r="AT252">
            <v>91.8</v>
          </cell>
          <cell r="AU252">
            <v>0.15090000000000001</v>
          </cell>
          <cell r="AV252">
            <v>3.6999999999999998E-2</v>
          </cell>
          <cell r="AW252">
            <v>15.92</v>
          </cell>
          <cell r="AX252">
            <v>12.99</v>
          </cell>
          <cell r="AY252">
            <v>13.98</v>
          </cell>
          <cell r="AZ252">
            <v>0.99</v>
          </cell>
          <cell r="BA252">
            <v>1.643</v>
          </cell>
          <cell r="BB252">
            <v>2.0819999999999999</v>
          </cell>
          <cell r="BC252">
            <v>8.3659999999999997</v>
          </cell>
          <cell r="BD252">
            <v>3.5449745958429566</v>
          </cell>
          <cell r="BE252">
            <v>20.48</v>
          </cell>
          <cell r="BF252">
            <v>1.5</v>
          </cell>
          <cell r="BG252">
            <v>4.3</v>
          </cell>
        </row>
        <row r="253">
          <cell r="D253">
            <v>6.11</v>
          </cell>
          <cell r="E253">
            <v>5.68</v>
          </cell>
          <cell r="F253">
            <v>5.74</v>
          </cell>
          <cell r="G253">
            <v>5.93</v>
          </cell>
          <cell r="H253">
            <v>5.88</v>
          </cell>
          <cell r="I253">
            <v>7.7</v>
          </cell>
          <cell r="J253">
            <v>7.56</v>
          </cell>
          <cell r="K253">
            <v>1.49</v>
          </cell>
          <cell r="L253">
            <v>1.72</v>
          </cell>
          <cell r="M253">
            <v>1.94</v>
          </cell>
          <cell r="N253">
            <v>1.91</v>
          </cell>
          <cell r="O253">
            <v>27</v>
          </cell>
          <cell r="P253">
            <v>20</v>
          </cell>
          <cell r="Q253">
            <v>44</v>
          </cell>
          <cell r="R253">
            <v>2</v>
          </cell>
          <cell r="S253">
            <v>0</v>
          </cell>
          <cell r="T253">
            <v>0</v>
          </cell>
          <cell r="U253">
            <v>0.60199999999999998</v>
          </cell>
          <cell r="V253">
            <v>0.61199999999999999</v>
          </cell>
          <cell r="W253">
            <v>1.38</v>
          </cell>
          <cell r="X253">
            <v>0.252</v>
          </cell>
          <cell r="Y253">
            <v>0.20200000000000001</v>
          </cell>
          <cell r="Z253">
            <v>0.13400000000000001</v>
          </cell>
          <cell r="AA253">
            <v>7</v>
          </cell>
          <cell r="AB253">
            <v>13.7</v>
          </cell>
          <cell r="AC253">
            <v>13.3</v>
          </cell>
          <cell r="AD253">
            <v>13.5</v>
          </cell>
          <cell r="AE253">
            <v>20.2</v>
          </cell>
          <cell r="AF253">
            <v>13.6</v>
          </cell>
          <cell r="AG253">
            <v>26.9</v>
          </cell>
          <cell r="AH253">
            <v>25.1</v>
          </cell>
          <cell r="AI253">
            <v>27</v>
          </cell>
          <cell r="AJ253">
            <v>38.6</v>
          </cell>
          <cell r="AK253">
            <v>2.99</v>
          </cell>
          <cell r="AL253">
            <v>3.21</v>
          </cell>
          <cell r="AM253">
            <v>2.8</v>
          </cell>
          <cell r="AN253">
            <v>5.9</v>
          </cell>
          <cell r="AO253">
            <v>1.2999999999999999E-2</v>
          </cell>
          <cell r="AP253">
            <v>19.8</v>
          </cell>
          <cell r="AQ253">
            <v>19.899999999999999</v>
          </cell>
          <cell r="AR253">
            <v>1.4237877013177163</v>
          </cell>
          <cell r="AS253">
            <v>72.2</v>
          </cell>
          <cell r="AT253">
            <v>91</v>
          </cell>
          <cell r="AU253">
            <v>0.1409</v>
          </cell>
          <cell r="AV253">
            <v>4.0599999999999997E-2</v>
          </cell>
          <cell r="AW253">
            <v>15.76</v>
          </cell>
          <cell r="AX253">
            <v>13.66</v>
          </cell>
          <cell r="AY253">
            <v>14.64</v>
          </cell>
          <cell r="AZ253">
            <v>0.98</v>
          </cell>
          <cell r="BA253">
            <v>1.5940000000000001</v>
          </cell>
          <cell r="BB253">
            <v>2.0819999999999999</v>
          </cell>
          <cell r="BC253">
            <v>8.82</v>
          </cell>
          <cell r="BD253">
            <v>3.3637877013177162</v>
          </cell>
          <cell r="BE253">
            <v>20.87</v>
          </cell>
          <cell r="BF253">
            <v>1.5</v>
          </cell>
          <cell r="BG253">
            <v>4.3</v>
          </cell>
        </row>
        <row r="254">
          <cell r="D254">
            <v>6.09</v>
          </cell>
          <cell r="E254">
            <v>5.54</v>
          </cell>
          <cell r="F254">
            <v>5.7</v>
          </cell>
          <cell r="G254">
            <v>5.8</v>
          </cell>
          <cell r="H254">
            <v>5.74</v>
          </cell>
          <cell r="I254">
            <v>7.84</v>
          </cell>
          <cell r="J254">
            <v>7.99</v>
          </cell>
          <cell r="K254">
            <v>1.55</v>
          </cell>
          <cell r="L254">
            <v>1.74</v>
          </cell>
          <cell r="M254">
            <v>1.99</v>
          </cell>
          <cell r="N254">
            <v>2</v>
          </cell>
          <cell r="O254">
            <v>27</v>
          </cell>
          <cell r="P254">
            <v>19</v>
          </cell>
          <cell r="Q254">
            <v>5</v>
          </cell>
          <cell r="R254">
            <v>0</v>
          </cell>
          <cell r="S254">
            <v>0</v>
          </cell>
          <cell r="T254">
            <v>0</v>
          </cell>
          <cell r="U254">
            <v>0.51700000000000002</v>
          </cell>
          <cell r="V254">
            <v>0.56699999999999995</v>
          </cell>
          <cell r="W254">
            <v>0.42499999999999999</v>
          </cell>
          <cell r="X254">
            <v>0.11600000000000001</v>
          </cell>
          <cell r="Y254">
            <v>0.13700000000000001</v>
          </cell>
          <cell r="Z254">
            <v>0.104</v>
          </cell>
          <cell r="AA254">
            <v>6.8</v>
          </cell>
          <cell r="AB254">
            <v>13.4</v>
          </cell>
          <cell r="AC254">
            <v>13.7</v>
          </cell>
          <cell r="AD254">
            <v>13.9</v>
          </cell>
          <cell r="AE254">
            <v>19.8</v>
          </cell>
          <cell r="AF254">
            <v>13.7</v>
          </cell>
          <cell r="AG254">
            <v>27.5</v>
          </cell>
          <cell r="AH254">
            <v>28.1</v>
          </cell>
          <cell r="AI254">
            <v>28.4</v>
          </cell>
          <cell r="AJ254">
            <v>38.700000000000003</v>
          </cell>
          <cell r="AK254">
            <v>2.93</v>
          </cell>
          <cell r="AL254">
            <v>3.1799999999999997</v>
          </cell>
          <cell r="AM254">
            <v>3</v>
          </cell>
          <cell r="AN254">
            <v>5.8</v>
          </cell>
          <cell r="AO254">
            <v>4.1000000000000002E-2</v>
          </cell>
          <cell r="AP254">
            <v>19.600000000000001</v>
          </cell>
          <cell r="AQ254">
            <v>19.7</v>
          </cell>
          <cell r="AR254">
            <v>1.7755172413793101</v>
          </cell>
          <cell r="AS254">
            <v>72</v>
          </cell>
          <cell r="AT254">
            <v>91.9</v>
          </cell>
          <cell r="AU254">
            <v>0.14199999999999999</v>
          </cell>
          <cell r="AV254">
            <v>3.61E-2</v>
          </cell>
          <cell r="AW254">
            <v>14.15</v>
          </cell>
          <cell r="AX254">
            <v>13.05</v>
          </cell>
          <cell r="AY254">
            <v>14.03</v>
          </cell>
          <cell r="AZ254">
            <v>0.98</v>
          </cell>
          <cell r="BA254">
            <v>1.601</v>
          </cell>
          <cell r="BB254">
            <v>2.0819999999999999</v>
          </cell>
          <cell r="BC254">
            <v>8.1649999999999991</v>
          </cell>
          <cell r="BD254">
            <v>3.8355172413793102</v>
          </cell>
          <cell r="BE254">
            <v>20.22</v>
          </cell>
          <cell r="BF254">
            <v>1.5</v>
          </cell>
          <cell r="BG254">
            <v>4.0999999999999996</v>
          </cell>
        </row>
        <row r="255">
          <cell r="D255">
            <v>6.58</v>
          </cell>
          <cell r="E255">
            <v>5.36</v>
          </cell>
          <cell r="F255">
            <v>5.48</v>
          </cell>
          <cell r="G255">
            <v>5.47</v>
          </cell>
          <cell r="H255">
            <v>5.46</v>
          </cell>
          <cell r="I255">
            <v>7.4</v>
          </cell>
          <cell r="J255">
            <v>7.95</v>
          </cell>
          <cell r="K255">
            <v>1.58</v>
          </cell>
          <cell r="L255">
            <v>1.78</v>
          </cell>
          <cell r="M255">
            <v>2.1</v>
          </cell>
          <cell r="N255">
            <v>2.12</v>
          </cell>
          <cell r="O255">
            <v>28</v>
          </cell>
          <cell r="P255">
            <v>21</v>
          </cell>
          <cell r="Q255">
            <v>7</v>
          </cell>
          <cell r="R255">
            <v>0</v>
          </cell>
          <cell r="S255">
            <v>0</v>
          </cell>
          <cell r="T255">
            <v>0</v>
          </cell>
          <cell r="U255">
            <v>0.52600000000000002</v>
          </cell>
          <cell r="V255">
            <v>0.51300000000000001</v>
          </cell>
          <cell r="W255">
            <v>0.58299999999999996</v>
          </cell>
          <cell r="X255">
            <v>0.104</v>
          </cell>
          <cell r="Y255">
            <v>0.126</v>
          </cell>
          <cell r="Z255">
            <v>9.7000000000000003E-2</v>
          </cell>
          <cell r="AA255">
            <v>6.6</v>
          </cell>
          <cell r="AB255">
            <v>13.2</v>
          </cell>
          <cell r="AC255">
            <v>13.8</v>
          </cell>
          <cell r="AD255">
            <v>13.9</v>
          </cell>
          <cell r="AE255">
            <v>19.899999999999999</v>
          </cell>
          <cell r="AF255">
            <v>13.5</v>
          </cell>
          <cell r="AG255">
            <v>27.5</v>
          </cell>
          <cell r="AH255">
            <v>28.3</v>
          </cell>
          <cell r="AI255">
            <v>28.7</v>
          </cell>
          <cell r="AJ255">
            <v>38.5</v>
          </cell>
          <cell r="AK255">
            <v>2.9699999999999998</v>
          </cell>
          <cell r="AL255">
            <v>3.12</v>
          </cell>
          <cell r="AM255">
            <v>2.9</v>
          </cell>
          <cell r="AN255">
            <v>5.9</v>
          </cell>
          <cell r="AO255">
            <v>4.5999999999999999E-2</v>
          </cell>
          <cell r="AP255">
            <v>19.5</v>
          </cell>
          <cell r="AQ255">
            <v>19.8</v>
          </cell>
          <cell r="AR255">
            <v>1.0954387351778658</v>
          </cell>
          <cell r="AS255">
            <v>72.2</v>
          </cell>
          <cell r="AT255">
            <v>91.7</v>
          </cell>
          <cell r="AU255">
            <v>0.14180000000000001</v>
          </cell>
          <cell r="AV255">
            <v>3.6299999999999999E-2</v>
          </cell>
          <cell r="AW255">
            <v>13.64</v>
          </cell>
          <cell r="AX255">
            <v>12.65</v>
          </cell>
          <cell r="AY255">
            <v>13.63</v>
          </cell>
          <cell r="AZ255">
            <v>0.98</v>
          </cell>
          <cell r="BA255">
            <v>1.5089999999999999</v>
          </cell>
          <cell r="BB255">
            <v>2.0819999999999999</v>
          </cell>
          <cell r="BC255">
            <v>8.4629999999999992</v>
          </cell>
          <cell r="BD255">
            <v>3.1654387351778657</v>
          </cell>
          <cell r="BE255">
            <v>20.89</v>
          </cell>
          <cell r="BF255">
            <v>1.5</v>
          </cell>
          <cell r="BG255">
            <v>4.0999999999999996</v>
          </cell>
        </row>
        <row r="256">
          <cell r="D256">
            <v>6.69</v>
          </cell>
          <cell r="E256">
            <v>5.61</v>
          </cell>
          <cell r="F256">
            <v>5.3</v>
          </cell>
          <cell r="G256">
            <v>5.84</v>
          </cell>
          <cell r="H256">
            <v>5.69</v>
          </cell>
          <cell r="I256">
            <v>6.97</v>
          </cell>
          <cell r="J256">
            <v>7.63</v>
          </cell>
          <cell r="K256">
            <v>1.82</v>
          </cell>
          <cell r="L256">
            <v>1.89</v>
          </cell>
          <cell r="M256">
            <v>2.15</v>
          </cell>
          <cell r="N256">
            <v>2.13</v>
          </cell>
          <cell r="O256">
            <v>25</v>
          </cell>
          <cell r="P256">
            <v>19</v>
          </cell>
          <cell r="Q256">
            <v>9</v>
          </cell>
          <cell r="R256">
            <v>0</v>
          </cell>
          <cell r="S256">
            <v>0</v>
          </cell>
          <cell r="T256">
            <v>0</v>
          </cell>
          <cell r="U256">
            <v>0.54300000000000004</v>
          </cell>
          <cell r="V256">
            <v>0.51700000000000002</v>
          </cell>
          <cell r="W256">
            <v>0.63</v>
          </cell>
          <cell r="X256">
            <v>0.112</v>
          </cell>
          <cell r="Y256">
            <v>0.128</v>
          </cell>
          <cell r="Z256">
            <v>0.09</v>
          </cell>
          <cell r="AA256">
            <v>7.1</v>
          </cell>
          <cell r="AB256">
            <v>12.6</v>
          </cell>
          <cell r="AC256">
            <v>12.5</v>
          </cell>
          <cell r="AD256">
            <v>12.3</v>
          </cell>
          <cell r="AE256">
            <v>19.100000000000001</v>
          </cell>
          <cell r="AF256">
            <v>13.4</v>
          </cell>
          <cell r="AG256">
            <v>24.7</v>
          </cell>
          <cell r="AH256">
            <v>23.3</v>
          </cell>
          <cell r="AI256">
            <v>24.1</v>
          </cell>
          <cell r="AJ256">
            <v>36.299999999999997</v>
          </cell>
          <cell r="AK256">
            <v>3.01</v>
          </cell>
          <cell r="AL256">
            <v>3.19</v>
          </cell>
          <cell r="AM256">
            <v>2.9</v>
          </cell>
          <cell r="AN256">
            <v>5.9</v>
          </cell>
          <cell r="AO256">
            <v>3.7999999999999999E-2</v>
          </cell>
          <cell r="AP256">
            <v>18.7</v>
          </cell>
          <cell r="AQ256">
            <v>19.3</v>
          </cell>
          <cell r="AR256">
            <v>1.740877551020408</v>
          </cell>
          <cell r="AS256">
            <v>70.8</v>
          </cell>
          <cell r="AT256">
            <v>91.5</v>
          </cell>
          <cell r="AU256">
            <v>0.14960000000000001</v>
          </cell>
          <cell r="AV256">
            <v>3.8399999999999997E-2</v>
          </cell>
          <cell r="AW256">
            <v>13.36</v>
          </cell>
          <cell r="AX256">
            <v>12.74</v>
          </cell>
          <cell r="AY256">
            <v>13.7</v>
          </cell>
          <cell r="AZ256">
            <v>0.96</v>
          </cell>
          <cell r="BA256">
            <v>0</v>
          </cell>
          <cell r="BB256">
            <v>0</v>
          </cell>
          <cell r="BC256">
            <v>0</v>
          </cell>
          <cell r="BD256">
            <v>3.3308775510204081</v>
          </cell>
          <cell r="BE256">
            <v>21.22</v>
          </cell>
          <cell r="BF256">
            <v>1.5</v>
          </cell>
          <cell r="BG256">
            <v>4.0999999999999996</v>
          </cell>
        </row>
        <row r="257">
          <cell r="D257">
            <v>0</v>
          </cell>
          <cell r="E257">
            <v>0</v>
          </cell>
          <cell r="F257">
            <v>0</v>
          </cell>
          <cell r="G257">
            <v>0</v>
          </cell>
          <cell r="H257">
            <v>0</v>
          </cell>
          <cell r="I257">
            <v>0</v>
          </cell>
          <cell r="J257">
            <v>0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 t="str">
            <v/>
          </cell>
          <cell r="AL257" t="str">
            <v/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1.281172734314485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14.02</v>
          </cell>
          <cell r="AX257">
            <v>12.91</v>
          </cell>
          <cell r="AY257">
            <v>13.9</v>
          </cell>
          <cell r="AZ257">
            <v>0.99</v>
          </cell>
          <cell r="BA257">
            <v>1.542</v>
          </cell>
          <cell r="BB257">
            <v>2.0819999999999999</v>
          </cell>
          <cell r="BC257">
            <v>8.2029999999999994</v>
          </cell>
          <cell r="BD257">
            <v>3.341172734314485</v>
          </cell>
          <cell r="BE257">
            <v>0</v>
          </cell>
          <cell r="BF257">
            <v>1.5</v>
          </cell>
          <cell r="BG257">
            <v>4.0999999999999996</v>
          </cell>
        </row>
        <row r="258">
          <cell r="D258">
            <v>6.47</v>
          </cell>
          <cell r="E258">
            <v>5.47</v>
          </cell>
          <cell r="F258">
            <v>5.66</v>
          </cell>
          <cell r="G258">
            <v>5.71</v>
          </cell>
          <cell r="H258">
            <v>5.54</v>
          </cell>
          <cell r="I258">
            <v>7.26</v>
          </cell>
          <cell r="J258">
            <v>7.59</v>
          </cell>
          <cell r="K258">
            <v>1.69</v>
          </cell>
          <cell r="L258">
            <v>1.9</v>
          </cell>
          <cell r="M258">
            <v>2.11</v>
          </cell>
          <cell r="N258">
            <v>2.04</v>
          </cell>
          <cell r="O258">
            <v>29</v>
          </cell>
          <cell r="P258">
            <v>21</v>
          </cell>
          <cell r="Q258">
            <v>10</v>
          </cell>
          <cell r="R258">
            <v>0</v>
          </cell>
          <cell r="S258">
            <v>0</v>
          </cell>
          <cell r="T258">
            <v>0</v>
          </cell>
          <cell r="U258">
            <v>0.627</v>
          </cell>
          <cell r="V258">
            <v>0.81399999999999995</v>
          </cell>
          <cell r="W258">
            <v>0.61699999999999999</v>
          </cell>
          <cell r="X258">
            <v>0.13900000000000001</v>
          </cell>
          <cell r="Y258">
            <v>0.13400000000000001</v>
          </cell>
          <cell r="Z258">
            <v>0.156</v>
          </cell>
          <cell r="AA258">
            <v>6.9</v>
          </cell>
          <cell r="AB258">
            <v>12.2</v>
          </cell>
          <cell r="AC258">
            <v>12.9</v>
          </cell>
          <cell r="AD258">
            <v>12.7</v>
          </cell>
          <cell r="AE258">
            <v>20.399999999999999</v>
          </cell>
          <cell r="AF258">
            <v>13</v>
          </cell>
          <cell r="AG258">
            <v>24.4</v>
          </cell>
          <cell r="AH258">
            <v>25.7</v>
          </cell>
          <cell r="AI258">
            <v>24.9</v>
          </cell>
          <cell r="AJ258">
            <v>37.9</v>
          </cell>
          <cell r="AK258">
            <v>3.0599999999999996</v>
          </cell>
          <cell r="AL258">
            <v>3.3200000000000003</v>
          </cell>
          <cell r="AM258">
            <v>2.8</v>
          </cell>
          <cell r="AN258">
            <v>6</v>
          </cell>
          <cell r="AO258">
            <v>4.2000000000000003E-2</v>
          </cell>
          <cell r="AP258">
            <v>18.5</v>
          </cell>
          <cell r="AQ258">
            <v>19.100000000000001</v>
          </cell>
          <cell r="AR258">
            <v>1.314084112149533</v>
          </cell>
          <cell r="AS258">
            <v>71.099999999999994</v>
          </cell>
          <cell r="AT258">
            <v>91.9</v>
          </cell>
          <cell r="AU258">
            <v>0.1472</v>
          </cell>
          <cell r="AV258">
            <v>3.61E-2</v>
          </cell>
          <cell r="AW258">
            <v>13.91</v>
          </cell>
          <cell r="AX258">
            <v>12.84</v>
          </cell>
          <cell r="AY258">
            <v>13.83</v>
          </cell>
          <cell r="AZ258">
            <v>0.99</v>
          </cell>
          <cell r="BA258">
            <v>1.552</v>
          </cell>
          <cell r="BB258">
            <v>2.0819999999999999</v>
          </cell>
          <cell r="BC258">
            <v>7.6929999999999996</v>
          </cell>
          <cell r="BD258">
            <v>3.3540841121495331</v>
          </cell>
          <cell r="BE258">
            <v>21.83</v>
          </cell>
          <cell r="BF258">
            <v>1.5</v>
          </cell>
          <cell r="BG258">
            <v>4.0999999999999996</v>
          </cell>
        </row>
        <row r="259">
          <cell r="D259">
            <v>6.59</v>
          </cell>
          <cell r="E259">
            <v>5.41</v>
          </cell>
          <cell r="F259">
            <v>5.57</v>
          </cell>
          <cell r="G259">
            <v>5.6</v>
          </cell>
          <cell r="H259">
            <v>5.52</v>
          </cell>
          <cell r="I259">
            <v>7.68</v>
          </cell>
          <cell r="J259">
            <v>7.54</v>
          </cell>
          <cell r="K259">
            <v>1.74</v>
          </cell>
          <cell r="L259">
            <v>1.96</v>
          </cell>
          <cell r="M259">
            <v>2.11</v>
          </cell>
          <cell r="N259">
            <v>2.04</v>
          </cell>
          <cell r="O259">
            <v>33</v>
          </cell>
          <cell r="P259">
            <v>25</v>
          </cell>
          <cell r="Q259">
            <v>5</v>
          </cell>
          <cell r="R259">
            <v>0</v>
          </cell>
          <cell r="S259">
            <v>0</v>
          </cell>
          <cell r="T259">
            <v>0</v>
          </cell>
          <cell r="U259">
            <v>0.69799999999999995</v>
          </cell>
          <cell r="V259">
            <v>0.77400000000000002</v>
          </cell>
          <cell r="W259">
            <v>0.54100000000000004</v>
          </cell>
          <cell r="X259">
            <v>0.16700000000000001</v>
          </cell>
          <cell r="Y259">
            <v>0.192</v>
          </cell>
          <cell r="Z259">
            <v>0.14399999999999999</v>
          </cell>
          <cell r="AA259">
            <v>7</v>
          </cell>
          <cell r="AB259">
            <v>12.7</v>
          </cell>
          <cell r="AC259">
            <v>13.3</v>
          </cell>
          <cell r="AD259">
            <v>13</v>
          </cell>
          <cell r="AE259">
            <v>21.7</v>
          </cell>
          <cell r="AF259">
            <v>13.3</v>
          </cell>
          <cell r="AG259">
            <v>24.8</v>
          </cell>
          <cell r="AH259">
            <v>27.7</v>
          </cell>
          <cell r="AI259">
            <v>26.4</v>
          </cell>
          <cell r="AJ259">
            <v>38.9</v>
          </cell>
          <cell r="AK259">
            <v>2.9400000000000004</v>
          </cell>
          <cell r="AL259">
            <v>3.21</v>
          </cell>
          <cell r="AM259">
            <v>2.8</v>
          </cell>
          <cell r="AN259">
            <v>5.9</v>
          </cell>
          <cell r="AO259">
            <v>5.6000000000000001E-2</v>
          </cell>
          <cell r="AP259">
            <v>18.600000000000001</v>
          </cell>
          <cell r="AQ259">
            <v>19</v>
          </cell>
          <cell r="AR259">
            <v>1.8292465753424656</v>
          </cell>
          <cell r="AS259">
            <v>70.8</v>
          </cell>
          <cell r="AT259">
            <v>92.4</v>
          </cell>
          <cell r="AU259">
            <v>0.14910000000000001</v>
          </cell>
          <cell r="AV259">
            <v>3.4599999999999999E-2</v>
          </cell>
          <cell r="AW259">
            <v>14.26</v>
          </cell>
          <cell r="AX259">
            <v>13.14</v>
          </cell>
          <cell r="AY259">
            <v>14.12</v>
          </cell>
          <cell r="AZ259">
            <v>0.73</v>
          </cell>
          <cell r="BA259">
            <v>1.548</v>
          </cell>
          <cell r="BB259">
            <v>2.0819999999999999</v>
          </cell>
          <cell r="BC259">
            <v>8.4529999999999994</v>
          </cell>
          <cell r="BD259">
            <v>3.8092465753424656</v>
          </cell>
          <cell r="BE259">
            <v>21.83</v>
          </cell>
          <cell r="BF259">
            <v>1.5</v>
          </cell>
          <cell r="BG259">
            <v>4.0999999999999996</v>
          </cell>
        </row>
        <row r="260">
          <cell r="D260">
            <v>6.52</v>
          </cell>
          <cell r="E260">
            <v>5.59</v>
          </cell>
          <cell r="F260">
            <v>5.56</v>
          </cell>
          <cell r="G260">
            <v>5.37</v>
          </cell>
          <cell r="H260">
            <v>5.4</v>
          </cell>
          <cell r="I260">
            <v>7.81</v>
          </cell>
          <cell r="J260">
            <v>7.25</v>
          </cell>
          <cell r="K260">
            <v>1.93</v>
          </cell>
          <cell r="L260">
            <v>1.96</v>
          </cell>
          <cell r="M260">
            <v>2.0299999999999998</v>
          </cell>
          <cell r="N260">
            <v>1.96</v>
          </cell>
          <cell r="O260">
            <v>27</v>
          </cell>
          <cell r="P260">
            <v>22</v>
          </cell>
          <cell r="Q260">
            <v>16</v>
          </cell>
          <cell r="R260">
            <v>2</v>
          </cell>
          <cell r="S260">
            <v>0</v>
          </cell>
          <cell r="T260">
            <v>0</v>
          </cell>
          <cell r="U260">
            <v>0.72699999999999998</v>
          </cell>
          <cell r="V260">
            <v>0.68799999999999994</v>
          </cell>
          <cell r="W260">
            <v>0.96299999999999997</v>
          </cell>
          <cell r="X260">
            <v>0.124</v>
          </cell>
          <cell r="Y260">
            <v>0.14699999999999999</v>
          </cell>
          <cell r="Z260">
            <v>0.121</v>
          </cell>
          <cell r="AA260">
            <v>6.9</v>
          </cell>
          <cell r="AB260">
            <v>13.8</v>
          </cell>
          <cell r="AC260">
            <v>12.5</v>
          </cell>
          <cell r="AD260">
            <v>12.9</v>
          </cell>
          <cell r="AE260">
            <v>22.2</v>
          </cell>
          <cell r="AF260">
            <v>12.7</v>
          </cell>
          <cell r="AG260">
            <v>27.1</v>
          </cell>
          <cell r="AH260">
            <v>22.6</v>
          </cell>
          <cell r="AI260">
            <v>24.7</v>
          </cell>
          <cell r="AJ260">
            <v>40.799999999999997</v>
          </cell>
          <cell r="AK260">
            <v>2.98</v>
          </cell>
          <cell r="AL260">
            <v>3.1399999999999997</v>
          </cell>
          <cell r="AM260">
            <v>2.9</v>
          </cell>
          <cell r="AN260">
            <v>5.9</v>
          </cell>
          <cell r="AO260">
            <v>8.6999999999999994E-2</v>
          </cell>
          <cell r="AP260">
            <v>17.5</v>
          </cell>
          <cell r="AQ260">
            <v>18.7</v>
          </cell>
          <cell r="AR260">
            <v>1.6113456591639874</v>
          </cell>
          <cell r="AS260">
            <v>70.5</v>
          </cell>
          <cell r="AT260">
            <v>89.7</v>
          </cell>
          <cell r="AU260">
            <v>0.1489</v>
          </cell>
          <cell r="AV260">
            <v>4.7199999999999999E-2</v>
          </cell>
          <cell r="AW260">
            <v>13.46</v>
          </cell>
          <cell r="AX260">
            <v>12.44</v>
          </cell>
          <cell r="AY260">
            <v>13.39</v>
          </cell>
          <cell r="AZ260">
            <v>0.95</v>
          </cell>
          <cell r="BA260">
            <v>1.5469999999999999</v>
          </cell>
          <cell r="BB260">
            <v>2.0819999999999999</v>
          </cell>
          <cell r="BC260">
            <v>7.8630000000000004</v>
          </cell>
          <cell r="BD260">
            <v>3.5513456591639874</v>
          </cell>
          <cell r="BE260">
            <v>20.329999999999998</v>
          </cell>
          <cell r="BF260">
            <v>1.5</v>
          </cell>
          <cell r="BG260">
            <v>4.0999999999999996</v>
          </cell>
        </row>
        <row r="261">
          <cell r="D261">
            <v>6.52</v>
          </cell>
          <cell r="E261">
            <v>5.59</v>
          </cell>
          <cell r="F261">
            <v>5.37</v>
          </cell>
          <cell r="G261">
            <v>5.62</v>
          </cell>
          <cell r="H261">
            <v>5.73</v>
          </cell>
          <cell r="I261">
            <v>7.01</v>
          </cell>
          <cell r="J261">
            <v>6.99</v>
          </cell>
          <cell r="K261">
            <v>1.61</v>
          </cell>
          <cell r="L261">
            <v>1.7</v>
          </cell>
          <cell r="M261">
            <v>1.87</v>
          </cell>
          <cell r="N261">
            <v>1.83</v>
          </cell>
          <cell r="O261">
            <v>28</v>
          </cell>
          <cell r="P261">
            <v>22</v>
          </cell>
          <cell r="Q261">
            <v>7</v>
          </cell>
          <cell r="R261">
            <v>0</v>
          </cell>
          <cell r="S261">
            <v>0</v>
          </cell>
          <cell r="T261">
            <v>0</v>
          </cell>
          <cell r="U261">
            <v>0.55200000000000005</v>
          </cell>
          <cell r="V261">
            <v>0.622</v>
          </cell>
          <cell r="W261">
            <v>0.89500000000000002</v>
          </cell>
          <cell r="X261">
            <v>0.14199999999999999</v>
          </cell>
          <cell r="Y261">
            <v>0.14699999999999999</v>
          </cell>
          <cell r="Z261">
            <v>0.13200000000000001</v>
          </cell>
          <cell r="AA261">
            <v>7.1</v>
          </cell>
          <cell r="AB261">
            <v>12.9</v>
          </cell>
          <cell r="AC261">
            <v>13.1</v>
          </cell>
          <cell r="AD261">
            <v>12.8</v>
          </cell>
          <cell r="AE261">
            <v>19.899999999999999</v>
          </cell>
          <cell r="AF261">
            <v>13.2</v>
          </cell>
          <cell r="AG261">
            <v>24.7</v>
          </cell>
          <cell r="AH261">
            <v>23.7</v>
          </cell>
          <cell r="AI261">
            <v>24.9</v>
          </cell>
          <cell r="AJ261">
            <v>36.700000000000003</v>
          </cell>
          <cell r="AK261">
            <v>2.9699999999999998</v>
          </cell>
          <cell r="AL261">
            <v>3.1</v>
          </cell>
          <cell r="AM261">
            <v>2.9</v>
          </cell>
          <cell r="AN261">
            <v>5.9</v>
          </cell>
          <cell r="AO261">
            <v>7.3999999999999996E-2</v>
          </cell>
          <cell r="AP261">
            <v>18.2</v>
          </cell>
          <cell r="AQ261">
            <v>18.2</v>
          </cell>
          <cell r="AR261">
            <v>1.2691798107255523</v>
          </cell>
          <cell r="AS261">
            <v>70.2</v>
          </cell>
          <cell r="AT261">
            <v>91.3</v>
          </cell>
          <cell r="AU261">
            <v>0.1535</v>
          </cell>
          <cell r="AV261">
            <v>3.9199999999999999E-2</v>
          </cell>
          <cell r="AW261">
            <v>13.77</v>
          </cell>
          <cell r="AX261">
            <v>12.68</v>
          </cell>
          <cell r="AY261">
            <v>13.66</v>
          </cell>
          <cell r="AZ261">
            <v>0.98</v>
          </cell>
          <cell r="BA261">
            <v>1.5589999999999999</v>
          </cell>
          <cell r="BB261">
            <v>2.0819999999999999</v>
          </cell>
          <cell r="BC261">
            <v>7.8440000000000003</v>
          </cell>
          <cell r="BD261">
            <v>3.0791798107255524</v>
          </cell>
          <cell r="BE261">
            <v>20.85</v>
          </cell>
          <cell r="BF261">
            <v>1.5</v>
          </cell>
          <cell r="BG261">
            <v>4.0999999999999996</v>
          </cell>
        </row>
        <row r="262">
          <cell r="D262">
            <v>6.52</v>
          </cell>
          <cell r="E262">
            <v>5.44</v>
          </cell>
          <cell r="F262">
            <v>5.94</v>
          </cell>
          <cell r="G262">
            <v>5.93</v>
          </cell>
          <cell r="H262">
            <v>5.87</v>
          </cell>
          <cell r="I262">
            <v>7.91</v>
          </cell>
          <cell r="J262">
            <v>7.5</v>
          </cell>
          <cell r="K262">
            <v>1.72</v>
          </cell>
          <cell r="L262">
            <v>1.76</v>
          </cell>
          <cell r="M262">
            <v>2.2599999999999998</v>
          </cell>
          <cell r="N262">
            <v>1.88</v>
          </cell>
          <cell r="O262">
            <v>25</v>
          </cell>
          <cell r="P262">
            <v>18</v>
          </cell>
          <cell r="Q262">
            <v>22</v>
          </cell>
          <cell r="R262">
            <v>1</v>
          </cell>
          <cell r="S262">
            <v>0</v>
          </cell>
          <cell r="T262">
            <v>0</v>
          </cell>
          <cell r="U262">
            <v>0.61199999999999999</v>
          </cell>
          <cell r="V262">
            <v>0.66400000000000003</v>
          </cell>
          <cell r="W262">
            <v>1.52</v>
          </cell>
          <cell r="X262">
            <v>0.21199999999999999</v>
          </cell>
          <cell r="Y262">
            <v>0.214</v>
          </cell>
          <cell r="Z262">
            <v>0.13800000000000001</v>
          </cell>
          <cell r="AA262">
            <v>6.8</v>
          </cell>
          <cell r="AB262">
            <v>13.1</v>
          </cell>
          <cell r="AC262">
            <v>13.2</v>
          </cell>
          <cell r="AD262">
            <v>13.6</v>
          </cell>
          <cell r="AE262">
            <v>21.1</v>
          </cell>
          <cell r="AF262">
            <v>12.8</v>
          </cell>
          <cell r="AG262">
            <v>20.5</v>
          </cell>
          <cell r="AH262">
            <v>24</v>
          </cell>
          <cell r="AI262">
            <v>26.2</v>
          </cell>
          <cell r="AJ262">
            <v>39</v>
          </cell>
          <cell r="AK262">
            <v>3.1399999999999997</v>
          </cell>
          <cell r="AL262">
            <v>3.26</v>
          </cell>
          <cell r="AM262">
            <v>3.1</v>
          </cell>
          <cell r="AN262">
            <v>5.9</v>
          </cell>
          <cell r="AO262">
            <v>6.3E-2</v>
          </cell>
          <cell r="AP262">
            <v>18.899999999999999</v>
          </cell>
          <cell r="AQ262">
            <v>18.2</v>
          </cell>
          <cell r="AR262">
            <v>1.1959016393442623</v>
          </cell>
          <cell r="AS262">
            <v>72.3</v>
          </cell>
          <cell r="AT262">
            <v>92.6</v>
          </cell>
          <cell r="AU262">
            <v>0.14030000000000001</v>
          </cell>
          <cell r="AV262">
            <v>3.3000000000000002E-2</v>
          </cell>
          <cell r="AW262">
            <v>13.87</v>
          </cell>
          <cell r="AX262">
            <v>12.81</v>
          </cell>
          <cell r="AY262">
            <v>13.76</v>
          </cell>
          <cell r="AZ262">
            <v>0.95</v>
          </cell>
          <cell r="BA262">
            <v>1.5509999999999999</v>
          </cell>
          <cell r="BB262">
            <v>2.0819999999999999</v>
          </cell>
          <cell r="BC262">
            <v>8.3439999999999994</v>
          </cell>
          <cell r="BD262">
            <v>3.1259016393442622</v>
          </cell>
          <cell r="BE262">
            <v>20.65</v>
          </cell>
          <cell r="BF262">
            <v>1.5</v>
          </cell>
          <cell r="BG262">
            <v>4.0999999999999996</v>
          </cell>
        </row>
        <row r="263">
          <cell r="D263">
            <v>6.62</v>
          </cell>
          <cell r="E263">
            <v>5.62</v>
          </cell>
          <cell r="F263">
            <v>5.39</v>
          </cell>
          <cell r="G263">
            <v>5.75</v>
          </cell>
          <cell r="H263">
            <v>5.62</v>
          </cell>
          <cell r="I263">
            <v>8.34</v>
          </cell>
          <cell r="J263">
            <v>7.36</v>
          </cell>
          <cell r="K263">
            <v>1.72</v>
          </cell>
          <cell r="L263">
            <v>1.79</v>
          </cell>
          <cell r="M263">
            <v>2.25</v>
          </cell>
          <cell r="N263">
            <v>2.11</v>
          </cell>
          <cell r="O263">
            <v>28</v>
          </cell>
          <cell r="P263">
            <v>19</v>
          </cell>
          <cell r="Q263">
            <v>18</v>
          </cell>
          <cell r="R263">
            <v>1</v>
          </cell>
          <cell r="S263">
            <v>0</v>
          </cell>
          <cell r="T263">
            <v>0</v>
          </cell>
          <cell r="U263">
            <v>0.54700000000000004</v>
          </cell>
          <cell r="V263">
            <v>0.60699999999999998</v>
          </cell>
          <cell r="W263">
            <v>0.79900000000000004</v>
          </cell>
          <cell r="X263">
            <v>0.18</v>
          </cell>
          <cell r="Y263">
            <v>0.23699999999999999</v>
          </cell>
          <cell r="Z263">
            <v>0.13900000000000001</v>
          </cell>
          <cell r="AA263">
            <v>6.8</v>
          </cell>
          <cell r="AB263">
            <v>12.6</v>
          </cell>
          <cell r="AC263">
            <v>12.9</v>
          </cell>
          <cell r="AD263">
            <v>12.7</v>
          </cell>
          <cell r="AE263">
            <v>20.2</v>
          </cell>
          <cell r="AF263">
            <v>12.5</v>
          </cell>
          <cell r="AG263">
            <v>24.2</v>
          </cell>
          <cell r="AH263">
            <v>23.1</v>
          </cell>
          <cell r="AI263">
            <v>23.2</v>
          </cell>
          <cell r="AJ263">
            <v>37.1</v>
          </cell>
          <cell r="AK263">
            <v>2.9</v>
          </cell>
          <cell r="AL263">
            <v>3.09</v>
          </cell>
          <cell r="AM263">
            <v>3</v>
          </cell>
          <cell r="AN263">
            <v>6</v>
          </cell>
          <cell r="AO263">
            <v>0.13200000000000001</v>
          </cell>
          <cell r="AP263">
            <v>17.7</v>
          </cell>
          <cell r="AQ263">
            <v>18</v>
          </cell>
          <cell r="AR263">
            <v>1.4150786516853926</v>
          </cell>
          <cell r="AS263">
            <v>71.099999999999994</v>
          </cell>
          <cell r="AT263">
            <v>95.2</v>
          </cell>
          <cell r="AU263">
            <v>0.1477</v>
          </cell>
          <cell r="AV263">
            <v>2.1000000000000001E-2</v>
          </cell>
          <cell r="AW263">
            <v>13.52</v>
          </cell>
          <cell r="AX263">
            <v>12.46</v>
          </cell>
          <cell r="AY263">
            <v>13.43</v>
          </cell>
          <cell r="AZ263">
            <v>0.97</v>
          </cell>
          <cell r="BA263">
            <v>1.5580000000000001</v>
          </cell>
          <cell r="BB263">
            <v>1.4</v>
          </cell>
          <cell r="BC263">
            <v>7.5419999999999998</v>
          </cell>
          <cell r="BD263">
            <v>3.5350786516853927</v>
          </cell>
          <cell r="BE263">
            <v>20.8</v>
          </cell>
          <cell r="BF263">
            <v>1.4</v>
          </cell>
          <cell r="BG263">
            <v>3.8</v>
          </cell>
        </row>
        <row r="264">
          <cell r="D264">
            <v>0</v>
          </cell>
          <cell r="E264">
            <v>0</v>
          </cell>
          <cell r="F264">
            <v>0</v>
          </cell>
          <cell r="G264">
            <v>0</v>
          </cell>
          <cell r="H264">
            <v>0</v>
          </cell>
          <cell r="I264">
            <v>0</v>
          </cell>
          <cell r="J264">
            <v>0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 t="str">
            <v/>
          </cell>
          <cell r="AL264" t="str">
            <v/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1.182358258011504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13.19</v>
          </cell>
          <cell r="AX264">
            <v>12.17</v>
          </cell>
          <cell r="AY264">
            <v>13.11</v>
          </cell>
          <cell r="AZ264">
            <v>0.97</v>
          </cell>
          <cell r="BA264">
            <v>1.5009999999999999</v>
          </cell>
          <cell r="BB264">
            <v>2.0819999999999999</v>
          </cell>
          <cell r="BC264">
            <v>7.4950000000000001</v>
          </cell>
          <cell r="BD264">
            <v>3.3723582580115039</v>
          </cell>
          <cell r="BE264">
            <v>0</v>
          </cell>
          <cell r="BF264">
            <v>0</v>
          </cell>
          <cell r="BG264">
            <v>0</v>
          </cell>
        </row>
        <row r="265">
          <cell r="D265">
            <v>6.4</v>
          </cell>
          <cell r="E265">
            <v>5.71</v>
          </cell>
          <cell r="F265">
            <v>5.28</v>
          </cell>
          <cell r="G265">
            <v>5.76</v>
          </cell>
          <cell r="H265">
            <v>5.77</v>
          </cell>
          <cell r="I265">
            <v>6.93</v>
          </cell>
          <cell r="J265">
            <v>6.91</v>
          </cell>
          <cell r="K265">
            <v>1.65</v>
          </cell>
          <cell r="L265">
            <v>1.93</v>
          </cell>
          <cell r="M265">
            <v>2.15</v>
          </cell>
          <cell r="N265">
            <v>2.23</v>
          </cell>
          <cell r="O265">
            <v>30</v>
          </cell>
          <cell r="P265">
            <v>23</v>
          </cell>
          <cell r="Q265">
            <v>11</v>
          </cell>
          <cell r="R265">
            <v>1</v>
          </cell>
          <cell r="S265">
            <v>0</v>
          </cell>
          <cell r="T265">
            <v>0</v>
          </cell>
          <cell r="U265">
            <v>0.73799999999999999</v>
          </cell>
          <cell r="V265">
            <v>0.67300000000000004</v>
          </cell>
          <cell r="W265">
            <v>0.84099999999999997</v>
          </cell>
          <cell r="X265">
            <v>0.10100000000000001</v>
          </cell>
          <cell r="Y265">
            <v>0.14599999999999999</v>
          </cell>
          <cell r="Z265">
            <v>0.14000000000000001</v>
          </cell>
          <cell r="AA265">
            <v>7</v>
          </cell>
          <cell r="AB265">
            <v>14.6</v>
          </cell>
          <cell r="AC265">
            <v>12.9</v>
          </cell>
          <cell r="AD265">
            <v>12.6</v>
          </cell>
          <cell r="AE265">
            <v>19.5</v>
          </cell>
          <cell r="AF265">
            <v>12.5</v>
          </cell>
          <cell r="AG265">
            <v>27.7</v>
          </cell>
          <cell r="AH265">
            <v>22.1</v>
          </cell>
          <cell r="AI265">
            <v>22.1</v>
          </cell>
          <cell r="AJ265">
            <v>35</v>
          </cell>
          <cell r="AK265">
            <v>2.94</v>
          </cell>
          <cell r="AL265">
            <v>3.06</v>
          </cell>
          <cell r="AM265">
            <v>2.9</v>
          </cell>
          <cell r="AN265">
            <v>5.8</v>
          </cell>
          <cell r="AO265">
            <v>0.08</v>
          </cell>
          <cell r="AP265">
            <v>15.9</v>
          </cell>
          <cell r="AQ265">
            <v>17</v>
          </cell>
          <cell r="AR265">
            <v>1.4751582278481008</v>
          </cell>
          <cell r="AS265">
            <v>63.5</v>
          </cell>
          <cell r="AT265">
            <v>90.8</v>
          </cell>
          <cell r="AU265">
            <v>0.1971</v>
          </cell>
          <cell r="AV265">
            <v>4.1700000000000001E-2</v>
          </cell>
          <cell r="AW265">
            <v>13.69</v>
          </cell>
          <cell r="AX265">
            <v>12.64</v>
          </cell>
          <cell r="AY265">
            <v>13.62</v>
          </cell>
          <cell r="AZ265">
            <v>0.98</v>
          </cell>
          <cell r="BA265">
            <v>1.4590000000000001</v>
          </cell>
          <cell r="BB265">
            <v>2.0819999999999999</v>
          </cell>
          <cell r="BC265">
            <v>8.66</v>
          </cell>
          <cell r="BD265">
            <v>3.6851582278481008</v>
          </cell>
          <cell r="BE265">
            <v>22.14</v>
          </cell>
          <cell r="BF265">
            <v>1.4</v>
          </cell>
          <cell r="BG265">
            <v>3.8</v>
          </cell>
        </row>
        <row r="266">
          <cell r="D266">
            <v>6.69</v>
          </cell>
          <cell r="E266">
            <v>5.8</v>
          </cell>
          <cell r="F266">
            <v>5.41</v>
          </cell>
          <cell r="G266">
            <v>5.68</v>
          </cell>
          <cell r="H266">
            <v>5.61</v>
          </cell>
          <cell r="I266">
            <v>6.97</v>
          </cell>
          <cell r="J266">
            <v>7.52</v>
          </cell>
          <cell r="K266">
            <v>1.52</v>
          </cell>
          <cell r="L266">
            <v>1.66</v>
          </cell>
          <cell r="M266">
            <v>2.08</v>
          </cell>
          <cell r="N266">
            <v>2.14</v>
          </cell>
          <cell r="O266">
            <v>29</v>
          </cell>
          <cell r="P266">
            <v>24</v>
          </cell>
          <cell r="Q266">
            <v>12</v>
          </cell>
          <cell r="R266">
            <v>1</v>
          </cell>
          <cell r="S266">
            <v>0</v>
          </cell>
          <cell r="T266">
            <v>0</v>
          </cell>
          <cell r="U266">
            <v>0.65300000000000002</v>
          </cell>
          <cell r="V266">
            <v>0.59699999999999998</v>
          </cell>
          <cell r="W266">
            <v>0.98099999999999998</v>
          </cell>
          <cell r="X266">
            <v>0.114</v>
          </cell>
          <cell r="Y266">
            <v>0.13600000000000001</v>
          </cell>
          <cell r="Z266">
            <v>0.113</v>
          </cell>
          <cell r="AA266">
            <v>7</v>
          </cell>
          <cell r="AB266">
            <v>13.5</v>
          </cell>
          <cell r="AC266">
            <v>13</v>
          </cell>
          <cell r="AD266">
            <v>12.6</v>
          </cell>
          <cell r="AE266">
            <v>20.9</v>
          </cell>
          <cell r="AF266">
            <v>12.2</v>
          </cell>
          <cell r="AG266">
            <v>24.6</v>
          </cell>
          <cell r="AH266">
            <v>21.9</v>
          </cell>
          <cell r="AI266">
            <v>21.7</v>
          </cell>
          <cell r="AJ266">
            <v>37.4</v>
          </cell>
          <cell r="AK266">
            <v>2.98</v>
          </cell>
          <cell r="AL266">
            <v>3.04</v>
          </cell>
          <cell r="AM266">
            <v>2.9</v>
          </cell>
          <cell r="AN266">
            <v>5.8</v>
          </cell>
          <cell r="AO266">
            <v>0.11600000000000001</v>
          </cell>
          <cell r="AP266">
            <v>15.4</v>
          </cell>
          <cell r="AQ266">
            <v>16.899999999999999</v>
          </cell>
          <cell r="AR266">
            <v>1.2996648564778894</v>
          </cell>
          <cell r="AS266">
            <v>63.9</v>
          </cell>
          <cell r="AT266">
            <v>91.2</v>
          </cell>
          <cell r="AU266">
            <v>0.19670000000000001</v>
          </cell>
          <cell r="AV266">
            <v>3.9600000000000003E-2</v>
          </cell>
          <cell r="AW266">
            <v>13.93</v>
          </cell>
          <cell r="AX266">
            <v>12.89</v>
          </cell>
          <cell r="AY266">
            <v>13.87</v>
          </cell>
          <cell r="AZ266">
            <v>0.98</v>
          </cell>
          <cell r="BA266">
            <v>1.4059999999999999</v>
          </cell>
          <cell r="BB266">
            <v>2.0819999999999999</v>
          </cell>
          <cell r="BC266">
            <v>8.1150000000000002</v>
          </cell>
          <cell r="BD266">
            <v>3.3396648564778895</v>
          </cell>
          <cell r="BE266">
            <v>21.72</v>
          </cell>
          <cell r="BF266">
            <v>1.4</v>
          </cell>
          <cell r="BG266">
            <v>4</v>
          </cell>
        </row>
        <row r="267">
          <cell r="D267">
            <v>6.72</v>
          </cell>
          <cell r="E267">
            <v>5.78</v>
          </cell>
          <cell r="F267">
            <v>4.63</v>
          </cell>
          <cell r="G267">
            <v>5.7</v>
          </cell>
          <cell r="H267">
            <v>5.98</v>
          </cell>
          <cell r="I267">
            <v>8.1999999999999993</v>
          </cell>
          <cell r="J267">
            <v>7.19</v>
          </cell>
          <cell r="K267">
            <v>1.95</v>
          </cell>
          <cell r="L267">
            <v>2.0499999999999998</v>
          </cell>
          <cell r="M267">
            <v>2.5</v>
          </cell>
          <cell r="N267">
            <v>2.14</v>
          </cell>
          <cell r="O267">
            <v>22</v>
          </cell>
          <cell r="P267">
            <v>14</v>
          </cell>
          <cell r="Q267">
            <v>18</v>
          </cell>
          <cell r="R267">
            <v>3</v>
          </cell>
          <cell r="S267">
            <v>0</v>
          </cell>
          <cell r="T267">
            <v>0</v>
          </cell>
          <cell r="U267">
            <v>0.52100000000000002</v>
          </cell>
          <cell r="V267">
            <v>0.56899999999999995</v>
          </cell>
          <cell r="W267">
            <v>1.02</v>
          </cell>
          <cell r="X267">
            <v>0.19500000000000001</v>
          </cell>
          <cell r="Y267">
            <v>0.248</v>
          </cell>
          <cell r="Z267">
            <v>0.151</v>
          </cell>
          <cell r="AA267">
            <v>6.9</v>
          </cell>
          <cell r="AB267">
            <v>12.7</v>
          </cell>
          <cell r="AC267">
            <v>13.1</v>
          </cell>
          <cell r="AD267">
            <v>13.1</v>
          </cell>
          <cell r="AE267">
            <v>22.8</v>
          </cell>
          <cell r="AF267">
            <v>12.1</v>
          </cell>
          <cell r="AG267">
            <v>23.2</v>
          </cell>
          <cell r="AH267">
            <v>22.2</v>
          </cell>
          <cell r="AI267">
            <v>22.8</v>
          </cell>
          <cell r="AJ267">
            <v>40.799999999999997</v>
          </cell>
          <cell r="AK267">
            <v>3.0300000000000002</v>
          </cell>
          <cell r="AL267">
            <v>3.1500000000000004</v>
          </cell>
          <cell r="AM267">
            <v>3.1</v>
          </cell>
          <cell r="AN267">
            <v>5.9</v>
          </cell>
          <cell r="AO267">
            <v>0.26500000000000001</v>
          </cell>
          <cell r="AP267">
            <v>15.5</v>
          </cell>
          <cell r="AQ267">
            <v>16.8</v>
          </cell>
          <cell r="AR267">
            <v>0.87664448051948085</v>
          </cell>
          <cell r="AS267">
            <v>72.2</v>
          </cell>
          <cell r="AT267">
            <v>92.7</v>
          </cell>
          <cell r="AU267">
            <v>0.14130000000000001</v>
          </cell>
          <cell r="AV267">
            <v>3.3000000000000002E-2</v>
          </cell>
          <cell r="AW267">
            <v>13.5</v>
          </cell>
          <cell r="AX267">
            <v>12.32</v>
          </cell>
          <cell r="AY267">
            <v>13.3</v>
          </cell>
          <cell r="AZ267">
            <v>0.98</v>
          </cell>
          <cell r="BA267">
            <v>1.4490000000000001</v>
          </cell>
          <cell r="BB267">
            <v>2.0819999999999999</v>
          </cell>
          <cell r="BC267">
            <v>7.58</v>
          </cell>
          <cell r="BD267">
            <v>3.0066444805194807</v>
          </cell>
          <cell r="BE267">
            <v>21.14</v>
          </cell>
          <cell r="BF267">
            <v>1</v>
          </cell>
          <cell r="BG267">
            <v>3</v>
          </cell>
        </row>
        <row r="268">
          <cell r="D268">
            <v>6.84</v>
          </cell>
          <cell r="E268">
            <v>5.69</v>
          </cell>
          <cell r="F268">
            <v>5.61</v>
          </cell>
          <cell r="G268">
            <v>5.52</v>
          </cell>
          <cell r="H268">
            <v>5.74</v>
          </cell>
          <cell r="I268">
            <v>7.76</v>
          </cell>
          <cell r="J268">
            <v>6.84</v>
          </cell>
          <cell r="K268">
            <v>1.87</v>
          </cell>
          <cell r="L268">
            <v>1.94</v>
          </cell>
          <cell r="M268">
            <v>2.2999999999999998</v>
          </cell>
          <cell r="N268">
            <v>2.04</v>
          </cell>
          <cell r="O268">
            <v>26</v>
          </cell>
          <cell r="P268">
            <v>17</v>
          </cell>
          <cell r="Q268">
            <v>14</v>
          </cell>
          <cell r="R268">
            <v>1</v>
          </cell>
          <cell r="S268">
            <v>0</v>
          </cell>
          <cell r="T268">
            <v>0</v>
          </cell>
          <cell r="U268">
            <v>0.53500000000000003</v>
          </cell>
          <cell r="V268">
            <v>0.56799999999999995</v>
          </cell>
          <cell r="W268">
            <v>1.04</v>
          </cell>
          <cell r="X268">
            <v>0.16400000000000001</v>
          </cell>
          <cell r="Y268">
            <v>0.30299999999999999</v>
          </cell>
          <cell r="Z268">
            <v>0.252</v>
          </cell>
          <cell r="AA268">
            <v>6.8</v>
          </cell>
          <cell r="AB268">
            <v>12.8</v>
          </cell>
          <cell r="AC268">
            <v>12.7</v>
          </cell>
          <cell r="AD268">
            <v>12</v>
          </cell>
          <cell r="AE268">
            <v>20</v>
          </cell>
          <cell r="AF268">
            <v>12.2</v>
          </cell>
          <cell r="AG268">
            <v>23.9</v>
          </cell>
          <cell r="AH268">
            <v>21.7</v>
          </cell>
          <cell r="AI268">
            <v>21.1</v>
          </cell>
          <cell r="AJ268">
            <v>35.6</v>
          </cell>
          <cell r="AK268">
            <v>3.01</v>
          </cell>
          <cell r="AL268">
            <v>3.1799999999999997</v>
          </cell>
          <cell r="AM268">
            <v>3</v>
          </cell>
          <cell r="AN268">
            <v>5.9</v>
          </cell>
          <cell r="AO268">
            <v>0.159</v>
          </cell>
          <cell r="AP268">
            <v>16.3</v>
          </cell>
          <cell r="AQ268">
            <v>16.8</v>
          </cell>
          <cell r="AR268">
            <v>0.98271150729335499</v>
          </cell>
          <cell r="AS268">
            <v>71.099999999999994</v>
          </cell>
          <cell r="AT268">
            <v>92.1</v>
          </cell>
          <cell r="AU268">
            <v>0.1479</v>
          </cell>
          <cell r="AV268">
            <v>3.5400000000000001E-2</v>
          </cell>
          <cell r="AW268">
            <v>13.28</v>
          </cell>
          <cell r="AX268">
            <v>12.34</v>
          </cell>
          <cell r="AY268">
            <v>13.31</v>
          </cell>
          <cell r="AZ268">
            <v>0.97</v>
          </cell>
          <cell r="BA268">
            <v>1.4490000000000001</v>
          </cell>
          <cell r="BB268">
            <v>2.0819999999999999</v>
          </cell>
          <cell r="BC268">
            <v>7.9320000000000004</v>
          </cell>
          <cell r="BD268">
            <v>3.0827115072933551</v>
          </cell>
          <cell r="BE268">
            <v>20.81</v>
          </cell>
          <cell r="BF268">
            <v>1</v>
          </cell>
          <cell r="BG268">
            <v>2.9</v>
          </cell>
        </row>
        <row r="269">
          <cell r="D269">
            <v>6.74</v>
          </cell>
          <cell r="E269">
            <v>5.6</v>
          </cell>
          <cell r="F269">
            <v>5.37</v>
          </cell>
          <cell r="G269">
            <v>5.62</v>
          </cell>
          <cell r="H269">
            <v>5.57</v>
          </cell>
          <cell r="I269">
            <v>6.78</v>
          </cell>
          <cell r="J269">
            <v>7.22</v>
          </cell>
          <cell r="K269">
            <v>1.86</v>
          </cell>
          <cell r="L269">
            <v>1.94</v>
          </cell>
          <cell r="M269">
            <v>2.2400000000000002</v>
          </cell>
          <cell r="N269">
            <v>2.12</v>
          </cell>
          <cell r="O269">
            <v>27</v>
          </cell>
          <cell r="P269">
            <v>20</v>
          </cell>
          <cell r="Q269">
            <v>7</v>
          </cell>
          <cell r="R269">
            <v>0</v>
          </cell>
          <cell r="S269">
            <v>0</v>
          </cell>
          <cell r="T269">
            <v>0</v>
          </cell>
          <cell r="U269">
            <v>0.51</v>
          </cell>
          <cell r="V269">
            <v>0.437</v>
          </cell>
          <cell r="W269">
            <v>0.68100000000000005</v>
          </cell>
          <cell r="X269">
            <v>0.10299999999999999</v>
          </cell>
          <cell r="Y269">
            <v>0.14699999999999999</v>
          </cell>
          <cell r="Z269">
            <v>0.126</v>
          </cell>
          <cell r="AA269">
            <v>7.1</v>
          </cell>
          <cell r="AB269">
            <v>12.8</v>
          </cell>
          <cell r="AC269">
            <v>12.7</v>
          </cell>
          <cell r="AD269">
            <v>11.6</v>
          </cell>
          <cell r="AE269">
            <v>18.8</v>
          </cell>
          <cell r="AF269">
            <v>12.6</v>
          </cell>
          <cell r="AG269">
            <v>23.5</v>
          </cell>
          <cell r="AH269">
            <v>21.9</v>
          </cell>
          <cell r="AI269">
            <v>20.5</v>
          </cell>
          <cell r="AJ269">
            <v>33.700000000000003</v>
          </cell>
          <cell r="AK269">
            <v>2.98</v>
          </cell>
          <cell r="AL269">
            <v>3.12</v>
          </cell>
          <cell r="AM269">
            <v>2.9</v>
          </cell>
          <cell r="AN269">
            <v>5.9</v>
          </cell>
          <cell r="AO269">
            <v>8.5000000000000006E-2</v>
          </cell>
          <cell r="AP269">
            <v>16.2</v>
          </cell>
          <cell r="AQ269">
            <v>16.8</v>
          </cell>
          <cell r="AR269">
            <v>1.2364794635373011</v>
          </cell>
          <cell r="AS269">
            <v>69.8</v>
          </cell>
          <cell r="AT269">
            <v>91.8</v>
          </cell>
          <cell r="AU269">
            <v>0.14810000000000001</v>
          </cell>
          <cell r="AV269">
            <v>3.5700000000000003E-2</v>
          </cell>
          <cell r="AW269">
            <v>13.01</v>
          </cell>
          <cell r="AX269">
            <v>11.93</v>
          </cell>
          <cell r="AY269">
            <v>12.88</v>
          </cell>
          <cell r="AZ269">
            <v>0.95</v>
          </cell>
          <cell r="BA269">
            <v>1.48</v>
          </cell>
          <cell r="BB269">
            <v>2.0819999999999999</v>
          </cell>
          <cell r="BC269">
            <v>8.3219999999999992</v>
          </cell>
          <cell r="BD269">
            <v>3.3564794635373012</v>
          </cell>
          <cell r="BE269">
            <v>20.83</v>
          </cell>
          <cell r="BF269">
            <v>0.8</v>
          </cell>
          <cell r="BG269">
            <v>2.7</v>
          </cell>
        </row>
        <row r="270">
          <cell r="D270">
            <v>6.77</v>
          </cell>
          <cell r="E270">
            <v>5.57</v>
          </cell>
          <cell r="F270">
            <v>5.3</v>
          </cell>
          <cell r="G270">
            <v>5.56</v>
          </cell>
          <cell r="H270">
            <v>5.61</v>
          </cell>
          <cell r="I270">
            <v>7.47</v>
          </cell>
          <cell r="J270">
            <v>6.81</v>
          </cell>
          <cell r="K270">
            <v>1.84</v>
          </cell>
          <cell r="L270">
            <v>1.92</v>
          </cell>
          <cell r="M270">
            <v>2.16</v>
          </cell>
          <cell r="N270">
            <v>2.1</v>
          </cell>
          <cell r="O270">
            <v>29</v>
          </cell>
          <cell r="P270">
            <v>23</v>
          </cell>
          <cell r="Q270">
            <v>9</v>
          </cell>
          <cell r="R270">
            <v>1</v>
          </cell>
          <cell r="S270">
            <v>0</v>
          </cell>
          <cell r="T270">
            <v>0</v>
          </cell>
          <cell r="U270">
            <v>0.59599999999999997</v>
          </cell>
          <cell r="V270">
            <v>0.56699999999999995</v>
          </cell>
          <cell r="W270">
            <v>0.59599999999999997</v>
          </cell>
          <cell r="X270">
            <v>0.11600000000000001</v>
          </cell>
          <cell r="Y270">
            <v>0.157</v>
          </cell>
          <cell r="Z270">
            <v>0.129</v>
          </cell>
          <cell r="AA270">
            <v>7.1</v>
          </cell>
          <cell r="AB270">
            <v>12.5</v>
          </cell>
          <cell r="AC270">
            <v>13.3</v>
          </cell>
          <cell r="AD270">
            <v>11.6</v>
          </cell>
          <cell r="AE270">
            <v>18</v>
          </cell>
          <cell r="AF270">
            <v>12.9</v>
          </cell>
          <cell r="AG270">
            <v>23.7</v>
          </cell>
          <cell r="AH270">
            <v>16.100000000000001</v>
          </cell>
          <cell r="AI270">
            <v>20.9</v>
          </cell>
          <cell r="AJ270">
            <v>32.4</v>
          </cell>
          <cell r="AK270">
            <v>3.01</v>
          </cell>
          <cell r="AL270">
            <v>3.19</v>
          </cell>
          <cell r="AM270">
            <v>2.9</v>
          </cell>
          <cell r="AN270">
            <v>5.9</v>
          </cell>
          <cell r="AO270">
            <v>7.0000000000000007E-2</v>
          </cell>
          <cell r="AP270">
            <v>17</v>
          </cell>
          <cell r="AQ270">
            <v>16.899999999999999</v>
          </cell>
          <cell r="AR270">
            <v>1.2948013245033114</v>
          </cell>
          <cell r="AS270">
            <v>69.5</v>
          </cell>
          <cell r="AT270">
            <v>91.3</v>
          </cell>
          <cell r="AU270">
            <v>0.1454</v>
          </cell>
          <cell r="AV270">
            <v>3.5999999999999997E-2</v>
          </cell>
          <cell r="AW270">
            <v>13.18</v>
          </cell>
          <cell r="AX270">
            <v>12.08</v>
          </cell>
          <cell r="AY270">
            <v>13.06</v>
          </cell>
          <cell r="AZ270">
            <v>0.98</v>
          </cell>
          <cell r="BA270">
            <v>1.536</v>
          </cell>
          <cell r="BB270">
            <v>2.0819999999999999</v>
          </cell>
          <cell r="BC270">
            <v>7.7720000000000002</v>
          </cell>
          <cell r="BD270">
            <v>3.3148013245033114</v>
          </cell>
          <cell r="BE270">
            <v>20.079999999999998</v>
          </cell>
          <cell r="BF270">
            <v>0.7</v>
          </cell>
          <cell r="BG270">
            <v>2.9</v>
          </cell>
        </row>
        <row r="271">
          <cell r="D271">
            <v>0</v>
          </cell>
          <cell r="E271">
            <v>0</v>
          </cell>
          <cell r="F271">
            <v>0</v>
          </cell>
          <cell r="G271">
            <v>0</v>
          </cell>
          <cell r="H271">
            <v>0</v>
          </cell>
          <cell r="I271">
            <v>0</v>
          </cell>
          <cell r="J271">
            <v>0</v>
          </cell>
          <cell r="K271">
            <v>0</v>
          </cell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 t="str">
            <v/>
          </cell>
          <cell r="AL271" t="str">
            <v/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 t="str">
            <v/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 t="str">
            <v/>
          </cell>
          <cell r="BE271">
            <v>0</v>
          </cell>
          <cell r="BF271">
            <v>0</v>
          </cell>
          <cell r="BG271">
            <v>0</v>
          </cell>
        </row>
        <row r="272">
          <cell r="D272">
            <v>6.79</v>
          </cell>
          <cell r="E272">
            <v>5.38</v>
          </cell>
          <cell r="F272">
            <v>5.26</v>
          </cell>
          <cell r="G272">
            <v>5.15</v>
          </cell>
          <cell r="H272">
            <v>5.25</v>
          </cell>
          <cell r="I272">
            <v>7.25</v>
          </cell>
          <cell r="J272">
            <v>7.08</v>
          </cell>
          <cell r="K272">
            <v>1.75</v>
          </cell>
          <cell r="L272">
            <v>1.85</v>
          </cell>
          <cell r="M272">
            <v>2.3199999999999998</v>
          </cell>
          <cell r="N272">
            <v>1.95</v>
          </cell>
          <cell r="O272">
            <v>58</v>
          </cell>
          <cell r="P272">
            <v>41</v>
          </cell>
          <cell r="Q272">
            <v>44</v>
          </cell>
          <cell r="R272">
            <v>6</v>
          </cell>
          <cell r="S272">
            <v>5</v>
          </cell>
          <cell r="T272">
            <v>0</v>
          </cell>
          <cell r="U272">
            <v>1.77</v>
          </cell>
          <cell r="V272">
            <v>2.1720000000000002</v>
          </cell>
          <cell r="W272">
            <v>1.99</v>
          </cell>
          <cell r="X272">
            <v>0.373</v>
          </cell>
          <cell r="Y272">
            <v>0.67700000000000005</v>
          </cell>
          <cell r="Z272">
            <v>0.53400000000000003</v>
          </cell>
          <cell r="AA272">
            <v>6.5</v>
          </cell>
          <cell r="AB272">
            <v>13.6</v>
          </cell>
          <cell r="AC272">
            <v>13.4</v>
          </cell>
          <cell r="AD272">
            <v>12.7</v>
          </cell>
          <cell r="AE272">
            <v>18.899999999999999</v>
          </cell>
          <cell r="AF272">
            <v>11.4</v>
          </cell>
          <cell r="AG272">
            <v>25.7</v>
          </cell>
          <cell r="AH272">
            <v>22.9</v>
          </cell>
          <cell r="AI272">
            <v>22.4</v>
          </cell>
          <cell r="AJ272">
            <v>33.799999999999997</v>
          </cell>
          <cell r="AK272">
            <v>3.05</v>
          </cell>
          <cell r="AL272">
            <v>3.13</v>
          </cell>
          <cell r="AM272">
            <v>3</v>
          </cell>
          <cell r="AN272">
            <v>5.8</v>
          </cell>
          <cell r="AO272">
            <v>0.123</v>
          </cell>
          <cell r="AP272">
            <v>15.9</v>
          </cell>
          <cell r="AQ272">
            <v>16.8</v>
          </cell>
          <cell r="AR272">
            <v>0.90781102362204757</v>
          </cell>
          <cell r="AS272">
            <v>70.7</v>
          </cell>
          <cell r="AT272">
            <v>90.4</v>
          </cell>
          <cell r="AU272">
            <v>0.1502</v>
          </cell>
          <cell r="AV272">
            <v>4.36E-2</v>
          </cell>
          <cell r="AW272">
            <v>12.52</v>
          </cell>
          <cell r="AX272">
            <v>11.43</v>
          </cell>
          <cell r="AY272">
            <v>12.41</v>
          </cell>
          <cell r="AZ272">
            <v>0.98</v>
          </cell>
          <cell r="BA272">
            <v>1.4830000000000001</v>
          </cell>
          <cell r="BB272">
            <v>2.0819999999999999</v>
          </cell>
          <cell r="BC272">
            <v>8.048</v>
          </cell>
          <cell r="BD272">
            <v>2.9778110236220474</v>
          </cell>
          <cell r="BE272">
            <v>20.91</v>
          </cell>
          <cell r="BF272">
            <v>0.6</v>
          </cell>
          <cell r="BG272">
            <v>2.9</v>
          </cell>
        </row>
        <row r="273">
          <cell r="D273">
            <v>6.51</v>
          </cell>
          <cell r="E273">
            <v>5.45</v>
          </cell>
          <cell r="F273">
            <v>5.31</v>
          </cell>
          <cell r="G273">
            <v>5.19</v>
          </cell>
          <cell r="H273">
            <v>5.37</v>
          </cell>
          <cell r="I273">
            <v>7.51</v>
          </cell>
          <cell r="J273">
            <v>6.8</v>
          </cell>
          <cell r="K273">
            <v>1.63</v>
          </cell>
          <cell r="L273">
            <v>1.7</v>
          </cell>
          <cell r="M273">
            <v>2.13</v>
          </cell>
          <cell r="N273">
            <v>1.95</v>
          </cell>
          <cell r="O273">
            <v>50</v>
          </cell>
          <cell r="P273">
            <v>38</v>
          </cell>
          <cell r="Q273">
            <v>41</v>
          </cell>
          <cell r="R273">
            <v>8</v>
          </cell>
          <cell r="S273">
            <v>4</v>
          </cell>
          <cell r="T273">
            <v>0</v>
          </cell>
          <cell r="U273">
            <v>1.93</v>
          </cell>
          <cell r="V273">
            <v>2.028</v>
          </cell>
          <cell r="W273">
            <v>2.4500000000000002</v>
          </cell>
          <cell r="X273">
            <v>0.42399999999999999</v>
          </cell>
          <cell r="Y273">
            <v>0.65900000000000003</v>
          </cell>
          <cell r="Z273">
            <v>0.53400000000000003</v>
          </cell>
          <cell r="AA273">
            <v>6.4</v>
          </cell>
          <cell r="AB273">
            <v>12.8</v>
          </cell>
          <cell r="AC273">
            <v>12.9</v>
          </cell>
          <cell r="AD273">
            <v>12.4</v>
          </cell>
          <cell r="AE273">
            <v>17.3</v>
          </cell>
          <cell r="AF273">
            <v>11.5</v>
          </cell>
          <cell r="AG273">
            <v>24.6</v>
          </cell>
          <cell r="AH273">
            <v>22.5</v>
          </cell>
          <cell r="AI273">
            <v>22.1</v>
          </cell>
          <cell r="AJ273">
            <v>30.8</v>
          </cell>
          <cell r="AK273">
            <v>2.96</v>
          </cell>
          <cell r="AL273">
            <v>3.13</v>
          </cell>
          <cell r="AM273">
            <v>2.9</v>
          </cell>
          <cell r="AN273">
            <v>6</v>
          </cell>
          <cell r="AO273">
            <v>9.1999999999999998E-2</v>
          </cell>
          <cell r="AP273">
            <v>17</v>
          </cell>
          <cell r="AQ273">
            <v>16.7</v>
          </cell>
          <cell r="AR273">
            <v>1.1423721973094172</v>
          </cell>
          <cell r="AS273">
            <v>70</v>
          </cell>
          <cell r="AT273">
            <v>89.6</v>
          </cell>
          <cell r="AU273">
            <v>0.15490000000000001</v>
          </cell>
          <cell r="AV273">
            <v>4.7699999999999999E-2</v>
          </cell>
          <cell r="AW273">
            <v>14.38</v>
          </cell>
          <cell r="AX273">
            <v>13.38</v>
          </cell>
          <cell r="AY273">
            <v>14.34</v>
          </cell>
          <cell r="AZ273">
            <v>0.96</v>
          </cell>
          <cell r="BA273">
            <v>1.706</v>
          </cell>
          <cell r="BB273">
            <v>2.0819999999999999</v>
          </cell>
          <cell r="BC273">
            <v>8.8580000000000005</v>
          </cell>
          <cell r="BD273">
            <v>3.1423721973094172</v>
          </cell>
          <cell r="BE273">
            <v>20.94</v>
          </cell>
          <cell r="BF273">
            <v>0.6</v>
          </cell>
          <cell r="BG273">
            <v>2.9</v>
          </cell>
        </row>
        <row r="274">
          <cell r="D274">
            <v>6.42</v>
          </cell>
          <cell r="E274">
            <v>5.3</v>
          </cell>
          <cell r="F274">
            <v>5.38</v>
          </cell>
          <cell r="G274">
            <v>5.21</v>
          </cell>
          <cell r="H274">
            <v>5.39</v>
          </cell>
          <cell r="I274">
            <v>7.4</v>
          </cell>
          <cell r="J274">
            <v>7.48</v>
          </cell>
          <cell r="K274">
            <v>1.68</v>
          </cell>
          <cell r="L274">
            <v>1.82</v>
          </cell>
          <cell r="M274">
            <v>2.0099999999999998</v>
          </cell>
          <cell r="N274">
            <v>1.91</v>
          </cell>
          <cell r="O274">
            <v>54</v>
          </cell>
          <cell r="P274">
            <v>44</v>
          </cell>
          <cell r="Q274">
            <v>33</v>
          </cell>
          <cell r="R274">
            <v>4</v>
          </cell>
          <cell r="S274">
            <v>2</v>
          </cell>
          <cell r="T274">
            <v>0</v>
          </cell>
          <cell r="U274">
            <v>1.84</v>
          </cell>
          <cell r="V274">
            <v>1.6</v>
          </cell>
          <cell r="W274">
            <v>1.46</v>
          </cell>
          <cell r="X274">
            <v>0.39100000000000001</v>
          </cell>
          <cell r="Y274">
            <v>1.51</v>
          </cell>
          <cell r="Z274">
            <v>1.85</v>
          </cell>
          <cell r="AA274">
            <v>6.5</v>
          </cell>
          <cell r="AB274">
            <v>13.3</v>
          </cell>
          <cell r="AC274">
            <v>13.9</v>
          </cell>
          <cell r="AD274">
            <v>12.98</v>
          </cell>
          <cell r="AE274">
            <v>15.1</v>
          </cell>
          <cell r="AF274">
            <v>12</v>
          </cell>
          <cell r="AG274">
            <v>26.1</v>
          </cell>
          <cell r="AH274">
            <v>24.8</v>
          </cell>
          <cell r="AI274">
            <v>23.3</v>
          </cell>
          <cell r="AJ274">
            <v>32.200000000000003</v>
          </cell>
          <cell r="AK274">
            <v>3.0300000000000002</v>
          </cell>
          <cell r="AL274">
            <v>3.13</v>
          </cell>
          <cell r="AM274">
            <v>2.8</v>
          </cell>
          <cell r="AN274">
            <v>5.9</v>
          </cell>
          <cell r="AO274">
            <v>1.2E-2</v>
          </cell>
          <cell r="AP274">
            <v>17.600000000000001</v>
          </cell>
          <cell r="AQ274">
            <v>16.899999999999999</v>
          </cell>
          <cell r="AR274">
            <v>1.2724714603409937</v>
          </cell>
          <cell r="AS274">
            <v>68.8</v>
          </cell>
          <cell r="AT274">
            <v>89.2</v>
          </cell>
          <cell r="AU274">
            <v>0.15909999999999999</v>
          </cell>
          <cell r="AV274">
            <v>0.495</v>
          </cell>
          <cell r="AW274">
            <v>14.5</v>
          </cell>
          <cell r="AX274">
            <v>13.49</v>
          </cell>
          <cell r="AY274">
            <v>14.48</v>
          </cell>
          <cell r="AZ274">
            <v>0.99</v>
          </cell>
          <cell r="BA274">
            <v>1.702</v>
          </cell>
          <cell r="BB274">
            <v>2.0819999999999999</v>
          </cell>
          <cell r="BC274">
            <v>7.8179999999999996</v>
          </cell>
          <cell r="BD274">
            <v>3.1924714603409936</v>
          </cell>
          <cell r="BE274">
            <v>22.59</v>
          </cell>
          <cell r="BF274">
            <v>0.5</v>
          </cell>
          <cell r="BG274">
            <v>2.9</v>
          </cell>
        </row>
        <row r="275">
          <cell r="D275">
            <v>6.47</v>
          </cell>
          <cell r="E275">
            <v>5.29</v>
          </cell>
          <cell r="F275">
            <v>5.35</v>
          </cell>
          <cell r="G275">
            <v>5.32</v>
          </cell>
          <cell r="H275">
            <v>5.44</v>
          </cell>
          <cell r="I275">
            <v>7.28</v>
          </cell>
          <cell r="J275">
            <v>7.48</v>
          </cell>
          <cell r="K275">
            <v>1.7</v>
          </cell>
          <cell r="L275">
            <v>1.93</v>
          </cell>
          <cell r="M275">
            <v>2.04</v>
          </cell>
          <cell r="N275">
            <v>1.91</v>
          </cell>
          <cell r="O275">
            <v>61</v>
          </cell>
          <cell r="P275">
            <v>52</v>
          </cell>
          <cell r="Q275">
            <v>39</v>
          </cell>
          <cell r="R275">
            <v>6</v>
          </cell>
          <cell r="S275">
            <v>4</v>
          </cell>
          <cell r="T275">
            <v>0</v>
          </cell>
          <cell r="U275">
            <v>1.48</v>
          </cell>
          <cell r="V275">
            <v>1.54</v>
          </cell>
          <cell r="W275">
            <v>1.21</v>
          </cell>
          <cell r="X275">
            <v>0.314</v>
          </cell>
          <cell r="Y275">
            <v>0.56899999999999995</v>
          </cell>
          <cell r="Z275">
            <v>0.44600000000000001</v>
          </cell>
          <cell r="AA275">
            <v>6.5</v>
          </cell>
          <cell r="AB275">
            <v>13.9</v>
          </cell>
          <cell r="AC275">
            <v>14.1</v>
          </cell>
          <cell r="AD275">
            <v>13</v>
          </cell>
          <cell r="AE275">
            <v>18.7</v>
          </cell>
          <cell r="AF275">
            <v>12.1</v>
          </cell>
          <cell r="AG275">
            <v>28.8</v>
          </cell>
          <cell r="AH275">
            <v>25.2</v>
          </cell>
          <cell r="AI275">
            <v>23.7</v>
          </cell>
          <cell r="AJ275">
            <v>34.9</v>
          </cell>
          <cell r="AK275">
            <v>2.96</v>
          </cell>
          <cell r="AL275">
            <v>3.09</v>
          </cell>
          <cell r="AM275">
            <v>2.9</v>
          </cell>
          <cell r="AN275">
            <v>5.8</v>
          </cell>
          <cell r="AO275">
            <v>4.1000000000000002E-2</v>
          </cell>
          <cell r="AP275">
            <v>17.399999999999999</v>
          </cell>
          <cell r="AQ275">
            <v>16.8</v>
          </cell>
          <cell r="AR275">
            <v>1.4439418238993711</v>
          </cell>
          <cell r="AS275">
            <v>68.099999999999994</v>
          </cell>
          <cell r="AT275">
            <v>90.9</v>
          </cell>
          <cell r="AU275">
            <v>0.16819999999999999</v>
          </cell>
          <cell r="AV275">
            <v>4.1399999999999999E-2</v>
          </cell>
          <cell r="AW275">
            <v>13.77</v>
          </cell>
          <cell r="AX275">
            <v>12.72</v>
          </cell>
          <cell r="AY275">
            <v>13.71</v>
          </cell>
          <cell r="AZ275">
            <v>0.99</v>
          </cell>
          <cell r="BA275">
            <v>1.702</v>
          </cell>
          <cell r="BB275">
            <v>2.0819999999999999</v>
          </cell>
          <cell r="BC275">
            <v>7.8179999999999996</v>
          </cell>
          <cell r="BD275">
            <v>3.383941823899371</v>
          </cell>
          <cell r="BE275">
            <v>22.87</v>
          </cell>
          <cell r="BF275">
            <v>0.5</v>
          </cell>
          <cell r="BG275">
            <v>2.8</v>
          </cell>
        </row>
        <row r="276">
          <cell r="D276">
            <v>6.44</v>
          </cell>
          <cell r="E276">
            <v>5.19</v>
          </cell>
          <cell r="F276">
            <v>5.34</v>
          </cell>
          <cell r="G276">
            <v>5.05</v>
          </cell>
          <cell r="H276">
            <v>5.04</v>
          </cell>
          <cell r="I276">
            <v>6.71</v>
          </cell>
          <cell r="J276">
            <v>7.6</v>
          </cell>
          <cell r="K276">
            <v>1.64</v>
          </cell>
          <cell r="L276">
            <v>1.81</v>
          </cell>
          <cell r="M276">
            <v>1.97</v>
          </cell>
          <cell r="N276">
            <v>1.89</v>
          </cell>
          <cell r="O276">
            <v>60</v>
          </cell>
          <cell r="P276">
            <v>51</v>
          </cell>
          <cell r="Q276">
            <v>36</v>
          </cell>
          <cell r="R276">
            <v>4</v>
          </cell>
          <cell r="S276">
            <v>2</v>
          </cell>
          <cell r="T276">
            <v>0</v>
          </cell>
          <cell r="U276">
            <v>1.42</v>
          </cell>
          <cell r="V276">
            <v>1.34</v>
          </cell>
          <cell r="W276">
            <v>1.18</v>
          </cell>
          <cell r="X276">
            <v>0.32600000000000001</v>
          </cell>
          <cell r="Y276">
            <v>0.74199999999999999</v>
          </cell>
          <cell r="Z276">
            <v>0.61299999999999999</v>
          </cell>
          <cell r="AA276">
            <v>6.6</v>
          </cell>
          <cell r="AB276">
            <v>18.2</v>
          </cell>
          <cell r="AC276">
            <v>14</v>
          </cell>
          <cell r="AD276">
            <v>12.4</v>
          </cell>
          <cell r="AE276">
            <v>17.7</v>
          </cell>
          <cell r="AF276">
            <v>12</v>
          </cell>
          <cell r="AG276">
            <v>34.4</v>
          </cell>
          <cell r="AH276">
            <v>24.8</v>
          </cell>
          <cell r="AI276">
            <v>24.5</v>
          </cell>
          <cell r="AJ276">
            <v>31.9</v>
          </cell>
          <cell r="AK276">
            <v>3.01</v>
          </cell>
          <cell r="AL276">
            <v>3.07</v>
          </cell>
          <cell r="AM276">
            <v>2.9</v>
          </cell>
          <cell r="AN276">
            <v>5.9</v>
          </cell>
          <cell r="AO276">
            <v>5.8000000000000003E-2</v>
          </cell>
          <cell r="AP276">
            <v>16.600000000000001</v>
          </cell>
          <cell r="AQ276">
            <v>17</v>
          </cell>
          <cell r="AR276">
            <v>1.4109080553295368</v>
          </cell>
          <cell r="AS276">
            <v>66.2</v>
          </cell>
          <cell r="AT276">
            <v>88.6</v>
          </cell>
          <cell r="AU276">
            <v>0.19389999999999999</v>
          </cell>
          <cell r="AV276">
            <v>5.2499999999999998E-2</v>
          </cell>
          <cell r="AW276">
            <v>13.39</v>
          </cell>
          <cell r="AX276">
            <v>12.29</v>
          </cell>
          <cell r="AY276">
            <v>13.24</v>
          </cell>
          <cell r="AZ276">
            <v>0.95</v>
          </cell>
          <cell r="BA276">
            <v>1.4910000000000001</v>
          </cell>
          <cell r="BB276">
            <v>2.0819999999999999</v>
          </cell>
          <cell r="BC276">
            <v>7.6550000000000002</v>
          </cell>
          <cell r="BD276">
            <v>3.3409080553295367</v>
          </cell>
          <cell r="BE276">
            <v>24.91</v>
          </cell>
          <cell r="BF276">
            <v>0.5</v>
          </cell>
          <cell r="BG276">
            <v>2.8</v>
          </cell>
        </row>
        <row r="277">
          <cell r="D277">
            <v>6.38</v>
          </cell>
          <cell r="E277">
            <v>5.18</v>
          </cell>
          <cell r="F277">
            <v>5.37</v>
          </cell>
          <cell r="G277">
            <v>5.08</v>
          </cell>
          <cell r="H277">
            <v>5.0599999999999996</v>
          </cell>
          <cell r="I277">
            <v>6.79</v>
          </cell>
          <cell r="J277">
            <v>7.08</v>
          </cell>
          <cell r="K277">
            <v>1.61</v>
          </cell>
          <cell r="L277">
            <v>1.78</v>
          </cell>
          <cell r="M277">
            <v>1.95</v>
          </cell>
          <cell r="N277">
            <v>1.89</v>
          </cell>
          <cell r="O277">
            <v>27</v>
          </cell>
          <cell r="P277">
            <v>22</v>
          </cell>
          <cell r="Q277">
            <v>20</v>
          </cell>
          <cell r="R277">
            <v>4</v>
          </cell>
          <cell r="S277">
            <v>3</v>
          </cell>
          <cell r="T277">
            <v>0</v>
          </cell>
          <cell r="U277">
            <v>1.04</v>
          </cell>
          <cell r="V277">
            <v>1.17</v>
          </cell>
          <cell r="W277">
            <v>1.86</v>
          </cell>
          <cell r="X277">
            <v>0.39700000000000002</v>
          </cell>
          <cell r="Y277">
            <v>0.81699999999999995</v>
          </cell>
          <cell r="Z277">
            <v>0.71299999999999997</v>
          </cell>
          <cell r="AA277">
            <v>6.5</v>
          </cell>
          <cell r="AB277">
            <v>14.9</v>
          </cell>
          <cell r="AC277">
            <v>14.8</v>
          </cell>
          <cell r="AD277">
            <v>14.4</v>
          </cell>
          <cell r="AE277">
            <v>18.7</v>
          </cell>
          <cell r="AF277">
            <v>11.7</v>
          </cell>
          <cell r="AG277">
            <v>27.6</v>
          </cell>
          <cell r="AH277">
            <v>26</v>
          </cell>
          <cell r="AI277">
            <v>26.2</v>
          </cell>
          <cell r="AJ277">
            <v>39.5</v>
          </cell>
          <cell r="AK277">
            <v>3.0300000000000002</v>
          </cell>
          <cell r="AL277">
            <v>3.11</v>
          </cell>
          <cell r="AM277">
            <v>2.9</v>
          </cell>
          <cell r="AN277">
            <v>5.8</v>
          </cell>
          <cell r="AO277">
            <v>8.1000000000000003E-2</v>
          </cell>
          <cell r="AP277">
            <v>16.2</v>
          </cell>
          <cell r="AQ277">
            <v>16.899999999999999</v>
          </cell>
          <cell r="AR277">
            <v>1.4300067170445006</v>
          </cell>
          <cell r="AS277">
            <v>66</v>
          </cell>
          <cell r="AT277">
            <v>88.9</v>
          </cell>
          <cell r="AU277">
            <v>0.19370000000000001</v>
          </cell>
          <cell r="AV277">
            <v>5.2200000000000003E-2</v>
          </cell>
          <cell r="AW277">
            <v>12.96</v>
          </cell>
          <cell r="AX277">
            <v>11.91</v>
          </cell>
          <cell r="AY277">
            <v>12.89</v>
          </cell>
          <cell r="AZ277">
            <v>0.98</v>
          </cell>
          <cell r="BA277">
            <v>0</v>
          </cell>
          <cell r="BB277">
            <v>0</v>
          </cell>
          <cell r="BC277">
            <v>0</v>
          </cell>
          <cell r="BD277">
            <v>3.3400067170445005</v>
          </cell>
          <cell r="BE277">
            <v>26.65</v>
          </cell>
          <cell r="BF277">
            <v>0.5</v>
          </cell>
          <cell r="BG277">
            <v>3.3</v>
          </cell>
        </row>
        <row r="278">
          <cell r="D278">
            <v>0</v>
          </cell>
          <cell r="E278">
            <v>0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>
            <v>0</v>
          </cell>
          <cell r="AK278" t="str">
            <v/>
          </cell>
          <cell r="AL278" t="str">
            <v/>
          </cell>
          <cell r="AM278">
            <v>0</v>
          </cell>
          <cell r="AN278">
            <v>0</v>
          </cell>
          <cell r="AO278">
            <v>0</v>
          </cell>
          <cell r="AP278">
            <v>0</v>
          </cell>
          <cell r="AQ278">
            <v>0</v>
          </cell>
          <cell r="AR278">
            <v>1.4512387596899226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13.91</v>
          </cell>
          <cell r="AX278">
            <v>12.9</v>
          </cell>
          <cell r="AY278">
            <v>13.87</v>
          </cell>
          <cell r="AZ278">
            <v>0.97</v>
          </cell>
          <cell r="BA278">
            <v>0</v>
          </cell>
          <cell r="BB278">
            <v>0</v>
          </cell>
          <cell r="BC278">
            <v>0</v>
          </cell>
          <cell r="BD278">
            <v>3.3212387596899227</v>
          </cell>
          <cell r="BE278">
            <v>0</v>
          </cell>
          <cell r="BF278">
            <v>0.5</v>
          </cell>
          <cell r="BG278">
            <v>3.6</v>
          </cell>
        </row>
        <row r="279">
          <cell r="D279">
            <v>6.19</v>
          </cell>
          <cell r="E279">
            <v>5.31</v>
          </cell>
          <cell r="F279">
            <v>5.44</v>
          </cell>
          <cell r="G279">
            <v>5.14</v>
          </cell>
          <cell r="H279">
            <v>5.2</v>
          </cell>
          <cell r="I279">
            <v>7.24</v>
          </cell>
          <cell r="J279">
            <v>7.39</v>
          </cell>
          <cell r="K279">
            <v>1.59</v>
          </cell>
          <cell r="L279">
            <v>1.74</v>
          </cell>
          <cell r="M279">
            <v>1.98</v>
          </cell>
          <cell r="N279">
            <v>1.92</v>
          </cell>
          <cell r="O279">
            <v>31</v>
          </cell>
          <cell r="P279">
            <v>24</v>
          </cell>
          <cell r="Q279">
            <v>25</v>
          </cell>
          <cell r="R279">
            <v>6</v>
          </cell>
          <cell r="S279">
            <v>2</v>
          </cell>
          <cell r="T279">
            <v>0</v>
          </cell>
          <cell r="U279">
            <v>0.99199999999999999</v>
          </cell>
          <cell r="V279">
            <v>1.06</v>
          </cell>
          <cell r="W279">
            <v>1.74</v>
          </cell>
          <cell r="X279">
            <v>0.59</v>
          </cell>
          <cell r="Y279">
            <v>0.82</v>
          </cell>
          <cell r="Z279">
            <v>0.84499999999999997</v>
          </cell>
          <cell r="AA279">
            <v>6.5</v>
          </cell>
          <cell r="AB279">
            <v>12.9</v>
          </cell>
          <cell r="AC279">
            <v>12.2</v>
          </cell>
          <cell r="AD279">
            <v>12.3</v>
          </cell>
          <cell r="AE279">
            <v>17</v>
          </cell>
          <cell r="AF279">
            <v>11.2</v>
          </cell>
          <cell r="AG279">
            <v>23.7</v>
          </cell>
          <cell r="AH279">
            <v>20.3</v>
          </cell>
          <cell r="AI279">
            <v>21.5</v>
          </cell>
          <cell r="AJ279">
            <v>30.1</v>
          </cell>
          <cell r="AK279">
            <v>2.96</v>
          </cell>
          <cell r="AL279">
            <v>3.19</v>
          </cell>
          <cell r="AM279">
            <v>2.8</v>
          </cell>
          <cell r="AN279">
            <v>5.9</v>
          </cell>
          <cell r="AO279">
            <v>5.7000000000000002E-2</v>
          </cell>
          <cell r="AP279">
            <v>14.3</v>
          </cell>
          <cell r="AQ279">
            <v>16.3</v>
          </cell>
          <cell r="AR279">
            <v>1.6603411479385615</v>
          </cell>
          <cell r="AS279">
            <v>72.8</v>
          </cell>
          <cell r="AT279">
            <v>90.5</v>
          </cell>
          <cell r="AU279">
            <v>0.1376</v>
          </cell>
          <cell r="AV279">
            <v>4.3200000000000002E-2</v>
          </cell>
          <cell r="AW279">
            <v>14.26</v>
          </cell>
          <cell r="AX279">
            <v>12.37</v>
          </cell>
          <cell r="AY279">
            <v>14.25</v>
          </cell>
          <cell r="AZ279">
            <v>1.88</v>
          </cell>
          <cell r="BA279">
            <v>1.5960000000000001</v>
          </cell>
          <cell r="BB279">
            <v>2.0819999999999999</v>
          </cell>
          <cell r="BC279">
            <v>7.4980000000000002</v>
          </cell>
          <cell r="BD279">
            <v>3.5703411479385614</v>
          </cell>
          <cell r="BE279">
            <v>20.88</v>
          </cell>
          <cell r="BF279">
            <v>0.5</v>
          </cell>
          <cell r="BG279">
            <v>3.6</v>
          </cell>
        </row>
        <row r="280">
          <cell r="D280">
            <v>6.64</v>
          </cell>
          <cell r="E280">
            <v>6.15</v>
          </cell>
          <cell r="F280">
            <v>5.63</v>
          </cell>
          <cell r="G280">
            <v>6.25</v>
          </cell>
          <cell r="H280">
            <v>6.14</v>
          </cell>
          <cell r="I280">
            <v>7.71</v>
          </cell>
          <cell r="J280">
            <v>6.74</v>
          </cell>
          <cell r="K280">
            <v>1.73</v>
          </cell>
          <cell r="L280">
            <v>1.94</v>
          </cell>
          <cell r="M280">
            <v>2.0099999999999998</v>
          </cell>
          <cell r="N280">
            <v>1.96</v>
          </cell>
          <cell r="O280">
            <v>29</v>
          </cell>
          <cell r="P280">
            <v>21</v>
          </cell>
          <cell r="Q280">
            <v>20</v>
          </cell>
          <cell r="R280">
            <v>1</v>
          </cell>
          <cell r="S280">
            <v>3</v>
          </cell>
          <cell r="T280">
            <v>0</v>
          </cell>
          <cell r="U280">
            <v>0.90700000000000003</v>
          </cell>
          <cell r="V280">
            <v>0.91800000000000004</v>
          </cell>
          <cell r="W280">
            <v>0.92500000000000004</v>
          </cell>
          <cell r="X280">
            <v>0.27800000000000002</v>
          </cell>
          <cell r="Y280">
            <v>0.77300000000000002</v>
          </cell>
          <cell r="Z280">
            <v>0.47399999999999998</v>
          </cell>
          <cell r="AA280">
            <v>6.7</v>
          </cell>
          <cell r="AB280">
            <v>15.3</v>
          </cell>
          <cell r="AC280">
            <v>12.6</v>
          </cell>
          <cell r="AD280">
            <v>13.7</v>
          </cell>
          <cell r="AE280">
            <v>17.899999999999999</v>
          </cell>
          <cell r="AF280">
            <v>11.1</v>
          </cell>
          <cell r="AG280">
            <v>27.7</v>
          </cell>
          <cell r="AH280">
            <v>20.6</v>
          </cell>
          <cell r="AI280">
            <v>23.6</v>
          </cell>
          <cell r="AJ280">
            <v>31.3</v>
          </cell>
          <cell r="AK280">
            <v>3</v>
          </cell>
          <cell r="AL280">
            <v>3.21</v>
          </cell>
          <cell r="AM280">
            <v>3.1</v>
          </cell>
          <cell r="AN280">
            <v>6</v>
          </cell>
          <cell r="AO280">
            <v>0.17299999999999999</v>
          </cell>
          <cell r="AP280">
            <v>13.4</v>
          </cell>
          <cell r="AQ280">
            <v>15.7</v>
          </cell>
          <cell r="AR280">
            <v>1.0567533490937748</v>
          </cell>
          <cell r="AS280">
            <v>73.099999999999994</v>
          </cell>
          <cell r="AT280">
            <v>89.8</v>
          </cell>
          <cell r="AU280">
            <v>0.1361</v>
          </cell>
          <cell r="AV280">
            <v>4.65E-2</v>
          </cell>
          <cell r="AW280">
            <v>12.82</v>
          </cell>
          <cell r="AX280">
            <v>12.69</v>
          </cell>
          <cell r="AY280">
            <v>12.69</v>
          </cell>
          <cell r="AZ280">
            <v>0</v>
          </cell>
          <cell r="BA280">
            <v>1.4830000000000001</v>
          </cell>
          <cell r="BB280">
            <v>2.0819999999999999</v>
          </cell>
          <cell r="BC280">
            <v>7.62</v>
          </cell>
          <cell r="BD280">
            <v>3.0767533490937748</v>
          </cell>
          <cell r="BE280">
            <v>20.440000000000001</v>
          </cell>
          <cell r="BF280">
            <v>2.5</v>
          </cell>
          <cell r="BG280">
            <v>3.6</v>
          </cell>
        </row>
        <row r="281">
          <cell r="D281">
            <v>6.51</v>
          </cell>
          <cell r="E281">
            <v>5.44</v>
          </cell>
          <cell r="F281">
            <v>6.52</v>
          </cell>
          <cell r="G281">
            <v>5.17</v>
          </cell>
          <cell r="H281">
            <v>5.42</v>
          </cell>
          <cell r="I281">
            <v>6.78</v>
          </cell>
          <cell r="J281">
            <v>6.85</v>
          </cell>
          <cell r="K281">
            <v>1.92</v>
          </cell>
          <cell r="L281">
            <v>2.04</v>
          </cell>
          <cell r="M281">
            <v>2.2799999999999998</v>
          </cell>
          <cell r="N281">
            <v>2.04</v>
          </cell>
          <cell r="O281">
            <v>33</v>
          </cell>
          <cell r="P281">
            <v>24</v>
          </cell>
          <cell r="Q281">
            <v>33</v>
          </cell>
          <cell r="R281">
            <v>3</v>
          </cell>
          <cell r="S281">
            <v>1</v>
          </cell>
          <cell r="T281">
            <v>0</v>
          </cell>
          <cell r="U281">
            <v>0.84199999999999997</v>
          </cell>
          <cell r="V281">
            <v>0.92900000000000005</v>
          </cell>
          <cell r="W281">
            <v>2.48</v>
          </cell>
          <cell r="X281">
            <v>0.22900000000000001</v>
          </cell>
          <cell r="Y281">
            <v>0.34300000000000003</v>
          </cell>
          <cell r="Z281">
            <v>0.224</v>
          </cell>
          <cell r="AA281">
            <v>6.5</v>
          </cell>
          <cell r="AB281">
            <v>13.4</v>
          </cell>
          <cell r="AC281">
            <v>12.8</v>
          </cell>
          <cell r="AD281">
            <v>12.5</v>
          </cell>
          <cell r="AE281">
            <v>15.5</v>
          </cell>
          <cell r="AF281">
            <v>10.9</v>
          </cell>
          <cell r="AG281">
            <v>24.5</v>
          </cell>
          <cell r="AH281">
            <v>20.9</v>
          </cell>
          <cell r="AI281">
            <v>21.6</v>
          </cell>
          <cell r="AJ281">
            <v>26.8</v>
          </cell>
          <cell r="AK281">
            <v>2.99</v>
          </cell>
          <cell r="AL281">
            <v>3.2</v>
          </cell>
          <cell r="AM281">
            <v>3</v>
          </cell>
          <cell r="AN281">
            <v>6</v>
          </cell>
          <cell r="AO281">
            <v>0.09</v>
          </cell>
          <cell r="AP281">
            <v>13.6</v>
          </cell>
          <cell r="AQ281">
            <v>15.4</v>
          </cell>
          <cell r="AR281">
            <v>1.0881583476764201</v>
          </cell>
          <cell r="AS281">
            <v>73.3</v>
          </cell>
          <cell r="AT281">
            <v>92.9</v>
          </cell>
          <cell r="AU281">
            <v>0.13489999999999999</v>
          </cell>
          <cell r="AV281">
            <v>3.1899999999999998E-2</v>
          </cell>
          <cell r="AW281">
            <v>12.69</v>
          </cell>
          <cell r="AX281">
            <v>11.62</v>
          </cell>
          <cell r="AY281">
            <v>12.63</v>
          </cell>
          <cell r="AZ281">
            <v>1.01</v>
          </cell>
          <cell r="BA281">
            <v>1.4830000000000001</v>
          </cell>
          <cell r="BB281">
            <v>2.0819999999999999</v>
          </cell>
          <cell r="BC281">
            <v>7.62</v>
          </cell>
          <cell r="BD281">
            <v>3.1881583476764201</v>
          </cell>
          <cell r="BE281">
            <v>21.74</v>
          </cell>
          <cell r="BF281">
            <v>2</v>
          </cell>
          <cell r="BG281">
            <v>3.2</v>
          </cell>
        </row>
        <row r="282">
          <cell r="D282">
            <v>6.76</v>
          </cell>
          <cell r="E282">
            <v>5.31</v>
          </cell>
          <cell r="F282">
            <v>5.0999999999999996</v>
          </cell>
          <cell r="G282">
            <v>5.33</v>
          </cell>
          <cell r="H282">
            <v>5.29</v>
          </cell>
          <cell r="I282">
            <v>6.76</v>
          </cell>
          <cell r="J282">
            <v>6.37</v>
          </cell>
          <cell r="K282">
            <v>1.71</v>
          </cell>
          <cell r="L282">
            <v>1.91</v>
          </cell>
          <cell r="M282">
            <v>2.08</v>
          </cell>
          <cell r="N282">
            <v>1.9</v>
          </cell>
          <cell r="O282">
            <v>31</v>
          </cell>
          <cell r="P282">
            <v>22</v>
          </cell>
          <cell r="Q282">
            <v>25</v>
          </cell>
          <cell r="R282">
            <v>1</v>
          </cell>
          <cell r="S282">
            <v>1</v>
          </cell>
          <cell r="T282">
            <v>0</v>
          </cell>
          <cell r="U282">
            <v>0.81899999999999995</v>
          </cell>
          <cell r="V282">
            <v>0.84899999999999998</v>
          </cell>
          <cell r="W282">
            <v>1.55</v>
          </cell>
          <cell r="X282">
            <v>0.39100000000000001</v>
          </cell>
          <cell r="Y282">
            <v>0.51200000000000001</v>
          </cell>
          <cell r="Z282">
            <v>0.44</v>
          </cell>
          <cell r="AA282">
            <v>6.5</v>
          </cell>
          <cell r="AB282">
            <v>13.8</v>
          </cell>
          <cell r="AC282">
            <v>13.5</v>
          </cell>
          <cell r="AD282">
            <v>13.3</v>
          </cell>
          <cell r="AE282">
            <v>15.9</v>
          </cell>
          <cell r="AF282">
            <v>11.3</v>
          </cell>
          <cell r="AG282">
            <v>26.2</v>
          </cell>
          <cell r="AH282">
            <v>22.3</v>
          </cell>
          <cell r="AI282">
            <v>23</v>
          </cell>
          <cell r="AJ282">
            <v>27.7</v>
          </cell>
          <cell r="AK282">
            <v>2.94</v>
          </cell>
          <cell r="AL282">
            <v>3.13</v>
          </cell>
          <cell r="AM282">
            <v>3.1</v>
          </cell>
          <cell r="AN282">
            <v>5.9</v>
          </cell>
          <cell r="AO282">
            <v>8.2000000000000003E-2</v>
          </cell>
          <cell r="AP282">
            <v>15.6</v>
          </cell>
          <cell r="AQ282">
            <v>15.4</v>
          </cell>
          <cell r="AR282">
            <v>1.130298288508558</v>
          </cell>
          <cell r="AS282">
            <v>73</v>
          </cell>
          <cell r="AT282">
            <v>91.8</v>
          </cell>
          <cell r="AU282">
            <v>0.1366</v>
          </cell>
          <cell r="AV282">
            <v>3.7199999999999997E-2</v>
          </cell>
          <cell r="AW282">
            <v>13.33</v>
          </cell>
          <cell r="AX282">
            <v>12.27</v>
          </cell>
          <cell r="AY282">
            <v>13.25</v>
          </cell>
          <cell r="AZ282">
            <v>0.98</v>
          </cell>
          <cell r="BA282">
            <v>1.4830000000000001</v>
          </cell>
          <cell r="BB282">
            <v>2.0819999999999999</v>
          </cell>
          <cell r="BC282">
            <v>7.62</v>
          </cell>
          <cell r="BD282">
            <v>3.1002982885085579</v>
          </cell>
          <cell r="BE282">
            <v>21.87</v>
          </cell>
          <cell r="BF282">
            <v>1.8</v>
          </cell>
          <cell r="BG282">
            <v>3.8</v>
          </cell>
        </row>
        <row r="283">
          <cell r="D283">
            <v>6.73</v>
          </cell>
          <cell r="E283">
            <v>5.27</v>
          </cell>
          <cell r="F283">
            <v>5.28</v>
          </cell>
          <cell r="G283">
            <v>5.19</v>
          </cell>
          <cell r="H283">
            <v>5.0599999999999996</v>
          </cell>
          <cell r="I283">
            <v>6.78</v>
          </cell>
          <cell r="J283">
            <v>6.54</v>
          </cell>
          <cell r="K283">
            <v>1.79</v>
          </cell>
          <cell r="L283">
            <v>1.82</v>
          </cell>
          <cell r="M283">
            <v>2.14</v>
          </cell>
          <cell r="N283">
            <v>1.89</v>
          </cell>
          <cell r="O283">
            <v>31</v>
          </cell>
          <cell r="P283">
            <v>20</v>
          </cell>
          <cell r="Q283">
            <v>19</v>
          </cell>
          <cell r="R283">
            <v>1</v>
          </cell>
          <cell r="S283">
            <v>0</v>
          </cell>
          <cell r="T283">
            <v>0</v>
          </cell>
          <cell r="U283">
            <v>0.749</v>
          </cell>
          <cell r="V283">
            <v>0.77100000000000002</v>
          </cell>
          <cell r="W283">
            <v>1.73</v>
          </cell>
          <cell r="X283">
            <v>0.55500000000000005</v>
          </cell>
          <cell r="Y283">
            <v>0.69199999999999995</v>
          </cell>
          <cell r="Z283">
            <v>0.54200000000000004</v>
          </cell>
          <cell r="AA283">
            <v>6.4</v>
          </cell>
          <cell r="AB283">
            <v>13.7</v>
          </cell>
          <cell r="AC283">
            <v>14.4</v>
          </cell>
          <cell r="AD283">
            <v>13.9</v>
          </cell>
          <cell r="AE283">
            <v>16.3</v>
          </cell>
          <cell r="AF283">
            <v>11.4</v>
          </cell>
          <cell r="AG283">
            <v>26.6</v>
          </cell>
          <cell r="AH283">
            <v>24</v>
          </cell>
          <cell r="AI283">
            <v>24.5</v>
          </cell>
          <cell r="AJ283">
            <v>28.5</v>
          </cell>
          <cell r="AK283">
            <v>2.9699999999999998</v>
          </cell>
          <cell r="AL283">
            <v>3.11</v>
          </cell>
          <cell r="AM283">
            <v>2.9</v>
          </cell>
          <cell r="AN283">
            <v>6</v>
          </cell>
          <cell r="AO283">
            <v>0.14799999999999999</v>
          </cell>
          <cell r="AP283">
            <v>16</v>
          </cell>
          <cell r="AQ283">
            <v>15.6</v>
          </cell>
          <cell r="AR283">
            <v>-9.0217870216306153</v>
          </cell>
          <cell r="AS283">
            <v>56.6</v>
          </cell>
          <cell r="AT283">
            <v>90.4</v>
          </cell>
          <cell r="AU283">
            <v>0.247</v>
          </cell>
          <cell r="AV283">
            <v>4.36E-2</v>
          </cell>
          <cell r="AW283">
            <v>13.1</v>
          </cell>
          <cell r="AX283">
            <v>12.02</v>
          </cell>
          <cell r="AY283">
            <v>13.02</v>
          </cell>
          <cell r="AZ283">
            <v>1</v>
          </cell>
          <cell r="BA283">
            <v>1.4830000000000001</v>
          </cell>
          <cell r="BB283">
            <v>2.0819999999999999</v>
          </cell>
          <cell r="BC283">
            <v>7.62</v>
          </cell>
          <cell r="BD283">
            <v>2.9982129783693843</v>
          </cell>
          <cell r="BE283">
            <v>24.96</v>
          </cell>
          <cell r="BF283">
            <v>1.7</v>
          </cell>
          <cell r="BG283">
            <v>4.5</v>
          </cell>
        </row>
        <row r="284">
          <cell r="D284">
            <v>6.71</v>
          </cell>
          <cell r="E284">
            <v>5.05</v>
          </cell>
          <cell r="F284">
            <v>5.27</v>
          </cell>
          <cell r="G284">
            <v>5.24</v>
          </cell>
          <cell r="H284">
            <v>5.2</v>
          </cell>
          <cell r="I284">
            <v>7.18</v>
          </cell>
          <cell r="J284">
            <v>7.34</v>
          </cell>
          <cell r="K284">
            <v>1.72</v>
          </cell>
          <cell r="L284">
            <v>1.88</v>
          </cell>
          <cell r="M284">
            <v>2.1</v>
          </cell>
          <cell r="N284">
            <v>1.98</v>
          </cell>
          <cell r="O284">
            <v>31</v>
          </cell>
          <cell r="P284">
            <v>22</v>
          </cell>
          <cell r="Q284">
            <v>20</v>
          </cell>
          <cell r="R284">
            <v>1</v>
          </cell>
          <cell r="S284">
            <v>1</v>
          </cell>
          <cell r="T284">
            <v>0</v>
          </cell>
          <cell r="U284">
            <v>0.749</v>
          </cell>
          <cell r="V284">
            <v>0.73699999999999999</v>
          </cell>
          <cell r="W284">
            <v>1.46</v>
          </cell>
          <cell r="X284">
            <v>0.312</v>
          </cell>
          <cell r="Y284">
            <v>0.34399999999999997</v>
          </cell>
          <cell r="Z284">
            <v>0.36299999999999999</v>
          </cell>
          <cell r="AA284">
            <v>6.5</v>
          </cell>
          <cell r="AB284">
            <v>13.4</v>
          </cell>
          <cell r="AC284">
            <v>13.8</v>
          </cell>
          <cell r="AD284">
            <v>13.6</v>
          </cell>
          <cell r="AE284">
            <v>17.2</v>
          </cell>
          <cell r="AF284">
            <v>11.6</v>
          </cell>
          <cell r="AG284">
            <v>26.5</v>
          </cell>
          <cell r="AH284">
            <v>25.9</v>
          </cell>
          <cell r="AI284">
            <v>24.2</v>
          </cell>
          <cell r="AJ284">
            <v>33.4</v>
          </cell>
          <cell r="AK284">
            <v>3.0300000000000002</v>
          </cell>
          <cell r="AL284">
            <v>3.21</v>
          </cell>
          <cell r="AM284">
            <v>3</v>
          </cell>
          <cell r="AN284">
            <v>5.8</v>
          </cell>
          <cell r="AO284">
            <v>9.0999999999999998E-2</v>
          </cell>
          <cell r="AP284">
            <v>15.9</v>
          </cell>
          <cell r="AQ284">
            <v>15.6</v>
          </cell>
          <cell r="AR284">
            <v>1.2227999999999997</v>
          </cell>
          <cell r="AS284">
            <v>57.2</v>
          </cell>
          <cell r="AT284">
            <v>90.1</v>
          </cell>
          <cell r="AU284">
            <v>0.2414</v>
          </cell>
          <cell r="AV284">
            <v>4.4299999999999999E-2</v>
          </cell>
          <cell r="AW284">
            <v>12.39</v>
          </cell>
          <cell r="AX284">
            <v>11.35</v>
          </cell>
          <cell r="AY284">
            <v>12.29</v>
          </cell>
          <cell r="AZ284">
            <v>0.94</v>
          </cell>
          <cell r="BA284">
            <v>0</v>
          </cell>
          <cell r="BB284">
            <v>0</v>
          </cell>
          <cell r="BC284">
            <v>0</v>
          </cell>
          <cell r="BD284">
            <v>3.0427999999999997</v>
          </cell>
          <cell r="BE284">
            <v>21.1</v>
          </cell>
          <cell r="BF284">
            <v>1.7</v>
          </cell>
          <cell r="BG284">
            <v>4.5</v>
          </cell>
        </row>
        <row r="285">
          <cell r="D285">
            <v>0</v>
          </cell>
          <cell r="E285">
            <v>0</v>
          </cell>
          <cell r="F285">
            <v>0</v>
          </cell>
          <cell r="G285">
            <v>0</v>
          </cell>
          <cell r="H285">
            <v>0</v>
          </cell>
          <cell r="I285">
            <v>0</v>
          </cell>
          <cell r="J285">
            <v>0</v>
          </cell>
          <cell r="K285">
            <v>0</v>
          </cell>
          <cell r="L285">
            <v>0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0</v>
          </cell>
          <cell r="AJ285">
            <v>0</v>
          </cell>
          <cell r="AK285" t="str">
            <v/>
          </cell>
          <cell r="AL285" t="str">
            <v/>
          </cell>
          <cell r="AM285">
            <v>0</v>
          </cell>
          <cell r="AN285">
            <v>0</v>
          </cell>
          <cell r="AO285">
            <v>0</v>
          </cell>
          <cell r="AP285">
            <v>0</v>
          </cell>
          <cell r="AQ285">
            <v>0</v>
          </cell>
          <cell r="AR285">
            <v>1.140874049027895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12.63</v>
          </cell>
          <cell r="AX285">
            <v>11.53</v>
          </cell>
          <cell r="AY285">
            <v>12.5</v>
          </cell>
          <cell r="AZ285">
            <v>0.97</v>
          </cell>
          <cell r="BA285">
            <v>1.4830000000000001</v>
          </cell>
          <cell r="BB285">
            <v>2.0819999999999999</v>
          </cell>
          <cell r="BC285">
            <v>7.62</v>
          </cell>
          <cell r="BD285">
            <v>2.920874049027895</v>
          </cell>
          <cell r="BE285">
            <v>0</v>
          </cell>
          <cell r="BF285">
            <v>0</v>
          </cell>
          <cell r="BG285">
            <v>0</v>
          </cell>
        </row>
        <row r="286">
          <cell r="D286">
            <v>6.61</v>
          </cell>
          <cell r="E286">
            <v>5.09</v>
          </cell>
          <cell r="F286">
            <v>5.12</v>
          </cell>
          <cell r="G286">
            <v>5.31</v>
          </cell>
          <cell r="H286">
            <v>5.33</v>
          </cell>
          <cell r="I286">
            <v>6.7</v>
          </cell>
          <cell r="J286">
            <v>7.47</v>
          </cell>
          <cell r="K286">
            <v>1.52</v>
          </cell>
          <cell r="L286">
            <v>1.74</v>
          </cell>
          <cell r="M286">
            <v>1.97</v>
          </cell>
          <cell r="N286">
            <v>1.95</v>
          </cell>
          <cell r="O286">
            <v>27</v>
          </cell>
          <cell r="P286">
            <v>22</v>
          </cell>
          <cell r="Q286">
            <v>24</v>
          </cell>
          <cell r="R286">
            <v>5</v>
          </cell>
          <cell r="S286">
            <v>2</v>
          </cell>
          <cell r="T286">
            <v>0</v>
          </cell>
          <cell r="U286">
            <v>0.66200000000000003</v>
          </cell>
          <cell r="V286">
            <v>0.61099999999999999</v>
          </cell>
          <cell r="W286">
            <v>1.52</v>
          </cell>
          <cell r="X286">
            <v>0.316</v>
          </cell>
          <cell r="Y286">
            <v>0.66300000000000003</v>
          </cell>
          <cell r="Z286">
            <v>0.44800000000000001</v>
          </cell>
          <cell r="AA286">
            <v>7.2</v>
          </cell>
          <cell r="AB286">
            <v>15.2</v>
          </cell>
          <cell r="AC286">
            <v>13.6</v>
          </cell>
          <cell r="AD286">
            <v>13.8</v>
          </cell>
          <cell r="AE286">
            <v>17.100000000000001</v>
          </cell>
          <cell r="AF286">
            <v>12.5</v>
          </cell>
          <cell r="AG286">
            <v>29.3</v>
          </cell>
          <cell r="AH286">
            <v>22.7</v>
          </cell>
          <cell r="AI286">
            <v>24.3</v>
          </cell>
          <cell r="AJ286">
            <v>29.7</v>
          </cell>
          <cell r="AK286">
            <v>3.07</v>
          </cell>
          <cell r="AL286">
            <v>3.26</v>
          </cell>
          <cell r="AM286">
            <v>2.9</v>
          </cell>
          <cell r="AN286">
            <v>5.7</v>
          </cell>
          <cell r="AO286">
            <v>0.16700000000000001</v>
          </cell>
          <cell r="AP286">
            <v>15.3</v>
          </cell>
          <cell r="AQ286">
            <v>15.2</v>
          </cell>
          <cell r="AR286">
            <v>1.216115805946792</v>
          </cell>
          <cell r="AS286">
            <v>57.4</v>
          </cell>
          <cell r="AT286">
            <v>88.9</v>
          </cell>
          <cell r="AU286">
            <v>0.2412</v>
          </cell>
          <cell r="AV286">
            <v>5.0700000000000002E-2</v>
          </cell>
          <cell r="AW286">
            <v>13.77</v>
          </cell>
          <cell r="AX286">
            <v>12.78</v>
          </cell>
          <cell r="AY286">
            <v>13.75</v>
          </cell>
          <cell r="AZ286">
            <v>0.97</v>
          </cell>
          <cell r="BA286">
            <v>1.4830000000000001</v>
          </cell>
          <cell r="BB286">
            <v>2.0819999999999999</v>
          </cell>
          <cell r="BC286">
            <v>7.62</v>
          </cell>
          <cell r="BD286">
            <v>2.9961158059467921</v>
          </cell>
          <cell r="BE286">
            <v>23.78</v>
          </cell>
          <cell r="BF286">
            <v>1.8</v>
          </cell>
          <cell r="BG286">
            <v>4.5</v>
          </cell>
        </row>
        <row r="287">
          <cell r="D287">
            <v>6.72</v>
          </cell>
          <cell r="E287">
            <v>5.4</v>
          </cell>
          <cell r="F287">
            <v>5.23</v>
          </cell>
          <cell r="G287">
            <v>5.32</v>
          </cell>
          <cell r="H287">
            <v>5.4</v>
          </cell>
          <cell r="I287">
            <v>6.78</v>
          </cell>
          <cell r="J287">
            <v>7.48</v>
          </cell>
          <cell r="K287">
            <v>1.45</v>
          </cell>
          <cell r="L287">
            <v>1.63</v>
          </cell>
          <cell r="M287">
            <v>1.76</v>
          </cell>
          <cell r="N287">
            <v>1.73</v>
          </cell>
          <cell r="O287">
            <v>28</v>
          </cell>
          <cell r="P287">
            <v>23</v>
          </cell>
          <cell r="Q287">
            <v>48</v>
          </cell>
          <cell r="R287">
            <v>7</v>
          </cell>
          <cell r="S287">
            <v>4</v>
          </cell>
          <cell r="T287">
            <v>1</v>
          </cell>
          <cell r="U287">
            <v>0.74299999999999999</v>
          </cell>
          <cell r="V287">
            <v>0.69799999999999995</v>
          </cell>
          <cell r="W287">
            <v>1.72</v>
          </cell>
          <cell r="X287">
            <v>0.64800000000000002</v>
          </cell>
          <cell r="Y287">
            <v>0.59299999999999997</v>
          </cell>
          <cell r="Z287">
            <v>0.48599999999999999</v>
          </cell>
          <cell r="AA287">
            <v>7.1</v>
          </cell>
          <cell r="AB287">
            <v>14.1</v>
          </cell>
          <cell r="AC287">
            <v>12.6</v>
          </cell>
          <cell r="AD287">
            <v>13.3</v>
          </cell>
          <cell r="AE287">
            <v>17</v>
          </cell>
          <cell r="AF287">
            <v>12.1</v>
          </cell>
          <cell r="AG287">
            <v>26.5</v>
          </cell>
          <cell r="AH287">
            <v>20.7</v>
          </cell>
          <cell r="AI287">
            <v>23.2</v>
          </cell>
          <cell r="AJ287">
            <v>29.2</v>
          </cell>
          <cell r="AK287">
            <v>3.02</v>
          </cell>
          <cell r="AL287">
            <v>3.23</v>
          </cell>
          <cell r="AM287">
            <v>3</v>
          </cell>
          <cell r="AN287">
            <v>5.8</v>
          </cell>
          <cell r="AO287">
            <v>0.14799999999999999</v>
          </cell>
          <cell r="AP287">
            <v>14</v>
          </cell>
          <cell r="AQ287">
            <v>14.9</v>
          </cell>
          <cell r="AR287">
            <v>1.2735454545454548</v>
          </cell>
          <cell r="AS287">
            <v>71.3</v>
          </cell>
          <cell r="AT287">
            <v>89.6</v>
          </cell>
          <cell r="AU287">
            <v>0.1467</v>
          </cell>
          <cell r="AV287">
            <v>4.7500000000000001E-2</v>
          </cell>
          <cell r="AW287">
            <v>15.46</v>
          </cell>
          <cell r="AX287">
            <v>12.54</v>
          </cell>
          <cell r="AY287">
            <v>13.52</v>
          </cell>
          <cell r="AZ287">
            <v>0.98</v>
          </cell>
          <cell r="BA287">
            <v>1.4830000000000001</v>
          </cell>
          <cell r="BB287">
            <v>2.0819999999999999</v>
          </cell>
          <cell r="BC287">
            <v>7.62</v>
          </cell>
          <cell r="BD287">
            <v>3.0335454545454548</v>
          </cell>
          <cell r="BE287">
            <v>22.57</v>
          </cell>
          <cell r="BF287">
            <v>1.8</v>
          </cell>
          <cell r="BG287">
            <v>4.8</v>
          </cell>
        </row>
        <row r="288">
          <cell r="D288">
            <v>6.98</v>
          </cell>
          <cell r="E288">
            <v>5.19</v>
          </cell>
          <cell r="F288">
            <v>5.27</v>
          </cell>
          <cell r="G288">
            <v>5.2</v>
          </cell>
          <cell r="H288">
            <v>5.47</v>
          </cell>
          <cell r="I288">
            <v>7.55</v>
          </cell>
          <cell r="J288">
            <v>7.65</v>
          </cell>
          <cell r="K288">
            <v>1.6</v>
          </cell>
          <cell r="L288">
            <v>1.77</v>
          </cell>
          <cell r="M288">
            <v>1.64</v>
          </cell>
          <cell r="N288">
            <v>1.59</v>
          </cell>
          <cell r="O288">
            <v>24</v>
          </cell>
          <cell r="P288">
            <v>16</v>
          </cell>
          <cell r="Q288">
            <v>39</v>
          </cell>
          <cell r="R288">
            <v>7</v>
          </cell>
          <cell r="S288">
            <v>3</v>
          </cell>
          <cell r="T288">
            <v>0</v>
          </cell>
          <cell r="U288">
            <v>0.78900000000000003</v>
          </cell>
          <cell r="V288">
            <v>0.73399999999999999</v>
          </cell>
          <cell r="W288">
            <v>0.96399999999999997</v>
          </cell>
          <cell r="X288">
            <v>0.56299999999999994</v>
          </cell>
          <cell r="Y288">
            <v>0.84099999999999997</v>
          </cell>
          <cell r="Z288">
            <v>0.53900000000000003</v>
          </cell>
          <cell r="AA288">
            <v>7</v>
          </cell>
          <cell r="AB288">
            <v>12.3</v>
          </cell>
          <cell r="AC288">
            <v>11.9</v>
          </cell>
          <cell r="AD288">
            <v>12.5</v>
          </cell>
          <cell r="AE288">
            <v>17.100000000000001</v>
          </cell>
          <cell r="AF288">
            <v>12.1</v>
          </cell>
          <cell r="AG288">
            <v>12.2</v>
          </cell>
          <cell r="AH288">
            <v>18.7</v>
          </cell>
          <cell r="AI288">
            <v>21.5</v>
          </cell>
          <cell r="AJ288">
            <v>29</v>
          </cell>
          <cell r="AK288">
            <v>2.9699999999999998</v>
          </cell>
          <cell r="AL288">
            <v>3.1799999999999997</v>
          </cell>
          <cell r="AM288">
            <v>3</v>
          </cell>
          <cell r="AN288">
            <v>6.1</v>
          </cell>
          <cell r="AO288">
            <v>6.6000000000000003E-2</v>
          </cell>
          <cell r="AP288">
            <v>15</v>
          </cell>
          <cell r="AQ288">
            <v>14.5</v>
          </cell>
          <cell r="AR288">
            <v>0.7298440233236152</v>
          </cell>
          <cell r="AS288">
            <v>73</v>
          </cell>
          <cell r="AT288">
            <v>92.9</v>
          </cell>
          <cell r="AU288">
            <v>0.13650000000000001</v>
          </cell>
          <cell r="AV288">
            <v>3.2000000000000001E-2</v>
          </cell>
          <cell r="AW288">
            <v>16.399999999999999</v>
          </cell>
          <cell r="AX288">
            <v>13.72</v>
          </cell>
          <cell r="AY288">
            <v>14.66</v>
          </cell>
          <cell r="AZ288">
            <v>0.94</v>
          </cell>
          <cell r="BA288">
            <v>1.4830000000000001</v>
          </cell>
          <cell r="BB288">
            <v>2.0819999999999999</v>
          </cell>
          <cell r="BC288">
            <v>7.62</v>
          </cell>
          <cell r="BD288">
            <v>2.6998440233236152</v>
          </cell>
          <cell r="BE288">
            <v>20.99</v>
          </cell>
          <cell r="BF288">
            <v>1.4</v>
          </cell>
          <cell r="BG288">
            <v>5</v>
          </cell>
        </row>
        <row r="289">
          <cell r="D289">
            <v>6.54</v>
          </cell>
          <cell r="E289">
            <v>5.36</v>
          </cell>
          <cell r="F289">
            <v>5.2</v>
          </cell>
          <cell r="G289">
            <v>5.21</v>
          </cell>
          <cell r="H289">
            <v>5.36</v>
          </cell>
          <cell r="I289">
            <v>7.69</v>
          </cell>
          <cell r="J289">
            <v>7.68</v>
          </cell>
          <cell r="K289">
            <v>1.7</v>
          </cell>
          <cell r="L289">
            <v>1.75</v>
          </cell>
          <cell r="M289">
            <v>2.12</v>
          </cell>
          <cell r="N289">
            <v>1.82</v>
          </cell>
          <cell r="O289">
            <v>22</v>
          </cell>
          <cell r="P289">
            <v>16</v>
          </cell>
          <cell r="Q289">
            <v>26</v>
          </cell>
          <cell r="R289">
            <v>6</v>
          </cell>
          <cell r="S289">
            <v>0</v>
          </cell>
          <cell r="T289">
            <v>0</v>
          </cell>
          <cell r="U289">
            <v>0.65600000000000003</v>
          </cell>
          <cell r="V289">
            <v>0.67500000000000004</v>
          </cell>
          <cell r="W289">
            <v>1.86</v>
          </cell>
          <cell r="X289">
            <v>0.50700000000000001</v>
          </cell>
          <cell r="Y289">
            <v>0.53</v>
          </cell>
          <cell r="Z289">
            <v>0.51500000000000001</v>
          </cell>
          <cell r="AA289">
            <v>6.9</v>
          </cell>
          <cell r="AB289">
            <v>12.5</v>
          </cell>
          <cell r="AC289">
            <v>11.7</v>
          </cell>
          <cell r="AD289">
            <v>12.5</v>
          </cell>
          <cell r="AE289">
            <v>16.2</v>
          </cell>
          <cell r="AF289">
            <v>11.8</v>
          </cell>
          <cell r="AG289">
            <v>23.2</v>
          </cell>
          <cell r="AH289">
            <v>18.5</v>
          </cell>
          <cell r="AI289">
            <v>21.5</v>
          </cell>
          <cell r="AJ289">
            <v>27.6</v>
          </cell>
          <cell r="AK289">
            <v>2.91</v>
          </cell>
          <cell r="AL289">
            <v>3.1399999999999997</v>
          </cell>
          <cell r="AM289">
            <v>2.9</v>
          </cell>
          <cell r="AN289">
            <v>5.9</v>
          </cell>
          <cell r="AO289">
            <v>3.7999999999999999E-2</v>
          </cell>
          <cell r="AP289">
            <v>14.6</v>
          </cell>
          <cell r="AQ289">
            <v>14.8</v>
          </cell>
          <cell r="AR289">
            <v>1.0543235294117654</v>
          </cell>
          <cell r="AS289">
            <v>72.5</v>
          </cell>
          <cell r="AT289">
            <v>90.7</v>
          </cell>
          <cell r="AU289">
            <v>0.13950000000000001</v>
          </cell>
          <cell r="AV289">
            <v>4.2200000000000001E-2</v>
          </cell>
          <cell r="AW289">
            <v>13.98</v>
          </cell>
          <cell r="AX289">
            <v>12.92</v>
          </cell>
          <cell r="AY289">
            <v>13.87</v>
          </cell>
          <cell r="AZ289">
            <v>0.95</v>
          </cell>
          <cell r="BA289">
            <v>1.4830000000000001</v>
          </cell>
          <cell r="BB289">
            <v>2.0819999999999999</v>
          </cell>
          <cell r="BC289">
            <v>7.62</v>
          </cell>
          <cell r="BD289">
            <v>2.9443235294117653</v>
          </cell>
          <cell r="BE289">
            <v>21.63</v>
          </cell>
          <cell r="BF289">
            <v>1.4</v>
          </cell>
          <cell r="BG289">
            <v>5</v>
          </cell>
        </row>
        <row r="290">
          <cell r="D290">
            <v>6.47</v>
          </cell>
          <cell r="E290">
            <v>5.37</v>
          </cell>
          <cell r="F290">
            <v>5.46</v>
          </cell>
          <cell r="G290">
            <v>5.19</v>
          </cell>
          <cell r="H290">
            <v>5.27</v>
          </cell>
          <cell r="I290">
            <v>6.91</v>
          </cell>
          <cell r="J290">
            <v>6.7</v>
          </cell>
          <cell r="K290">
            <v>1.84</v>
          </cell>
          <cell r="L290">
            <v>1.92</v>
          </cell>
          <cell r="M290">
            <v>2.0099999999999998</v>
          </cell>
          <cell r="N290">
            <v>1.84</v>
          </cell>
          <cell r="O290">
            <v>27</v>
          </cell>
          <cell r="P290">
            <v>18</v>
          </cell>
          <cell r="Q290">
            <v>22</v>
          </cell>
          <cell r="R290">
            <v>2</v>
          </cell>
          <cell r="S290">
            <v>0</v>
          </cell>
          <cell r="T290">
            <v>0</v>
          </cell>
          <cell r="U290">
            <v>0.61699999999999999</v>
          </cell>
          <cell r="V290">
            <v>0.60599999999999998</v>
          </cell>
          <cell r="W290">
            <v>0.89500000000000002</v>
          </cell>
          <cell r="X290">
            <v>0.19700000000000001</v>
          </cell>
          <cell r="Y290">
            <v>0.39200000000000002</v>
          </cell>
          <cell r="Z290">
            <v>0.48599999999999999</v>
          </cell>
          <cell r="AA290">
            <v>7.6</v>
          </cell>
          <cell r="AB290">
            <v>13.7</v>
          </cell>
          <cell r="AC290">
            <v>13.1</v>
          </cell>
          <cell r="AD290">
            <v>13.5</v>
          </cell>
          <cell r="AE290">
            <v>17.8</v>
          </cell>
          <cell r="AF290">
            <v>12.8</v>
          </cell>
          <cell r="AG290">
            <v>24.3</v>
          </cell>
          <cell r="AH290">
            <v>20.8</v>
          </cell>
          <cell r="AI290">
            <v>23.3</v>
          </cell>
          <cell r="AJ290">
            <v>30.2</v>
          </cell>
          <cell r="AK290">
            <v>2.98</v>
          </cell>
          <cell r="AL290">
            <v>3.2199999999999998</v>
          </cell>
          <cell r="AM290">
            <v>2.9</v>
          </cell>
          <cell r="AN290">
            <v>5.8</v>
          </cell>
          <cell r="AO290">
            <v>4.5999999999999999E-2</v>
          </cell>
          <cell r="AP290">
            <v>14.2</v>
          </cell>
          <cell r="AQ290">
            <v>14.3</v>
          </cell>
          <cell r="AR290">
            <v>1.1883201196709052</v>
          </cell>
          <cell r="AS290">
            <v>73.099999999999994</v>
          </cell>
          <cell r="AT290">
            <v>91.9</v>
          </cell>
          <cell r="AU290">
            <v>0.13589999999999999</v>
          </cell>
          <cell r="AV290">
            <v>3.78E-2</v>
          </cell>
          <cell r="AW290">
            <v>14.45</v>
          </cell>
          <cell r="AX290">
            <v>13.37</v>
          </cell>
          <cell r="AY290">
            <v>14.36</v>
          </cell>
          <cell r="AZ290">
            <v>0.99</v>
          </cell>
          <cell r="BA290">
            <v>1.4830000000000001</v>
          </cell>
          <cell r="BB290">
            <v>2.0819999999999999</v>
          </cell>
          <cell r="BC290">
            <v>7.62</v>
          </cell>
          <cell r="BD290">
            <v>3.0683201196709051</v>
          </cell>
          <cell r="BE290">
            <v>20.47</v>
          </cell>
          <cell r="BF290">
            <v>1.3</v>
          </cell>
          <cell r="BG290">
            <v>4.9000000000000004</v>
          </cell>
        </row>
        <row r="291">
          <cell r="D291">
            <v>6.37</v>
          </cell>
          <cell r="E291">
            <v>5.41</v>
          </cell>
          <cell r="F291">
            <v>5.39</v>
          </cell>
          <cell r="G291">
            <v>5.37</v>
          </cell>
          <cell r="H291">
            <v>5.41</v>
          </cell>
          <cell r="I291">
            <v>7.1</v>
          </cell>
          <cell r="J291">
            <v>7</v>
          </cell>
          <cell r="K291">
            <v>1.79</v>
          </cell>
          <cell r="L291">
            <v>1.94</v>
          </cell>
          <cell r="M291">
            <v>2.0099999999999998</v>
          </cell>
          <cell r="N291">
            <v>1.96</v>
          </cell>
          <cell r="O291">
            <v>27</v>
          </cell>
          <cell r="P291">
            <v>19</v>
          </cell>
          <cell r="Q291">
            <v>15</v>
          </cell>
          <cell r="R291">
            <v>0</v>
          </cell>
          <cell r="S291">
            <v>0</v>
          </cell>
          <cell r="T291">
            <v>0</v>
          </cell>
          <cell r="U291">
            <v>0.54100000000000004</v>
          </cell>
          <cell r="V291">
            <v>0.57399999999999995</v>
          </cell>
          <cell r="W291">
            <v>0.74399999999999999</v>
          </cell>
          <cell r="X291">
            <v>0.126</v>
          </cell>
          <cell r="Y291">
            <v>0.29899999999999999</v>
          </cell>
          <cell r="Z291">
            <v>0.34699999999999998</v>
          </cell>
          <cell r="AA291">
            <v>7.7</v>
          </cell>
          <cell r="AB291">
            <v>13.9</v>
          </cell>
          <cell r="AC291">
            <v>13.2</v>
          </cell>
          <cell r="AD291">
            <v>13.9</v>
          </cell>
          <cell r="AE291">
            <v>18.600000000000001</v>
          </cell>
          <cell r="AF291">
            <v>13</v>
          </cell>
          <cell r="AG291">
            <v>24.8</v>
          </cell>
          <cell r="AH291">
            <v>21.1</v>
          </cell>
          <cell r="AI291">
            <v>23.9</v>
          </cell>
          <cell r="AJ291">
            <v>32.4</v>
          </cell>
          <cell r="AK291">
            <v>2.89</v>
          </cell>
          <cell r="AL291">
            <v>3.15</v>
          </cell>
          <cell r="AM291">
            <v>2.7</v>
          </cell>
          <cell r="AN291">
            <v>5.9</v>
          </cell>
          <cell r="AO291">
            <v>3.1E-2</v>
          </cell>
          <cell r="AP291">
            <v>14.2</v>
          </cell>
          <cell r="AQ291">
            <v>14.4</v>
          </cell>
          <cell r="AR291">
            <v>1.2485256410256409</v>
          </cell>
          <cell r="AS291">
            <v>72.8</v>
          </cell>
          <cell r="AT291">
            <v>92.4</v>
          </cell>
          <cell r="AU291">
            <v>0.1399</v>
          </cell>
          <cell r="AV291">
            <v>3.5099999999999999E-2</v>
          </cell>
          <cell r="AW291">
            <v>13.61</v>
          </cell>
          <cell r="AX291">
            <v>12.48</v>
          </cell>
          <cell r="AY291">
            <v>13.46</v>
          </cell>
          <cell r="AZ291">
            <v>0.98</v>
          </cell>
          <cell r="BA291">
            <v>0</v>
          </cell>
          <cell r="BB291">
            <v>0</v>
          </cell>
          <cell r="BC291">
            <v>0</v>
          </cell>
          <cell r="BD291">
            <v>3.1285256410256408</v>
          </cell>
          <cell r="BE291">
            <v>21.24</v>
          </cell>
          <cell r="BF291">
            <v>1.3</v>
          </cell>
          <cell r="BG291">
            <v>4.9000000000000004</v>
          </cell>
        </row>
        <row r="292">
          <cell r="D292">
            <v>0</v>
          </cell>
          <cell r="E292">
            <v>0</v>
          </cell>
          <cell r="F292">
            <v>0</v>
          </cell>
          <cell r="G292">
            <v>0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 t="str">
            <v/>
          </cell>
          <cell r="AL292" t="str">
            <v/>
          </cell>
          <cell r="AM292">
            <v>0</v>
          </cell>
          <cell r="AN292">
            <v>0</v>
          </cell>
          <cell r="AO292">
            <v>0</v>
          </cell>
          <cell r="AP292">
            <v>0</v>
          </cell>
          <cell r="AQ292">
            <v>0</v>
          </cell>
          <cell r="AR292" t="str">
            <v/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>
            <v>0</v>
          </cell>
          <cell r="BD292" t="str">
            <v/>
          </cell>
          <cell r="BE292">
            <v>0</v>
          </cell>
          <cell r="BF292">
            <v>0</v>
          </cell>
          <cell r="BG292">
            <v>0</v>
          </cell>
        </row>
        <row r="293">
          <cell r="D293">
            <v>6.55</v>
          </cell>
          <cell r="E293">
            <v>5.38</v>
          </cell>
          <cell r="F293">
            <v>5.4</v>
          </cell>
          <cell r="G293">
            <v>5.26</v>
          </cell>
          <cell r="H293">
            <v>5.43</v>
          </cell>
          <cell r="I293">
            <v>7.43</v>
          </cell>
          <cell r="J293">
            <v>6.93</v>
          </cell>
          <cell r="K293">
            <v>1.71</v>
          </cell>
          <cell r="L293">
            <v>1.8</v>
          </cell>
          <cell r="M293">
            <v>2.2999999999999998</v>
          </cell>
          <cell r="N293">
            <v>1.92</v>
          </cell>
          <cell r="O293">
            <v>24</v>
          </cell>
          <cell r="P293">
            <v>16</v>
          </cell>
          <cell r="Q293">
            <v>30</v>
          </cell>
          <cell r="R293">
            <v>23</v>
          </cell>
          <cell r="S293">
            <v>5</v>
          </cell>
          <cell r="T293">
            <v>0</v>
          </cell>
          <cell r="U293">
            <v>0.67600000000000005</v>
          </cell>
          <cell r="V293">
            <v>0.56200000000000006</v>
          </cell>
          <cell r="W293">
            <v>1.19</v>
          </cell>
          <cell r="X293">
            <v>1.02</v>
          </cell>
          <cell r="Y293">
            <v>0.54700000000000004</v>
          </cell>
          <cell r="Z293">
            <v>0.27300000000000002</v>
          </cell>
          <cell r="AA293">
            <v>7.4</v>
          </cell>
          <cell r="AB293">
            <v>13.4</v>
          </cell>
          <cell r="AC293">
            <v>13.3</v>
          </cell>
          <cell r="AD293">
            <v>13.2</v>
          </cell>
          <cell r="AE293">
            <v>17.7</v>
          </cell>
          <cell r="AF293">
            <v>12.6</v>
          </cell>
          <cell r="AG293">
            <v>24.6</v>
          </cell>
          <cell r="AH293">
            <v>21.1</v>
          </cell>
          <cell r="AI293">
            <v>21.3</v>
          </cell>
          <cell r="AJ293">
            <v>30</v>
          </cell>
          <cell r="AK293">
            <v>2.91</v>
          </cell>
          <cell r="AL293">
            <v>3.1399999999999997</v>
          </cell>
          <cell r="AM293">
            <v>3.1</v>
          </cell>
          <cell r="AN293">
            <v>6</v>
          </cell>
          <cell r="AO293">
            <v>0.05</v>
          </cell>
          <cell r="AP293">
            <v>14.2</v>
          </cell>
          <cell r="AQ293">
            <v>14.5</v>
          </cell>
          <cell r="AR293">
            <v>1.124497681607419</v>
          </cell>
          <cell r="AS293">
            <v>73.2</v>
          </cell>
          <cell r="AT293">
            <v>91.6</v>
          </cell>
          <cell r="AU293">
            <v>0.13539999999999999</v>
          </cell>
          <cell r="AV293">
            <v>3.78E-2</v>
          </cell>
          <cell r="AW293">
            <v>13.92</v>
          </cell>
          <cell r="AX293">
            <v>12.94</v>
          </cell>
          <cell r="AY293">
            <v>13.89</v>
          </cell>
          <cell r="AZ293">
            <v>0.95</v>
          </cell>
          <cell r="BA293">
            <v>1.4830000000000001</v>
          </cell>
          <cell r="BB293">
            <v>2.0819999999999999</v>
          </cell>
          <cell r="BC293">
            <v>7.62</v>
          </cell>
          <cell r="BD293">
            <v>3.094497681607419</v>
          </cell>
          <cell r="BE293">
            <v>19.96</v>
          </cell>
          <cell r="BF293">
            <v>1.3</v>
          </cell>
          <cell r="BG293">
            <v>3.9</v>
          </cell>
        </row>
        <row r="294">
          <cell r="D294">
            <v>6.77</v>
          </cell>
          <cell r="E294">
            <v>5.31</v>
          </cell>
          <cell r="F294">
            <v>5.27</v>
          </cell>
          <cell r="G294">
            <v>5.28</v>
          </cell>
          <cell r="H294">
            <v>5.32</v>
          </cell>
          <cell r="I294">
            <v>7.27</v>
          </cell>
          <cell r="J294">
            <v>7.38</v>
          </cell>
          <cell r="K294">
            <v>1.73</v>
          </cell>
          <cell r="L294">
            <v>1.87</v>
          </cell>
          <cell r="M294">
            <v>2.0299999999999998</v>
          </cell>
          <cell r="N294">
            <v>1.95</v>
          </cell>
          <cell r="O294">
            <v>26</v>
          </cell>
          <cell r="P294">
            <v>17</v>
          </cell>
          <cell r="Q294">
            <v>27</v>
          </cell>
          <cell r="R294">
            <v>8</v>
          </cell>
          <cell r="S294">
            <v>0</v>
          </cell>
          <cell r="T294">
            <v>0</v>
          </cell>
          <cell r="U294">
            <v>0.59</v>
          </cell>
          <cell r="V294">
            <v>0.58599999999999997</v>
          </cell>
          <cell r="W294">
            <v>1.67</v>
          </cell>
          <cell r="X294">
            <v>0.48499999999999999</v>
          </cell>
          <cell r="Y294">
            <v>0.34599999999999997</v>
          </cell>
          <cell r="Z294">
            <v>0.28199999999999997</v>
          </cell>
          <cell r="AA294">
            <v>7.2</v>
          </cell>
          <cell r="AB294">
            <v>12.9</v>
          </cell>
          <cell r="AC294">
            <v>12.7</v>
          </cell>
          <cell r="AD294">
            <v>12.8</v>
          </cell>
          <cell r="AE294">
            <v>17.100000000000001</v>
          </cell>
          <cell r="AF294">
            <v>12.6</v>
          </cell>
          <cell r="AG294">
            <v>24.2</v>
          </cell>
          <cell r="AH294">
            <v>20.399999999999999</v>
          </cell>
          <cell r="AI294">
            <v>20.9</v>
          </cell>
          <cell r="AJ294">
            <v>28.7</v>
          </cell>
          <cell r="AK294">
            <v>2.98</v>
          </cell>
          <cell r="AL294">
            <v>3.45</v>
          </cell>
          <cell r="AM294">
            <v>3</v>
          </cell>
          <cell r="AN294">
            <v>5.9</v>
          </cell>
          <cell r="AO294">
            <v>2.8000000000000001E-2</v>
          </cell>
          <cell r="AP294">
            <v>15.3</v>
          </cell>
          <cell r="AQ294">
            <v>14.1</v>
          </cell>
          <cell r="AR294">
            <v>1.0843900414937757</v>
          </cell>
          <cell r="AS294">
            <v>72.900000000000006</v>
          </cell>
          <cell r="AT294">
            <v>90.9</v>
          </cell>
          <cell r="AU294">
            <v>0.13719999999999999</v>
          </cell>
          <cell r="AV294">
            <v>4.1300000000000003E-2</v>
          </cell>
          <cell r="AW294">
            <v>13.07</v>
          </cell>
          <cell r="AX294">
            <v>12.05</v>
          </cell>
          <cell r="AY294">
            <v>13.01</v>
          </cell>
          <cell r="AZ294">
            <v>0.96</v>
          </cell>
          <cell r="BA294">
            <v>1.4830000000000001</v>
          </cell>
          <cell r="BB294">
            <v>2.0819999999999999</v>
          </cell>
          <cell r="BC294">
            <v>7.62</v>
          </cell>
          <cell r="BD294">
            <v>3.0743900414937757</v>
          </cell>
          <cell r="BE294">
            <v>18.53</v>
          </cell>
          <cell r="BF294">
            <v>1.2</v>
          </cell>
          <cell r="BG294">
            <v>4.9000000000000004</v>
          </cell>
        </row>
        <row r="295">
          <cell r="D295">
            <v>6.27</v>
          </cell>
          <cell r="E295">
            <v>5.3</v>
          </cell>
          <cell r="F295">
            <v>5.13</v>
          </cell>
          <cell r="G295">
            <v>5.23</v>
          </cell>
          <cell r="H295">
            <v>5.39</v>
          </cell>
          <cell r="I295">
            <v>7.41</v>
          </cell>
          <cell r="J295">
            <v>7.32</v>
          </cell>
          <cell r="K295">
            <v>1.53</v>
          </cell>
          <cell r="L295">
            <v>1.63</v>
          </cell>
          <cell r="M295">
            <v>1.91</v>
          </cell>
          <cell r="N295">
            <v>1.7</v>
          </cell>
          <cell r="O295">
            <v>29</v>
          </cell>
          <cell r="P295">
            <v>21</v>
          </cell>
          <cell r="Q295">
            <v>24</v>
          </cell>
          <cell r="R295">
            <v>6</v>
          </cell>
          <cell r="S295">
            <v>0</v>
          </cell>
          <cell r="T295">
            <v>0</v>
          </cell>
          <cell r="U295">
            <v>0.69399999999999995</v>
          </cell>
          <cell r="V295">
            <v>0.69399999999999995</v>
          </cell>
          <cell r="W295">
            <v>2.33</v>
          </cell>
          <cell r="X295">
            <v>0.51800000000000002</v>
          </cell>
          <cell r="Y295">
            <v>0.81</v>
          </cell>
          <cell r="Z295">
            <v>0.65900000000000003</v>
          </cell>
          <cell r="AA295">
            <v>7.9</v>
          </cell>
          <cell r="AB295">
            <v>16.3</v>
          </cell>
          <cell r="AC295">
            <v>14.4</v>
          </cell>
          <cell r="AD295">
            <v>13.9</v>
          </cell>
          <cell r="AE295">
            <v>18.100000000000001</v>
          </cell>
          <cell r="AF295">
            <v>13.6</v>
          </cell>
          <cell r="AG295">
            <v>29.9</v>
          </cell>
          <cell r="AH295">
            <v>23.4</v>
          </cell>
          <cell r="AI295">
            <v>22.9</v>
          </cell>
          <cell r="AJ295">
            <v>30.6</v>
          </cell>
          <cell r="AK295">
            <v>3.1100000000000003</v>
          </cell>
          <cell r="AL295">
            <v>3.3200000000000003</v>
          </cell>
          <cell r="AM295">
            <v>3</v>
          </cell>
          <cell r="AN295">
            <v>6.1</v>
          </cell>
          <cell r="AO295">
            <v>0.06</v>
          </cell>
          <cell r="AP295">
            <v>14.5</v>
          </cell>
          <cell r="AQ295">
            <v>14.4</v>
          </cell>
          <cell r="AR295">
            <v>1.4004513064133017</v>
          </cell>
          <cell r="AS295">
            <v>54.3</v>
          </cell>
          <cell r="AT295">
            <v>84</v>
          </cell>
          <cell r="AU295">
            <v>0.2651</v>
          </cell>
          <cell r="AV295">
            <v>7.5700000000000003E-2</v>
          </cell>
          <cell r="AW295">
            <v>13.77</v>
          </cell>
          <cell r="AX295">
            <v>12.63</v>
          </cell>
          <cell r="AY295">
            <v>13.59</v>
          </cell>
          <cell r="AZ295">
            <v>0.96</v>
          </cell>
          <cell r="BA295">
            <v>1.4830000000000001</v>
          </cell>
          <cell r="BB295">
            <v>2.0819999999999999</v>
          </cell>
          <cell r="BC295">
            <v>7.62</v>
          </cell>
          <cell r="BD295">
            <v>3.1704513064133018</v>
          </cell>
          <cell r="BE295">
            <v>19.66</v>
          </cell>
          <cell r="BF295">
            <v>1.2</v>
          </cell>
          <cell r="BG295">
            <v>4.9000000000000004</v>
          </cell>
        </row>
        <row r="296">
          <cell r="D296">
            <v>6.01</v>
          </cell>
          <cell r="E296">
            <v>5.14</v>
          </cell>
          <cell r="F296">
            <v>5.01</v>
          </cell>
          <cell r="G296">
            <v>4.87</v>
          </cell>
          <cell r="H296">
            <v>5.09</v>
          </cell>
          <cell r="I296">
            <v>7.34</v>
          </cell>
          <cell r="J296">
            <v>7.05</v>
          </cell>
          <cell r="K296">
            <v>1.46</v>
          </cell>
          <cell r="L296">
            <v>1.58</v>
          </cell>
          <cell r="M296">
            <v>1.7</v>
          </cell>
          <cell r="N296">
            <v>1.63</v>
          </cell>
          <cell r="O296">
            <v>55</v>
          </cell>
          <cell r="P296">
            <v>40</v>
          </cell>
          <cell r="Q296">
            <v>68</v>
          </cell>
          <cell r="R296">
            <v>10</v>
          </cell>
          <cell r="S296">
            <v>3</v>
          </cell>
          <cell r="T296">
            <v>0</v>
          </cell>
          <cell r="U296">
            <v>0.74299999999999999</v>
          </cell>
          <cell r="V296">
            <v>0.72899999999999998</v>
          </cell>
          <cell r="W296">
            <v>2.78</v>
          </cell>
          <cell r="X296">
            <v>0.61899999999999999</v>
          </cell>
          <cell r="Y296">
            <v>1.19</v>
          </cell>
          <cell r="Z296">
            <v>0.82799999999999996</v>
          </cell>
          <cell r="AA296">
            <v>8.5</v>
          </cell>
          <cell r="AB296">
            <v>17.5</v>
          </cell>
          <cell r="AC296">
            <v>17.5</v>
          </cell>
          <cell r="AD296">
            <v>16.2</v>
          </cell>
          <cell r="AE296">
            <v>19.5</v>
          </cell>
          <cell r="AF296">
            <v>14.6</v>
          </cell>
          <cell r="AG296">
            <v>32.4</v>
          </cell>
          <cell r="AH296">
            <v>28.8</v>
          </cell>
          <cell r="AI296">
            <v>26.9</v>
          </cell>
          <cell r="AJ296">
            <v>32.799999999999997</v>
          </cell>
          <cell r="AK296">
            <v>2.87</v>
          </cell>
          <cell r="AL296">
            <v>3.3600000000000003</v>
          </cell>
          <cell r="AM296">
            <v>2.9</v>
          </cell>
          <cell r="AN296">
            <v>5.8</v>
          </cell>
          <cell r="AO296">
            <v>0.114</v>
          </cell>
          <cell r="AP296">
            <v>15</v>
          </cell>
          <cell r="AQ296">
            <v>14.2</v>
          </cell>
          <cell r="AR296">
            <v>1.5106117647058825</v>
          </cell>
          <cell r="AS296">
            <v>48.4</v>
          </cell>
          <cell r="AT296">
            <v>79.099999999999994</v>
          </cell>
          <cell r="AU296">
            <v>0.31509999999999999</v>
          </cell>
          <cell r="AV296">
            <v>0.1016</v>
          </cell>
          <cell r="AW296">
            <v>13.88</v>
          </cell>
          <cell r="AX296">
            <v>12.75</v>
          </cell>
          <cell r="AY296">
            <v>13.73</v>
          </cell>
          <cell r="AZ296">
            <v>0.98</v>
          </cell>
          <cell r="BA296">
            <v>1.4830000000000001</v>
          </cell>
          <cell r="BB296">
            <v>2.0819999999999999</v>
          </cell>
          <cell r="BC296">
            <v>7.62</v>
          </cell>
          <cell r="BD296">
            <v>3.1406117647058824</v>
          </cell>
          <cell r="BE296">
            <v>27.84</v>
          </cell>
          <cell r="BF296">
            <v>1.2</v>
          </cell>
          <cell r="BG296">
            <v>4.9000000000000004</v>
          </cell>
        </row>
        <row r="297">
          <cell r="D297">
            <v>6.72</v>
          </cell>
          <cell r="E297">
            <v>4.8899999999999997</v>
          </cell>
          <cell r="F297">
            <v>5.17</v>
          </cell>
          <cell r="G297">
            <v>5.07</v>
          </cell>
          <cell r="H297">
            <v>5.07</v>
          </cell>
          <cell r="I297">
            <v>6.14</v>
          </cell>
          <cell r="J297">
            <v>7.11</v>
          </cell>
          <cell r="K297">
            <v>1.33</v>
          </cell>
          <cell r="L297">
            <v>1.55</v>
          </cell>
          <cell r="M297">
            <v>1.68</v>
          </cell>
          <cell r="N297">
            <v>1.61</v>
          </cell>
          <cell r="O297">
            <v>54</v>
          </cell>
          <cell r="P297">
            <v>46</v>
          </cell>
          <cell r="Q297">
            <v>36</v>
          </cell>
          <cell r="R297">
            <v>9</v>
          </cell>
          <cell r="S297">
            <v>9</v>
          </cell>
          <cell r="T297">
            <v>4</v>
          </cell>
          <cell r="U297">
            <v>0.70299999999999996</v>
          </cell>
          <cell r="V297">
            <v>0.69799999999999995</v>
          </cell>
          <cell r="W297">
            <v>1.94</v>
          </cell>
          <cell r="X297">
            <v>0.32</v>
          </cell>
          <cell r="Y297">
            <v>0.98199999999999998</v>
          </cell>
          <cell r="Z297">
            <v>0.81200000000000006</v>
          </cell>
          <cell r="AA297">
            <v>7.9</v>
          </cell>
          <cell r="AB297">
            <v>14.3</v>
          </cell>
          <cell r="AC297">
            <v>17.2</v>
          </cell>
          <cell r="AD297">
            <v>16.399999999999999</v>
          </cell>
          <cell r="AE297">
            <v>19.100000000000001</v>
          </cell>
          <cell r="AF297">
            <v>13.6</v>
          </cell>
          <cell r="AG297">
            <v>26.4</v>
          </cell>
          <cell r="AH297">
            <v>28.5</v>
          </cell>
          <cell r="AI297">
            <v>27.5</v>
          </cell>
          <cell r="AJ297">
            <v>32.299999999999997</v>
          </cell>
          <cell r="AK297">
            <v>2.91</v>
          </cell>
          <cell r="AL297">
            <v>3.3200000000000003</v>
          </cell>
          <cell r="AM297">
            <v>3</v>
          </cell>
          <cell r="AN297">
            <v>5.7</v>
          </cell>
          <cell r="AO297">
            <v>0.17899999999999999</v>
          </cell>
          <cell r="AP297">
            <v>14.7</v>
          </cell>
          <cell r="AQ297">
            <v>14.2</v>
          </cell>
          <cell r="AR297">
            <v>1.9352465419039873</v>
          </cell>
          <cell r="AS297">
            <v>53.1</v>
          </cell>
          <cell r="AT297">
            <v>78.8</v>
          </cell>
          <cell r="AU297">
            <v>0.27429999999999999</v>
          </cell>
          <cell r="AV297">
            <v>0.10340000000000001</v>
          </cell>
          <cell r="AW297">
            <v>13.38</v>
          </cell>
          <cell r="AX297">
            <v>12.29</v>
          </cell>
          <cell r="AY297">
            <v>13.25</v>
          </cell>
          <cell r="AZ297">
            <v>0.96</v>
          </cell>
          <cell r="BA297">
            <v>1.4830000000000001</v>
          </cell>
          <cell r="BB297">
            <v>2.0819999999999999</v>
          </cell>
          <cell r="BC297">
            <v>7.62</v>
          </cell>
          <cell r="BD297">
            <v>3.6652465419039872</v>
          </cell>
          <cell r="BE297">
            <v>26.53</v>
          </cell>
          <cell r="BF297">
            <v>1.2</v>
          </cell>
          <cell r="BG297">
            <v>4.9000000000000004</v>
          </cell>
        </row>
        <row r="298">
          <cell r="D298">
            <v>6.38</v>
          </cell>
          <cell r="E298">
            <v>5.13</v>
          </cell>
          <cell r="F298">
            <v>5.29</v>
          </cell>
          <cell r="G298">
            <v>5.14</v>
          </cell>
          <cell r="H298">
            <v>4.75</v>
          </cell>
          <cell r="I298">
            <v>6.33</v>
          </cell>
          <cell r="J298">
            <v>7.32</v>
          </cell>
          <cell r="K298">
            <v>1.89</v>
          </cell>
          <cell r="L298">
            <v>1.93</v>
          </cell>
          <cell r="M298">
            <v>1.99</v>
          </cell>
          <cell r="N298">
            <v>1.96</v>
          </cell>
          <cell r="O298">
            <v>31</v>
          </cell>
          <cell r="P298">
            <v>26</v>
          </cell>
          <cell r="Q298">
            <v>19</v>
          </cell>
          <cell r="R298">
            <v>3</v>
          </cell>
          <cell r="S298">
            <v>1</v>
          </cell>
          <cell r="T298">
            <v>0</v>
          </cell>
          <cell r="U298">
            <v>0.63</v>
          </cell>
          <cell r="V298">
            <v>0.63100000000000001</v>
          </cell>
          <cell r="W298">
            <v>0.78300000000000003</v>
          </cell>
          <cell r="X298">
            <v>0.14799999999999999</v>
          </cell>
          <cell r="Y298">
            <v>0.41799999999999998</v>
          </cell>
          <cell r="Z298">
            <v>0.39900000000000002</v>
          </cell>
          <cell r="AA298">
            <v>7.6</v>
          </cell>
          <cell r="AB298">
            <v>19</v>
          </cell>
          <cell r="AC298">
            <v>17.899999999999999</v>
          </cell>
          <cell r="AD298">
            <v>17.399999999999999</v>
          </cell>
          <cell r="AE298">
            <v>17.600000000000001</v>
          </cell>
          <cell r="AF298">
            <v>12.7</v>
          </cell>
          <cell r="AG298">
            <v>34.1</v>
          </cell>
          <cell r="AH298">
            <v>28.9</v>
          </cell>
          <cell r="AI298">
            <v>28.8</v>
          </cell>
          <cell r="AJ298">
            <v>29</v>
          </cell>
          <cell r="AK298">
            <v>2.95</v>
          </cell>
          <cell r="AL298">
            <v>3.3600000000000003</v>
          </cell>
          <cell r="AM298">
            <v>2.9</v>
          </cell>
          <cell r="AN298">
            <v>5.7</v>
          </cell>
          <cell r="AO298">
            <v>8.3000000000000004E-2</v>
          </cell>
          <cell r="AP298">
            <v>13.4</v>
          </cell>
          <cell r="AQ298">
            <v>13.5</v>
          </cell>
          <cell r="AR298">
            <v>1.5341431980906919</v>
          </cell>
          <cell r="AS298">
            <v>53.4</v>
          </cell>
          <cell r="AT298">
            <v>86.6</v>
          </cell>
          <cell r="AU298">
            <v>0.27460000000000001</v>
          </cell>
          <cell r="AV298">
            <v>6.25E-2</v>
          </cell>
          <cell r="AW298">
            <v>13.44</v>
          </cell>
          <cell r="AX298">
            <v>12.57</v>
          </cell>
          <cell r="AY298">
            <v>13.48</v>
          </cell>
          <cell r="AZ298">
            <v>0.91</v>
          </cell>
          <cell r="BA298">
            <v>1.4830000000000001</v>
          </cell>
          <cell r="BB298">
            <v>2.0819999999999999</v>
          </cell>
          <cell r="BC298">
            <v>7.62</v>
          </cell>
          <cell r="BD298">
            <v>3.5041431980906919</v>
          </cell>
          <cell r="BE298">
            <v>28.3</v>
          </cell>
          <cell r="BF298">
            <v>2.4</v>
          </cell>
          <cell r="BG298">
            <v>5.8</v>
          </cell>
        </row>
        <row r="299">
          <cell r="D299">
            <v>0</v>
          </cell>
          <cell r="E299">
            <v>5.32</v>
          </cell>
          <cell r="F299">
            <v>0</v>
          </cell>
          <cell r="G299">
            <v>0</v>
          </cell>
          <cell r="H299">
            <v>0</v>
          </cell>
          <cell r="I299">
            <v>6.56</v>
          </cell>
          <cell r="J299">
            <v>0</v>
          </cell>
          <cell r="K299">
            <v>1.8</v>
          </cell>
          <cell r="L299">
            <v>1.91</v>
          </cell>
          <cell r="M299">
            <v>2.09</v>
          </cell>
          <cell r="N299">
            <v>2.06</v>
          </cell>
          <cell r="O299">
            <v>0</v>
          </cell>
          <cell r="P299">
            <v>0</v>
          </cell>
          <cell r="Q299">
            <v>10</v>
          </cell>
          <cell r="R299">
            <v>0</v>
          </cell>
          <cell r="S299">
            <v>2</v>
          </cell>
          <cell r="T299">
            <v>0</v>
          </cell>
          <cell r="U299">
            <v>0</v>
          </cell>
          <cell r="V299">
            <v>0</v>
          </cell>
          <cell r="W299">
            <v>0.81699999999999995</v>
          </cell>
          <cell r="X299">
            <v>0.10100000000000001</v>
          </cell>
          <cell r="Y299">
            <v>5.7299999999999997E-2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 t="str">
            <v/>
          </cell>
          <cell r="AL299" t="str">
            <v/>
          </cell>
          <cell r="AM299">
            <v>0</v>
          </cell>
          <cell r="AN299">
            <v>0</v>
          </cell>
          <cell r="AO299">
            <v>0.01</v>
          </cell>
          <cell r="AP299">
            <v>0</v>
          </cell>
          <cell r="AQ299">
            <v>0</v>
          </cell>
          <cell r="AR299">
            <v>1.4543560545308742</v>
          </cell>
          <cell r="AS299">
            <v>0</v>
          </cell>
          <cell r="AT299">
            <v>89.4</v>
          </cell>
          <cell r="AU299">
            <v>0</v>
          </cell>
          <cell r="AV299">
            <v>4.8500000000000001E-2</v>
          </cell>
          <cell r="AW299">
            <v>13.49</v>
          </cell>
          <cell r="AX299">
            <v>12.47</v>
          </cell>
          <cell r="AY299">
            <v>13.45</v>
          </cell>
          <cell r="AZ299">
            <v>0.98</v>
          </cell>
          <cell r="BA299">
            <v>1.393</v>
          </cell>
          <cell r="BB299">
            <v>2.0819999999999999</v>
          </cell>
          <cell r="BC299">
            <v>7.4980000000000002</v>
          </cell>
          <cell r="BD299">
            <v>3.4743560545308743</v>
          </cell>
          <cell r="BE299">
            <v>0</v>
          </cell>
          <cell r="BF299">
            <v>3.6</v>
          </cell>
          <cell r="BG299">
            <v>7.5</v>
          </cell>
        </row>
        <row r="300">
          <cell r="D300">
            <v>6.24</v>
          </cell>
          <cell r="E300">
            <v>5.51</v>
          </cell>
          <cell r="F300">
            <v>5.33</v>
          </cell>
          <cell r="G300">
            <v>5.29</v>
          </cell>
          <cell r="H300">
            <v>5.71</v>
          </cell>
          <cell r="I300">
            <v>7.73</v>
          </cell>
          <cell r="J300">
            <v>7.26</v>
          </cell>
          <cell r="K300">
            <v>1.65</v>
          </cell>
          <cell r="L300">
            <v>1.84</v>
          </cell>
          <cell r="M300">
            <v>1.89</v>
          </cell>
          <cell r="N300">
            <v>1.93</v>
          </cell>
          <cell r="O300">
            <v>48</v>
          </cell>
          <cell r="P300">
            <v>39</v>
          </cell>
          <cell r="Q300">
            <v>24</v>
          </cell>
          <cell r="R300">
            <v>5</v>
          </cell>
          <cell r="S300">
            <v>3</v>
          </cell>
          <cell r="T300">
            <v>0</v>
          </cell>
          <cell r="U300">
            <v>0.72499999999999998</v>
          </cell>
          <cell r="V300">
            <v>0.629</v>
          </cell>
          <cell r="W300">
            <v>1.22</v>
          </cell>
          <cell r="X300">
            <v>0.17899999999999999</v>
          </cell>
          <cell r="Y300">
            <v>0.84399999999999997</v>
          </cell>
          <cell r="Z300">
            <v>0.61899999999999999</v>
          </cell>
          <cell r="AA300">
            <v>7.7</v>
          </cell>
          <cell r="AB300">
            <v>21.5</v>
          </cell>
          <cell r="AC300">
            <v>18.100000000000001</v>
          </cell>
          <cell r="AD300">
            <v>17.899999999999999</v>
          </cell>
          <cell r="AE300">
            <v>23.9</v>
          </cell>
          <cell r="AF300">
            <v>12.7</v>
          </cell>
          <cell r="AG300">
            <v>37.1</v>
          </cell>
          <cell r="AH300">
            <v>28.8</v>
          </cell>
          <cell r="AI300">
            <v>29.4</v>
          </cell>
          <cell r="AJ300">
            <v>39.700000000000003</v>
          </cell>
          <cell r="AK300">
            <v>3.01</v>
          </cell>
          <cell r="AL300">
            <v>3.31</v>
          </cell>
          <cell r="AM300">
            <v>2.9</v>
          </cell>
          <cell r="AN300">
            <v>5.9</v>
          </cell>
          <cell r="AO300">
            <v>2.5000000000000001E-2</v>
          </cell>
          <cell r="AP300">
            <v>13.2</v>
          </cell>
          <cell r="AQ300">
            <v>13.8</v>
          </cell>
          <cell r="AR300">
            <v>1.5622673521850896</v>
          </cell>
          <cell r="AS300">
            <v>58.1</v>
          </cell>
          <cell r="AT300">
            <v>88.7</v>
          </cell>
          <cell r="AU300">
            <v>0.2356</v>
          </cell>
          <cell r="AV300">
            <v>5.1700000000000003E-2</v>
          </cell>
          <cell r="AW300">
            <v>16.39</v>
          </cell>
          <cell r="AX300">
            <v>15.56</v>
          </cell>
          <cell r="AY300">
            <v>16.55</v>
          </cell>
          <cell r="AZ300">
            <v>0.99</v>
          </cell>
          <cell r="BA300">
            <v>1.407</v>
          </cell>
          <cell r="BB300">
            <v>2.0819999999999999</v>
          </cell>
          <cell r="BC300">
            <v>8.4920000000000009</v>
          </cell>
          <cell r="BD300">
            <v>3.4522673521850895</v>
          </cell>
          <cell r="BE300">
            <v>28.1</v>
          </cell>
          <cell r="BF300">
            <v>3.6</v>
          </cell>
          <cell r="BG300">
            <v>7.5</v>
          </cell>
        </row>
        <row r="301">
          <cell r="D301">
            <v>5.91</v>
          </cell>
          <cell r="E301">
            <v>5.03</v>
          </cell>
          <cell r="F301">
            <v>5.27</v>
          </cell>
          <cell r="G301">
            <v>4.9400000000000004</v>
          </cell>
          <cell r="H301">
            <v>4.92</v>
          </cell>
          <cell r="I301">
            <v>6.94</v>
          </cell>
          <cell r="J301">
            <v>7.72</v>
          </cell>
          <cell r="K301">
            <v>1.59</v>
          </cell>
          <cell r="L301">
            <v>1.61</v>
          </cell>
          <cell r="M301">
            <v>1.84</v>
          </cell>
          <cell r="N301">
            <v>1.79</v>
          </cell>
          <cell r="O301">
            <v>51</v>
          </cell>
          <cell r="P301">
            <v>44</v>
          </cell>
          <cell r="Q301">
            <v>29</v>
          </cell>
          <cell r="R301">
            <v>8</v>
          </cell>
          <cell r="S301">
            <v>2</v>
          </cell>
          <cell r="T301">
            <v>0</v>
          </cell>
          <cell r="U301">
            <v>0.81899999999999995</v>
          </cell>
          <cell r="V301">
            <v>0.67200000000000004</v>
          </cell>
          <cell r="W301">
            <v>2.23</v>
          </cell>
          <cell r="X301">
            <v>0.39400000000000002</v>
          </cell>
          <cell r="Y301">
            <v>0.91400000000000003</v>
          </cell>
          <cell r="Z301">
            <v>0.51</v>
          </cell>
          <cell r="AA301">
            <v>8.1</v>
          </cell>
          <cell r="AB301">
            <v>18.8</v>
          </cell>
          <cell r="AC301">
            <v>18.600000000000001</v>
          </cell>
          <cell r="AD301">
            <v>18.399999999999999</v>
          </cell>
          <cell r="AE301">
            <v>26.7</v>
          </cell>
          <cell r="AF301">
            <v>13.3</v>
          </cell>
          <cell r="AG301">
            <v>33.700000000000003</v>
          </cell>
          <cell r="AH301">
            <v>29.5</v>
          </cell>
          <cell r="AI301">
            <v>30.1</v>
          </cell>
          <cell r="AJ301">
            <v>44.2</v>
          </cell>
          <cell r="AK301">
            <v>2.96</v>
          </cell>
          <cell r="AL301">
            <v>3.25</v>
          </cell>
          <cell r="AM301">
            <v>2.8</v>
          </cell>
          <cell r="AN301">
            <v>5.8</v>
          </cell>
          <cell r="AO301">
            <v>9.5000000000000001E-2</v>
          </cell>
          <cell r="AP301">
            <v>13</v>
          </cell>
          <cell r="AQ301">
            <v>13.6</v>
          </cell>
          <cell r="AR301">
            <v>1.637296380090498</v>
          </cell>
          <cell r="AS301">
            <v>54.6</v>
          </cell>
          <cell r="AT301">
            <v>85.7</v>
          </cell>
          <cell r="AU301">
            <v>0.26240000000000002</v>
          </cell>
          <cell r="AV301">
            <v>6.4100000000000004E-2</v>
          </cell>
          <cell r="AW301">
            <v>18.329999999999998</v>
          </cell>
          <cell r="AX301">
            <v>17.68</v>
          </cell>
          <cell r="AY301">
            <v>18.63</v>
          </cell>
          <cell r="AZ301">
            <v>0.95</v>
          </cell>
          <cell r="BA301">
            <v>1.4330000000000001</v>
          </cell>
          <cell r="BB301">
            <v>2.0819999999999999</v>
          </cell>
          <cell r="BC301">
            <v>8.5809999999999995</v>
          </cell>
          <cell r="BD301">
            <v>3.3972963800904981</v>
          </cell>
          <cell r="BE301">
            <v>28.64</v>
          </cell>
          <cell r="BF301">
            <v>3.5</v>
          </cell>
          <cell r="BG301">
            <v>7.5</v>
          </cell>
        </row>
        <row r="302">
          <cell r="D302">
            <v>6.47</v>
          </cell>
          <cell r="E302">
            <v>5.15</v>
          </cell>
          <cell r="F302">
            <v>5.33</v>
          </cell>
          <cell r="G302">
            <v>4.8600000000000003</v>
          </cell>
          <cell r="H302">
            <v>4.88</v>
          </cell>
          <cell r="I302">
            <v>6.73</v>
          </cell>
          <cell r="J302">
            <v>7.59</v>
          </cell>
          <cell r="K302">
            <v>1.57</v>
          </cell>
          <cell r="L302">
            <v>1.6</v>
          </cell>
          <cell r="M302">
            <v>1.83</v>
          </cell>
          <cell r="N302">
            <v>1.8</v>
          </cell>
          <cell r="O302">
            <v>46</v>
          </cell>
          <cell r="P302">
            <v>40</v>
          </cell>
          <cell r="Q302">
            <v>27</v>
          </cell>
          <cell r="R302">
            <v>9</v>
          </cell>
          <cell r="S302">
            <v>7</v>
          </cell>
          <cell r="T302">
            <v>2</v>
          </cell>
          <cell r="U302">
            <v>0.72799999999999998</v>
          </cell>
          <cell r="V302">
            <v>0.61499999999999999</v>
          </cell>
          <cell r="W302">
            <v>1.73</v>
          </cell>
          <cell r="X302">
            <v>0.59</v>
          </cell>
          <cell r="Y302">
            <v>0.90300000000000002</v>
          </cell>
          <cell r="Z302">
            <v>0.40699999999999997</v>
          </cell>
          <cell r="AA302">
            <v>7.5</v>
          </cell>
          <cell r="AB302">
            <v>18.7</v>
          </cell>
          <cell r="AC302">
            <v>19</v>
          </cell>
          <cell r="AD302">
            <v>18.899999999999999</v>
          </cell>
          <cell r="AE302">
            <v>21.3</v>
          </cell>
          <cell r="AF302">
            <v>12.7</v>
          </cell>
          <cell r="AG302">
            <v>34.1</v>
          </cell>
          <cell r="AH302">
            <v>30.7</v>
          </cell>
          <cell r="AI302">
            <v>30.9</v>
          </cell>
          <cell r="AJ302">
            <v>39.4</v>
          </cell>
          <cell r="AK302">
            <v>2.9299999999999997</v>
          </cell>
          <cell r="AL302">
            <v>3.2199999999999998</v>
          </cell>
          <cell r="AM302">
            <v>2.9</v>
          </cell>
          <cell r="AN302">
            <v>5.7</v>
          </cell>
          <cell r="AO302">
            <v>0.127</v>
          </cell>
          <cell r="AP302">
            <v>13.9</v>
          </cell>
          <cell r="AQ302">
            <v>13.6</v>
          </cell>
          <cell r="AR302">
            <v>1.8451444108761332</v>
          </cell>
          <cell r="AS302">
            <v>54.9</v>
          </cell>
          <cell r="AT302">
            <v>86.4</v>
          </cell>
          <cell r="AU302">
            <v>0.2621</v>
          </cell>
          <cell r="AV302">
            <v>6.3299999999999995E-2</v>
          </cell>
          <cell r="AW302">
            <v>17.98</v>
          </cell>
          <cell r="AX302">
            <v>16.55</v>
          </cell>
          <cell r="AY302">
            <v>18.46</v>
          </cell>
          <cell r="AZ302">
            <v>1.91</v>
          </cell>
          <cell r="BA302">
            <v>1.4330000000000001</v>
          </cell>
          <cell r="BB302">
            <v>2.0819999999999999</v>
          </cell>
          <cell r="BC302">
            <v>8.5809999999999995</v>
          </cell>
          <cell r="BD302">
            <v>3.7351444108761331</v>
          </cell>
          <cell r="BE302">
            <v>27.14</v>
          </cell>
          <cell r="BF302">
            <v>3.7</v>
          </cell>
          <cell r="BG302">
            <v>7.5</v>
          </cell>
        </row>
        <row r="303">
          <cell r="D303">
            <v>7.1</v>
          </cell>
          <cell r="E303">
            <v>5.35</v>
          </cell>
          <cell r="F303">
            <v>5.39</v>
          </cell>
          <cell r="G303">
            <v>5.32</v>
          </cell>
          <cell r="H303">
            <v>5.34</v>
          </cell>
          <cell r="I303">
            <v>6.84</v>
          </cell>
          <cell r="J303">
            <v>7.69</v>
          </cell>
          <cell r="K303">
            <v>1.63</v>
          </cell>
          <cell r="L303">
            <v>1.74</v>
          </cell>
          <cell r="M303">
            <v>1.87</v>
          </cell>
          <cell r="N303">
            <v>1.83</v>
          </cell>
          <cell r="O303">
            <v>33</v>
          </cell>
          <cell r="P303">
            <v>25</v>
          </cell>
          <cell r="Q303">
            <v>19</v>
          </cell>
          <cell r="R303">
            <v>3</v>
          </cell>
          <cell r="S303">
            <v>0</v>
          </cell>
          <cell r="T303">
            <v>0</v>
          </cell>
          <cell r="U303">
            <v>0.71699999999999997</v>
          </cell>
          <cell r="V303">
            <v>0.61299999999999999</v>
          </cell>
          <cell r="W303">
            <v>1.17</v>
          </cell>
          <cell r="X303">
            <v>0.26400000000000001</v>
          </cell>
          <cell r="Y303">
            <v>0.39900000000000002</v>
          </cell>
          <cell r="Z303">
            <v>0.35799999999999998</v>
          </cell>
          <cell r="AA303">
            <v>8</v>
          </cell>
          <cell r="AB303">
            <v>18.899999999999999</v>
          </cell>
          <cell r="AC303">
            <v>18.8</v>
          </cell>
          <cell r="AD303">
            <v>18.8</v>
          </cell>
          <cell r="AE303">
            <v>19.899999999999999</v>
          </cell>
          <cell r="AF303">
            <v>13.6</v>
          </cell>
          <cell r="AG303">
            <v>33.700000000000003</v>
          </cell>
          <cell r="AH303">
            <v>30.8</v>
          </cell>
          <cell r="AI303">
            <v>31.6</v>
          </cell>
          <cell r="AJ303">
            <v>34.299999999999997</v>
          </cell>
          <cell r="AK303">
            <v>2.9699999999999998</v>
          </cell>
          <cell r="AL303">
            <v>3.1799999999999997</v>
          </cell>
          <cell r="AM303">
            <v>2.9</v>
          </cell>
          <cell r="AN303">
            <v>5.8</v>
          </cell>
          <cell r="AO303">
            <v>8.4000000000000005E-2</v>
          </cell>
          <cell r="AP303">
            <v>14.5</v>
          </cell>
          <cell r="AQ303">
            <v>14.6</v>
          </cell>
          <cell r="AR303">
            <v>1.6793528089887642</v>
          </cell>
          <cell r="AS303">
            <v>54.7</v>
          </cell>
          <cell r="AT303">
            <v>86.3</v>
          </cell>
          <cell r="AU303">
            <v>0.26229999999999998</v>
          </cell>
          <cell r="AV303">
            <v>6.4000000000000001E-2</v>
          </cell>
          <cell r="AW303">
            <v>18.5</v>
          </cell>
          <cell r="AX303">
            <v>17.8</v>
          </cell>
          <cell r="AY303">
            <v>18.78</v>
          </cell>
          <cell r="AZ303">
            <v>0.98</v>
          </cell>
          <cell r="BA303">
            <v>1.3959999999999999</v>
          </cell>
          <cell r="BB303">
            <v>2.0819999999999999</v>
          </cell>
          <cell r="BC303">
            <v>7.7009999999999996</v>
          </cell>
          <cell r="BD303">
            <v>3.5993528089887641</v>
          </cell>
          <cell r="BE303">
            <v>29.26</v>
          </cell>
          <cell r="BF303">
            <v>4.2</v>
          </cell>
          <cell r="BG303">
            <v>7.5</v>
          </cell>
        </row>
        <row r="304">
          <cell r="D304">
            <v>6.54</v>
          </cell>
          <cell r="E304">
            <v>5.37</v>
          </cell>
          <cell r="F304">
            <v>5.29</v>
          </cell>
          <cell r="G304">
            <v>5.36</v>
          </cell>
          <cell r="H304">
            <v>5.37</v>
          </cell>
          <cell r="I304">
            <v>6.99</v>
          </cell>
          <cell r="J304">
            <v>7.6</v>
          </cell>
          <cell r="K304">
            <v>2.2000000000000002</v>
          </cell>
          <cell r="L304">
            <v>2.4300000000000002</v>
          </cell>
          <cell r="M304">
            <v>2.5299999999999998</v>
          </cell>
          <cell r="N304">
            <v>2.08</v>
          </cell>
          <cell r="O304">
            <v>41</v>
          </cell>
          <cell r="P304">
            <v>32</v>
          </cell>
          <cell r="Q304">
            <v>36</v>
          </cell>
          <cell r="R304">
            <v>9</v>
          </cell>
          <cell r="S304">
            <v>1</v>
          </cell>
          <cell r="T304">
            <v>0</v>
          </cell>
          <cell r="U304">
            <v>0.78700000000000003</v>
          </cell>
          <cell r="V304">
            <v>0.63600000000000001</v>
          </cell>
          <cell r="W304">
            <v>2.62</v>
          </cell>
          <cell r="X304">
            <v>0.40500000000000003</v>
          </cell>
          <cell r="Y304">
            <v>0.442</v>
          </cell>
          <cell r="Z304">
            <v>0.311</v>
          </cell>
          <cell r="AA304">
            <v>7.5</v>
          </cell>
          <cell r="AB304">
            <v>18.100000000000001</v>
          </cell>
          <cell r="AC304">
            <v>17.899999999999999</v>
          </cell>
          <cell r="AD304">
            <v>18.100000000000001</v>
          </cell>
          <cell r="AE304">
            <v>23.9</v>
          </cell>
          <cell r="AF304">
            <v>12.8</v>
          </cell>
          <cell r="AG304">
            <v>33.1</v>
          </cell>
          <cell r="AH304">
            <v>29.5</v>
          </cell>
          <cell r="AI304">
            <v>30.7</v>
          </cell>
          <cell r="AJ304">
            <v>40.6</v>
          </cell>
          <cell r="AK304">
            <v>2.99</v>
          </cell>
          <cell r="AL304">
            <v>3.3899999999999997</v>
          </cell>
          <cell r="AM304">
            <v>3.1</v>
          </cell>
          <cell r="AN304">
            <v>6</v>
          </cell>
          <cell r="AO304">
            <v>8.2000000000000003E-2</v>
          </cell>
          <cell r="AP304">
            <v>14.7</v>
          </cell>
          <cell r="AQ304">
            <v>14.6</v>
          </cell>
          <cell r="AR304">
            <v>0.85308910891089118</v>
          </cell>
          <cell r="AS304">
            <v>58.7</v>
          </cell>
          <cell r="AT304">
            <v>88.8</v>
          </cell>
          <cell r="AU304">
            <v>0.23100000000000001</v>
          </cell>
          <cell r="AV304">
            <v>5.1400000000000001E-2</v>
          </cell>
          <cell r="AW304">
            <v>16.05</v>
          </cell>
          <cell r="AX304">
            <v>15.15</v>
          </cell>
          <cell r="AY304">
            <v>16.11</v>
          </cell>
          <cell r="AZ304">
            <v>0.96</v>
          </cell>
          <cell r="BA304">
            <v>1.423</v>
          </cell>
          <cell r="BB304">
            <v>2.0819999999999999</v>
          </cell>
          <cell r="BC304">
            <v>8.0129999999999999</v>
          </cell>
          <cell r="BD304">
            <v>2.6430891089108912</v>
          </cell>
          <cell r="BE304">
            <v>29.01</v>
          </cell>
          <cell r="BF304">
            <v>4.2</v>
          </cell>
          <cell r="BG304">
            <v>7.5</v>
          </cell>
        </row>
        <row r="305">
          <cell r="D305">
            <v>6.6</v>
          </cell>
          <cell r="E305">
            <v>5.27</v>
          </cell>
          <cell r="F305">
            <v>5.34</v>
          </cell>
          <cell r="G305">
            <v>5.14</v>
          </cell>
          <cell r="H305">
            <v>5.3</v>
          </cell>
          <cell r="I305">
            <v>6.69</v>
          </cell>
          <cell r="J305">
            <v>7.6</v>
          </cell>
          <cell r="K305">
            <v>1.88</v>
          </cell>
          <cell r="L305">
            <v>2</v>
          </cell>
          <cell r="M305">
            <v>2.38</v>
          </cell>
          <cell r="N305">
            <v>2.34</v>
          </cell>
          <cell r="O305">
            <v>44</v>
          </cell>
          <cell r="P305">
            <v>35</v>
          </cell>
          <cell r="Q305">
            <v>35</v>
          </cell>
          <cell r="R305">
            <v>8</v>
          </cell>
          <cell r="S305">
            <v>8</v>
          </cell>
          <cell r="T305">
            <v>0</v>
          </cell>
          <cell r="U305">
            <v>0.61299999999999999</v>
          </cell>
          <cell r="V305">
            <v>0.59899999999999998</v>
          </cell>
          <cell r="W305">
            <v>1.67</v>
          </cell>
          <cell r="X305">
            <v>0.27</v>
          </cell>
          <cell r="Y305">
            <v>1.02</v>
          </cell>
          <cell r="Z305">
            <v>0.50900000000000001</v>
          </cell>
          <cell r="AA305">
            <v>7.7</v>
          </cell>
          <cell r="AB305">
            <v>18.899999999999999</v>
          </cell>
          <cell r="AC305">
            <v>19.2</v>
          </cell>
          <cell r="AD305">
            <v>18.600000000000001</v>
          </cell>
          <cell r="AE305">
            <v>24.3</v>
          </cell>
          <cell r="AF305">
            <v>12.9</v>
          </cell>
          <cell r="AG305">
            <v>34.700000000000003</v>
          </cell>
          <cell r="AH305">
            <v>30.2</v>
          </cell>
          <cell r="AI305">
            <v>30.7</v>
          </cell>
          <cell r="AJ305">
            <v>40.6</v>
          </cell>
          <cell r="AK305">
            <v>2.95</v>
          </cell>
          <cell r="AL305">
            <v>3.52</v>
          </cell>
          <cell r="AM305">
            <v>2.9</v>
          </cell>
          <cell r="AN305">
            <v>5.9</v>
          </cell>
          <cell r="AO305">
            <v>6.5000000000000002E-2</v>
          </cell>
          <cell r="AP305">
            <v>13.6</v>
          </cell>
          <cell r="AQ305">
            <v>14</v>
          </cell>
          <cell r="AR305">
            <v>1.5180233406272792</v>
          </cell>
          <cell r="AS305">
            <v>59.6</v>
          </cell>
          <cell r="AT305">
            <v>89.1</v>
          </cell>
          <cell r="AU305">
            <v>0.22470000000000001</v>
          </cell>
          <cell r="AV305">
            <v>4.9799999999999997E-2</v>
          </cell>
          <cell r="AW305">
            <v>14.66</v>
          </cell>
          <cell r="AX305">
            <v>13.71</v>
          </cell>
          <cell r="AY305">
            <v>14.71</v>
          </cell>
          <cell r="AZ305">
            <v>1</v>
          </cell>
          <cell r="BA305">
            <v>1.3660000000000001</v>
          </cell>
          <cell r="BB305">
            <v>2.0819999999999999</v>
          </cell>
          <cell r="BC305">
            <v>7.13</v>
          </cell>
          <cell r="BD305">
            <v>3.5780233406272792</v>
          </cell>
          <cell r="BE305">
            <v>29.47</v>
          </cell>
          <cell r="BF305">
            <v>4.2</v>
          </cell>
          <cell r="BG305">
            <v>7.7</v>
          </cell>
        </row>
        <row r="306">
          <cell r="D306">
            <v>0</v>
          </cell>
          <cell r="E306">
            <v>0</v>
          </cell>
          <cell r="F306">
            <v>0</v>
          </cell>
          <cell r="G306">
            <v>0</v>
          </cell>
          <cell r="H306">
            <v>0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 t="str">
            <v/>
          </cell>
          <cell r="AL306" t="str">
            <v/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 t="str">
            <v/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>
            <v>0</v>
          </cell>
          <cell r="BD306" t="str">
            <v/>
          </cell>
          <cell r="BE306">
            <v>0</v>
          </cell>
          <cell r="BF306">
            <v>0</v>
          </cell>
          <cell r="BG306">
            <v>0</v>
          </cell>
        </row>
        <row r="307">
          <cell r="D307">
            <v>7.68</v>
          </cell>
          <cell r="E307">
            <v>5.28</v>
          </cell>
          <cell r="F307">
            <v>5.3</v>
          </cell>
          <cell r="G307">
            <v>5.31</v>
          </cell>
          <cell r="H307">
            <v>5.38</v>
          </cell>
          <cell r="I307">
            <v>6.13</v>
          </cell>
          <cell r="J307">
            <v>6.24</v>
          </cell>
          <cell r="K307">
            <v>1.87</v>
          </cell>
          <cell r="L307">
            <v>2.09</v>
          </cell>
          <cell r="M307">
            <v>2.2000000000000002</v>
          </cell>
          <cell r="N307">
            <v>2.2599999999999998</v>
          </cell>
          <cell r="O307">
            <v>40</v>
          </cell>
          <cell r="P307">
            <v>38</v>
          </cell>
          <cell r="Q307">
            <v>20</v>
          </cell>
          <cell r="R307">
            <v>0</v>
          </cell>
          <cell r="S307">
            <v>0</v>
          </cell>
          <cell r="T307">
            <v>0</v>
          </cell>
          <cell r="U307">
            <v>0.68500000000000005</v>
          </cell>
          <cell r="V307">
            <v>0.65500000000000003</v>
          </cell>
          <cell r="W307">
            <v>1.48</v>
          </cell>
          <cell r="X307">
            <v>0.161</v>
          </cell>
          <cell r="Y307">
            <v>0.747</v>
          </cell>
          <cell r="Z307">
            <v>0.65400000000000003</v>
          </cell>
          <cell r="AA307">
            <v>7.9</v>
          </cell>
          <cell r="AB307">
            <v>18.899999999999999</v>
          </cell>
          <cell r="AC307">
            <v>19</v>
          </cell>
          <cell r="AD307">
            <v>18.2</v>
          </cell>
          <cell r="AE307">
            <v>22.4</v>
          </cell>
          <cell r="AF307">
            <v>12.7</v>
          </cell>
          <cell r="AG307">
            <v>34.299999999999997</v>
          </cell>
          <cell r="AH307">
            <v>29.1</v>
          </cell>
          <cell r="AI307">
            <v>29.2</v>
          </cell>
          <cell r="AJ307">
            <v>36.4</v>
          </cell>
          <cell r="AK307">
            <v>2.9299999999999997</v>
          </cell>
          <cell r="AL307">
            <v>3.4699999999999998</v>
          </cell>
          <cell r="AM307">
            <v>2.9</v>
          </cell>
          <cell r="AN307">
            <v>5.7</v>
          </cell>
          <cell r="AO307">
            <v>7.1999999999999995E-2</v>
          </cell>
          <cell r="AP307">
            <v>12</v>
          </cell>
          <cell r="AQ307">
            <v>13</v>
          </cell>
          <cell r="AR307">
            <v>1.4313636363636366</v>
          </cell>
          <cell r="AS307">
            <v>59.8</v>
          </cell>
          <cell r="AT307">
            <v>86.4</v>
          </cell>
          <cell r="AU307">
            <v>0.22459999999999999</v>
          </cell>
          <cell r="AV307">
            <v>6.3100000000000003E-2</v>
          </cell>
          <cell r="AW307">
            <v>14.78</v>
          </cell>
          <cell r="AX307">
            <v>13.86</v>
          </cell>
          <cell r="AY307">
            <v>14.84</v>
          </cell>
          <cell r="AZ307">
            <v>0.98</v>
          </cell>
          <cell r="BA307">
            <v>1.4219999999999999</v>
          </cell>
          <cell r="BB307">
            <v>2.5659999999999998</v>
          </cell>
          <cell r="BC307">
            <v>0.98</v>
          </cell>
          <cell r="BD307">
            <v>3.6113636363636368</v>
          </cell>
          <cell r="BE307">
            <v>29.33</v>
          </cell>
          <cell r="BF307">
            <v>4.3</v>
          </cell>
          <cell r="BG307">
            <v>7.9</v>
          </cell>
        </row>
        <row r="308">
          <cell r="D308">
            <v>7.14</v>
          </cell>
          <cell r="E308">
            <v>5.3</v>
          </cell>
          <cell r="F308">
            <v>5.26</v>
          </cell>
          <cell r="G308">
            <v>5.28</v>
          </cell>
          <cell r="H308">
            <v>5.32</v>
          </cell>
          <cell r="I308">
            <v>6.19</v>
          </cell>
          <cell r="J308">
            <v>6.5</v>
          </cell>
          <cell r="K308">
            <v>1.85</v>
          </cell>
          <cell r="L308">
            <v>1.92</v>
          </cell>
          <cell r="M308">
            <v>2.14</v>
          </cell>
          <cell r="N308">
            <v>2.11</v>
          </cell>
          <cell r="O308">
            <v>43</v>
          </cell>
          <cell r="P308">
            <v>37</v>
          </cell>
          <cell r="Q308">
            <v>21</v>
          </cell>
          <cell r="R308">
            <v>0</v>
          </cell>
          <cell r="S308">
            <v>0</v>
          </cell>
          <cell r="T308">
            <v>0</v>
          </cell>
          <cell r="U308">
            <v>0.93700000000000006</v>
          </cell>
          <cell r="V308">
            <v>0.73299999999999998</v>
          </cell>
          <cell r="W308">
            <v>0.98599999999999999</v>
          </cell>
          <cell r="X308">
            <v>0.16200000000000001</v>
          </cell>
          <cell r="Y308">
            <v>0.79400000000000004</v>
          </cell>
          <cell r="Z308">
            <v>0.78100000000000003</v>
          </cell>
          <cell r="AA308">
            <v>8</v>
          </cell>
          <cell r="AB308">
            <v>18.899999999999999</v>
          </cell>
          <cell r="AC308">
            <v>18.899999999999999</v>
          </cell>
          <cell r="AD308">
            <v>18.3</v>
          </cell>
          <cell r="AE308">
            <v>22.7</v>
          </cell>
          <cell r="AF308">
            <v>12.7</v>
          </cell>
          <cell r="AG308">
            <v>33.1</v>
          </cell>
          <cell r="AH308">
            <v>28.6</v>
          </cell>
          <cell r="AI308">
            <v>29.4</v>
          </cell>
          <cell r="AJ308">
            <v>36.799999999999997</v>
          </cell>
          <cell r="AK308">
            <v>2.9699999999999998</v>
          </cell>
          <cell r="AL308">
            <v>3.26</v>
          </cell>
          <cell r="AM308">
            <v>2.9</v>
          </cell>
          <cell r="AN308">
            <v>5.7</v>
          </cell>
          <cell r="AO308">
            <v>5.8999999999999997E-2</v>
          </cell>
          <cell r="AP308">
            <v>11.7</v>
          </cell>
          <cell r="AQ308">
            <v>12.8</v>
          </cell>
          <cell r="AR308">
            <v>1.5364972527472527</v>
          </cell>
          <cell r="AS308">
            <v>59.5</v>
          </cell>
          <cell r="AT308">
            <v>88.6</v>
          </cell>
          <cell r="AU308">
            <v>0.2248</v>
          </cell>
          <cell r="AV308">
            <v>5.16E-2</v>
          </cell>
          <cell r="AW308">
            <v>15.45</v>
          </cell>
          <cell r="AX308">
            <v>14.56</v>
          </cell>
          <cell r="AY308">
            <v>15.52</v>
          </cell>
          <cell r="AZ308">
            <v>0.96</v>
          </cell>
          <cell r="BA308">
            <v>1.2809999999999999</v>
          </cell>
          <cell r="BB308">
            <v>2.2069999999999999</v>
          </cell>
          <cell r="BC308">
            <v>7.8040000000000003</v>
          </cell>
          <cell r="BD308">
            <v>3.5764972527472527</v>
          </cell>
          <cell r="BE308">
            <v>29.06</v>
          </cell>
          <cell r="BF308">
            <v>3.5</v>
          </cell>
          <cell r="BG308">
            <v>8.1</v>
          </cell>
        </row>
        <row r="309">
          <cell r="D309">
            <v>6.49</v>
          </cell>
          <cell r="E309">
            <v>5.21</v>
          </cell>
          <cell r="F309">
            <v>5.29</v>
          </cell>
          <cell r="G309">
            <v>5.26</v>
          </cell>
          <cell r="H309">
            <v>5.3</v>
          </cell>
          <cell r="I309">
            <v>6.81</v>
          </cell>
          <cell r="J309">
            <v>7.18</v>
          </cell>
          <cell r="K309">
            <v>1.68</v>
          </cell>
          <cell r="L309">
            <v>1.81</v>
          </cell>
          <cell r="M309">
            <v>2.38</v>
          </cell>
          <cell r="N309">
            <v>2.0499999999999998</v>
          </cell>
          <cell r="O309">
            <v>45</v>
          </cell>
          <cell r="P309">
            <v>36</v>
          </cell>
          <cell r="Q309">
            <v>39</v>
          </cell>
          <cell r="R309">
            <v>13</v>
          </cell>
          <cell r="S309">
            <v>11</v>
          </cell>
          <cell r="T309">
            <v>0</v>
          </cell>
          <cell r="U309">
            <v>0.68300000000000005</v>
          </cell>
          <cell r="V309">
            <v>0.71799999999999997</v>
          </cell>
          <cell r="W309">
            <v>2.08</v>
          </cell>
          <cell r="X309">
            <v>0.60299999999999998</v>
          </cell>
          <cell r="Y309">
            <v>1.2</v>
          </cell>
          <cell r="Z309">
            <v>1.0549999999999999</v>
          </cell>
          <cell r="AA309">
            <v>7.8</v>
          </cell>
          <cell r="AB309">
            <v>18.8</v>
          </cell>
          <cell r="AC309">
            <v>18.899999999999999</v>
          </cell>
          <cell r="AD309">
            <v>18.7</v>
          </cell>
          <cell r="AE309">
            <v>24.1</v>
          </cell>
          <cell r="AF309">
            <v>12.5</v>
          </cell>
          <cell r="AG309">
            <v>33.700000000000003</v>
          </cell>
          <cell r="AH309">
            <v>28.3</v>
          </cell>
          <cell r="AI309">
            <v>29.8</v>
          </cell>
          <cell r="AJ309">
            <v>39.299999999999997</v>
          </cell>
          <cell r="AK309">
            <v>3</v>
          </cell>
          <cell r="AL309">
            <v>3.23</v>
          </cell>
          <cell r="AM309">
            <v>2.9</v>
          </cell>
          <cell r="AN309">
            <v>5.9</v>
          </cell>
          <cell r="AO309">
            <v>4.5999999999999999E-2</v>
          </cell>
          <cell r="AP309">
            <v>12.2</v>
          </cell>
          <cell r="AQ309">
            <v>13.1</v>
          </cell>
          <cell r="AR309">
            <v>1.4407428057553959</v>
          </cell>
          <cell r="AS309">
            <v>58.2</v>
          </cell>
          <cell r="AT309">
            <v>87</v>
          </cell>
          <cell r="AU309">
            <v>0.2346</v>
          </cell>
          <cell r="AV309">
            <v>6.0199999999999997E-2</v>
          </cell>
          <cell r="AW309">
            <v>12.18</v>
          </cell>
          <cell r="AX309">
            <v>11.12</v>
          </cell>
          <cell r="AY309">
            <v>12.07</v>
          </cell>
          <cell r="AZ309">
            <v>0.95</v>
          </cell>
          <cell r="BA309">
            <v>1.2809999999999999</v>
          </cell>
          <cell r="BB309">
            <v>2.2069999999999999</v>
          </cell>
          <cell r="BC309">
            <v>7.8040000000000003</v>
          </cell>
          <cell r="BD309">
            <v>3.5107428057553958</v>
          </cell>
          <cell r="BE309">
            <v>29.55</v>
          </cell>
          <cell r="BF309">
            <v>3.4</v>
          </cell>
          <cell r="BG309">
            <v>9.1999999999999993</v>
          </cell>
        </row>
        <row r="310">
          <cell r="D310">
            <v>6.19</v>
          </cell>
          <cell r="E310">
            <v>5.08</v>
          </cell>
          <cell r="F310">
            <v>5.27</v>
          </cell>
          <cell r="G310">
            <v>5.07</v>
          </cell>
          <cell r="H310">
            <v>5.0999999999999996</v>
          </cell>
          <cell r="I310">
            <v>6.87</v>
          </cell>
          <cell r="J310">
            <v>6.59</v>
          </cell>
          <cell r="K310">
            <v>1.74</v>
          </cell>
          <cell r="L310">
            <v>1.88</v>
          </cell>
          <cell r="M310">
            <v>2.3199999999999998</v>
          </cell>
          <cell r="N310">
            <v>2.04</v>
          </cell>
          <cell r="O310">
            <v>45</v>
          </cell>
          <cell r="P310">
            <v>36</v>
          </cell>
          <cell r="Q310">
            <v>49</v>
          </cell>
          <cell r="R310">
            <v>9</v>
          </cell>
          <cell r="S310">
            <v>10</v>
          </cell>
          <cell r="T310">
            <v>0</v>
          </cell>
          <cell r="U310">
            <v>0.66700000000000004</v>
          </cell>
          <cell r="V310">
            <v>0.72199999999999998</v>
          </cell>
          <cell r="W310">
            <v>2.2599999999999998</v>
          </cell>
          <cell r="X310">
            <v>0.67200000000000004</v>
          </cell>
          <cell r="Y310">
            <v>0.68300000000000005</v>
          </cell>
          <cell r="Z310">
            <v>0.64800000000000002</v>
          </cell>
          <cell r="AA310">
            <v>7.8</v>
          </cell>
          <cell r="AB310">
            <v>18.3</v>
          </cell>
          <cell r="AC310">
            <v>18.3</v>
          </cell>
          <cell r="AD310">
            <v>18.3</v>
          </cell>
          <cell r="AE310">
            <v>23.4</v>
          </cell>
          <cell r="AF310">
            <v>12.4</v>
          </cell>
          <cell r="AG310">
            <v>32.200000000000003</v>
          </cell>
          <cell r="AH310">
            <v>26.9</v>
          </cell>
          <cell r="AI310">
            <v>29</v>
          </cell>
          <cell r="AJ310">
            <v>37.9</v>
          </cell>
          <cell r="AK310">
            <v>2.96</v>
          </cell>
          <cell r="AL310">
            <v>2.99</v>
          </cell>
          <cell r="AM310">
            <v>3</v>
          </cell>
          <cell r="AN310">
            <v>6</v>
          </cell>
          <cell r="AO310">
            <v>3.3000000000000002E-2</v>
          </cell>
          <cell r="AP310">
            <v>11.8</v>
          </cell>
          <cell r="AQ310">
            <v>12.7</v>
          </cell>
          <cell r="AR310">
            <v>1.5402545454545451</v>
          </cell>
          <cell r="AS310">
            <v>59</v>
          </cell>
          <cell r="AT310">
            <v>88.4</v>
          </cell>
          <cell r="AU310">
            <v>0.22850000000000001</v>
          </cell>
          <cell r="AV310">
            <v>5.33E-2</v>
          </cell>
          <cell r="AW310">
            <v>13.13</v>
          </cell>
          <cell r="AX310">
            <v>12.1</v>
          </cell>
          <cell r="AY310">
            <v>13.04</v>
          </cell>
          <cell r="AZ310">
            <v>0.94</v>
          </cell>
          <cell r="BA310">
            <v>1.2809999999999999</v>
          </cell>
          <cell r="BB310">
            <v>2.2069999999999999</v>
          </cell>
          <cell r="BC310">
            <v>7.8040000000000003</v>
          </cell>
          <cell r="BD310">
            <v>3.6402545454545452</v>
          </cell>
          <cell r="BE310">
            <v>27.52</v>
          </cell>
          <cell r="BF310">
            <v>3.4</v>
          </cell>
          <cell r="BG310">
            <v>9.4</v>
          </cell>
        </row>
        <row r="311">
          <cell r="D311">
            <v>6.14</v>
          </cell>
          <cell r="E311">
            <v>6.07</v>
          </cell>
          <cell r="F311">
            <v>6.07</v>
          </cell>
          <cell r="G311">
            <v>6</v>
          </cell>
          <cell r="H311">
            <v>5.34</v>
          </cell>
          <cell r="I311">
            <v>5.16</v>
          </cell>
          <cell r="J311">
            <v>6.03</v>
          </cell>
          <cell r="K311">
            <v>2.11</v>
          </cell>
          <cell r="L311">
            <v>2.2400000000000002</v>
          </cell>
          <cell r="M311">
            <v>2.2000000000000002</v>
          </cell>
          <cell r="N311">
            <v>2.1</v>
          </cell>
          <cell r="O311">
            <v>44</v>
          </cell>
          <cell r="P311">
            <v>34</v>
          </cell>
          <cell r="Q311">
            <v>41</v>
          </cell>
          <cell r="R311">
            <v>5</v>
          </cell>
          <cell r="S311">
            <v>8</v>
          </cell>
          <cell r="T311">
            <v>0</v>
          </cell>
          <cell r="U311">
            <v>0.747</v>
          </cell>
          <cell r="V311">
            <v>0.60599999999999998</v>
          </cell>
          <cell r="W311">
            <v>3.71</v>
          </cell>
          <cell r="X311">
            <v>0.60199999999999998</v>
          </cell>
          <cell r="Y311">
            <v>0.58399999999999996</v>
          </cell>
          <cell r="Z311">
            <v>0.73399999999999999</v>
          </cell>
          <cell r="AA311">
            <v>7.6</v>
          </cell>
          <cell r="AB311">
            <v>20.2</v>
          </cell>
          <cell r="AC311">
            <v>18.3</v>
          </cell>
          <cell r="AD311">
            <v>18.600000000000001</v>
          </cell>
          <cell r="AE311">
            <v>17.3</v>
          </cell>
          <cell r="AF311">
            <v>11.7</v>
          </cell>
          <cell r="AG311">
            <v>34.1</v>
          </cell>
          <cell r="AH311">
            <v>26.6</v>
          </cell>
          <cell r="AI311">
            <v>29.1</v>
          </cell>
          <cell r="AJ311">
            <v>27.7</v>
          </cell>
          <cell r="AK311">
            <v>2.9699999999999998</v>
          </cell>
          <cell r="AL311">
            <v>3.09</v>
          </cell>
          <cell r="AM311">
            <v>3</v>
          </cell>
          <cell r="AN311">
            <v>5.7</v>
          </cell>
          <cell r="AO311">
            <v>0.187</v>
          </cell>
          <cell r="AP311">
            <v>10.4</v>
          </cell>
          <cell r="AQ311">
            <v>12.1</v>
          </cell>
          <cell r="AR311">
            <v>1.7418927701056051</v>
          </cell>
          <cell r="AS311">
            <v>62.7</v>
          </cell>
          <cell r="AT311">
            <v>86.5</v>
          </cell>
          <cell r="AU311">
            <v>0.2021</v>
          </cell>
          <cell r="AV311">
            <v>6.2899999999999998E-2</v>
          </cell>
          <cell r="AW311">
            <v>14.1</v>
          </cell>
          <cell r="AX311">
            <v>12.31</v>
          </cell>
          <cell r="AY311">
            <v>14.2</v>
          </cell>
          <cell r="AZ311">
            <v>1.89</v>
          </cell>
          <cell r="BA311">
            <v>1.2809999999999999</v>
          </cell>
          <cell r="BB311">
            <v>2.2069999999999999</v>
          </cell>
          <cell r="BC311">
            <v>7.8040000000000003</v>
          </cell>
          <cell r="BD311">
            <v>3.8318927701056049</v>
          </cell>
          <cell r="BE311">
            <v>26.87</v>
          </cell>
          <cell r="BF311">
            <v>3.5</v>
          </cell>
          <cell r="BG311">
            <v>9.4</v>
          </cell>
        </row>
        <row r="312">
          <cell r="D312">
            <v>6.49</v>
          </cell>
          <cell r="E312">
            <v>5.26</v>
          </cell>
          <cell r="F312">
            <v>5.27</v>
          </cell>
          <cell r="G312">
            <v>5.37</v>
          </cell>
          <cell r="H312">
            <v>5.45</v>
          </cell>
          <cell r="I312">
            <v>7.15</v>
          </cell>
          <cell r="J312">
            <v>7.24</v>
          </cell>
          <cell r="K312">
            <v>1.98</v>
          </cell>
          <cell r="L312">
            <v>2.04</v>
          </cell>
          <cell r="M312">
            <v>2.16</v>
          </cell>
          <cell r="N312">
            <v>2.08</v>
          </cell>
          <cell r="O312">
            <v>45</v>
          </cell>
          <cell r="P312">
            <v>37</v>
          </cell>
          <cell r="Q312">
            <v>37</v>
          </cell>
          <cell r="R312">
            <v>1</v>
          </cell>
          <cell r="S312">
            <v>4</v>
          </cell>
          <cell r="T312">
            <v>0</v>
          </cell>
          <cell r="U312">
            <v>0.64700000000000002</v>
          </cell>
          <cell r="V312">
            <v>0.59599999999999997</v>
          </cell>
          <cell r="W312">
            <v>1.96</v>
          </cell>
          <cell r="X312">
            <v>0.214</v>
          </cell>
          <cell r="Y312">
            <v>0.54100000000000004</v>
          </cell>
          <cell r="Z312">
            <v>0.59399999999999997</v>
          </cell>
          <cell r="AA312">
            <v>7.8</v>
          </cell>
          <cell r="AB312">
            <v>18</v>
          </cell>
          <cell r="AC312">
            <v>17.399999999999999</v>
          </cell>
          <cell r="AD312">
            <v>17.5</v>
          </cell>
          <cell r="AE312">
            <v>23.3</v>
          </cell>
          <cell r="AF312">
            <v>12.1</v>
          </cell>
          <cell r="AG312">
            <v>31.2</v>
          </cell>
          <cell r="AH312">
            <v>25.6</v>
          </cell>
          <cell r="AI312">
            <v>27.4</v>
          </cell>
          <cell r="AJ312">
            <v>37.200000000000003</v>
          </cell>
          <cell r="AK312">
            <v>2.92</v>
          </cell>
          <cell r="AL312">
            <v>3.13</v>
          </cell>
          <cell r="AM312">
            <v>3</v>
          </cell>
          <cell r="AN312">
            <v>5.9</v>
          </cell>
          <cell r="AO312">
            <v>8.9999999999999993E-3</v>
          </cell>
          <cell r="AP312">
            <v>10.9</v>
          </cell>
          <cell r="AQ312">
            <v>12</v>
          </cell>
          <cell r="AR312">
            <v>1.2385785536159606</v>
          </cell>
          <cell r="AS312">
            <v>64.900000000000006</v>
          </cell>
          <cell r="AT312">
            <v>88.5</v>
          </cell>
          <cell r="AU312">
            <v>0.18770000000000001</v>
          </cell>
          <cell r="AV312">
            <v>5.2900000000000003E-2</v>
          </cell>
          <cell r="AW312">
            <v>12.2</v>
          </cell>
          <cell r="AX312">
            <v>12.03</v>
          </cell>
          <cell r="AY312">
            <v>12.03</v>
          </cell>
          <cell r="AZ312">
            <v>0</v>
          </cell>
          <cell r="BA312">
            <v>0</v>
          </cell>
          <cell r="BB312">
            <v>0</v>
          </cell>
          <cell r="BC312">
            <v>0</v>
          </cell>
          <cell r="BD312">
            <v>3.3285785536159604</v>
          </cell>
          <cell r="BE312">
            <v>28.67</v>
          </cell>
          <cell r="BF312">
            <v>3.3</v>
          </cell>
          <cell r="BG312">
            <v>9.4</v>
          </cell>
        </row>
        <row r="313">
          <cell r="D313">
            <v>0</v>
          </cell>
          <cell r="E313">
            <v>0</v>
          </cell>
          <cell r="F313">
            <v>0</v>
          </cell>
          <cell r="G313">
            <v>0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 t="str">
            <v/>
          </cell>
          <cell r="AL313" t="str">
            <v/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 t="str">
            <v/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>
            <v>0</v>
          </cell>
          <cell r="BD313" t="str">
            <v/>
          </cell>
          <cell r="BE313">
            <v>0</v>
          </cell>
          <cell r="BF313">
            <v>0</v>
          </cell>
          <cell r="BG313">
            <v>0</v>
          </cell>
        </row>
        <row r="314">
          <cell r="D314">
            <v>6.35</v>
          </cell>
          <cell r="E314">
            <v>5.28</v>
          </cell>
          <cell r="F314">
            <v>5.22</v>
          </cell>
          <cell r="G314">
            <v>5.33</v>
          </cell>
          <cell r="H314">
            <v>5.35</v>
          </cell>
          <cell r="I314">
            <v>6.91</v>
          </cell>
          <cell r="J314">
            <v>7.22</v>
          </cell>
          <cell r="K314">
            <v>1.97</v>
          </cell>
          <cell r="L314">
            <v>2.0499999999999998</v>
          </cell>
          <cell r="M314">
            <v>2.52</v>
          </cell>
          <cell r="N314">
            <v>2.0699999999999998</v>
          </cell>
          <cell r="O314">
            <v>41</v>
          </cell>
          <cell r="P314">
            <v>32</v>
          </cell>
          <cell r="Q314">
            <v>40</v>
          </cell>
          <cell r="R314">
            <v>10</v>
          </cell>
          <cell r="S314">
            <v>9</v>
          </cell>
          <cell r="T314">
            <v>0</v>
          </cell>
          <cell r="U314">
            <v>0.59699999999999998</v>
          </cell>
          <cell r="V314">
            <v>0.63500000000000001</v>
          </cell>
          <cell r="W314">
            <v>1.76</v>
          </cell>
          <cell r="X314">
            <v>0.97599999999999998</v>
          </cell>
          <cell r="Y314">
            <v>1.1399999999999999</v>
          </cell>
          <cell r="Z314">
            <v>0.93400000000000005</v>
          </cell>
          <cell r="AA314">
            <v>7.6</v>
          </cell>
          <cell r="AB314">
            <v>17.2</v>
          </cell>
          <cell r="AC314">
            <v>17.2</v>
          </cell>
          <cell r="AD314">
            <v>17.5</v>
          </cell>
          <cell r="AE314">
            <v>22.6</v>
          </cell>
          <cell r="AF314">
            <v>12.1</v>
          </cell>
          <cell r="AG314">
            <v>31.1</v>
          </cell>
          <cell r="AH314">
            <v>26</v>
          </cell>
          <cell r="AI314">
            <v>28</v>
          </cell>
          <cell r="AJ314">
            <v>35.9</v>
          </cell>
          <cell r="AK314">
            <v>2.87</v>
          </cell>
          <cell r="AL314">
            <v>3.1100000000000003</v>
          </cell>
          <cell r="AM314">
            <v>3.1</v>
          </cell>
          <cell r="AN314">
            <v>6</v>
          </cell>
          <cell r="AO314">
            <v>4.7E-2</v>
          </cell>
          <cell r="AP314">
            <v>11.8</v>
          </cell>
          <cell r="AQ314">
            <v>11.9</v>
          </cell>
          <cell r="AR314">
            <v>1.452747145187602</v>
          </cell>
          <cell r="AS314">
            <v>58.9</v>
          </cell>
          <cell r="AT314">
            <v>86.1</v>
          </cell>
          <cell r="AU314">
            <v>0.22969999999999999</v>
          </cell>
          <cell r="AV314">
            <v>6.4600000000000005E-2</v>
          </cell>
          <cell r="AW314">
            <v>13.17</v>
          </cell>
          <cell r="AX314">
            <v>12.26</v>
          </cell>
          <cell r="AY314">
            <v>13.19</v>
          </cell>
          <cell r="AZ314">
            <v>0.93</v>
          </cell>
          <cell r="BA314">
            <v>1.2809999999999999</v>
          </cell>
          <cell r="BB314">
            <v>2.2069999999999999</v>
          </cell>
          <cell r="BC314">
            <v>7.8040000000000003</v>
          </cell>
          <cell r="BD314">
            <v>3.5927471451876021</v>
          </cell>
          <cell r="BE314">
            <v>26.41</v>
          </cell>
          <cell r="BF314">
            <v>3.3</v>
          </cell>
          <cell r="BG314">
            <v>9</v>
          </cell>
        </row>
        <row r="315">
          <cell r="D315">
            <v>6.57</v>
          </cell>
          <cell r="E315">
            <v>5.52</v>
          </cell>
          <cell r="F315">
            <v>5.42</v>
          </cell>
          <cell r="G315">
            <v>5.64</v>
          </cell>
          <cell r="H315">
            <v>5.62</v>
          </cell>
          <cell r="I315">
            <v>7.11</v>
          </cell>
          <cell r="J315">
            <v>7.01</v>
          </cell>
          <cell r="K315">
            <v>1.93</v>
          </cell>
          <cell r="L315">
            <v>2.0299999999999998</v>
          </cell>
          <cell r="M315">
            <v>2.38</v>
          </cell>
          <cell r="N315">
            <v>2.0499999999999998</v>
          </cell>
          <cell r="O315">
            <v>44</v>
          </cell>
          <cell r="P315">
            <v>35</v>
          </cell>
          <cell r="Q315">
            <v>62</v>
          </cell>
          <cell r="R315">
            <v>14</v>
          </cell>
          <cell r="S315">
            <v>14</v>
          </cell>
          <cell r="T315">
            <v>2</v>
          </cell>
          <cell r="U315">
            <v>0.74199999999999999</v>
          </cell>
          <cell r="V315">
            <v>0.72399999999999998</v>
          </cell>
          <cell r="W315">
            <v>3.65</v>
          </cell>
          <cell r="X315">
            <v>0.83399999999999996</v>
          </cell>
          <cell r="Y315">
            <v>0.59199999999999997</v>
          </cell>
          <cell r="Z315">
            <v>0.68200000000000005</v>
          </cell>
          <cell r="AA315">
            <v>7.8</v>
          </cell>
          <cell r="AB315">
            <v>16.8</v>
          </cell>
          <cell r="AC315">
            <v>17</v>
          </cell>
          <cell r="AD315">
            <v>17.100000000000001</v>
          </cell>
          <cell r="AE315">
            <v>23</v>
          </cell>
          <cell r="AF315">
            <v>12.5</v>
          </cell>
          <cell r="AG315">
            <v>30.3</v>
          </cell>
          <cell r="AH315">
            <v>25.9</v>
          </cell>
          <cell r="AI315">
            <v>27.7</v>
          </cell>
          <cell r="AJ315">
            <v>36.799999999999997</v>
          </cell>
          <cell r="AK315">
            <v>2.9</v>
          </cell>
          <cell r="AL315">
            <v>3.25</v>
          </cell>
          <cell r="AM315">
            <v>2.9</v>
          </cell>
          <cell r="AN315">
            <v>6</v>
          </cell>
          <cell r="AO315">
            <v>0.05</v>
          </cell>
          <cell r="AP315">
            <v>11.7</v>
          </cell>
          <cell r="AQ315">
            <v>12.2</v>
          </cell>
          <cell r="AR315">
            <v>1.5772851205320033</v>
          </cell>
          <cell r="AS315">
            <v>60.3</v>
          </cell>
          <cell r="AT315">
            <v>88.2</v>
          </cell>
          <cell r="AU315">
            <v>0.21970000000000001</v>
          </cell>
          <cell r="AV315">
            <v>5.4399999999999997E-2</v>
          </cell>
          <cell r="AW315">
            <v>15.15</v>
          </cell>
          <cell r="AX315">
            <v>12.03</v>
          </cell>
          <cell r="AY315">
            <v>12.97</v>
          </cell>
          <cell r="AZ315">
            <v>0.94</v>
          </cell>
          <cell r="BA315">
            <v>1.284</v>
          </cell>
          <cell r="BB315">
            <v>2.2069999999999999</v>
          </cell>
          <cell r="BC315">
            <v>7.8040000000000003</v>
          </cell>
          <cell r="BD315">
            <v>3.6572851205320034</v>
          </cell>
          <cell r="BE315">
            <v>26.28</v>
          </cell>
          <cell r="BF315">
            <v>3.3</v>
          </cell>
          <cell r="BG315">
            <v>9.1999999999999993</v>
          </cell>
        </row>
        <row r="316">
          <cell r="D316">
            <v>6.65</v>
          </cell>
          <cell r="E316">
            <v>5.54</v>
          </cell>
          <cell r="F316">
            <v>5.42</v>
          </cell>
          <cell r="G316">
            <v>5.66</v>
          </cell>
          <cell r="H316">
            <v>5.71</v>
          </cell>
          <cell r="I316">
            <v>7.01</v>
          </cell>
          <cell r="J316">
            <v>6.98</v>
          </cell>
          <cell r="K316">
            <v>1.71</v>
          </cell>
          <cell r="L316">
            <v>1.82</v>
          </cell>
          <cell r="M316">
            <v>2.04</v>
          </cell>
          <cell r="N316">
            <v>2.09</v>
          </cell>
          <cell r="O316">
            <v>42</v>
          </cell>
          <cell r="P316">
            <v>33</v>
          </cell>
          <cell r="Q316">
            <v>49</v>
          </cell>
          <cell r="R316">
            <v>5</v>
          </cell>
          <cell r="S316">
            <v>3</v>
          </cell>
          <cell r="T316">
            <v>0</v>
          </cell>
          <cell r="U316">
            <v>0.95799999999999996</v>
          </cell>
          <cell r="V316">
            <v>0.89700000000000002</v>
          </cell>
          <cell r="W316">
            <v>1.39</v>
          </cell>
          <cell r="X316">
            <v>0.442</v>
          </cell>
          <cell r="Y316">
            <v>0.82299999999999995</v>
          </cell>
          <cell r="Z316">
            <v>0.81399999999999995</v>
          </cell>
          <cell r="AA316">
            <v>7.7</v>
          </cell>
          <cell r="AB316">
            <v>18.600000000000001</v>
          </cell>
          <cell r="AC316">
            <v>18.7</v>
          </cell>
          <cell r="AD316">
            <v>18.100000000000001</v>
          </cell>
          <cell r="AE316">
            <v>23</v>
          </cell>
          <cell r="AF316">
            <v>12.6</v>
          </cell>
          <cell r="AG316">
            <v>34.1</v>
          </cell>
          <cell r="AH316">
            <v>37.5</v>
          </cell>
          <cell r="AI316">
            <v>27</v>
          </cell>
          <cell r="AJ316">
            <v>36.799999999999997</v>
          </cell>
          <cell r="AK316">
            <v>2.95</v>
          </cell>
          <cell r="AL316">
            <v>3.19</v>
          </cell>
          <cell r="AM316">
            <v>2.9</v>
          </cell>
          <cell r="AN316">
            <v>6</v>
          </cell>
          <cell r="AO316">
            <v>0.19900000000000001</v>
          </cell>
          <cell r="AP316">
            <v>12.8</v>
          </cell>
          <cell r="AQ316">
            <v>12.2</v>
          </cell>
          <cell r="AR316">
            <v>1.539633823529412</v>
          </cell>
          <cell r="AS316">
            <v>60.9</v>
          </cell>
          <cell r="AT316">
            <v>86.9</v>
          </cell>
          <cell r="AU316">
            <v>0.21510000000000001</v>
          </cell>
          <cell r="AV316">
            <v>6.0900000000000003E-2</v>
          </cell>
          <cell r="AW316">
            <v>17.12</v>
          </cell>
          <cell r="AX316">
            <v>13.6</v>
          </cell>
          <cell r="AY316">
            <v>14.57</v>
          </cell>
          <cell r="AZ316">
            <v>0.97</v>
          </cell>
          <cell r="BA316">
            <v>1.2809999999999999</v>
          </cell>
          <cell r="BB316">
            <v>2.2069999999999999</v>
          </cell>
          <cell r="BC316">
            <v>7.8040000000000003</v>
          </cell>
          <cell r="BD316">
            <v>3.6096338235294119</v>
          </cell>
          <cell r="BE316">
            <v>30.72</v>
          </cell>
          <cell r="BF316">
            <v>3</v>
          </cell>
          <cell r="BG316">
            <v>9.1999999999999993</v>
          </cell>
        </row>
        <row r="317">
          <cell r="D317">
            <v>6.74</v>
          </cell>
          <cell r="E317">
            <v>5.49</v>
          </cell>
          <cell r="F317">
            <v>5.42</v>
          </cell>
          <cell r="G317">
            <v>5.46</v>
          </cell>
          <cell r="H317">
            <v>5.54</v>
          </cell>
          <cell r="I317">
            <v>6.59</v>
          </cell>
          <cell r="J317">
            <v>6.56</v>
          </cell>
          <cell r="K317">
            <v>1.71</v>
          </cell>
          <cell r="L317">
            <v>1.9</v>
          </cell>
          <cell r="M317">
            <v>2.12</v>
          </cell>
          <cell r="N317">
            <v>2.16</v>
          </cell>
          <cell r="O317">
            <v>47</v>
          </cell>
          <cell r="P317">
            <v>39</v>
          </cell>
          <cell r="Q317">
            <v>11</v>
          </cell>
          <cell r="R317">
            <v>1</v>
          </cell>
          <cell r="S317">
            <v>7</v>
          </cell>
          <cell r="T317">
            <v>0</v>
          </cell>
          <cell r="U317">
            <v>0.78900000000000003</v>
          </cell>
          <cell r="V317">
            <v>0.66800000000000004</v>
          </cell>
          <cell r="W317">
            <v>0.64600000000000002</v>
          </cell>
          <cell r="X317">
            <v>0.17399999999999999</v>
          </cell>
          <cell r="Y317">
            <v>1.1399999999999999</v>
          </cell>
          <cell r="Z317">
            <v>1.2869999999999999</v>
          </cell>
          <cell r="AA317">
            <v>7.6</v>
          </cell>
          <cell r="AB317">
            <v>18.100000000000001</v>
          </cell>
          <cell r="AC317">
            <v>18.399999999999999</v>
          </cell>
          <cell r="AD317">
            <v>17.399999999999999</v>
          </cell>
          <cell r="AE317">
            <v>23.9</v>
          </cell>
          <cell r="AF317">
            <v>11.8</v>
          </cell>
          <cell r="AG317">
            <v>32.5</v>
          </cell>
          <cell r="AH317">
            <v>26</v>
          </cell>
          <cell r="AI317">
            <v>26.1</v>
          </cell>
          <cell r="AJ317">
            <v>37.799999999999997</v>
          </cell>
          <cell r="AK317">
            <v>2.9699999999999998</v>
          </cell>
          <cell r="AL317">
            <v>3.24</v>
          </cell>
          <cell r="AM317">
            <v>2.8</v>
          </cell>
          <cell r="AN317">
            <v>6.1</v>
          </cell>
          <cell r="AO317">
            <v>0.189</v>
          </cell>
          <cell r="AP317">
            <v>10.8</v>
          </cell>
          <cell r="AQ317">
            <v>11.7</v>
          </cell>
          <cell r="AR317">
            <v>1.3872600671140938</v>
          </cell>
          <cell r="AS317">
            <v>63.7</v>
          </cell>
          <cell r="AT317">
            <v>88.2</v>
          </cell>
          <cell r="AU317">
            <v>0.19570000000000001</v>
          </cell>
          <cell r="AV317">
            <v>5.4199999999999998E-2</v>
          </cell>
          <cell r="AW317">
            <v>12.92</v>
          </cell>
          <cell r="AX317">
            <v>11.92</v>
          </cell>
          <cell r="AY317">
            <v>12.89</v>
          </cell>
          <cell r="AZ317">
            <v>0.97</v>
          </cell>
          <cell r="BA317">
            <v>1.2809999999999999</v>
          </cell>
          <cell r="BB317">
            <v>2.2069999999999999</v>
          </cell>
          <cell r="BC317">
            <v>7.8040000000000003</v>
          </cell>
          <cell r="BD317">
            <v>3.5272600671140939</v>
          </cell>
          <cell r="BE317">
            <v>29.81</v>
          </cell>
          <cell r="BF317">
            <v>2.8</v>
          </cell>
          <cell r="BG317">
            <v>9.4</v>
          </cell>
        </row>
        <row r="318">
          <cell r="D318">
            <v>6.46</v>
          </cell>
          <cell r="E318">
            <v>5.55</v>
          </cell>
          <cell r="F318">
            <v>5.26</v>
          </cell>
          <cell r="G318">
            <v>5.72</v>
          </cell>
          <cell r="H318">
            <v>5.75</v>
          </cell>
          <cell r="I318">
            <v>6.54</v>
          </cell>
          <cell r="J318">
            <v>6.53</v>
          </cell>
          <cell r="K318">
            <v>2.0499999999999998</v>
          </cell>
          <cell r="L318">
            <v>2.1800000000000002</v>
          </cell>
          <cell r="M318">
            <v>2.17</v>
          </cell>
          <cell r="N318">
            <v>2.19</v>
          </cell>
          <cell r="O318">
            <v>52</v>
          </cell>
          <cell r="P318">
            <v>46</v>
          </cell>
          <cell r="Q318">
            <v>10</v>
          </cell>
          <cell r="R318">
            <v>1</v>
          </cell>
          <cell r="S318">
            <v>2</v>
          </cell>
          <cell r="T318">
            <v>0</v>
          </cell>
          <cell r="U318">
            <v>0.76300000000000001</v>
          </cell>
          <cell r="V318">
            <v>0.60699999999999998</v>
          </cell>
          <cell r="W318">
            <v>0.67</v>
          </cell>
          <cell r="X318">
            <v>0.11</v>
          </cell>
          <cell r="Y318">
            <v>0.71</v>
          </cell>
          <cell r="Z318">
            <v>0.66400000000000003</v>
          </cell>
          <cell r="AA318">
            <v>7.6</v>
          </cell>
          <cell r="AB318">
            <v>20.8</v>
          </cell>
          <cell r="AC318">
            <v>17.8</v>
          </cell>
          <cell r="AD318">
            <v>17.7</v>
          </cell>
          <cell r="AE318">
            <v>23.3</v>
          </cell>
          <cell r="AF318">
            <v>11.9</v>
          </cell>
          <cell r="AG318">
            <v>34.4</v>
          </cell>
          <cell r="AH318">
            <v>25.4</v>
          </cell>
          <cell r="AI318">
            <v>25.2</v>
          </cell>
          <cell r="AJ318">
            <v>36.4</v>
          </cell>
          <cell r="AK318">
            <v>3</v>
          </cell>
          <cell r="AL318">
            <v>3.27</v>
          </cell>
          <cell r="AM318">
            <v>2.9</v>
          </cell>
          <cell r="AN318">
            <v>5.7</v>
          </cell>
          <cell r="AO318">
            <v>1.7999999999999999E-2</v>
          </cell>
          <cell r="AP318">
            <v>10.8</v>
          </cell>
          <cell r="AQ318">
            <v>11.2</v>
          </cell>
          <cell r="AR318">
            <v>1.3335769230769232</v>
          </cell>
          <cell r="AS318">
            <v>63.9</v>
          </cell>
          <cell r="AT318">
            <v>86.8</v>
          </cell>
          <cell r="AU318">
            <v>0.19550000000000001</v>
          </cell>
          <cell r="AV318">
            <v>6.1199999999999997E-2</v>
          </cell>
          <cell r="AW318">
            <v>11.97</v>
          </cell>
          <cell r="AX318">
            <v>10.92</v>
          </cell>
          <cell r="AY318">
            <v>11.87</v>
          </cell>
          <cell r="AZ318">
            <v>0.95</v>
          </cell>
          <cell r="BA318">
            <v>1.2809999999999999</v>
          </cell>
          <cell r="BB318">
            <v>2.2069999999999999</v>
          </cell>
          <cell r="BC318">
            <v>7.8040000000000003</v>
          </cell>
          <cell r="BD318">
            <v>3.4835769230769231</v>
          </cell>
          <cell r="BE318">
            <v>27.47</v>
          </cell>
          <cell r="BF318">
            <v>2.8</v>
          </cell>
          <cell r="BG318">
            <v>8.5</v>
          </cell>
        </row>
        <row r="319">
          <cell r="D319">
            <v>7.04</v>
          </cell>
          <cell r="E319">
            <v>5.19</v>
          </cell>
          <cell r="F319">
            <v>5.4</v>
          </cell>
          <cell r="G319">
            <v>5.31</v>
          </cell>
          <cell r="H319">
            <v>5.37</v>
          </cell>
          <cell r="I319">
            <v>6.47</v>
          </cell>
          <cell r="J319">
            <v>6.56</v>
          </cell>
          <cell r="K319">
            <v>2.0699999999999998</v>
          </cell>
          <cell r="L319">
            <v>2.1800000000000002</v>
          </cell>
          <cell r="M319">
            <v>2.19</v>
          </cell>
          <cell r="N319">
            <v>2.11</v>
          </cell>
          <cell r="O319">
            <v>39</v>
          </cell>
          <cell r="P319">
            <v>33</v>
          </cell>
          <cell r="Q319">
            <v>15</v>
          </cell>
          <cell r="R319">
            <v>1</v>
          </cell>
          <cell r="S319">
            <v>3</v>
          </cell>
          <cell r="T319">
            <v>0</v>
          </cell>
          <cell r="U319">
            <v>0.69799999999999995</v>
          </cell>
          <cell r="V319">
            <v>0.624</v>
          </cell>
          <cell r="W319">
            <v>0.874</v>
          </cell>
          <cell r="X319">
            <v>0.14399999999999999</v>
          </cell>
          <cell r="Y319">
            <v>0.61899999999999999</v>
          </cell>
          <cell r="Z319">
            <v>0.57399999999999995</v>
          </cell>
          <cell r="AA319">
            <v>7.8</v>
          </cell>
          <cell r="AB319">
            <v>19.399999999999999</v>
          </cell>
          <cell r="AC319">
            <v>18.100000000000001</v>
          </cell>
          <cell r="AD319">
            <v>18</v>
          </cell>
          <cell r="AE319">
            <v>23.9</v>
          </cell>
          <cell r="AF319">
            <v>12</v>
          </cell>
          <cell r="AG319">
            <v>33.299999999999997</v>
          </cell>
          <cell r="AH319">
            <v>25.8</v>
          </cell>
          <cell r="AI319">
            <v>25.7</v>
          </cell>
          <cell r="AJ319">
            <v>36.4</v>
          </cell>
          <cell r="AK319">
            <v>3.0300000000000002</v>
          </cell>
          <cell r="AL319">
            <v>3.24</v>
          </cell>
          <cell r="AM319">
            <v>2.8</v>
          </cell>
          <cell r="AN319">
            <v>5.7</v>
          </cell>
          <cell r="AO319">
            <v>2.5999999999999999E-2</v>
          </cell>
          <cell r="AP319">
            <v>10.199999999999999</v>
          </cell>
          <cell r="AQ319">
            <v>10.199999999999999</v>
          </cell>
          <cell r="AR319">
            <v>1.4317941952506601</v>
          </cell>
          <cell r="AS319">
            <v>63.6</v>
          </cell>
          <cell r="AT319">
            <v>86.6</v>
          </cell>
          <cell r="AU319">
            <v>0.1958</v>
          </cell>
          <cell r="AV319">
            <v>6.2100000000000002E-2</v>
          </cell>
          <cell r="AW319">
            <v>12.35</v>
          </cell>
          <cell r="AX319">
            <v>11.37</v>
          </cell>
          <cell r="AY319">
            <v>12.32</v>
          </cell>
          <cell r="AZ319">
            <v>0.95</v>
          </cell>
          <cell r="BA319">
            <v>0</v>
          </cell>
          <cell r="BB319">
            <v>0</v>
          </cell>
          <cell r="BC319">
            <v>0</v>
          </cell>
          <cell r="BD319">
            <v>3.52179419525066</v>
          </cell>
          <cell r="BE319">
            <v>29.31</v>
          </cell>
          <cell r="BF319">
            <v>3.2</v>
          </cell>
          <cell r="BG319">
            <v>8.8000000000000007</v>
          </cell>
        </row>
        <row r="320">
          <cell r="D320">
            <v>0</v>
          </cell>
          <cell r="E320">
            <v>0</v>
          </cell>
          <cell r="F320">
            <v>0</v>
          </cell>
          <cell r="G320">
            <v>0</v>
          </cell>
          <cell r="H320">
            <v>0</v>
          </cell>
          <cell r="I320">
            <v>0</v>
          </cell>
          <cell r="J320">
            <v>0</v>
          </cell>
          <cell r="K320">
            <v>0</v>
          </cell>
          <cell r="L320">
            <v>0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 t="str">
            <v/>
          </cell>
          <cell r="AL320" t="str">
            <v/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 t="str">
            <v/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>
            <v>0</v>
          </cell>
          <cell r="BD320" t="str">
            <v/>
          </cell>
          <cell r="BE320">
            <v>0</v>
          </cell>
          <cell r="BF320">
            <v>0</v>
          </cell>
          <cell r="BG320">
            <v>0</v>
          </cell>
        </row>
        <row r="321">
          <cell r="D321">
            <v>6.55</v>
          </cell>
          <cell r="E321">
            <v>5.15</v>
          </cell>
          <cell r="F321">
            <v>5.1100000000000003</v>
          </cell>
          <cell r="G321">
            <v>5.29</v>
          </cell>
          <cell r="H321">
            <v>5.34</v>
          </cell>
          <cell r="I321">
            <v>6.88</v>
          </cell>
          <cell r="J321">
            <v>6.8</v>
          </cell>
          <cell r="K321">
            <v>2.02</v>
          </cell>
          <cell r="L321">
            <v>2.17</v>
          </cell>
          <cell r="M321">
            <v>2.97</v>
          </cell>
          <cell r="N321">
            <v>2.23</v>
          </cell>
          <cell r="O321">
            <v>41</v>
          </cell>
          <cell r="P321">
            <v>32</v>
          </cell>
          <cell r="Q321">
            <v>13</v>
          </cell>
          <cell r="R321">
            <v>2</v>
          </cell>
          <cell r="S321">
            <v>0</v>
          </cell>
          <cell r="T321">
            <v>0</v>
          </cell>
          <cell r="U321">
            <v>0.74</v>
          </cell>
          <cell r="V321">
            <v>0.68799999999999994</v>
          </cell>
          <cell r="W321">
            <v>1.05</v>
          </cell>
          <cell r="X321">
            <v>0.32100000000000001</v>
          </cell>
          <cell r="Y321">
            <v>1.1200000000000001</v>
          </cell>
          <cell r="Z321">
            <v>0.94</v>
          </cell>
          <cell r="AA321">
            <v>7.6</v>
          </cell>
          <cell r="AB321">
            <v>18.7</v>
          </cell>
          <cell r="AC321">
            <v>18.2</v>
          </cell>
          <cell r="AD321">
            <v>18</v>
          </cell>
          <cell r="AE321">
            <v>23.8</v>
          </cell>
          <cell r="AF321">
            <v>11.3</v>
          </cell>
          <cell r="AG321">
            <v>32.1</v>
          </cell>
          <cell r="AH321">
            <v>24.6</v>
          </cell>
          <cell r="AI321">
            <v>24.4</v>
          </cell>
          <cell r="AJ321">
            <v>36.200000000000003</v>
          </cell>
          <cell r="AK321">
            <v>2.94</v>
          </cell>
          <cell r="AL321">
            <v>3.12</v>
          </cell>
          <cell r="AM321">
            <v>3.1</v>
          </cell>
          <cell r="AN321">
            <v>6</v>
          </cell>
          <cell r="AO321">
            <v>4.2000000000000003E-2</v>
          </cell>
          <cell r="AP321">
            <v>9</v>
          </cell>
          <cell r="AQ321">
            <v>10.199999999999999</v>
          </cell>
          <cell r="AR321">
            <v>1.4285766481334394</v>
          </cell>
          <cell r="AS321">
            <v>76.7</v>
          </cell>
          <cell r="AT321">
            <v>86</v>
          </cell>
          <cell r="AU321">
            <v>0.11550000000000001</v>
          </cell>
          <cell r="AV321">
            <v>6.5299999999999997E-2</v>
          </cell>
          <cell r="AW321">
            <v>13.56</v>
          </cell>
          <cell r="AX321">
            <v>12.59</v>
          </cell>
          <cell r="AY321">
            <v>13.53</v>
          </cell>
          <cell r="AZ321">
            <v>0.94</v>
          </cell>
          <cell r="BA321">
            <v>1.528</v>
          </cell>
          <cell r="BB321">
            <v>2.0190000000000001</v>
          </cell>
          <cell r="BC321">
            <v>7.7069999999999999</v>
          </cell>
          <cell r="BD321">
            <v>3.4985766481334393</v>
          </cell>
          <cell r="BE321">
            <v>27.51</v>
          </cell>
          <cell r="BF321">
            <v>3.4</v>
          </cell>
          <cell r="BG321">
            <v>9.1</v>
          </cell>
        </row>
        <row r="322">
          <cell r="D322">
            <v>6.52</v>
          </cell>
          <cell r="E322">
            <v>5.19</v>
          </cell>
          <cell r="F322">
            <v>5.14</v>
          </cell>
          <cell r="G322">
            <v>5.35</v>
          </cell>
          <cell r="H322">
            <v>5.38</v>
          </cell>
          <cell r="I322">
            <v>6.81</v>
          </cell>
          <cell r="J322">
            <v>6.84</v>
          </cell>
          <cell r="K322">
            <v>1.77</v>
          </cell>
          <cell r="L322">
            <v>2.12</v>
          </cell>
          <cell r="M322">
            <v>2.16</v>
          </cell>
          <cell r="N322">
            <v>2</v>
          </cell>
          <cell r="O322">
            <v>42</v>
          </cell>
          <cell r="P322">
            <v>33</v>
          </cell>
          <cell r="Q322">
            <v>33</v>
          </cell>
          <cell r="R322">
            <v>8</v>
          </cell>
          <cell r="S322">
            <v>11</v>
          </cell>
          <cell r="T322">
            <v>0</v>
          </cell>
          <cell r="U322">
            <v>0.85099999999999998</v>
          </cell>
          <cell r="V322">
            <v>0.65200000000000002</v>
          </cell>
          <cell r="W322">
            <v>1.55</v>
          </cell>
          <cell r="X322">
            <v>0.53100000000000003</v>
          </cell>
          <cell r="Y322">
            <v>1.46</v>
          </cell>
          <cell r="Z322">
            <v>1.137</v>
          </cell>
          <cell r="AA322">
            <v>7.6</v>
          </cell>
          <cell r="AB322">
            <v>18.3</v>
          </cell>
          <cell r="AC322">
            <v>18.2</v>
          </cell>
          <cell r="AD322">
            <v>18.2</v>
          </cell>
          <cell r="AE322">
            <v>23.7</v>
          </cell>
          <cell r="AF322">
            <v>11.1</v>
          </cell>
          <cell r="AG322">
            <v>31.9</v>
          </cell>
          <cell r="AH322">
            <v>24.5</v>
          </cell>
          <cell r="AI322">
            <v>24.5</v>
          </cell>
          <cell r="AJ322">
            <v>36</v>
          </cell>
          <cell r="AK322">
            <v>3.05</v>
          </cell>
          <cell r="AL322">
            <v>3.0999999999999996</v>
          </cell>
          <cell r="AM322">
            <v>3</v>
          </cell>
          <cell r="AN322">
            <v>6.1</v>
          </cell>
          <cell r="AO322">
            <v>0.189</v>
          </cell>
          <cell r="AP322">
            <v>8.4</v>
          </cell>
          <cell r="AQ322">
            <v>10.199999999999999</v>
          </cell>
          <cell r="AR322">
            <v>1.0498328402366863</v>
          </cell>
          <cell r="AS322">
            <v>60</v>
          </cell>
          <cell r="AT322">
            <v>86.7</v>
          </cell>
          <cell r="AU322">
            <v>0.2218</v>
          </cell>
          <cell r="AV322">
            <v>6.1800000000000001E-2</v>
          </cell>
          <cell r="AW322">
            <v>14.62</v>
          </cell>
          <cell r="AX322">
            <v>13.52</v>
          </cell>
          <cell r="AY322">
            <v>14.52</v>
          </cell>
          <cell r="AZ322">
            <v>1</v>
          </cell>
          <cell r="BA322">
            <v>1.528</v>
          </cell>
          <cell r="BB322">
            <v>2.0190000000000001</v>
          </cell>
          <cell r="BC322">
            <v>7.7069999999999999</v>
          </cell>
          <cell r="BD322">
            <v>3.1098328402366864</v>
          </cell>
          <cell r="BE322">
            <v>29.62</v>
          </cell>
          <cell r="BF322">
            <v>3.5</v>
          </cell>
          <cell r="BG322">
            <v>9.3000000000000007</v>
          </cell>
        </row>
        <row r="323">
          <cell r="D323">
            <v>6.97</v>
          </cell>
          <cell r="E323">
            <v>5.31</v>
          </cell>
          <cell r="F323">
            <v>5.33</v>
          </cell>
          <cell r="G323">
            <v>5.42</v>
          </cell>
          <cell r="H323">
            <v>5.45</v>
          </cell>
          <cell r="I323">
            <v>6.8</v>
          </cell>
          <cell r="J323">
            <v>7.11</v>
          </cell>
          <cell r="K323">
            <v>1.81</v>
          </cell>
          <cell r="L323">
            <v>2.09</v>
          </cell>
          <cell r="M323">
            <v>2.16</v>
          </cell>
          <cell r="N323">
            <v>2.09</v>
          </cell>
          <cell r="O323">
            <v>39</v>
          </cell>
          <cell r="P323">
            <v>33</v>
          </cell>
          <cell r="Q323">
            <v>15</v>
          </cell>
          <cell r="R323">
            <v>2</v>
          </cell>
          <cell r="S323">
            <v>3</v>
          </cell>
          <cell r="T323">
            <v>0</v>
          </cell>
          <cell r="U323">
            <v>0.72299999999999998</v>
          </cell>
          <cell r="V323">
            <v>0.66</v>
          </cell>
          <cell r="W323">
            <v>1.22</v>
          </cell>
          <cell r="X323">
            <v>0.19600000000000001</v>
          </cell>
          <cell r="Y323">
            <v>0.81699999999999995</v>
          </cell>
          <cell r="Z323">
            <v>0.78200000000000003</v>
          </cell>
          <cell r="AA323">
            <v>7.6</v>
          </cell>
          <cell r="AB323">
            <v>19</v>
          </cell>
          <cell r="AC323">
            <v>17.600000000000001</v>
          </cell>
          <cell r="AD323">
            <v>17.899999999999999</v>
          </cell>
          <cell r="AE323">
            <v>25.1</v>
          </cell>
          <cell r="AF323">
            <v>11.2</v>
          </cell>
          <cell r="AG323">
            <v>33.5</v>
          </cell>
          <cell r="AH323">
            <v>23.9</v>
          </cell>
          <cell r="AI323">
            <v>24.2</v>
          </cell>
          <cell r="AJ323">
            <v>37.299999999999997</v>
          </cell>
          <cell r="AK323">
            <v>3.02</v>
          </cell>
          <cell r="AL323">
            <v>3.09</v>
          </cell>
          <cell r="AM323">
            <v>2.9</v>
          </cell>
          <cell r="AN323">
            <v>5.9</v>
          </cell>
          <cell r="AO323">
            <v>3.2000000000000001E-2</v>
          </cell>
          <cell r="AP323">
            <v>8.3000000000000007</v>
          </cell>
          <cell r="AQ323">
            <v>9.3000000000000007</v>
          </cell>
          <cell r="AR323">
            <v>1.3343636363636366</v>
          </cell>
          <cell r="AS323">
            <v>59.8</v>
          </cell>
          <cell r="AT323">
            <v>86.5</v>
          </cell>
          <cell r="AU323">
            <v>0.222</v>
          </cell>
          <cell r="AV323">
            <v>6.3E-2</v>
          </cell>
          <cell r="AW323">
            <v>14.24</v>
          </cell>
          <cell r="AX323">
            <v>13.31</v>
          </cell>
          <cell r="AY323">
            <v>14.23</v>
          </cell>
          <cell r="AZ323">
            <v>0.92</v>
          </cell>
          <cell r="BA323">
            <v>1.528</v>
          </cell>
          <cell r="BB323">
            <v>2.0190000000000001</v>
          </cell>
          <cell r="BC323">
            <v>7.7069999999999999</v>
          </cell>
          <cell r="BD323">
            <v>3.3843636363636365</v>
          </cell>
          <cell r="BE323">
            <v>28.86</v>
          </cell>
          <cell r="BF323">
            <v>4.2</v>
          </cell>
          <cell r="BG323">
            <v>9.3000000000000007</v>
          </cell>
        </row>
        <row r="324">
          <cell r="D324">
            <v>7.12</v>
          </cell>
          <cell r="E324">
            <v>5.25</v>
          </cell>
          <cell r="F324">
            <v>5.36</v>
          </cell>
          <cell r="G324">
            <v>5.42</v>
          </cell>
          <cell r="H324">
            <v>5.53</v>
          </cell>
          <cell r="I324">
            <v>6.63</v>
          </cell>
          <cell r="J324">
            <v>6.7</v>
          </cell>
          <cell r="K324">
            <v>1.61</v>
          </cell>
          <cell r="L324">
            <v>1.94</v>
          </cell>
          <cell r="M324">
            <v>2.09</v>
          </cell>
          <cell r="N324">
            <v>2</v>
          </cell>
          <cell r="O324">
            <v>42</v>
          </cell>
          <cell r="P324">
            <v>34</v>
          </cell>
          <cell r="Q324">
            <v>19</v>
          </cell>
          <cell r="R324">
            <v>3</v>
          </cell>
          <cell r="S324">
            <v>4</v>
          </cell>
          <cell r="T324">
            <v>0</v>
          </cell>
          <cell r="U324">
            <v>0.82499999999999996</v>
          </cell>
          <cell r="V324">
            <v>0.69799999999999995</v>
          </cell>
          <cell r="W324">
            <v>1.42</v>
          </cell>
          <cell r="X324">
            <v>0.20599999999999999</v>
          </cell>
          <cell r="Y324">
            <v>0.60299999999999998</v>
          </cell>
          <cell r="Z324">
            <v>0.55100000000000005</v>
          </cell>
          <cell r="AA324">
            <v>7.7</v>
          </cell>
          <cell r="AB324">
            <v>18.2</v>
          </cell>
          <cell r="AC324">
            <v>17.8</v>
          </cell>
          <cell r="AD324">
            <v>17.7</v>
          </cell>
          <cell r="AE324">
            <v>24.3</v>
          </cell>
          <cell r="AF324">
            <v>11.3</v>
          </cell>
          <cell r="AG324">
            <v>30.6</v>
          </cell>
          <cell r="AH324">
            <v>23</v>
          </cell>
          <cell r="AI324">
            <v>23.3</v>
          </cell>
          <cell r="AJ324">
            <v>35.9</v>
          </cell>
          <cell r="AK324">
            <v>3.06</v>
          </cell>
          <cell r="AL324">
            <v>3.12</v>
          </cell>
          <cell r="AM324">
            <v>2.9</v>
          </cell>
          <cell r="AN324">
            <v>5.8</v>
          </cell>
          <cell r="AO324">
            <v>2.5999999999999999E-2</v>
          </cell>
          <cell r="AP324">
            <v>8.1999999999999993</v>
          </cell>
          <cell r="AQ324">
            <v>9.1</v>
          </cell>
          <cell r="AR324">
            <v>1.3444712041884819</v>
          </cell>
          <cell r="AS324">
            <v>60.1</v>
          </cell>
          <cell r="AT324">
            <v>85.7</v>
          </cell>
          <cell r="AU324">
            <v>0.22189999999999999</v>
          </cell>
          <cell r="AV324">
            <v>6.7000000000000004E-2</v>
          </cell>
          <cell r="AW324">
            <v>14.25</v>
          </cell>
          <cell r="AX324">
            <v>13.37</v>
          </cell>
          <cell r="AY324">
            <v>14.28</v>
          </cell>
          <cell r="AZ324">
            <v>0.91</v>
          </cell>
          <cell r="BA324">
            <v>1.528</v>
          </cell>
          <cell r="BB324">
            <v>2.0190000000000001</v>
          </cell>
          <cell r="BC324">
            <v>7.7069999999999999</v>
          </cell>
          <cell r="BD324">
            <v>3.2944712041884818</v>
          </cell>
          <cell r="BE324">
            <v>29.59</v>
          </cell>
          <cell r="BF324">
            <v>3.8</v>
          </cell>
          <cell r="BG324">
            <v>9.3000000000000007</v>
          </cell>
        </row>
        <row r="325">
          <cell r="D325">
            <v>6.83</v>
          </cell>
          <cell r="E325">
            <v>5.37</v>
          </cell>
          <cell r="F325">
            <v>5.38</v>
          </cell>
          <cell r="G325">
            <v>5.46</v>
          </cell>
          <cell r="H325">
            <v>5.49</v>
          </cell>
          <cell r="I325">
            <v>7.02</v>
          </cell>
          <cell r="J325">
            <v>7.05</v>
          </cell>
          <cell r="K325">
            <v>1.81</v>
          </cell>
          <cell r="L325">
            <v>1.91</v>
          </cell>
          <cell r="M325">
            <v>2.1</v>
          </cell>
          <cell r="N325">
            <v>1.94</v>
          </cell>
          <cell r="O325">
            <v>41</v>
          </cell>
          <cell r="P325">
            <v>30</v>
          </cell>
          <cell r="Q325">
            <v>25</v>
          </cell>
          <cell r="R325">
            <v>3</v>
          </cell>
          <cell r="S325">
            <v>7</v>
          </cell>
          <cell r="T325">
            <v>0</v>
          </cell>
          <cell r="U325">
            <v>0.626</v>
          </cell>
          <cell r="V325">
            <v>0.45900000000000002</v>
          </cell>
          <cell r="W325">
            <v>0.89600000000000002</v>
          </cell>
          <cell r="X325">
            <v>0.311</v>
          </cell>
          <cell r="Y325">
            <v>1.53</v>
          </cell>
          <cell r="Z325">
            <v>0.629</v>
          </cell>
          <cell r="AA325">
            <v>7.5</v>
          </cell>
          <cell r="AB325">
            <v>19.7</v>
          </cell>
          <cell r="AC325">
            <v>19.8</v>
          </cell>
          <cell r="AD325">
            <v>19.8</v>
          </cell>
          <cell r="AE325">
            <v>25.9</v>
          </cell>
          <cell r="AF325">
            <v>10.8</v>
          </cell>
          <cell r="AG325">
            <v>32.4</v>
          </cell>
          <cell r="AH325">
            <v>25.4</v>
          </cell>
          <cell r="AI325">
            <v>26</v>
          </cell>
          <cell r="AJ325">
            <v>38.6</v>
          </cell>
          <cell r="AK325">
            <v>3.04</v>
          </cell>
          <cell r="AL325">
            <v>3.19</v>
          </cell>
          <cell r="AM325">
            <v>3</v>
          </cell>
          <cell r="AN325">
            <v>5.9</v>
          </cell>
          <cell r="AO325">
            <v>0.01</v>
          </cell>
          <cell r="AP325">
            <v>7.6</v>
          </cell>
          <cell r="AQ325">
            <v>9.3000000000000007</v>
          </cell>
          <cell r="AR325">
            <v>1.0936392914653785</v>
          </cell>
          <cell r="AS325">
            <v>59.4</v>
          </cell>
          <cell r="AT325">
            <v>90.3</v>
          </cell>
          <cell r="AU325">
            <v>0.2266</v>
          </cell>
          <cell r="AV325">
            <v>4.48E-2</v>
          </cell>
          <cell r="AW325">
            <v>13.45</v>
          </cell>
          <cell r="AX325">
            <v>12.42</v>
          </cell>
          <cell r="AY325">
            <v>13.37</v>
          </cell>
          <cell r="AZ325">
            <v>0.95</v>
          </cell>
          <cell r="BA325">
            <v>1.528</v>
          </cell>
          <cell r="BB325">
            <v>2.0190000000000001</v>
          </cell>
          <cell r="BC325">
            <v>7.7069999999999999</v>
          </cell>
          <cell r="BD325">
            <v>3.1436392914653783</v>
          </cell>
          <cell r="BE325">
            <v>34.18</v>
          </cell>
          <cell r="BF325">
            <v>5.4</v>
          </cell>
          <cell r="BG325">
            <v>9.3000000000000007</v>
          </cell>
        </row>
        <row r="326">
          <cell r="D326">
            <v>6.4</v>
          </cell>
          <cell r="E326">
            <v>5.29</v>
          </cell>
          <cell r="F326">
            <v>5.34</v>
          </cell>
          <cell r="G326">
            <v>5.43</v>
          </cell>
          <cell r="H326">
            <v>5.46</v>
          </cell>
          <cell r="I326">
            <v>6.94</v>
          </cell>
          <cell r="J326">
            <v>6.47</v>
          </cell>
          <cell r="K326">
            <v>1.86</v>
          </cell>
          <cell r="L326">
            <v>2.08</v>
          </cell>
          <cell r="M326">
            <v>2.0299999999999998</v>
          </cell>
          <cell r="N326">
            <v>2.15</v>
          </cell>
          <cell r="O326">
            <v>44</v>
          </cell>
          <cell r="P326">
            <v>34</v>
          </cell>
          <cell r="Q326">
            <v>26</v>
          </cell>
          <cell r="R326">
            <v>7</v>
          </cell>
          <cell r="S326">
            <v>11</v>
          </cell>
          <cell r="T326">
            <v>0</v>
          </cell>
          <cell r="U326">
            <v>0.92</v>
          </cell>
          <cell r="V326">
            <v>0.53800000000000003</v>
          </cell>
          <cell r="W326">
            <v>1.28</v>
          </cell>
          <cell r="X326">
            <v>0.154</v>
          </cell>
          <cell r="Y326">
            <v>1.59</v>
          </cell>
          <cell r="Z326">
            <v>0.58199999999999996</v>
          </cell>
          <cell r="AA326">
            <v>7.4</v>
          </cell>
          <cell r="AB326">
            <v>20.5</v>
          </cell>
          <cell r="AC326">
            <v>20</v>
          </cell>
          <cell r="AD326">
            <v>19.8</v>
          </cell>
          <cell r="AE326">
            <v>24.6</v>
          </cell>
          <cell r="AF326">
            <v>10.7</v>
          </cell>
          <cell r="AG326">
            <v>33.799999999999997</v>
          </cell>
          <cell r="AH326">
            <v>25</v>
          </cell>
          <cell r="AI326">
            <v>24.6</v>
          </cell>
          <cell r="AJ326">
            <v>36.5</v>
          </cell>
          <cell r="AK326">
            <v>2.9699999999999998</v>
          </cell>
          <cell r="AL326">
            <v>3.35</v>
          </cell>
          <cell r="AM326">
            <v>3.1</v>
          </cell>
          <cell r="AN326">
            <v>6</v>
          </cell>
          <cell r="AO326">
            <v>0.02</v>
          </cell>
          <cell r="AP326">
            <v>7.9</v>
          </cell>
          <cell r="AQ326">
            <v>9.1999999999999993</v>
          </cell>
          <cell r="AR326">
            <v>1.097077287066246</v>
          </cell>
          <cell r="AS326">
            <v>62.4</v>
          </cell>
          <cell r="AT326">
            <v>90.4</v>
          </cell>
          <cell r="AU326">
            <v>0.20480000000000001</v>
          </cell>
          <cell r="AV326">
            <v>4.3499999999999997E-2</v>
          </cell>
          <cell r="AW326">
            <v>13.71</v>
          </cell>
          <cell r="AX326">
            <v>12.68</v>
          </cell>
          <cell r="AY326">
            <v>13.66</v>
          </cell>
          <cell r="AZ326">
            <v>0.98</v>
          </cell>
          <cell r="BA326">
            <v>1.528</v>
          </cell>
          <cell r="BB326">
            <v>2.0190000000000001</v>
          </cell>
          <cell r="BC326">
            <v>7.7069999999999999</v>
          </cell>
          <cell r="BD326">
            <v>3.2370772870662461</v>
          </cell>
          <cell r="BE326">
            <v>33.299999999999997</v>
          </cell>
          <cell r="BF326">
            <v>5.5</v>
          </cell>
          <cell r="BG326">
            <v>9.3000000000000007</v>
          </cell>
        </row>
        <row r="327">
          <cell r="D327">
            <v>0</v>
          </cell>
          <cell r="E327">
            <v>0</v>
          </cell>
          <cell r="F327">
            <v>0</v>
          </cell>
          <cell r="G327">
            <v>0</v>
          </cell>
          <cell r="H327">
            <v>0</v>
          </cell>
          <cell r="I327">
            <v>0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0</v>
          </cell>
          <cell r="AJ327">
            <v>0</v>
          </cell>
          <cell r="AK327" t="str">
            <v/>
          </cell>
          <cell r="AL327" t="str">
            <v/>
          </cell>
          <cell r="AM327">
            <v>0</v>
          </cell>
          <cell r="AN327">
            <v>0</v>
          </cell>
          <cell r="AO327">
            <v>0</v>
          </cell>
          <cell r="AP327">
            <v>0</v>
          </cell>
          <cell r="AQ327">
            <v>0</v>
          </cell>
          <cell r="AR327" t="str">
            <v/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14.32</v>
          </cell>
          <cell r="AX327">
            <v>13.52</v>
          </cell>
          <cell r="AY327">
            <v>14.39</v>
          </cell>
          <cell r="AZ327">
            <v>0.87</v>
          </cell>
          <cell r="BA327">
            <v>1.528</v>
          </cell>
          <cell r="BB327">
            <v>2.0190000000000001</v>
          </cell>
          <cell r="BC327">
            <v>7.7069999999999999</v>
          </cell>
          <cell r="BD327" t="str">
            <v/>
          </cell>
          <cell r="BE327">
            <v>0</v>
          </cell>
          <cell r="BF327">
            <v>0</v>
          </cell>
          <cell r="BG327">
            <v>0</v>
          </cell>
        </row>
        <row r="328">
          <cell r="D328">
            <v>7.08</v>
          </cell>
          <cell r="E328">
            <v>5.58</v>
          </cell>
          <cell r="F328">
            <v>5.56</v>
          </cell>
          <cell r="G328">
            <v>5.55</v>
          </cell>
          <cell r="H328">
            <v>5.62</v>
          </cell>
          <cell r="I328">
            <v>6.74</v>
          </cell>
          <cell r="J328">
            <v>7.3</v>
          </cell>
          <cell r="K328">
            <v>1.78</v>
          </cell>
          <cell r="L328">
            <v>2.02</v>
          </cell>
          <cell r="M328">
            <v>2.14</v>
          </cell>
          <cell r="N328">
            <v>2.0699999999999998</v>
          </cell>
          <cell r="O328">
            <v>41</v>
          </cell>
          <cell r="P328">
            <v>34</v>
          </cell>
          <cell r="Q328">
            <v>17</v>
          </cell>
          <cell r="R328">
            <v>2</v>
          </cell>
          <cell r="S328">
            <v>4</v>
          </cell>
          <cell r="T328">
            <v>0</v>
          </cell>
          <cell r="U328">
            <v>0.84599999999999997</v>
          </cell>
          <cell r="V328">
            <v>0.64300000000000002</v>
          </cell>
          <cell r="W328">
            <v>1.58</v>
          </cell>
          <cell r="X328">
            <v>0.20100000000000001</v>
          </cell>
          <cell r="Y328">
            <v>0.79600000000000004</v>
          </cell>
          <cell r="Z328">
            <v>0.63900000000000001</v>
          </cell>
          <cell r="AA328">
            <v>7.8</v>
          </cell>
          <cell r="AB328">
            <v>21.8</v>
          </cell>
          <cell r="AC328">
            <v>20.3</v>
          </cell>
          <cell r="AD328">
            <v>20.5</v>
          </cell>
          <cell r="AE328">
            <v>26.6</v>
          </cell>
          <cell r="AF328">
            <v>11.2</v>
          </cell>
          <cell r="AG328">
            <v>34</v>
          </cell>
          <cell r="AH328">
            <v>25.4</v>
          </cell>
          <cell r="AI328">
            <v>26.2</v>
          </cell>
          <cell r="AJ328">
            <v>38.1</v>
          </cell>
          <cell r="AK328">
            <v>3</v>
          </cell>
          <cell r="AL328">
            <v>3.27</v>
          </cell>
          <cell r="AM328">
            <v>2.9</v>
          </cell>
          <cell r="AN328">
            <v>5.9</v>
          </cell>
          <cell r="AO328">
            <v>1.4999999999999999E-2</v>
          </cell>
          <cell r="AP328">
            <v>7.4</v>
          </cell>
          <cell r="AQ328">
            <v>7.9</v>
          </cell>
          <cell r="AR328">
            <v>1.0590440944881894</v>
          </cell>
          <cell r="AS328">
            <v>62.7</v>
          </cell>
          <cell r="AT328">
            <v>90.4</v>
          </cell>
          <cell r="AU328">
            <v>0.20449999999999999</v>
          </cell>
          <cell r="AV328">
            <v>4.36E-2</v>
          </cell>
          <cell r="AW328">
            <v>13.65</v>
          </cell>
          <cell r="AX328">
            <v>12.7</v>
          </cell>
          <cell r="AY328">
            <v>13.65</v>
          </cell>
          <cell r="AZ328">
            <v>0.95</v>
          </cell>
          <cell r="BA328">
            <v>1.528</v>
          </cell>
          <cell r="BB328">
            <v>2.0190000000000001</v>
          </cell>
          <cell r="BC328">
            <v>7.7069999999999999</v>
          </cell>
          <cell r="BD328">
            <v>3.1490440944881892</v>
          </cell>
          <cell r="BE328">
            <v>33.96</v>
          </cell>
          <cell r="BF328">
            <v>6.2</v>
          </cell>
          <cell r="BG328">
            <v>9.5</v>
          </cell>
        </row>
        <row r="329">
          <cell r="D329">
            <v>7.18</v>
          </cell>
          <cell r="E329">
            <v>5.42</v>
          </cell>
          <cell r="F329">
            <v>5.41</v>
          </cell>
          <cell r="G329">
            <v>5.51</v>
          </cell>
          <cell r="H329">
            <v>5.56</v>
          </cell>
          <cell r="I329">
            <v>6.84</v>
          </cell>
          <cell r="J329">
            <v>7.15</v>
          </cell>
          <cell r="K329">
            <v>1.78</v>
          </cell>
          <cell r="L329">
            <v>2.0699999999999998</v>
          </cell>
          <cell r="M329">
            <v>2.11</v>
          </cell>
          <cell r="N329">
            <v>2.04</v>
          </cell>
          <cell r="O329">
            <v>41</v>
          </cell>
          <cell r="P329">
            <v>36</v>
          </cell>
          <cell r="Q329">
            <v>12</v>
          </cell>
          <cell r="R329">
            <v>0</v>
          </cell>
          <cell r="S329">
            <v>0</v>
          </cell>
          <cell r="T329">
            <v>0</v>
          </cell>
          <cell r="U329">
            <v>0.69599999999999995</v>
          </cell>
          <cell r="V329">
            <v>0.44</v>
          </cell>
          <cell r="W329">
            <v>1.21</v>
          </cell>
          <cell r="X329">
            <v>0.16300000000000001</v>
          </cell>
          <cell r="Y329">
            <v>0.58199999999999996</v>
          </cell>
          <cell r="Z329">
            <v>0.71399999999999997</v>
          </cell>
          <cell r="AA329">
            <v>7.5</v>
          </cell>
          <cell r="AB329">
            <v>21</v>
          </cell>
          <cell r="AC329">
            <v>20.3</v>
          </cell>
          <cell r="AD329">
            <v>20.3</v>
          </cell>
          <cell r="AE329">
            <v>27.7</v>
          </cell>
          <cell r="AF329">
            <v>10.8</v>
          </cell>
          <cell r="AG329">
            <v>33.700000000000003</v>
          </cell>
          <cell r="AH329">
            <v>25.4</v>
          </cell>
          <cell r="AI329">
            <v>26.2</v>
          </cell>
          <cell r="AJ329">
            <v>39.200000000000003</v>
          </cell>
          <cell r="AK329">
            <v>3.0300000000000002</v>
          </cell>
          <cell r="AL329">
            <v>3.31</v>
          </cell>
          <cell r="AM329">
            <v>3</v>
          </cell>
          <cell r="AN329">
            <v>5.9</v>
          </cell>
          <cell r="AO329">
            <v>1.7000000000000001E-2</v>
          </cell>
          <cell r="AP329">
            <v>7.8</v>
          </cell>
          <cell r="AQ329">
            <v>7.6</v>
          </cell>
          <cell r="AR329">
            <v>1.6182686567164182</v>
          </cell>
          <cell r="AS329">
            <v>61.5</v>
          </cell>
          <cell r="AT329">
            <v>88.6</v>
          </cell>
          <cell r="AU329">
            <v>0.21079999999999999</v>
          </cell>
          <cell r="AV329">
            <v>5.2299999999999999E-2</v>
          </cell>
          <cell r="AW329">
            <v>13.69</v>
          </cell>
          <cell r="AX329">
            <v>12.73</v>
          </cell>
          <cell r="AY329">
            <v>13.65</v>
          </cell>
          <cell r="AZ329">
            <v>0.92</v>
          </cell>
          <cell r="BA329">
            <v>1.915</v>
          </cell>
          <cell r="BB329">
            <v>2.3330000000000002</v>
          </cell>
          <cell r="BC329">
            <v>8.3179999999999996</v>
          </cell>
          <cell r="BD329">
            <v>2.9882686567164183</v>
          </cell>
          <cell r="BE329">
            <v>33.78</v>
          </cell>
          <cell r="BF329">
            <v>6.2</v>
          </cell>
          <cell r="BG329">
            <v>9.8000000000000007</v>
          </cell>
        </row>
        <row r="330">
          <cell r="D330">
            <v>6.22</v>
          </cell>
          <cell r="E330">
            <v>5.48</v>
          </cell>
          <cell r="F330">
            <v>5.42</v>
          </cell>
          <cell r="G330">
            <v>5.61</v>
          </cell>
          <cell r="H330">
            <v>5.57</v>
          </cell>
          <cell r="I330">
            <v>7.3</v>
          </cell>
          <cell r="J330">
            <v>7.01</v>
          </cell>
          <cell r="K330">
            <v>1.58</v>
          </cell>
          <cell r="L330">
            <v>1.78</v>
          </cell>
          <cell r="M330">
            <v>1.74</v>
          </cell>
          <cell r="N330">
            <v>0</v>
          </cell>
          <cell r="O330">
            <v>42</v>
          </cell>
          <cell r="P330">
            <v>33</v>
          </cell>
          <cell r="Q330">
            <v>41</v>
          </cell>
          <cell r="R330">
            <v>0</v>
          </cell>
          <cell r="S330">
            <v>12</v>
          </cell>
          <cell r="T330">
            <v>0</v>
          </cell>
          <cell r="U330">
            <v>0.6</v>
          </cell>
          <cell r="V330">
            <v>0.44600000000000001</v>
          </cell>
          <cell r="W330">
            <v>2.5299999999999998</v>
          </cell>
          <cell r="X330">
            <v>0.307</v>
          </cell>
          <cell r="Y330">
            <v>1.252</v>
          </cell>
          <cell r="Z330">
            <v>0.66100000000000003</v>
          </cell>
          <cell r="AA330">
            <v>7.6</v>
          </cell>
          <cell r="AB330">
            <v>18.5</v>
          </cell>
          <cell r="AC330">
            <v>19.2</v>
          </cell>
          <cell r="AD330">
            <v>18.899999999999999</v>
          </cell>
          <cell r="AE330">
            <v>26.5</v>
          </cell>
          <cell r="AF330">
            <v>11.4</v>
          </cell>
          <cell r="AG330">
            <v>29.6</v>
          </cell>
          <cell r="AH330">
            <v>24.2</v>
          </cell>
          <cell r="AI330">
            <v>24.2</v>
          </cell>
          <cell r="AJ330">
            <v>38.299999999999997</v>
          </cell>
          <cell r="AK330">
            <v>3.01</v>
          </cell>
          <cell r="AL330">
            <v>3.31</v>
          </cell>
          <cell r="AM330">
            <v>3.1</v>
          </cell>
          <cell r="AN330">
            <v>5.9</v>
          </cell>
          <cell r="AO330">
            <v>4.3999999999999997E-2</v>
          </cell>
          <cell r="AP330">
            <v>7.7</v>
          </cell>
          <cell r="AQ330">
            <v>8.1999999999999993</v>
          </cell>
          <cell r="AR330" t="str">
            <v/>
          </cell>
          <cell r="AS330">
            <v>60.4</v>
          </cell>
          <cell r="AT330">
            <v>90.1</v>
          </cell>
          <cell r="AU330">
            <v>0.21859999999999999</v>
          </cell>
          <cell r="AV330">
            <v>4.5199999999999997E-2</v>
          </cell>
          <cell r="AW330">
            <v>15.45</v>
          </cell>
          <cell r="AX330">
            <v>12.74</v>
          </cell>
          <cell r="AY330">
            <v>13.63</v>
          </cell>
          <cell r="AZ330">
            <v>0.95</v>
          </cell>
          <cell r="BA330">
            <v>1.8979999999999999</v>
          </cell>
          <cell r="BB330">
            <v>2.86</v>
          </cell>
          <cell r="BC330">
            <v>8.3140000000000001</v>
          </cell>
          <cell r="BD330">
            <v>2.6716153846153845</v>
          </cell>
          <cell r="BE330">
            <v>33.619999999999997</v>
          </cell>
          <cell r="BF330">
            <v>6</v>
          </cell>
          <cell r="BG330">
            <v>10</v>
          </cell>
        </row>
        <row r="331">
          <cell r="D331">
            <v>6.41</v>
          </cell>
          <cell r="E331">
            <v>5.37</v>
          </cell>
          <cell r="F331">
            <v>5.36</v>
          </cell>
          <cell r="G331">
            <v>5.51</v>
          </cell>
          <cell r="H331">
            <v>5.52</v>
          </cell>
          <cell r="I331">
            <v>7.25</v>
          </cell>
          <cell r="J331">
            <v>7.25</v>
          </cell>
          <cell r="K331">
            <v>1.5</v>
          </cell>
          <cell r="L331">
            <v>1.75</v>
          </cell>
          <cell r="M331">
            <v>2.1</v>
          </cell>
          <cell r="N331">
            <v>0</v>
          </cell>
          <cell r="O331">
            <v>44</v>
          </cell>
          <cell r="P331">
            <v>30</v>
          </cell>
          <cell r="Q331">
            <v>50</v>
          </cell>
          <cell r="R331">
            <v>7</v>
          </cell>
          <cell r="S331">
            <v>8</v>
          </cell>
          <cell r="T331">
            <v>0</v>
          </cell>
          <cell r="U331">
            <v>0.53300000000000003</v>
          </cell>
          <cell r="V331">
            <v>0.498</v>
          </cell>
          <cell r="W331">
            <v>1.35</v>
          </cell>
          <cell r="X331">
            <v>0.129</v>
          </cell>
          <cell r="Y331">
            <v>1.278</v>
          </cell>
          <cell r="Z331">
            <v>0.53400000000000003</v>
          </cell>
          <cell r="AA331">
            <v>7.8</v>
          </cell>
          <cell r="AB331">
            <v>20.5</v>
          </cell>
          <cell r="AC331">
            <v>20.3</v>
          </cell>
          <cell r="AD331">
            <v>20.2</v>
          </cell>
          <cell r="AE331">
            <v>27.1</v>
          </cell>
          <cell r="AF331">
            <v>11.5</v>
          </cell>
          <cell r="AG331">
            <v>33.4</v>
          </cell>
          <cell r="AH331">
            <v>25.6</v>
          </cell>
          <cell r="AI331">
            <v>26.1</v>
          </cell>
          <cell r="AJ331">
            <v>39.200000000000003</v>
          </cell>
          <cell r="AK331">
            <v>3.08</v>
          </cell>
          <cell r="AL331">
            <v>3.24</v>
          </cell>
          <cell r="AM331">
            <v>3</v>
          </cell>
          <cell r="AN331">
            <v>6</v>
          </cell>
          <cell r="AO331">
            <v>5.0999999999999997E-2</v>
          </cell>
          <cell r="AP331">
            <v>8</v>
          </cell>
          <cell r="AQ331">
            <v>8.4</v>
          </cell>
          <cell r="AR331" t="str">
            <v/>
          </cell>
          <cell r="AS331">
            <v>60.5</v>
          </cell>
          <cell r="AT331">
            <v>89.6</v>
          </cell>
          <cell r="AU331">
            <v>0.21820000000000001</v>
          </cell>
          <cell r="AV331">
            <v>4.7399999999999998E-2</v>
          </cell>
          <cell r="AW331">
            <v>15.29</v>
          </cell>
          <cell r="AX331">
            <v>12.84</v>
          </cell>
          <cell r="AY331">
            <v>13.78</v>
          </cell>
          <cell r="AZ331">
            <v>0.94</v>
          </cell>
          <cell r="BA331">
            <v>1.825</v>
          </cell>
          <cell r="BB331">
            <v>2.371</v>
          </cell>
          <cell r="BC331">
            <v>8.6720000000000006</v>
          </cell>
          <cell r="BD331">
            <v>2.8845264797507788</v>
          </cell>
          <cell r="BE331">
            <v>34.11</v>
          </cell>
          <cell r="BF331">
            <v>6</v>
          </cell>
          <cell r="BG331">
            <v>10</v>
          </cell>
        </row>
        <row r="332">
          <cell r="D332">
            <v>6.58</v>
          </cell>
          <cell r="E332">
            <v>5.41</v>
          </cell>
          <cell r="F332">
            <v>5.36</v>
          </cell>
          <cell r="G332">
            <v>5.54</v>
          </cell>
          <cell r="H332">
            <v>5.61</v>
          </cell>
          <cell r="I332">
            <v>7.18</v>
          </cell>
          <cell r="J332">
            <v>7.26</v>
          </cell>
          <cell r="K332">
            <v>1.78</v>
          </cell>
          <cell r="L332">
            <v>1.86</v>
          </cell>
          <cell r="M332">
            <v>2.09</v>
          </cell>
          <cell r="N332">
            <v>0</v>
          </cell>
          <cell r="O332">
            <v>22</v>
          </cell>
          <cell r="P332">
            <v>14</v>
          </cell>
          <cell r="Q332">
            <v>6</v>
          </cell>
          <cell r="R332">
            <v>0</v>
          </cell>
          <cell r="S332">
            <v>0</v>
          </cell>
          <cell r="T332">
            <v>0</v>
          </cell>
          <cell r="U332">
            <v>0.93</v>
          </cell>
          <cell r="V332">
            <v>0.41799999999999998</v>
          </cell>
          <cell r="W332">
            <v>0.77</v>
          </cell>
          <cell r="X332">
            <v>0.14399999999999999</v>
          </cell>
          <cell r="Y332">
            <v>0.60699999999999998</v>
          </cell>
          <cell r="Z332">
            <v>0.55700000000000005</v>
          </cell>
          <cell r="AA332">
            <v>7.8</v>
          </cell>
          <cell r="AB332">
            <v>20.9</v>
          </cell>
          <cell r="AC332">
            <v>20.399999999999999</v>
          </cell>
          <cell r="AD332">
            <v>20.100000000000001</v>
          </cell>
          <cell r="AE332">
            <v>26.1</v>
          </cell>
          <cell r="AF332">
            <v>11</v>
          </cell>
          <cell r="AG332">
            <v>24.3</v>
          </cell>
          <cell r="AH332">
            <v>25.7</v>
          </cell>
          <cell r="AI332">
            <v>26.1</v>
          </cell>
          <cell r="AJ332">
            <v>38.200000000000003</v>
          </cell>
          <cell r="AK332">
            <v>3.0999999999999996</v>
          </cell>
          <cell r="AL332">
            <v>3.17</v>
          </cell>
          <cell r="AM332">
            <v>2.9</v>
          </cell>
          <cell r="AN332">
            <v>6</v>
          </cell>
          <cell r="AO332">
            <v>1.7000000000000001E-2</v>
          </cell>
          <cell r="AP332">
            <v>7</v>
          </cell>
          <cell r="AQ332">
            <v>8.8000000000000007</v>
          </cell>
          <cell r="AR332">
            <v>2.125699839486356</v>
          </cell>
          <cell r="AS332">
            <v>62.34</v>
          </cell>
          <cell r="AT332">
            <v>89.4</v>
          </cell>
          <cell r="AU332">
            <v>0.2044</v>
          </cell>
          <cell r="AV332">
            <v>4.8399999999999999E-2</v>
          </cell>
          <cell r="AW332">
            <v>13.46</v>
          </cell>
          <cell r="AX332">
            <v>12.46</v>
          </cell>
          <cell r="AY332">
            <v>13.4</v>
          </cell>
          <cell r="AZ332">
            <v>0.94</v>
          </cell>
          <cell r="BA332">
            <v>1.7929999999999999</v>
          </cell>
          <cell r="BB332">
            <v>2.3620000000000001</v>
          </cell>
          <cell r="BC332">
            <v>7.8010000000000002</v>
          </cell>
          <cell r="BD332">
            <v>2.7556998394863559</v>
          </cell>
          <cell r="BE332">
            <v>34.69</v>
          </cell>
          <cell r="BF332">
            <v>6.1</v>
          </cell>
          <cell r="BG332">
            <v>10</v>
          </cell>
        </row>
        <row r="333">
          <cell r="D333">
            <v>6.49</v>
          </cell>
          <cell r="E333">
            <v>5.36</v>
          </cell>
          <cell r="F333">
            <v>5.32</v>
          </cell>
          <cell r="G333">
            <v>5.49</v>
          </cell>
          <cell r="H333">
            <v>5.56</v>
          </cell>
          <cell r="I333">
            <v>7.41</v>
          </cell>
          <cell r="J333">
            <v>7.2249999999999996</v>
          </cell>
          <cell r="K333">
            <v>1.91</v>
          </cell>
          <cell r="L333">
            <v>2.14</v>
          </cell>
          <cell r="M333">
            <v>2.12</v>
          </cell>
          <cell r="N333">
            <v>2.17</v>
          </cell>
          <cell r="O333">
            <v>24</v>
          </cell>
          <cell r="P333">
            <v>16</v>
          </cell>
          <cell r="Q333">
            <v>9</v>
          </cell>
          <cell r="R333">
            <v>0</v>
          </cell>
          <cell r="S333">
            <v>0</v>
          </cell>
          <cell r="T333">
            <v>0</v>
          </cell>
          <cell r="U333">
            <v>0.79900000000000004</v>
          </cell>
          <cell r="V333">
            <v>0.40899999999999997</v>
          </cell>
          <cell r="W333">
            <v>0.77900000000000003</v>
          </cell>
          <cell r="X333">
            <v>0.121</v>
          </cell>
          <cell r="Y333">
            <v>0.54700000000000004</v>
          </cell>
          <cell r="Z333">
            <v>0.61</v>
          </cell>
          <cell r="AA333">
            <v>8.1</v>
          </cell>
          <cell r="AB333">
            <v>21.69</v>
          </cell>
          <cell r="AC333">
            <v>20.6</v>
          </cell>
          <cell r="AD333">
            <v>20.3</v>
          </cell>
          <cell r="AE333">
            <v>27</v>
          </cell>
          <cell r="AF333">
            <v>11.3</v>
          </cell>
          <cell r="AG333">
            <v>34</v>
          </cell>
          <cell r="AH333">
            <v>26.3</v>
          </cell>
          <cell r="AI333">
            <v>26.5</v>
          </cell>
          <cell r="AJ333">
            <v>39</v>
          </cell>
          <cell r="AK333">
            <v>3.16</v>
          </cell>
          <cell r="AL333">
            <v>3.3</v>
          </cell>
          <cell r="AM333">
            <v>3</v>
          </cell>
          <cell r="AN333">
            <v>6.1</v>
          </cell>
          <cell r="AO333">
            <v>8.0000000000000002E-3</v>
          </cell>
          <cell r="AP333">
            <v>6.8</v>
          </cell>
          <cell r="AQ333">
            <v>8.3000000000000007</v>
          </cell>
          <cell r="AR333">
            <v>0.47675112443778156</v>
          </cell>
          <cell r="AS333">
            <v>63.2</v>
          </cell>
          <cell r="AT333">
            <v>90.2</v>
          </cell>
          <cell r="AU333">
            <v>0.19900000000000001</v>
          </cell>
          <cell r="AV333">
            <v>4.4600000000000001E-2</v>
          </cell>
          <cell r="AW333">
            <v>13.47</v>
          </cell>
          <cell r="AX333">
            <v>13.34</v>
          </cell>
          <cell r="AY333">
            <v>13.34</v>
          </cell>
          <cell r="AZ333">
            <v>0</v>
          </cell>
          <cell r="BA333">
            <v>0</v>
          </cell>
          <cell r="BB333">
            <v>0</v>
          </cell>
          <cell r="BC333">
            <v>0</v>
          </cell>
          <cell r="BD333">
            <v>2.7767511244377814</v>
          </cell>
          <cell r="BE333">
            <v>34.54</v>
          </cell>
          <cell r="BF333">
            <v>6.1</v>
          </cell>
          <cell r="BG333">
            <v>10</v>
          </cell>
        </row>
        <row r="334">
          <cell r="D334">
            <v>0</v>
          </cell>
          <cell r="E334">
            <v>0</v>
          </cell>
          <cell r="F334">
            <v>0</v>
          </cell>
          <cell r="G334">
            <v>0</v>
          </cell>
          <cell r="H334">
            <v>0</v>
          </cell>
          <cell r="I334">
            <v>0</v>
          </cell>
          <cell r="J334">
            <v>0</v>
          </cell>
          <cell r="K334">
            <v>0</v>
          </cell>
          <cell r="L334">
            <v>0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0</v>
          </cell>
          <cell r="AJ334">
            <v>0</v>
          </cell>
          <cell r="AK334" t="str">
            <v/>
          </cell>
          <cell r="AL334" t="str">
            <v/>
          </cell>
          <cell r="AM334">
            <v>0</v>
          </cell>
          <cell r="AN334">
            <v>0</v>
          </cell>
          <cell r="AO334">
            <v>0</v>
          </cell>
          <cell r="AP334">
            <v>0</v>
          </cell>
          <cell r="AQ334">
            <v>0</v>
          </cell>
          <cell r="AR334" t="str">
            <v/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>
            <v>0</v>
          </cell>
          <cell r="BD334" t="str">
            <v/>
          </cell>
          <cell r="BE334">
            <v>0</v>
          </cell>
          <cell r="BF334">
            <v>0</v>
          </cell>
          <cell r="BG334">
            <v>0</v>
          </cell>
        </row>
        <row r="335">
          <cell r="D335">
            <v>6.49</v>
          </cell>
          <cell r="E335">
            <v>5.38</v>
          </cell>
          <cell r="F335">
            <v>5.29</v>
          </cell>
          <cell r="G335">
            <v>5.49</v>
          </cell>
          <cell r="H335">
            <v>5.53</v>
          </cell>
          <cell r="I335">
            <v>7.05</v>
          </cell>
          <cell r="J335">
            <v>7.02</v>
          </cell>
          <cell r="K335">
            <v>1.78</v>
          </cell>
          <cell r="L335">
            <v>1.91</v>
          </cell>
          <cell r="M335">
            <v>2.0299999999999998</v>
          </cell>
          <cell r="N335">
            <v>2.2000000000000002</v>
          </cell>
          <cell r="O335">
            <v>36</v>
          </cell>
          <cell r="P335">
            <v>27</v>
          </cell>
          <cell r="Q335">
            <v>26</v>
          </cell>
          <cell r="R335">
            <v>2</v>
          </cell>
          <cell r="S335">
            <v>8</v>
          </cell>
          <cell r="T335">
            <v>0</v>
          </cell>
          <cell r="U335">
            <v>0.82599999999999996</v>
          </cell>
          <cell r="V335">
            <v>0.39500000000000002</v>
          </cell>
          <cell r="W335">
            <v>0.65800000000000003</v>
          </cell>
          <cell r="X335">
            <v>0.28000000000000003</v>
          </cell>
          <cell r="Y335">
            <v>0.45400000000000001</v>
          </cell>
          <cell r="Z335">
            <v>0.51400000000000001</v>
          </cell>
          <cell r="AA335">
            <v>8.2200000000000006</v>
          </cell>
          <cell r="AB335">
            <v>20</v>
          </cell>
          <cell r="AC335">
            <v>20.7</v>
          </cell>
          <cell r="AD335">
            <v>20.7</v>
          </cell>
          <cell r="AE335">
            <v>27.2</v>
          </cell>
          <cell r="AF335">
            <v>12</v>
          </cell>
          <cell r="AG335">
            <v>33.799999999999997</v>
          </cell>
          <cell r="AH335">
            <v>26.5</v>
          </cell>
          <cell r="AI335">
            <v>27</v>
          </cell>
          <cell r="AJ335">
            <v>38.700000000000003</v>
          </cell>
          <cell r="AK335">
            <v>3.1100000000000003</v>
          </cell>
          <cell r="AL335">
            <v>3.17</v>
          </cell>
          <cell r="AM335">
            <v>3.1</v>
          </cell>
          <cell r="AN335">
            <v>5.8</v>
          </cell>
          <cell r="AO335">
            <v>1.6E-2</v>
          </cell>
          <cell r="AP335">
            <v>8.6</v>
          </cell>
          <cell r="AQ335">
            <v>7.8</v>
          </cell>
          <cell r="AR335">
            <v>0.44240122044241081</v>
          </cell>
          <cell r="AS335">
            <v>61.2</v>
          </cell>
          <cell r="AT335">
            <v>90.1</v>
          </cell>
          <cell r="AU335">
            <v>0.21299999999999999</v>
          </cell>
          <cell r="AV335">
            <v>4.4999999999999998E-2</v>
          </cell>
          <cell r="AW335">
            <v>14.11</v>
          </cell>
          <cell r="AX335">
            <v>13.11</v>
          </cell>
          <cell r="AY335">
            <v>14.08</v>
          </cell>
          <cell r="AZ335">
            <v>0.97</v>
          </cell>
          <cell r="BA335">
            <v>2.0390000000000001</v>
          </cell>
          <cell r="BB335">
            <v>2.4420000000000002</v>
          </cell>
          <cell r="BC335">
            <v>8.9499999999999993</v>
          </cell>
          <cell r="BD335">
            <v>2.6724012204424108</v>
          </cell>
          <cell r="BE335">
            <v>34.590000000000003</v>
          </cell>
          <cell r="BF335">
            <v>6.1</v>
          </cell>
          <cell r="BG335">
            <v>10</v>
          </cell>
        </row>
        <row r="336">
          <cell r="D336">
            <v>6.44</v>
          </cell>
          <cell r="E336">
            <v>5.44</v>
          </cell>
          <cell r="F336">
            <v>5.41</v>
          </cell>
          <cell r="G336">
            <v>5.55</v>
          </cell>
          <cell r="H336">
            <v>5.57</v>
          </cell>
          <cell r="I336">
            <v>7.04</v>
          </cell>
          <cell r="J336">
            <v>7.11</v>
          </cell>
          <cell r="K336">
            <v>1.73</v>
          </cell>
          <cell r="L336">
            <v>1.89</v>
          </cell>
          <cell r="M336">
            <v>2.08</v>
          </cell>
          <cell r="N336">
            <v>2.1</v>
          </cell>
          <cell r="O336">
            <v>45</v>
          </cell>
          <cell r="P336">
            <v>33</v>
          </cell>
          <cell r="Q336">
            <v>31</v>
          </cell>
          <cell r="R336">
            <v>4</v>
          </cell>
          <cell r="S336">
            <v>7</v>
          </cell>
          <cell r="T336">
            <v>0</v>
          </cell>
          <cell r="U336">
            <v>0.91400000000000003</v>
          </cell>
          <cell r="V336">
            <v>0.39</v>
          </cell>
          <cell r="W336">
            <v>1.21</v>
          </cell>
          <cell r="X336">
            <v>0.25</v>
          </cell>
          <cell r="Y336">
            <v>0.70899999999999996</v>
          </cell>
          <cell r="Z336">
            <v>0.55300000000000005</v>
          </cell>
          <cell r="AA336">
            <v>8.1</v>
          </cell>
          <cell r="AB336">
            <v>20.100000000000001</v>
          </cell>
          <cell r="AC336">
            <v>20.3</v>
          </cell>
          <cell r="AD336">
            <v>20.100000000000001</v>
          </cell>
          <cell r="AE336">
            <v>26.5</v>
          </cell>
          <cell r="AF336">
            <v>11.6</v>
          </cell>
          <cell r="AG336">
            <v>34.4</v>
          </cell>
          <cell r="AH336">
            <v>26.1</v>
          </cell>
          <cell r="AI336">
            <v>26.3</v>
          </cell>
          <cell r="AJ336">
            <v>38.5</v>
          </cell>
          <cell r="AK336">
            <v>3.0300000000000002</v>
          </cell>
          <cell r="AL336">
            <v>3.12</v>
          </cell>
          <cell r="AM336">
            <v>3.1</v>
          </cell>
          <cell r="AN336">
            <v>6</v>
          </cell>
          <cell r="AO336">
            <v>4.7E-2</v>
          </cell>
          <cell r="AP336">
            <v>7.6</v>
          </cell>
          <cell r="AQ336">
            <v>8.4</v>
          </cell>
          <cell r="AR336">
            <v>0.71538991192954349</v>
          </cell>
          <cell r="AS336">
            <v>57.3</v>
          </cell>
          <cell r="AT336">
            <v>89.1</v>
          </cell>
          <cell r="AU336">
            <v>0.24149999999999999</v>
          </cell>
          <cell r="AV336">
            <v>4.9500000000000002E-2</v>
          </cell>
          <cell r="AW336">
            <v>13.54</v>
          </cell>
          <cell r="AX336">
            <v>12.49</v>
          </cell>
          <cell r="AY336">
            <v>13.42</v>
          </cell>
          <cell r="AZ336">
            <v>0.93</v>
          </cell>
          <cell r="BA336">
            <v>2.0390000000000001</v>
          </cell>
          <cell r="BB336">
            <v>2.4420000000000002</v>
          </cell>
          <cell r="BC336">
            <v>8.9499999999999993</v>
          </cell>
          <cell r="BD336">
            <v>2.8853899119295434</v>
          </cell>
          <cell r="BE336">
            <v>32.96</v>
          </cell>
          <cell r="BF336">
            <v>6.1</v>
          </cell>
          <cell r="BG336">
            <v>10</v>
          </cell>
        </row>
        <row r="337">
          <cell r="D337">
            <v>6.74</v>
          </cell>
          <cell r="E337">
            <v>5.36</v>
          </cell>
          <cell r="F337">
            <v>0</v>
          </cell>
          <cell r="G337">
            <v>5.44</v>
          </cell>
          <cell r="H337">
            <v>5.47</v>
          </cell>
          <cell r="I337">
            <v>7.14</v>
          </cell>
          <cell r="J337">
            <v>0</v>
          </cell>
          <cell r="K337">
            <v>1.58</v>
          </cell>
          <cell r="L337">
            <v>1.71</v>
          </cell>
          <cell r="M337">
            <v>2.09</v>
          </cell>
          <cell r="N337">
            <v>2.14</v>
          </cell>
          <cell r="O337">
            <v>40</v>
          </cell>
          <cell r="P337">
            <v>31</v>
          </cell>
          <cell r="Q337">
            <v>12</v>
          </cell>
          <cell r="R337">
            <v>0</v>
          </cell>
          <cell r="S337">
            <v>2</v>
          </cell>
          <cell r="T337">
            <v>0</v>
          </cell>
          <cell r="U337">
            <v>0.84</v>
          </cell>
          <cell r="V337">
            <v>0.36099999999999999</v>
          </cell>
          <cell r="W337">
            <v>1.1200000000000001</v>
          </cell>
          <cell r="X337">
            <v>0.26500000000000001</v>
          </cell>
          <cell r="Y337">
            <v>0.88500000000000001</v>
          </cell>
          <cell r="Z337">
            <v>0.84099999999999997</v>
          </cell>
          <cell r="AA337">
            <v>8.5</v>
          </cell>
          <cell r="AB337">
            <v>20.8</v>
          </cell>
          <cell r="AC337">
            <v>21</v>
          </cell>
          <cell r="AD337">
            <v>20.6</v>
          </cell>
          <cell r="AE337">
            <v>28.6</v>
          </cell>
          <cell r="AF337">
            <v>11.9</v>
          </cell>
          <cell r="AG337">
            <v>35.6</v>
          </cell>
          <cell r="AH337">
            <v>27</v>
          </cell>
          <cell r="AI337">
            <v>27.1</v>
          </cell>
          <cell r="AJ337">
            <v>40.5</v>
          </cell>
          <cell r="AK337">
            <v>3.01</v>
          </cell>
          <cell r="AL337">
            <v>3.13</v>
          </cell>
          <cell r="AM337">
            <v>3</v>
          </cell>
          <cell r="AN337">
            <v>5.9</v>
          </cell>
          <cell r="AO337">
            <v>0.18</v>
          </cell>
          <cell r="AP337">
            <v>6.5</v>
          </cell>
          <cell r="AQ337">
            <v>5.9</v>
          </cell>
          <cell r="AR337">
            <v>0.76598892405063257</v>
          </cell>
          <cell r="AS337">
            <v>58.7</v>
          </cell>
          <cell r="AT337">
            <v>89.8</v>
          </cell>
          <cell r="AU337">
            <v>0.23119999999999999</v>
          </cell>
          <cell r="AV337">
            <v>4.6699999999999998E-2</v>
          </cell>
          <cell r="AW337">
            <v>13.59</v>
          </cell>
          <cell r="AX337">
            <v>12.64</v>
          </cell>
          <cell r="AY337">
            <v>13.61</v>
          </cell>
          <cell r="AZ337">
            <v>0.97</v>
          </cell>
          <cell r="BA337">
            <v>1.448</v>
          </cell>
          <cell r="BB337">
            <v>2.4359999999999999</v>
          </cell>
          <cell r="BC337">
            <v>8.8309999999999995</v>
          </cell>
          <cell r="BD337">
            <v>2.8859889240506327</v>
          </cell>
          <cell r="BE337">
            <v>33.68</v>
          </cell>
          <cell r="BF337">
            <v>6.1</v>
          </cell>
          <cell r="BG337">
            <v>10</v>
          </cell>
        </row>
        <row r="338">
          <cell r="D338">
            <v>6.57</v>
          </cell>
          <cell r="E338">
            <v>5.29</v>
          </cell>
          <cell r="F338">
            <v>5.2</v>
          </cell>
          <cell r="G338">
            <v>5.37</v>
          </cell>
          <cell r="H338">
            <v>5.51</v>
          </cell>
          <cell r="I338">
            <v>7.04</v>
          </cell>
          <cell r="J338">
            <v>6.88</v>
          </cell>
          <cell r="K338">
            <v>1.6</v>
          </cell>
          <cell r="L338">
            <v>1.77</v>
          </cell>
          <cell r="M338">
            <v>1.97</v>
          </cell>
          <cell r="N338">
            <v>2</v>
          </cell>
          <cell r="O338">
            <v>38</v>
          </cell>
          <cell r="P338">
            <v>30</v>
          </cell>
          <cell r="Q338">
            <v>14</v>
          </cell>
          <cell r="R338">
            <v>0</v>
          </cell>
          <cell r="S338">
            <v>1</v>
          </cell>
          <cell r="T338">
            <v>0</v>
          </cell>
          <cell r="U338">
            <v>0.79200000000000004</v>
          </cell>
          <cell r="V338">
            <v>0.32700000000000001</v>
          </cell>
          <cell r="W338">
            <v>1.0900000000000001</v>
          </cell>
          <cell r="X338">
            <v>0.17399999999999999</v>
          </cell>
          <cell r="Y338">
            <v>0.59099999999999997</v>
          </cell>
          <cell r="Z338">
            <v>0.67200000000000004</v>
          </cell>
          <cell r="AA338">
            <v>8.6</v>
          </cell>
          <cell r="AB338">
            <v>21.2</v>
          </cell>
          <cell r="AC338">
            <v>21.4</v>
          </cell>
          <cell r="AD338">
            <v>20.9</v>
          </cell>
          <cell r="AE338">
            <v>29.9</v>
          </cell>
          <cell r="AF338">
            <v>12.1</v>
          </cell>
          <cell r="AG338">
            <v>36.700000000000003</v>
          </cell>
          <cell r="AH338">
            <v>27.9</v>
          </cell>
          <cell r="AI338">
            <v>27.6</v>
          </cell>
          <cell r="AJ338">
            <v>41.7</v>
          </cell>
          <cell r="AK338">
            <v>2.99</v>
          </cell>
          <cell r="AL338">
            <v>3.0999999999999996</v>
          </cell>
          <cell r="AM338">
            <v>2.9</v>
          </cell>
          <cell r="AN338">
            <v>5.8</v>
          </cell>
          <cell r="AO338">
            <v>0.107</v>
          </cell>
          <cell r="AP338">
            <v>6.4</v>
          </cell>
          <cell r="AQ338">
            <v>7.6</v>
          </cell>
          <cell r="AR338">
            <v>0.73018100224382954</v>
          </cell>
          <cell r="AS338">
            <v>59.9</v>
          </cell>
          <cell r="AT338">
            <v>90.1</v>
          </cell>
          <cell r="AU338">
            <v>0.21959999999999999</v>
          </cell>
          <cell r="AV338">
            <v>4.4999999999999998E-2</v>
          </cell>
          <cell r="AW338">
            <v>14.3</v>
          </cell>
          <cell r="AX338">
            <v>13.37</v>
          </cell>
          <cell r="AY338">
            <v>14.35</v>
          </cell>
          <cell r="AZ338">
            <v>0.98</v>
          </cell>
          <cell r="BA338">
            <v>1.448</v>
          </cell>
          <cell r="BB338">
            <v>2.4359999999999999</v>
          </cell>
          <cell r="BC338">
            <v>8.8309999999999995</v>
          </cell>
          <cell r="BD338">
            <v>2.7701810022438296</v>
          </cell>
          <cell r="BE338">
            <v>33.65</v>
          </cell>
          <cell r="BF338">
            <v>6.1</v>
          </cell>
          <cell r="BG338">
            <v>10</v>
          </cell>
        </row>
        <row r="339">
          <cell r="D339">
            <v>7.11</v>
          </cell>
          <cell r="E339">
            <v>5.52</v>
          </cell>
          <cell r="F339">
            <v>5.36</v>
          </cell>
          <cell r="G339">
            <v>5.45</v>
          </cell>
          <cell r="H339">
            <v>5.5</v>
          </cell>
          <cell r="I339">
            <v>6.71</v>
          </cell>
          <cell r="J339">
            <v>6.96</v>
          </cell>
          <cell r="K339">
            <v>1.6</v>
          </cell>
          <cell r="L339">
            <v>1.85</v>
          </cell>
          <cell r="M339">
            <v>2.09</v>
          </cell>
          <cell r="N339">
            <v>2.06</v>
          </cell>
          <cell r="O339">
            <v>46</v>
          </cell>
          <cell r="P339">
            <v>39</v>
          </cell>
          <cell r="Q339">
            <v>15</v>
          </cell>
          <cell r="R339">
            <v>3</v>
          </cell>
          <cell r="S339">
            <v>2</v>
          </cell>
          <cell r="T339">
            <v>0</v>
          </cell>
          <cell r="U339">
            <v>1.1000000000000001</v>
          </cell>
          <cell r="V339">
            <v>0.79600000000000004</v>
          </cell>
          <cell r="W339">
            <v>1.1499999999999999</v>
          </cell>
          <cell r="X339">
            <v>0.114</v>
          </cell>
          <cell r="Y339">
            <v>0.63400000000000001</v>
          </cell>
          <cell r="Z339">
            <v>0.40699999999999997</v>
          </cell>
          <cell r="AA339">
            <v>8.1999999999999993</v>
          </cell>
          <cell r="AB339">
            <v>21.4</v>
          </cell>
          <cell r="AC339">
            <v>20.399999999999999</v>
          </cell>
          <cell r="AD339">
            <v>20.6</v>
          </cell>
          <cell r="AE339">
            <v>28.3</v>
          </cell>
          <cell r="AF339">
            <v>11.8</v>
          </cell>
          <cell r="AG339">
            <v>33.799999999999997</v>
          </cell>
          <cell r="AH339">
            <v>26.8</v>
          </cell>
          <cell r="AI339">
            <v>27.1</v>
          </cell>
          <cell r="AJ339">
            <v>39.200000000000003</v>
          </cell>
          <cell r="AK339">
            <v>2.96</v>
          </cell>
          <cell r="AL339">
            <v>3.08</v>
          </cell>
          <cell r="AM339">
            <v>2.9</v>
          </cell>
          <cell r="AN339">
            <v>5.8</v>
          </cell>
          <cell r="AO339">
            <v>1.6E-2</v>
          </cell>
          <cell r="AP339">
            <v>7.7</v>
          </cell>
          <cell r="AQ339">
            <v>6.8</v>
          </cell>
          <cell r="AR339">
            <v>0.67915781126090424</v>
          </cell>
          <cell r="AS339">
            <v>60</v>
          </cell>
          <cell r="AT339">
            <v>89.1</v>
          </cell>
          <cell r="AU339">
            <v>0.2213</v>
          </cell>
          <cell r="AV339">
            <v>5.0099999999999999E-2</v>
          </cell>
          <cell r="AW339">
            <v>13.6</v>
          </cell>
          <cell r="AX339">
            <v>12.61</v>
          </cell>
          <cell r="AY339">
            <v>13.57</v>
          </cell>
          <cell r="AZ339">
            <v>0.96</v>
          </cell>
          <cell r="BA339" t="str">
            <v>?</v>
          </cell>
          <cell r="BB339" t="str">
            <v>?</v>
          </cell>
          <cell r="BC339" t="str">
            <v>?</v>
          </cell>
          <cell r="BD339">
            <v>2.6991578112609043</v>
          </cell>
          <cell r="BE339">
            <v>33.450000000000003</v>
          </cell>
          <cell r="BF339">
            <v>6.3</v>
          </cell>
          <cell r="BG339">
            <v>10</v>
          </cell>
        </row>
        <row r="340">
          <cell r="D340">
            <v>7.03</v>
          </cell>
          <cell r="E340">
            <v>5.48</v>
          </cell>
          <cell r="F340">
            <v>5.32</v>
          </cell>
          <cell r="G340">
            <v>5.45</v>
          </cell>
          <cell r="H340">
            <v>5.48</v>
          </cell>
          <cell r="I340">
            <v>6.86</v>
          </cell>
          <cell r="J340">
            <v>6.97</v>
          </cell>
          <cell r="K340">
            <v>1.64</v>
          </cell>
          <cell r="L340">
            <v>1.9</v>
          </cell>
          <cell r="M340">
            <v>2.14</v>
          </cell>
          <cell r="N340">
            <v>2.11</v>
          </cell>
          <cell r="O340">
            <v>40</v>
          </cell>
          <cell r="P340">
            <v>35</v>
          </cell>
          <cell r="Q340">
            <v>13</v>
          </cell>
          <cell r="R340">
            <v>0</v>
          </cell>
          <cell r="S340">
            <v>0</v>
          </cell>
          <cell r="T340">
            <v>0</v>
          </cell>
          <cell r="U340">
            <v>0.74099999999999999</v>
          </cell>
          <cell r="V340">
            <v>0.59299999999999997</v>
          </cell>
          <cell r="W340">
            <v>1.06</v>
          </cell>
          <cell r="X340">
            <v>0.10299999999999999</v>
          </cell>
          <cell r="Y340">
            <v>0.497</v>
          </cell>
          <cell r="Z340">
            <v>0.40100000000000002</v>
          </cell>
          <cell r="AA340">
            <v>8.1</v>
          </cell>
          <cell r="AB340">
            <v>21.4</v>
          </cell>
          <cell r="AC340">
            <v>20.2</v>
          </cell>
          <cell r="AD340">
            <v>20.399999999999999</v>
          </cell>
          <cell r="AE340">
            <v>28.1</v>
          </cell>
          <cell r="AF340">
            <v>11.5</v>
          </cell>
          <cell r="AG340">
            <v>34.9</v>
          </cell>
          <cell r="AH340">
            <v>26.9</v>
          </cell>
          <cell r="AI340">
            <v>27</v>
          </cell>
          <cell r="AJ340">
            <v>38.700000000000003</v>
          </cell>
          <cell r="AK340">
            <v>2.9950000000000001</v>
          </cell>
          <cell r="AL340">
            <v>3.13</v>
          </cell>
          <cell r="AM340">
            <v>2.9</v>
          </cell>
          <cell r="AN340">
            <v>5.9</v>
          </cell>
          <cell r="AO340">
            <v>2.4E-2</v>
          </cell>
          <cell r="AP340">
            <v>7.4</v>
          </cell>
          <cell r="AQ340">
            <v>6.8</v>
          </cell>
          <cell r="AR340">
            <v>0.81256748466257722</v>
          </cell>
          <cell r="AS340">
            <v>60.3</v>
          </cell>
          <cell r="AT340">
            <v>88.9</v>
          </cell>
          <cell r="AU340">
            <v>0.221</v>
          </cell>
          <cell r="AV340">
            <v>5.11E-2</v>
          </cell>
          <cell r="AW340">
            <v>13.89</v>
          </cell>
          <cell r="AX340">
            <v>13.04</v>
          </cell>
          <cell r="AY340">
            <v>13.99</v>
          </cell>
          <cell r="AZ340">
            <v>0.95</v>
          </cell>
          <cell r="BA340">
            <v>0</v>
          </cell>
          <cell r="BB340">
            <v>0</v>
          </cell>
          <cell r="BC340">
            <v>0</v>
          </cell>
          <cell r="BD340">
            <v>2.862567484662577</v>
          </cell>
          <cell r="BE340">
            <v>33.6</v>
          </cell>
          <cell r="BF340">
            <v>6.3</v>
          </cell>
          <cell r="BG340">
            <v>10.199999999999999</v>
          </cell>
        </row>
        <row r="341">
          <cell r="D341">
            <v>0</v>
          </cell>
          <cell r="E341">
            <v>0</v>
          </cell>
          <cell r="F341">
            <v>0</v>
          </cell>
          <cell r="G341">
            <v>0</v>
          </cell>
          <cell r="H341">
            <v>0</v>
          </cell>
          <cell r="I341">
            <v>0</v>
          </cell>
          <cell r="J341">
            <v>0</v>
          </cell>
          <cell r="K341">
            <v>0</v>
          </cell>
          <cell r="L341">
            <v>0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0</v>
          </cell>
          <cell r="AJ341">
            <v>0</v>
          </cell>
          <cell r="AK341" t="str">
            <v/>
          </cell>
          <cell r="AL341" t="str">
            <v/>
          </cell>
          <cell r="AM341">
            <v>0</v>
          </cell>
          <cell r="AN341">
            <v>0</v>
          </cell>
          <cell r="AO341">
            <v>0</v>
          </cell>
          <cell r="AP341">
            <v>0</v>
          </cell>
          <cell r="AQ341">
            <v>0</v>
          </cell>
          <cell r="AR341">
            <v>0.88739670070699184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13.69</v>
          </cell>
          <cell r="AX341">
            <v>12.73</v>
          </cell>
          <cell r="AY341">
            <v>13.65</v>
          </cell>
          <cell r="AZ341">
            <v>0.92</v>
          </cell>
          <cell r="BA341">
            <v>0</v>
          </cell>
          <cell r="BB341">
            <v>0</v>
          </cell>
          <cell r="BC341">
            <v>0</v>
          </cell>
          <cell r="BD341">
            <v>2.8473967007069918</v>
          </cell>
          <cell r="BE341">
            <v>0</v>
          </cell>
          <cell r="BF341">
            <v>6.2</v>
          </cell>
          <cell r="BG341">
            <v>10.199999999999999</v>
          </cell>
        </row>
        <row r="342">
          <cell r="D342">
            <v>6.52</v>
          </cell>
          <cell r="E342">
            <v>5.39</v>
          </cell>
          <cell r="F342">
            <v>5.33</v>
          </cell>
          <cell r="G342">
            <v>5.44</v>
          </cell>
          <cell r="H342">
            <v>5.47</v>
          </cell>
          <cell r="I342">
            <v>7.04</v>
          </cell>
          <cell r="J342">
            <v>6.9</v>
          </cell>
          <cell r="K342">
            <v>1.47</v>
          </cell>
          <cell r="L342">
            <v>1.69</v>
          </cell>
          <cell r="M342">
            <v>1.88</v>
          </cell>
          <cell r="N342">
            <v>1.93</v>
          </cell>
          <cell r="O342">
            <v>39</v>
          </cell>
          <cell r="P342">
            <v>33</v>
          </cell>
          <cell r="Q342">
            <v>11</v>
          </cell>
          <cell r="R342">
            <v>0</v>
          </cell>
          <cell r="S342">
            <v>2</v>
          </cell>
          <cell r="T342">
            <v>0</v>
          </cell>
          <cell r="U342">
            <v>0.68899999999999995</v>
          </cell>
          <cell r="V342">
            <v>0.309</v>
          </cell>
          <cell r="W342">
            <v>0.86399999999999999</v>
          </cell>
          <cell r="X342">
            <v>0.219</v>
          </cell>
          <cell r="Y342">
            <v>0.96399999999999997</v>
          </cell>
          <cell r="Z342">
            <v>1.22</v>
          </cell>
          <cell r="AA342">
            <v>8.1</v>
          </cell>
          <cell r="AB342">
            <v>21.7</v>
          </cell>
          <cell r="AC342">
            <v>20.2</v>
          </cell>
          <cell r="AD342">
            <v>19.8</v>
          </cell>
          <cell r="AE342">
            <v>31.6</v>
          </cell>
          <cell r="AF342">
            <v>11.8</v>
          </cell>
          <cell r="AG342">
            <v>35.5</v>
          </cell>
          <cell r="AH342">
            <v>27.1</v>
          </cell>
          <cell r="AI342">
            <v>27.2</v>
          </cell>
          <cell r="AJ342">
            <v>46.5</v>
          </cell>
          <cell r="AK342">
            <v>3.07</v>
          </cell>
          <cell r="AL342">
            <v>3.13</v>
          </cell>
          <cell r="AM342">
            <v>2.9</v>
          </cell>
          <cell r="AN342">
            <v>6</v>
          </cell>
          <cell r="AO342">
            <v>1.2999999999999999E-2</v>
          </cell>
          <cell r="AP342">
            <v>8.1</v>
          </cell>
          <cell r="AQ342">
            <v>9</v>
          </cell>
          <cell r="AR342">
            <v>0.94499482631189968</v>
          </cell>
          <cell r="AS342">
            <v>60.7</v>
          </cell>
          <cell r="AT342">
            <v>89</v>
          </cell>
          <cell r="AU342">
            <v>0.2162</v>
          </cell>
          <cell r="AV342">
            <v>5.04E-2</v>
          </cell>
          <cell r="AW342">
            <v>14.45</v>
          </cell>
          <cell r="AX342">
            <v>13.53</v>
          </cell>
          <cell r="AY342">
            <v>14.53</v>
          </cell>
          <cell r="AZ342">
            <v>1</v>
          </cell>
          <cell r="BA342">
            <v>0</v>
          </cell>
          <cell r="BB342">
            <v>0</v>
          </cell>
          <cell r="BC342">
            <v>0</v>
          </cell>
          <cell r="BD342">
            <v>2.9249948263118997</v>
          </cell>
          <cell r="BE342">
            <v>33.78</v>
          </cell>
          <cell r="BF342">
            <v>6.2</v>
          </cell>
          <cell r="BG342">
            <v>10.199999999999999</v>
          </cell>
        </row>
        <row r="343">
          <cell r="D343">
            <v>6.49</v>
          </cell>
          <cell r="E343">
            <v>5.24</v>
          </cell>
          <cell r="F343">
            <v>5.3</v>
          </cell>
          <cell r="G343">
            <v>5.46</v>
          </cell>
          <cell r="H343">
            <v>5.54</v>
          </cell>
          <cell r="I343">
            <v>7.2</v>
          </cell>
          <cell r="J343">
            <v>7.16</v>
          </cell>
          <cell r="K343">
            <v>1.47</v>
          </cell>
          <cell r="L343">
            <v>1.54</v>
          </cell>
          <cell r="M343">
            <v>1.99</v>
          </cell>
          <cell r="N343">
            <v>2.04</v>
          </cell>
          <cell r="O343">
            <v>33</v>
          </cell>
          <cell r="P343">
            <v>24</v>
          </cell>
          <cell r="Q343">
            <v>14</v>
          </cell>
          <cell r="R343">
            <v>1</v>
          </cell>
          <cell r="S343">
            <v>3</v>
          </cell>
          <cell r="T343">
            <v>0</v>
          </cell>
          <cell r="U343">
            <v>0.64700000000000002</v>
          </cell>
          <cell r="V343">
            <v>0.32300000000000001</v>
          </cell>
          <cell r="W343">
            <v>1.01</v>
          </cell>
          <cell r="X343">
            <v>0.307</v>
          </cell>
          <cell r="Y343">
            <v>0.81</v>
          </cell>
          <cell r="Z343">
            <v>0.85499999999999998</v>
          </cell>
          <cell r="AA343">
            <v>8.1</v>
          </cell>
          <cell r="AB343">
            <v>21.4</v>
          </cell>
          <cell r="AC343">
            <v>20.7</v>
          </cell>
          <cell r="AD343">
            <v>20.8</v>
          </cell>
          <cell r="AE343">
            <v>31.3</v>
          </cell>
          <cell r="AF343">
            <v>11.6</v>
          </cell>
          <cell r="AG343">
            <v>35.700000000000003</v>
          </cell>
          <cell r="AH343">
            <v>27.2</v>
          </cell>
          <cell r="AI343">
            <v>27.6</v>
          </cell>
          <cell r="AJ343">
            <v>43.9</v>
          </cell>
          <cell r="AK343">
            <v>2.98</v>
          </cell>
          <cell r="AL343">
            <v>3.09</v>
          </cell>
          <cell r="AM343">
            <v>3</v>
          </cell>
          <cell r="AN343">
            <v>5.9</v>
          </cell>
          <cell r="AO343">
            <v>2.9000000000000001E-2</v>
          </cell>
          <cell r="AP343">
            <v>7.4</v>
          </cell>
          <cell r="AQ343">
            <v>7.2</v>
          </cell>
          <cell r="AR343">
            <v>0.76646608140462957</v>
          </cell>
          <cell r="AS343">
            <v>63.3</v>
          </cell>
          <cell r="AT343">
            <v>89.2</v>
          </cell>
          <cell r="AU343">
            <v>0.1986</v>
          </cell>
          <cell r="AV343">
            <v>4.9399999999999999E-2</v>
          </cell>
          <cell r="AW343">
            <v>13.52</v>
          </cell>
          <cell r="AX343">
            <v>12.53</v>
          </cell>
          <cell r="AY343">
            <v>13.5</v>
          </cell>
          <cell r="AZ343">
            <v>0.97</v>
          </cell>
          <cell r="BA343">
            <v>0</v>
          </cell>
          <cell r="BB343">
            <v>0</v>
          </cell>
          <cell r="BC343">
            <v>0</v>
          </cell>
          <cell r="BD343">
            <v>2.7964660814046294</v>
          </cell>
          <cell r="BE343">
            <v>34.299999999999997</v>
          </cell>
          <cell r="BF343">
            <v>6.2</v>
          </cell>
          <cell r="BG343">
            <v>10.199999999999999</v>
          </cell>
        </row>
        <row r="344">
          <cell r="D344">
            <v>6.93</v>
          </cell>
          <cell r="E344">
            <v>5.36</v>
          </cell>
          <cell r="F344">
            <v>5.25</v>
          </cell>
          <cell r="G344">
            <v>5.5</v>
          </cell>
          <cell r="H344">
            <v>5.6</v>
          </cell>
          <cell r="I344">
            <v>6.7</v>
          </cell>
          <cell r="J344">
            <v>6.98</v>
          </cell>
          <cell r="K344">
            <v>1.61</v>
          </cell>
          <cell r="L344">
            <v>1.72</v>
          </cell>
          <cell r="M344">
            <v>2.08</v>
          </cell>
          <cell r="N344">
            <v>2.06</v>
          </cell>
          <cell r="O344">
            <v>54</v>
          </cell>
          <cell r="P344">
            <v>47</v>
          </cell>
          <cell r="Q344">
            <v>13</v>
          </cell>
          <cell r="R344">
            <v>1</v>
          </cell>
          <cell r="S344">
            <v>2</v>
          </cell>
          <cell r="T344">
            <v>0</v>
          </cell>
          <cell r="U344">
            <v>0.82899999999999996</v>
          </cell>
          <cell r="V344">
            <v>0.32</v>
          </cell>
          <cell r="W344">
            <v>1.1200000000000001</v>
          </cell>
          <cell r="X344">
            <v>0.126</v>
          </cell>
          <cell r="Y344">
            <v>0.51400000000000001</v>
          </cell>
          <cell r="Z344">
            <v>0.63700000000000001</v>
          </cell>
          <cell r="AA344">
            <v>8.1</v>
          </cell>
          <cell r="AB344">
            <v>20.3</v>
          </cell>
          <cell r="AC344">
            <v>20.2</v>
          </cell>
          <cell r="AD344">
            <v>19.7</v>
          </cell>
          <cell r="AE344">
            <v>30.5</v>
          </cell>
          <cell r="AF344">
            <v>11.6</v>
          </cell>
          <cell r="AG344">
            <v>34.9</v>
          </cell>
          <cell r="AH344">
            <v>26.8</v>
          </cell>
          <cell r="AI344">
            <v>26.3</v>
          </cell>
          <cell r="AJ344">
            <v>41.4</v>
          </cell>
          <cell r="AK344">
            <v>2.94</v>
          </cell>
          <cell r="AL344">
            <v>3.05</v>
          </cell>
          <cell r="AM344">
            <v>2.9</v>
          </cell>
          <cell r="AN344">
            <v>5.8</v>
          </cell>
          <cell r="AO344">
            <v>1.0999999999999999E-2</v>
          </cell>
          <cell r="AP344">
            <v>7.8</v>
          </cell>
          <cell r="AQ344">
            <v>6</v>
          </cell>
          <cell r="AR344">
            <v>0.97326518518518523</v>
          </cell>
          <cell r="AS344">
            <v>63.6</v>
          </cell>
          <cell r="AT344">
            <v>88.7</v>
          </cell>
          <cell r="AU344">
            <v>0.1983</v>
          </cell>
          <cell r="AV344">
            <v>5.1700000000000003E-2</v>
          </cell>
          <cell r="AW344">
            <v>14.42</v>
          </cell>
          <cell r="AX344">
            <v>13.5</v>
          </cell>
          <cell r="AY344">
            <v>14.49</v>
          </cell>
          <cell r="AZ344">
            <v>0.99</v>
          </cell>
          <cell r="BA344">
            <v>0</v>
          </cell>
          <cell r="BB344">
            <v>0</v>
          </cell>
          <cell r="BC344">
            <v>0</v>
          </cell>
          <cell r="BD344">
            <v>2.9432651851851852</v>
          </cell>
          <cell r="BE344">
            <v>34</v>
          </cell>
          <cell r="BF344">
            <v>5.8</v>
          </cell>
          <cell r="BG344">
            <v>9</v>
          </cell>
        </row>
        <row r="345">
          <cell r="D345">
            <v>6.83</v>
          </cell>
          <cell r="E345">
            <v>5.36</v>
          </cell>
          <cell r="F345">
            <v>5.39</v>
          </cell>
          <cell r="G345">
            <v>5.34</v>
          </cell>
          <cell r="H345">
            <v>5.45</v>
          </cell>
          <cell r="I345">
            <v>6.62</v>
          </cell>
          <cell r="J345">
            <v>6.83</v>
          </cell>
          <cell r="K345">
            <v>1.39</v>
          </cell>
          <cell r="L345">
            <v>1.58</v>
          </cell>
          <cell r="M345">
            <v>1.84</v>
          </cell>
          <cell r="N345">
            <v>1.69</v>
          </cell>
          <cell r="O345">
            <v>37</v>
          </cell>
          <cell r="P345">
            <v>32</v>
          </cell>
          <cell r="Q345">
            <v>19</v>
          </cell>
          <cell r="R345">
            <v>2</v>
          </cell>
          <cell r="S345">
            <v>4</v>
          </cell>
          <cell r="T345">
            <v>0</v>
          </cell>
          <cell r="U345">
            <v>0.66700000000000004</v>
          </cell>
          <cell r="V345">
            <v>0.316</v>
          </cell>
          <cell r="W345">
            <v>1.29</v>
          </cell>
          <cell r="X345">
            <v>0.17299999999999999</v>
          </cell>
          <cell r="Y345">
            <v>0.68500000000000005</v>
          </cell>
          <cell r="Z345">
            <v>0.59099999999999997</v>
          </cell>
          <cell r="AA345">
            <v>8.1</v>
          </cell>
          <cell r="AB345">
            <v>20</v>
          </cell>
          <cell r="AC345">
            <v>20.399999999999999</v>
          </cell>
          <cell r="AD345">
            <v>19.899999999999999</v>
          </cell>
          <cell r="AE345">
            <v>26.6</v>
          </cell>
          <cell r="AF345">
            <v>11.7</v>
          </cell>
          <cell r="AG345">
            <v>32.1</v>
          </cell>
          <cell r="AH345">
            <v>26.7</v>
          </cell>
          <cell r="AI345">
            <v>26.1</v>
          </cell>
          <cell r="AJ345">
            <v>36.299999999999997</v>
          </cell>
          <cell r="AK345">
            <v>2.98</v>
          </cell>
          <cell r="AL345">
            <v>3.1100000000000003</v>
          </cell>
          <cell r="AM345">
            <v>2.9</v>
          </cell>
          <cell r="AN345">
            <v>5.8</v>
          </cell>
          <cell r="AO345">
            <v>1.2E-2</v>
          </cell>
          <cell r="AP345">
            <v>7.6</v>
          </cell>
          <cell r="AQ345">
            <v>6.2</v>
          </cell>
          <cell r="AR345">
            <v>1.1649738219895291</v>
          </cell>
          <cell r="AS345">
            <v>63.9</v>
          </cell>
          <cell r="AT345">
            <v>95.2</v>
          </cell>
          <cell r="AU345">
            <v>0.19800000000000001</v>
          </cell>
          <cell r="AV345">
            <v>2.1399999999999999E-2</v>
          </cell>
          <cell r="AW345">
            <v>14.31</v>
          </cell>
          <cell r="AX345">
            <v>13.37</v>
          </cell>
          <cell r="AY345">
            <v>14.38</v>
          </cell>
          <cell r="AZ345">
            <v>1.01</v>
          </cell>
          <cell r="BA345">
            <v>1.81</v>
          </cell>
          <cell r="BB345">
            <v>2.4900000000000002</v>
          </cell>
          <cell r="BC345">
            <v>8.7789999999999999</v>
          </cell>
          <cell r="BD345">
            <v>2.9949738219895292</v>
          </cell>
          <cell r="BE345">
            <v>37.56</v>
          </cell>
          <cell r="BF345">
            <v>5.8</v>
          </cell>
          <cell r="BG345">
            <v>9.3000000000000007</v>
          </cell>
        </row>
        <row r="346">
          <cell r="D346">
            <v>6.18</v>
          </cell>
          <cell r="E346">
            <v>5.39</v>
          </cell>
          <cell r="F346">
            <v>5.49</v>
          </cell>
          <cell r="G346">
            <v>5.51</v>
          </cell>
          <cell r="H346">
            <v>5.53</v>
          </cell>
          <cell r="I346">
            <v>6.71</v>
          </cell>
          <cell r="J346">
            <v>7.15</v>
          </cell>
          <cell r="K346">
            <v>1.65</v>
          </cell>
          <cell r="L346">
            <v>1.81</v>
          </cell>
          <cell r="M346">
            <v>1.82</v>
          </cell>
          <cell r="N346">
            <v>1.87</v>
          </cell>
          <cell r="O346">
            <v>40</v>
          </cell>
          <cell r="P346">
            <v>31</v>
          </cell>
          <cell r="Q346">
            <v>37</v>
          </cell>
          <cell r="R346">
            <v>8</v>
          </cell>
          <cell r="S346">
            <v>3</v>
          </cell>
          <cell r="T346">
            <v>0</v>
          </cell>
          <cell r="U346">
            <v>0.38800000000000001</v>
          </cell>
          <cell r="V346">
            <v>0.307</v>
          </cell>
          <cell r="W346">
            <v>1.47</v>
          </cell>
          <cell r="X346">
            <v>0.23300000000000001</v>
          </cell>
          <cell r="Y346">
            <v>1.32</v>
          </cell>
          <cell r="Z346">
            <v>1.6</v>
          </cell>
          <cell r="AA346">
            <v>8</v>
          </cell>
          <cell r="AB346">
            <v>20</v>
          </cell>
          <cell r="AC346">
            <v>21.2</v>
          </cell>
          <cell r="AD346">
            <v>21.2</v>
          </cell>
          <cell r="AE346">
            <v>27.9</v>
          </cell>
          <cell r="AF346">
            <v>11.9</v>
          </cell>
          <cell r="AG346">
            <v>33.5</v>
          </cell>
          <cell r="AH346">
            <v>27.4</v>
          </cell>
          <cell r="AI346">
            <v>27.7</v>
          </cell>
          <cell r="AJ346">
            <v>38.6</v>
          </cell>
          <cell r="AK346">
            <v>3.04</v>
          </cell>
          <cell r="AL346">
            <v>3.21</v>
          </cell>
          <cell r="AM346">
            <v>3</v>
          </cell>
          <cell r="AN346">
            <v>6</v>
          </cell>
          <cell r="AO346">
            <v>5.8000000000000003E-2</v>
          </cell>
          <cell r="AP346">
            <v>9</v>
          </cell>
          <cell r="AQ346">
            <v>6.6</v>
          </cell>
          <cell r="AR346">
            <v>1.0329708890637295</v>
          </cell>
          <cell r="AS346">
            <v>58.3</v>
          </cell>
          <cell r="AT346">
            <v>89.3</v>
          </cell>
          <cell r="AU346">
            <v>0.23430000000000001</v>
          </cell>
          <cell r="AV346">
            <v>4.9000000000000002E-2</v>
          </cell>
          <cell r="AW346">
            <v>13.75</v>
          </cell>
          <cell r="AX346">
            <v>12.71</v>
          </cell>
          <cell r="AY346">
            <v>13.69</v>
          </cell>
          <cell r="AZ346">
            <v>0.98</v>
          </cell>
          <cell r="BA346">
            <v>1.784</v>
          </cell>
          <cell r="BB346">
            <v>2.4830000000000001</v>
          </cell>
          <cell r="BC346">
            <v>8.7959999999999994</v>
          </cell>
          <cell r="BD346">
            <v>2.9929708890637294</v>
          </cell>
          <cell r="BE346">
            <v>35.99</v>
          </cell>
          <cell r="BF346">
            <v>6.9</v>
          </cell>
          <cell r="BG346">
            <v>9.5</v>
          </cell>
        </row>
        <row r="347">
          <cell r="D347">
            <v>6.34</v>
          </cell>
          <cell r="E347">
            <v>5.49</v>
          </cell>
          <cell r="F347">
            <v>5.51</v>
          </cell>
          <cell r="G347">
            <v>5.55</v>
          </cell>
          <cell r="H347">
            <v>5.54</v>
          </cell>
          <cell r="I347">
            <v>7.13</v>
          </cell>
          <cell r="J347">
            <v>6.82</v>
          </cell>
          <cell r="K347">
            <v>1.68</v>
          </cell>
          <cell r="L347">
            <v>1.92</v>
          </cell>
          <cell r="M347">
            <v>2.04</v>
          </cell>
          <cell r="N347">
            <v>2.02</v>
          </cell>
          <cell r="O347">
            <v>40</v>
          </cell>
          <cell r="P347">
            <v>29</v>
          </cell>
          <cell r="Q347">
            <v>30</v>
          </cell>
          <cell r="R347">
            <v>6</v>
          </cell>
          <cell r="S347">
            <v>3</v>
          </cell>
          <cell r="T347">
            <v>0</v>
          </cell>
          <cell r="U347">
            <v>0.59</v>
          </cell>
          <cell r="V347">
            <v>0.34599999999999997</v>
          </cell>
          <cell r="W347">
            <v>1.61</v>
          </cell>
          <cell r="X347">
            <v>0.161</v>
          </cell>
          <cell r="Y347">
            <v>0.77100000000000002</v>
          </cell>
          <cell r="Z347">
            <v>0.72</v>
          </cell>
          <cell r="AA347">
            <v>7.6</v>
          </cell>
          <cell r="AB347">
            <v>20.7</v>
          </cell>
          <cell r="AC347">
            <v>20.399999999999999</v>
          </cell>
          <cell r="AD347">
            <v>21.1</v>
          </cell>
          <cell r="AE347">
            <v>27.6</v>
          </cell>
          <cell r="AF347">
            <v>11.4</v>
          </cell>
          <cell r="AG347">
            <v>34.9</v>
          </cell>
          <cell r="AH347">
            <v>26.8</v>
          </cell>
          <cell r="AI347">
            <v>27.7</v>
          </cell>
          <cell r="AJ347">
            <v>38.6</v>
          </cell>
          <cell r="AK347">
            <v>3.04</v>
          </cell>
          <cell r="AL347">
            <v>3.26</v>
          </cell>
          <cell r="AM347">
            <v>3.1</v>
          </cell>
          <cell r="AN347">
            <v>5.9</v>
          </cell>
          <cell r="AO347">
            <v>4.3999999999999997E-2</v>
          </cell>
          <cell r="AP347">
            <v>9.1999999999999993</v>
          </cell>
          <cell r="AQ347">
            <v>7.1</v>
          </cell>
          <cell r="AR347">
            <v>1.1136565977742447</v>
          </cell>
          <cell r="AS347">
            <v>59.3</v>
          </cell>
          <cell r="AT347">
            <v>91.7</v>
          </cell>
          <cell r="AU347">
            <v>0.2266</v>
          </cell>
          <cell r="AV347">
            <v>3.7600000000000001E-2</v>
          </cell>
          <cell r="AW347">
            <v>13.59</v>
          </cell>
          <cell r="AX347">
            <v>12.58</v>
          </cell>
          <cell r="AY347">
            <v>13.57</v>
          </cell>
          <cell r="AZ347">
            <v>0.99</v>
          </cell>
          <cell r="BA347">
            <v>1.673</v>
          </cell>
          <cell r="BB347">
            <v>2.5179999999999998</v>
          </cell>
          <cell r="BC347">
            <v>8.5299999999999994</v>
          </cell>
          <cell r="BD347">
            <v>3.1036565977742447</v>
          </cell>
          <cell r="BE347">
            <v>36.17</v>
          </cell>
          <cell r="BF347">
            <v>7.2</v>
          </cell>
          <cell r="BG347">
            <v>9.6999999999999993</v>
          </cell>
        </row>
        <row r="348">
          <cell r="D348">
            <v>0</v>
          </cell>
          <cell r="E348">
            <v>0</v>
          </cell>
          <cell r="F348">
            <v>0</v>
          </cell>
          <cell r="G348">
            <v>0</v>
          </cell>
          <cell r="H348">
            <v>0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0</v>
          </cell>
          <cell r="AJ348">
            <v>0</v>
          </cell>
          <cell r="AK348" t="str">
            <v/>
          </cell>
          <cell r="AL348" t="str">
            <v/>
          </cell>
          <cell r="AM348">
            <v>0</v>
          </cell>
          <cell r="AN348">
            <v>0</v>
          </cell>
          <cell r="AO348">
            <v>0</v>
          </cell>
          <cell r="AP348">
            <v>0</v>
          </cell>
          <cell r="AQ348">
            <v>0</v>
          </cell>
          <cell r="AR348" t="str">
            <v/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>
            <v>0</v>
          </cell>
          <cell r="BD348" t="str">
            <v/>
          </cell>
          <cell r="BE348">
            <v>0</v>
          </cell>
          <cell r="BF348">
            <v>0</v>
          </cell>
          <cell r="BG348">
            <v>0</v>
          </cell>
        </row>
        <row r="349">
          <cell r="D349">
            <v>6.32</v>
          </cell>
          <cell r="E349">
            <v>5.49</v>
          </cell>
          <cell r="F349">
            <v>5.51</v>
          </cell>
          <cell r="G349">
            <v>5.53</v>
          </cell>
          <cell r="H349">
            <v>5.56</v>
          </cell>
          <cell r="I349">
            <v>7.31</v>
          </cell>
          <cell r="J349">
            <v>7.07</v>
          </cell>
          <cell r="K349">
            <v>1.71</v>
          </cell>
          <cell r="L349">
            <v>1.83</v>
          </cell>
          <cell r="M349">
            <v>2</v>
          </cell>
          <cell r="N349">
            <v>1.95</v>
          </cell>
          <cell r="O349">
            <v>43</v>
          </cell>
          <cell r="P349">
            <v>32</v>
          </cell>
          <cell r="Q349">
            <v>35</v>
          </cell>
          <cell r="R349">
            <v>8</v>
          </cell>
          <cell r="S349">
            <v>9</v>
          </cell>
          <cell r="T349">
            <v>0</v>
          </cell>
          <cell r="U349">
            <v>0.33</v>
          </cell>
          <cell r="V349">
            <v>0.26900000000000002</v>
          </cell>
          <cell r="W349">
            <v>1.1599999999999999</v>
          </cell>
          <cell r="X349">
            <v>0.25900000000000001</v>
          </cell>
          <cell r="Y349">
            <v>0.79300000000000004</v>
          </cell>
          <cell r="Z349">
            <v>0.67600000000000005</v>
          </cell>
          <cell r="AA349">
            <v>8.4</v>
          </cell>
          <cell r="AB349">
            <v>21.9</v>
          </cell>
          <cell r="AC349">
            <v>21.4</v>
          </cell>
          <cell r="AD349">
            <v>21.3</v>
          </cell>
          <cell r="AE349">
            <v>28.4</v>
          </cell>
          <cell r="AF349">
            <v>12.1</v>
          </cell>
          <cell r="AG349">
            <v>36.9</v>
          </cell>
          <cell r="AH349">
            <v>27.7</v>
          </cell>
          <cell r="AI349">
            <v>28</v>
          </cell>
          <cell r="AJ349">
            <v>39.6</v>
          </cell>
          <cell r="AK349">
            <v>2.96</v>
          </cell>
          <cell r="AL349">
            <v>3.17</v>
          </cell>
          <cell r="AM349">
            <v>3</v>
          </cell>
          <cell r="AN349">
            <v>5.8</v>
          </cell>
          <cell r="AO349">
            <v>4.1000000000000002E-2</v>
          </cell>
          <cell r="AP349">
            <v>7.8</v>
          </cell>
          <cell r="AQ349">
            <v>7</v>
          </cell>
          <cell r="AR349" t="str">
            <v/>
          </cell>
          <cell r="AS349">
            <v>56.7</v>
          </cell>
          <cell r="AT349">
            <v>91.2</v>
          </cell>
          <cell r="AU349">
            <v>0.24590000000000001</v>
          </cell>
          <cell r="AV349">
            <v>3.9899999999999998E-2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>
            <v>0</v>
          </cell>
          <cell r="BD349" t="str">
            <v/>
          </cell>
          <cell r="BE349">
            <v>37.01</v>
          </cell>
          <cell r="BF349">
            <v>7.5</v>
          </cell>
          <cell r="BG349">
            <v>9.6999999999999993</v>
          </cell>
        </row>
        <row r="350">
          <cell r="D350">
            <v>6.7</v>
          </cell>
          <cell r="E350">
            <v>5.48</v>
          </cell>
          <cell r="F350">
            <v>5.5</v>
          </cell>
          <cell r="G350">
            <v>5.52</v>
          </cell>
          <cell r="H350">
            <v>5.47</v>
          </cell>
          <cell r="I350">
            <v>7.64</v>
          </cell>
          <cell r="J350">
            <v>7.49</v>
          </cell>
          <cell r="K350">
            <v>1.76</v>
          </cell>
          <cell r="L350">
            <v>1.89</v>
          </cell>
          <cell r="M350">
            <v>1.99</v>
          </cell>
          <cell r="N350">
            <v>2.0099999999999998</v>
          </cell>
          <cell r="O350">
            <v>47</v>
          </cell>
          <cell r="P350">
            <v>39</v>
          </cell>
          <cell r="Q350">
            <v>25</v>
          </cell>
          <cell r="R350">
            <v>1</v>
          </cell>
          <cell r="S350">
            <v>4</v>
          </cell>
          <cell r="T350">
            <v>0</v>
          </cell>
          <cell r="U350">
            <v>0.59599999999999997</v>
          </cell>
          <cell r="V350">
            <v>0.28399999999999997</v>
          </cell>
          <cell r="W350">
            <v>0.96799999999999997</v>
          </cell>
          <cell r="X350">
            <v>0.21</v>
          </cell>
          <cell r="Y350">
            <v>0.46800000000000003</v>
          </cell>
          <cell r="Z350">
            <v>0.45500000000000002</v>
          </cell>
          <cell r="AA350">
            <v>8.3000000000000007</v>
          </cell>
          <cell r="AB350">
            <v>22.2</v>
          </cell>
          <cell r="AC350">
            <v>21.3</v>
          </cell>
          <cell r="AD350">
            <v>21.4</v>
          </cell>
          <cell r="AE350">
            <v>28.8</v>
          </cell>
          <cell r="AF350">
            <v>12.1</v>
          </cell>
          <cell r="AG350">
            <v>36.9</v>
          </cell>
          <cell r="AH350">
            <v>27.7</v>
          </cell>
          <cell r="AI350">
            <v>28.1</v>
          </cell>
          <cell r="AJ350">
            <v>39.9</v>
          </cell>
          <cell r="AK350">
            <v>3.0300000000000002</v>
          </cell>
          <cell r="AL350">
            <v>3.19</v>
          </cell>
          <cell r="AM350">
            <v>3</v>
          </cell>
          <cell r="AN350">
            <v>6.1</v>
          </cell>
          <cell r="AO350">
            <v>1.7999999999999999E-2</v>
          </cell>
          <cell r="AP350">
            <v>7.9</v>
          </cell>
          <cell r="AQ350">
            <v>6.7</v>
          </cell>
          <cell r="AR350">
            <v>0.94432314410480367</v>
          </cell>
          <cell r="AS350">
            <v>62.7</v>
          </cell>
          <cell r="AT350">
            <v>91</v>
          </cell>
          <cell r="AU350">
            <v>0.20250000000000001</v>
          </cell>
          <cell r="AV350">
            <v>4.0899999999999999E-2</v>
          </cell>
          <cell r="AW350">
            <v>14.47</v>
          </cell>
          <cell r="AX350">
            <v>13.74</v>
          </cell>
          <cell r="AY350">
            <v>14.51</v>
          </cell>
          <cell r="AZ350">
            <v>0.77</v>
          </cell>
          <cell r="BA350">
            <v>1.7350000000000001</v>
          </cell>
          <cell r="BB350">
            <v>2.8809999999999998</v>
          </cell>
          <cell r="BC350">
            <v>9.093</v>
          </cell>
          <cell r="BD350">
            <v>2.9143231441048036</v>
          </cell>
          <cell r="BE350">
            <v>36.94</v>
          </cell>
          <cell r="BF350">
            <v>7.5</v>
          </cell>
          <cell r="BG350">
            <v>9.6999999999999993</v>
          </cell>
        </row>
        <row r="351">
          <cell r="D351">
            <v>6.51</v>
          </cell>
          <cell r="E351">
            <v>5.57</v>
          </cell>
          <cell r="F351">
            <v>5.69</v>
          </cell>
          <cell r="G351">
            <v>5.58</v>
          </cell>
          <cell r="H351">
            <v>5.62</v>
          </cell>
          <cell r="I351">
            <v>7.54</v>
          </cell>
          <cell r="J351">
            <v>7.73</v>
          </cell>
          <cell r="K351">
            <v>1.56</v>
          </cell>
          <cell r="L351">
            <v>1.61</v>
          </cell>
          <cell r="M351">
            <v>2.08</v>
          </cell>
          <cell r="N351">
            <v>2.02</v>
          </cell>
          <cell r="O351">
            <v>36</v>
          </cell>
          <cell r="P351">
            <v>27</v>
          </cell>
          <cell r="Q351">
            <v>28</v>
          </cell>
          <cell r="R351">
            <v>2</v>
          </cell>
          <cell r="S351">
            <v>4</v>
          </cell>
          <cell r="T351">
            <v>0</v>
          </cell>
          <cell r="U351">
            <v>0.42399999999999999</v>
          </cell>
          <cell r="V351">
            <v>0.318</v>
          </cell>
          <cell r="W351">
            <v>1.1299999999999999</v>
          </cell>
          <cell r="X351">
            <v>0.22800000000000001</v>
          </cell>
          <cell r="Y351">
            <v>0.70099999999999996</v>
          </cell>
          <cell r="Z351">
            <v>0.67800000000000005</v>
          </cell>
          <cell r="AA351">
            <v>7.9</v>
          </cell>
          <cell r="AB351">
            <v>21.4</v>
          </cell>
          <cell r="AC351">
            <v>21.1</v>
          </cell>
          <cell r="AD351">
            <v>21.2</v>
          </cell>
          <cell r="AE351">
            <v>31.1</v>
          </cell>
          <cell r="AF351">
            <v>11.6</v>
          </cell>
          <cell r="AG351">
            <v>36</v>
          </cell>
          <cell r="AH351">
            <v>27.5</v>
          </cell>
          <cell r="AI351">
            <v>28</v>
          </cell>
          <cell r="AJ351">
            <v>42.9</v>
          </cell>
          <cell r="AK351">
            <v>3.0300000000000002</v>
          </cell>
          <cell r="AL351">
            <v>3.21</v>
          </cell>
          <cell r="AM351">
            <v>3.1</v>
          </cell>
          <cell r="AN351">
            <v>6.1</v>
          </cell>
          <cell r="AO351">
            <v>3.4000000000000002E-2</v>
          </cell>
          <cell r="AP351">
            <v>8.1</v>
          </cell>
          <cell r="AQ351">
            <v>6.5</v>
          </cell>
          <cell r="AR351">
            <v>0.87830733944954176</v>
          </cell>
          <cell r="AS351">
            <v>58.1</v>
          </cell>
          <cell r="AT351">
            <v>88.8</v>
          </cell>
          <cell r="AU351">
            <v>0.23530000000000001</v>
          </cell>
          <cell r="AV351">
            <v>5.1200000000000002E-2</v>
          </cell>
          <cell r="AW351">
            <v>13.94</v>
          </cell>
          <cell r="AX351">
            <v>13.08</v>
          </cell>
          <cell r="AY351">
            <v>13.88</v>
          </cell>
          <cell r="AZ351">
            <v>0.8</v>
          </cell>
          <cell r="BA351">
            <v>1.7350000000000001</v>
          </cell>
          <cell r="BB351">
            <v>2.8809999999999998</v>
          </cell>
          <cell r="BC351">
            <v>9.093</v>
          </cell>
          <cell r="BD351">
            <v>2.9083073394495416</v>
          </cell>
          <cell r="BE351">
            <v>37.369999999999997</v>
          </cell>
          <cell r="BF351">
            <v>7.8</v>
          </cell>
          <cell r="BG351">
            <v>9.3000000000000007</v>
          </cell>
        </row>
        <row r="352">
          <cell r="D352">
            <v>6.17</v>
          </cell>
          <cell r="E352">
            <v>5.62</v>
          </cell>
          <cell r="F352">
            <v>5.69</v>
          </cell>
          <cell r="G352">
            <v>5.67</v>
          </cell>
          <cell r="H352">
            <v>5.71</v>
          </cell>
          <cell r="I352">
            <v>7.5</v>
          </cell>
          <cell r="J352">
            <v>7.63</v>
          </cell>
          <cell r="K352">
            <v>1.67</v>
          </cell>
          <cell r="L352">
            <v>1.89</v>
          </cell>
          <cell r="M352">
            <v>1.94</v>
          </cell>
          <cell r="N352">
            <v>1.95</v>
          </cell>
          <cell r="O352">
            <v>42</v>
          </cell>
          <cell r="P352">
            <v>33</v>
          </cell>
          <cell r="Q352">
            <v>22</v>
          </cell>
          <cell r="R352">
            <v>6</v>
          </cell>
          <cell r="S352">
            <v>10</v>
          </cell>
          <cell r="T352">
            <v>1</v>
          </cell>
          <cell r="U352">
            <v>0.40899999999999997</v>
          </cell>
          <cell r="V352">
            <v>0.317</v>
          </cell>
          <cell r="W352">
            <v>2.21</v>
          </cell>
          <cell r="X352">
            <v>0.13300000000000001</v>
          </cell>
          <cell r="Y352">
            <v>0.48799999999999999</v>
          </cell>
          <cell r="Z352">
            <v>0.38400000000000001</v>
          </cell>
          <cell r="AA352">
            <v>8.6</v>
          </cell>
          <cell r="AB352">
            <v>22</v>
          </cell>
          <cell r="AC352">
            <v>21.6</v>
          </cell>
          <cell r="AD352">
            <v>21.8</v>
          </cell>
          <cell r="AE352">
            <v>29.9</v>
          </cell>
          <cell r="AF352">
            <v>12.7</v>
          </cell>
          <cell r="AG352">
            <v>37.799999999999997</v>
          </cell>
          <cell r="AH352">
            <v>28.6</v>
          </cell>
          <cell r="AI352">
            <v>29</v>
          </cell>
          <cell r="AJ352">
            <v>41.3</v>
          </cell>
          <cell r="AK352">
            <v>3</v>
          </cell>
          <cell r="AL352">
            <v>3.21</v>
          </cell>
          <cell r="AM352">
            <v>3</v>
          </cell>
          <cell r="AN352">
            <v>5.9</v>
          </cell>
          <cell r="AO352">
            <v>3.9E-2</v>
          </cell>
          <cell r="AP352">
            <v>8.6</v>
          </cell>
          <cell r="AQ352">
            <v>6.6</v>
          </cell>
          <cell r="AR352">
            <v>0.95431226199543095</v>
          </cell>
          <cell r="AS352">
            <v>58.4</v>
          </cell>
          <cell r="AT352">
            <v>91</v>
          </cell>
          <cell r="AU352">
            <v>0.2334</v>
          </cell>
          <cell r="AV352">
            <v>4.0800000000000003E-2</v>
          </cell>
          <cell r="AW352">
            <v>14.03</v>
          </cell>
          <cell r="AX352">
            <v>13.13</v>
          </cell>
          <cell r="AY352">
            <v>13.97</v>
          </cell>
          <cell r="AZ352">
            <v>0.84</v>
          </cell>
          <cell r="BA352">
            <v>1.7350000000000001</v>
          </cell>
          <cell r="BB352">
            <v>2.8809999999999998</v>
          </cell>
          <cell r="BC352">
            <v>9.093</v>
          </cell>
          <cell r="BD352">
            <v>2.9643122619954307</v>
          </cell>
          <cell r="BE352">
            <v>37.32</v>
          </cell>
          <cell r="BF352">
            <v>7.8</v>
          </cell>
          <cell r="BG352">
            <v>9</v>
          </cell>
        </row>
        <row r="353">
          <cell r="D353">
            <v>6.2450000000000001</v>
          </cell>
          <cell r="E353">
            <v>5.61</v>
          </cell>
          <cell r="F353">
            <v>5.55</v>
          </cell>
          <cell r="G353">
            <v>5.59</v>
          </cell>
          <cell r="H353">
            <v>5.63</v>
          </cell>
          <cell r="I353">
            <v>7.24</v>
          </cell>
          <cell r="J353">
            <v>7.18</v>
          </cell>
          <cell r="K353">
            <v>1.72</v>
          </cell>
          <cell r="L353">
            <v>1.93</v>
          </cell>
          <cell r="M353">
            <v>1.98</v>
          </cell>
          <cell r="N353">
            <v>1.98</v>
          </cell>
          <cell r="O353">
            <v>44</v>
          </cell>
          <cell r="P353">
            <v>37</v>
          </cell>
          <cell r="Q353">
            <v>20</v>
          </cell>
          <cell r="R353">
            <v>3</v>
          </cell>
          <cell r="S353">
            <v>5</v>
          </cell>
          <cell r="T353">
            <v>0</v>
          </cell>
          <cell r="U353">
            <v>0.56799999999999995</v>
          </cell>
          <cell r="V353">
            <v>0.30099999999999999</v>
          </cell>
          <cell r="W353">
            <v>1.9</v>
          </cell>
          <cell r="X353">
            <v>0.14399999999999999</v>
          </cell>
          <cell r="Y353">
            <v>0.39200000000000002</v>
          </cell>
          <cell r="Z353">
            <v>0.36099999999999999</v>
          </cell>
          <cell r="AA353">
            <v>8.5</v>
          </cell>
          <cell r="AB353">
            <v>22.7</v>
          </cell>
          <cell r="AC353">
            <v>21.7</v>
          </cell>
          <cell r="AD353">
            <v>22</v>
          </cell>
          <cell r="AE353">
            <v>30.4</v>
          </cell>
          <cell r="AF353">
            <v>12.3</v>
          </cell>
          <cell r="AG353">
            <v>38.4</v>
          </cell>
          <cell r="AH353">
            <v>28.9</v>
          </cell>
          <cell r="AI353">
            <v>29.3</v>
          </cell>
          <cell r="AJ353">
            <v>42.7</v>
          </cell>
          <cell r="AK353">
            <v>3.06</v>
          </cell>
          <cell r="AL353">
            <v>3.2800000000000002</v>
          </cell>
          <cell r="AM353">
            <v>2.9</v>
          </cell>
          <cell r="AN353">
            <v>5.9</v>
          </cell>
          <cell r="AO353">
            <v>2.4E-2</v>
          </cell>
          <cell r="AP353">
            <v>8.5</v>
          </cell>
          <cell r="AQ353">
            <v>6.5</v>
          </cell>
          <cell r="AR353">
            <v>0.98440206185566992</v>
          </cell>
          <cell r="AS353">
            <v>59.3</v>
          </cell>
          <cell r="AT353">
            <v>91.7</v>
          </cell>
          <cell r="AU353">
            <v>0.22639999999999999</v>
          </cell>
          <cell r="AV353">
            <v>3.7499999999999999E-2</v>
          </cell>
          <cell r="AW353">
            <v>14.3</v>
          </cell>
          <cell r="AX353">
            <v>13.58</v>
          </cell>
          <cell r="AY353">
            <v>14.4</v>
          </cell>
          <cell r="AZ353">
            <v>0.82</v>
          </cell>
          <cell r="BA353">
            <v>1.7350000000000001</v>
          </cell>
          <cell r="BB353">
            <v>2.8809999999999998</v>
          </cell>
          <cell r="BC353">
            <v>9.093</v>
          </cell>
          <cell r="BD353">
            <v>2.9744020618556699</v>
          </cell>
          <cell r="BE353">
            <v>36.96</v>
          </cell>
          <cell r="BF353">
            <v>7.5</v>
          </cell>
          <cell r="BG353">
            <v>9</v>
          </cell>
        </row>
        <row r="354">
          <cell r="D354">
            <v>6.32</v>
          </cell>
          <cell r="E354">
            <v>5.62</v>
          </cell>
          <cell r="F354">
            <v>5.58</v>
          </cell>
          <cell r="G354">
            <v>5.6</v>
          </cell>
          <cell r="H354">
            <v>5.79</v>
          </cell>
          <cell r="I354">
            <v>7.08</v>
          </cell>
          <cell r="J354">
            <v>7.13</v>
          </cell>
          <cell r="K354">
            <v>1.69</v>
          </cell>
          <cell r="L354">
            <v>1.84</v>
          </cell>
          <cell r="M354">
            <v>2.04</v>
          </cell>
          <cell r="N354">
            <v>1.98</v>
          </cell>
          <cell r="O354">
            <v>43</v>
          </cell>
          <cell r="P354">
            <v>34</v>
          </cell>
          <cell r="Q354">
            <v>19</v>
          </cell>
          <cell r="R354">
            <v>1</v>
          </cell>
          <cell r="S354">
            <v>0</v>
          </cell>
          <cell r="T354">
            <v>0</v>
          </cell>
          <cell r="U354">
            <v>0.62</v>
          </cell>
          <cell r="V354">
            <v>0.30299999999999999</v>
          </cell>
          <cell r="W354">
            <v>1.43</v>
          </cell>
          <cell r="X354">
            <v>0.16900000000000001</v>
          </cell>
          <cell r="Y354">
            <v>0.41899999999999998</v>
          </cell>
          <cell r="Z354">
            <v>0.40699999999999997</v>
          </cell>
          <cell r="AA354">
            <v>8.4</v>
          </cell>
          <cell r="AB354">
            <v>20.399999999999999</v>
          </cell>
          <cell r="AC354">
            <v>20.5</v>
          </cell>
          <cell r="AD354">
            <v>20.6</v>
          </cell>
          <cell r="AE354">
            <v>27.3</v>
          </cell>
          <cell r="AF354">
            <v>12.4</v>
          </cell>
          <cell r="AG354">
            <v>34.6</v>
          </cell>
          <cell r="AH354">
            <v>27.2</v>
          </cell>
          <cell r="AI354">
            <v>27.7</v>
          </cell>
          <cell r="AJ354">
            <v>37.700000000000003</v>
          </cell>
          <cell r="AK354">
            <v>3.06</v>
          </cell>
          <cell r="AL354">
            <v>3.17</v>
          </cell>
          <cell r="AM354">
            <v>3</v>
          </cell>
          <cell r="AN354">
            <v>5.8</v>
          </cell>
          <cell r="AO354">
            <v>0.03</v>
          </cell>
          <cell r="AP354">
            <v>8.9</v>
          </cell>
          <cell r="AQ354">
            <v>6.6</v>
          </cell>
          <cell r="AR354">
            <v>1.0629708890637295</v>
          </cell>
          <cell r="AS354">
            <v>58.6</v>
          </cell>
          <cell r="AT354">
            <v>90.1</v>
          </cell>
          <cell r="AU354">
            <v>0.23150000000000001</v>
          </cell>
          <cell r="AV354">
            <v>4.5199999999999997E-2</v>
          </cell>
          <cell r="AW354">
            <v>13.63</v>
          </cell>
          <cell r="AX354">
            <v>12.71</v>
          </cell>
          <cell r="AY354">
            <v>13.54</v>
          </cell>
          <cell r="AZ354">
            <v>0.83</v>
          </cell>
          <cell r="BA354">
            <v>0</v>
          </cell>
          <cell r="BB354">
            <v>0</v>
          </cell>
          <cell r="BC354">
            <v>0</v>
          </cell>
          <cell r="BD354">
            <v>2.9929708890637294</v>
          </cell>
          <cell r="BE354">
            <v>34.21</v>
          </cell>
          <cell r="BF354">
            <v>7</v>
          </cell>
          <cell r="BG354">
            <v>8.6999999999999993</v>
          </cell>
        </row>
        <row r="355">
          <cell r="D355">
            <v>0</v>
          </cell>
          <cell r="E355">
            <v>0</v>
          </cell>
          <cell r="F355">
            <v>0</v>
          </cell>
          <cell r="G355">
            <v>0</v>
          </cell>
          <cell r="H355">
            <v>0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0</v>
          </cell>
          <cell r="AJ355">
            <v>0</v>
          </cell>
          <cell r="AK355" t="str">
            <v/>
          </cell>
          <cell r="AL355" t="str">
            <v/>
          </cell>
          <cell r="AM355">
            <v>0</v>
          </cell>
          <cell r="AN355">
            <v>0</v>
          </cell>
          <cell r="AO355">
            <v>0</v>
          </cell>
          <cell r="AP355">
            <v>0</v>
          </cell>
          <cell r="AQ355">
            <v>0</v>
          </cell>
          <cell r="AR355" t="str">
            <v/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>
            <v>0</v>
          </cell>
          <cell r="BD355" t="str">
            <v/>
          </cell>
          <cell r="BE355">
            <v>0</v>
          </cell>
          <cell r="BF355">
            <v>0</v>
          </cell>
          <cell r="BG355">
            <v>0</v>
          </cell>
        </row>
        <row r="356">
          <cell r="D356">
            <v>6.26</v>
          </cell>
          <cell r="E356">
            <v>5.66</v>
          </cell>
          <cell r="F356">
            <v>5.57</v>
          </cell>
          <cell r="G356">
            <v>5.64</v>
          </cell>
          <cell r="H356">
            <v>5.65</v>
          </cell>
          <cell r="I356">
            <v>7.11</v>
          </cell>
          <cell r="J356">
            <v>7.27</v>
          </cell>
          <cell r="K356">
            <v>1.71</v>
          </cell>
          <cell r="L356">
            <v>1.9</v>
          </cell>
          <cell r="M356">
            <v>1.94</v>
          </cell>
          <cell r="N356">
            <v>1.93</v>
          </cell>
          <cell r="O356">
            <v>49</v>
          </cell>
          <cell r="P356">
            <v>38</v>
          </cell>
          <cell r="Q356">
            <v>40</v>
          </cell>
          <cell r="R356">
            <v>9</v>
          </cell>
          <cell r="S356">
            <v>8</v>
          </cell>
          <cell r="T356">
            <v>0</v>
          </cell>
          <cell r="U356">
            <v>0.378</v>
          </cell>
          <cell r="V356">
            <v>0.35599999999999998</v>
          </cell>
          <cell r="W356">
            <v>2.1800000000000002</v>
          </cell>
          <cell r="X356">
            <v>0.27</v>
          </cell>
          <cell r="Y356">
            <v>0.42599999999999999</v>
          </cell>
          <cell r="Z356">
            <v>0.42</v>
          </cell>
          <cell r="AA356">
            <v>7.8</v>
          </cell>
          <cell r="AB356">
            <v>19.3</v>
          </cell>
          <cell r="AC356">
            <v>19.899999999999999</v>
          </cell>
          <cell r="AD356">
            <v>20.399999999999999</v>
          </cell>
          <cell r="AE356">
            <v>26.5</v>
          </cell>
          <cell r="AF356">
            <v>11.8</v>
          </cell>
          <cell r="AG356">
            <v>33</v>
          </cell>
          <cell r="AH356">
            <v>26.4</v>
          </cell>
          <cell r="AI356">
            <v>26.8</v>
          </cell>
          <cell r="AJ356">
            <v>37.200000000000003</v>
          </cell>
          <cell r="AK356">
            <v>2.96</v>
          </cell>
          <cell r="AL356">
            <v>3.25</v>
          </cell>
          <cell r="AM356">
            <v>2.9</v>
          </cell>
          <cell r="AN356">
            <v>5.8</v>
          </cell>
          <cell r="AO356">
            <v>3.3000000000000002E-2</v>
          </cell>
          <cell r="AP356">
            <v>8.6999999999999993</v>
          </cell>
          <cell r="AQ356">
            <v>7.2</v>
          </cell>
          <cell r="AR356">
            <v>0.8107500000000003</v>
          </cell>
          <cell r="AS356">
            <v>52.9</v>
          </cell>
          <cell r="AT356">
            <v>89.4</v>
          </cell>
          <cell r="AU356">
            <v>0.27260000000000001</v>
          </cell>
          <cell r="AV356">
            <v>4.8300000000000003E-2</v>
          </cell>
          <cell r="AW356">
            <v>13.15</v>
          </cell>
          <cell r="AX356">
            <v>12.24</v>
          </cell>
          <cell r="AY356">
            <v>13.07</v>
          </cell>
          <cell r="AZ356">
            <v>0.83</v>
          </cell>
          <cell r="BA356">
            <v>1.7350000000000001</v>
          </cell>
          <cell r="BB356">
            <v>2.8809999999999998</v>
          </cell>
          <cell r="BC356">
            <v>9.093</v>
          </cell>
          <cell r="BD356">
            <v>2.7807500000000003</v>
          </cell>
          <cell r="BE356">
            <v>34.83</v>
          </cell>
          <cell r="BF356">
            <v>7</v>
          </cell>
          <cell r="BG356">
            <v>8.6999999999999993</v>
          </cell>
        </row>
        <row r="357">
          <cell r="D357">
            <v>6.15</v>
          </cell>
          <cell r="E357">
            <v>5.69</v>
          </cell>
          <cell r="F357">
            <v>5.58</v>
          </cell>
          <cell r="G357">
            <v>5.65</v>
          </cell>
          <cell r="H357">
            <v>5.72</v>
          </cell>
          <cell r="I357">
            <v>7.02</v>
          </cell>
          <cell r="J357">
            <v>7</v>
          </cell>
          <cell r="K357">
            <v>1.66</v>
          </cell>
          <cell r="L357">
            <v>1.81</v>
          </cell>
          <cell r="M357">
            <v>2.02</v>
          </cell>
          <cell r="N357">
            <v>1.82</v>
          </cell>
          <cell r="O357">
            <v>45</v>
          </cell>
          <cell r="P357">
            <v>36</v>
          </cell>
          <cell r="Q357">
            <v>53</v>
          </cell>
          <cell r="R357">
            <v>25</v>
          </cell>
          <cell r="S357">
            <v>10</v>
          </cell>
          <cell r="T357">
            <v>0</v>
          </cell>
          <cell r="U357">
            <v>0.68899999999999995</v>
          </cell>
          <cell r="V357">
            <v>0.41799999999999998</v>
          </cell>
          <cell r="W357">
            <v>3.43</v>
          </cell>
          <cell r="X357">
            <v>0.997</v>
          </cell>
          <cell r="Y357">
            <v>0.55100000000000005</v>
          </cell>
          <cell r="Z357">
            <v>0.53800000000000003</v>
          </cell>
          <cell r="AA357">
            <v>8.5</v>
          </cell>
          <cell r="AB357">
            <v>18.899999999999999</v>
          </cell>
          <cell r="AC357">
            <v>18.2</v>
          </cell>
          <cell r="AD357">
            <v>19.600000000000001</v>
          </cell>
          <cell r="AE357">
            <v>25.7</v>
          </cell>
          <cell r="AF357">
            <v>12.7</v>
          </cell>
          <cell r="AG357">
            <v>32</v>
          </cell>
          <cell r="AH357">
            <v>24</v>
          </cell>
          <cell r="AI357">
            <v>26.3</v>
          </cell>
          <cell r="AJ357">
            <v>36.1</v>
          </cell>
          <cell r="AK357">
            <v>3.1100000000000003</v>
          </cell>
          <cell r="AL357">
            <v>3.23</v>
          </cell>
          <cell r="AM357">
            <v>3.1</v>
          </cell>
          <cell r="AN357">
            <v>5.9</v>
          </cell>
          <cell r="AO357">
            <v>1.4E-2</v>
          </cell>
          <cell r="AP357">
            <v>9.1999999999999993</v>
          </cell>
          <cell r="AQ357">
            <v>7.1</v>
          </cell>
          <cell r="AR357">
            <v>0.89070626525630647</v>
          </cell>
          <cell r="AS357">
            <v>53.3</v>
          </cell>
          <cell r="AT357">
            <v>89.5</v>
          </cell>
          <cell r="AU357">
            <v>0.27310000000000001</v>
          </cell>
          <cell r="AV357">
            <v>4.7899999999999998E-2</v>
          </cell>
          <cell r="AW357">
            <v>14.6</v>
          </cell>
          <cell r="AX357">
            <v>12.29</v>
          </cell>
          <cell r="AY357">
            <v>13.16</v>
          </cell>
          <cell r="AZ357">
            <v>0.87</v>
          </cell>
          <cell r="BA357">
            <v>1.3420000000000001</v>
          </cell>
          <cell r="BB357">
            <v>2.2639999999999998</v>
          </cell>
          <cell r="BC357">
            <v>8.7840000000000007</v>
          </cell>
          <cell r="BD357">
            <v>2.8507062652563064</v>
          </cell>
          <cell r="BE357">
            <v>33.36</v>
          </cell>
          <cell r="BF357">
            <v>6.8</v>
          </cell>
          <cell r="BG357">
            <v>8.6999999999999993</v>
          </cell>
        </row>
        <row r="358">
          <cell r="D358">
            <v>6.35</v>
          </cell>
          <cell r="E358">
            <v>5.64</v>
          </cell>
          <cell r="F358">
            <v>5.67</v>
          </cell>
          <cell r="G358">
            <v>5.76</v>
          </cell>
          <cell r="H358">
            <v>5.68</v>
          </cell>
          <cell r="I358">
            <v>7.06</v>
          </cell>
          <cell r="J358">
            <v>7.33</v>
          </cell>
          <cell r="K358">
            <v>1.61</v>
          </cell>
          <cell r="L358">
            <v>1.87</v>
          </cell>
          <cell r="M358">
            <v>2.02</v>
          </cell>
          <cell r="N358">
            <v>1.92</v>
          </cell>
          <cell r="O358">
            <v>45</v>
          </cell>
          <cell r="P358">
            <v>34</v>
          </cell>
          <cell r="Q358">
            <v>40</v>
          </cell>
          <cell r="R358">
            <v>6</v>
          </cell>
          <cell r="S358">
            <v>6</v>
          </cell>
          <cell r="T358">
            <v>0</v>
          </cell>
          <cell r="U358">
            <v>0.69299999999999995</v>
          </cell>
          <cell r="V358">
            <v>0.30299999999999999</v>
          </cell>
          <cell r="W358">
            <v>3.54</v>
          </cell>
          <cell r="X358">
            <v>0.39200000000000002</v>
          </cell>
          <cell r="Y358">
            <v>0.628</v>
          </cell>
          <cell r="Z358">
            <v>0.40899999999999997</v>
          </cell>
          <cell r="AA358">
            <v>8.1999999999999993</v>
          </cell>
          <cell r="AB358">
            <v>17.5</v>
          </cell>
          <cell r="AC358">
            <v>17.899999999999999</v>
          </cell>
          <cell r="AD358">
            <v>19.100000000000001</v>
          </cell>
          <cell r="AE358">
            <v>25.8</v>
          </cell>
          <cell r="AF358">
            <v>11.9</v>
          </cell>
          <cell r="AG358">
            <v>30.1</v>
          </cell>
          <cell r="AH358">
            <v>23.7</v>
          </cell>
          <cell r="AI358">
            <v>29.7</v>
          </cell>
          <cell r="AJ358">
            <v>35.9</v>
          </cell>
          <cell r="AK358">
            <v>3.12</v>
          </cell>
          <cell r="AL358">
            <v>3.2</v>
          </cell>
          <cell r="AM358">
            <v>2.9</v>
          </cell>
          <cell r="AN358">
            <v>6</v>
          </cell>
          <cell r="AO358">
            <v>2.3E-2</v>
          </cell>
          <cell r="AP358">
            <v>8.4</v>
          </cell>
          <cell r="AQ358">
            <v>6.8</v>
          </cell>
          <cell r="AR358">
            <v>1.0713107438016534</v>
          </cell>
          <cell r="AS358">
            <v>52.1</v>
          </cell>
          <cell r="AT358">
            <v>90.2</v>
          </cell>
          <cell r="AU358">
            <v>0.28260000000000002</v>
          </cell>
          <cell r="AV358">
            <v>4.4600000000000001E-2</v>
          </cell>
          <cell r="AW358">
            <v>14.32</v>
          </cell>
          <cell r="AX358">
            <v>12.1</v>
          </cell>
          <cell r="AY358">
            <v>13</v>
          </cell>
          <cell r="AZ358">
            <v>0.9</v>
          </cell>
          <cell r="BA358">
            <v>1.272</v>
          </cell>
          <cell r="BB358">
            <v>2.4369999999999998</v>
          </cell>
          <cell r="BC358">
            <v>8.5280000000000005</v>
          </cell>
          <cell r="BD358">
            <v>3.0613107438016534</v>
          </cell>
          <cell r="BE358">
            <v>30.78</v>
          </cell>
          <cell r="BF358">
            <v>6</v>
          </cell>
          <cell r="BG358">
            <v>8.6999999999999993</v>
          </cell>
        </row>
        <row r="359">
          <cell r="D359">
            <v>6.34</v>
          </cell>
          <cell r="E359">
            <v>5.54</v>
          </cell>
          <cell r="F359">
            <v>5.53</v>
          </cell>
          <cell r="G359">
            <v>5.62</v>
          </cell>
          <cell r="H359">
            <v>5.67</v>
          </cell>
          <cell r="I359">
            <v>7.26</v>
          </cell>
          <cell r="J359">
            <v>7.06</v>
          </cell>
          <cell r="K359">
            <v>1.65</v>
          </cell>
          <cell r="L359">
            <v>1.85</v>
          </cell>
          <cell r="M359">
            <v>2.02</v>
          </cell>
          <cell r="N359">
            <v>2</v>
          </cell>
          <cell r="O359">
            <v>46</v>
          </cell>
          <cell r="P359">
            <v>35</v>
          </cell>
          <cell r="Q359">
            <v>14</v>
          </cell>
          <cell r="R359">
            <v>2</v>
          </cell>
          <cell r="S359">
            <v>1</v>
          </cell>
          <cell r="T359">
            <v>0</v>
          </cell>
          <cell r="U359">
            <v>0.28000000000000003</v>
          </cell>
          <cell r="V359">
            <v>0.30399999999999999</v>
          </cell>
          <cell r="W359">
            <v>0.69499999999999995</v>
          </cell>
          <cell r="X359">
            <v>0.33</v>
          </cell>
          <cell r="Y359">
            <v>0.307</v>
          </cell>
          <cell r="Z359">
            <v>0.28899999999999998</v>
          </cell>
          <cell r="AA359">
            <v>8.1999999999999993</v>
          </cell>
          <cell r="AB359">
            <v>19.3</v>
          </cell>
          <cell r="AC359">
            <v>19.100000000000001</v>
          </cell>
          <cell r="AD359">
            <v>19.2</v>
          </cell>
          <cell r="AE359">
            <v>24.1</v>
          </cell>
          <cell r="AF359">
            <v>12</v>
          </cell>
          <cell r="AG359">
            <v>31.3</v>
          </cell>
          <cell r="AH359">
            <v>25</v>
          </cell>
          <cell r="AI359">
            <v>25.4</v>
          </cell>
          <cell r="AJ359">
            <v>33.700000000000003</v>
          </cell>
          <cell r="AK359">
            <v>3.01</v>
          </cell>
          <cell r="AL359">
            <v>3.1799999999999997</v>
          </cell>
          <cell r="AM359">
            <v>3</v>
          </cell>
          <cell r="AN359">
            <v>6</v>
          </cell>
          <cell r="AO359">
            <v>4.4999999999999998E-2</v>
          </cell>
          <cell r="AP359">
            <v>8.4</v>
          </cell>
          <cell r="AQ359">
            <v>7.1</v>
          </cell>
          <cell r="AR359">
            <v>0.85247180301826875</v>
          </cell>
          <cell r="AS359">
            <v>51</v>
          </cell>
          <cell r="AT359">
            <v>88.4</v>
          </cell>
          <cell r="AU359">
            <v>0.29210000000000003</v>
          </cell>
          <cell r="AV359">
            <v>5.3199999999999997E-2</v>
          </cell>
          <cell r="AW359">
            <v>13.56</v>
          </cell>
          <cell r="AX359">
            <v>12.59</v>
          </cell>
          <cell r="AY359">
            <v>13.52</v>
          </cell>
          <cell r="AZ359">
            <v>0.93</v>
          </cell>
          <cell r="BA359">
            <v>1.2809999999999999</v>
          </cell>
          <cell r="BB359">
            <v>2.58</v>
          </cell>
          <cell r="BC359">
            <v>9.4480000000000004</v>
          </cell>
          <cell r="BD359">
            <v>2.8624718030182685</v>
          </cell>
          <cell r="BE359">
            <v>29.85</v>
          </cell>
          <cell r="BF359">
            <v>5.8</v>
          </cell>
          <cell r="BG359">
            <v>8.6999999999999993</v>
          </cell>
        </row>
        <row r="360">
          <cell r="D360">
            <v>6.84</v>
          </cell>
          <cell r="E360">
            <v>5.71</v>
          </cell>
          <cell r="F360">
            <v>5.57</v>
          </cell>
          <cell r="G360">
            <v>5.65</v>
          </cell>
          <cell r="H360">
            <v>5.68</v>
          </cell>
          <cell r="I360">
            <v>6.79</v>
          </cell>
          <cell r="J360">
            <v>7.11</v>
          </cell>
          <cell r="K360">
            <v>1.55</v>
          </cell>
          <cell r="L360">
            <v>1.92</v>
          </cell>
          <cell r="M360">
            <v>2.0299999999999998</v>
          </cell>
          <cell r="N360">
            <v>1.98</v>
          </cell>
          <cell r="O360">
            <v>50</v>
          </cell>
          <cell r="P360">
            <v>44</v>
          </cell>
          <cell r="Q360">
            <v>12</v>
          </cell>
          <cell r="R360">
            <v>1</v>
          </cell>
          <cell r="S360">
            <v>1</v>
          </cell>
          <cell r="T360">
            <v>0</v>
          </cell>
          <cell r="U360">
            <v>0.46500000000000002</v>
          </cell>
          <cell r="V360">
            <v>0.30099999999999999</v>
          </cell>
          <cell r="W360">
            <v>0.57199999999999995</v>
          </cell>
          <cell r="X360">
            <v>9.1999999999999998E-2</v>
          </cell>
          <cell r="Y360">
            <v>0.23699999999999999</v>
          </cell>
          <cell r="Z360">
            <v>0.27100000000000002</v>
          </cell>
          <cell r="AA360">
            <v>8</v>
          </cell>
          <cell r="AB360">
            <v>18.600000000000001</v>
          </cell>
          <cell r="AC360">
            <v>19.100000000000001</v>
          </cell>
          <cell r="AD360">
            <v>18.3</v>
          </cell>
          <cell r="AE360">
            <v>24.7</v>
          </cell>
          <cell r="AF360">
            <v>11.7</v>
          </cell>
          <cell r="AG360">
            <v>29.9</v>
          </cell>
          <cell r="AH360">
            <v>25</v>
          </cell>
          <cell r="AI360">
            <v>24.4</v>
          </cell>
          <cell r="AJ360">
            <v>33.9</v>
          </cell>
          <cell r="AK360">
            <v>3.04</v>
          </cell>
          <cell r="AL360">
            <v>3.2199999999999998</v>
          </cell>
          <cell r="AM360">
            <v>2.9</v>
          </cell>
          <cell r="AN360">
            <v>5.9</v>
          </cell>
          <cell r="AO360">
            <v>0.02</v>
          </cell>
          <cell r="AP360">
            <v>7.4</v>
          </cell>
          <cell r="AQ360">
            <v>6.3</v>
          </cell>
          <cell r="AR360">
            <v>0.97412449474535201</v>
          </cell>
          <cell r="AS360">
            <v>51.3</v>
          </cell>
          <cell r="AT360">
            <v>90</v>
          </cell>
          <cell r="AU360">
            <v>0.29189999999999999</v>
          </cell>
          <cell r="AV360">
            <v>4.48E-2</v>
          </cell>
          <cell r="AW360">
            <v>13.32</v>
          </cell>
          <cell r="AX360">
            <v>12.37</v>
          </cell>
          <cell r="AY360">
            <v>13.29</v>
          </cell>
          <cell r="AZ360">
            <v>0.92</v>
          </cell>
          <cell r="BA360">
            <v>1.143</v>
          </cell>
          <cell r="BB360">
            <v>2.3889999999999998</v>
          </cell>
          <cell r="BC360">
            <v>8.8490000000000002</v>
          </cell>
          <cell r="BD360">
            <v>2.994124494745352</v>
          </cell>
          <cell r="BE360">
            <v>30.89</v>
          </cell>
          <cell r="BF360">
            <v>5.8</v>
          </cell>
          <cell r="BG360">
            <v>8.6999999999999993</v>
          </cell>
        </row>
        <row r="361">
          <cell r="D361">
            <v>7.01</v>
          </cell>
          <cell r="E361">
            <v>5.52</v>
          </cell>
          <cell r="F361">
            <v>5.45</v>
          </cell>
          <cell r="G361">
            <v>5.51</v>
          </cell>
          <cell r="H361">
            <v>5.59</v>
          </cell>
          <cell r="I361">
            <v>7.22</v>
          </cell>
          <cell r="J361">
            <v>7.34</v>
          </cell>
          <cell r="K361">
            <v>1.66</v>
          </cell>
          <cell r="L361">
            <v>1.99</v>
          </cell>
          <cell r="M361">
            <v>2.11</v>
          </cell>
          <cell r="N361">
            <v>2.06</v>
          </cell>
          <cell r="O361">
            <v>35</v>
          </cell>
          <cell r="P361">
            <v>31</v>
          </cell>
          <cell r="Q361">
            <v>2</v>
          </cell>
          <cell r="R361">
            <v>0</v>
          </cell>
          <cell r="S361">
            <v>0</v>
          </cell>
          <cell r="T361">
            <v>0</v>
          </cell>
          <cell r="U361">
            <v>0.61799999999999999</v>
          </cell>
          <cell r="V361">
            <v>0.309</v>
          </cell>
          <cell r="W361">
            <v>0.59499999999999997</v>
          </cell>
          <cell r="X361">
            <v>7.3999999999999996E-2</v>
          </cell>
          <cell r="Y361">
            <v>0.19700000000000001</v>
          </cell>
          <cell r="Z361">
            <v>0.34100000000000003</v>
          </cell>
          <cell r="AA361">
            <v>8</v>
          </cell>
          <cell r="AB361">
            <v>19.600000000000001</v>
          </cell>
          <cell r="AC361">
            <v>19.100000000000001</v>
          </cell>
          <cell r="AD361">
            <v>18.7</v>
          </cell>
          <cell r="AE361">
            <v>25</v>
          </cell>
          <cell r="AF361">
            <v>11.4</v>
          </cell>
          <cell r="AG361">
            <v>32.4</v>
          </cell>
          <cell r="AH361">
            <v>24.5</v>
          </cell>
          <cell r="AI361">
            <v>24.8</v>
          </cell>
          <cell r="AJ361">
            <v>34.1</v>
          </cell>
          <cell r="AK361">
            <v>3</v>
          </cell>
          <cell r="AL361">
            <v>3.1799999999999997</v>
          </cell>
          <cell r="AM361">
            <v>3</v>
          </cell>
          <cell r="AN361">
            <v>6</v>
          </cell>
          <cell r="AO361">
            <v>2.1999999999999999E-2</v>
          </cell>
          <cell r="AP361">
            <v>3</v>
          </cell>
          <cell r="AQ361">
            <v>6</v>
          </cell>
          <cell r="AR361">
            <v>1.0392669527896992</v>
          </cell>
          <cell r="AS361">
            <v>51.6</v>
          </cell>
          <cell r="AT361">
            <v>91.4</v>
          </cell>
          <cell r="AU361">
            <v>0.29170000000000001</v>
          </cell>
          <cell r="AV361">
            <v>4.4400000000000002E-2</v>
          </cell>
          <cell r="AW361">
            <v>12.68</v>
          </cell>
          <cell r="AX361">
            <v>11.65</v>
          </cell>
          <cell r="AY361">
            <v>12.59</v>
          </cell>
          <cell r="AZ361">
            <v>0.94</v>
          </cell>
          <cell r="BA361">
            <v>0</v>
          </cell>
          <cell r="BB361">
            <v>0</v>
          </cell>
          <cell r="BC361">
            <v>0</v>
          </cell>
          <cell r="BD361">
            <v>3.0392669527896992</v>
          </cell>
          <cell r="BE361">
            <v>31.54</v>
          </cell>
          <cell r="BF361">
            <v>5.6</v>
          </cell>
          <cell r="BG361">
            <v>8.9</v>
          </cell>
        </row>
        <row r="362">
          <cell r="D362">
            <v>0</v>
          </cell>
          <cell r="E362">
            <v>0</v>
          </cell>
          <cell r="F362">
            <v>0</v>
          </cell>
          <cell r="G362">
            <v>0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0</v>
          </cell>
          <cell r="AJ362">
            <v>0</v>
          </cell>
          <cell r="AK362" t="str">
            <v/>
          </cell>
          <cell r="AL362" t="str">
            <v/>
          </cell>
          <cell r="AM362">
            <v>0</v>
          </cell>
          <cell r="AN362">
            <v>0</v>
          </cell>
          <cell r="AO362">
            <v>0</v>
          </cell>
          <cell r="AP362">
            <v>0</v>
          </cell>
          <cell r="AQ362">
            <v>0</v>
          </cell>
          <cell r="AR362">
            <v>1.0074054514480413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12.93</v>
          </cell>
          <cell r="AX362">
            <v>11.74</v>
          </cell>
          <cell r="AY362">
            <v>12.66</v>
          </cell>
          <cell r="AZ362">
            <v>0.92</v>
          </cell>
          <cell r="BA362">
            <v>0.998</v>
          </cell>
          <cell r="BB362">
            <v>2.2389999999999999</v>
          </cell>
          <cell r="BC362">
            <v>8.6140000000000008</v>
          </cell>
          <cell r="BD362">
            <v>2.9974054514480413</v>
          </cell>
          <cell r="BE362">
            <v>0</v>
          </cell>
          <cell r="BF362">
            <v>5.6</v>
          </cell>
          <cell r="BG362">
            <v>8.9</v>
          </cell>
        </row>
        <row r="363">
          <cell r="D363">
            <v>6.36</v>
          </cell>
          <cell r="E363">
            <v>5.6</v>
          </cell>
          <cell r="F363">
            <v>5.51</v>
          </cell>
          <cell r="G363">
            <v>5.74</v>
          </cell>
          <cell r="H363">
            <v>5.78</v>
          </cell>
          <cell r="I363">
            <v>7.33</v>
          </cell>
          <cell r="J363">
            <v>7.28</v>
          </cell>
          <cell r="K363">
            <v>1.77</v>
          </cell>
          <cell r="L363">
            <v>1.98</v>
          </cell>
          <cell r="M363">
            <v>2.09</v>
          </cell>
          <cell r="N363">
            <v>2.02</v>
          </cell>
          <cell r="O363">
            <v>41</v>
          </cell>
          <cell r="P363">
            <v>33</v>
          </cell>
          <cell r="Q363">
            <v>10</v>
          </cell>
          <cell r="R363">
            <v>0</v>
          </cell>
          <cell r="S363">
            <v>3</v>
          </cell>
          <cell r="T363">
            <v>0</v>
          </cell>
          <cell r="U363">
            <v>0.42399999999999999</v>
          </cell>
          <cell r="V363">
            <v>0.28399999999999997</v>
          </cell>
          <cell r="W363">
            <v>0.66900000000000004</v>
          </cell>
          <cell r="X363">
            <v>8.8999999999999996E-2</v>
          </cell>
          <cell r="Y363">
            <v>0.32200000000000001</v>
          </cell>
          <cell r="Z363">
            <v>0.40899999999999997</v>
          </cell>
          <cell r="AA363">
            <v>8.6999999999999993</v>
          </cell>
          <cell r="AB363">
            <v>19.3</v>
          </cell>
          <cell r="AC363">
            <v>19.399999999999999</v>
          </cell>
          <cell r="AD363">
            <v>19.3</v>
          </cell>
          <cell r="AE363">
            <v>24.6</v>
          </cell>
          <cell r="AF363">
            <v>12.6</v>
          </cell>
          <cell r="AG363">
            <v>32.700000000000003</v>
          </cell>
          <cell r="AH363">
            <v>24.8</v>
          </cell>
          <cell r="AI363">
            <v>25.5</v>
          </cell>
          <cell r="AJ363">
            <v>34.299999999999997</v>
          </cell>
          <cell r="AK363">
            <v>3.01</v>
          </cell>
          <cell r="AL363">
            <v>3.2199999999999998</v>
          </cell>
          <cell r="AM363">
            <v>3</v>
          </cell>
          <cell r="AN363">
            <v>5.9</v>
          </cell>
          <cell r="AO363">
            <v>0.104</v>
          </cell>
          <cell r="AP363">
            <v>7.9</v>
          </cell>
          <cell r="AQ363">
            <v>7</v>
          </cell>
          <cell r="AR363">
            <v>0.97177929854576606</v>
          </cell>
          <cell r="AS363">
            <v>58.4</v>
          </cell>
          <cell r="AT363">
            <v>89.6</v>
          </cell>
          <cell r="AU363">
            <v>0.23350000000000001</v>
          </cell>
          <cell r="AV363">
            <v>4.7399999999999998E-2</v>
          </cell>
          <cell r="AW363">
            <v>12.72</v>
          </cell>
          <cell r="AX363">
            <v>11.69</v>
          </cell>
          <cell r="AY363">
            <v>12.64</v>
          </cell>
          <cell r="AZ363">
            <v>0.95</v>
          </cell>
          <cell r="BA363">
            <v>1.012</v>
          </cell>
          <cell r="BB363">
            <v>2.2400000000000002</v>
          </cell>
          <cell r="BC363">
            <v>8.6240000000000006</v>
          </cell>
          <cell r="BD363">
            <v>3.0117792985457661</v>
          </cell>
          <cell r="BE363">
            <v>31.72</v>
          </cell>
          <cell r="BF363">
            <v>5.6</v>
          </cell>
          <cell r="BG363">
            <v>8.9</v>
          </cell>
        </row>
        <row r="364">
          <cell r="D364">
            <v>6.29</v>
          </cell>
          <cell r="E364">
            <v>5.88</v>
          </cell>
          <cell r="F364">
            <v>5.99</v>
          </cell>
          <cell r="G364">
            <v>5.63</v>
          </cell>
          <cell r="H364">
            <v>5.77</v>
          </cell>
          <cell r="I364">
            <v>7.49</v>
          </cell>
          <cell r="J364">
            <v>7.65</v>
          </cell>
          <cell r="K364">
            <v>1.73</v>
          </cell>
          <cell r="L364">
            <v>1.88</v>
          </cell>
          <cell r="M364">
            <v>2.0099999999999998</v>
          </cell>
          <cell r="N364">
            <v>1.98</v>
          </cell>
          <cell r="O364">
            <v>46</v>
          </cell>
          <cell r="P364">
            <v>38</v>
          </cell>
          <cell r="Q364">
            <v>19</v>
          </cell>
          <cell r="R364">
            <v>0</v>
          </cell>
          <cell r="S364">
            <v>4</v>
          </cell>
          <cell r="T364">
            <v>0</v>
          </cell>
          <cell r="U364">
            <v>0.314</v>
          </cell>
          <cell r="V364">
            <v>0.308</v>
          </cell>
          <cell r="W364">
            <v>0.59699999999999998</v>
          </cell>
          <cell r="X364">
            <v>7.1999999999999995E-2</v>
          </cell>
          <cell r="Y364">
            <v>0.35599999999999998</v>
          </cell>
          <cell r="Z364">
            <v>0.68400000000000005</v>
          </cell>
          <cell r="AA364">
            <v>8.4</v>
          </cell>
          <cell r="AB364">
            <v>19.899999999999999</v>
          </cell>
          <cell r="AC364">
            <v>19.100000000000001</v>
          </cell>
          <cell r="AD364">
            <v>19.2</v>
          </cell>
          <cell r="AE364">
            <v>25.2</v>
          </cell>
          <cell r="AF364">
            <v>11.9</v>
          </cell>
          <cell r="AG364">
            <v>31.2</v>
          </cell>
          <cell r="AH364">
            <v>24.5</v>
          </cell>
          <cell r="AI364">
            <v>25.4</v>
          </cell>
          <cell r="AJ364">
            <v>34.5</v>
          </cell>
          <cell r="AK364">
            <v>3.04</v>
          </cell>
          <cell r="AL364">
            <v>3.27</v>
          </cell>
          <cell r="AM364">
            <v>2.9</v>
          </cell>
          <cell r="AN364">
            <v>5.9</v>
          </cell>
          <cell r="AO364">
            <v>0.03</v>
          </cell>
          <cell r="AP364">
            <v>7.1</v>
          </cell>
          <cell r="AQ364">
            <v>6.3</v>
          </cell>
          <cell r="AR364">
            <v>0.84817123287671281</v>
          </cell>
          <cell r="AS364">
            <v>59.6</v>
          </cell>
          <cell r="AT364">
            <v>91.8</v>
          </cell>
          <cell r="AU364">
            <v>0.22439999999999999</v>
          </cell>
          <cell r="AV364">
            <v>3.6799999999999999E-2</v>
          </cell>
          <cell r="AW364">
            <v>12.59</v>
          </cell>
          <cell r="AX364">
            <v>11.68</v>
          </cell>
          <cell r="AY364">
            <v>12.53</v>
          </cell>
          <cell r="AZ364">
            <v>0.85</v>
          </cell>
          <cell r="BA364">
            <v>1.018</v>
          </cell>
          <cell r="BB364">
            <v>2.3199999999999998</v>
          </cell>
          <cell r="BC364">
            <v>8.4420000000000002</v>
          </cell>
          <cell r="BD364">
            <v>2.8281712328767128</v>
          </cell>
          <cell r="BE364">
            <v>30.91</v>
          </cell>
          <cell r="BF364">
            <v>5.6</v>
          </cell>
          <cell r="BG364">
            <v>8.9</v>
          </cell>
        </row>
        <row r="365">
          <cell r="D365">
            <v>6.74</v>
          </cell>
          <cell r="E365">
            <v>5.61</v>
          </cell>
          <cell r="F365">
            <v>5.46</v>
          </cell>
          <cell r="G365">
            <v>6.16</v>
          </cell>
          <cell r="H365">
            <v>5.87</v>
          </cell>
          <cell r="I365">
            <v>7.28</v>
          </cell>
          <cell r="J365">
            <v>7.35</v>
          </cell>
          <cell r="K365">
            <v>1.67</v>
          </cell>
          <cell r="L365">
            <v>1.83</v>
          </cell>
          <cell r="M365">
            <v>2.0499999999999998</v>
          </cell>
          <cell r="N365">
            <v>2.0299999999999998</v>
          </cell>
          <cell r="O365">
            <v>54</v>
          </cell>
          <cell r="P365">
            <v>48</v>
          </cell>
          <cell r="Q365">
            <v>15</v>
          </cell>
          <cell r="R365">
            <v>1</v>
          </cell>
          <cell r="S365">
            <v>1</v>
          </cell>
          <cell r="T365">
            <v>0</v>
          </cell>
          <cell r="U365">
            <v>0.5645</v>
          </cell>
          <cell r="V365">
            <v>0.30399999999999999</v>
          </cell>
          <cell r="W365">
            <v>0.53100000000000003</v>
          </cell>
          <cell r="X365">
            <v>8.3000000000000004E-2</v>
          </cell>
          <cell r="Y365">
            <v>9.4E-2</v>
          </cell>
          <cell r="Z365">
            <v>0.30599999999999999</v>
          </cell>
          <cell r="AA365">
            <v>8.1</v>
          </cell>
          <cell r="AB365">
            <v>19.7</v>
          </cell>
          <cell r="AC365">
            <v>18.899999999999999</v>
          </cell>
          <cell r="AD365">
            <v>19</v>
          </cell>
          <cell r="AE365">
            <v>24.9</v>
          </cell>
          <cell r="AF365">
            <v>11.7</v>
          </cell>
          <cell r="AG365">
            <v>32.1</v>
          </cell>
          <cell r="AH365">
            <v>24.4</v>
          </cell>
          <cell r="AI365">
            <v>25.2</v>
          </cell>
          <cell r="AJ365">
            <v>23.9</v>
          </cell>
          <cell r="AK365">
            <v>3.0700000000000003</v>
          </cell>
          <cell r="AL365">
            <v>3.2800000000000002</v>
          </cell>
          <cell r="AM365">
            <v>3</v>
          </cell>
          <cell r="AN365">
            <v>6</v>
          </cell>
          <cell r="AO365">
            <v>3.3000000000000002E-2</v>
          </cell>
          <cell r="AP365">
            <v>7.7</v>
          </cell>
          <cell r="AQ365">
            <v>6.1</v>
          </cell>
          <cell r="AR365">
            <v>1.0612253164556962</v>
          </cell>
          <cell r="AS365">
            <v>59.4</v>
          </cell>
          <cell r="AT365">
            <v>89.9</v>
          </cell>
          <cell r="AU365">
            <v>0.22459999999999999</v>
          </cell>
          <cell r="AV365">
            <v>4.7699999999999999E-2</v>
          </cell>
          <cell r="AW365">
            <v>12.92</v>
          </cell>
          <cell r="AX365">
            <v>11.85</v>
          </cell>
          <cell r="AY365">
            <v>12.82</v>
          </cell>
          <cell r="AZ365">
            <v>0.97</v>
          </cell>
          <cell r="BA365">
            <v>1.022</v>
          </cell>
          <cell r="BB365">
            <v>2.3460000000000001</v>
          </cell>
          <cell r="BC365">
            <v>8.484</v>
          </cell>
          <cell r="BD365">
            <v>3.0412253164556962</v>
          </cell>
          <cell r="BE365">
            <v>30.47</v>
          </cell>
          <cell r="BF365">
            <v>5.5</v>
          </cell>
          <cell r="BG365">
            <v>8.9</v>
          </cell>
        </row>
        <row r="366">
          <cell r="D366">
            <v>6.81</v>
          </cell>
          <cell r="E366">
            <v>5.43</v>
          </cell>
          <cell r="F366">
            <v>5.44</v>
          </cell>
          <cell r="G366">
            <v>5.54</v>
          </cell>
          <cell r="H366">
            <v>5.52</v>
          </cell>
          <cell r="I366">
            <v>7.44</v>
          </cell>
          <cell r="J366">
            <v>7.31</v>
          </cell>
          <cell r="K366">
            <v>1.62</v>
          </cell>
          <cell r="L366">
            <v>1.97</v>
          </cell>
          <cell r="M366">
            <v>2.08</v>
          </cell>
          <cell r="N366">
            <v>2.0299999999999998</v>
          </cell>
          <cell r="O366">
            <v>51</v>
          </cell>
          <cell r="P366">
            <v>46</v>
          </cell>
          <cell r="Q366">
            <v>12</v>
          </cell>
          <cell r="R366">
            <v>1</v>
          </cell>
          <cell r="S366">
            <v>0</v>
          </cell>
          <cell r="T366">
            <v>0</v>
          </cell>
          <cell r="U366">
            <v>0.434</v>
          </cell>
          <cell r="V366">
            <v>0.30499999999999999</v>
          </cell>
          <cell r="W366">
            <v>0.76600000000000001</v>
          </cell>
          <cell r="X366">
            <v>9.6000000000000002E-2</v>
          </cell>
          <cell r="Y366">
            <v>0.14599999999999999</v>
          </cell>
          <cell r="Z366">
            <v>0.29199999999999998</v>
          </cell>
          <cell r="AA366">
            <v>8.3000000000000007</v>
          </cell>
          <cell r="AB366">
            <v>19.3</v>
          </cell>
          <cell r="AC366">
            <v>19.2</v>
          </cell>
          <cell r="AD366">
            <v>19</v>
          </cell>
          <cell r="AE366">
            <v>24.3</v>
          </cell>
          <cell r="AF366">
            <v>12</v>
          </cell>
          <cell r="AG366">
            <v>31.9</v>
          </cell>
          <cell r="AH366">
            <v>24.6</v>
          </cell>
          <cell r="AI366">
            <v>24.7</v>
          </cell>
          <cell r="AJ366">
            <v>32.9</v>
          </cell>
          <cell r="AK366">
            <v>3.0300000000000002</v>
          </cell>
          <cell r="AL366">
            <v>3.12</v>
          </cell>
          <cell r="AM366">
            <v>2.9</v>
          </cell>
          <cell r="AN366">
            <v>6</v>
          </cell>
          <cell r="AO366">
            <v>2.4E-2</v>
          </cell>
          <cell r="AP366">
            <v>7.7</v>
          </cell>
          <cell r="AQ366">
            <v>5.8</v>
          </cell>
          <cell r="AR366">
            <v>1.0677159090909094</v>
          </cell>
          <cell r="AS366">
            <v>59.7</v>
          </cell>
          <cell r="AT366">
            <v>90</v>
          </cell>
          <cell r="AU366">
            <v>0.2243</v>
          </cell>
          <cell r="AV366">
            <v>4.7300000000000002E-2</v>
          </cell>
          <cell r="AW366">
            <v>13.25</v>
          </cell>
          <cell r="AX366">
            <v>12.32</v>
          </cell>
          <cell r="AY366">
            <v>13.25</v>
          </cell>
          <cell r="AZ366">
            <v>0.93</v>
          </cell>
          <cell r="BA366">
            <v>1.133</v>
          </cell>
          <cell r="BB366">
            <v>2.3820000000000001</v>
          </cell>
          <cell r="BC366">
            <v>9.0060000000000002</v>
          </cell>
          <cell r="BD366">
            <v>3.0877159090909094</v>
          </cell>
          <cell r="BE366">
            <v>30.13</v>
          </cell>
          <cell r="BF366">
            <v>5.4</v>
          </cell>
          <cell r="BG366">
            <v>8.9</v>
          </cell>
        </row>
        <row r="367">
          <cell r="D367">
            <v>6.54</v>
          </cell>
          <cell r="E367">
            <v>5.46</v>
          </cell>
          <cell r="F367">
            <v>5.43</v>
          </cell>
          <cell r="G367">
            <v>5.52</v>
          </cell>
          <cell r="H367">
            <v>5.61</v>
          </cell>
          <cell r="I367">
            <v>7.18</v>
          </cell>
          <cell r="J367">
            <v>7.2</v>
          </cell>
          <cell r="K367">
            <v>1.66</v>
          </cell>
          <cell r="L367">
            <v>1.84</v>
          </cell>
          <cell r="M367">
            <v>2.02</v>
          </cell>
          <cell r="N367">
            <v>2.1</v>
          </cell>
          <cell r="O367">
            <v>48</v>
          </cell>
          <cell r="P367">
            <v>37</v>
          </cell>
          <cell r="Q367">
            <v>13</v>
          </cell>
          <cell r="R367">
            <v>2</v>
          </cell>
          <cell r="S367">
            <v>0</v>
          </cell>
          <cell r="T367">
            <v>0</v>
          </cell>
          <cell r="U367">
            <v>0.377</v>
          </cell>
          <cell r="V367">
            <v>0.318</v>
          </cell>
          <cell r="W367">
            <v>0.70099999999999996</v>
          </cell>
          <cell r="X367">
            <v>9.1999999999999998E-2</v>
          </cell>
          <cell r="Y367">
            <v>0.38</v>
          </cell>
          <cell r="Z367">
            <v>0.53</v>
          </cell>
          <cell r="AA367">
            <v>8.1999999999999993</v>
          </cell>
          <cell r="AB367">
            <v>19.5</v>
          </cell>
          <cell r="AC367">
            <v>19.3</v>
          </cell>
          <cell r="AD367">
            <v>19.100000000000001</v>
          </cell>
          <cell r="AE367">
            <v>26.6</v>
          </cell>
          <cell r="AF367">
            <v>12.1</v>
          </cell>
          <cell r="AG367">
            <v>32.1</v>
          </cell>
          <cell r="AH367">
            <v>25.1</v>
          </cell>
          <cell r="AI367">
            <v>24.8</v>
          </cell>
          <cell r="AJ367">
            <v>38.200000000000003</v>
          </cell>
          <cell r="AK367">
            <v>3.13</v>
          </cell>
          <cell r="AL367">
            <v>3.2199999999999998</v>
          </cell>
          <cell r="AM367">
            <v>3</v>
          </cell>
          <cell r="AN367">
            <v>6.1</v>
          </cell>
          <cell r="AO367">
            <v>3.3000000000000002E-2</v>
          </cell>
          <cell r="AP367">
            <v>7.8</v>
          </cell>
          <cell r="AQ367">
            <v>6.1</v>
          </cell>
          <cell r="AR367">
            <v>1.0554545454545452</v>
          </cell>
          <cell r="AS367">
            <v>59.1</v>
          </cell>
          <cell r="AT367">
            <v>90.4</v>
          </cell>
          <cell r="AU367">
            <v>0.22550000000000001</v>
          </cell>
          <cell r="AV367">
            <v>4.7E-2</v>
          </cell>
          <cell r="AW367">
            <v>13.13</v>
          </cell>
          <cell r="AX367">
            <v>12.21</v>
          </cell>
          <cell r="AY367">
            <v>13.12</v>
          </cell>
          <cell r="AZ367">
            <v>0.91</v>
          </cell>
          <cell r="BA367">
            <v>1.288</v>
          </cell>
          <cell r="BB367">
            <v>2.3929999999999998</v>
          </cell>
          <cell r="BC367">
            <v>8.2970000000000006</v>
          </cell>
          <cell r="BD367">
            <v>3.0954545454545452</v>
          </cell>
          <cell r="BE367">
            <v>28.47</v>
          </cell>
          <cell r="BF367">
            <v>5.4</v>
          </cell>
          <cell r="BG367">
            <v>8.9</v>
          </cell>
        </row>
        <row r="368">
          <cell r="D368">
            <v>6.43</v>
          </cell>
          <cell r="E368">
            <v>5.49</v>
          </cell>
          <cell r="F368">
            <v>5.44</v>
          </cell>
          <cell r="G368">
            <v>5.45</v>
          </cell>
          <cell r="H368">
            <v>5.53</v>
          </cell>
          <cell r="I368">
            <v>7.1</v>
          </cell>
          <cell r="J368">
            <v>7.49</v>
          </cell>
          <cell r="K368">
            <v>1.65</v>
          </cell>
          <cell r="L368">
            <v>1.78</v>
          </cell>
          <cell r="M368">
            <v>1.93</v>
          </cell>
          <cell r="N368">
            <v>1.99</v>
          </cell>
          <cell r="O368">
            <v>50</v>
          </cell>
          <cell r="P368">
            <v>39</v>
          </cell>
          <cell r="Q368">
            <v>16</v>
          </cell>
          <cell r="R368">
            <v>1</v>
          </cell>
          <cell r="S368">
            <v>5</v>
          </cell>
          <cell r="T368">
            <v>0</v>
          </cell>
          <cell r="U368">
            <v>0.34300000000000003</v>
          </cell>
          <cell r="V368">
            <v>0.316</v>
          </cell>
          <cell r="W368">
            <v>1.68</v>
          </cell>
          <cell r="X368">
            <v>0.108</v>
          </cell>
          <cell r="Y368">
            <v>0.66400000000000003</v>
          </cell>
          <cell r="Z368">
            <v>0.46400000000000002</v>
          </cell>
          <cell r="AA368">
            <v>8</v>
          </cell>
          <cell r="AB368">
            <v>18.899999999999999</v>
          </cell>
          <cell r="AC368">
            <v>19</v>
          </cell>
          <cell r="AD368">
            <v>18.8</v>
          </cell>
          <cell r="AE368">
            <v>23.9</v>
          </cell>
          <cell r="AF368">
            <v>11.5</v>
          </cell>
          <cell r="AG368">
            <v>30.9</v>
          </cell>
          <cell r="AH368">
            <v>24.2</v>
          </cell>
          <cell r="AI368">
            <v>24.5</v>
          </cell>
          <cell r="AJ368">
            <v>32.700000000000003</v>
          </cell>
          <cell r="AK368">
            <v>3.01</v>
          </cell>
          <cell r="AL368">
            <v>3.23</v>
          </cell>
          <cell r="AM368">
            <v>3.1</v>
          </cell>
          <cell r="AN368">
            <v>5.9</v>
          </cell>
          <cell r="AO368">
            <v>2.9000000000000001E-2</v>
          </cell>
          <cell r="AP368">
            <v>7.6</v>
          </cell>
          <cell r="AQ368">
            <v>6.2</v>
          </cell>
          <cell r="AR368">
            <v>0.86745320197044373</v>
          </cell>
          <cell r="AS368">
            <v>50.7</v>
          </cell>
          <cell r="AT368">
            <v>87.4</v>
          </cell>
          <cell r="AU368">
            <v>0.29420000000000002</v>
          </cell>
          <cell r="AV368">
            <v>5.8099999999999999E-2</v>
          </cell>
          <cell r="AW368">
            <v>13.19</v>
          </cell>
          <cell r="AX368">
            <v>12.18</v>
          </cell>
          <cell r="AY368">
            <v>13.1</v>
          </cell>
          <cell r="AZ368">
            <v>0.92</v>
          </cell>
          <cell r="BA368">
            <v>0</v>
          </cell>
          <cell r="BB368">
            <v>0</v>
          </cell>
          <cell r="BC368">
            <v>0</v>
          </cell>
          <cell r="BD368">
            <v>2.9174532019704436</v>
          </cell>
          <cell r="BE368">
            <v>27.82</v>
          </cell>
          <cell r="BF368">
            <v>5.5</v>
          </cell>
          <cell r="BG368">
            <v>8.9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7CB1F2-64C6-454F-BE9D-765F571B579C}">
  <dimension ref="A1:BV568"/>
  <sheetViews>
    <sheetView tabSelected="1" topLeftCell="A330" zoomScaleNormal="100" workbookViewId="0">
      <selection activeCell="S403" sqref="S403:Y414"/>
    </sheetView>
  </sheetViews>
  <sheetFormatPr defaultRowHeight="15" x14ac:dyDescent="0.25"/>
  <cols>
    <col min="1" max="1" width="11.85546875" style="83" customWidth="1"/>
    <col min="2" max="2" width="11.140625" style="83" customWidth="1"/>
    <col min="3" max="6" width="9.140625" style="83"/>
    <col min="7" max="7" width="10.42578125" style="83" customWidth="1"/>
    <col min="8" max="17" width="9.140625" style="83"/>
    <col min="18" max="18" width="12.140625" style="83" customWidth="1"/>
    <col min="19" max="23" width="9.140625" style="83"/>
    <col min="24" max="24" width="9.7109375" style="83" customWidth="1"/>
    <col min="25" max="38" width="9.140625" style="83"/>
    <col min="39" max="39" width="12.140625" style="83" customWidth="1"/>
    <col min="40" max="42" width="9.140625" style="83"/>
    <col min="43" max="43" width="11.140625" style="83" customWidth="1"/>
    <col min="44" max="56" width="9.140625" style="83"/>
    <col min="57" max="57" width="9.85546875" style="83" customWidth="1"/>
    <col min="58" max="58" width="10.5703125" style="83" customWidth="1"/>
    <col min="59" max="16384" width="9.140625" style="83"/>
  </cols>
  <sheetData>
    <row r="1" spans="1:74" x14ac:dyDescent="0.25">
      <c r="A1" s="89" t="s">
        <v>211</v>
      </c>
    </row>
    <row r="2" spans="1:74" x14ac:dyDescent="0.25">
      <c r="A2" s="89"/>
      <c r="B2" s="91" t="s">
        <v>1</v>
      </c>
      <c r="C2" s="92"/>
      <c r="D2" s="92"/>
      <c r="E2" s="92"/>
      <c r="F2" s="92"/>
      <c r="G2" s="92"/>
      <c r="H2" s="93"/>
      <c r="I2" s="91" t="s">
        <v>2</v>
      </c>
      <c r="J2" s="92"/>
      <c r="K2" s="92"/>
      <c r="L2" s="93"/>
      <c r="M2" s="91" t="s">
        <v>3</v>
      </c>
      <c r="N2" s="92"/>
      <c r="O2" s="92"/>
      <c r="P2" s="92"/>
      <c r="Q2" s="92"/>
      <c r="R2" s="93"/>
      <c r="S2" s="94" t="s">
        <v>4</v>
      </c>
      <c r="T2" s="95"/>
      <c r="U2" s="95"/>
      <c r="V2" s="95"/>
      <c r="W2" s="95"/>
      <c r="X2" s="96"/>
      <c r="Y2" s="94" t="s">
        <v>5</v>
      </c>
      <c r="Z2" s="95"/>
      <c r="AA2" s="95"/>
      <c r="AB2" s="95"/>
      <c r="AC2" s="96"/>
      <c r="AD2" s="94" t="s">
        <v>6</v>
      </c>
      <c r="AE2" s="95"/>
      <c r="AF2" s="95"/>
      <c r="AG2" s="95"/>
      <c r="AH2" s="96"/>
      <c r="AI2" s="94" t="s">
        <v>7</v>
      </c>
      <c r="AJ2" s="96"/>
      <c r="AK2" s="94" t="s">
        <v>8</v>
      </c>
      <c r="AL2" s="96"/>
      <c r="AM2" s="97" t="s">
        <v>9</v>
      </c>
      <c r="AN2" s="94" t="s">
        <v>10</v>
      </c>
      <c r="AO2" s="96"/>
      <c r="AP2" s="98" t="s">
        <v>67</v>
      </c>
      <c r="AQ2" s="97" t="s">
        <v>11</v>
      </c>
      <c r="AR2" s="94" t="s">
        <v>12</v>
      </c>
      <c r="AS2" s="95"/>
      <c r="AT2" s="95" t="s">
        <v>13</v>
      </c>
      <c r="AU2" s="96"/>
      <c r="AV2" s="94" t="s">
        <v>212</v>
      </c>
      <c r="AW2" s="95"/>
      <c r="AX2" s="95"/>
      <c r="AY2" s="96"/>
      <c r="AZ2" s="94" t="s">
        <v>15</v>
      </c>
      <c r="BA2" s="95"/>
      <c r="BB2" s="96"/>
      <c r="BC2" s="94" t="s">
        <v>16</v>
      </c>
      <c r="BD2" s="95"/>
      <c r="BE2" s="95"/>
      <c r="BF2" s="96"/>
    </row>
    <row r="3" spans="1:74" x14ac:dyDescent="0.25">
      <c r="A3" s="100" t="s">
        <v>18</v>
      </c>
      <c r="B3" s="102" t="s">
        <v>19</v>
      </c>
      <c r="C3" s="100" t="s">
        <v>20</v>
      </c>
      <c r="D3" s="100" t="s">
        <v>21</v>
      </c>
      <c r="E3" s="100" t="s">
        <v>22</v>
      </c>
      <c r="F3" s="100" t="s">
        <v>23</v>
      </c>
      <c r="G3" s="100" t="s">
        <v>24</v>
      </c>
      <c r="H3" s="103" t="s">
        <v>25</v>
      </c>
      <c r="I3" s="102" t="s">
        <v>26</v>
      </c>
      <c r="J3" s="100" t="s">
        <v>27</v>
      </c>
      <c r="K3" s="100" t="s">
        <v>28</v>
      </c>
      <c r="L3" s="103" t="s">
        <v>29</v>
      </c>
      <c r="M3" s="102" t="s">
        <v>30</v>
      </c>
      <c r="N3" s="100" t="s">
        <v>31</v>
      </c>
      <c r="O3" s="104" t="s">
        <v>32</v>
      </c>
      <c r="P3" s="104" t="s">
        <v>33</v>
      </c>
      <c r="Q3" s="104" t="s">
        <v>34</v>
      </c>
      <c r="R3" s="105" t="s">
        <v>35</v>
      </c>
      <c r="S3" s="106" t="s">
        <v>19</v>
      </c>
      <c r="T3" s="104" t="s">
        <v>36</v>
      </c>
      <c r="U3" s="104" t="s">
        <v>22</v>
      </c>
      <c r="V3" s="104" t="s">
        <v>23</v>
      </c>
      <c r="W3" s="104" t="s">
        <v>25</v>
      </c>
      <c r="X3" s="105" t="s">
        <v>24</v>
      </c>
      <c r="Y3" s="106" t="s">
        <v>19</v>
      </c>
      <c r="Z3" s="104" t="s">
        <v>20</v>
      </c>
      <c r="AA3" s="104" t="s">
        <v>22</v>
      </c>
      <c r="AB3" s="104" t="s">
        <v>23</v>
      </c>
      <c r="AC3" s="105" t="s">
        <v>25</v>
      </c>
      <c r="AD3" s="106" t="s">
        <v>19</v>
      </c>
      <c r="AE3" s="104" t="s">
        <v>20</v>
      </c>
      <c r="AF3" s="104" t="s">
        <v>22</v>
      </c>
      <c r="AG3" s="104" t="s">
        <v>23</v>
      </c>
      <c r="AH3" s="105" t="s">
        <v>25</v>
      </c>
      <c r="AI3" s="106" t="s">
        <v>19</v>
      </c>
      <c r="AJ3" s="105" t="s">
        <v>25</v>
      </c>
      <c r="AK3" s="106" t="s">
        <v>19</v>
      </c>
      <c r="AL3" s="105" t="s">
        <v>25</v>
      </c>
      <c r="AM3" s="107" t="s">
        <v>37</v>
      </c>
      <c r="AN3" s="106" t="s">
        <v>19</v>
      </c>
      <c r="AO3" s="105" t="s">
        <v>25</v>
      </c>
      <c r="AP3" s="105"/>
      <c r="AQ3" s="107"/>
      <c r="AR3" s="106" t="s">
        <v>19</v>
      </c>
      <c r="AS3" s="104" t="s">
        <v>23</v>
      </c>
      <c r="AT3" s="104" t="s">
        <v>19</v>
      </c>
      <c r="AU3" s="105" t="s">
        <v>23</v>
      </c>
      <c r="AV3" s="106" t="s">
        <v>19</v>
      </c>
      <c r="AW3" s="104" t="s">
        <v>25</v>
      </c>
      <c r="AX3" s="104" t="s">
        <v>23</v>
      </c>
      <c r="AY3" s="105" t="s">
        <v>38</v>
      </c>
      <c r="AZ3" s="104" t="s">
        <v>39</v>
      </c>
      <c r="BA3" s="104" t="s">
        <v>40</v>
      </c>
      <c r="BB3" s="105" t="s">
        <v>41</v>
      </c>
      <c r="BC3" s="106" t="s">
        <v>2</v>
      </c>
      <c r="BD3" s="104" t="s">
        <v>42</v>
      </c>
      <c r="BE3" s="104" t="s">
        <v>213</v>
      </c>
      <c r="BF3" s="105" t="s">
        <v>214</v>
      </c>
      <c r="BG3" s="104"/>
      <c r="BH3" s="104"/>
      <c r="BI3" s="104"/>
      <c r="BJ3" s="104"/>
      <c r="BK3" s="104"/>
      <c r="BL3" s="104"/>
      <c r="BM3" s="104"/>
      <c r="BN3" s="104"/>
      <c r="BO3" s="109"/>
      <c r="BP3" s="109"/>
      <c r="BQ3" s="109"/>
      <c r="BR3" s="109"/>
      <c r="BS3" s="109"/>
      <c r="BT3" s="109"/>
      <c r="BU3" s="109"/>
      <c r="BV3" s="109"/>
    </row>
    <row r="4" spans="1:74" x14ac:dyDescent="0.25">
      <c r="A4" s="232">
        <v>39814</v>
      </c>
      <c r="B4" s="187">
        <v>6.99</v>
      </c>
      <c r="C4" s="187">
        <v>6.44</v>
      </c>
      <c r="H4" s="187">
        <v>7.35</v>
      </c>
      <c r="I4" s="187">
        <v>1.82</v>
      </c>
      <c r="J4"/>
      <c r="N4" s="239">
        <v>40</v>
      </c>
      <c r="R4" s="239">
        <v>0</v>
      </c>
      <c r="S4" s="240">
        <v>0.34100000000000003</v>
      </c>
      <c r="V4" s="240">
        <v>8.3000000000000004E-2</v>
      </c>
      <c r="W4" s="240">
        <v>0.13400000000000001</v>
      </c>
      <c r="AC4" s="241">
        <v>24.3</v>
      </c>
      <c r="AH4" s="241">
        <v>48.6</v>
      </c>
      <c r="AJ4" s="241">
        <v>20.9</v>
      </c>
      <c r="AL4" s="241">
        <v>10</v>
      </c>
      <c r="AM4" s="240">
        <v>9.4E-2</v>
      </c>
      <c r="AO4" s="241">
        <v>3.4</v>
      </c>
      <c r="AP4" s="187">
        <v>89.96</v>
      </c>
      <c r="AQ4" s="187">
        <v>1.03</v>
      </c>
      <c r="AV4" s="240">
        <v>14.612</v>
      </c>
      <c r="AW4" s="240">
        <v>14.311999999999999</v>
      </c>
      <c r="BD4" s="187">
        <v>14.68</v>
      </c>
      <c r="BE4" s="187">
        <v>14.88</v>
      </c>
      <c r="BF4" s="187">
        <v>6.76</v>
      </c>
    </row>
    <row r="5" spans="1:74" x14ac:dyDescent="0.25">
      <c r="A5" s="232">
        <v>39815</v>
      </c>
      <c r="B5" s="187">
        <v>7.18</v>
      </c>
      <c r="C5" s="187">
        <v>6.41</v>
      </c>
      <c r="H5" s="187">
        <v>7.22</v>
      </c>
      <c r="I5" s="187">
        <v>1.79</v>
      </c>
      <c r="J5"/>
      <c r="N5" s="239">
        <v>176</v>
      </c>
      <c r="R5" s="239">
        <v>0</v>
      </c>
      <c r="S5" s="240">
        <v>0.307</v>
      </c>
      <c r="V5" s="240">
        <v>8.5000000000000006E-2</v>
      </c>
      <c r="W5" s="240">
        <v>0.13800000000000001</v>
      </c>
      <c r="AC5" s="241">
        <v>28.2</v>
      </c>
      <c r="AH5" s="241">
        <v>56.4</v>
      </c>
      <c r="AJ5" s="241">
        <v>20.2</v>
      </c>
      <c r="AL5" s="241">
        <v>10</v>
      </c>
      <c r="AM5" s="240">
        <v>4.2999999999999997E-2</v>
      </c>
      <c r="AO5" s="241">
        <v>3.7</v>
      </c>
      <c r="AP5" s="187">
        <v>89.96</v>
      </c>
      <c r="AQ5" s="187">
        <v>1.0900000000000001</v>
      </c>
      <c r="AV5" s="240">
        <v>14.521000000000001</v>
      </c>
      <c r="AW5" s="240">
        <v>14.201000000000001</v>
      </c>
      <c r="BD5" s="187">
        <v>14.68</v>
      </c>
      <c r="BE5" s="187">
        <v>14.88</v>
      </c>
      <c r="BF5" s="187">
        <v>6.76</v>
      </c>
    </row>
    <row r="6" spans="1:74" x14ac:dyDescent="0.25">
      <c r="A6" s="232">
        <v>39816</v>
      </c>
      <c r="B6" s="187">
        <v>6.63</v>
      </c>
      <c r="C6" s="187">
        <v>6.52</v>
      </c>
      <c r="H6" s="187">
        <v>7.34</v>
      </c>
      <c r="I6" s="187">
        <v>1.82</v>
      </c>
      <c r="J6"/>
      <c r="N6" s="239">
        <v>54</v>
      </c>
      <c r="R6" s="239">
        <v>0</v>
      </c>
      <c r="S6" s="240">
        <v>0.51800000000000002</v>
      </c>
      <c r="V6" s="240">
        <v>9.0999999999999998E-2</v>
      </c>
      <c r="W6" s="240">
        <v>0.12</v>
      </c>
      <c r="AC6" s="241">
        <v>26.8</v>
      </c>
      <c r="AH6" s="241">
        <v>53.6</v>
      </c>
      <c r="AJ6" s="241">
        <v>23.2</v>
      </c>
      <c r="AL6" s="241">
        <v>10</v>
      </c>
      <c r="AM6" s="240">
        <v>5.8000000000000003E-2</v>
      </c>
      <c r="AO6" s="241">
        <v>3.7</v>
      </c>
      <c r="AP6" s="187">
        <v>89.96</v>
      </c>
      <c r="AQ6" s="187">
        <v>1.03</v>
      </c>
      <c r="AV6" s="240">
        <v>14.66</v>
      </c>
      <c r="AW6" s="240">
        <v>14.34</v>
      </c>
      <c r="BD6" s="187">
        <v>14.68</v>
      </c>
      <c r="BE6" s="187">
        <v>14.88</v>
      </c>
      <c r="BF6" s="187">
        <v>6.76</v>
      </c>
    </row>
    <row r="7" spans="1:74" x14ac:dyDescent="0.25">
      <c r="A7" s="232">
        <v>39817</v>
      </c>
      <c r="B7" s="242">
        <f t="shared" ref="B7:C7" si="0">(B6+B8)/2</f>
        <v>6.7349999999999994</v>
      </c>
      <c r="C7" s="242">
        <f t="shared" si="0"/>
        <v>6.5149999999999997</v>
      </c>
      <c r="H7" s="242">
        <f t="shared" ref="H7:I7" si="1">(H6+H8)/2</f>
        <v>7.29</v>
      </c>
      <c r="I7" s="242">
        <f t="shared" si="1"/>
        <v>1.7850000000000001</v>
      </c>
      <c r="J7"/>
      <c r="N7" s="243">
        <f t="shared" ref="N7" si="2">(N6+N8)/2</f>
        <v>74</v>
      </c>
      <c r="R7" s="243">
        <f t="shared" ref="R7:S7" si="3">(R6+R8)/2</f>
        <v>0</v>
      </c>
      <c r="S7" s="244">
        <f t="shared" si="3"/>
        <v>0.41400000000000003</v>
      </c>
      <c r="V7" s="244">
        <f t="shared" ref="V7:W7" si="4">(V6+V8)/2</f>
        <v>0.14300000000000002</v>
      </c>
      <c r="W7" s="244">
        <f t="shared" si="4"/>
        <v>0.14100000000000001</v>
      </c>
      <c r="AC7" s="245">
        <f t="shared" ref="AC7" si="5">(AC6+AC8)/2</f>
        <v>27.1</v>
      </c>
      <c r="AH7" s="245">
        <f t="shared" ref="AH7" si="6">(AH6+AH8)/2</f>
        <v>54.2</v>
      </c>
      <c r="AJ7" s="245">
        <f t="shared" ref="AJ7" si="7">(AJ6+AJ8)/2</f>
        <v>23.85</v>
      </c>
      <c r="AL7" s="245">
        <f t="shared" ref="AL7:AM7" si="8">(AL6+AL8)/2</f>
        <v>10</v>
      </c>
      <c r="AM7" s="244">
        <f t="shared" si="8"/>
        <v>4.5999999999999999E-2</v>
      </c>
      <c r="AO7" s="245">
        <f t="shared" ref="AO7:AQ7" si="9">(AO6+AO8)/2</f>
        <v>3.6500000000000004</v>
      </c>
      <c r="AP7" s="242">
        <f t="shared" si="9"/>
        <v>90.05</v>
      </c>
      <c r="AQ7" s="242">
        <f t="shared" si="9"/>
        <v>1.115</v>
      </c>
      <c r="AV7" s="244">
        <f t="shared" ref="AV7:AW7" si="10">(AV6+AV8)/2</f>
        <v>14.881</v>
      </c>
      <c r="AW7" s="244">
        <f t="shared" si="10"/>
        <v>14.113</v>
      </c>
      <c r="BD7" s="242">
        <f t="shared" ref="BD7:BF7" si="11">(BD6+BD8)/2</f>
        <v>14.68</v>
      </c>
      <c r="BE7" s="242">
        <f t="shared" si="11"/>
        <v>14.88</v>
      </c>
      <c r="BF7" s="242">
        <f t="shared" si="11"/>
        <v>6.76</v>
      </c>
    </row>
    <row r="8" spans="1:74" x14ac:dyDescent="0.25">
      <c r="A8" s="232">
        <v>39818</v>
      </c>
      <c r="B8" s="187">
        <v>6.84</v>
      </c>
      <c r="C8" s="187">
        <v>6.51</v>
      </c>
      <c r="H8" s="187">
        <v>7.24</v>
      </c>
      <c r="I8" s="187">
        <v>1.75</v>
      </c>
      <c r="J8"/>
      <c r="N8" s="239">
        <v>94</v>
      </c>
      <c r="R8" s="239">
        <v>0</v>
      </c>
      <c r="S8" s="240">
        <v>0.31</v>
      </c>
      <c r="V8" s="240">
        <v>0.19500000000000001</v>
      </c>
      <c r="W8" s="240">
        <v>0.16200000000000001</v>
      </c>
      <c r="AC8" s="241">
        <v>27.4</v>
      </c>
      <c r="AH8" s="241">
        <v>54.8</v>
      </c>
      <c r="AJ8" s="241">
        <v>24.5</v>
      </c>
      <c r="AL8" s="241">
        <v>10</v>
      </c>
      <c r="AM8" s="240">
        <v>3.4000000000000002E-2</v>
      </c>
      <c r="AO8" s="241">
        <v>3.6</v>
      </c>
      <c r="AP8" s="187">
        <v>90.14</v>
      </c>
      <c r="AQ8" s="187">
        <v>1.2</v>
      </c>
      <c r="AV8" s="240">
        <v>15.102</v>
      </c>
      <c r="AW8" s="240">
        <v>13.885999999999999</v>
      </c>
      <c r="BD8" s="187">
        <v>14.68</v>
      </c>
      <c r="BE8" s="187">
        <v>14.88</v>
      </c>
      <c r="BF8" s="187">
        <v>6.76</v>
      </c>
    </row>
    <row r="9" spans="1:74" x14ac:dyDescent="0.25">
      <c r="A9" s="232">
        <v>39819</v>
      </c>
      <c r="B9" s="187">
        <v>6.8</v>
      </c>
      <c r="C9" s="187">
        <v>6.48</v>
      </c>
      <c r="H9" s="187">
        <v>1.73</v>
      </c>
      <c r="I9" s="187">
        <v>1.73</v>
      </c>
      <c r="J9"/>
      <c r="N9" s="239">
        <v>52</v>
      </c>
      <c r="R9" s="239">
        <v>0</v>
      </c>
      <c r="S9" s="240">
        <v>0.27500000000000002</v>
      </c>
      <c r="V9" s="240">
        <v>0.108</v>
      </c>
      <c r="W9" s="240">
        <v>0.128</v>
      </c>
      <c r="AC9" s="241">
        <v>27.5</v>
      </c>
      <c r="AH9" s="241">
        <v>55.1</v>
      </c>
      <c r="AJ9" s="241">
        <v>22.6</v>
      </c>
      <c r="AL9" s="241">
        <v>10</v>
      </c>
      <c r="AM9" s="240">
        <v>4.5999999999999999E-2</v>
      </c>
      <c r="AO9" s="241">
        <v>3.4</v>
      </c>
      <c r="AP9" s="187">
        <v>86.28</v>
      </c>
      <c r="AQ9" s="187">
        <v>1.07</v>
      </c>
      <c r="AV9" s="240">
        <v>13.909000000000001</v>
      </c>
      <c r="AW9" s="240">
        <v>13.971</v>
      </c>
      <c r="BD9" s="187">
        <v>14.68</v>
      </c>
      <c r="BE9" s="187">
        <v>14.88</v>
      </c>
      <c r="BF9" s="187">
        <v>6.76</v>
      </c>
    </row>
    <row r="10" spans="1:74" x14ac:dyDescent="0.25">
      <c r="A10" s="232">
        <v>39820</v>
      </c>
      <c r="B10" s="242">
        <f t="shared" ref="B10:C10" si="12">(B9+B11)/2</f>
        <v>7.32</v>
      </c>
      <c r="C10" s="242">
        <f t="shared" si="12"/>
        <v>6.3949999999999996</v>
      </c>
      <c r="H10" s="242">
        <f t="shared" ref="H10:I10" si="13">(H9+H11)/2</f>
        <v>4.51</v>
      </c>
      <c r="I10" s="242">
        <f t="shared" si="13"/>
        <v>4.7949999999999999</v>
      </c>
      <c r="J10"/>
      <c r="N10" s="243">
        <f t="shared" ref="N10" si="14">(N9+N11)/2</f>
        <v>56</v>
      </c>
      <c r="R10" s="243">
        <f t="shared" ref="R10:S10" si="15">(R9+R11)/2</f>
        <v>0</v>
      </c>
      <c r="S10" s="244">
        <f t="shared" si="15"/>
        <v>0.158</v>
      </c>
      <c r="V10" s="244">
        <f t="shared" ref="V10:W10" si="16">(V9+V11)/2</f>
        <v>0.10050000000000001</v>
      </c>
      <c r="W10" s="244">
        <f t="shared" si="16"/>
        <v>0.13600000000000001</v>
      </c>
      <c r="AC10" s="245">
        <f t="shared" ref="AC10" si="17">(AC9+AC11)/2</f>
        <v>28</v>
      </c>
      <c r="AH10" s="245">
        <f t="shared" ref="AH10" si="18">(AH9+AH11)/2</f>
        <v>56.05</v>
      </c>
      <c r="AJ10" s="245">
        <f t="shared" ref="AJ10" si="19">(AJ9+AJ11)/2</f>
        <v>22.9</v>
      </c>
      <c r="AL10" s="245">
        <f t="shared" ref="AL10:AM10" si="20">(AL9+AL11)/2</f>
        <v>10</v>
      </c>
      <c r="AM10" s="244">
        <f t="shared" si="20"/>
        <v>4.9000000000000002E-2</v>
      </c>
      <c r="AO10" s="245">
        <f t="shared" ref="AO10:AQ10" si="21">(AO9+AO11)/2</f>
        <v>3.9000000000000004</v>
      </c>
      <c r="AP10" s="242">
        <f t="shared" si="21"/>
        <v>91.055000000000007</v>
      </c>
      <c r="AQ10" s="242">
        <f t="shared" si="21"/>
        <v>1.2050000000000001</v>
      </c>
      <c r="AV10" s="244">
        <f t="shared" ref="AV10:AW10" si="22">(AV9+AV11)/2</f>
        <v>14.151</v>
      </c>
      <c r="AW10" s="244">
        <f t="shared" si="22"/>
        <v>13.781500000000001</v>
      </c>
      <c r="BD10" s="242">
        <f t="shared" ref="BD10:BF10" si="23">(BD9+BD11)/2</f>
        <v>14.68</v>
      </c>
      <c r="BE10" s="242">
        <f t="shared" si="23"/>
        <v>14.88</v>
      </c>
      <c r="BF10" s="242">
        <f t="shared" si="23"/>
        <v>6.76</v>
      </c>
    </row>
    <row r="11" spans="1:74" x14ac:dyDescent="0.25">
      <c r="A11" s="232">
        <v>39821</v>
      </c>
      <c r="B11" s="187">
        <v>7.84</v>
      </c>
      <c r="C11" s="187">
        <v>6.31</v>
      </c>
      <c r="H11" s="187">
        <v>7.29</v>
      </c>
      <c r="I11" s="187">
        <v>7.86</v>
      </c>
      <c r="J11"/>
      <c r="N11" s="239">
        <v>60</v>
      </c>
      <c r="R11" s="239">
        <v>0</v>
      </c>
      <c r="S11" s="240">
        <v>4.1000000000000002E-2</v>
      </c>
      <c r="V11" s="240">
        <v>9.2999999999999999E-2</v>
      </c>
      <c r="W11" s="240">
        <v>0.14399999999999999</v>
      </c>
      <c r="AC11" s="241">
        <v>28.5</v>
      </c>
      <c r="AH11" s="241">
        <v>57</v>
      </c>
      <c r="AJ11" s="241">
        <v>23.2</v>
      </c>
      <c r="AL11" s="241">
        <v>10</v>
      </c>
      <c r="AM11" s="240">
        <v>5.1999999999999998E-2</v>
      </c>
      <c r="AO11" s="241">
        <v>4.4000000000000004</v>
      </c>
      <c r="AP11" s="187">
        <v>95.83</v>
      </c>
      <c r="AQ11" s="187">
        <v>1.34</v>
      </c>
      <c r="AV11" s="240">
        <v>14.393000000000001</v>
      </c>
      <c r="AW11" s="240">
        <v>13.592000000000001</v>
      </c>
      <c r="BD11" s="187">
        <v>14.68</v>
      </c>
      <c r="BE11" s="187">
        <v>14.88</v>
      </c>
      <c r="BF11" s="187">
        <v>6.76</v>
      </c>
    </row>
    <row r="12" spans="1:74" x14ac:dyDescent="0.25">
      <c r="A12" s="232">
        <v>39822</v>
      </c>
      <c r="B12" s="187">
        <v>6.74</v>
      </c>
      <c r="C12" s="187">
        <v>6.34</v>
      </c>
      <c r="H12" s="187">
        <v>7.22</v>
      </c>
      <c r="I12" s="187">
        <v>1.69</v>
      </c>
      <c r="J12"/>
      <c r="N12" s="239">
        <v>64</v>
      </c>
      <c r="R12" s="239">
        <v>0</v>
      </c>
      <c r="S12" s="240">
        <v>0.249</v>
      </c>
      <c r="V12" s="240">
        <v>0.08</v>
      </c>
      <c r="W12" s="240">
        <v>0.13</v>
      </c>
      <c r="AC12" s="241">
        <v>27.5</v>
      </c>
      <c r="AH12" s="241">
        <v>55.1</v>
      </c>
      <c r="AJ12" s="241">
        <v>22.5</v>
      </c>
      <c r="AL12" s="241">
        <v>10</v>
      </c>
      <c r="AM12" s="240">
        <v>6.0999999999999999E-2</v>
      </c>
      <c r="AO12" s="241">
        <v>3.1</v>
      </c>
      <c r="AP12" s="187">
        <v>69.41</v>
      </c>
      <c r="AQ12" s="187">
        <v>0.61</v>
      </c>
      <c r="AV12" s="240">
        <v>14.042</v>
      </c>
      <c r="AW12" s="240">
        <v>13.678000000000001</v>
      </c>
      <c r="BD12" s="187">
        <v>14.68</v>
      </c>
      <c r="BE12" s="187">
        <v>14.88</v>
      </c>
      <c r="BF12" s="187">
        <v>6.76</v>
      </c>
    </row>
    <row r="13" spans="1:74" x14ac:dyDescent="0.25">
      <c r="A13" s="232">
        <v>39823</v>
      </c>
      <c r="B13" s="187">
        <v>6.71</v>
      </c>
      <c r="C13" s="187">
        <v>5.94</v>
      </c>
      <c r="H13" s="187">
        <v>7.55</v>
      </c>
      <c r="I13" s="187">
        <v>1.78</v>
      </c>
      <c r="J13"/>
      <c r="N13" s="239">
        <v>60</v>
      </c>
      <c r="R13" s="239">
        <v>0</v>
      </c>
      <c r="S13" s="240">
        <v>0.23300000000000001</v>
      </c>
      <c r="V13" s="240">
        <v>9.0999999999999998E-2</v>
      </c>
      <c r="W13" s="240">
        <v>0.13600000000000001</v>
      </c>
      <c r="AC13" s="241">
        <v>27.4</v>
      </c>
      <c r="AH13" s="241">
        <v>54.8</v>
      </c>
      <c r="AJ13" s="241">
        <v>22.1</v>
      </c>
      <c r="AL13" s="241">
        <v>10</v>
      </c>
      <c r="AM13" s="240">
        <v>6.2E-2</v>
      </c>
      <c r="AO13" s="241">
        <v>3</v>
      </c>
      <c r="AP13" s="187">
        <v>85.53</v>
      </c>
      <c r="AQ13" s="187">
        <v>1.02</v>
      </c>
      <c r="AV13" s="240">
        <v>14.23</v>
      </c>
      <c r="AW13" s="240">
        <v>13.86</v>
      </c>
      <c r="BD13" s="187">
        <v>14.68</v>
      </c>
      <c r="BE13" s="187">
        <v>14.88</v>
      </c>
      <c r="BF13" s="187">
        <v>6.76</v>
      </c>
    </row>
    <row r="14" spans="1:74" x14ac:dyDescent="0.25">
      <c r="A14" s="232">
        <v>39824</v>
      </c>
      <c r="B14" s="242">
        <f t="shared" ref="B14:C14" si="24">(B13+B15)/2</f>
        <v>7.08</v>
      </c>
      <c r="C14" s="242">
        <f t="shared" si="24"/>
        <v>6.2200000000000006</v>
      </c>
      <c r="H14" s="242">
        <f t="shared" ref="H14:I14" si="25">(H13+H15)/2</f>
        <v>7.41</v>
      </c>
      <c r="I14" s="242">
        <f t="shared" si="25"/>
        <v>1.8149999999999999</v>
      </c>
      <c r="J14"/>
      <c r="N14" s="243">
        <f t="shared" ref="N14" si="26">(N13+N15)/2</f>
        <v>58.5</v>
      </c>
      <c r="R14" s="243">
        <f t="shared" ref="R14:S14" si="27">(R13+R15)/2</f>
        <v>0</v>
      </c>
      <c r="S14" s="244">
        <f t="shared" si="27"/>
        <v>0.28949999999999998</v>
      </c>
      <c r="V14" s="244">
        <f t="shared" ref="V14:W14" si="28">(V13+V15)/2</f>
        <v>8.8499999999999995E-2</v>
      </c>
      <c r="W14" s="244">
        <f t="shared" si="28"/>
        <v>0.13</v>
      </c>
      <c r="AC14" s="245">
        <f t="shared" ref="AC14" si="29">(AC13+AC15)/2</f>
        <v>26.7</v>
      </c>
      <c r="AH14" s="245">
        <f t="shared" ref="AH14" si="30">(AH13+AH15)/2</f>
        <v>53.4</v>
      </c>
      <c r="AJ14" s="245">
        <f t="shared" ref="AJ14" si="31">(AJ13+AJ15)/2</f>
        <v>22.25</v>
      </c>
      <c r="AL14" s="245">
        <f t="shared" ref="AL14:AM14" si="32">(AL13+AL15)/2</f>
        <v>10</v>
      </c>
      <c r="AM14" s="244">
        <f t="shared" si="32"/>
        <v>5.5E-2</v>
      </c>
      <c r="AO14" s="245">
        <f t="shared" ref="AO14:AQ14" si="33">(AO13+AO15)/2</f>
        <v>3.2</v>
      </c>
      <c r="AP14" s="242">
        <f t="shared" si="33"/>
        <v>92.31</v>
      </c>
      <c r="AQ14" s="242">
        <f t="shared" si="33"/>
        <v>1.23</v>
      </c>
      <c r="AV14" s="244">
        <f t="shared" ref="AV14:AW14" si="34">(AV13+AV15)/2</f>
        <v>14.616</v>
      </c>
      <c r="AW14" s="244">
        <f t="shared" si="34"/>
        <v>13.7905</v>
      </c>
      <c r="BD14" s="242">
        <f t="shared" ref="BD14:BF14" si="35">(BD13+BD15)/2</f>
        <v>14.68</v>
      </c>
      <c r="BE14" s="242">
        <f t="shared" si="35"/>
        <v>14.88</v>
      </c>
      <c r="BF14" s="242">
        <f t="shared" si="35"/>
        <v>6.76</v>
      </c>
    </row>
    <row r="15" spans="1:74" x14ac:dyDescent="0.25">
      <c r="A15" s="232">
        <v>39825</v>
      </c>
      <c r="B15" s="246">
        <v>7.45</v>
      </c>
      <c r="C15" s="246">
        <v>6.5</v>
      </c>
      <c r="H15" s="246">
        <v>7.27</v>
      </c>
      <c r="I15" s="246">
        <v>1.85</v>
      </c>
      <c r="J15"/>
      <c r="N15" s="247">
        <v>57</v>
      </c>
      <c r="R15" s="247">
        <v>0</v>
      </c>
      <c r="S15" s="248">
        <v>0.34599999999999997</v>
      </c>
      <c r="V15" s="248">
        <v>8.5999999999999993E-2</v>
      </c>
      <c r="W15" s="248">
        <v>0.124</v>
      </c>
      <c r="AC15" s="249">
        <v>26</v>
      </c>
      <c r="AH15" s="249">
        <v>52</v>
      </c>
      <c r="AJ15" s="249">
        <v>22.4</v>
      </c>
      <c r="AL15" s="249">
        <v>10</v>
      </c>
      <c r="AM15" s="248">
        <v>4.8000000000000001E-2</v>
      </c>
      <c r="AO15" s="249">
        <v>3.4</v>
      </c>
      <c r="AP15" s="246">
        <v>99.09</v>
      </c>
      <c r="AQ15" s="246">
        <v>1.44</v>
      </c>
      <c r="AV15" s="248">
        <v>15.002000000000001</v>
      </c>
      <c r="AW15" s="248">
        <v>13.721</v>
      </c>
      <c r="BD15" s="246">
        <v>14.68</v>
      </c>
      <c r="BE15" s="246">
        <v>14.88</v>
      </c>
      <c r="BF15" s="246">
        <v>6.76</v>
      </c>
    </row>
    <row r="16" spans="1:74" x14ac:dyDescent="0.25">
      <c r="A16" s="232">
        <v>39826</v>
      </c>
      <c r="B16" s="246">
        <v>6.67</v>
      </c>
      <c r="C16" s="246">
        <v>6.41</v>
      </c>
      <c r="H16" s="246">
        <v>7.39</v>
      </c>
      <c r="I16" s="246">
        <v>1.91</v>
      </c>
      <c r="J16"/>
      <c r="N16" s="247">
        <v>74</v>
      </c>
      <c r="R16" s="247">
        <v>0</v>
      </c>
      <c r="S16" s="248">
        <v>0.215</v>
      </c>
      <c r="V16" s="248">
        <v>8.5999999999999993E-2</v>
      </c>
      <c r="W16" s="248">
        <v>0.19400000000000001</v>
      </c>
      <c r="AC16" s="249">
        <v>22.8</v>
      </c>
      <c r="AH16" s="249">
        <v>45.6</v>
      </c>
      <c r="AJ16" s="249">
        <v>23.2</v>
      </c>
      <c r="AL16" s="249">
        <v>10</v>
      </c>
      <c r="AM16" s="248">
        <v>5.3999999999999999E-2</v>
      </c>
      <c r="AO16" s="249">
        <v>3.7</v>
      </c>
      <c r="AP16" s="246">
        <v>88.99</v>
      </c>
      <c r="AQ16" s="246">
        <v>1.02</v>
      </c>
      <c r="AV16" s="248">
        <v>14.178000000000001</v>
      </c>
      <c r="AW16" s="248">
        <v>13.808</v>
      </c>
      <c r="BD16" s="246">
        <v>14.68</v>
      </c>
      <c r="BE16" s="246">
        <v>14.88</v>
      </c>
      <c r="BF16" s="246">
        <v>6.76</v>
      </c>
    </row>
    <row r="17" spans="1:58" x14ac:dyDescent="0.25">
      <c r="A17" s="232">
        <v>39827</v>
      </c>
      <c r="B17" s="246">
        <v>6.62</v>
      </c>
      <c r="C17" s="246">
        <v>6.43</v>
      </c>
      <c r="H17" s="246">
        <v>7.28</v>
      </c>
      <c r="I17" s="246">
        <v>1.71</v>
      </c>
      <c r="J17"/>
      <c r="N17" s="247">
        <v>64</v>
      </c>
      <c r="R17" s="247">
        <v>0</v>
      </c>
      <c r="S17" s="248">
        <v>0.21299999999999999</v>
      </c>
      <c r="V17" s="248">
        <v>9.4E-2</v>
      </c>
      <c r="W17" s="248">
        <v>0.14099999999999999</v>
      </c>
      <c r="AC17" s="249">
        <v>28.6</v>
      </c>
      <c r="AH17" s="249">
        <v>57.2</v>
      </c>
      <c r="AJ17" s="249">
        <v>22.1</v>
      </c>
      <c r="AL17" s="249">
        <v>10</v>
      </c>
      <c r="AM17" s="248">
        <v>5.0999999999999997E-2</v>
      </c>
      <c r="AO17" s="249">
        <v>3.1</v>
      </c>
      <c r="AP17" s="246">
        <v>85.55</v>
      </c>
      <c r="AQ17" s="246">
        <v>1.19</v>
      </c>
      <c r="AV17" s="248">
        <v>13.852</v>
      </c>
      <c r="AW17" s="248">
        <v>13.391999999999999</v>
      </c>
      <c r="BD17" s="246">
        <v>14.68</v>
      </c>
      <c r="BE17" s="246">
        <v>14.88</v>
      </c>
      <c r="BF17" s="246">
        <v>6.76</v>
      </c>
    </row>
    <row r="18" spans="1:58" x14ac:dyDescent="0.25">
      <c r="A18" s="232">
        <v>39828</v>
      </c>
      <c r="B18" s="246">
        <v>6.53</v>
      </c>
      <c r="C18" s="246">
        <v>5.88</v>
      </c>
      <c r="H18" s="246">
        <v>7.36</v>
      </c>
      <c r="I18" s="246">
        <v>1.92</v>
      </c>
      <c r="J18"/>
      <c r="N18" s="247">
        <v>26</v>
      </c>
      <c r="R18" s="247">
        <v>0</v>
      </c>
      <c r="S18" s="248">
        <v>0.20399999999999999</v>
      </c>
      <c r="V18" s="248">
        <v>5.8000000000000003E-2</v>
      </c>
      <c r="W18" s="248">
        <v>0.214</v>
      </c>
      <c r="AC18" s="249">
        <v>29.5</v>
      </c>
      <c r="AH18" s="249">
        <v>59</v>
      </c>
      <c r="AJ18" s="249">
        <v>28.2</v>
      </c>
      <c r="AL18" s="249">
        <v>10</v>
      </c>
      <c r="AM18" s="248">
        <v>3.5999999999999997E-2</v>
      </c>
      <c r="AO18" s="249">
        <v>3.3</v>
      </c>
      <c r="AP18" s="246">
        <v>95.32</v>
      </c>
      <c r="AQ18" s="246">
        <v>1.2</v>
      </c>
      <c r="AV18" s="248">
        <v>14.237</v>
      </c>
      <c r="AW18" s="248">
        <v>13.852</v>
      </c>
      <c r="BD18" s="246">
        <v>14.68</v>
      </c>
      <c r="BE18" s="246">
        <v>14.88</v>
      </c>
      <c r="BF18" s="246">
        <v>6.76</v>
      </c>
    </row>
    <row r="19" spans="1:58" x14ac:dyDescent="0.25">
      <c r="A19" s="232">
        <v>39829</v>
      </c>
      <c r="B19" s="246">
        <v>6.85</v>
      </c>
      <c r="C19" s="246">
        <v>6.07</v>
      </c>
      <c r="H19" s="246">
        <v>7.28</v>
      </c>
      <c r="I19" s="246">
        <v>1.87</v>
      </c>
      <c r="J19"/>
      <c r="N19" s="247">
        <v>21</v>
      </c>
      <c r="R19" s="247">
        <v>0</v>
      </c>
      <c r="S19" s="248">
        <v>0.19800000000000001</v>
      </c>
      <c r="V19" s="248">
        <v>6.2E-2</v>
      </c>
      <c r="W19" s="248">
        <v>0.16500000000000001</v>
      </c>
      <c r="AC19" s="249">
        <v>26.4</v>
      </c>
      <c r="AH19" s="249">
        <v>52.8</v>
      </c>
      <c r="AJ19" s="249">
        <v>28.3</v>
      </c>
      <c r="AL19" s="249">
        <v>10</v>
      </c>
      <c r="AM19" s="248">
        <v>4.3999999999999997E-2</v>
      </c>
      <c r="AO19" s="249">
        <v>3.4</v>
      </c>
      <c r="AP19" s="246">
        <v>95.34</v>
      </c>
      <c r="AQ19" s="246">
        <v>1.25</v>
      </c>
      <c r="AV19" s="248">
        <v>14.288</v>
      </c>
      <c r="AW19" s="248">
        <v>13.864000000000001</v>
      </c>
      <c r="BD19" s="246">
        <v>14.68</v>
      </c>
      <c r="BE19" s="246">
        <v>14.88</v>
      </c>
      <c r="BF19" s="246">
        <v>6.76</v>
      </c>
    </row>
    <row r="20" spans="1:58" x14ac:dyDescent="0.25">
      <c r="A20" s="232">
        <v>39830</v>
      </c>
      <c r="B20" s="187">
        <v>6.51</v>
      </c>
      <c r="C20" s="187">
        <v>6.11</v>
      </c>
      <c r="H20" s="187">
        <v>7.01</v>
      </c>
      <c r="I20" s="187">
        <v>1.85</v>
      </c>
      <c r="J20"/>
      <c r="N20" s="247">
        <v>28</v>
      </c>
      <c r="R20" s="247">
        <v>0</v>
      </c>
      <c r="S20" s="240">
        <v>0.19900000000000001</v>
      </c>
      <c r="V20" s="248">
        <v>6.0999999999999999E-2</v>
      </c>
      <c r="W20" s="240">
        <v>0.155</v>
      </c>
      <c r="AC20" s="241">
        <v>28.2</v>
      </c>
      <c r="AH20" s="241">
        <v>56.4</v>
      </c>
      <c r="AJ20" s="241">
        <v>20.5</v>
      </c>
      <c r="AL20" s="249">
        <v>10</v>
      </c>
      <c r="AM20" s="240">
        <v>4.8000000000000001E-2</v>
      </c>
      <c r="AO20" s="241">
        <v>3.6</v>
      </c>
      <c r="AP20" s="246">
        <v>94.97</v>
      </c>
      <c r="AQ20" s="187">
        <v>1.07</v>
      </c>
      <c r="AV20" s="240">
        <v>15.09</v>
      </c>
      <c r="AW20" s="240">
        <v>14.75</v>
      </c>
      <c r="BD20" s="187">
        <v>14.68</v>
      </c>
      <c r="BE20" s="187">
        <v>14.88</v>
      </c>
      <c r="BF20" s="187">
        <v>6.76</v>
      </c>
    </row>
    <row r="21" spans="1:58" x14ac:dyDescent="0.25">
      <c r="A21" s="232">
        <v>39831</v>
      </c>
      <c r="B21" s="242">
        <f t="shared" ref="B21:C21" si="36">(B20+B22)/2</f>
        <v>6.4499999999999993</v>
      </c>
      <c r="C21" s="242">
        <f t="shared" si="36"/>
        <v>6.1899999999999995</v>
      </c>
      <c r="H21" s="242">
        <f t="shared" ref="H21:I21" si="37">(H20+H22)/2</f>
        <v>7.0250000000000004</v>
      </c>
      <c r="I21" s="242">
        <f t="shared" si="37"/>
        <v>1.81</v>
      </c>
      <c r="J21"/>
      <c r="N21" s="243">
        <f t="shared" ref="N21" si="38">(N20+N22)/2</f>
        <v>44.5</v>
      </c>
      <c r="R21" s="243">
        <f t="shared" ref="R21:S21" si="39">(R20+R22)/2</f>
        <v>0</v>
      </c>
      <c r="S21" s="244">
        <f t="shared" si="39"/>
        <v>0.19550000000000001</v>
      </c>
      <c r="V21" s="244">
        <f t="shared" ref="V21:W21" si="40">(V20+V22)/2</f>
        <v>9.8000000000000004E-2</v>
      </c>
      <c r="W21" s="244">
        <f t="shared" si="40"/>
        <v>0.21800000000000003</v>
      </c>
      <c r="AC21" s="245">
        <f t="shared" ref="AC21" si="41">(AC20+AC22)/2</f>
        <v>29</v>
      </c>
      <c r="AH21" s="245">
        <f t="shared" ref="AH21" si="42">(AH20+AH22)/2</f>
        <v>57.95</v>
      </c>
      <c r="AJ21" s="245">
        <f t="shared" ref="AJ21" si="43">(AJ20+AJ22)/2</f>
        <v>18.100000000000001</v>
      </c>
      <c r="AL21" s="245">
        <f t="shared" ref="AL21:AM21" si="44">(AL20+AL22)/2</f>
        <v>10</v>
      </c>
      <c r="AM21" s="244">
        <f t="shared" si="44"/>
        <v>0.11349999999999999</v>
      </c>
      <c r="AO21" s="245">
        <f t="shared" ref="AO21:AQ21" si="45">(AO20+AO22)/2</f>
        <v>3.4000000000000004</v>
      </c>
      <c r="AP21" s="242">
        <f t="shared" si="45"/>
        <v>99.784999999999997</v>
      </c>
      <c r="AQ21" s="242">
        <f t="shared" si="45"/>
        <v>1.34</v>
      </c>
      <c r="AV21" s="244">
        <f t="shared" ref="AV21:AW21" si="46">(AV20+AV22)/2</f>
        <v>15.1965</v>
      </c>
      <c r="AW21" s="244">
        <f t="shared" si="46"/>
        <v>14.395</v>
      </c>
      <c r="BD21" s="242">
        <f t="shared" ref="BD21:BF21" si="47">(BD20+BD22)/2</f>
        <v>15.074999999999999</v>
      </c>
      <c r="BE21" s="242">
        <f t="shared" si="47"/>
        <v>14.88</v>
      </c>
      <c r="BF21" s="242">
        <f t="shared" si="47"/>
        <v>6.76</v>
      </c>
    </row>
    <row r="22" spans="1:58" x14ac:dyDescent="0.25">
      <c r="A22" s="232">
        <v>39832</v>
      </c>
      <c r="B22" s="187">
        <v>6.39</v>
      </c>
      <c r="C22" s="187">
        <v>6.27</v>
      </c>
      <c r="H22" s="187">
        <v>7.04</v>
      </c>
      <c r="I22" s="187">
        <v>1.77</v>
      </c>
      <c r="J22"/>
      <c r="N22" s="247">
        <v>61</v>
      </c>
      <c r="R22" s="247">
        <v>0</v>
      </c>
      <c r="S22" s="240">
        <v>0.192</v>
      </c>
      <c r="V22" s="248">
        <v>0.13500000000000001</v>
      </c>
      <c r="W22" s="240">
        <v>0.28100000000000003</v>
      </c>
      <c r="AC22" s="241">
        <v>29.8</v>
      </c>
      <c r="AH22" s="241">
        <v>59.5</v>
      </c>
      <c r="AJ22" s="241">
        <v>15.7</v>
      </c>
      <c r="AL22" s="249">
        <v>10</v>
      </c>
      <c r="AM22" s="240">
        <v>0.17899999999999999</v>
      </c>
      <c r="AO22" s="241">
        <v>3.2</v>
      </c>
      <c r="AP22" s="246">
        <v>104.6</v>
      </c>
      <c r="AQ22" s="187">
        <v>1.61</v>
      </c>
      <c r="AV22" s="240">
        <v>15.303000000000001</v>
      </c>
      <c r="AW22" s="240">
        <v>14.04</v>
      </c>
      <c r="BD22" s="187">
        <v>15.47</v>
      </c>
      <c r="BE22" s="187">
        <v>14.88</v>
      </c>
      <c r="BF22" s="187">
        <v>6.76</v>
      </c>
    </row>
    <row r="23" spans="1:58" x14ac:dyDescent="0.25">
      <c r="A23" s="232">
        <v>39833</v>
      </c>
      <c r="B23" s="187">
        <v>6.38</v>
      </c>
      <c r="C23" s="187">
        <v>6.12</v>
      </c>
      <c r="H23" s="187">
        <v>7.17</v>
      </c>
      <c r="I23" s="187">
        <v>1.78</v>
      </c>
      <c r="J23"/>
      <c r="N23" s="247">
        <v>26</v>
      </c>
      <c r="R23" s="247">
        <v>0</v>
      </c>
      <c r="S23" s="240">
        <v>0.183</v>
      </c>
      <c r="V23" s="248">
        <v>0.128</v>
      </c>
      <c r="W23" s="240">
        <v>0.107</v>
      </c>
      <c r="AC23" s="241">
        <v>26.9</v>
      </c>
      <c r="AH23" s="241">
        <v>53.7</v>
      </c>
      <c r="AJ23" s="241">
        <v>18.600000000000001</v>
      </c>
      <c r="AL23" s="249">
        <v>10</v>
      </c>
      <c r="AM23" s="240">
        <v>8.6999999999999994E-2</v>
      </c>
      <c r="AO23" s="241">
        <v>3.9</v>
      </c>
      <c r="AP23" s="246">
        <v>90.37</v>
      </c>
      <c r="AQ23" s="187">
        <v>1.1399999999999999</v>
      </c>
      <c r="AV23" s="240">
        <v>14.494999999999999</v>
      </c>
      <c r="AW23" s="240">
        <v>14.069000000000001</v>
      </c>
      <c r="BD23" s="187">
        <v>14.68</v>
      </c>
      <c r="BE23" s="187">
        <v>14.88</v>
      </c>
      <c r="BF23" s="187">
        <v>6.76</v>
      </c>
    </row>
    <row r="24" spans="1:58" x14ac:dyDescent="0.25">
      <c r="A24" s="232">
        <v>39834</v>
      </c>
      <c r="B24" s="187">
        <v>6.67</v>
      </c>
      <c r="C24" s="187">
        <v>6.08</v>
      </c>
      <c r="H24" s="187">
        <v>7.1</v>
      </c>
      <c r="I24" s="187">
        <v>1.92</v>
      </c>
      <c r="J24"/>
      <c r="N24" s="247">
        <v>30</v>
      </c>
      <c r="R24" s="247">
        <v>0</v>
      </c>
      <c r="S24" s="240">
        <v>0.18</v>
      </c>
      <c r="V24" s="248">
        <v>5.8999999999999997E-2</v>
      </c>
      <c r="W24" s="240">
        <v>0.14699999999999999</v>
      </c>
      <c r="AC24" s="241">
        <v>28.4</v>
      </c>
      <c r="AH24" s="241">
        <v>56.8</v>
      </c>
      <c r="AJ24" s="241">
        <v>19.100000000000001</v>
      </c>
      <c r="AL24" s="249">
        <v>10</v>
      </c>
      <c r="AM24" s="240">
        <v>7.9000000000000001E-2</v>
      </c>
      <c r="AO24" s="241">
        <v>3</v>
      </c>
      <c r="AP24" s="246">
        <v>100.22</v>
      </c>
      <c r="AQ24" s="187">
        <v>1.2</v>
      </c>
      <c r="AV24" s="240">
        <v>14.948</v>
      </c>
      <c r="AW24" s="240">
        <v>14.579000000000001</v>
      </c>
      <c r="BD24" s="187">
        <v>14.52</v>
      </c>
      <c r="BE24" s="187">
        <v>14.88</v>
      </c>
      <c r="BF24" s="187">
        <v>6.76</v>
      </c>
    </row>
    <row r="25" spans="1:58" x14ac:dyDescent="0.25">
      <c r="A25" s="232">
        <v>39835</v>
      </c>
      <c r="B25" s="187">
        <v>6.84</v>
      </c>
      <c r="C25" s="187">
        <v>6.2</v>
      </c>
      <c r="H25" s="187">
        <v>7.46</v>
      </c>
      <c r="I25" s="187">
        <v>1.74</v>
      </c>
      <c r="J25"/>
      <c r="N25" s="247">
        <v>20</v>
      </c>
      <c r="R25" s="247">
        <v>0</v>
      </c>
      <c r="S25" s="240">
        <v>0.17799999999999999</v>
      </c>
      <c r="V25" s="248">
        <v>6.4000000000000001E-2</v>
      </c>
      <c r="W25" s="240">
        <v>0.157</v>
      </c>
      <c r="AC25" s="241">
        <v>29.7</v>
      </c>
      <c r="AH25" s="241">
        <v>59.4</v>
      </c>
      <c r="AJ25" s="241">
        <v>20.5</v>
      </c>
      <c r="AL25" s="249">
        <v>10</v>
      </c>
      <c r="AM25" s="240">
        <v>3.9E-2</v>
      </c>
      <c r="AO25" s="241">
        <v>3.1</v>
      </c>
      <c r="AP25" s="246">
        <v>89.96</v>
      </c>
      <c r="AQ25" s="187">
        <v>1.1499999999999999</v>
      </c>
      <c r="AV25" s="240">
        <v>14.564</v>
      </c>
      <c r="AW25" s="240">
        <v>14.122</v>
      </c>
      <c r="BD25" s="187">
        <v>14.52</v>
      </c>
      <c r="BE25" s="187">
        <v>14.88</v>
      </c>
      <c r="BF25" s="187">
        <v>6.76</v>
      </c>
    </row>
    <row r="26" spans="1:58" x14ac:dyDescent="0.25">
      <c r="A26" s="232">
        <v>39836</v>
      </c>
      <c r="B26" s="187">
        <v>6.97</v>
      </c>
      <c r="C26" s="187">
        <v>5.98</v>
      </c>
      <c r="H26" s="187">
        <v>7.34</v>
      </c>
      <c r="I26" s="187">
        <v>1.84</v>
      </c>
      <c r="J26"/>
      <c r="N26" s="247">
        <v>33</v>
      </c>
      <c r="R26" s="247">
        <v>0</v>
      </c>
      <c r="S26" s="240">
        <v>0.216</v>
      </c>
      <c r="V26" s="248">
        <v>8.3000000000000004E-2</v>
      </c>
      <c r="W26" s="240">
        <v>0.124</v>
      </c>
      <c r="AC26" s="241">
        <v>29.1</v>
      </c>
      <c r="AH26" s="241">
        <v>58.2</v>
      </c>
      <c r="AJ26" s="241">
        <v>21.1</v>
      </c>
      <c r="AL26" s="249">
        <v>10</v>
      </c>
      <c r="AM26" s="240">
        <v>4.8000000000000001E-2</v>
      </c>
      <c r="AO26" s="241">
        <v>2.9</v>
      </c>
      <c r="AP26" s="246">
        <v>95.34</v>
      </c>
      <c r="AQ26" s="187">
        <v>1.1499999999999999</v>
      </c>
      <c r="AV26" s="240">
        <v>14.868</v>
      </c>
      <c r="AW26" s="240">
        <v>14.487</v>
      </c>
      <c r="BD26" s="187">
        <v>13.41</v>
      </c>
      <c r="BE26" s="187">
        <v>14.88</v>
      </c>
      <c r="BF26" s="187">
        <v>6.76</v>
      </c>
    </row>
    <row r="27" spans="1:58" x14ac:dyDescent="0.25">
      <c r="A27" s="232">
        <v>39837</v>
      </c>
      <c r="B27" s="187">
        <v>6.99</v>
      </c>
      <c r="C27" s="187">
        <v>5.91</v>
      </c>
      <c r="H27" s="187">
        <v>7.23</v>
      </c>
      <c r="I27" s="187">
        <v>1.74</v>
      </c>
      <c r="J27"/>
      <c r="N27" s="247">
        <v>36</v>
      </c>
      <c r="R27" s="247">
        <v>0</v>
      </c>
      <c r="S27" s="240">
        <v>0.17299999999999999</v>
      </c>
      <c r="V27" s="248">
        <v>9.2999999999999999E-2</v>
      </c>
      <c r="W27" s="240">
        <v>0.15</v>
      </c>
      <c r="AC27" s="241">
        <v>29.5</v>
      </c>
      <c r="AH27" s="241">
        <v>59</v>
      </c>
      <c r="AJ27" s="241">
        <v>23.4</v>
      </c>
      <c r="AL27" s="249">
        <v>10</v>
      </c>
      <c r="AM27" s="240">
        <v>5.2999999999999999E-2</v>
      </c>
      <c r="AO27" s="241">
        <v>3.2</v>
      </c>
      <c r="AP27" s="246">
        <v>94.85</v>
      </c>
      <c r="AQ27" s="187">
        <v>1.47</v>
      </c>
      <c r="AV27" s="240">
        <v>13.92</v>
      </c>
      <c r="AW27" s="240">
        <v>13.43</v>
      </c>
      <c r="BD27" s="187">
        <v>13.41</v>
      </c>
      <c r="BE27" s="187">
        <v>14.88</v>
      </c>
      <c r="BF27" s="187">
        <v>6.76</v>
      </c>
    </row>
    <row r="28" spans="1:58" x14ac:dyDescent="0.25">
      <c r="A28" s="232">
        <v>39838</v>
      </c>
      <c r="B28" s="242">
        <f t="shared" ref="B28:C28" si="48">(B27+B29)/2</f>
        <v>6.7200000000000006</v>
      </c>
      <c r="C28" s="242">
        <f t="shared" si="48"/>
        <v>6.46</v>
      </c>
      <c r="H28" s="242">
        <f t="shared" ref="H28:I28" si="49">(H27+H29)/2</f>
        <v>7.29</v>
      </c>
      <c r="I28" s="242">
        <f t="shared" si="49"/>
        <v>1.615</v>
      </c>
      <c r="J28"/>
      <c r="N28" s="243">
        <f t="shared" ref="N28" si="50">(N27+N29)/2</f>
        <v>42</v>
      </c>
      <c r="R28" s="243">
        <f t="shared" ref="R28:S28" si="51">(R27+R29)/2</f>
        <v>0</v>
      </c>
      <c r="S28" s="244">
        <f t="shared" si="51"/>
        <v>0.17149999999999999</v>
      </c>
      <c r="V28" s="244">
        <f t="shared" ref="V28:W28" si="52">(V27+V29)/2</f>
        <v>0.1055</v>
      </c>
      <c r="W28" s="244">
        <f t="shared" si="52"/>
        <v>0.20050000000000001</v>
      </c>
      <c r="AC28" s="245">
        <f t="shared" ref="AC28" si="53">(AC27+AC29)/2</f>
        <v>29.7</v>
      </c>
      <c r="AH28" s="245">
        <f t="shared" ref="AH28" si="54">(AH27+AH29)/2</f>
        <v>59.4</v>
      </c>
      <c r="AJ28" s="245">
        <f t="shared" ref="AJ28" si="55">(AJ27+AJ29)/2</f>
        <v>24.049999999999997</v>
      </c>
      <c r="AL28" s="245">
        <f t="shared" ref="AL28:AM28" si="56">(AL27+AL29)/2</f>
        <v>10</v>
      </c>
      <c r="AM28" s="244">
        <f t="shared" si="56"/>
        <v>4.5999999999999999E-2</v>
      </c>
      <c r="AO28" s="245">
        <f t="shared" ref="AO28:AQ28" si="57">(AO27+AO29)/2</f>
        <v>3.1500000000000004</v>
      </c>
      <c r="AP28" s="242">
        <f t="shared" si="57"/>
        <v>99.75</v>
      </c>
      <c r="AQ28" s="242">
        <f t="shared" si="57"/>
        <v>1.665</v>
      </c>
      <c r="AV28" s="244">
        <f t="shared" ref="AV28:AW28" si="58">(AV27+AV29)/2</f>
        <v>14.725</v>
      </c>
      <c r="AW28" s="244">
        <f t="shared" si="58"/>
        <v>13.811499999999999</v>
      </c>
      <c r="BD28" s="242">
        <f t="shared" ref="BD28:BF28" si="59">(BD27+BD29)/2</f>
        <v>13.41</v>
      </c>
      <c r="BE28" s="242">
        <f t="shared" si="59"/>
        <v>14.88</v>
      </c>
      <c r="BF28" s="242">
        <f t="shared" si="59"/>
        <v>6.76</v>
      </c>
    </row>
    <row r="29" spans="1:58" x14ac:dyDescent="0.25">
      <c r="A29" s="232">
        <v>39839</v>
      </c>
      <c r="B29" s="187">
        <v>6.45</v>
      </c>
      <c r="C29" s="187">
        <v>7.01</v>
      </c>
      <c r="H29" s="187">
        <v>7.35</v>
      </c>
      <c r="I29" s="187">
        <v>1.49</v>
      </c>
      <c r="J29"/>
      <c r="N29" s="247">
        <v>48</v>
      </c>
      <c r="R29" s="247">
        <v>0</v>
      </c>
      <c r="S29" s="240">
        <v>0.17</v>
      </c>
      <c r="V29" s="248">
        <v>0.11799999999999999</v>
      </c>
      <c r="W29" s="240">
        <v>0.251</v>
      </c>
      <c r="AC29" s="241">
        <v>29.9</v>
      </c>
      <c r="AH29" s="241">
        <v>59.8</v>
      </c>
      <c r="AJ29" s="241">
        <v>24.7</v>
      </c>
      <c r="AL29" s="249">
        <v>10</v>
      </c>
      <c r="AM29" s="240">
        <v>3.9E-2</v>
      </c>
      <c r="AO29" s="241">
        <v>3.1</v>
      </c>
      <c r="AP29" s="246">
        <v>104.65</v>
      </c>
      <c r="AQ29" s="187">
        <v>1.86</v>
      </c>
      <c r="AV29" s="240">
        <v>15.53</v>
      </c>
      <c r="AW29" s="240">
        <v>14.193</v>
      </c>
      <c r="BD29" s="187">
        <v>13.41</v>
      </c>
      <c r="BE29" s="187">
        <v>14.88</v>
      </c>
      <c r="BF29" s="187">
        <v>6.76</v>
      </c>
    </row>
    <row r="30" spans="1:58" x14ac:dyDescent="0.25">
      <c r="A30" s="232">
        <v>39840</v>
      </c>
      <c r="B30" s="187">
        <v>6.58</v>
      </c>
      <c r="C30" s="187">
        <v>6.46</v>
      </c>
      <c r="H30" s="187">
        <v>7.4</v>
      </c>
      <c r="I30" s="187">
        <v>1.63</v>
      </c>
      <c r="J30"/>
      <c r="N30" s="247">
        <v>46</v>
      </c>
      <c r="R30" s="247">
        <v>0</v>
      </c>
      <c r="S30" s="240">
        <v>0.16800000000000001</v>
      </c>
      <c r="V30" s="248">
        <v>7.5999999999999998E-2</v>
      </c>
      <c r="W30" s="240">
        <v>0.152</v>
      </c>
      <c r="AC30" s="241">
        <v>30</v>
      </c>
      <c r="AH30" s="241">
        <v>60</v>
      </c>
      <c r="AJ30" s="241">
        <v>23.7</v>
      </c>
      <c r="AL30" s="249">
        <v>10</v>
      </c>
      <c r="AM30" s="240">
        <v>4.9000000000000002E-2</v>
      </c>
      <c r="AO30" s="241">
        <v>2.8</v>
      </c>
      <c r="AP30" s="246">
        <v>92.78</v>
      </c>
      <c r="AQ30" s="187">
        <v>1.41</v>
      </c>
      <c r="AV30" s="240">
        <v>14.250999999999999</v>
      </c>
      <c r="AW30" s="240">
        <v>13.833</v>
      </c>
      <c r="BD30" s="187">
        <v>13.1</v>
      </c>
      <c r="BE30" s="187">
        <v>14.88</v>
      </c>
      <c r="BF30" s="187">
        <v>6.76</v>
      </c>
    </row>
    <row r="31" spans="1:58" x14ac:dyDescent="0.25">
      <c r="A31" s="232">
        <v>39841</v>
      </c>
      <c r="B31" s="187">
        <v>6.71</v>
      </c>
      <c r="C31" s="187">
        <v>6.37</v>
      </c>
      <c r="H31" s="187">
        <v>7.54</v>
      </c>
      <c r="I31" s="187">
        <v>1.62</v>
      </c>
      <c r="J31"/>
      <c r="N31" s="239">
        <v>39</v>
      </c>
      <c r="R31" s="239">
        <v>0</v>
      </c>
      <c r="S31" s="240">
        <v>0.16500000000000001</v>
      </c>
      <c r="V31" s="240">
        <v>8.1000000000000003E-2</v>
      </c>
      <c r="W31" s="240">
        <v>0.21</v>
      </c>
      <c r="AC31" s="241">
        <v>28.7</v>
      </c>
      <c r="AH31" s="241">
        <v>57.4</v>
      </c>
      <c r="AJ31" s="241">
        <v>22.7</v>
      </c>
      <c r="AL31" s="241">
        <v>10</v>
      </c>
      <c r="AM31" s="240">
        <v>0.58399999999999996</v>
      </c>
      <c r="AO31" s="241">
        <v>3.3</v>
      </c>
      <c r="AP31" s="246">
        <v>99.82</v>
      </c>
      <c r="AQ31" s="187">
        <v>1.6</v>
      </c>
      <c r="AV31" s="240">
        <v>13.903</v>
      </c>
      <c r="AW31" s="240">
        <v>14.083</v>
      </c>
      <c r="BD31" s="187">
        <v>12.62</v>
      </c>
      <c r="BE31" s="187">
        <v>14.88</v>
      </c>
      <c r="BF31" s="187">
        <v>6.76</v>
      </c>
    </row>
    <row r="32" spans="1:58" x14ac:dyDescent="0.25">
      <c r="A32" s="232">
        <v>39842</v>
      </c>
      <c r="B32" s="187">
        <v>6.17</v>
      </c>
      <c r="C32" s="187">
        <v>6.01</v>
      </c>
      <c r="H32" s="187">
        <v>7.47</v>
      </c>
      <c r="I32" s="187">
        <v>1.6</v>
      </c>
      <c r="J32"/>
      <c r="N32" s="239">
        <v>39</v>
      </c>
      <c r="R32" s="239">
        <v>0</v>
      </c>
      <c r="S32" s="240">
        <v>0.17</v>
      </c>
      <c r="V32" s="240">
        <v>0.10199999999999999</v>
      </c>
      <c r="W32" s="240">
        <v>0.187</v>
      </c>
      <c r="AC32" s="241">
        <v>28</v>
      </c>
      <c r="AH32" s="241">
        <v>56</v>
      </c>
      <c r="AJ32" s="241">
        <v>23.9</v>
      </c>
      <c r="AL32" s="241">
        <v>10</v>
      </c>
      <c r="AM32" s="240">
        <v>0.52600000000000002</v>
      </c>
      <c r="AO32" s="241">
        <v>3</v>
      </c>
      <c r="AP32" s="246">
        <v>54.33</v>
      </c>
      <c r="AQ32" s="187">
        <v>0.21</v>
      </c>
      <c r="AV32" s="240">
        <v>14.429</v>
      </c>
      <c r="AW32" s="240">
        <v>13.622</v>
      </c>
      <c r="BD32" s="187">
        <v>13.89</v>
      </c>
      <c r="BE32" s="187">
        <v>14.88</v>
      </c>
      <c r="BF32" s="187">
        <v>6.76</v>
      </c>
    </row>
    <row r="33" spans="1:58" x14ac:dyDescent="0.25">
      <c r="A33" s="232">
        <v>39843</v>
      </c>
      <c r="B33" s="187">
        <v>6.19</v>
      </c>
      <c r="C33" s="187">
        <v>5.9</v>
      </c>
      <c r="H33" s="187">
        <v>7.59</v>
      </c>
      <c r="I33" s="187">
        <v>1.76</v>
      </c>
      <c r="J33"/>
      <c r="N33" s="239">
        <v>43</v>
      </c>
      <c r="R33" s="239">
        <v>0</v>
      </c>
      <c r="S33" s="240">
        <v>0.16</v>
      </c>
      <c r="V33" s="240">
        <v>9.9000000000000005E-2</v>
      </c>
      <c r="W33" s="240">
        <v>0.18</v>
      </c>
      <c r="AC33" s="241">
        <v>29.4</v>
      </c>
      <c r="AH33" s="241">
        <v>58.7</v>
      </c>
      <c r="AJ33" s="241">
        <v>24.4</v>
      </c>
      <c r="AL33" s="241">
        <v>10</v>
      </c>
      <c r="AM33" s="240">
        <v>8.3000000000000004E-2</v>
      </c>
      <c r="AO33" s="241">
        <v>2.9</v>
      </c>
      <c r="AP33" s="246">
        <v>95.34</v>
      </c>
      <c r="AQ33" s="187">
        <v>1.38</v>
      </c>
      <c r="AV33" s="240">
        <v>14.265000000000001</v>
      </c>
      <c r="AW33" s="240">
        <v>13.765000000000001</v>
      </c>
      <c r="BD33" s="187">
        <v>13.89</v>
      </c>
      <c r="BE33" s="187">
        <v>14.88</v>
      </c>
      <c r="BF33" s="187">
        <v>6.76</v>
      </c>
    </row>
    <row r="34" spans="1:58" ht="15.75" thickBot="1" x14ac:dyDescent="0.3">
      <c r="A34" s="232">
        <v>39844</v>
      </c>
      <c r="B34" s="250">
        <v>6.43</v>
      </c>
      <c r="C34" s="250">
        <v>6.16</v>
      </c>
      <c r="H34" s="250">
        <v>6.8</v>
      </c>
      <c r="I34" s="250">
        <v>1.76</v>
      </c>
      <c r="J34"/>
      <c r="N34" s="251">
        <v>56</v>
      </c>
      <c r="R34" s="251">
        <v>0</v>
      </c>
      <c r="S34" s="252">
        <v>0.161</v>
      </c>
      <c r="V34" s="252">
        <v>9.4E-2</v>
      </c>
      <c r="W34" s="252">
        <v>0.15</v>
      </c>
      <c r="AC34" s="253">
        <v>30.1</v>
      </c>
      <c r="AH34" s="253">
        <v>60.2</v>
      </c>
      <c r="AJ34" s="253">
        <v>24.4</v>
      </c>
      <c r="AL34" s="253">
        <v>10</v>
      </c>
      <c r="AM34" s="252">
        <v>3.5999999999999997E-2</v>
      </c>
      <c r="AO34" s="253">
        <v>3.2</v>
      </c>
      <c r="AP34" s="250">
        <v>94.42</v>
      </c>
      <c r="AQ34" s="250">
        <v>1.27</v>
      </c>
      <c r="AV34" s="252">
        <v>14.56</v>
      </c>
      <c r="AW34" s="252">
        <v>14.15</v>
      </c>
      <c r="BD34" s="250">
        <v>13.1</v>
      </c>
      <c r="BE34" s="250">
        <v>14.88</v>
      </c>
      <c r="BF34" s="250">
        <v>7.29</v>
      </c>
    </row>
    <row r="35" spans="1:58" x14ac:dyDescent="0.25">
      <c r="A35" s="232">
        <v>39845</v>
      </c>
      <c r="B35" s="242">
        <f t="shared" ref="B35:C35" si="60">(B34+B36)/2</f>
        <v>6.4350000000000005</v>
      </c>
      <c r="C35" s="242">
        <f t="shared" si="60"/>
        <v>6.6400000000000006</v>
      </c>
      <c r="H35" s="242">
        <f t="shared" ref="H35:I35" si="61">(H34+H36)/2</f>
        <v>7.0449999999999999</v>
      </c>
      <c r="I35" s="242">
        <f t="shared" si="61"/>
        <v>1.7949999999999999</v>
      </c>
      <c r="J35"/>
      <c r="N35" s="243">
        <f t="shared" ref="N35" si="62">(N34+N36)/2</f>
        <v>58</v>
      </c>
      <c r="R35" s="243">
        <f t="shared" ref="R35:S35" si="63">(R34+R36)/2</f>
        <v>0</v>
      </c>
      <c r="S35" s="244">
        <f t="shared" si="63"/>
        <v>0.19600000000000001</v>
      </c>
      <c r="V35" s="244">
        <f t="shared" ref="V35:W35" si="64">(V34+V36)/2</f>
        <v>8.8999999999999996E-2</v>
      </c>
      <c r="W35" s="244">
        <f t="shared" si="64"/>
        <v>0.152</v>
      </c>
      <c r="AC35" s="245">
        <f t="shared" ref="AC35" si="65">(AC34+AC36)/2</f>
        <v>30.8</v>
      </c>
      <c r="AH35" s="245">
        <f t="shared" ref="AH35" si="66">(AH34+AH36)/2</f>
        <v>61.6</v>
      </c>
      <c r="AJ35" s="245">
        <f t="shared" ref="AJ35" si="67">(AJ34+AJ36)/2</f>
        <v>23.85</v>
      </c>
      <c r="AL35" s="245">
        <f t="shared" ref="AL35:AM35" si="68">(AL34+AL36)/2</f>
        <v>10</v>
      </c>
      <c r="AM35" s="244">
        <f t="shared" si="68"/>
        <v>0.2185</v>
      </c>
      <c r="AO35" s="245">
        <f t="shared" ref="AO35:AQ35" si="69">(AO34+AO36)/2</f>
        <v>3.05</v>
      </c>
      <c r="AP35" s="242">
        <f t="shared" si="69"/>
        <v>97.31</v>
      </c>
      <c r="AQ35" s="242">
        <f t="shared" si="69"/>
        <v>1.37</v>
      </c>
      <c r="AV35" s="244">
        <f t="shared" ref="AV35:AW35" si="70">(AV34+AV36)/2</f>
        <v>14.597000000000001</v>
      </c>
      <c r="AW35" s="244">
        <f t="shared" si="70"/>
        <v>13.958500000000001</v>
      </c>
      <c r="BD35" s="242">
        <f t="shared" ref="BD35:BF35" si="71">(BD34+BD36)/2</f>
        <v>12.7</v>
      </c>
      <c r="BE35" s="242">
        <f t="shared" si="71"/>
        <v>14.88</v>
      </c>
      <c r="BF35" s="242">
        <f t="shared" si="71"/>
        <v>7.73</v>
      </c>
    </row>
    <row r="36" spans="1:58" x14ac:dyDescent="0.25">
      <c r="A36" s="232">
        <v>39846</v>
      </c>
      <c r="B36" s="187">
        <v>6.44</v>
      </c>
      <c r="C36" s="187">
        <v>7.12</v>
      </c>
      <c r="H36" s="187">
        <v>7.29</v>
      </c>
      <c r="I36" s="187">
        <v>1.83</v>
      </c>
      <c r="J36"/>
      <c r="N36" s="239">
        <v>60</v>
      </c>
      <c r="R36" s="239">
        <v>0</v>
      </c>
      <c r="S36" s="240">
        <v>0.23100000000000001</v>
      </c>
      <c r="V36" s="240">
        <v>8.4000000000000005E-2</v>
      </c>
      <c r="W36" s="240">
        <v>0.154</v>
      </c>
      <c r="AC36" s="241">
        <v>31.5</v>
      </c>
      <c r="AH36" s="241">
        <v>63</v>
      </c>
      <c r="AJ36" s="241">
        <v>23.3</v>
      </c>
      <c r="AL36" s="241">
        <v>10</v>
      </c>
      <c r="AM36" s="240">
        <v>0.40100000000000002</v>
      </c>
      <c r="AO36" s="241">
        <v>2.9</v>
      </c>
      <c r="AP36" s="187">
        <v>100.2</v>
      </c>
      <c r="AQ36" s="246">
        <v>1.47</v>
      </c>
      <c r="AV36" s="240">
        <v>14.634</v>
      </c>
      <c r="AW36" s="240">
        <v>13.766999999999999</v>
      </c>
      <c r="BD36" s="187">
        <v>12.3</v>
      </c>
      <c r="BE36" s="187">
        <v>14.88</v>
      </c>
      <c r="BF36" s="187">
        <v>8.17</v>
      </c>
    </row>
    <row r="37" spans="1:58" x14ac:dyDescent="0.25">
      <c r="A37" s="232">
        <v>39847</v>
      </c>
      <c r="B37" s="187">
        <v>6.41</v>
      </c>
      <c r="C37" s="187">
        <v>6.2</v>
      </c>
      <c r="H37" s="187">
        <v>7.27</v>
      </c>
      <c r="I37" s="187">
        <v>1.67</v>
      </c>
      <c r="J37"/>
      <c r="N37" s="239">
        <v>63</v>
      </c>
      <c r="R37" s="239">
        <v>0</v>
      </c>
      <c r="S37" s="240">
        <v>0.161</v>
      </c>
      <c r="V37" s="240">
        <v>0.13</v>
      </c>
      <c r="W37" s="240">
        <v>0.192</v>
      </c>
      <c r="AC37" s="241">
        <v>28.8</v>
      </c>
      <c r="AH37" s="241">
        <v>57.6</v>
      </c>
      <c r="AJ37" s="241">
        <v>24.5</v>
      </c>
      <c r="AL37" s="241">
        <v>10</v>
      </c>
      <c r="AM37" s="240">
        <v>4.9000000000000002E-2</v>
      </c>
      <c r="AO37" s="241">
        <v>2.9</v>
      </c>
      <c r="AP37" s="187">
        <v>95.83</v>
      </c>
      <c r="AQ37" s="187">
        <v>1.37</v>
      </c>
      <c r="AV37" s="240">
        <v>15.183</v>
      </c>
      <c r="AW37" s="240">
        <v>14.303000000000001</v>
      </c>
      <c r="BD37" s="187">
        <v>11.51</v>
      </c>
      <c r="BE37" s="187">
        <v>14.88</v>
      </c>
      <c r="BF37" s="187">
        <v>8.17</v>
      </c>
    </row>
    <row r="38" spans="1:58" x14ac:dyDescent="0.25">
      <c r="A38" s="232">
        <v>39848</v>
      </c>
      <c r="B38" s="187">
        <v>6.43</v>
      </c>
      <c r="C38" s="187">
        <v>6.47</v>
      </c>
      <c r="H38" s="187">
        <v>7.49</v>
      </c>
      <c r="I38" s="187">
        <v>1.59</v>
      </c>
      <c r="J38"/>
      <c r="N38" s="239">
        <v>52</v>
      </c>
      <c r="R38" s="239">
        <v>0</v>
      </c>
      <c r="S38" s="240">
        <v>0.14899999999999999</v>
      </c>
      <c r="V38" s="240">
        <v>0.191</v>
      </c>
      <c r="W38" s="240">
        <v>0.22500000000000001</v>
      </c>
      <c r="AC38" s="241">
        <v>30.3</v>
      </c>
      <c r="AH38" s="241">
        <v>60.7</v>
      </c>
      <c r="AJ38" s="241">
        <v>23.1</v>
      </c>
      <c r="AL38" s="241">
        <v>10</v>
      </c>
      <c r="AM38" s="240">
        <v>5.6000000000000001E-2</v>
      </c>
      <c r="AO38" s="241">
        <v>3</v>
      </c>
      <c r="AP38" s="187">
        <v>94.82</v>
      </c>
      <c r="AQ38" s="187">
        <v>1.56</v>
      </c>
      <c r="AV38" s="240">
        <v>14.146000000000001</v>
      </c>
      <c r="AW38" s="240">
        <v>13.685</v>
      </c>
      <c r="BD38" s="187">
        <v>9.92</v>
      </c>
      <c r="BE38" s="187">
        <v>14.88</v>
      </c>
      <c r="BF38" s="187">
        <v>8.17</v>
      </c>
    </row>
    <row r="39" spans="1:58" x14ac:dyDescent="0.25">
      <c r="A39" s="232">
        <v>39849</v>
      </c>
      <c r="B39" s="187">
        <v>6.49</v>
      </c>
      <c r="C39" s="187">
        <v>6.29</v>
      </c>
      <c r="H39" s="187">
        <v>7.42</v>
      </c>
      <c r="I39" s="187">
        <v>1.43</v>
      </c>
      <c r="J39"/>
      <c r="N39" s="239">
        <v>60</v>
      </c>
      <c r="R39" s="239">
        <v>0</v>
      </c>
      <c r="S39" s="240">
        <v>0.14499999999999999</v>
      </c>
      <c r="V39" s="240">
        <v>0.40899999999999997</v>
      </c>
      <c r="W39" s="240">
        <v>0.38100000000000001</v>
      </c>
      <c r="AC39" s="241">
        <v>27.9</v>
      </c>
      <c r="AH39" s="241">
        <v>55.9</v>
      </c>
      <c r="AJ39" s="241">
        <v>21.7</v>
      </c>
      <c r="AL39" s="241">
        <v>10</v>
      </c>
      <c r="AM39" s="240">
        <v>7.1999999999999995E-2</v>
      </c>
      <c r="AO39" s="241">
        <v>2.9</v>
      </c>
      <c r="AP39" s="187">
        <v>95.26</v>
      </c>
      <c r="AQ39" s="187">
        <v>1.6</v>
      </c>
      <c r="AV39" s="240">
        <v>14.617000000000001</v>
      </c>
      <c r="AW39" s="240">
        <v>14.285</v>
      </c>
      <c r="BD39" s="187">
        <v>5.96</v>
      </c>
      <c r="BE39" s="187">
        <v>14.88</v>
      </c>
      <c r="BF39" s="187">
        <v>8.17</v>
      </c>
    </row>
    <row r="40" spans="1:58" x14ac:dyDescent="0.25">
      <c r="A40" s="232">
        <v>39850</v>
      </c>
      <c r="B40" s="187">
        <v>7.24</v>
      </c>
      <c r="C40" s="187">
        <v>6.3</v>
      </c>
      <c r="H40" s="187">
        <v>7.47</v>
      </c>
      <c r="I40" s="187">
        <v>1.53</v>
      </c>
      <c r="J40"/>
      <c r="N40" s="239">
        <v>57</v>
      </c>
      <c r="R40" s="239">
        <v>0</v>
      </c>
      <c r="S40" s="240">
        <v>0.14399999999999999</v>
      </c>
      <c r="V40" s="240">
        <v>0.34100000000000003</v>
      </c>
      <c r="W40" s="240">
        <v>0.35799999999999998</v>
      </c>
      <c r="AC40" s="241">
        <v>30.7</v>
      </c>
      <c r="AH40" s="241">
        <v>61.4</v>
      </c>
      <c r="AJ40" s="241">
        <v>20.5</v>
      </c>
      <c r="AL40" s="241">
        <v>10</v>
      </c>
      <c r="AM40" s="240">
        <v>6.4000000000000001E-2</v>
      </c>
      <c r="AO40" s="241">
        <v>3</v>
      </c>
      <c r="AP40" s="187">
        <v>110</v>
      </c>
      <c r="AQ40" s="187">
        <v>1.97</v>
      </c>
      <c r="AV40" s="240">
        <v>15.137</v>
      </c>
      <c r="AW40" s="240">
        <v>14.28</v>
      </c>
      <c r="BD40" s="187">
        <v>5.17</v>
      </c>
      <c r="BE40" s="187">
        <v>14.88</v>
      </c>
      <c r="BF40" s="187">
        <v>8.17</v>
      </c>
    </row>
    <row r="41" spans="1:58" x14ac:dyDescent="0.25">
      <c r="A41" s="232">
        <v>39851</v>
      </c>
      <c r="B41" s="187">
        <v>7.45</v>
      </c>
      <c r="C41" s="187">
        <v>6.33</v>
      </c>
      <c r="H41" s="187">
        <v>7.51</v>
      </c>
      <c r="I41" s="187">
        <v>1.55</v>
      </c>
      <c r="J41"/>
      <c r="N41" s="239">
        <v>57</v>
      </c>
      <c r="R41" s="239">
        <v>0</v>
      </c>
      <c r="S41" s="240">
        <v>0.14000000000000001</v>
      </c>
      <c r="V41" s="240">
        <v>0.39100000000000001</v>
      </c>
      <c r="W41" s="240">
        <v>0.38100000000000001</v>
      </c>
      <c r="AC41" s="241">
        <v>29.7</v>
      </c>
      <c r="AH41" s="241">
        <v>59.4</v>
      </c>
      <c r="AJ41" s="241">
        <v>22.3</v>
      </c>
      <c r="AL41" s="241">
        <v>10</v>
      </c>
      <c r="AM41" s="240">
        <v>8.7999999999999995E-2</v>
      </c>
      <c r="AO41" s="241">
        <v>2.8</v>
      </c>
      <c r="AP41" s="187">
        <v>94.86</v>
      </c>
      <c r="AQ41" s="187">
        <v>1.75</v>
      </c>
      <c r="AV41" s="240">
        <v>14.11</v>
      </c>
      <c r="AW41" s="240">
        <v>13.07</v>
      </c>
      <c r="BD41" s="187">
        <v>5.17</v>
      </c>
      <c r="BE41" s="187">
        <v>14.88</v>
      </c>
      <c r="BF41" s="187">
        <v>8.17</v>
      </c>
    </row>
    <row r="42" spans="1:58" x14ac:dyDescent="0.25">
      <c r="A42" s="232">
        <v>39852</v>
      </c>
      <c r="B42" s="242">
        <f t="shared" ref="B42:C42" si="72">(B41+B43)/2</f>
        <v>7.085</v>
      </c>
      <c r="C42" s="242">
        <f t="shared" si="72"/>
        <v>6.3149999999999995</v>
      </c>
      <c r="H42" s="242">
        <f t="shared" ref="H42:I42" si="73">(H41+H43)/2</f>
        <v>7.4249999999999998</v>
      </c>
      <c r="I42" s="242">
        <f t="shared" si="73"/>
        <v>1.5</v>
      </c>
      <c r="J42"/>
      <c r="N42" s="243">
        <f t="shared" ref="N42" si="74">(N41+N43)/2</f>
        <v>56.5</v>
      </c>
      <c r="R42" s="243">
        <f t="shared" ref="R42:S42" si="75">(R41+R43)/2</f>
        <v>0</v>
      </c>
      <c r="S42" s="244">
        <f t="shared" si="75"/>
        <v>0.13550000000000001</v>
      </c>
      <c r="V42" s="244">
        <f t="shared" ref="V42:W42" si="76">(V41+V43)/2</f>
        <v>0.35750000000000004</v>
      </c>
      <c r="W42" s="244">
        <f t="shared" si="76"/>
        <v>0.35499999999999998</v>
      </c>
      <c r="AC42" s="245">
        <f t="shared" ref="AC42" si="77">(AC41+AC43)/2</f>
        <v>28.6</v>
      </c>
      <c r="AH42" s="245">
        <f t="shared" ref="AH42" si="78">(AH41+AH43)/2</f>
        <v>57.15</v>
      </c>
      <c r="AJ42" s="245">
        <f t="shared" ref="AJ42" si="79">(AJ41+AJ43)/2</f>
        <v>24.05</v>
      </c>
      <c r="AL42" s="245">
        <f t="shared" ref="AL42:AM42" si="80">(AL41+AL43)/2</f>
        <v>10</v>
      </c>
      <c r="AM42" s="244">
        <f t="shared" si="80"/>
        <v>0.1225</v>
      </c>
      <c r="AO42" s="245">
        <f t="shared" ref="AO42:AQ42" si="81">(AO41+AO43)/2</f>
        <v>2.8</v>
      </c>
      <c r="AP42" s="242">
        <f t="shared" si="81"/>
        <v>97.539999999999992</v>
      </c>
      <c r="AQ42" s="242">
        <f t="shared" si="81"/>
        <v>1.77</v>
      </c>
      <c r="AV42" s="244">
        <f t="shared" ref="AV42:AW42" si="82">(AV41+AV43)/2</f>
        <v>14.487500000000001</v>
      </c>
      <c r="AW42" s="244">
        <f t="shared" si="82"/>
        <v>13.551500000000001</v>
      </c>
      <c r="BD42" s="242">
        <f t="shared" ref="BD42:BF42" si="83">(BD41+BD43)/2</f>
        <v>5.17</v>
      </c>
      <c r="BE42" s="242">
        <f t="shared" si="83"/>
        <v>14.88</v>
      </c>
      <c r="BF42" s="242">
        <f t="shared" si="83"/>
        <v>8.17</v>
      </c>
    </row>
    <row r="43" spans="1:58" x14ac:dyDescent="0.25">
      <c r="A43" s="232">
        <v>39853</v>
      </c>
      <c r="B43" s="187">
        <v>6.72</v>
      </c>
      <c r="C43" s="187">
        <v>6.3</v>
      </c>
      <c r="H43" s="187">
        <v>7.34</v>
      </c>
      <c r="I43" s="187">
        <v>1.45</v>
      </c>
      <c r="J43"/>
      <c r="N43" s="239">
        <v>56</v>
      </c>
      <c r="R43" s="239">
        <v>0</v>
      </c>
      <c r="S43" s="240">
        <v>0.13100000000000001</v>
      </c>
      <c r="V43" s="240">
        <v>0.32400000000000001</v>
      </c>
      <c r="W43" s="240">
        <v>0.32900000000000001</v>
      </c>
      <c r="AC43" s="241">
        <v>27.5</v>
      </c>
      <c r="AH43" s="241">
        <v>54.9</v>
      </c>
      <c r="AJ43" s="241">
        <v>25.8</v>
      </c>
      <c r="AL43" s="241">
        <v>10</v>
      </c>
      <c r="AM43" s="240">
        <v>0.157</v>
      </c>
      <c r="AO43" s="241">
        <v>2.8</v>
      </c>
      <c r="AP43" s="187">
        <v>100.22</v>
      </c>
      <c r="AQ43" s="187">
        <v>1.79</v>
      </c>
      <c r="AV43" s="240">
        <v>14.865</v>
      </c>
      <c r="AW43" s="240">
        <v>14.032999999999999</v>
      </c>
      <c r="BD43" s="187">
        <v>5.17</v>
      </c>
      <c r="BE43" s="187">
        <v>14.88</v>
      </c>
      <c r="BF43" s="187">
        <v>8.17</v>
      </c>
    </row>
    <row r="44" spans="1:58" x14ac:dyDescent="0.25">
      <c r="A44" s="232">
        <v>39854</v>
      </c>
      <c r="B44" s="187">
        <v>6.82</v>
      </c>
      <c r="C44" s="187">
        <v>6.59</v>
      </c>
      <c r="H44" s="187">
        <v>7.37</v>
      </c>
      <c r="I44" s="187">
        <v>1.53</v>
      </c>
      <c r="J44"/>
      <c r="N44" s="239">
        <v>57</v>
      </c>
      <c r="R44" s="239">
        <v>0</v>
      </c>
      <c r="S44" s="240">
        <v>0.13900000000000001</v>
      </c>
      <c r="V44" s="240">
        <v>0.33400000000000002</v>
      </c>
      <c r="W44" s="240">
        <v>0.34100000000000003</v>
      </c>
      <c r="AC44" s="241">
        <v>29.3</v>
      </c>
      <c r="AH44" s="241">
        <v>58.5</v>
      </c>
      <c r="AJ44" s="241">
        <v>22.5</v>
      </c>
      <c r="AL44" s="241">
        <v>10</v>
      </c>
      <c r="AM44" s="240">
        <v>0.14099999999999999</v>
      </c>
      <c r="AO44" s="241">
        <v>2.9</v>
      </c>
      <c r="AP44" s="187">
        <v>94.88</v>
      </c>
      <c r="AQ44" s="187">
        <v>1.56</v>
      </c>
      <c r="AV44" s="240">
        <v>14.839</v>
      </c>
      <c r="AW44" s="240">
        <v>13.919</v>
      </c>
      <c r="BD44" s="187">
        <v>5.17</v>
      </c>
      <c r="BE44" s="187">
        <v>14.88</v>
      </c>
      <c r="BF44" s="187">
        <v>8.17</v>
      </c>
    </row>
    <row r="45" spans="1:58" x14ac:dyDescent="0.25">
      <c r="A45" s="232">
        <v>39855</v>
      </c>
      <c r="B45" s="187">
        <v>7.22</v>
      </c>
      <c r="C45" s="187">
        <v>6.61</v>
      </c>
      <c r="H45" s="187">
        <v>7.29</v>
      </c>
      <c r="I45" s="187">
        <v>1.55</v>
      </c>
      <c r="J45"/>
      <c r="N45" s="239">
        <v>52</v>
      </c>
      <c r="R45" s="239">
        <v>0</v>
      </c>
      <c r="S45" s="240">
        <v>0.13800000000000001</v>
      </c>
      <c r="V45" s="240">
        <v>0.32</v>
      </c>
      <c r="W45" s="240">
        <v>0.39300000000000002</v>
      </c>
      <c r="AC45" s="241">
        <v>31.6</v>
      </c>
      <c r="AH45" s="241">
        <v>63.2</v>
      </c>
      <c r="AJ45" s="241">
        <v>26.9</v>
      </c>
      <c r="AL45" s="241">
        <v>10</v>
      </c>
      <c r="AM45" s="240">
        <v>9.5000000000000001E-2</v>
      </c>
      <c r="AO45" s="241">
        <v>2.7</v>
      </c>
      <c r="AP45" s="187">
        <v>100.24</v>
      </c>
      <c r="AQ45" s="187">
        <v>1.58</v>
      </c>
      <c r="AV45" s="240">
        <v>15.009</v>
      </c>
      <c r="AW45" s="240">
        <v>14.534000000000001</v>
      </c>
      <c r="BD45" s="187">
        <v>5.17</v>
      </c>
      <c r="BE45" s="187">
        <v>14.88</v>
      </c>
      <c r="BF45" s="187">
        <v>8.17</v>
      </c>
    </row>
    <row r="46" spans="1:58" x14ac:dyDescent="0.25">
      <c r="A46" s="232">
        <v>39856</v>
      </c>
      <c r="B46" s="187">
        <v>7.18</v>
      </c>
      <c r="C46" s="187">
        <v>6.85</v>
      </c>
      <c r="H46" s="187">
        <v>7.23</v>
      </c>
      <c r="I46" s="187">
        <v>1.49</v>
      </c>
      <c r="J46"/>
      <c r="N46" s="239">
        <v>41</v>
      </c>
      <c r="R46" s="239">
        <v>0</v>
      </c>
      <c r="S46" s="240">
        <v>0.14000000000000001</v>
      </c>
      <c r="V46" s="240">
        <v>0.34</v>
      </c>
      <c r="W46" s="240">
        <v>0.312</v>
      </c>
      <c r="AC46" s="241">
        <v>29.6</v>
      </c>
      <c r="AH46" s="241">
        <v>59.2</v>
      </c>
      <c r="AJ46" s="241">
        <v>20.2</v>
      </c>
      <c r="AL46" s="241">
        <v>10</v>
      </c>
      <c r="AM46" s="240">
        <v>0.124</v>
      </c>
      <c r="AO46" s="241">
        <v>2.6</v>
      </c>
      <c r="AP46" s="187">
        <v>100.64</v>
      </c>
      <c r="AQ46" s="187">
        <v>1.7</v>
      </c>
      <c r="AV46" s="240">
        <v>14.744999999999999</v>
      </c>
      <c r="AW46" s="240">
        <v>14.307</v>
      </c>
      <c r="BD46" s="187">
        <v>5.17</v>
      </c>
      <c r="BE46" s="187">
        <v>14.8</v>
      </c>
      <c r="BF46" s="187">
        <v>8.17</v>
      </c>
    </row>
    <row r="47" spans="1:58" x14ac:dyDescent="0.25">
      <c r="A47" s="232">
        <v>39857</v>
      </c>
      <c r="B47" s="187">
        <v>6.55</v>
      </c>
      <c r="C47" s="187">
        <v>6.55</v>
      </c>
      <c r="H47" s="187">
        <v>7.44</v>
      </c>
      <c r="I47" s="187">
        <v>1.51</v>
      </c>
      <c r="J47"/>
      <c r="N47" s="239">
        <v>51</v>
      </c>
      <c r="R47" s="239">
        <v>0</v>
      </c>
      <c r="S47" s="240">
        <v>0.18099999999999999</v>
      </c>
      <c r="V47" s="240">
        <v>0.33200000000000002</v>
      </c>
      <c r="W47" s="240">
        <v>7.06</v>
      </c>
      <c r="AC47" s="241">
        <v>30.5</v>
      </c>
      <c r="AH47" s="241">
        <v>61</v>
      </c>
      <c r="AJ47" s="241">
        <v>22.3</v>
      </c>
      <c r="AL47" s="241">
        <v>10</v>
      </c>
      <c r="AM47" s="240">
        <v>0.16300000000000001</v>
      </c>
      <c r="AO47" s="241">
        <v>2.7</v>
      </c>
      <c r="AP47" s="187">
        <v>94.86</v>
      </c>
      <c r="AQ47" s="187">
        <v>1.56</v>
      </c>
      <c r="AV47" s="240">
        <v>14.869</v>
      </c>
      <c r="AW47" s="240">
        <v>14.012</v>
      </c>
      <c r="BD47" s="187">
        <v>5.17</v>
      </c>
      <c r="BE47" s="187">
        <v>14.88</v>
      </c>
      <c r="BF47" s="187">
        <v>8.17</v>
      </c>
    </row>
    <row r="48" spans="1:58" x14ac:dyDescent="0.25">
      <c r="A48" s="232">
        <v>39858</v>
      </c>
      <c r="B48" s="242">
        <f t="shared" ref="B48:C49" si="84">(B49+B50)/2</f>
        <v>6.6349999999999998</v>
      </c>
      <c r="C48" s="242">
        <f t="shared" si="84"/>
        <v>6.3875000000000002</v>
      </c>
      <c r="H48" s="242">
        <f t="shared" ref="H48:I49" si="85">(H49+H50)/2</f>
        <v>7.0525000000000002</v>
      </c>
      <c r="I48" s="242">
        <f t="shared" si="85"/>
        <v>1.9249999999999998</v>
      </c>
      <c r="J48"/>
      <c r="N48" s="243">
        <f t="shared" ref="N48:N49" si="86">(N49+N50)/2</f>
        <v>39</v>
      </c>
      <c r="R48" s="243">
        <f t="shared" ref="R48:S49" si="87">(R49+R50)/2</f>
        <v>0</v>
      </c>
      <c r="S48" s="244">
        <f t="shared" si="87"/>
        <v>0.14200000000000002</v>
      </c>
      <c r="V48" s="244">
        <f t="shared" ref="V48:W49" si="88">(V49+V50)/2</f>
        <v>9.8750000000000004E-2</v>
      </c>
      <c r="W48" s="244">
        <f t="shared" si="88"/>
        <v>0.17824999999999999</v>
      </c>
      <c r="AC48" s="245">
        <f t="shared" ref="AC48:AC49" si="89">(AC49+AC50)/2</f>
        <v>28.15</v>
      </c>
      <c r="AH48" s="245">
        <f t="shared" ref="AH48:AH49" si="90">(AH49+AH50)/2</f>
        <v>56.25</v>
      </c>
      <c r="AJ48" s="245">
        <f t="shared" ref="AJ48:AJ49" si="91">(AJ49+AJ50)/2</f>
        <v>23.55</v>
      </c>
      <c r="AL48" s="245">
        <f t="shared" ref="AL48:AM49" si="92">(AL49+AL50)/2</f>
        <v>10</v>
      </c>
      <c r="AM48" s="244">
        <f t="shared" si="92"/>
        <v>2.4250000000000001E-2</v>
      </c>
      <c r="AO48" s="245">
        <f t="shared" ref="AO48:AQ49" si="93">(AO49+AO50)/2</f>
        <v>2.6749999999999998</v>
      </c>
      <c r="AP48" s="242">
        <f t="shared" si="93"/>
        <v>97.627499999999998</v>
      </c>
      <c r="AQ48" s="242">
        <f t="shared" si="93"/>
        <v>1.3175000000000001</v>
      </c>
      <c r="AV48" s="244">
        <f>(AV49+AV50)/2</f>
        <v>14.77375</v>
      </c>
      <c r="AW48" s="244">
        <f>(AW46+AW47)/2</f>
        <v>14.159500000000001</v>
      </c>
      <c r="BD48" s="242">
        <f t="shared" ref="BD48:BF49" si="94">(BD49+BD50)/2</f>
        <v>7.3725000000000005</v>
      </c>
      <c r="BE48" s="242">
        <f t="shared" si="94"/>
        <v>14.88</v>
      </c>
      <c r="BF48" s="242">
        <f t="shared" si="94"/>
        <v>8.17</v>
      </c>
    </row>
    <row r="49" spans="1:58" x14ac:dyDescent="0.25">
      <c r="A49" s="232">
        <v>39859</v>
      </c>
      <c r="B49" s="242">
        <f t="shared" si="84"/>
        <v>6.67</v>
      </c>
      <c r="C49" s="242">
        <f t="shared" si="84"/>
        <v>6.3650000000000002</v>
      </c>
      <c r="H49" s="242">
        <f t="shared" si="85"/>
        <v>7.0750000000000002</v>
      </c>
      <c r="I49" s="242">
        <f t="shared" si="85"/>
        <v>1.9</v>
      </c>
      <c r="J49"/>
      <c r="N49" s="243">
        <f t="shared" si="86"/>
        <v>42</v>
      </c>
      <c r="R49" s="243">
        <f t="shared" si="87"/>
        <v>0</v>
      </c>
      <c r="S49" s="244">
        <f t="shared" si="87"/>
        <v>0.14000000000000001</v>
      </c>
      <c r="V49" s="244">
        <f t="shared" si="88"/>
        <v>9.6500000000000002E-2</v>
      </c>
      <c r="W49" s="244">
        <f t="shared" si="88"/>
        <v>0.16849999999999998</v>
      </c>
      <c r="AC49" s="245">
        <f t="shared" si="89"/>
        <v>27.9</v>
      </c>
      <c r="AH49" s="245">
        <f t="shared" si="90"/>
        <v>55.8</v>
      </c>
      <c r="AJ49" s="245">
        <f t="shared" si="91"/>
        <v>23.6</v>
      </c>
      <c r="AL49" s="245">
        <f t="shared" si="92"/>
        <v>10</v>
      </c>
      <c r="AM49" s="244">
        <f t="shared" si="92"/>
        <v>2.7500000000000004E-2</v>
      </c>
      <c r="AO49" s="245">
        <f t="shared" si="93"/>
        <v>2.75</v>
      </c>
      <c r="AP49" s="242">
        <f t="shared" si="93"/>
        <v>96.865000000000009</v>
      </c>
      <c r="AQ49" s="242">
        <f t="shared" si="93"/>
        <v>1.2650000000000001</v>
      </c>
      <c r="AV49" s="244">
        <f>(AV50+AV51)/2</f>
        <v>14.791499999999999</v>
      </c>
      <c r="AW49" s="244">
        <f>(AW51+AW50)/2</f>
        <v>13.917</v>
      </c>
      <c r="BD49" s="242">
        <f t="shared" si="94"/>
        <v>7.1950000000000003</v>
      </c>
      <c r="BE49" s="242">
        <f t="shared" si="94"/>
        <v>14.88</v>
      </c>
      <c r="BF49" s="242">
        <f t="shared" si="94"/>
        <v>8.17</v>
      </c>
    </row>
    <row r="50" spans="1:58" x14ac:dyDescent="0.25">
      <c r="A50" s="232">
        <v>39860</v>
      </c>
      <c r="B50" s="187">
        <v>6.6</v>
      </c>
      <c r="C50" s="187">
        <v>6.41</v>
      </c>
      <c r="H50" s="187">
        <v>7.03</v>
      </c>
      <c r="I50" s="187">
        <v>1.95</v>
      </c>
      <c r="J50"/>
      <c r="N50" s="239">
        <v>36</v>
      </c>
      <c r="R50" s="239">
        <v>0</v>
      </c>
      <c r="S50" s="240">
        <v>0.14399999999999999</v>
      </c>
      <c r="V50" s="240">
        <v>0.10100000000000001</v>
      </c>
      <c r="W50" s="240">
        <v>0.188</v>
      </c>
      <c r="AC50" s="241">
        <v>28.4</v>
      </c>
      <c r="AH50" s="241">
        <v>56.7</v>
      </c>
      <c r="AJ50" s="241">
        <v>23.5</v>
      </c>
      <c r="AL50" s="241">
        <v>10</v>
      </c>
      <c r="AM50" s="240">
        <v>2.1000000000000001E-2</v>
      </c>
      <c r="AO50" s="241">
        <v>2.6</v>
      </c>
      <c r="AP50" s="187">
        <v>98.39</v>
      </c>
      <c r="AQ50" s="187">
        <v>1.37</v>
      </c>
      <c r="AV50" s="240">
        <v>14.756</v>
      </c>
      <c r="AW50" s="240">
        <v>13.465</v>
      </c>
      <c r="BD50" s="187">
        <v>7.55</v>
      </c>
      <c r="BE50" s="187">
        <v>14.88</v>
      </c>
      <c r="BF50" s="187">
        <v>8.17</v>
      </c>
    </row>
    <row r="51" spans="1:58" x14ac:dyDescent="0.25">
      <c r="A51" s="232">
        <v>39861</v>
      </c>
      <c r="B51" s="187">
        <v>6.74</v>
      </c>
      <c r="C51" s="187">
        <v>6.32</v>
      </c>
      <c r="H51" s="187">
        <v>7.12</v>
      </c>
      <c r="I51" s="187">
        <v>1.85</v>
      </c>
      <c r="J51"/>
      <c r="N51" s="239">
        <v>48</v>
      </c>
      <c r="R51" s="239">
        <v>0</v>
      </c>
      <c r="S51" s="240">
        <v>0.13600000000000001</v>
      </c>
      <c r="V51" s="240">
        <v>9.1999999999999998E-2</v>
      </c>
      <c r="W51" s="240">
        <v>0.14899999999999999</v>
      </c>
      <c r="AC51" s="241">
        <v>27.4</v>
      </c>
      <c r="AH51" s="241">
        <v>54.9</v>
      </c>
      <c r="AJ51" s="241">
        <v>23.7</v>
      </c>
      <c r="AL51" s="241">
        <v>10</v>
      </c>
      <c r="AM51" s="240">
        <v>3.4000000000000002E-2</v>
      </c>
      <c r="AO51" s="241">
        <v>2.9</v>
      </c>
      <c r="AP51" s="187">
        <v>95.34</v>
      </c>
      <c r="AQ51" s="187">
        <v>1.1599999999999999</v>
      </c>
      <c r="AV51" s="240">
        <v>14.827</v>
      </c>
      <c r="AW51" s="240">
        <v>14.369</v>
      </c>
      <c r="BD51" s="187">
        <v>6.84</v>
      </c>
      <c r="BE51" s="187">
        <v>14.88</v>
      </c>
      <c r="BF51" s="187">
        <v>8.17</v>
      </c>
    </row>
    <row r="52" spans="1:58" x14ac:dyDescent="0.25">
      <c r="A52" s="232">
        <v>39862</v>
      </c>
      <c r="B52" s="187">
        <v>6.98</v>
      </c>
      <c r="C52" s="187">
        <v>6.38</v>
      </c>
      <c r="H52" s="187">
        <v>7.25</v>
      </c>
      <c r="I52" s="187">
        <v>1.87</v>
      </c>
      <c r="J52"/>
      <c r="N52" s="239">
        <v>49</v>
      </c>
      <c r="R52" s="239">
        <v>0</v>
      </c>
      <c r="S52" s="240">
        <v>0.186</v>
      </c>
      <c r="V52" s="240">
        <v>9.6000000000000002E-2</v>
      </c>
      <c r="W52" s="240">
        <v>0.16300000000000001</v>
      </c>
      <c r="AC52" s="241">
        <v>30.8</v>
      </c>
      <c r="AH52" s="241">
        <v>61.6</v>
      </c>
      <c r="AJ52" s="241">
        <v>24.5</v>
      </c>
      <c r="AL52" s="241">
        <v>10</v>
      </c>
      <c r="AM52" s="240">
        <v>3.9E-2</v>
      </c>
      <c r="AO52" s="241">
        <v>2.8</v>
      </c>
      <c r="AP52" s="187">
        <v>105.11</v>
      </c>
      <c r="AQ52" s="187">
        <v>1.44</v>
      </c>
      <c r="AV52" s="240">
        <v>14.813000000000001</v>
      </c>
      <c r="AW52" s="240">
        <v>14.398</v>
      </c>
      <c r="BD52" s="187">
        <v>5.96</v>
      </c>
      <c r="BE52" s="187">
        <v>14.88</v>
      </c>
      <c r="BF52" s="187">
        <v>8.17</v>
      </c>
    </row>
    <row r="53" spans="1:58" x14ac:dyDescent="0.25">
      <c r="A53" s="232">
        <v>39863</v>
      </c>
      <c r="B53" s="187">
        <v>6.43</v>
      </c>
      <c r="C53" s="187">
        <v>6.34</v>
      </c>
      <c r="H53" s="187">
        <v>7</v>
      </c>
      <c r="I53" s="187">
        <v>1.87</v>
      </c>
      <c r="J53"/>
      <c r="N53" s="239">
        <v>111</v>
      </c>
      <c r="R53" s="239">
        <v>0</v>
      </c>
      <c r="S53" s="240">
        <v>0.126</v>
      </c>
      <c r="V53" s="240">
        <v>9.1999999999999998E-2</v>
      </c>
      <c r="W53" s="240">
        <v>0.16500000000000001</v>
      </c>
      <c r="AC53" s="241">
        <v>28.5</v>
      </c>
      <c r="AH53" s="241">
        <v>57</v>
      </c>
      <c r="AJ53" s="241">
        <v>22.6</v>
      </c>
      <c r="AL53" s="241">
        <v>10</v>
      </c>
      <c r="AM53" s="240">
        <v>3.7999999999999999E-2</v>
      </c>
      <c r="AO53" s="241">
        <v>2.5</v>
      </c>
      <c r="AP53" s="187">
        <v>94.55</v>
      </c>
      <c r="AQ53" s="187">
        <v>1.25</v>
      </c>
      <c r="AV53" s="240">
        <v>14.199</v>
      </c>
      <c r="AW53" s="240">
        <v>13.739000000000001</v>
      </c>
      <c r="BD53" s="187">
        <v>5.96</v>
      </c>
      <c r="BE53" s="187">
        <v>14.88</v>
      </c>
      <c r="BF53" s="187">
        <v>8.17</v>
      </c>
    </row>
    <row r="54" spans="1:58" x14ac:dyDescent="0.25">
      <c r="A54" s="232">
        <v>39864</v>
      </c>
      <c r="B54" s="187">
        <v>6.58</v>
      </c>
      <c r="C54" s="187">
        <v>6.24</v>
      </c>
      <c r="H54" s="187">
        <v>7.09</v>
      </c>
      <c r="I54" s="187">
        <v>1.79</v>
      </c>
      <c r="J54"/>
      <c r="N54" s="239">
        <v>42</v>
      </c>
      <c r="R54" s="239">
        <v>0</v>
      </c>
      <c r="S54" s="240">
        <v>0.122</v>
      </c>
      <c r="V54" s="240">
        <v>8.2000000000000003E-2</v>
      </c>
      <c r="W54" s="240">
        <v>0.14000000000000001</v>
      </c>
      <c r="AC54" s="241">
        <v>29.1</v>
      </c>
      <c r="AH54" s="241">
        <v>58.2</v>
      </c>
      <c r="AJ54" s="241">
        <v>23.3</v>
      </c>
      <c r="AL54" s="241">
        <v>10</v>
      </c>
      <c r="AM54" s="240">
        <v>4.3999999999999997E-2</v>
      </c>
      <c r="AO54" s="241">
        <v>2.6</v>
      </c>
      <c r="AP54" s="187">
        <v>89.54</v>
      </c>
      <c r="AQ54" s="187">
        <v>1.0900000000000001</v>
      </c>
      <c r="AV54" s="240">
        <v>14.528</v>
      </c>
      <c r="AW54" s="240">
        <v>14.099</v>
      </c>
      <c r="BD54" s="187">
        <v>5.96</v>
      </c>
      <c r="BE54" s="187">
        <v>14.88</v>
      </c>
      <c r="BF54" s="187">
        <v>8.17</v>
      </c>
    </row>
    <row r="55" spans="1:58" x14ac:dyDescent="0.25">
      <c r="A55" s="232">
        <v>39865</v>
      </c>
      <c r="B55" s="187">
        <v>6.43</v>
      </c>
      <c r="C55" s="187">
        <v>6.46</v>
      </c>
      <c r="H55" s="187">
        <v>7.07</v>
      </c>
      <c r="I55" s="187">
        <v>1.83</v>
      </c>
      <c r="J55"/>
      <c r="N55" s="239">
        <v>43</v>
      </c>
      <c r="R55" s="239">
        <v>0</v>
      </c>
      <c r="S55" s="240">
        <v>0.121</v>
      </c>
      <c r="V55" s="240">
        <v>7.8E-2</v>
      </c>
      <c r="W55" s="240">
        <v>0.14299999999999999</v>
      </c>
      <c r="AC55" s="241">
        <v>29.1</v>
      </c>
      <c r="AH55" s="241">
        <v>58.2</v>
      </c>
      <c r="AJ55" s="241">
        <v>21.8</v>
      </c>
      <c r="AL55" s="241">
        <v>10</v>
      </c>
      <c r="AM55" s="240">
        <v>3.7999999999999999E-2</v>
      </c>
      <c r="AO55" s="241">
        <v>2.5</v>
      </c>
      <c r="AP55" s="187">
        <v>95.34</v>
      </c>
      <c r="AQ55" s="187">
        <v>1.21</v>
      </c>
      <c r="AV55" s="240">
        <v>14.69</v>
      </c>
      <c r="AW55" s="240">
        <v>14.25</v>
      </c>
      <c r="BD55" s="187">
        <v>5.96</v>
      </c>
      <c r="BE55" s="187">
        <v>14.88</v>
      </c>
      <c r="BF55" s="187">
        <v>8.17</v>
      </c>
    </row>
    <row r="56" spans="1:58" x14ac:dyDescent="0.25">
      <c r="A56" s="232">
        <v>39866</v>
      </c>
      <c r="B56" s="242">
        <f t="shared" ref="B56:C56" si="95">(B55+B57)/2</f>
        <v>6.71</v>
      </c>
      <c r="C56" s="242">
        <f t="shared" si="95"/>
        <v>6.3849999999999998</v>
      </c>
      <c r="H56" s="242">
        <f t="shared" ref="H56:I56" si="96">(H55+H57)/2</f>
        <v>7.8449999999999998</v>
      </c>
      <c r="I56" s="242">
        <f t="shared" si="96"/>
        <v>1.85</v>
      </c>
      <c r="J56"/>
      <c r="N56" s="243">
        <f t="shared" ref="N56" si="97">(N55+N57)/2</f>
        <v>44</v>
      </c>
      <c r="R56" s="243">
        <f t="shared" ref="R56:S56" si="98">(R55+R57)/2</f>
        <v>0</v>
      </c>
      <c r="S56" s="244">
        <f t="shared" si="98"/>
        <v>0.122</v>
      </c>
      <c r="V56" s="244">
        <f t="shared" ref="V56:W56" si="99">(V55+V57)/2</f>
        <v>8.4499999999999992E-2</v>
      </c>
      <c r="W56" s="244">
        <f t="shared" si="99"/>
        <v>0.1525</v>
      </c>
      <c r="AC56" s="245">
        <f t="shared" ref="AC56" si="100">(AC55+AC57)/2</f>
        <v>29.450000000000003</v>
      </c>
      <c r="AH56" s="245">
        <f t="shared" ref="AH56" si="101">(AH55+AH57)/2</f>
        <v>58.900000000000006</v>
      </c>
      <c r="AJ56" s="245">
        <f t="shared" ref="AJ56" si="102">(AJ55+AJ57)/2</f>
        <v>21.3</v>
      </c>
      <c r="AL56" s="245">
        <f t="shared" ref="AL56:AM56" si="103">(AL55+AL57)/2</f>
        <v>10</v>
      </c>
      <c r="AM56" s="244">
        <f t="shared" si="103"/>
        <v>0.216</v>
      </c>
      <c r="AO56" s="245">
        <f t="shared" ref="AO56:AQ56" si="104">(AO55+AO57)/2</f>
        <v>2.7</v>
      </c>
      <c r="AP56" s="242">
        <f t="shared" si="104"/>
        <v>97.295000000000002</v>
      </c>
      <c r="AQ56" s="242">
        <f t="shared" si="104"/>
        <v>1.29</v>
      </c>
      <c r="AV56" s="244">
        <f t="shared" ref="AV56:AW56" si="105">(AV55+AV57)/2</f>
        <v>14.943999999999999</v>
      </c>
      <c r="AW56" s="244">
        <f t="shared" si="105"/>
        <v>14.081</v>
      </c>
      <c r="BD56" s="242">
        <f t="shared" ref="BD56:BF56" si="106">(BD55+BD57)/2</f>
        <v>5.8</v>
      </c>
      <c r="BE56" s="242">
        <f t="shared" si="106"/>
        <v>14.88</v>
      </c>
      <c r="BF56" s="242">
        <f t="shared" si="106"/>
        <v>7.73</v>
      </c>
    </row>
    <row r="57" spans="1:58" x14ac:dyDescent="0.25">
      <c r="A57" s="232">
        <v>39867</v>
      </c>
      <c r="B57" s="187">
        <v>6.99</v>
      </c>
      <c r="C57" s="187">
        <v>6.31</v>
      </c>
      <c r="H57" s="187">
        <v>8.6199999999999992</v>
      </c>
      <c r="I57" s="187">
        <v>1.87</v>
      </c>
      <c r="J57"/>
      <c r="N57" s="239">
        <v>45</v>
      </c>
      <c r="R57" s="239">
        <v>0</v>
      </c>
      <c r="S57" s="240">
        <v>0.123</v>
      </c>
      <c r="V57" s="240">
        <v>9.0999999999999998E-2</v>
      </c>
      <c r="W57" s="240">
        <v>0.16200000000000001</v>
      </c>
      <c r="AC57" s="241">
        <v>29.8</v>
      </c>
      <c r="AH57" s="241">
        <v>59.6</v>
      </c>
      <c r="AJ57" s="241">
        <v>20.8</v>
      </c>
      <c r="AL57" s="241">
        <v>10</v>
      </c>
      <c r="AM57" s="240">
        <v>0.39400000000000002</v>
      </c>
      <c r="AO57" s="241">
        <v>2.9</v>
      </c>
      <c r="AP57" s="187">
        <v>99.25</v>
      </c>
      <c r="AQ57" s="187">
        <v>1.37</v>
      </c>
      <c r="AV57" s="240">
        <v>15.198</v>
      </c>
      <c r="AW57" s="240">
        <v>13.912000000000001</v>
      </c>
      <c r="BD57" s="187">
        <v>5.64</v>
      </c>
      <c r="BE57" s="187">
        <v>14.88</v>
      </c>
      <c r="BF57" s="187">
        <v>7.29</v>
      </c>
    </row>
    <row r="58" spans="1:58" x14ac:dyDescent="0.25">
      <c r="A58" s="232">
        <v>39868</v>
      </c>
      <c r="B58" s="187">
        <v>6.51</v>
      </c>
      <c r="C58" s="187">
        <v>6.32</v>
      </c>
      <c r="H58" s="187">
        <v>7.26</v>
      </c>
      <c r="I58" s="187">
        <v>1.89</v>
      </c>
      <c r="J58"/>
      <c r="N58" s="239">
        <v>60</v>
      </c>
      <c r="R58" s="239">
        <v>0</v>
      </c>
      <c r="S58" s="240">
        <v>0.11799999999999999</v>
      </c>
      <c r="V58" s="240">
        <v>8.3000000000000004E-2</v>
      </c>
      <c r="W58" s="240">
        <v>0.14599999999999999</v>
      </c>
      <c r="AC58" s="241">
        <v>28.8</v>
      </c>
      <c r="AH58" s="241">
        <v>57.6</v>
      </c>
      <c r="AJ58" s="241">
        <v>24</v>
      </c>
      <c r="AL58" s="241">
        <v>10</v>
      </c>
      <c r="AM58" s="240">
        <v>0.38600000000000001</v>
      </c>
      <c r="AO58" s="241">
        <v>2.7</v>
      </c>
      <c r="AP58" s="187">
        <v>94.93</v>
      </c>
      <c r="AQ58" s="187">
        <v>1.1299999999999999</v>
      </c>
      <c r="AV58" s="240">
        <v>14.657999999999999</v>
      </c>
      <c r="AW58" s="240">
        <v>14.247999999999999</v>
      </c>
      <c r="BD58" s="187">
        <v>5.64</v>
      </c>
      <c r="BE58" s="187">
        <v>14.88</v>
      </c>
      <c r="BF58" s="187">
        <v>7.29</v>
      </c>
    </row>
    <row r="59" spans="1:58" x14ac:dyDescent="0.25">
      <c r="A59" s="232">
        <v>39869</v>
      </c>
      <c r="B59" s="187">
        <v>6.34</v>
      </c>
      <c r="C59" s="187">
        <v>6.15</v>
      </c>
      <c r="H59" s="187">
        <v>7.33</v>
      </c>
      <c r="I59" s="187">
        <v>1.95</v>
      </c>
      <c r="J59"/>
      <c r="N59" s="239">
        <v>43</v>
      </c>
      <c r="R59" s="239">
        <v>0</v>
      </c>
      <c r="S59" s="240">
        <v>0.122</v>
      </c>
      <c r="V59" s="240">
        <v>0.108</v>
      </c>
      <c r="W59" s="240">
        <v>0.16200000000000001</v>
      </c>
      <c r="AC59" s="241">
        <v>28.8</v>
      </c>
      <c r="AH59" s="241">
        <v>57.8</v>
      </c>
      <c r="AJ59" s="241">
        <v>22.4</v>
      </c>
      <c r="AL59" s="241">
        <v>10</v>
      </c>
      <c r="AM59" s="240">
        <v>0.20100000000000001</v>
      </c>
      <c r="AO59" s="241">
        <v>2.6</v>
      </c>
      <c r="AP59" s="187">
        <v>100.7</v>
      </c>
      <c r="AQ59" s="187">
        <v>1.37</v>
      </c>
      <c r="AV59" s="240">
        <v>14.257999999999999</v>
      </c>
      <c r="AW59" s="240">
        <v>13.763</v>
      </c>
      <c r="BD59" s="187">
        <v>5.64</v>
      </c>
      <c r="BE59" s="187">
        <v>14.88</v>
      </c>
      <c r="BF59" s="187">
        <v>7.29</v>
      </c>
    </row>
    <row r="60" spans="1:58" x14ac:dyDescent="0.25">
      <c r="A60" s="232">
        <v>39870</v>
      </c>
      <c r="B60" s="187">
        <v>6.48</v>
      </c>
      <c r="C60" s="187">
        <v>6.14</v>
      </c>
      <c r="H60" s="187">
        <v>8.01</v>
      </c>
      <c r="I60" s="187">
        <v>1.91</v>
      </c>
      <c r="J60"/>
      <c r="N60" s="239">
        <v>46</v>
      </c>
      <c r="R60" s="239">
        <v>0</v>
      </c>
      <c r="S60" s="240">
        <v>0.121</v>
      </c>
      <c r="V60" s="240">
        <v>0.114</v>
      </c>
      <c r="W60" s="240">
        <v>0.17499999999999999</v>
      </c>
      <c r="AC60" s="241">
        <v>29.5</v>
      </c>
      <c r="AH60" s="241">
        <v>59.1</v>
      </c>
      <c r="AJ60" s="241">
        <v>23.1</v>
      </c>
      <c r="AL60" s="241">
        <v>10</v>
      </c>
      <c r="AM60" s="240">
        <v>0.21199999999999999</v>
      </c>
      <c r="AO60" s="241">
        <v>2.6</v>
      </c>
      <c r="AP60" s="187">
        <v>99.7</v>
      </c>
      <c r="AQ60" s="187">
        <v>1.2</v>
      </c>
      <c r="AV60" s="240">
        <v>14.932</v>
      </c>
      <c r="AW60" s="240">
        <v>14.523</v>
      </c>
      <c r="BD60" s="187">
        <v>5.64</v>
      </c>
      <c r="BE60" s="187">
        <v>14.88</v>
      </c>
      <c r="BF60" s="187">
        <v>7.29</v>
      </c>
    </row>
    <row r="61" spans="1:58" x14ac:dyDescent="0.25">
      <c r="A61" s="232">
        <v>39871</v>
      </c>
      <c r="B61" s="187">
        <v>6.74</v>
      </c>
      <c r="C61" s="187">
        <v>6.36</v>
      </c>
      <c r="H61" s="187">
        <v>6.91</v>
      </c>
      <c r="I61" s="187">
        <v>1.94</v>
      </c>
      <c r="J61"/>
      <c r="N61" s="239">
        <v>37</v>
      </c>
      <c r="R61" s="239">
        <v>0</v>
      </c>
      <c r="S61" s="240">
        <v>0.125</v>
      </c>
      <c r="V61" s="240">
        <v>0.121</v>
      </c>
      <c r="W61" s="240">
        <v>0.182</v>
      </c>
      <c r="AC61" s="241">
        <v>29.1</v>
      </c>
      <c r="AH61" s="241">
        <v>58.2</v>
      </c>
      <c r="AJ61" s="241">
        <v>22.6</v>
      </c>
      <c r="AL61" s="241">
        <v>10</v>
      </c>
      <c r="AM61" s="240">
        <v>0.10100000000000001</v>
      </c>
      <c r="AO61" s="241">
        <v>2.7</v>
      </c>
      <c r="AP61" s="187">
        <v>99.8</v>
      </c>
      <c r="AQ61" s="187">
        <v>1.28</v>
      </c>
      <c r="AV61" s="240">
        <v>14.523</v>
      </c>
      <c r="AW61" s="240">
        <v>14.085000000000001</v>
      </c>
      <c r="BD61" s="187">
        <v>5.33</v>
      </c>
      <c r="BE61" s="187">
        <v>14.88</v>
      </c>
      <c r="BF61" s="187">
        <v>8.17</v>
      </c>
    </row>
    <row r="62" spans="1:58" x14ac:dyDescent="0.25">
      <c r="A62" s="232">
        <v>39872</v>
      </c>
      <c r="B62" s="187">
        <v>6.7</v>
      </c>
      <c r="C62" s="187">
        <v>6.53</v>
      </c>
      <c r="H62" s="187">
        <v>7.02</v>
      </c>
      <c r="I62" s="187">
        <v>1.91</v>
      </c>
      <c r="J62"/>
      <c r="N62" s="239">
        <v>45</v>
      </c>
      <c r="R62" s="239">
        <v>0</v>
      </c>
      <c r="S62" s="240">
        <v>0.126</v>
      </c>
      <c r="V62" s="240">
        <v>0.121</v>
      </c>
      <c r="W62" s="240">
        <v>7.02</v>
      </c>
      <c r="AC62" s="241">
        <v>24.4</v>
      </c>
      <c r="AH62" s="241">
        <v>48.4</v>
      </c>
      <c r="AJ62" s="241">
        <v>20.3</v>
      </c>
      <c r="AL62" s="241">
        <v>10</v>
      </c>
      <c r="AM62" s="240">
        <v>9.4E-2</v>
      </c>
      <c r="AO62" s="241">
        <v>2.9</v>
      </c>
      <c r="AP62" s="187">
        <v>100.66</v>
      </c>
      <c r="AQ62" s="187">
        <v>1.33</v>
      </c>
      <c r="AV62" s="240">
        <v>14.41</v>
      </c>
      <c r="AW62" s="240">
        <v>14.12</v>
      </c>
      <c r="BD62" s="187">
        <v>5.33</v>
      </c>
      <c r="BE62" s="187">
        <v>14.88</v>
      </c>
      <c r="BF62" s="187">
        <v>8.17</v>
      </c>
    </row>
    <row r="63" spans="1:58" x14ac:dyDescent="0.25">
      <c r="A63" s="232">
        <v>39873</v>
      </c>
      <c r="B63" s="242">
        <f t="shared" ref="B63:C64" si="107">(B64+B65)/2</f>
        <v>6.46</v>
      </c>
      <c r="C63" s="242">
        <f t="shared" si="107"/>
        <v>6.5075000000000003</v>
      </c>
      <c r="H63" s="242">
        <f t="shared" ref="H63:I64" si="108">(H64+H65)/2</f>
        <v>7.0274999999999999</v>
      </c>
      <c r="I63" s="242">
        <f t="shared" si="108"/>
        <v>1.8900000000000001</v>
      </c>
      <c r="J63"/>
      <c r="N63" s="243">
        <f t="shared" ref="N63:N64" si="109">(N64+N65)/2</f>
        <v>42.75</v>
      </c>
      <c r="R63" s="243">
        <f t="shared" ref="R63:S64" si="110">(R64+R65)/2</f>
        <v>0</v>
      </c>
      <c r="S63" s="244">
        <f t="shared" si="110"/>
        <v>0.13125000000000001</v>
      </c>
      <c r="V63" s="244">
        <f t="shared" ref="V63:W64" si="111">(V64+V65)/2</f>
        <v>0.121</v>
      </c>
      <c r="W63" s="244">
        <f t="shared" si="111"/>
        <v>0.17049999999999998</v>
      </c>
      <c r="AC63" s="245">
        <f t="shared" ref="AC63:AC64" si="112">(AC64+AC65)/2</f>
        <v>29.175000000000001</v>
      </c>
      <c r="AH63" s="245">
        <f t="shared" ref="AH63:AH64" si="113">(AH64+AH65)/2</f>
        <v>58.45</v>
      </c>
      <c r="AJ63" s="245">
        <f t="shared" ref="AJ63:AJ64" si="114">(AJ64+AJ65)/2</f>
        <v>23.375</v>
      </c>
      <c r="AL63" s="245">
        <f t="shared" ref="AL63:AM64" si="115">(AL64+AL65)/2</f>
        <v>10</v>
      </c>
      <c r="AM63" s="244">
        <f t="shared" si="115"/>
        <v>0.11049999999999999</v>
      </c>
      <c r="AO63" s="245">
        <f t="shared" ref="AO63:AQ64" si="116">(AO64+AO65)/2</f>
        <v>2.6500000000000004</v>
      </c>
      <c r="AP63" s="242">
        <f t="shared" si="116"/>
        <v>92.787499999999994</v>
      </c>
      <c r="AQ63" s="242">
        <f t="shared" si="116"/>
        <v>1.1599999999999999</v>
      </c>
      <c r="AV63" s="244">
        <f>(AV64+AV65)/2</f>
        <v>14.573250000000002</v>
      </c>
      <c r="AW63" s="244">
        <f>(AW65+AW64)/2</f>
        <v>13.803249999999998</v>
      </c>
      <c r="BD63" s="242">
        <f t="shared" ref="BD63:BF64" si="117">(BD64+BD65)/2</f>
        <v>5.33</v>
      </c>
      <c r="BE63" s="242">
        <f t="shared" si="117"/>
        <v>14.88</v>
      </c>
      <c r="BF63" s="242">
        <f t="shared" si="117"/>
        <v>8.17</v>
      </c>
    </row>
    <row r="64" spans="1:58" x14ac:dyDescent="0.25">
      <c r="A64" s="232">
        <v>39874</v>
      </c>
      <c r="B64" s="242">
        <f t="shared" si="107"/>
        <v>6.54</v>
      </c>
      <c r="C64" s="242">
        <f t="shared" si="107"/>
        <v>6.4249999999999998</v>
      </c>
      <c r="H64" s="242">
        <f t="shared" si="108"/>
        <v>7.0049999999999999</v>
      </c>
      <c r="I64" s="242">
        <f t="shared" si="108"/>
        <v>1.9100000000000001</v>
      </c>
      <c r="J64"/>
      <c r="N64" s="243">
        <f t="shared" si="109"/>
        <v>44.5</v>
      </c>
      <c r="R64" s="243">
        <f t="shared" si="110"/>
        <v>0</v>
      </c>
      <c r="S64" s="244">
        <f t="shared" si="110"/>
        <v>0.13250000000000001</v>
      </c>
      <c r="V64" s="244">
        <f t="shared" si="111"/>
        <v>0.11699999999999999</v>
      </c>
      <c r="W64" s="244">
        <f t="shared" si="111"/>
        <v>0.17299999999999999</v>
      </c>
      <c r="AC64" s="245">
        <f t="shared" si="112"/>
        <v>27.55</v>
      </c>
      <c r="AH64" s="245">
        <f t="shared" si="113"/>
        <v>55.2</v>
      </c>
      <c r="AJ64" s="245">
        <f t="shared" si="114"/>
        <v>22.35</v>
      </c>
      <c r="AL64" s="245">
        <f t="shared" si="115"/>
        <v>10</v>
      </c>
      <c r="AM64" s="244">
        <f t="shared" si="115"/>
        <v>0.11399999999999999</v>
      </c>
      <c r="AO64" s="245">
        <f t="shared" si="116"/>
        <v>2.7</v>
      </c>
      <c r="AP64" s="242">
        <f t="shared" si="116"/>
        <v>95.125</v>
      </c>
      <c r="AQ64" s="242">
        <f t="shared" si="116"/>
        <v>1.18</v>
      </c>
      <c r="AV64" s="244">
        <f>(AV65+AV66)/2</f>
        <v>14.621500000000001</v>
      </c>
      <c r="AW64" s="244">
        <f>(AW66+AW65)/2</f>
        <v>13.967499999999999</v>
      </c>
      <c r="BD64" s="242">
        <f t="shared" si="117"/>
        <v>5.33</v>
      </c>
      <c r="BE64" s="242">
        <f t="shared" si="117"/>
        <v>14.88</v>
      </c>
      <c r="BF64" s="242">
        <f t="shared" si="117"/>
        <v>8.17</v>
      </c>
    </row>
    <row r="65" spans="1:58" x14ac:dyDescent="0.25">
      <c r="A65" s="232">
        <v>39875</v>
      </c>
      <c r="B65" s="187">
        <v>6.38</v>
      </c>
      <c r="C65" s="187">
        <v>6.59</v>
      </c>
      <c r="H65" s="187">
        <v>7.05</v>
      </c>
      <c r="I65" s="187">
        <v>1.87</v>
      </c>
      <c r="J65"/>
      <c r="N65" s="239">
        <v>41</v>
      </c>
      <c r="R65" s="239">
        <v>0</v>
      </c>
      <c r="S65" s="240">
        <v>0.13</v>
      </c>
      <c r="V65" s="240">
        <v>0.125</v>
      </c>
      <c r="W65" s="240">
        <v>0.16800000000000001</v>
      </c>
      <c r="AC65" s="241">
        <v>30.8</v>
      </c>
      <c r="AH65" s="241">
        <v>61.7</v>
      </c>
      <c r="AJ65" s="241">
        <v>24.4</v>
      </c>
      <c r="AL65" s="241">
        <v>10</v>
      </c>
      <c r="AM65" s="240">
        <v>0.107</v>
      </c>
      <c r="AO65" s="241">
        <v>2.6</v>
      </c>
      <c r="AP65" s="187">
        <v>90.45</v>
      </c>
      <c r="AQ65" s="187">
        <v>1.1399999999999999</v>
      </c>
      <c r="AV65" s="240">
        <v>14.525</v>
      </c>
      <c r="AW65" s="240">
        <v>13.638999999999999</v>
      </c>
      <c r="BD65" s="187">
        <v>5.33</v>
      </c>
      <c r="BE65" s="187">
        <v>14.88</v>
      </c>
      <c r="BF65" s="187">
        <v>8.17</v>
      </c>
    </row>
    <row r="66" spans="1:58" x14ac:dyDescent="0.25">
      <c r="A66" s="232">
        <v>39876</v>
      </c>
      <c r="B66" s="187">
        <v>6.7</v>
      </c>
      <c r="C66" s="187">
        <v>6.26</v>
      </c>
      <c r="H66" s="187">
        <v>6.96</v>
      </c>
      <c r="I66" s="187">
        <v>1.95</v>
      </c>
      <c r="J66"/>
      <c r="N66" s="239">
        <v>48</v>
      </c>
      <c r="R66" s="239">
        <v>0</v>
      </c>
      <c r="S66" s="240">
        <v>0.13500000000000001</v>
      </c>
      <c r="V66" s="240">
        <v>0.109</v>
      </c>
      <c r="W66" s="240">
        <v>0.17799999999999999</v>
      </c>
      <c r="AC66" s="241">
        <v>24.3</v>
      </c>
      <c r="AH66" s="241">
        <v>48.7</v>
      </c>
      <c r="AJ66" s="241">
        <v>20.3</v>
      </c>
      <c r="AL66" s="241">
        <v>10</v>
      </c>
      <c r="AM66" s="240">
        <v>0.121</v>
      </c>
      <c r="AO66" s="241">
        <v>2.8</v>
      </c>
      <c r="AP66" s="187">
        <v>99.8</v>
      </c>
      <c r="AQ66" s="187">
        <v>1.22</v>
      </c>
      <c r="AV66" s="240">
        <v>14.718</v>
      </c>
      <c r="AW66" s="240">
        <v>14.295999999999999</v>
      </c>
      <c r="BD66" s="187">
        <v>5.33</v>
      </c>
      <c r="BE66" s="187">
        <v>14.88</v>
      </c>
      <c r="BF66" s="187">
        <v>8.17</v>
      </c>
    </row>
    <row r="67" spans="1:58" x14ac:dyDescent="0.25">
      <c r="A67" s="232">
        <v>39877</v>
      </c>
      <c r="B67" s="187">
        <v>6.92</v>
      </c>
      <c r="C67" s="187">
        <v>6.26</v>
      </c>
      <c r="H67" s="187">
        <v>6.94</v>
      </c>
      <c r="I67" s="187">
        <v>1.86</v>
      </c>
      <c r="J67"/>
      <c r="N67" s="239">
        <v>24</v>
      </c>
      <c r="R67" s="239">
        <v>20</v>
      </c>
      <c r="S67" s="240">
        <v>0.16300000000000001</v>
      </c>
      <c r="V67" s="240">
        <v>0.188</v>
      </c>
      <c r="W67" s="240">
        <v>0.22600000000000001</v>
      </c>
      <c r="AC67" s="241">
        <v>31.8</v>
      </c>
      <c r="AH67" s="241">
        <v>63.7</v>
      </c>
      <c r="AJ67" s="241">
        <v>20.2</v>
      </c>
      <c r="AL67" s="241">
        <v>10</v>
      </c>
      <c r="AM67" s="240">
        <v>9.4E-2</v>
      </c>
      <c r="AO67" s="241">
        <v>2.9</v>
      </c>
      <c r="AP67" s="187">
        <v>100.22</v>
      </c>
      <c r="AQ67" s="187">
        <v>1.37</v>
      </c>
      <c r="AV67" s="240">
        <v>14.510999999999999</v>
      </c>
      <c r="AW67" s="240">
        <v>14.096</v>
      </c>
      <c r="BD67" s="187">
        <v>5.33</v>
      </c>
      <c r="BE67" s="187">
        <v>14.88</v>
      </c>
      <c r="BF67" s="187">
        <v>9.0500000000000007</v>
      </c>
    </row>
    <row r="68" spans="1:58" x14ac:dyDescent="0.25">
      <c r="A68" s="232">
        <v>39878</v>
      </c>
      <c r="B68" s="187">
        <v>6.04</v>
      </c>
      <c r="C68" s="187">
        <v>6.18</v>
      </c>
      <c r="H68" s="187">
        <v>7.23</v>
      </c>
      <c r="I68" s="187">
        <v>1.92</v>
      </c>
      <c r="J68"/>
      <c r="N68" s="239">
        <v>26</v>
      </c>
      <c r="R68" s="239">
        <v>3</v>
      </c>
      <c r="S68" s="240">
        <v>0.16</v>
      </c>
      <c r="V68" s="240">
        <v>0.104</v>
      </c>
      <c r="W68" s="240">
        <v>0.19600000000000001</v>
      </c>
      <c r="AC68" s="241">
        <v>31.2</v>
      </c>
      <c r="AH68" s="241">
        <v>62.4</v>
      </c>
      <c r="AJ68" s="241">
        <v>21.1</v>
      </c>
      <c r="AL68" s="241">
        <v>10</v>
      </c>
      <c r="AM68" s="240">
        <v>4.8000000000000001E-2</v>
      </c>
      <c r="AO68" s="241">
        <v>2.9</v>
      </c>
      <c r="AP68" s="187">
        <v>100.24</v>
      </c>
      <c r="AQ68" s="187">
        <v>1.33</v>
      </c>
      <c r="AV68" s="240">
        <v>14.429</v>
      </c>
      <c r="AW68" s="240">
        <v>13.983000000000001</v>
      </c>
      <c r="BD68" s="187">
        <v>5.96</v>
      </c>
      <c r="BE68" s="187">
        <v>14.88</v>
      </c>
      <c r="BF68" s="187">
        <v>9.0500000000000007</v>
      </c>
    </row>
    <row r="69" spans="1:58" x14ac:dyDescent="0.25">
      <c r="A69" s="232">
        <v>39879</v>
      </c>
      <c r="B69" s="187">
        <v>5.97</v>
      </c>
      <c r="C69" s="187">
        <v>6.3</v>
      </c>
      <c r="H69" s="187">
        <v>5.88</v>
      </c>
      <c r="I69" s="187">
        <v>1.85</v>
      </c>
      <c r="J69"/>
      <c r="N69" s="239">
        <v>30</v>
      </c>
      <c r="R69" s="239">
        <v>4</v>
      </c>
      <c r="S69" s="240">
        <v>0.23100000000000001</v>
      </c>
      <c r="V69" s="240">
        <v>0.112</v>
      </c>
      <c r="W69" s="240">
        <v>0.108</v>
      </c>
      <c r="AC69" s="241">
        <v>22.9</v>
      </c>
      <c r="AH69" s="241">
        <v>45.8</v>
      </c>
      <c r="AJ69" s="241">
        <v>22.6</v>
      </c>
      <c r="AL69" s="241">
        <v>10</v>
      </c>
      <c r="AM69" s="240">
        <v>5.2999999999999999E-2</v>
      </c>
      <c r="AO69" s="241">
        <v>2.9</v>
      </c>
      <c r="AP69" s="187">
        <v>95.54</v>
      </c>
      <c r="AQ69" s="187">
        <v>1.06</v>
      </c>
      <c r="AV69" s="240">
        <v>15.34</v>
      </c>
      <c r="AW69" s="240">
        <v>14.9</v>
      </c>
      <c r="BD69" s="187">
        <v>5.96</v>
      </c>
      <c r="BE69" s="187">
        <v>14.88</v>
      </c>
      <c r="BF69" s="187">
        <v>9.0500000000000007</v>
      </c>
    </row>
    <row r="70" spans="1:58" x14ac:dyDescent="0.25">
      <c r="A70" s="232">
        <v>39880</v>
      </c>
      <c r="B70" s="242">
        <f t="shared" ref="B70:C71" si="118">(B71+B72)/2</f>
        <v>7.1649999999999991</v>
      </c>
      <c r="C70" s="242">
        <f t="shared" si="118"/>
        <v>6.05</v>
      </c>
      <c r="H70" s="242">
        <f t="shared" ref="H70:I71" si="119">(H71+H72)/2</f>
        <v>6.9749999999999996</v>
      </c>
      <c r="I70" s="242">
        <f t="shared" si="119"/>
        <v>1.7475000000000001</v>
      </c>
      <c r="J70"/>
      <c r="N70" s="243">
        <f t="shared" ref="N70:N71" si="120">(N71+N72)/2</f>
        <v>74.5</v>
      </c>
      <c r="R70" s="243">
        <f t="shared" ref="R70:S71" si="121">(R71+R72)/2</f>
        <v>0</v>
      </c>
      <c r="S70" s="244">
        <f t="shared" si="121"/>
        <v>0.16649999999999998</v>
      </c>
      <c r="V70" s="244">
        <f t="shared" ref="V70:W71" si="122">(V71+V72)/2</f>
        <v>6.3E-2</v>
      </c>
      <c r="W70" s="244">
        <f t="shared" si="122"/>
        <v>0.18425</v>
      </c>
      <c r="AC70" s="245">
        <f t="shared" ref="AC70:AC71" si="123">(AC71+AC72)/2</f>
        <v>33.1</v>
      </c>
      <c r="AH70" s="245">
        <f t="shared" ref="AH70:AH71" si="124">(AH71+AH72)/2</f>
        <v>66.2</v>
      </c>
      <c r="AJ70" s="245">
        <f t="shared" ref="AJ70:AJ71" si="125">(AJ71+AJ72)/2</f>
        <v>33.825000000000003</v>
      </c>
      <c r="AL70" s="245">
        <f t="shared" ref="AL70:AM71" si="126">(AL71+AL72)/2</f>
        <v>10</v>
      </c>
      <c r="AM70" s="244">
        <f t="shared" si="126"/>
        <v>4.675E-2</v>
      </c>
      <c r="AO70" s="245">
        <f t="shared" ref="AO70:AQ71" si="127">(AO71+AO72)/2</f>
        <v>2.875</v>
      </c>
      <c r="AP70" s="242">
        <f t="shared" si="127"/>
        <v>91.162500000000009</v>
      </c>
      <c r="AQ70" s="242">
        <f t="shared" si="127"/>
        <v>1.1074999999999999</v>
      </c>
      <c r="AV70" s="244">
        <f>(AV71+AV72)/2</f>
        <v>14.82475</v>
      </c>
      <c r="AW70" s="244">
        <f>(AW68+AW69)/2</f>
        <v>14.441500000000001</v>
      </c>
      <c r="BD70" s="242">
        <f t="shared" ref="BD70:BF71" si="128">(BD71+BD72)/2</f>
        <v>12.702500000000001</v>
      </c>
      <c r="BE70" s="242">
        <f t="shared" si="128"/>
        <v>14.88</v>
      </c>
      <c r="BF70" s="242">
        <f t="shared" si="128"/>
        <v>9.0500000000000007</v>
      </c>
    </row>
    <row r="71" spans="1:58" x14ac:dyDescent="0.25">
      <c r="A71" s="232">
        <v>39881</v>
      </c>
      <c r="B71" s="242">
        <f t="shared" si="118"/>
        <v>7.3599999999999994</v>
      </c>
      <c r="C71" s="242">
        <f t="shared" si="118"/>
        <v>5.96</v>
      </c>
      <c r="H71" s="242">
        <f t="shared" si="119"/>
        <v>6.98</v>
      </c>
      <c r="I71" s="242">
        <f t="shared" si="119"/>
        <v>1.7149999999999999</v>
      </c>
      <c r="J71"/>
      <c r="N71" s="243">
        <f t="shared" si="120"/>
        <v>70</v>
      </c>
      <c r="R71" s="243">
        <v>0</v>
      </c>
      <c r="S71" s="244">
        <f t="shared" si="121"/>
        <v>0.183</v>
      </c>
      <c r="V71" s="244">
        <f t="shared" si="122"/>
        <v>7.3999999999999996E-2</v>
      </c>
      <c r="W71" s="244">
        <f t="shared" si="122"/>
        <v>0.1905</v>
      </c>
      <c r="AC71" s="245">
        <f t="shared" si="123"/>
        <v>32.700000000000003</v>
      </c>
      <c r="AH71" s="245">
        <f t="shared" si="124"/>
        <v>65.400000000000006</v>
      </c>
      <c r="AJ71" s="245">
        <f t="shared" si="125"/>
        <v>32.450000000000003</v>
      </c>
      <c r="AL71" s="245">
        <f t="shared" si="126"/>
        <v>10</v>
      </c>
      <c r="AM71" s="244">
        <f t="shared" si="126"/>
        <v>5.6499999999999995E-2</v>
      </c>
      <c r="AO71" s="245">
        <f t="shared" si="127"/>
        <v>2.95</v>
      </c>
      <c r="AP71" s="242">
        <f t="shared" si="127"/>
        <v>87.64500000000001</v>
      </c>
      <c r="AQ71" s="242">
        <f t="shared" si="127"/>
        <v>1.0549999999999999</v>
      </c>
      <c r="AV71" s="244">
        <f>(AV72+AV73)/2</f>
        <v>14.6995</v>
      </c>
      <c r="AW71" s="244">
        <f>(AW73+AW72)/2</f>
        <v>14.332000000000001</v>
      </c>
      <c r="BD71" s="242">
        <f t="shared" si="128"/>
        <v>12.305</v>
      </c>
      <c r="BE71" s="242">
        <f t="shared" si="128"/>
        <v>14.88</v>
      </c>
      <c r="BF71" s="242">
        <f t="shared" si="128"/>
        <v>9.0500000000000007</v>
      </c>
    </row>
    <row r="72" spans="1:58" x14ac:dyDescent="0.25">
      <c r="A72" s="232">
        <v>39882</v>
      </c>
      <c r="B72" s="187">
        <v>6.97</v>
      </c>
      <c r="C72" s="187">
        <v>6.14</v>
      </c>
      <c r="H72" s="187">
        <v>6.97</v>
      </c>
      <c r="I72" s="187">
        <v>1.78</v>
      </c>
      <c r="J72"/>
      <c r="N72" s="239">
        <v>79</v>
      </c>
      <c r="R72" s="239">
        <v>0</v>
      </c>
      <c r="S72" s="240">
        <v>0.15</v>
      </c>
      <c r="V72" s="240">
        <v>5.1999999999999998E-2</v>
      </c>
      <c r="W72" s="240">
        <v>0.17799999999999999</v>
      </c>
      <c r="AC72" s="241">
        <v>33.5</v>
      </c>
      <c r="AH72" s="241">
        <v>67</v>
      </c>
      <c r="AJ72" s="241">
        <v>35.200000000000003</v>
      </c>
      <c r="AL72" s="241">
        <v>10</v>
      </c>
      <c r="AM72" s="240">
        <v>3.6999999999999998E-2</v>
      </c>
      <c r="AO72" s="241">
        <v>2.8</v>
      </c>
      <c r="AP72" s="187">
        <v>94.68</v>
      </c>
      <c r="AQ72" s="187">
        <v>1.1599999999999999</v>
      </c>
      <c r="AV72" s="240">
        <v>14.95</v>
      </c>
      <c r="AW72" s="240">
        <v>14.611000000000001</v>
      </c>
      <c r="BD72" s="187">
        <v>13.1</v>
      </c>
      <c r="BE72" s="187">
        <v>14.88</v>
      </c>
      <c r="BF72" s="187">
        <v>9.0500000000000007</v>
      </c>
    </row>
    <row r="73" spans="1:58" x14ac:dyDescent="0.25">
      <c r="A73" s="232">
        <v>39883</v>
      </c>
      <c r="B73" s="187">
        <v>7.75</v>
      </c>
      <c r="C73" s="187">
        <v>5.78</v>
      </c>
      <c r="H73" s="187">
        <v>6.99</v>
      </c>
      <c r="I73" s="187">
        <v>1.65</v>
      </c>
      <c r="J73"/>
      <c r="N73" s="239">
        <v>61</v>
      </c>
      <c r="R73" s="239">
        <v>6</v>
      </c>
      <c r="S73" s="240">
        <v>0.216</v>
      </c>
      <c r="V73" s="240">
        <v>9.6000000000000002E-2</v>
      </c>
      <c r="W73" s="240">
        <v>0.20300000000000001</v>
      </c>
      <c r="AC73" s="241">
        <v>31.9</v>
      </c>
      <c r="AH73" s="241">
        <v>63.8</v>
      </c>
      <c r="AJ73" s="241">
        <v>29.7</v>
      </c>
      <c r="AL73" s="241">
        <v>10</v>
      </c>
      <c r="AM73" s="240">
        <v>7.5999999999999998E-2</v>
      </c>
      <c r="AO73" s="241">
        <v>3.1</v>
      </c>
      <c r="AP73" s="187">
        <v>80.61</v>
      </c>
      <c r="AQ73" s="187">
        <v>0.95</v>
      </c>
      <c r="AV73" s="240">
        <v>14.449</v>
      </c>
      <c r="AW73" s="240">
        <v>14.053000000000001</v>
      </c>
      <c r="BD73" s="187">
        <v>11.51</v>
      </c>
      <c r="BE73" s="187">
        <v>14.88</v>
      </c>
      <c r="BF73" s="187">
        <v>9.0500000000000007</v>
      </c>
    </row>
    <row r="74" spans="1:58" x14ac:dyDescent="0.25">
      <c r="A74" s="232">
        <v>39884</v>
      </c>
      <c r="B74" s="187">
        <v>7.57</v>
      </c>
      <c r="C74" s="187">
        <v>6.26</v>
      </c>
      <c r="H74" s="187">
        <v>7.61</v>
      </c>
      <c r="I74" s="187">
        <v>1.74</v>
      </c>
      <c r="J74"/>
      <c r="N74" s="239">
        <v>46</v>
      </c>
      <c r="R74" s="239">
        <v>7</v>
      </c>
      <c r="S74" s="240">
        <v>0.14199999999999999</v>
      </c>
      <c r="V74" s="240">
        <v>6.4000000000000001E-2</v>
      </c>
      <c r="W74" s="240">
        <v>0.17699999999999999</v>
      </c>
      <c r="AC74" s="241">
        <v>33</v>
      </c>
      <c r="AH74" s="241">
        <v>66</v>
      </c>
      <c r="AJ74" s="241">
        <v>23.4</v>
      </c>
      <c r="AL74" s="241">
        <v>10</v>
      </c>
      <c r="AM74" s="240">
        <v>5.7000000000000002E-2</v>
      </c>
      <c r="AO74" s="241">
        <v>3</v>
      </c>
      <c r="AP74" s="187">
        <v>79.69</v>
      </c>
      <c r="AQ74" s="187">
        <v>0.76</v>
      </c>
      <c r="AV74" s="240">
        <v>14.805999999999999</v>
      </c>
      <c r="AW74" s="240">
        <v>14.477</v>
      </c>
      <c r="BD74" s="187">
        <v>11.51</v>
      </c>
      <c r="BE74" s="187">
        <v>14.88</v>
      </c>
      <c r="BF74" s="187">
        <v>9.0500000000000007</v>
      </c>
    </row>
    <row r="75" spans="1:58" x14ac:dyDescent="0.25">
      <c r="A75" s="232">
        <v>39885</v>
      </c>
      <c r="B75" s="187">
        <f>(B76+B77)/2</f>
        <v>6.2349999999999994</v>
      </c>
      <c r="C75" s="187">
        <v>6.11</v>
      </c>
      <c r="H75" s="187">
        <v>7.24</v>
      </c>
      <c r="I75" s="187">
        <v>1.77</v>
      </c>
      <c r="J75"/>
      <c r="N75" s="239">
        <v>41</v>
      </c>
      <c r="R75" s="239">
        <v>2</v>
      </c>
      <c r="S75" s="240">
        <v>0.14599999999999999</v>
      </c>
      <c r="V75" s="240">
        <v>0.105</v>
      </c>
      <c r="W75" s="240">
        <v>0.22600000000000001</v>
      </c>
      <c r="AC75" s="241">
        <v>28.9</v>
      </c>
      <c r="AH75" s="241">
        <v>57.8</v>
      </c>
      <c r="AJ75" s="241">
        <v>26.8</v>
      </c>
      <c r="AL75" s="241">
        <v>10</v>
      </c>
      <c r="AM75" s="240">
        <v>7.2999999999999995E-2</v>
      </c>
      <c r="AO75" s="241">
        <v>2.9</v>
      </c>
      <c r="AP75" s="187">
        <v>85.09</v>
      </c>
      <c r="AQ75" s="187">
        <v>0.98</v>
      </c>
      <c r="AV75" s="240">
        <v>14.409000000000001</v>
      </c>
      <c r="AW75" s="240">
        <v>14.039</v>
      </c>
      <c r="BD75" s="187">
        <v>11.51</v>
      </c>
      <c r="BE75" s="187">
        <v>14.88</v>
      </c>
      <c r="BF75" s="187">
        <v>9.0500000000000007</v>
      </c>
    </row>
    <row r="76" spans="1:58" x14ac:dyDescent="0.25">
      <c r="A76" s="232">
        <v>39886</v>
      </c>
      <c r="B76" s="187">
        <v>6.21</v>
      </c>
      <c r="C76" s="187">
        <v>6.22</v>
      </c>
      <c r="H76" s="187">
        <v>7.46</v>
      </c>
      <c r="I76" s="187">
        <v>1.76</v>
      </c>
      <c r="J76"/>
      <c r="N76" s="239">
        <v>43</v>
      </c>
      <c r="R76" s="239">
        <v>2</v>
      </c>
      <c r="S76" s="240">
        <v>0.14000000000000001</v>
      </c>
      <c r="V76" s="240">
        <v>8.8999999999999996E-2</v>
      </c>
      <c r="W76" s="240">
        <v>0.20599999999999999</v>
      </c>
      <c r="AC76" s="241">
        <v>29.7</v>
      </c>
      <c r="AH76" s="241">
        <v>59.5</v>
      </c>
      <c r="AJ76" s="241">
        <v>26.6</v>
      </c>
      <c r="AL76" s="241">
        <v>10</v>
      </c>
      <c r="AM76" s="240">
        <v>8.3000000000000004E-2</v>
      </c>
      <c r="AO76" s="241">
        <v>3</v>
      </c>
      <c r="AP76" s="187">
        <v>90.87</v>
      </c>
      <c r="AQ76" s="187">
        <v>1.08</v>
      </c>
      <c r="AV76" s="240">
        <v>14.89</v>
      </c>
      <c r="AW76" s="240">
        <v>14.53</v>
      </c>
      <c r="BD76" s="187">
        <v>11.19</v>
      </c>
      <c r="BE76" s="187">
        <v>14.88</v>
      </c>
      <c r="BF76" s="187">
        <v>9.0500000000000007</v>
      </c>
    </row>
    <row r="77" spans="1:58" x14ac:dyDescent="0.25">
      <c r="A77" s="232">
        <v>39887</v>
      </c>
      <c r="B77" s="242">
        <f t="shared" ref="B77:C77" si="129">(B76+B78)/2</f>
        <v>6.26</v>
      </c>
      <c r="C77" s="242">
        <f t="shared" si="129"/>
        <v>6.3699999999999992</v>
      </c>
      <c r="H77" s="242">
        <f t="shared" ref="H77:I77" si="130">(H76+H78)/2</f>
        <v>7.1</v>
      </c>
      <c r="I77" s="242">
        <f t="shared" si="130"/>
        <v>1.7450000000000001</v>
      </c>
      <c r="J77"/>
      <c r="N77" s="243">
        <f t="shared" ref="N77" si="131">(N76+N78)/2</f>
        <v>42</v>
      </c>
      <c r="R77" s="243">
        <f t="shared" ref="R77:S77" si="132">(R76+R78)/2</f>
        <v>1</v>
      </c>
      <c r="S77" s="244">
        <f t="shared" si="132"/>
        <v>0.17699999999999999</v>
      </c>
      <c r="V77" s="244">
        <f t="shared" ref="V77:W77" si="133">(V76+V78)/2</f>
        <v>0.104</v>
      </c>
      <c r="W77" s="244">
        <f t="shared" si="133"/>
        <v>0.20150000000000001</v>
      </c>
      <c r="AC77" s="245">
        <f t="shared" ref="AC77" si="134">(AC76+AC78)/2</f>
        <v>27.85</v>
      </c>
      <c r="AH77" s="245">
        <f t="shared" ref="AH77" si="135">(AH76+AH78)/2</f>
        <v>55.75</v>
      </c>
      <c r="AJ77" s="245">
        <f t="shared" ref="AJ77" si="136">(AJ76+AJ78)/2</f>
        <v>26.25</v>
      </c>
      <c r="AL77" s="245">
        <f t="shared" ref="AL77:AM77" si="137">(AL76+AL78)/2</f>
        <v>10</v>
      </c>
      <c r="AM77" s="244">
        <f t="shared" si="137"/>
        <v>8.3000000000000004E-2</v>
      </c>
      <c r="AO77" s="245">
        <f t="shared" ref="AO77:AQ77" si="138">(AO76+AO78)/2</f>
        <v>3.05</v>
      </c>
      <c r="AP77" s="242">
        <f t="shared" si="138"/>
        <v>90.594999999999999</v>
      </c>
      <c r="AQ77" s="242">
        <f t="shared" si="138"/>
        <v>1.1499999999999999</v>
      </c>
      <c r="AV77" s="244">
        <f t="shared" ref="AV77:AW77" si="139">(AV76+AV78)/2</f>
        <v>15.015000000000001</v>
      </c>
      <c r="AW77" s="244">
        <f t="shared" si="139"/>
        <v>14.217499999999999</v>
      </c>
      <c r="BD77" s="242">
        <f t="shared" ref="BD77:BF77" si="140">(BD76+BD78)/2</f>
        <v>11.19</v>
      </c>
      <c r="BE77" s="242">
        <f t="shared" si="140"/>
        <v>14.88</v>
      </c>
      <c r="BF77" s="242">
        <f t="shared" si="140"/>
        <v>9.0500000000000007</v>
      </c>
    </row>
    <row r="78" spans="1:58" x14ac:dyDescent="0.25">
      <c r="A78" s="232">
        <v>39888</v>
      </c>
      <c r="B78" s="187">
        <v>6.31</v>
      </c>
      <c r="C78" s="187">
        <v>6.52</v>
      </c>
      <c r="H78" s="187">
        <v>6.74</v>
      </c>
      <c r="I78" s="187">
        <v>1.73</v>
      </c>
      <c r="J78"/>
      <c r="N78" s="239">
        <v>41</v>
      </c>
      <c r="R78" s="239">
        <v>0</v>
      </c>
      <c r="S78" s="240">
        <v>0.214</v>
      </c>
      <c r="V78" s="240">
        <v>0.11899999999999999</v>
      </c>
      <c r="W78" s="240">
        <v>0.19700000000000001</v>
      </c>
      <c r="AC78" s="241">
        <v>26</v>
      </c>
      <c r="AH78" s="241">
        <v>52</v>
      </c>
      <c r="AJ78" s="241">
        <v>25.9</v>
      </c>
      <c r="AL78" s="241">
        <v>10</v>
      </c>
      <c r="AM78" s="240">
        <v>8.3000000000000004E-2</v>
      </c>
      <c r="AO78" s="241">
        <v>3.1</v>
      </c>
      <c r="AP78" s="187">
        <v>90.32</v>
      </c>
      <c r="AQ78" s="187">
        <v>1.22</v>
      </c>
      <c r="AV78" s="240">
        <v>15.14</v>
      </c>
      <c r="AW78" s="240">
        <v>13.904999999999999</v>
      </c>
      <c r="BD78" s="187">
        <v>11.19</v>
      </c>
      <c r="BE78" s="187">
        <v>14.88</v>
      </c>
      <c r="BF78" s="187">
        <v>9.0500000000000007</v>
      </c>
    </row>
    <row r="79" spans="1:58" x14ac:dyDescent="0.25">
      <c r="A79" s="232">
        <v>39889</v>
      </c>
      <c r="B79" s="187">
        <v>6.68</v>
      </c>
      <c r="C79" s="187">
        <v>6.42</v>
      </c>
      <c r="H79" s="187">
        <v>7.66</v>
      </c>
      <c r="I79" s="187">
        <v>1.68</v>
      </c>
      <c r="J79"/>
      <c r="N79" s="239">
        <v>46</v>
      </c>
      <c r="R79" s="239">
        <v>0</v>
      </c>
      <c r="S79" s="240">
        <v>0.21299999999999999</v>
      </c>
      <c r="V79" s="240">
        <v>9.9000000000000005E-2</v>
      </c>
      <c r="W79" s="240">
        <v>0.246</v>
      </c>
      <c r="AC79" s="241">
        <v>33.1</v>
      </c>
      <c r="AH79" s="241">
        <v>66.2</v>
      </c>
      <c r="AJ79" s="241">
        <v>24.2</v>
      </c>
      <c r="AL79" s="241">
        <v>10</v>
      </c>
      <c r="AM79" s="240">
        <v>7.9000000000000001E-2</v>
      </c>
      <c r="AO79" s="241">
        <v>3.1</v>
      </c>
      <c r="AP79" s="187">
        <v>85.58</v>
      </c>
      <c r="AQ79" s="187">
        <v>1.1000000000000001</v>
      </c>
      <c r="AV79" s="240">
        <v>18.271999999999998</v>
      </c>
      <c r="AW79" s="240">
        <v>13.962999999999999</v>
      </c>
      <c r="BD79" s="187">
        <v>11.19</v>
      </c>
      <c r="BE79" s="187">
        <v>14.88</v>
      </c>
      <c r="BF79" s="187">
        <v>9.0500000000000007</v>
      </c>
    </row>
    <row r="80" spans="1:58" x14ac:dyDescent="0.25">
      <c r="A80" s="232">
        <v>39890</v>
      </c>
      <c r="B80" s="187">
        <v>6.4</v>
      </c>
      <c r="C80" s="187">
        <v>6.48</v>
      </c>
      <c r="H80" s="187">
        <v>7.78</v>
      </c>
      <c r="I80" s="187">
        <v>1.47</v>
      </c>
      <c r="J80"/>
      <c r="N80" s="239">
        <v>52</v>
      </c>
      <c r="R80" s="239">
        <v>0</v>
      </c>
      <c r="S80" s="240">
        <v>0.14099999999999999</v>
      </c>
      <c r="V80" s="240">
        <v>0.45800000000000002</v>
      </c>
      <c r="W80" s="240">
        <v>0.38800000000000001</v>
      </c>
      <c r="AC80" s="241">
        <v>31.5</v>
      </c>
      <c r="AH80" s="241">
        <v>63</v>
      </c>
      <c r="AJ80" s="241">
        <v>24.4</v>
      </c>
      <c r="AL80" s="241">
        <v>10</v>
      </c>
      <c r="AM80" s="240">
        <v>0.14599999999999999</v>
      </c>
      <c r="AO80" s="241">
        <v>3.2</v>
      </c>
      <c r="AP80" s="187">
        <v>79.69</v>
      </c>
      <c r="AQ80" s="187">
        <v>1.24</v>
      </c>
      <c r="AV80" s="240">
        <v>21.841999999999999</v>
      </c>
      <c r="AW80" s="240">
        <v>13.352</v>
      </c>
      <c r="BD80" s="187">
        <v>11.51</v>
      </c>
      <c r="BE80" s="187">
        <v>14.88</v>
      </c>
      <c r="BF80" s="187">
        <v>9.0500000000000007</v>
      </c>
    </row>
    <row r="81" spans="1:58" x14ac:dyDescent="0.25">
      <c r="A81" s="232">
        <v>39891</v>
      </c>
      <c r="B81" s="187">
        <v>6.76</v>
      </c>
      <c r="C81" s="187">
        <v>6.54</v>
      </c>
      <c r="H81" s="187">
        <v>6.39</v>
      </c>
      <c r="I81" s="187">
        <v>1.28</v>
      </c>
      <c r="J81"/>
      <c r="N81" s="239">
        <v>36</v>
      </c>
      <c r="R81" s="239">
        <v>0</v>
      </c>
      <c r="S81" s="240">
        <v>0.14199999999999999</v>
      </c>
      <c r="V81" s="240">
        <v>0.56399999999999995</v>
      </c>
      <c r="W81" s="240">
        <v>0.77100000000000002</v>
      </c>
      <c r="AC81" s="241">
        <v>30.5</v>
      </c>
      <c r="AH81" s="241">
        <v>61</v>
      </c>
      <c r="AJ81" s="241">
        <v>24.6</v>
      </c>
      <c r="AL81" s="241">
        <v>10</v>
      </c>
      <c r="AM81" s="240">
        <v>0.16700000000000001</v>
      </c>
      <c r="AO81" s="241">
        <v>3.3</v>
      </c>
      <c r="AP81" s="187">
        <v>80.680000000000007</v>
      </c>
      <c r="AQ81" s="187">
        <v>1.24</v>
      </c>
      <c r="AV81" s="240">
        <v>20.457999999999998</v>
      </c>
      <c r="AW81" s="240">
        <v>14.51</v>
      </c>
      <c r="BD81" s="187">
        <v>12.3</v>
      </c>
      <c r="BE81" s="187">
        <v>14.88</v>
      </c>
      <c r="BF81" s="187">
        <v>9.0500000000000007</v>
      </c>
    </row>
    <row r="82" spans="1:58" x14ac:dyDescent="0.25">
      <c r="A82" s="232">
        <v>39892</v>
      </c>
      <c r="B82" s="187">
        <v>7.2</v>
      </c>
      <c r="C82" s="187">
        <v>6.54</v>
      </c>
      <c r="H82" s="187">
        <v>7.11</v>
      </c>
      <c r="I82" s="187">
        <v>1.99</v>
      </c>
      <c r="J82"/>
      <c r="N82" s="239">
        <v>37</v>
      </c>
      <c r="R82" s="239">
        <v>0</v>
      </c>
      <c r="S82" s="240">
        <v>0.13500000000000001</v>
      </c>
      <c r="V82" s="240">
        <v>9.8000000000000004E-2</v>
      </c>
      <c r="W82" s="240">
        <v>0.21</v>
      </c>
      <c r="AC82" s="241">
        <v>34.200000000000003</v>
      </c>
      <c r="AH82" s="241">
        <v>68.5</v>
      </c>
      <c r="AJ82" s="241">
        <v>24.3</v>
      </c>
      <c r="AL82" s="241">
        <v>10</v>
      </c>
      <c r="AM82" s="240">
        <v>0.109</v>
      </c>
      <c r="AO82" s="241">
        <v>3.2</v>
      </c>
      <c r="AP82" s="187">
        <v>99.73</v>
      </c>
      <c r="AQ82" s="187">
        <v>1.01</v>
      </c>
      <c r="AV82" s="240">
        <v>14.965999999999999</v>
      </c>
      <c r="AW82" s="240">
        <v>15.069000000000001</v>
      </c>
      <c r="BD82" s="187">
        <v>12.3</v>
      </c>
      <c r="BE82" s="187">
        <v>14.88</v>
      </c>
      <c r="BF82" s="187">
        <v>9.0500000000000007</v>
      </c>
    </row>
    <row r="83" spans="1:58" x14ac:dyDescent="0.25">
      <c r="A83" s="232">
        <v>39893</v>
      </c>
      <c r="B83" s="187">
        <v>6.73</v>
      </c>
      <c r="C83" s="187">
        <v>6.73</v>
      </c>
      <c r="H83" s="187">
        <v>7.06</v>
      </c>
      <c r="I83" s="187">
        <v>1.95</v>
      </c>
      <c r="J83"/>
      <c r="N83" s="239">
        <v>54</v>
      </c>
      <c r="R83" s="239">
        <v>0</v>
      </c>
      <c r="S83" s="240">
        <v>0.13500000000000001</v>
      </c>
      <c r="V83" s="240">
        <v>0.108</v>
      </c>
      <c r="W83" s="240">
        <v>0.23100000000000001</v>
      </c>
      <c r="AC83" s="241">
        <v>34.4</v>
      </c>
      <c r="AH83" s="241">
        <v>68.8</v>
      </c>
      <c r="AJ83" s="241">
        <v>20.9</v>
      </c>
      <c r="AL83" s="241">
        <v>10</v>
      </c>
      <c r="AM83" s="240">
        <v>0.124</v>
      </c>
      <c r="AO83" s="241">
        <v>3.2</v>
      </c>
      <c r="AP83" s="187">
        <v>85.07</v>
      </c>
      <c r="AQ83" s="187">
        <v>0.69</v>
      </c>
      <c r="AV83" s="240">
        <v>14.59</v>
      </c>
      <c r="AW83" s="240">
        <v>14.62</v>
      </c>
      <c r="BD83" s="187">
        <v>12.3</v>
      </c>
      <c r="BE83" s="187">
        <v>14.88</v>
      </c>
      <c r="BF83" s="187">
        <v>9.0500000000000007</v>
      </c>
    </row>
    <row r="84" spans="1:58" x14ac:dyDescent="0.25">
      <c r="A84" s="232">
        <v>39894</v>
      </c>
      <c r="B84" s="242">
        <f t="shared" ref="B84:C84" si="141">(B83+B85)/2</f>
        <v>6.4550000000000001</v>
      </c>
      <c r="C84" s="242">
        <f t="shared" si="141"/>
        <v>6.6449999999999996</v>
      </c>
      <c r="H84" s="242">
        <f t="shared" ref="H84:I84" si="142">(H83+H85)/2</f>
        <v>6.6099999999999994</v>
      </c>
      <c r="I84" s="242">
        <f t="shared" si="142"/>
        <v>1.9249999999999998</v>
      </c>
      <c r="J84"/>
      <c r="N84" s="243">
        <f t="shared" ref="N84" si="143">(N83+N85)/2</f>
        <v>46.5</v>
      </c>
      <c r="R84" s="243">
        <f t="shared" ref="R84:S84" si="144">(R83+R85)/2</f>
        <v>0</v>
      </c>
      <c r="S84" s="244">
        <f t="shared" si="144"/>
        <v>0.13150000000000001</v>
      </c>
      <c r="V84" s="244">
        <f t="shared" ref="V84:W84" si="145">(V83+V85)/2</f>
        <v>0.1205</v>
      </c>
      <c r="W84" s="244">
        <f t="shared" si="145"/>
        <v>0.21550000000000002</v>
      </c>
      <c r="AC84" s="245">
        <f t="shared" ref="AC84" si="146">(AC83+AC85)/2</f>
        <v>30.15</v>
      </c>
      <c r="AH84" s="245">
        <f t="shared" ref="AH84" si="147">(AH83+AH85)/2</f>
        <v>60.25</v>
      </c>
      <c r="AJ84" s="245">
        <f t="shared" ref="AJ84" si="148">(AJ83+AJ85)/2</f>
        <v>19.399999999999999</v>
      </c>
      <c r="AL84" s="245">
        <f t="shared" ref="AL84:AM84" si="149">(AL83+AL85)/2</f>
        <v>10</v>
      </c>
      <c r="AM84" s="244">
        <f t="shared" si="149"/>
        <v>0.11849999999999999</v>
      </c>
      <c r="AO84" s="245">
        <f t="shared" ref="AO84:AQ84" si="150">(AO83+AO85)/2</f>
        <v>3.3</v>
      </c>
      <c r="AP84" s="242">
        <f t="shared" si="150"/>
        <v>87.275000000000006</v>
      </c>
      <c r="AQ84" s="242">
        <f t="shared" si="150"/>
        <v>0.85499999999999998</v>
      </c>
      <c r="AV84" s="244">
        <f t="shared" ref="AV84:AW84" si="151">(AV83+AV85)/2</f>
        <v>14.677</v>
      </c>
      <c r="AW84" s="244">
        <f t="shared" si="151"/>
        <v>14.272500000000001</v>
      </c>
      <c r="BD84" s="242">
        <f t="shared" ref="BD84:BF84" si="152">(BD83+BD85)/2</f>
        <v>11.905000000000001</v>
      </c>
      <c r="BE84" s="242">
        <f t="shared" si="152"/>
        <v>14.88</v>
      </c>
      <c r="BF84" s="242">
        <f t="shared" si="152"/>
        <v>9.0500000000000007</v>
      </c>
    </row>
    <row r="85" spans="1:58" x14ac:dyDescent="0.25">
      <c r="A85" s="232">
        <v>39895</v>
      </c>
      <c r="B85" s="187">
        <v>6.18</v>
      </c>
      <c r="C85" s="187">
        <v>6.56</v>
      </c>
      <c r="H85" s="187">
        <v>6.16</v>
      </c>
      <c r="I85" s="187">
        <v>1.9</v>
      </c>
      <c r="J85"/>
      <c r="N85" s="239">
        <v>39</v>
      </c>
      <c r="R85" s="239">
        <v>0</v>
      </c>
      <c r="S85" s="240">
        <v>0.128</v>
      </c>
      <c r="V85" s="240">
        <v>0.13300000000000001</v>
      </c>
      <c r="W85" s="240">
        <v>0.2</v>
      </c>
      <c r="AC85" s="241">
        <v>25.9</v>
      </c>
      <c r="AH85" s="241">
        <v>51.7</v>
      </c>
      <c r="AJ85" s="241">
        <v>17.899999999999999</v>
      </c>
      <c r="AL85" s="241">
        <v>10</v>
      </c>
      <c r="AM85" s="240">
        <v>0.113</v>
      </c>
      <c r="AO85" s="241">
        <v>3.4</v>
      </c>
      <c r="AP85" s="187">
        <v>89.48</v>
      </c>
      <c r="AQ85" s="187">
        <v>1.02</v>
      </c>
      <c r="AV85" s="240">
        <v>14.763999999999999</v>
      </c>
      <c r="AW85" s="240">
        <v>13.925000000000001</v>
      </c>
      <c r="BD85" s="187">
        <v>11.51</v>
      </c>
      <c r="BE85" s="187">
        <v>14.88</v>
      </c>
      <c r="BF85" s="187">
        <v>9.0500000000000007</v>
      </c>
    </row>
    <row r="86" spans="1:58" x14ac:dyDescent="0.25">
      <c r="A86" s="232">
        <v>39896</v>
      </c>
      <c r="B86" s="187">
        <v>6.72</v>
      </c>
      <c r="C86" s="187">
        <v>6.71</v>
      </c>
      <c r="H86" s="187">
        <v>7.3</v>
      </c>
      <c r="I86" s="187">
        <v>1.91</v>
      </c>
      <c r="J86"/>
      <c r="N86" s="239">
        <v>40</v>
      </c>
      <c r="R86" s="239">
        <v>0</v>
      </c>
      <c r="S86" s="240">
        <v>0.129</v>
      </c>
      <c r="V86" s="240">
        <v>0.09</v>
      </c>
      <c r="W86" s="240">
        <v>0.20100000000000001</v>
      </c>
      <c r="AC86" s="241">
        <v>33.200000000000003</v>
      </c>
      <c r="AH86" s="241">
        <v>66.400000000000006</v>
      </c>
      <c r="AJ86" s="241">
        <v>21.8</v>
      </c>
      <c r="AL86" s="241">
        <v>10</v>
      </c>
      <c r="AM86" s="240">
        <v>0.10100000000000001</v>
      </c>
      <c r="AO86" s="241">
        <v>3.4</v>
      </c>
      <c r="AP86" s="187">
        <v>90.38</v>
      </c>
      <c r="AQ86" s="187">
        <v>1</v>
      </c>
      <c r="AV86" s="240">
        <v>14.154</v>
      </c>
      <c r="AW86" s="240">
        <v>14.122</v>
      </c>
      <c r="BD86" s="187">
        <v>11.51</v>
      </c>
      <c r="BE86" s="187">
        <v>14.88</v>
      </c>
      <c r="BF86" s="187">
        <v>9.0500000000000007</v>
      </c>
    </row>
    <row r="87" spans="1:58" x14ac:dyDescent="0.25">
      <c r="A87" s="232">
        <v>39897</v>
      </c>
      <c r="B87" s="187">
        <v>6.8</v>
      </c>
      <c r="C87" s="187">
        <v>6.72</v>
      </c>
      <c r="H87" s="187">
        <v>7.26</v>
      </c>
      <c r="I87" s="187">
        <v>1.83</v>
      </c>
      <c r="J87"/>
      <c r="N87" s="239">
        <v>60</v>
      </c>
      <c r="R87" s="239">
        <v>0</v>
      </c>
      <c r="S87" s="240">
        <v>0.13100000000000001</v>
      </c>
      <c r="V87" s="240">
        <v>7.3999999999999996E-2</v>
      </c>
      <c r="W87" s="240">
        <v>0.20599999999999999</v>
      </c>
      <c r="AC87" s="241">
        <v>33.200000000000003</v>
      </c>
      <c r="AH87" s="241">
        <v>66.400000000000006</v>
      </c>
      <c r="AJ87" s="241">
        <v>20.3</v>
      </c>
      <c r="AL87" s="241">
        <v>10</v>
      </c>
      <c r="AM87" s="240">
        <v>6.5000000000000002E-2</v>
      </c>
      <c r="AO87" s="241">
        <v>3.6</v>
      </c>
      <c r="AP87" s="187">
        <v>90.87</v>
      </c>
      <c r="AQ87" s="187">
        <v>0.81</v>
      </c>
      <c r="AV87" s="240">
        <v>15.939</v>
      </c>
      <c r="AW87" s="240">
        <v>15.635</v>
      </c>
      <c r="BD87" s="187">
        <v>11.51</v>
      </c>
      <c r="BE87" s="187">
        <v>14.88</v>
      </c>
      <c r="BF87" s="187">
        <v>9.0500000000000007</v>
      </c>
    </row>
    <row r="88" spans="1:58" x14ac:dyDescent="0.25">
      <c r="A88" s="232">
        <v>39898</v>
      </c>
      <c r="B88" s="187">
        <v>6.28</v>
      </c>
      <c r="C88" s="187">
        <v>6.72</v>
      </c>
      <c r="H88" s="187">
        <v>7.19</v>
      </c>
      <c r="I88" s="187">
        <v>1.86</v>
      </c>
      <c r="J88"/>
      <c r="N88" s="239">
        <v>67</v>
      </c>
      <c r="R88" s="239">
        <v>0</v>
      </c>
      <c r="S88" s="240">
        <v>0.129</v>
      </c>
      <c r="V88" s="240">
        <v>6.5000000000000002E-2</v>
      </c>
      <c r="W88" s="240">
        <v>0.23799999999999999</v>
      </c>
      <c r="AC88" s="241">
        <v>35.1</v>
      </c>
      <c r="AH88" s="241">
        <v>70.2</v>
      </c>
      <c r="AJ88" s="241">
        <v>21.3</v>
      </c>
      <c r="AL88" s="241">
        <v>10</v>
      </c>
      <c r="AM88" s="240">
        <v>9.1999999999999998E-2</v>
      </c>
      <c r="AO88" s="241">
        <v>3.7</v>
      </c>
      <c r="AP88" s="187">
        <v>100.17</v>
      </c>
      <c r="AQ88" s="187">
        <v>0.87</v>
      </c>
      <c r="AV88" s="240">
        <v>16.844999999999999</v>
      </c>
      <c r="AW88" s="240">
        <v>16.652000000000001</v>
      </c>
      <c r="BD88" s="187">
        <v>11.51</v>
      </c>
      <c r="BE88" s="187">
        <v>14.88</v>
      </c>
      <c r="BF88" s="187">
        <v>9.0500000000000007</v>
      </c>
    </row>
    <row r="89" spans="1:58" x14ac:dyDescent="0.25">
      <c r="A89" s="232">
        <v>39899</v>
      </c>
      <c r="B89" s="187">
        <v>6.55</v>
      </c>
      <c r="C89" s="187">
        <v>6.19</v>
      </c>
      <c r="H89" s="187">
        <v>6.81</v>
      </c>
      <c r="I89" s="187">
        <v>1.91</v>
      </c>
      <c r="J89"/>
      <c r="N89" s="239">
        <v>61</v>
      </c>
      <c r="R89" s="239">
        <v>0</v>
      </c>
      <c r="S89" s="240">
        <v>0.183</v>
      </c>
      <c r="V89" s="240">
        <v>7.2999999999999995E-2</v>
      </c>
      <c r="W89" s="240">
        <v>0.14199999999999999</v>
      </c>
      <c r="AC89" s="241">
        <v>31.6</v>
      </c>
      <c r="AH89" s="241">
        <v>63.2</v>
      </c>
      <c r="AJ89" s="241">
        <v>21.6</v>
      </c>
      <c r="AL89" s="241">
        <v>10</v>
      </c>
      <c r="AM89" s="240">
        <v>8.4000000000000005E-2</v>
      </c>
      <c r="AO89" s="241">
        <v>3.7</v>
      </c>
      <c r="AP89" s="187">
        <v>100.24</v>
      </c>
      <c r="AQ89" s="187">
        <v>0.94</v>
      </c>
      <c r="AV89" s="240">
        <v>16.295999999999999</v>
      </c>
      <c r="AW89" s="240">
        <v>15.968999999999999</v>
      </c>
      <c r="BD89" s="187">
        <v>10.72</v>
      </c>
      <c r="BE89" s="187">
        <v>14.88</v>
      </c>
      <c r="BF89" s="187">
        <v>9.0500000000000007</v>
      </c>
    </row>
    <row r="90" spans="1:58" x14ac:dyDescent="0.25">
      <c r="A90" s="232">
        <v>39900</v>
      </c>
      <c r="B90" s="187">
        <v>6.06</v>
      </c>
      <c r="C90" s="187">
        <v>5.92</v>
      </c>
      <c r="H90" s="187">
        <v>6.32</v>
      </c>
      <c r="I90" s="187">
        <v>1.6</v>
      </c>
      <c r="J90"/>
      <c r="N90" s="239">
        <v>58</v>
      </c>
      <c r="R90" s="239">
        <v>0</v>
      </c>
      <c r="S90" s="240">
        <v>0.19600000000000001</v>
      </c>
      <c r="V90" s="240">
        <v>8.4000000000000005E-2</v>
      </c>
      <c r="W90" s="240">
        <v>8.5999999999999993E-2</v>
      </c>
      <c r="AC90" s="241">
        <v>26</v>
      </c>
      <c r="AH90" s="241">
        <v>52</v>
      </c>
      <c r="AJ90" s="241">
        <v>22.5</v>
      </c>
      <c r="AL90" s="241">
        <v>10</v>
      </c>
      <c r="AM90" s="240">
        <v>6.3E-2</v>
      </c>
      <c r="AO90" s="241">
        <v>3.4</v>
      </c>
      <c r="AP90" s="187">
        <v>80.17</v>
      </c>
      <c r="AQ90" s="187">
        <v>0.57999999999999996</v>
      </c>
      <c r="AV90" s="240">
        <v>16.86</v>
      </c>
      <c r="AW90" s="240">
        <v>16.670000000000002</v>
      </c>
      <c r="BD90" s="187">
        <v>10.72</v>
      </c>
      <c r="BE90" s="187">
        <v>14.88</v>
      </c>
      <c r="BF90" s="187">
        <v>9.0500000000000007</v>
      </c>
    </row>
    <row r="91" spans="1:58" x14ac:dyDescent="0.25">
      <c r="A91" s="232">
        <v>39901</v>
      </c>
      <c r="B91" s="242">
        <f t="shared" ref="B91:C91" si="153">(B90+B92)/2</f>
        <v>6.15</v>
      </c>
      <c r="C91" s="242">
        <f t="shared" si="153"/>
        <v>5.95</v>
      </c>
      <c r="H91" s="242">
        <f t="shared" ref="H91:I91" si="154">(H90+H92)/2</f>
        <v>7.02</v>
      </c>
      <c r="I91" s="242">
        <f t="shared" si="154"/>
        <v>1.56</v>
      </c>
      <c r="J91"/>
      <c r="N91" s="243">
        <f t="shared" ref="N91" si="155">(N90+N92)/2</f>
        <v>49.5</v>
      </c>
      <c r="R91" s="243">
        <f t="shared" ref="R91:S91" si="156">(R90+R92)/2</f>
        <v>0</v>
      </c>
      <c r="S91" s="244">
        <f t="shared" si="156"/>
        <v>0.1605</v>
      </c>
      <c r="V91" s="244">
        <f t="shared" ref="V91:W91" si="157">(V90+V92)/2</f>
        <v>8.1500000000000003E-2</v>
      </c>
      <c r="W91" s="244">
        <f t="shared" si="157"/>
        <v>0.13950000000000001</v>
      </c>
      <c r="AC91" s="245">
        <f t="shared" ref="AC91" si="158">(AC90+AC92)/2</f>
        <v>27.65</v>
      </c>
      <c r="AH91" s="245">
        <f t="shared" ref="AH91" si="159">(AH90+AH92)/2</f>
        <v>55.3</v>
      </c>
      <c r="AJ91" s="245">
        <f t="shared" ref="AJ91" si="160">(AJ90+AJ92)/2</f>
        <v>22</v>
      </c>
      <c r="AL91" s="245">
        <f t="shared" ref="AL91:AM91" si="161">(AL90+AL92)/2</f>
        <v>10</v>
      </c>
      <c r="AM91" s="244">
        <f t="shared" si="161"/>
        <v>7.6999999999999999E-2</v>
      </c>
      <c r="AO91" s="245">
        <f t="shared" ref="AO91:AQ91" si="162">(AO90+AO92)/2</f>
        <v>3.3</v>
      </c>
      <c r="AP91" s="242">
        <f t="shared" si="162"/>
        <v>77.825000000000003</v>
      </c>
      <c r="AQ91" s="242">
        <f t="shared" si="162"/>
        <v>0.63</v>
      </c>
      <c r="AV91" s="244">
        <f t="shared" ref="AV91:AW91" si="163">(AV90+AV92)/2</f>
        <v>16.734000000000002</v>
      </c>
      <c r="AW91" s="244">
        <f t="shared" si="163"/>
        <v>16.133000000000003</v>
      </c>
      <c r="BD91" s="242">
        <f t="shared" ref="BD91:BF91" si="164">(BD90+BD92)/2</f>
        <v>10.72</v>
      </c>
      <c r="BE91" s="242">
        <f t="shared" si="164"/>
        <v>14.780000000000001</v>
      </c>
      <c r="BF91" s="242">
        <f t="shared" si="164"/>
        <v>10.370000000000001</v>
      </c>
    </row>
    <row r="92" spans="1:58" x14ac:dyDescent="0.25">
      <c r="A92" s="232">
        <v>39902</v>
      </c>
      <c r="B92" s="187">
        <v>6.24</v>
      </c>
      <c r="C92" s="187">
        <v>5.98</v>
      </c>
      <c r="H92" s="187">
        <v>7.72</v>
      </c>
      <c r="I92" s="187">
        <v>1.52</v>
      </c>
      <c r="J92"/>
      <c r="N92" s="239">
        <v>41</v>
      </c>
      <c r="R92" s="239">
        <v>0</v>
      </c>
      <c r="S92" s="240">
        <v>0.125</v>
      </c>
      <c r="V92" s="240">
        <v>7.9000000000000001E-2</v>
      </c>
      <c r="W92" s="240">
        <v>0.193</v>
      </c>
      <c r="AC92" s="241">
        <v>29.3</v>
      </c>
      <c r="AH92" s="241">
        <v>58.6</v>
      </c>
      <c r="AJ92" s="241">
        <v>21.5</v>
      </c>
      <c r="AL92" s="241">
        <v>10</v>
      </c>
      <c r="AM92" s="240">
        <v>9.0999999999999998E-2</v>
      </c>
      <c r="AO92" s="241">
        <v>3.2</v>
      </c>
      <c r="AP92" s="187">
        <v>75.48</v>
      </c>
      <c r="AQ92" s="187">
        <v>0.68</v>
      </c>
      <c r="AV92" s="240">
        <v>16.608000000000001</v>
      </c>
      <c r="AW92" s="240">
        <v>15.596</v>
      </c>
      <c r="BD92" s="187">
        <v>10.72</v>
      </c>
      <c r="BE92" s="187">
        <v>14.68</v>
      </c>
      <c r="BF92" s="187">
        <v>11.69</v>
      </c>
    </row>
    <row r="93" spans="1:58" ht="15.75" thickBot="1" x14ac:dyDescent="0.3">
      <c r="A93" s="232">
        <v>39903</v>
      </c>
      <c r="B93" s="250">
        <v>6.85</v>
      </c>
      <c r="C93" s="250">
        <v>6.13</v>
      </c>
      <c r="H93" s="250">
        <v>7.5</v>
      </c>
      <c r="I93" s="250">
        <v>1.56</v>
      </c>
      <c r="J93"/>
      <c r="N93" s="251">
        <v>18</v>
      </c>
      <c r="R93" s="251">
        <v>0</v>
      </c>
      <c r="S93" s="252">
        <v>0.128</v>
      </c>
      <c r="V93" s="252">
        <v>6.3E-2</v>
      </c>
      <c r="W93" s="252">
        <v>6.3E-2</v>
      </c>
      <c r="AC93" s="253">
        <v>34.1</v>
      </c>
      <c r="AH93" s="253">
        <v>68.3</v>
      </c>
      <c r="AJ93" s="253">
        <v>22</v>
      </c>
      <c r="AL93" s="253">
        <v>10</v>
      </c>
      <c r="AM93" s="252">
        <v>9.9000000000000005E-2</v>
      </c>
      <c r="AO93" s="253">
        <v>3.7</v>
      </c>
      <c r="AP93" s="250">
        <v>79.709999999999994</v>
      </c>
      <c r="AQ93" s="250">
        <v>0.93</v>
      </c>
      <c r="AV93" s="252">
        <v>14.804</v>
      </c>
      <c r="AW93" s="252">
        <v>14.532999999999999</v>
      </c>
      <c r="BD93" s="250">
        <v>10.72</v>
      </c>
      <c r="BE93" s="250">
        <v>14.88</v>
      </c>
      <c r="BF93" s="250">
        <v>10.81</v>
      </c>
    </row>
    <row r="94" spans="1:58" x14ac:dyDescent="0.25">
      <c r="A94" s="232">
        <v>39904</v>
      </c>
      <c r="B94" s="187">
        <v>6.92</v>
      </c>
      <c r="C94" s="187">
        <v>6.35</v>
      </c>
      <c r="H94" s="187">
        <v>7.51</v>
      </c>
      <c r="I94" s="187">
        <v>1.5</v>
      </c>
      <c r="J94"/>
      <c r="N94" s="239">
        <v>26</v>
      </c>
      <c r="R94" s="239">
        <v>0</v>
      </c>
      <c r="S94" s="240">
        <v>0.186</v>
      </c>
      <c r="V94" s="240">
        <v>7.1999999999999995E-2</v>
      </c>
      <c r="W94" s="240">
        <v>7.1999999999999995E-2</v>
      </c>
      <c r="AC94" s="241">
        <v>34.299999999999997</v>
      </c>
      <c r="AH94" s="241">
        <v>68.599999999999994</v>
      </c>
      <c r="AJ94" s="241">
        <v>23.5</v>
      </c>
      <c r="AL94" s="241">
        <v>10</v>
      </c>
      <c r="AM94" s="240">
        <v>8.6999999999999994E-2</v>
      </c>
      <c r="AO94" s="241">
        <v>3.7</v>
      </c>
      <c r="AP94" s="187">
        <v>75.209999999999994</v>
      </c>
      <c r="AQ94" s="187">
        <v>0.81</v>
      </c>
      <c r="AV94" s="240">
        <v>15.077999999999999</v>
      </c>
      <c r="AW94" s="240">
        <v>14.782</v>
      </c>
      <c r="BD94" s="187">
        <v>9.92</v>
      </c>
      <c r="BE94" s="187">
        <v>14.88</v>
      </c>
      <c r="BF94" s="187">
        <v>10.81</v>
      </c>
    </row>
    <row r="95" spans="1:58" x14ac:dyDescent="0.25">
      <c r="A95" s="232">
        <v>39905</v>
      </c>
      <c r="B95" s="187">
        <v>6.01</v>
      </c>
      <c r="C95" s="187">
        <v>6.17</v>
      </c>
      <c r="H95" s="187">
        <v>7.18</v>
      </c>
      <c r="I95" s="187">
        <v>1.51</v>
      </c>
      <c r="J95"/>
      <c r="N95" s="239">
        <v>30</v>
      </c>
      <c r="R95" s="239">
        <v>0</v>
      </c>
      <c r="S95" s="240">
        <v>0.13</v>
      </c>
      <c r="V95" s="240">
        <v>7.2999999999999995E-2</v>
      </c>
      <c r="W95" s="240">
        <v>0.184</v>
      </c>
      <c r="AC95" s="241">
        <v>33.700000000000003</v>
      </c>
      <c r="AH95" s="241">
        <v>67.400000000000006</v>
      </c>
      <c r="AJ95" s="241">
        <v>23.6</v>
      </c>
      <c r="AL95" s="241">
        <v>10</v>
      </c>
      <c r="AM95" s="240">
        <v>7.1999999999999995E-2</v>
      </c>
      <c r="AO95" s="241">
        <v>4.5999999999999996</v>
      </c>
      <c r="AP95" s="187">
        <v>80.2</v>
      </c>
      <c r="AQ95" s="187">
        <v>0.87</v>
      </c>
      <c r="AV95" s="240">
        <v>15.597</v>
      </c>
      <c r="AW95" s="240">
        <v>15.304</v>
      </c>
      <c r="BD95" s="187">
        <v>9.92</v>
      </c>
      <c r="BE95" s="187">
        <v>14.88</v>
      </c>
      <c r="BF95" s="187">
        <v>10.81</v>
      </c>
    </row>
    <row r="96" spans="1:58" x14ac:dyDescent="0.25">
      <c r="A96" s="232">
        <v>39906</v>
      </c>
      <c r="B96" s="187">
        <v>6.25</v>
      </c>
      <c r="C96" s="187">
        <v>6.75</v>
      </c>
      <c r="H96" s="187">
        <v>7.2</v>
      </c>
      <c r="I96" s="187">
        <v>1.46</v>
      </c>
      <c r="J96"/>
      <c r="N96" s="239">
        <v>28</v>
      </c>
      <c r="R96" s="239">
        <v>0</v>
      </c>
      <c r="S96" s="240">
        <v>0.129</v>
      </c>
      <c r="V96" s="240">
        <v>6.7000000000000004E-2</v>
      </c>
      <c r="W96" s="240">
        <v>0.216</v>
      </c>
      <c r="AC96" s="241">
        <v>32.5</v>
      </c>
      <c r="AH96" s="241">
        <v>65.099999999999994</v>
      </c>
      <c r="AJ96" s="241">
        <v>22.8</v>
      </c>
      <c r="AL96" s="241">
        <v>10</v>
      </c>
      <c r="AM96" s="240">
        <v>8.5999999999999993E-2</v>
      </c>
      <c r="AO96" s="241">
        <v>4.2</v>
      </c>
      <c r="AP96" s="187">
        <v>75.790000000000006</v>
      </c>
      <c r="AQ96" s="187">
        <v>0.89</v>
      </c>
      <c r="AV96" s="240">
        <v>14.965999999999999</v>
      </c>
      <c r="AW96" s="240">
        <v>14.648999999999999</v>
      </c>
      <c r="BD96" s="187">
        <v>9.92</v>
      </c>
      <c r="BE96" s="187">
        <v>14.88</v>
      </c>
      <c r="BF96" s="187">
        <v>10.81</v>
      </c>
    </row>
    <row r="97" spans="1:58" x14ac:dyDescent="0.25">
      <c r="A97" s="232">
        <v>39907</v>
      </c>
      <c r="B97" s="187">
        <v>6.26</v>
      </c>
      <c r="C97" s="187">
        <v>6.33</v>
      </c>
      <c r="H97" s="187">
        <v>7.25</v>
      </c>
      <c r="I97" s="187">
        <v>1.43</v>
      </c>
      <c r="J97"/>
      <c r="N97" s="239">
        <v>46</v>
      </c>
      <c r="R97" s="239">
        <v>0</v>
      </c>
      <c r="S97" s="240">
        <v>0.14199999999999999</v>
      </c>
      <c r="V97" s="240">
        <v>0.06</v>
      </c>
      <c r="W97" s="240">
        <v>0.191</v>
      </c>
      <c r="AC97" s="241">
        <v>31.5</v>
      </c>
      <c r="AH97" s="241">
        <v>63</v>
      </c>
      <c r="AJ97" s="241">
        <v>24.1</v>
      </c>
      <c r="AL97" s="241">
        <v>10</v>
      </c>
      <c r="AM97" s="240">
        <v>7.1999999999999995E-2</v>
      </c>
      <c r="AO97" s="241">
        <v>3.8</v>
      </c>
      <c r="AP97" s="187">
        <v>84.67</v>
      </c>
      <c r="AQ97" s="187">
        <v>1.23</v>
      </c>
      <c r="AV97" s="240">
        <v>14.76</v>
      </c>
      <c r="AW97" s="240">
        <v>14.44</v>
      </c>
      <c r="BD97" s="187">
        <v>9.1300000000000008</v>
      </c>
      <c r="BE97" s="187">
        <v>14.88</v>
      </c>
      <c r="BF97" s="187">
        <v>9.93</v>
      </c>
    </row>
    <row r="98" spans="1:58" x14ac:dyDescent="0.25">
      <c r="A98" s="232">
        <v>39908</v>
      </c>
      <c r="B98" s="242">
        <f t="shared" ref="B98:C98" si="165">(B97+B99)/2</f>
        <v>6.57</v>
      </c>
      <c r="C98" s="242">
        <f t="shared" si="165"/>
        <v>5.9350000000000005</v>
      </c>
      <c r="H98" s="242">
        <f t="shared" ref="H98:I98" si="166">(H97+H99)/2</f>
        <v>7.2</v>
      </c>
      <c r="I98" s="242">
        <f t="shared" si="166"/>
        <v>1.5349999999999999</v>
      </c>
      <c r="J98"/>
      <c r="N98" s="243">
        <f t="shared" ref="N98" si="167">(N97+N99)/2</f>
        <v>47</v>
      </c>
      <c r="R98" s="243">
        <f t="shared" ref="R98:S98" si="168">(R97+R99)/2</f>
        <v>0</v>
      </c>
      <c r="S98" s="244">
        <f t="shared" si="168"/>
        <v>0.16249999999999998</v>
      </c>
      <c r="V98" s="244">
        <f t="shared" ref="V98:W98" si="169">(V97+V99)/2</f>
        <v>6.5500000000000003E-2</v>
      </c>
      <c r="W98" s="244">
        <f t="shared" si="169"/>
        <v>0.1845</v>
      </c>
      <c r="AC98" s="245">
        <f t="shared" ref="AC98" si="170">(AC97+AC99)/2</f>
        <v>31.4</v>
      </c>
      <c r="AH98" s="245">
        <f t="shared" ref="AH98" si="171">(AH97+AH99)/2</f>
        <v>62.8</v>
      </c>
      <c r="AJ98" s="245">
        <f t="shared" ref="AJ98" si="172">(AJ97+AJ99)/2</f>
        <v>24.25</v>
      </c>
      <c r="AL98" s="245">
        <f t="shared" ref="AL98:AM98" si="173">(AL97+AL99)/2</f>
        <v>10</v>
      </c>
      <c r="AM98" s="244">
        <f t="shared" si="173"/>
        <v>7.6499999999999999E-2</v>
      </c>
      <c r="AO98" s="245">
        <f t="shared" ref="AO98:AQ98" si="174">(AO97+AO99)/2</f>
        <v>3.7</v>
      </c>
      <c r="AP98" s="242">
        <f t="shared" si="174"/>
        <v>87.075000000000003</v>
      </c>
      <c r="AQ98" s="242">
        <f t="shared" si="174"/>
        <v>1.155</v>
      </c>
      <c r="AV98" s="244">
        <f t="shared" ref="AV98:AW98" si="175">(AV97+AV99)/2</f>
        <v>15.424499999999998</v>
      </c>
      <c r="AW98" s="244">
        <f t="shared" si="175"/>
        <v>14.68</v>
      </c>
      <c r="BD98" s="242">
        <f t="shared" ref="BD98:BF98" si="176">(BD97+BD99)/2</f>
        <v>9.1300000000000008</v>
      </c>
      <c r="BE98" s="242">
        <f t="shared" si="176"/>
        <v>14.88</v>
      </c>
      <c r="BF98" s="242">
        <f t="shared" si="176"/>
        <v>9.93</v>
      </c>
    </row>
    <row r="99" spans="1:58" x14ac:dyDescent="0.25">
      <c r="A99" s="232">
        <v>39909</v>
      </c>
      <c r="B99" s="187">
        <v>6.88</v>
      </c>
      <c r="C99" s="187">
        <v>5.54</v>
      </c>
      <c r="H99" s="187">
        <v>7.15</v>
      </c>
      <c r="I99" s="187">
        <v>1.64</v>
      </c>
      <c r="J99"/>
      <c r="N99" s="239">
        <v>48</v>
      </c>
      <c r="R99" s="239">
        <v>0</v>
      </c>
      <c r="S99" s="240">
        <v>0.183</v>
      </c>
      <c r="V99" s="240">
        <v>7.0999999999999994E-2</v>
      </c>
      <c r="W99" s="240">
        <v>0.17799999999999999</v>
      </c>
      <c r="AC99" s="241">
        <v>31.3</v>
      </c>
      <c r="AH99" s="241">
        <v>62.6</v>
      </c>
      <c r="AJ99" s="241">
        <v>24.4</v>
      </c>
      <c r="AL99" s="241">
        <v>10</v>
      </c>
      <c r="AM99" s="240">
        <v>8.1000000000000003E-2</v>
      </c>
      <c r="AO99" s="241">
        <v>3.6</v>
      </c>
      <c r="AP99" s="187">
        <v>89.48</v>
      </c>
      <c r="AQ99" s="187">
        <v>1.08</v>
      </c>
      <c r="AV99" s="240">
        <v>16.088999999999999</v>
      </c>
      <c r="AW99" s="240">
        <v>14.92</v>
      </c>
      <c r="BD99" s="187">
        <v>9.1300000000000008</v>
      </c>
      <c r="BE99" s="187">
        <v>14.88</v>
      </c>
      <c r="BF99" s="187">
        <v>9.93</v>
      </c>
    </row>
    <row r="100" spans="1:58" x14ac:dyDescent="0.25">
      <c r="A100" s="232">
        <v>39910</v>
      </c>
      <c r="B100" s="187">
        <v>5.97</v>
      </c>
      <c r="C100" s="187">
        <v>6.33</v>
      </c>
      <c r="H100" s="187">
        <v>7.23</v>
      </c>
      <c r="I100" s="187"/>
      <c r="J100"/>
      <c r="N100" s="239">
        <v>14</v>
      </c>
      <c r="R100" s="239">
        <v>0</v>
      </c>
      <c r="S100" s="240">
        <v>0.13</v>
      </c>
      <c r="V100" s="240">
        <v>0.04</v>
      </c>
      <c r="W100" s="240">
        <v>0.17599999999999999</v>
      </c>
      <c r="AC100" s="241">
        <v>31.7</v>
      </c>
      <c r="AH100" s="241">
        <v>63.4</v>
      </c>
      <c r="AJ100" s="241">
        <v>23.4</v>
      </c>
      <c r="AL100" s="241">
        <v>10</v>
      </c>
      <c r="AM100" s="240">
        <v>8.1000000000000003E-2</v>
      </c>
      <c r="AO100" s="241">
        <v>3.4</v>
      </c>
      <c r="AP100" s="242">
        <f>(AP99+AP101)/2</f>
        <v>82.135000000000005</v>
      </c>
      <c r="AQ100" s="242">
        <f>(AQ99+AQ101)/2</f>
        <v>1.08</v>
      </c>
      <c r="AV100" s="240">
        <v>15.744999999999999</v>
      </c>
      <c r="AW100" s="240">
        <v>15.536</v>
      </c>
      <c r="BD100" s="242">
        <f>(BD99+BD101)/2</f>
        <v>9.1300000000000008</v>
      </c>
      <c r="BE100" s="242">
        <f>(BE99+BE101)/2</f>
        <v>14.88</v>
      </c>
      <c r="BF100" s="242">
        <f>(BF99+BF101)/2</f>
        <v>9.93</v>
      </c>
    </row>
    <row r="101" spans="1:58" x14ac:dyDescent="0.25">
      <c r="A101" s="232">
        <v>39911</v>
      </c>
      <c r="B101" s="187">
        <v>6.88</v>
      </c>
      <c r="C101" s="187">
        <v>6.5</v>
      </c>
      <c r="H101" s="187">
        <v>6.97</v>
      </c>
      <c r="I101" s="187">
        <v>1.31</v>
      </c>
      <c r="J101"/>
      <c r="N101" s="239">
        <v>14</v>
      </c>
      <c r="R101" s="239">
        <v>0</v>
      </c>
      <c r="S101" s="240">
        <v>0.123</v>
      </c>
      <c r="V101" s="240">
        <v>0.16</v>
      </c>
      <c r="W101" s="240">
        <v>0.129</v>
      </c>
      <c r="AC101" s="241">
        <v>31.4</v>
      </c>
      <c r="AH101" s="241">
        <v>62.9</v>
      </c>
      <c r="AJ101" s="241">
        <v>23.9</v>
      </c>
      <c r="AL101" s="241">
        <v>10</v>
      </c>
      <c r="AM101" s="240">
        <v>3.4000000000000002E-2</v>
      </c>
      <c r="AO101" s="241">
        <v>3.4</v>
      </c>
      <c r="AP101" s="187">
        <v>74.790000000000006</v>
      </c>
      <c r="AQ101" s="187">
        <v>1.08</v>
      </c>
      <c r="AV101" s="240">
        <v>14.525</v>
      </c>
      <c r="AW101" s="240">
        <v>14.214</v>
      </c>
      <c r="BD101" s="187">
        <v>9.1300000000000008</v>
      </c>
      <c r="BE101" s="187">
        <v>14.88</v>
      </c>
      <c r="BF101" s="187">
        <v>9.93</v>
      </c>
    </row>
    <row r="102" spans="1:58" x14ac:dyDescent="0.25">
      <c r="A102" s="232">
        <v>39912</v>
      </c>
      <c r="B102" s="187">
        <v>6.84</v>
      </c>
      <c r="C102" s="187">
        <v>6.34</v>
      </c>
      <c r="H102" s="187">
        <v>7.47</v>
      </c>
      <c r="I102" s="187">
        <v>1.34</v>
      </c>
      <c r="J102"/>
      <c r="N102" s="239">
        <v>48</v>
      </c>
      <c r="R102" s="239">
        <v>0</v>
      </c>
      <c r="S102" s="240">
        <v>0.13200000000000001</v>
      </c>
      <c r="V102" s="240">
        <v>4.2999999999999997E-2</v>
      </c>
      <c r="W102" s="240">
        <v>0.11700000000000001</v>
      </c>
      <c r="AC102" s="241">
        <v>31.1</v>
      </c>
      <c r="AH102" s="241">
        <v>62.3</v>
      </c>
      <c r="AJ102" s="241">
        <v>21.4</v>
      </c>
      <c r="AL102" s="241">
        <v>10</v>
      </c>
      <c r="AM102" s="240">
        <v>4.1000000000000002E-2</v>
      </c>
      <c r="AO102" s="241">
        <v>3.1</v>
      </c>
      <c r="AP102" s="187">
        <v>75.3</v>
      </c>
      <c r="AQ102" s="187">
        <v>0.95</v>
      </c>
      <c r="AV102" s="240">
        <v>15.092000000000001</v>
      </c>
      <c r="AW102" s="240">
        <v>14.882</v>
      </c>
      <c r="BD102" s="187">
        <v>9.1300000000000008</v>
      </c>
      <c r="BE102" s="187">
        <v>14.88</v>
      </c>
      <c r="BF102" s="187">
        <v>9.93</v>
      </c>
    </row>
    <row r="103" spans="1:58" x14ac:dyDescent="0.25">
      <c r="A103" s="232">
        <v>39913</v>
      </c>
      <c r="B103" s="187">
        <v>6.75</v>
      </c>
      <c r="C103" s="187">
        <v>6.64</v>
      </c>
      <c r="H103" s="187">
        <v>7.11</v>
      </c>
      <c r="I103" s="187">
        <v>1.52</v>
      </c>
      <c r="J103"/>
      <c r="N103" s="239">
        <v>63</v>
      </c>
      <c r="R103" s="239">
        <v>0</v>
      </c>
      <c r="S103" s="240">
        <v>0.13400000000000001</v>
      </c>
      <c r="V103" s="240">
        <v>7.0999999999999994E-2</v>
      </c>
      <c r="W103" s="240">
        <v>0.222</v>
      </c>
      <c r="AC103" s="241">
        <v>28.4</v>
      </c>
      <c r="AH103" s="241">
        <v>56.7</v>
      </c>
      <c r="AJ103" s="241">
        <v>20.3</v>
      </c>
      <c r="AL103" s="241">
        <v>10</v>
      </c>
      <c r="AM103" s="240">
        <v>5.3999999999999999E-2</v>
      </c>
      <c r="AO103" s="241">
        <v>3.3</v>
      </c>
      <c r="AP103" s="187">
        <v>83.26</v>
      </c>
      <c r="AQ103" s="187">
        <v>1.1000000000000001</v>
      </c>
      <c r="AV103" s="240">
        <v>14.6</v>
      </c>
      <c r="AW103" s="240">
        <v>14.428000000000001</v>
      </c>
      <c r="BD103" s="187">
        <v>9.1300000000000008</v>
      </c>
      <c r="BE103" s="187">
        <v>14.88</v>
      </c>
      <c r="BF103" s="187">
        <v>8.52</v>
      </c>
    </row>
    <row r="104" spans="1:58" x14ac:dyDescent="0.25">
      <c r="A104" s="232">
        <v>39914</v>
      </c>
      <c r="B104" s="187">
        <v>6.81</v>
      </c>
      <c r="C104" s="187">
        <v>6.63</v>
      </c>
      <c r="H104" s="187">
        <v>7.36</v>
      </c>
      <c r="I104" s="187">
        <v>1.46</v>
      </c>
      <c r="J104"/>
      <c r="N104" s="239">
        <v>53</v>
      </c>
      <c r="R104" s="239">
        <v>0</v>
      </c>
      <c r="S104" s="240">
        <v>0.13700000000000001</v>
      </c>
      <c r="V104" s="240">
        <v>6.8000000000000005E-2</v>
      </c>
      <c r="W104" s="240">
        <v>0.161</v>
      </c>
      <c r="AC104" s="241">
        <v>26.3</v>
      </c>
      <c r="AH104" s="241">
        <v>52.6</v>
      </c>
      <c r="AJ104" s="241">
        <v>20</v>
      </c>
      <c r="AL104" s="241">
        <v>10</v>
      </c>
      <c r="AM104" s="240">
        <v>0.121</v>
      </c>
      <c r="AO104" s="241">
        <v>3</v>
      </c>
      <c r="AP104" s="187">
        <v>80.53</v>
      </c>
      <c r="AQ104" s="187">
        <v>1.08</v>
      </c>
      <c r="AV104" s="240">
        <v>13.87</v>
      </c>
      <c r="AW104" s="240">
        <v>14.37</v>
      </c>
      <c r="BD104" s="187">
        <v>9.1300000000000008</v>
      </c>
      <c r="BE104" s="187">
        <v>14.88</v>
      </c>
      <c r="BF104" s="187">
        <v>8.52</v>
      </c>
    </row>
    <row r="105" spans="1:58" x14ac:dyDescent="0.25">
      <c r="A105" s="232">
        <v>39915</v>
      </c>
      <c r="B105" s="242">
        <f t="shared" ref="B105:C105" si="177">(B104+B106)/2</f>
        <v>6.64</v>
      </c>
      <c r="C105" s="242">
        <f t="shared" si="177"/>
        <v>6.8049999999999997</v>
      </c>
      <c r="H105" s="242">
        <f t="shared" ref="H105:I105" si="178">(H104+H106)/2</f>
        <v>7.0050000000000008</v>
      </c>
      <c r="I105" s="242">
        <f t="shared" si="178"/>
        <v>1.4100000000000001</v>
      </c>
      <c r="J105"/>
      <c r="N105" s="243">
        <f t="shared" ref="N105" si="179">(N104+N106)/2</f>
        <v>51.5</v>
      </c>
      <c r="R105" s="243">
        <f t="shared" ref="R105:S105" si="180">(R104+R106)/2</f>
        <v>0</v>
      </c>
      <c r="S105" s="244">
        <f t="shared" si="180"/>
        <v>0.13600000000000001</v>
      </c>
      <c r="V105" s="244">
        <f t="shared" ref="V105:W105" si="181">(V104+V106)/2</f>
        <v>0.30100000000000005</v>
      </c>
      <c r="W105" s="244">
        <f t="shared" si="181"/>
        <v>0.14950000000000002</v>
      </c>
      <c r="AC105" s="245">
        <f t="shared" ref="AC105" si="182">(AC104+AC106)/2</f>
        <v>24.200000000000003</v>
      </c>
      <c r="AH105" s="245">
        <f t="shared" ref="AH105" si="183">(AH104+AH106)/2</f>
        <v>48.400000000000006</v>
      </c>
      <c r="AJ105" s="245">
        <f t="shared" ref="AJ105" si="184">(AJ104+AJ106)/2</f>
        <v>16.95</v>
      </c>
      <c r="AL105" s="245">
        <f t="shared" ref="AL105:AM105" si="185">(AL104+AL106)/2</f>
        <v>10</v>
      </c>
      <c r="AM105" s="244">
        <f t="shared" si="185"/>
        <v>0.13350000000000001</v>
      </c>
      <c r="AO105" s="245">
        <f t="shared" ref="AO105:AQ105" si="186">(AO104+AO106)/2</f>
        <v>3.1</v>
      </c>
      <c r="AP105" s="242">
        <f t="shared" si="186"/>
        <v>85.245000000000005</v>
      </c>
      <c r="AQ105" s="242">
        <f t="shared" si="186"/>
        <v>1.3149999999999999</v>
      </c>
      <c r="AV105" s="244">
        <f t="shared" ref="AV105:AW105" si="187">(AV104+AV106)/2</f>
        <v>14.431000000000001</v>
      </c>
      <c r="AW105" s="244">
        <f t="shared" si="187"/>
        <v>14.1935</v>
      </c>
      <c r="BD105" s="242">
        <f t="shared" ref="BD105:BF105" si="188">(BD104+BD106)/2</f>
        <v>9.1300000000000008</v>
      </c>
      <c r="BE105" s="242">
        <f t="shared" si="188"/>
        <v>14.88</v>
      </c>
      <c r="BF105" s="242">
        <f t="shared" si="188"/>
        <v>9.2249999999999996</v>
      </c>
    </row>
    <row r="106" spans="1:58" x14ac:dyDescent="0.25">
      <c r="A106" s="232">
        <v>39916</v>
      </c>
      <c r="B106" s="187">
        <v>6.47</v>
      </c>
      <c r="C106" s="187">
        <v>6.98</v>
      </c>
      <c r="H106" s="187">
        <v>6.65</v>
      </c>
      <c r="I106" s="187">
        <v>1.36</v>
      </c>
      <c r="J106"/>
      <c r="N106" s="239">
        <v>50</v>
      </c>
      <c r="R106" s="239">
        <v>0</v>
      </c>
      <c r="S106" s="240">
        <v>0.13500000000000001</v>
      </c>
      <c r="V106" s="240">
        <v>0.53400000000000003</v>
      </c>
      <c r="W106" s="240">
        <v>0.13800000000000001</v>
      </c>
      <c r="AC106" s="241">
        <v>22.1</v>
      </c>
      <c r="AH106" s="241">
        <v>44.2</v>
      </c>
      <c r="AJ106" s="241">
        <v>13.9</v>
      </c>
      <c r="AL106" s="241">
        <v>10</v>
      </c>
      <c r="AM106" s="240">
        <v>0.14599999999999999</v>
      </c>
      <c r="AO106" s="241">
        <v>3.2</v>
      </c>
      <c r="AP106" s="187">
        <v>89.96</v>
      </c>
      <c r="AQ106" s="187">
        <v>1.55</v>
      </c>
      <c r="AV106" s="240">
        <v>14.992000000000001</v>
      </c>
      <c r="AW106" s="240">
        <v>14.016999999999999</v>
      </c>
      <c r="BD106" s="187">
        <v>9.1300000000000008</v>
      </c>
      <c r="BE106" s="187">
        <v>14.88</v>
      </c>
      <c r="BF106" s="242">
        <f>(BF107+BF108)/2</f>
        <v>9.93</v>
      </c>
    </row>
    <row r="107" spans="1:58" x14ac:dyDescent="0.25">
      <c r="A107" s="232">
        <v>39917</v>
      </c>
      <c r="B107" s="187">
        <v>6.69</v>
      </c>
      <c r="C107" s="187">
        <v>6.9</v>
      </c>
      <c r="H107" s="187">
        <v>6.35</v>
      </c>
      <c r="I107" s="187">
        <v>1.49</v>
      </c>
      <c r="J107"/>
      <c r="N107" s="239">
        <v>51</v>
      </c>
      <c r="R107" s="239">
        <v>0</v>
      </c>
      <c r="S107" s="240">
        <v>0.13100000000000001</v>
      </c>
      <c r="V107" s="240">
        <v>7.3999999999999996E-2</v>
      </c>
      <c r="W107" s="240">
        <v>0.42499999999999999</v>
      </c>
      <c r="AC107" s="241">
        <v>24.2</v>
      </c>
      <c r="AH107" s="241">
        <v>48.4</v>
      </c>
      <c r="AJ107" s="245">
        <f>(AJ106+AJ108)/2</f>
        <v>14.2</v>
      </c>
      <c r="AL107" s="241">
        <v>10</v>
      </c>
      <c r="AM107" s="240">
        <v>0.13400000000000001</v>
      </c>
      <c r="AO107" s="241">
        <v>3.4</v>
      </c>
      <c r="AP107" s="187">
        <v>90.93</v>
      </c>
      <c r="AQ107" s="187">
        <v>1.41</v>
      </c>
      <c r="AV107" s="240">
        <v>14.805</v>
      </c>
      <c r="AW107" s="240">
        <v>14.22</v>
      </c>
      <c r="BD107" s="187">
        <v>10.72</v>
      </c>
      <c r="BE107" s="187">
        <v>14.88</v>
      </c>
      <c r="BF107" s="187">
        <v>9.93</v>
      </c>
    </row>
    <row r="108" spans="1:58" x14ac:dyDescent="0.25">
      <c r="A108" s="232">
        <v>39918</v>
      </c>
      <c r="B108" s="187">
        <v>6.64</v>
      </c>
      <c r="C108" s="187">
        <v>6.74</v>
      </c>
      <c r="H108" s="187">
        <v>5.34</v>
      </c>
      <c r="I108" s="187">
        <v>1.69</v>
      </c>
      <c r="J108"/>
      <c r="N108" s="239">
        <v>79</v>
      </c>
      <c r="R108" s="239">
        <v>0</v>
      </c>
      <c r="S108" s="240">
        <v>0.13</v>
      </c>
      <c r="V108" s="240">
        <v>5.6000000000000001E-2</v>
      </c>
      <c r="W108" s="240">
        <v>5.6000000000000001E-2</v>
      </c>
      <c r="AC108" s="241">
        <v>19.899999999999999</v>
      </c>
      <c r="AH108" s="241">
        <v>39.9</v>
      </c>
      <c r="AJ108" s="241">
        <v>14.5</v>
      </c>
      <c r="AL108" s="241">
        <v>10</v>
      </c>
      <c r="AM108" s="240">
        <v>0.192</v>
      </c>
      <c r="AO108" s="241">
        <v>3.5</v>
      </c>
      <c r="AP108" s="187">
        <v>79.709999999999994</v>
      </c>
      <c r="AQ108" s="187">
        <v>0.79</v>
      </c>
      <c r="AV108" s="240">
        <v>15.393000000000001</v>
      </c>
      <c r="AW108" s="240">
        <v>14.6</v>
      </c>
      <c r="BD108" s="187">
        <v>9.1300000000000008</v>
      </c>
      <c r="BE108" s="187">
        <v>14.88</v>
      </c>
      <c r="BF108" s="187">
        <v>9.93</v>
      </c>
    </row>
    <row r="109" spans="1:58" x14ac:dyDescent="0.25">
      <c r="A109" s="232">
        <v>39919</v>
      </c>
      <c r="B109" s="187">
        <v>6.29</v>
      </c>
      <c r="C109" s="187">
        <v>5.61</v>
      </c>
      <c r="H109" s="187">
        <v>5.44</v>
      </c>
      <c r="I109" s="187">
        <v>1.7</v>
      </c>
      <c r="J109"/>
      <c r="N109" s="239">
        <v>79</v>
      </c>
      <c r="R109" s="239">
        <v>0</v>
      </c>
      <c r="S109" s="240">
        <v>0.13300000000000001</v>
      </c>
      <c r="V109" s="240">
        <v>9.8000000000000004E-2</v>
      </c>
      <c r="W109" s="240">
        <v>5.0999999999999997E-2</v>
      </c>
      <c r="AC109" s="241">
        <v>19.7</v>
      </c>
      <c r="AH109" s="241">
        <v>39.4</v>
      </c>
      <c r="AJ109" s="241">
        <v>19.399999999999999</v>
      </c>
      <c r="AL109" s="241">
        <v>10</v>
      </c>
      <c r="AM109" s="240">
        <v>0.124</v>
      </c>
      <c r="AO109" s="241">
        <v>3.8</v>
      </c>
      <c r="AP109" s="187">
        <v>80.459999999999994</v>
      </c>
      <c r="AQ109" s="187">
        <v>0.78</v>
      </c>
      <c r="AV109" s="240">
        <v>15.513999999999999</v>
      </c>
      <c r="AW109" s="240">
        <v>14.744</v>
      </c>
      <c r="BD109" s="187">
        <v>9.1300000000000008</v>
      </c>
      <c r="BE109" s="187">
        <v>14.88</v>
      </c>
      <c r="BF109" s="187">
        <v>9.93</v>
      </c>
    </row>
    <row r="110" spans="1:58" x14ac:dyDescent="0.25">
      <c r="A110" s="232">
        <v>39920</v>
      </c>
      <c r="B110" s="187">
        <v>5.64</v>
      </c>
      <c r="C110" s="187">
        <v>5.41</v>
      </c>
      <c r="H110" s="187">
        <v>5.32</v>
      </c>
      <c r="I110" s="187">
        <v>1.89</v>
      </c>
      <c r="J110"/>
      <c r="N110" s="239">
        <v>66</v>
      </c>
      <c r="R110" s="239">
        <v>0</v>
      </c>
      <c r="S110" s="240">
        <v>0.188</v>
      </c>
      <c r="V110" s="240">
        <v>8.6999999999999994E-2</v>
      </c>
      <c r="W110" s="240">
        <v>8.6999999999999994E-2</v>
      </c>
      <c r="AC110" s="241">
        <v>16.600000000000001</v>
      </c>
      <c r="AH110" s="241">
        <v>33.200000000000003</v>
      </c>
      <c r="AJ110" s="241">
        <v>19.899999999999999</v>
      </c>
      <c r="AL110" s="241">
        <v>10</v>
      </c>
      <c r="AM110" s="240">
        <v>0.11600000000000001</v>
      </c>
      <c r="AO110" s="241">
        <v>3.8</v>
      </c>
      <c r="AP110" s="187">
        <v>100.22</v>
      </c>
      <c r="AQ110" s="187">
        <v>0.98</v>
      </c>
      <c r="AV110" s="240">
        <v>16.620999999999999</v>
      </c>
      <c r="AW110" s="240">
        <v>15.834</v>
      </c>
      <c r="BD110" s="187">
        <v>8.66</v>
      </c>
      <c r="BE110" s="187">
        <v>13.82</v>
      </c>
      <c r="BF110" s="187">
        <v>9.93</v>
      </c>
    </row>
    <row r="111" spans="1:58" x14ac:dyDescent="0.25">
      <c r="A111" s="232">
        <v>39921</v>
      </c>
      <c r="B111" s="187">
        <v>5.76</v>
      </c>
      <c r="C111" s="187">
        <v>6.29</v>
      </c>
      <c r="H111" s="187">
        <v>5.8</v>
      </c>
      <c r="I111" s="187">
        <v>1.69</v>
      </c>
      <c r="J111"/>
      <c r="N111" s="239">
        <v>78</v>
      </c>
      <c r="R111" s="239">
        <v>0</v>
      </c>
      <c r="S111" s="240">
        <v>0.21299999999999999</v>
      </c>
      <c r="V111" s="240">
        <v>9.7000000000000003E-2</v>
      </c>
      <c r="W111" s="240">
        <v>4.8000000000000001E-2</v>
      </c>
      <c r="AC111" s="241">
        <v>18.3</v>
      </c>
      <c r="AH111" s="241">
        <v>36.6</v>
      </c>
      <c r="AJ111" s="241">
        <v>21.7</v>
      </c>
      <c r="AL111" s="241">
        <v>10</v>
      </c>
      <c r="AM111" s="240">
        <v>9.8000000000000004E-2</v>
      </c>
      <c r="AO111" s="241">
        <v>4.2</v>
      </c>
      <c r="AP111" s="187">
        <v>80.84</v>
      </c>
      <c r="AQ111" s="187">
        <v>0.83</v>
      </c>
      <c r="AV111" s="240">
        <v>15.34</v>
      </c>
      <c r="AW111" s="240">
        <v>14.58</v>
      </c>
      <c r="BD111" s="187">
        <v>8.66</v>
      </c>
      <c r="BE111" s="187">
        <v>13.82</v>
      </c>
      <c r="BF111" s="187">
        <v>9.93</v>
      </c>
    </row>
    <row r="112" spans="1:58" x14ac:dyDescent="0.25">
      <c r="A112" s="232">
        <v>39922</v>
      </c>
      <c r="B112" s="242">
        <f t="shared" ref="B112:C112" si="189">(B111+B113)/2</f>
        <v>6.02</v>
      </c>
      <c r="C112" s="242">
        <f t="shared" si="189"/>
        <v>6.2349999999999994</v>
      </c>
      <c r="H112" s="242">
        <f t="shared" ref="H112:I112" si="190">(H111+H113)/2</f>
        <v>5.7650000000000006</v>
      </c>
      <c r="I112" s="242">
        <f t="shared" si="190"/>
        <v>1.6749999999999998</v>
      </c>
      <c r="J112"/>
      <c r="N112" s="243">
        <f t="shared" ref="N112" si="191">(N111+N113)/2</f>
        <v>68.5</v>
      </c>
      <c r="R112" s="243">
        <f t="shared" ref="R112:S112" si="192">(R111+R113)/2</f>
        <v>0</v>
      </c>
      <c r="S112" s="244">
        <f t="shared" si="192"/>
        <v>0.17299999999999999</v>
      </c>
      <c r="V112" s="244">
        <f t="shared" ref="V112:W112" si="193">(V111+V113)/2</f>
        <v>0.10350000000000001</v>
      </c>
      <c r="W112" s="244">
        <f t="shared" si="193"/>
        <v>0.15049999999999999</v>
      </c>
      <c r="AC112" s="245">
        <f t="shared" ref="AC112" si="194">(AC111+AC113)/2</f>
        <v>17.3</v>
      </c>
      <c r="AH112" s="245">
        <f t="shared" ref="AH112" si="195">(AH111+AH113)/2</f>
        <v>34.549999999999997</v>
      </c>
      <c r="AJ112" s="245">
        <f t="shared" ref="AJ112" si="196">(AJ111+AJ113)/2</f>
        <v>21.35</v>
      </c>
      <c r="AL112" s="245">
        <f t="shared" ref="AL112:AM112" si="197">(AL111+AL113)/2</f>
        <v>10</v>
      </c>
      <c r="AM112" s="244">
        <f t="shared" si="197"/>
        <v>8.5999999999999993E-2</v>
      </c>
      <c r="AO112" s="245">
        <f t="shared" ref="AO112:AQ112" si="198">(AO111+AO113)/2</f>
        <v>4.2</v>
      </c>
      <c r="AP112" s="242">
        <f t="shared" si="198"/>
        <v>85.37</v>
      </c>
      <c r="AQ112" s="242">
        <f t="shared" si="198"/>
        <v>0.95</v>
      </c>
      <c r="AV112" s="244">
        <f t="shared" ref="AV112:AW112" si="199">(AV111+AV113)/2</f>
        <v>15.9725</v>
      </c>
      <c r="AW112" s="244">
        <f t="shared" si="199"/>
        <v>14.771000000000001</v>
      </c>
      <c r="BD112" s="242">
        <f t="shared" ref="BD112:BF112" si="200">(BD111+BD113)/2</f>
        <v>8.66</v>
      </c>
      <c r="BE112" s="242">
        <f t="shared" si="200"/>
        <v>14.350000000000001</v>
      </c>
      <c r="BF112" s="242">
        <f t="shared" si="200"/>
        <v>9.93</v>
      </c>
    </row>
    <row r="113" spans="1:58" x14ac:dyDescent="0.25">
      <c r="A113" s="232">
        <v>39923</v>
      </c>
      <c r="B113" s="187">
        <v>6.28</v>
      </c>
      <c r="C113" s="187">
        <v>6.18</v>
      </c>
      <c r="H113" s="187">
        <v>5.73</v>
      </c>
      <c r="I113" s="187">
        <v>1.66</v>
      </c>
      <c r="J113"/>
      <c r="N113" s="239">
        <v>59</v>
      </c>
      <c r="R113" s="239">
        <v>0</v>
      </c>
      <c r="S113" s="240">
        <v>0.13300000000000001</v>
      </c>
      <c r="V113" s="240">
        <v>0.11</v>
      </c>
      <c r="W113" s="240">
        <v>0.253</v>
      </c>
      <c r="AC113" s="241">
        <v>16.3</v>
      </c>
      <c r="AH113" s="241">
        <v>32.5</v>
      </c>
      <c r="AJ113" s="241">
        <v>21</v>
      </c>
      <c r="AL113" s="241">
        <v>10</v>
      </c>
      <c r="AM113" s="240">
        <v>7.3999999999999996E-2</v>
      </c>
      <c r="AO113" s="241">
        <v>4.2</v>
      </c>
      <c r="AP113" s="187">
        <v>89.9</v>
      </c>
      <c r="AQ113" s="187">
        <v>1.07</v>
      </c>
      <c r="AV113" s="240">
        <v>16.605</v>
      </c>
      <c r="AW113" s="240">
        <v>14.962</v>
      </c>
      <c r="BD113" s="187">
        <v>8.66</v>
      </c>
      <c r="BE113" s="187">
        <v>14.88</v>
      </c>
      <c r="BF113" s="187">
        <v>9.93</v>
      </c>
    </row>
    <row r="114" spans="1:58" x14ac:dyDescent="0.25">
      <c r="A114" s="232">
        <v>39924</v>
      </c>
      <c r="B114" s="187">
        <v>5.93</v>
      </c>
      <c r="C114" s="187">
        <v>6.34</v>
      </c>
      <c r="H114" s="187">
        <v>5.67</v>
      </c>
      <c r="I114" s="187">
        <v>1.47</v>
      </c>
      <c r="J114"/>
      <c r="N114" s="239">
        <v>40</v>
      </c>
      <c r="R114" s="239">
        <v>0</v>
      </c>
      <c r="S114" s="240">
        <v>0.12</v>
      </c>
      <c r="V114" s="240">
        <v>5.6000000000000001E-2</v>
      </c>
      <c r="W114" s="240">
        <v>3.5999999999999997E-2</v>
      </c>
      <c r="AC114" s="241">
        <v>17.2</v>
      </c>
      <c r="AH114" s="241">
        <v>34.5</v>
      </c>
      <c r="AJ114" s="241">
        <v>17.8</v>
      </c>
      <c r="AL114" s="241">
        <v>10</v>
      </c>
      <c r="AM114" s="240">
        <v>0.17799999999999999</v>
      </c>
      <c r="AO114" s="241">
        <v>4.4000000000000004</v>
      </c>
      <c r="AP114" s="187">
        <v>75.72</v>
      </c>
      <c r="AQ114" s="187">
        <v>0.84</v>
      </c>
      <c r="AV114" s="240">
        <v>15.625</v>
      </c>
      <c r="AW114" s="240">
        <v>14.901999999999999</v>
      </c>
      <c r="BD114" s="187">
        <v>8.66</v>
      </c>
      <c r="BE114" s="187">
        <v>14.88</v>
      </c>
      <c r="BF114" s="187">
        <v>9.93</v>
      </c>
    </row>
    <row r="115" spans="1:58" x14ac:dyDescent="0.25">
      <c r="A115" s="232">
        <v>39925</v>
      </c>
      <c r="B115" s="187">
        <v>7.48</v>
      </c>
      <c r="C115" s="187">
        <v>6.12</v>
      </c>
      <c r="H115" s="187">
        <v>7.25</v>
      </c>
      <c r="I115" s="187">
        <v>1.41</v>
      </c>
      <c r="J115"/>
      <c r="N115" s="239">
        <v>43</v>
      </c>
      <c r="R115" s="239">
        <v>0</v>
      </c>
      <c r="S115" s="240">
        <v>0.122</v>
      </c>
      <c r="V115" s="240">
        <v>0.17899999999999999</v>
      </c>
      <c r="W115" s="240">
        <v>0.21890000000000001</v>
      </c>
      <c r="AC115" s="241">
        <v>22</v>
      </c>
      <c r="AH115" s="241">
        <v>44</v>
      </c>
      <c r="AJ115" s="241">
        <v>18.899999999999999</v>
      </c>
      <c r="AL115" s="241">
        <v>10</v>
      </c>
      <c r="AM115" s="240">
        <v>8.4000000000000005E-2</v>
      </c>
      <c r="AO115" s="241">
        <v>4.5999999999999996</v>
      </c>
      <c r="AP115" s="187">
        <v>79.69</v>
      </c>
      <c r="AQ115" s="187">
        <v>1.1399999999999999</v>
      </c>
      <c r="AV115" s="240">
        <v>14.926</v>
      </c>
      <c r="AW115" s="240">
        <v>14.178000000000001</v>
      </c>
      <c r="BD115" s="187">
        <v>8.66</v>
      </c>
      <c r="BE115" s="187">
        <v>14.88</v>
      </c>
      <c r="BF115" s="187">
        <v>9.08</v>
      </c>
    </row>
    <row r="116" spans="1:58" x14ac:dyDescent="0.25">
      <c r="A116" s="232">
        <v>39926</v>
      </c>
      <c r="B116" s="187">
        <v>6.41</v>
      </c>
      <c r="C116" s="187">
        <v>5.87</v>
      </c>
      <c r="H116" s="187">
        <v>7.77</v>
      </c>
      <c r="I116" s="187">
        <v>1.44</v>
      </c>
      <c r="J116"/>
      <c r="N116" s="239">
        <v>41</v>
      </c>
      <c r="R116" s="239">
        <v>0</v>
      </c>
      <c r="S116" s="240">
        <v>0.186</v>
      </c>
      <c r="V116" s="240">
        <v>9.9000000000000005E-2</v>
      </c>
      <c r="W116" s="240">
        <v>0.17299999999999999</v>
      </c>
      <c r="AC116" s="241">
        <v>25</v>
      </c>
      <c r="AH116" s="241">
        <v>50</v>
      </c>
      <c r="AJ116" s="241">
        <v>21.1</v>
      </c>
      <c r="AL116" s="241">
        <v>10</v>
      </c>
      <c r="AM116" s="240">
        <v>7.2999999999999995E-2</v>
      </c>
      <c r="AO116" s="241">
        <v>4.7</v>
      </c>
      <c r="AP116" s="187">
        <v>75.3</v>
      </c>
      <c r="AQ116" s="187">
        <v>0.85</v>
      </c>
      <c r="AV116" s="240">
        <v>15.609</v>
      </c>
      <c r="AW116" s="240">
        <v>14.933</v>
      </c>
      <c r="BD116" s="187">
        <v>8.66</v>
      </c>
      <c r="BE116" s="187">
        <v>14.88</v>
      </c>
      <c r="BF116" s="187">
        <v>8.17</v>
      </c>
    </row>
    <row r="117" spans="1:58" x14ac:dyDescent="0.25">
      <c r="A117" s="232">
        <v>39927</v>
      </c>
      <c r="B117" s="187">
        <v>6.38</v>
      </c>
      <c r="C117" s="187">
        <v>6.3</v>
      </c>
      <c r="H117" s="187">
        <v>7.57</v>
      </c>
      <c r="I117" s="187">
        <v>1.49</v>
      </c>
      <c r="J117"/>
      <c r="N117" s="239">
        <v>28</v>
      </c>
      <c r="R117" s="239">
        <v>0</v>
      </c>
      <c r="S117" s="240">
        <v>0.121</v>
      </c>
      <c r="V117" s="240">
        <v>0.08</v>
      </c>
      <c r="W117" s="240">
        <v>0.19900000000000001</v>
      </c>
      <c r="AC117" s="241">
        <v>24.3</v>
      </c>
      <c r="AH117" s="241">
        <v>48.6</v>
      </c>
      <c r="AJ117" s="241">
        <v>19.399999999999999</v>
      </c>
      <c r="AL117" s="241">
        <v>10</v>
      </c>
      <c r="AM117" s="240">
        <v>7.6999999999999999E-2</v>
      </c>
      <c r="AO117" s="241">
        <v>4.5999999999999996</v>
      </c>
      <c r="AP117" s="187">
        <v>75.52</v>
      </c>
      <c r="AQ117" s="187">
        <v>0.85</v>
      </c>
      <c r="AV117" s="240">
        <v>15.388999999999999</v>
      </c>
      <c r="AW117" s="240">
        <v>14.654999999999999</v>
      </c>
      <c r="BD117" s="187">
        <v>9.4499999999999993</v>
      </c>
      <c r="BE117" s="187">
        <v>14.88</v>
      </c>
      <c r="BF117" s="187">
        <v>8.17</v>
      </c>
    </row>
    <row r="118" spans="1:58" x14ac:dyDescent="0.25">
      <c r="A118" s="232">
        <v>39928</v>
      </c>
      <c r="B118" s="187">
        <v>6.68</v>
      </c>
      <c r="C118" s="187">
        <v>6.81</v>
      </c>
      <c r="H118" s="187">
        <v>7.34</v>
      </c>
      <c r="I118" s="187">
        <v>1.66</v>
      </c>
      <c r="J118"/>
      <c r="N118" s="239">
        <v>26</v>
      </c>
      <c r="R118" s="239">
        <v>0</v>
      </c>
      <c r="S118" s="240">
        <v>0.121</v>
      </c>
      <c r="V118" s="240">
        <v>7.6999999999999999E-2</v>
      </c>
      <c r="W118" s="240">
        <v>0.129</v>
      </c>
      <c r="AC118" s="241">
        <v>24.6</v>
      </c>
      <c r="AH118" s="241">
        <v>49.3</v>
      </c>
      <c r="AJ118" s="241">
        <v>20.9</v>
      </c>
      <c r="AL118" s="241">
        <v>10</v>
      </c>
      <c r="AM118" s="240">
        <v>8.1000000000000003E-2</v>
      </c>
      <c r="AO118" s="241">
        <v>4.7</v>
      </c>
      <c r="AP118" s="187">
        <v>80.88</v>
      </c>
      <c r="AQ118" s="187">
        <v>0.78</v>
      </c>
      <c r="AV118" s="240">
        <v>15.69</v>
      </c>
      <c r="AW118" s="240">
        <v>15.03</v>
      </c>
      <c r="BD118" s="187">
        <v>9.4499999999999993</v>
      </c>
      <c r="BE118" s="187">
        <v>14.88</v>
      </c>
      <c r="BF118" s="187">
        <v>8.1199999999999992</v>
      </c>
    </row>
    <row r="119" spans="1:58" x14ac:dyDescent="0.25">
      <c r="A119" s="232">
        <v>39929</v>
      </c>
      <c r="B119" s="242">
        <f t="shared" ref="B119:C119" si="201">(B118+B120)/2</f>
        <v>7.2649999999999997</v>
      </c>
      <c r="C119" s="242">
        <f t="shared" si="201"/>
        <v>6.67</v>
      </c>
      <c r="H119" s="242">
        <f t="shared" ref="H119:I119" si="202">(H118+H120)/2</f>
        <v>7.5299999999999994</v>
      </c>
      <c r="I119" s="242">
        <f t="shared" si="202"/>
        <v>1.74</v>
      </c>
      <c r="J119"/>
      <c r="N119" s="243">
        <f t="shared" ref="N119" si="203">(N118+N120)/2</f>
        <v>34</v>
      </c>
      <c r="R119" s="243">
        <f t="shared" ref="R119:S119" si="204">(R118+R120)/2</f>
        <v>0</v>
      </c>
      <c r="S119" s="244">
        <f t="shared" si="204"/>
        <v>0.14849999999999999</v>
      </c>
      <c r="V119" s="244">
        <f t="shared" ref="V119:W119" si="205">(V118+V120)/2</f>
        <v>0.10800000000000001</v>
      </c>
      <c r="W119" s="244">
        <f t="shared" si="205"/>
        <v>0.16999999999999998</v>
      </c>
      <c r="AC119" s="245">
        <f t="shared" ref="AC119" si="206">(AC118+AC120)/2</f>
        <v>24.25</v>
      </c>
      <c r="AH119" s="245">
        <f t="shared" ref="AH119" si="207">(AH118+AH120)/2</f>
        <v>48.55</v>
      </c>
      <c r="AJ119" s="245">
        <f t="shared" ref="AJ119" si="208">(AJ118+AJ120)/2</f>
        <v>20.350000000000001</v>
      </c>
      <c r="AL119" s="245">
        <f t="shared" ref="AL119:AM119" si="209">(AL118+AL120)/2</f>
        <v>10</v>
      </c>
      <c r="AM119" s="244">
        <f t="shared" si="209"/>
        <v>7.3000000000000009E-2</v>
      </c>
      <c r="AO119" s="245">
        <f t="shared" ref="AO119:AQ119" si="210">(AO118+AO120)/2</f>
        <v>4.4000000000000004</v>
      </c>
      <c r="AP119" s="242">
        <f t="shared" si="210"/>
        <v>90.8</v>
      </c>
      <c r="AQ119" s="242">
        <f t="shared" si="210"/>
        <v>0.98499999999999999</v>
      </c>
      <c r="AV119" s="244">
        <f t="shared" ref="AV119:AW119" si="211">(AV118+AV120)/2</f>
        <v>16.170500000000001</v>
      </c>
      <c r="AW119" s="244">
        <f t="shared" si="211"/>
        <v>15.111499999999999</v>
      </c>
      <c r="BD119" s="242">
        <f t="shared" ref="BD119:BF119" si="212">(BD118+BD120)/2</f>
        <v>9.2899999999999991</v>
      </c>
      <c r="BE119" s="242">
        <f t="shared" si="212"/>
        <v>14.88</v>
      </c>
      <c r="BF119" s="242">
        <f t="shared" si="212"/>
        <v>9.0249999999999986</v>
      </c>
    </row>
    <row r="120" spans="1:58" x14ac:dyDescent="0.25">
      <c r="A120" s="232">
        <v>39930</v>
      </c>
      <c r="B120" s="187">
        <v>7.85</v>
      </c>
      <c r="C120" s="187">
        <v>6.53</v>
      </c>
      <c r="H120" s="187">
        <v>7.72</v>
      </c>
      <c r="I120" s="187">
        <v>1.82</v>
      </c>
      <c r="J120"/>
      <c r="N120" s="239">
        <v>42</v>
      </c>
      <c r="R120" s="239">
        <v>0</v>
      </c>
      <c r="S120" s="240">
        <v>0.17599999999999999</v>
      </c>
      <c r="V120" s="240">
        <v>0.13900000000000001</v>
      </c>
      <c r="W120" s="240">
        <v>0.21099999999999999</v>
      </c>
      <c r="AC120" s="241">
        <v>23.9</v>
      </c>
      <c r="AH120" s="241">
        <v>47.8</v>
      </c>
      <c r="AJ120" s="241">
        <v>19.8</v>
      </c>
      <c r="AL120" s="241">
        <v>10</v>
      </c>
      <c r="AM120" s="240">
        <v>6.5000000000000002E-2</v>
      </c>
      <c r="AO120" s="241">
        <v>4.0999999999999996</v>
      </c>
      <c r="AP120" s="187">
        <v>100.72</v>
      </c>
      <c r="AQ120" s="187">
        <v>1.19</v>
      </c>
      <c r="AV120" s="240">
        <v>16.651</v>
      </c>
      <c r="AW120" s="240">
        <v>15.193</v>
      </c>
      <c r="BD120" s="187">
        <v>9.1300000000000008</v>
      </c>
      <c r="BE120" s="187">
        <v>14.88</v>
      </c>
      <c r="BF120" s="187">
        <v>9.93</v>
      </c>
    </row>
    <row r="121" spans="1:58" x14ac:dyDescent="0.25">
      <c r="A121" s="232">
        <v>39931</v>
      </c>
      <c r="B121" s="187">
        <v>7.31</v>
      </c>
      <c r="C121" s="187">
        <v>6.54</v>
      </c>
      <c r="H121" s="187">
        <v>7.24</v>
      </c>
      <c r="I121" s="187">
        <v>1.75</v>
      </c>
      <c r="J121"/>
      <c r="N121" s="239">
        <v>16</v>
      </c>
      <c r="R121" s="239">
        <v>0</v>
      </c>
      <c r="S121" s="240">
        <v>0.17399999999999999</v>
      </c>
      <c r="V121" s="240">
        <v>7.8E-2</v>
      </c>
      <c r="W121" s="240">
        <v>0.16900000000000001</v>
      </c>
      <c r="AC121" s="241">
        <v>23.5</v>
      </c>
      <c r="AH121" s="241">
        <v>47</v>
      </c>
      <c r="AJ121" s="241">
        <v>21.5</v>
      </c>
      <c r="AL121" s="241">
        <v>10</v>
      </c>
      <c r="AM121" s="240">
        <v>9.6000000000000002E-2</v>
      </c>
      <c r="AO121" s="241">
        <v>4.5</v>
      </c>
      <c r="AP121" s="187">
        <v>95.08</v>
      </c>
      <c r="AQ121" s="187">
        <v>0.74</v>
      </c>
      <c r="AV121" s="240">
        <v>17.972000000000001</v>
      </c>
      <c r="AW121" s="240">
        <v>17.308</v>
      </c>
      <c r="BD121" s="187">
        <v>9.4499999999999993</v>
      </c>
      <c r="BE121" s="187">
        <v>14.88</v>
      </c>
      <c r="BF121" s="187">
        <v>8.17</v>
      </c>
    </row>
    <row r="122" spans="1:58" x14ac:dyDescent="0.25">
      <c r="A122" s="232">
        <v>39932</v>
      </c>
      <c r="B122" s="187">
        <v>6.46</v>
      </c>
      <c r="C122" s="187">
        <v>6.83</v>
      </c>
      <c r="H122" s="187">
        <v>7.53</v>
      </c>
      <c r="I122" s="187">
        <v>1.54</v>
      </c>
      <c r="J122"/>
      <c r="N122" s="239">
        <v>42</v>
      </c>
      <c r="R122" s="239">
        <v>0</v>
      </c>
      <c r="S122" s="240">
        <v>0.18099999999999999</v>
      </c>
      <c r="V122" s="240">
        <v>0.154</v>
      </c>
      <c r="W122" s="240">
        <v>9.5000000000000001E-2</v>
      </c>
      <c r="AC122" s="241">
        <v>24.6</v>
      </c>
      <c r="AH122" s="241">
        <v>49.3</v>
      </c>
      <c r="AJ122" s="241">
        <v>21.3</v>
      </c>
      <c r="AL122" s="241">
        <v>10</v>
      </c>
      <c r="AM122" s="240">
        <v>8.6999999999999994E-2</v>
      </c>
      <c r="AO122" s="241">
        <v>4.9000000000000004</v>
      </c>
      <c r="AP122" s="187">
        <v>70.67</v>
      </c>
      <c r="AQ122" s="187">
        <v>0.56000000000000005</v>
      </c>
      <c r="AV122" s="240">
        <v>15.96</v>
      </c>
      <c r="AW122" s="240">
        <v>15.247999999999999</v>
      </c>
      <c r="BD122" s="187">
        <v>9.4499999999999993</v>
      </c>
      <c r="BE122" s="187">
        <v>14.88</v>
      </c>
      <c r="BF122" s="187">
        <v>8.17</v>
      </c>
    </row>
    <row r="123" spans="1:58" ht="15.75" thickBot="1" x14ac:dyDescent="0.3">
      <c r="A123" s="232">
        <v>39933</v>
      </c>
      <c r="B123" s="250">
        <v>6.49</v>
      </c>
      <c r="C123" s="250">
        <v>6.49</v>
      </c>
      <c r="H123" s="250">
        <v>7.89</v>
      </c>
      <c r="I123" s="250">
        <v>1.5</v>
      </c>
      <c r="J123"/>
      <c r="N123" s="251">
        <v>36</v>
      </c>
      <c r="R123" s="251">
        <v>0</v>
      </c>
      <c r="S123" s="252">
        <v>0.16900000000000001</v>
      </c>
      <c r="V123" s="252">
        <v>0.434</v>
      </c>
      <c r="W123" s="252">
        <v>0.122</v>
      </c>
      <c r="AC123" s="253">
        <v>24.6</v>
      </c>
      <c r="AH123" s="253">
        <v>49.3</v>
      </c>
      <c r="AJ123" s="253">
        <v>21.1</v>
      </c>
      <c r="AL123" s="253">
        <v>10</v>
      </c>
      <c r="AM123" s="252">
        <v>8.1000000000000003E-2</v>
      </c>
      <c r="AO123" s="253">
        <v>4.9000000000000004</v>
      </c>
      <c r="AP123" s="250">
        <v>64.760000000000005</v>
      </c>
      <c r="AQ123" s="250">
        <v>0.52</v>
      </c>
      <c r="AV123" s="252">
        <v>15.269</v>
      </c>
      <c r="AW123" s="252">
        <v>14.532</v>
      </c>
      <c r="BD123" s="250">
        <v>9.4499999999999993</v>
      </c>
      <c r="BE123" s="250">
        <v>14.88</v>
      </c>
      <c r="BF123" s="250">
        <v>8.17</v>
      </c>
    </row>
    <row r="124" spans="1:58" x14ac:dyDescent="0.25">
      <c r="A124" s="232">
        <v>39934</v>
      </c>
      <c r="B124" s="187">
        <v>6.45</v>
      </c>
      <c r="C124" s="187">
        <v>6.23</v>
      </c>
      <c r="H124" s="187">
        <v>7.86</v>
      </c>
      <c r="I124" s="187">
        <v>1.48</v>
      </c>
      <c r="J124"/>
      <c r="N124" s="239">
        <v>37</v>
      </c>
      <c r="R124" s="239">
        <v>0</v>
      </c>
      <c r="S124" s="240">
        <v>0.16900000000000001</v>
      </c>
      <c r="V124" s="240">
        <v>6.7000000000000004E-2</v>
      </c>
      <c r="W124" s="240">
        <v>7.9000000000000001E-2</v>
      </c>
      <c r="AC124" s="241">
        <v>24</v>
      </c>
      <c r="AH124" s="241">
        <v>48</v>
      </c>
      <c r="AJ124" s="241">
        <v>22.3</v>
      </c>
      <c r="AL124" s="241">
        <v>10</v>
      </c>
      <c r="AM124" s="240">
        <v>7.3999999999999996E-2</v>
      </c>
      <c r="AO124" s="241">
        <v>5.3</v>
      </c>
      <c r="AP124" s="187">
        <v>74.040000000000006</v>
      </c>
      <c r="AQ124" s="187">
        <v>0.83</v>
      </c>
      <c r="AV124" s="240">
        <v>15.302</v>
      </c>
      <c r="AW124" s="240">
        <v>14.603</v>
      </c>
      <c r="BD124" s="187">
        <v>9.4499999999999993</v>
      </c>
      <c r="BE124" s="187">
        <v>13.29</v>
      </c>
      <c r="BF124" s="187">
        <v>8.17</v>
      </c>
    </row>
    <row r="125" spans="1:58" x14ac:dyDescent="0.25">
      <c r="A125" s="232">
        <v>39935</v>
      </c>
      <c r="B125" s="187">
        <v>6.8</v>
      </c>
      <c r="C125" s="187">
        <v>6.69</v>
      </c>
      <c r="H125" s="187">
        <v>7.41</v>
      </c>
      <c r="I125" s="187">
        <v>1.63</v>
      </c>
      <c r="J125"/>
      <c r="N125" s="239">
        <v>40</v>
      </c>
      <c r="R125" s="239">
        <v>0</v>
      </c>
      <c r="S125" s="240">
        <v>0.61</v>
      </c>
      <c r="V125" s="240">
        <v>9.0999999999999998E-2</v>
      </c>
      <c r="W125" s="240">
        <v>8.3000000000000004E-2</v>
      </c>
      <c r="AC125" s="241">
        <v>26</v>
      </c>
      <c r="AH125" s="241">
        <v>53.4</v>
      </c>
      <c r="AJ125" s="241">
        <v>20.6</v>
      </c>
      <c r="AL125" s="241">
        <v>10</v>
      </c>
      <c r="AM125" s="240">
        <v>9.1999999999999998E-2</v>
      </c>
      <c r="AO125" s="241">
        <v>5.6</v>
      </c>
      <c r="AP125" s="187">
        <v>74.819999999999993</v>
      </c>
      <c r="AQ125" s="187">
        <v>0.69</v>
      </c>
      <c r="AV125" s="240">
        <v>15.27</v>
      </c>
      <c r="AW125" s="240">
        <v>14.65</v>
      </c>
      <c r="BD125" s="187">
        <v>9.1300000000000008</v>
      </c>
      <c r="BE125" s="187">
        <v>13.29</v>
      </c>
      <c r="BF125" s="187">
        <v>7.64</v>
      </c>
    </row>
    <row r="126" spans="1:58" x14ac:dyDescent="0.25">
      <c r="A126" s="232">
        <v>39936</v>
      </c>
      <c r="B126" s="242">
        <f t="shared" ref="B126:C126" si="213">(B125+B127)/2</f>
        <v>6.9499999999999993</v>
      </c>
      <c r="C126" s="242">
        <f t="shared" si="213"/>
        <v>6.78</v>
      </c>
      <c r="H126" s="242">
        <f t="shared" ref="H126:I126" si="214">(H125+H127)/2</f>
        <v>7.54</v>
      </c>
      <c r="I126" s="242">
        <f t="shared" si="214"/>
        <v>1.585</v>
      </c>
      <c r="J126"/>
      <c r="N126" s="243">
        <f t="shared" ref="N126" si="215">(N125+N127)/2</f>
        <v>33</v>
      </c>
      <c r="R126" s="243">
        <f t="shared" ref="R126:S126" si="216">(R125+R127)/2</f>
        <v>0</v>
      </c>
      <c r="S126" s="244">
        <f t="shared" si="216"/>
        <v>0.47849999999999998</v>
      </c>
      <c r="V126" s="244">
        <f t="shared" ref="V126:W126" si="217">(V125+V127)/2</f>
        <v>0.1075</v>
      </c>
      <c r="W126" s="244">
        <f t="shared" si="217"/>
        <v>0.11499999999999999</v>
      </c>
      <c r="AC126" s="245">
        <f t="shared" ref="AC126" si="218">(AC125+AC127)/2</f>
        <v>24.95</v>
      </c>
      <c r="AH126" s="245">
        <f t="shared" ref="AH126" si="219">(AH125+AH127)/2</f>
        <v>50.599999999999994</v>
      </c>
      <c r="AJ126" s="245">
        <f t="shared" ref="AJ126" si="220">(AJ125+AJ127)/2</f>
        <v>22.200000000000003</v>
      </c>
      <c r="AL126" s="245">
        <f t="shared" ref="AL126:AM126" si="221">(AL125+AL127)/2</f>
        <v>10</v>
      </c>
      <c r="AM126" s="244">
        <f t="shared" si="221"/>
        <v>8.8999999999999996E-2</v>
      </c>
      <c r="AO126" s="245">
        <f t="shared" ref="AO126:AQ126" si="222">(AO125+AO127)/2</f>
        <v>6.35</v>
      </c>
      <c r="AP126" s="242">
        <f t="shared" si="222"/>
        <v>79.944999999999993</v>
      </c>
      <c r="AQ126" s="242">
        <f t="shared" si="222"/>
        <v>0.80499999999999994</v>
      </c>
      <c r="AV126" s="244">
        <f t="shared" ref="AV126:AW126" si="223">(AV125+AV127)/2</f>
        <v>16.260999999999999</v>
      </c>
      <c r="AW126" s="244">
        <f t="shared" si="223"/>
        <v>15.169</v>
      </c>
      <c r="BD126" s="242">
        <f t="shared" ref="BD126:BF126" si="224">(BD125+BD127)/2</f>
        <v>9.1300000000000008</v>
      </c>
      <c r="BE126" s="242">
        <f t="shared" si="224"/>
        <v>13.29</v>
      </c>
      <c r="BF126" s="242">
        <f t="shared" si="224"/>
        <v>7.375</v>
      </c>
    </row>
    <row r="127" spans="1:58" x14ac:dyDescent="0.25">
      <c r="A127" s="232">
        <v>39937</v>
      </c>
      <c r="B127" s="187">
        <v>7.1</v>
      </c>
      <c r="C127" s="187">
        <v>6.87</v>
      </c>
      <c r="H127" s="187">
        <v>7.67</v>
      </c>
      <c r="I127" s="187">
        <v>1.54</v>
      </c>
      <c r="J127"/>
      <c r="N127" s="239">
        <v>26</v>
      </c>
      <c r="R127" s="239">
        <v>0</v>
      </c>
      <c r="S127" s="240">
        <v>0.34699999999999998</v>
      </c>
      <c r="V127" s="240">
        <v>0.124</v>
      </c>
      <c r="W127" s="240">
        <v>0.14699999999999999</v>
      </c>
      <c r="AC127" s="241">
        <v>23.9</v>
      </c>
      <c r="AH127" s="241">
        <v>47.8</v>
      </c>
      <c r="AJ127" s="241">
        <v>23.8</v>
      </c>
      <c r="AL127" s="241">
        <v>10</v>
      </c>
      <c r="AM127" s="240">
        <v>8.5999999999999993E-2</v>
      </c>
      <c r="AO127" s="241">
        <v>7.1</v>
      </c>
      <c r="AP127" s="187">
        <v>85.07</v>
      </c>
      <c r="AQ127" s="187">
        <v>0.92</v>
      </c>
      <c r="AV127" s="240">
        <v>17.251999999999999</v>
      </c>
      <c r="AW127" s="240">
        <v>15.688000000000001</v>
      </c>
      <c r="BD127" s="187">
        <v>9.1300000000000008</v>
      </c>
      <c r="BE127" s="187">
        <v>13.29</v>
      </c>
      <c r="BF127" s="242">
        <f>(BF128+BF129)/2</f>
        <v>7.11</v>
      </c>
    </row>
    <row r="128" spans="1:58" x14ac:dyDescent="0.25">
      <c r="A128" s="232">
        <v>39938</v>
      </c>
      <c r="B128" s="187">
        <v>6.97</v>
      </c>
      <c r="C128" s="187">
        <v>6.99</v>
      </c>
      <c r="H128" s="187">
        <v>7.55</v>
      </c>
      <c r="I128" s="187">
        <v>1.53</v>
      </c>
      <c r="J128"/>
      <c r="N128" s="239">
        <v>24</v>
      </c>
      <c r="R128" s="239">
        <v>0</v>
      </c>
      <c r="S128" s="240">
        <v>0.31</v>
      </c>
      <c r="V128" s="240">
        <v>5.3999999999999999E-2</v>
      </c>
      <c r="W128" s="240">
        <v>9.0999999999999998E-2</v>
      </c>
      <c r="AC128" s="241">
        <v>23.3</v>
      </c>
      <c r="AH128" s="241">
        <v>46.6</v>
      </c>
      <c r="AJ128" s="241">
        <v>20.8</v>
      </c>
      <c r="AL128" s="241">
        <v>10</v>
      </c>
      <c r="AM128" s="240">
        <v>0.111</v>
      </c>
      <c r="AO128" s="241">
        <v>7.7</v>
      </c>
      <c r="AP128" s="187">
        <v>90.14</v>
      </c>
      <c r="AQ128" s="187">
        <v>1.06</v>
      </c>
      <c r="AV128" s="240">
        <v>16.436</v>
      </c>
      <c r="AW128" s="240">
        <v>15.784000000000001</v>
      </c>
      <c r="BD128" s="187">
        <v>9.1300000000000008</v>
      </c>
      <c r="BE128" s="187">
        <v>13.29</v>
      </c>
      <c r="BF128" s="187">
        <v>7.11</v>
      </c>
    </row>
    <row r="129" spans="1:58" x14ac:dyDescent="0.25">
      <c r="A129" s="232">
        <v>39939</v>
      </c>
      <c r="B129" s="187">
        <v>6.85</v>
      </c>
      <c r="C129" s="187">
        <v>6.27</v>
      </c>
      <c r="H129" s="187">
        <v>7.47</v>
      </c>
      <c r="I129" s="187">
        <v>1.49</v>
      </c>
      <c r="J129"/>
      <c r="N129" s="239">
        <v>22</v>
      </c>
      <c r="R129" s="239">
        <v>0</v>
      </c>
      <c r="S129" s="240">
        <v>0.26900000000000002</v>
      </c>
      <c r="V129" s="240">
        <v>6.0999999999999999E-2</v>
      </c>
      <c r="W129" s="240">
        <v>6.0999999999999999E-2</v>
      </c>
      <c r="AC129" s="241">
        <v>24.6</v>
      </c>
      <c r="AH129" s="241">
        <v>49.3</v>
      </c>
      <c r="AJ129" s="241">
        <v>20.100000000000001</v>
      </c>
      <c r="AL129" s="241">
        <v>10</v>
      </c>
      <c r="AM129" s="240">
        <v>0.10100000000000001</v>
      </c>
      <c r="AO129" s="241">
        <v>7.5</v>
      </c>
      <c r="AP129" s="187">
        <v>89.48</v>
      </c>
      <c r="AQ129" s="187">
        <v>1.02</v>
      </c>
      <c r="AV129" s="240">
        <v>16.882999999999999</v>
      </c>
      <c r="AW129" s="240">
        <v>16.172999999999998</v>
      </c>
      <c r="BD129" s="187">
        <v>8.02</v>
      </c>
      <c r="BE129" s="187">
        <v>13.29</v>
      </c>
      <c r="BF129" s="187">
        <v>7.11</v>
      </c>
    </row>
    <row r="130" spans="1:58" x14ac:dyDescent="0.25">
      <c r="A130" s="232">
        <v>39940</v>
      </c>
      <c r="B130" s="187">
        <v>7.89</v>
      </c>
      <c r="C130" s="187">
        <v>6.37</v>
      </c>
      <c r="H130" s="187">
        <v>7.84</v>
      </c>
      <c r="I130" s="187">
        <v>1.46</v>
      </c>
      <c r="J130"/>
      <c r="N130" s="239">
        <v>64</v>
      </c>
      <c r="R130" s="239">
        <v>0</v>
      </c>
      <c r="S130" s="240">
        <v>0.28499999999999998</v>
      </c>
      <c r="V130" s="240">
        <v>6.3E-2</v>
      </c>
      <c r="W130" s="240">
        <v>0.23699999999999999</v>
      </c>
      <c r="AC130" s="241">
        <v>22.6</v>
      </c>
      <c r="AH130" s="241">
        <v>45.2</v>
      </c>
      <c r="AJ130" s="241">
        <v>7.7</v>
      </c>
      <c r="AL130" s="241">
        <v>10</v>
      </c>
      <c r="AM130" s="240">
        <v>0.114</v>
      </c>
      <c r="AO130" s="241">
        <v>8.9</v>
      </c>
      <c r="AP130" s="187">
        <v>70.89</v>
      </c>
      <c r="AQ130" s="187">
        <v>0.57999999999999996</v>
      </c>
      <c r="AV130" s="240">
        <v>16.446000000000002</v>
      </c>
      <c r="AW130" s="240">
        <v>15.768000000000001</v>
      </c>
      <c r="BD130" s="187">
        <v>7.55</v>
      </c>
      <c r="BE130" s="187">
        <v>12.22</v>
      </c>
      <c r="BF130" s="187">
        <v>7.11</v>
      </c>
    </row>
    <row r="131" spans="1:58" x14ac:dyDescent="0.25">
      <c r="A131" s="232">
        <v>39941</v>
      </c>
      <c r="B131" s="187">
        <v>6.29</v>
      </c>
      <c r="C131" s="187">
        <v>6.91</v>
      </c>
      <c r="H131" s="187">
        <v>7.39</v>
      </c>
      <c r="I131" s="187">
        <v>1.42</v>
      </c>
      <c r="J131"/>
      <c r="N131" s="239">
        <v>61</v>
      </c>
      <c r="R131" s="239">
        <v>0</v>
      </c>
      <c r="S131" s="240">
        <v>0.40300000000000002</v>
      </c>
      <c r="V131" s="240">
        <v>5.6000000000000001E-2</v>
      </c>
      <c r="W131" s="240">
        <v>8.3000000000000004E-2</v>
      </c>
      <c r="AC131" s="241">
        <v>20.100000000000001</v>
      </c>
      <c r="AH131" s="241">
        <v>40.200000000000003</v>
      </c>
      <c r="AJ131" s="241">
        <v>8.6</v>
      </c>
      <c r="AL131" s="241">
        <v>10</v>
      </c>
      <c r="AM131" s="240">
        <v>0.10299999999999999</v>
      </c>
      <c r="AO131" s="241">
        <v>9.6</v>
      </c>
      <c r="AP131" s="187">
        <v>84.67</v>
      </c>
      <c r="AQ131" s="187">
        <v>1.07</v>
      </c>
      <c r="AV131" s="240">
        <v>16.126999999999999</v>
      </c>
      <c r="AW131" s="240">
        <v>15.413</v>
      </c>
      <c r="BD131" s="187">
        <v>7.55</v>
      </c>
      <c r="BE131" s="187">
        <v>12.22</v>
      </c>
      <c r="BF131" s="187">
        <v>6.58</v>
      </c>
    </row>
    <row r="132" spans="1:58" x14ac:dyDescent="0.25">
      <c r="A132" s="232">
        <v>39942</v>
      </c>
      <c r="B132" s="187">
        <v>6.34</v>
      </c>
      <c r="C132" s="187">
        <v>6.97</v>
      </c>
      <c r="H132" s="187">
        <v>7.88</v>
      </c>
      <c r="I132" s="187">
        <v>1.4</v>
      </c>
      <c r="J132"/>
      <c r="N132" s="239">
        <v>60</v>
      </c>
      <c r="R132" s="239">
        <v>0</v>
      </c>
      <c r="S132" s="240">
        <v>0.42399999999999999</v>
      </c>
      <c r="V132" s="240">
        <v>6.9000000000000006E-2</v>
      </c>
      <c r="W132" s="240">
        <v>8.1000000000000003E-2</v>
      </c>
      <c r="AC132" s="241">
        <v>21.5</v>
      </c>
      <c r="AH132" s="241">
        <v>43</v>
      </c>
      <c r="AJ132" s="241">
        <v>13</v>
      </c>
      <c r="AL132" s="241">
        <v>10</v>
      </c>
      <c r="AM132" s="240">
        <v>9.8000000000000004E-2</v>
      </c>
      <c r="AO132" s="241">
        <v>8.9</v>
      </c>
      <c r="AP132" s="187">
        <v>64.61</v>
      </c>
      <c r="AQ132" s="187">
        <v>0.52</v>
      </c>
      <c r="AV132" s="240">
        <v>16.007999999999999</v>
      </c>
      <c r="AW132" s="240">
        <v>15.242000000000001</v>
      </c>
      <c r="BD132" s="187">
        <v>7.55</v>
      </c>
      <c r="BE132" s="187">
        <v>12.22</v>
      </c>
      <c r="BF132" s="187">
        <v>6.58</v>
      </c>
    </row>
    <row r="133" spans="1:58" x14ac:dyDescent="0.25">
      <c r="A133" s="232">
        <v>39943</v>
      </c>
      <c r="B133" s="242">
        <f t="shared" ref="B133:C133" si="225">(B132+B134)/2</f>
        <v>6.58</v>
      </c>
      <c r="C133" s="242">
        <f t="shared" si="225"/>
        <v>6.9450000000000003</v>
      </c>
      <c r="H133" s="242">
        <f t="shared" ref="H133:I133" si="226">(H132+H134)/2</f>
        <v>7.6099999999999994</v>
      </c>
      <c r="I133" s="242">
        <f t="shared" si="226"/>
        <v>1.51</v>
      </c>
      <c r="J133"/>
      <c r="N133" s="243">
        <f t="shared" ref="N133" si="227">(N132+N134)/2</f>
        <v>72</v>
      </c>
      <c r="R133" s="243">
        <f t="shared" ref="R133:S133" si="228">(R132+R134)/2</f>
        <v>0</v>
      </c>
      <c r="S133" s="244">
        <f t="shared" si="228"/>
        <v>0.38549999999999995</v>
      </c>
      <c r="V133" s="244">
        <f t="shared" ref="V133:W133" si="229">(V132+V134)/2</f>
        <v>9.0499999999999997E-2</v>
      </c>
      <c r="W133" s="244">
        <f t="shared" si="229"/>
        <v>0.11799999999999999</v>
      </c>
      <c r="AC133" s="245">
        <f t="shared" ref="AC133" si="230">(AC132+AC134)/2</f>
        <v>21.85</v>
      </c>
      <c r="AH133" s="245">
        <f t="shared" ref="AH133" si="231">(AH132+AH134)/2</f>
        <v>43.8</v>
      </c>
      <c r="AJ133" s="245">
        <f t="shared" ref="AJ133" si="232">(AJ132+AJ134)/2</f>
        <v>15.9</v>
      </c>
      <c r="AL133" s="245">
        <f t="shared" ref="AL133:AM133" si="233">(AL132+AL134)/2</f>
        <v>10</v>
      </c>
      <c r="AM133" s="244">
        <f t="shared" si="233"/>
        <v>0.10350000000000001</v>
      </c>
      <c r="AO133" s="245">
        <f t="shared" ref="AO133:AQ133" si="234">(AO132+AO134)/2</f>
        <v>8.1999999999999993</v>
      </c>
      <c r="AP133" s="242">
        <f t="shared" si="234"/>
        <v>70.7</v>
      </c>
      <c r="AQ133" s="242">
        <f t="shared" si="234"/>
        <v>0.56000000000000005</v>
      </c>
      <c r="AV133" s="244">
        <f t="shared" ref="AV133:AW133" si="235">(AV132+AV134)/2</f>
        <v>16.655999999999999</v>
      </c>
      <c r="AW133" s="244">
        <f t="shared" si="235"/>
        <v>15.4595</v>
      </c>
      <c r="BD133" s="242">
        <f t="shared" ref="BD133:BF133" si="236">(BD132+BD134)/2</f>
        <v>7.3900000000000006</v>
      </c>
      <c r="BE133" s="242">
        <f t="shared" si="236"/>
        <v>12.22</v>
      </c>
      <c r="BF133" s="242">
        <f t="shared" si="236"/>
        <v>6.58</v>
      </c>
    </row>
    <row r="134" spans="1:58" x14ac:dyDescent="0.25">
      <c r="A134" s="232">
        <v>39944</v>
      </c>
      <c r="B134" s="187">
        <v>6.82</v>
      </c>
      <c r="C134" s="187">
        <v>6.92</v>
      </c>
      <c r="H134" s="187">
        <v>7.34</v>
      </c>
      <c r="I134" s="187">
        <v>1.62</v>
      </c>
      <c r="J134"/>
      <c r="N134" s="239">
        <v>84</v>
      </c>
      <c r="R134" s="239">
        <v>0</v>
      </c>
      <c r="S134" s="240">
        <v>0.34699999999999998</v>
      </c>
      <c r="V134" s="240">
        <v>0.112</v>
      </c>
      <c r="W134" s="240">
        <v>0.155</v>
      </c>
      <c r="AC134" s="241">
        <v>22.2</v>
      </c>
      <c r="AH134" s="241">
        <v>44.6</v>
      </c>
      <c r="AJ134" s="241">
        <v>18.8</v>
      </c>
      <c r="AL134" s="241">
        <v>10</v>
      </c>
      <c r="AM134" s="240">
        <v>0.109</v>
      </c>
      <c r="AO134" s="241">
        <v>7.5</v>
      </c>
      <c r="AP134" s="187">
        <v>76.790000000000006</v>
      </c>
      <c r="AQ134" s="187">
        <v>0.6</v>
      </c>
      <c r="AV134" s="240">
        <v>17.303999999999998</v>
      </c>
      <c r="AW134" s="240">
        <v>15.677</v>
      </c>
      <c r="BD134" s="187">
        <v>7.23</v>
      </c>
      <c r="BE134" s="187">
        <v>12.22</v>
      </c>
      <c r="BF134" s="187">
        <v>6.58</v>
      </c>
    </row>
    <row r="135" spans="1:58" x14ac:dyDescent="0.25">
      <c r="A135" s="232">
        <v>39945</v>
      </c>
      <c r="B135" s="187">
        <v>8.1300000000000008</v>
      </c>
      <c r="C135" s="187">
        <v>6.76</v>
      </c>
      <c r="H135" s="187">
        <v>7.16</v>
      </c>
      <c r="I135" s="187">
        <v>1.8</v>
      </c>
      <c r="J135"/>
      <c r="N135" s="239">
        <v>24</v>
      </c>
      <c r="R135" s="239">
        <v>0</v>
      </c>
      <c r="S135" s="240">
        <v>0.26600000000000001</v>
      </c>
      <c r="V135" s="240">
        <v>5.2999999999999999E-2</v>
      </c>
      <c r="W135" s="240">
        <v>5.2999999999999999E-2</v>
      </c>
      <c r="AC135" s="241">
        <v>21.8</v>
      </c>
      <c r="AH135" s="241">
        <v>43.7</v>
      </c>
      <c r="AJ135" s="241">
        <v>15.7</v>
      </c>
      <c r="AL135" s="241">
        <v>10</v>
      </c>
      <c r="AM135" s="240">
        <v>6.2E-2</v>
      </c>
      <c r="AO135" s="241">
        <v>7</v>
      </c>
      <c r="AP135" s="187">
        <v>99.72</v>
      </c>
      <c r="AQ135" s="187">
        <v>0.99</v>
      </c>
      <c r="AV135" s="240">
        <v>16.939</v>
      </c>
      <c r="AW135" s="240">
        <v>16.22</v>
      </c>
      <c r="BD135" s="187">
        <v>7.23</v>
      </c>
      <c r="BE135" s="187">
        <v>12.22</v>
      </c>
      <c r="BF135" s="187">
        <v>6.58</v>
      </c>
    </row>
    <row r="136" spans="1:58" x14ac:dyDescent="0.25">
      <c r="A136" s="232">
        <v>39946</v>
      </c>
      <c r="B136" s="187">
        <v>7.17</v>
      </c>
      <c r="C136" s="187">
        <v>6.9</v>
      </c>
      <c r="H136" s="187">
        <v>7.44</v>
      </c>
      <c r="I136" s="187">
        <v>1.86</v>
      </c>
      <c r="J136"/>
      <c r="N136" s="239">
        <v>31</v>
      </c>
      <c r="R136" s="239">
        <v>0</v>
      </c>
      <c r="S136" s="240">
        <v>0.42099999999999999</v>
      </c>
      <c r="V136" s="240">
        <v>6.8000000000000005E-2</v>
      </c>
      <c r="W136" s="240">
        <v>8.3000000000000004E-2</v>
      </c>
      <c r="AC136" s="241">
        <v>21.4</v>
      </c>
      <c r="AH136" s="241">
        <v>42.8</v>
      </c>
      <c r="AJ136" s="241">
        <v>18.2</v>
      </c>
      <c r="AL136" s="241">
        <v>10</v>
      </c>
      <c r="AM136" s="240">
        <v>7.3999999999999996E-2</v>
      </c>
      <c r="AO136" s="241">
        <v>6.8</v>
      </c>
      <c r="AP136" s="187">
        <v>105.47</v>
      </c>
      <c r="AQ136" s="187">
        <v>1.17</v>
      </c>
      <c r="AV136" s="240">
        <v>16.483000000000001</v>
      </c>
      <c r="AW136" s="240">
        <v>15.808</v>
      </c>
      <c r="BD136" s="187">
        <v>7.23</v>
      </c>
      <c r="BE136" s="187">
        <v>12.22</v>
      </c>
      <c r="BF136" s="187">
        <v>6.58</v>
      </c>
    </row>
    <row r="137" spans="1:58" x14ac:dyDescent="0.25">
      <c r="A137" s="232">
        <v>39947</v>
      </c>
      <c r="B137" s="187">
        <v>5.42</v>
      </c>
      <c r="C137" s="187">
        <v>6.74</v>
      </c>
      <c r="H137" s="187">
        <v>7.25</v>
      </c>
      <c r="I137" s="187">
        <v>1.83</v>
      </c>
      <c r="J137"/>
      <c r="N137" s="239">
        <v>37</v>
      </c>
      <c r="R137" s="239">
        <v>0</v>
      </c>
      <c r="S137" s="240">
        <v>0.251</v>
      </c>
      <c r="V137" s="240">
        <v>0.182</v>
      </c>
      <c r="W137" s="240">
        <v>0.17899999999999999</v>
      </c>
      <c r="AC137" s="241">
        <v>18.3</v>
      </c>
      <c r="AH137" s="241">
        <v>36.6</v>
      </c>
      <c r="AJ137" s="241">
        <v>19</v>
      </c>
      <c r="AL137" s="241">
        <v>10</v>
      </c>
      <c r="AM137" s="240">
        <v>0.129</v>
      </c>
      <c r="AO137" s="241">
        <v>8</v>
      </c>
      <c r="AP137" s="187">
        <v>104.63</v>
      </c>
      <c r="AQ137" s="187">
        <v>1.08</v>
      </c>
      <c r="AV137" s="240">
        <v>17.010000000000002</v>
      </c>
      <c r="AW137" s="240">
        <v>16.329999999999998</v>
      </c>
      <c r="BD137" s="187">
        <v>7.23</v>
      </c>
      <c r="BE137" s="187">
        <v>12.22</v>
      </c>
      <c r="BF137" s="187">
        <v>6.58</v>
      </c>
    </row>
    <row r="138" spans="1:58" x14ac:dyDescent="0.25">
      <c r="A138" s="232">
        <v>39948</v>
      </c>
      <c r="B138" s="187">
        <v>6.28</v>
      </c>
      <c r="C138" s="187">
        <v>5.83</v>
      </c>
      <c r="H138" s="187">
        <v>7.39</v>
      </c>
      <c r="I138" s="187">
        <v>1.8</v>
      </c>
      <c r="J138"/>
      <c r="N138" s="239">
        <v>44</v>
      </c>
      <c r="R138" s="239">
        <v>0</v>
      </c>
      <c r="S138" s="240">
        <v>0.26700000000000002</v>
      </c>
      <c r="V138" s="240">
        <v>0.13400000000000001</v>
      </c>
      <c r="W138" s="240">
        <v>0.13400000000000001</v>
      </c>
      <c r="AC138" s="241">
        <v>22.1</v>
      </c>
      <c r="AH138" s="241">
        <v>44.3</v>
      </c>
      <c r="AJ138" s="241">
        <v>18.899999999999999</v>
      </c>
      <c r="AL138" s="241">
        <v>10</v>
      </c>
      <c r="AM138" s="240">
        <v>8.6999999999999994E-2</v>
      </c>
      <c r="AO138" s="241">
        <v>8.9</v>
      </c>
      <c r="AP138" s="187">
        <v>90.71</v>
      </c>
      <c r="AQ138" s="187">
        <v>0.92</v>
      </c>
      <c r="AV138" s="240">
        <v>15.824999999999999</v>
      </c>
      <c r="AW138" s="240">
        <v>15.117000000000001</v>
      </c>
      <c r="BD138" s="187">
        <v>7.23</v>
      </c>
      <c r="BE138" s="187">
        <v>12.22</v>
      </c>
      <c r="BF138" s="187">
        <v>6.58</v>
      </c>
    </row>
    <row r="139" spans="1:58" x14ac:dyDescent="0.25">
      <c r="A139" s="232">
        <v>39949</v>
      </c>
      <c r="B139" s="187">
        <v>6.65</v>
      </c>
      <c r="C139" s="187">
        <v>6.57</v>
      </c>
      <c r="H139" s="187">
        <v>7.42</v>
      </c>
      <c r="I139" s="187">
        <v>1.77</v>
      </c>
      <c r="J139"/>
      <c r="N139" s="239">
        <v>45</v>
      </c>
      <c r="R139" s="239">
        <v>0</v>
      </c>
      <c r="S139" s="240">
        <v>0.30099999999999999</v>
      </c>
      <c r="V139" s="240">
        <v>0.13600000000000001</v>
      </c>
      <c r="W139" s="240">
        <v>0.127</v>
      </c>
      <c r="AC139" s="241">
        <v>22.3</v>
      </c>
      <c r="AH139" s="241">
        <v>44.6</v>
      </c>
      <c r="AJ139" s="241">
        <v>21.7</v>
      </c>
      <c r="AL139" s="241">
        <v>10</v>
      </c>
      <c r="AM139" s="240">
        <v>9.0999999999999998E-2</v>
      </c>
      <c r="AO139" s="241">
        <v>8.9</v>
      </c>
      <c r="AP139" s="187">
        <v>89.46</v>
      </c>
      <c r="AQ139" s="187">
        <v>0.86</v>
      </c>
      <c r="AV139" s="240">
        <v>16.149999999999999</v>
      </c>
      <c r="AW139" s="240">
        <v>15.47</v>
      </c>
      <c r="BD139" s="187">
        <v>7.55</v>
      </c>
      <c r="BE139" s="187">
        <v>13.82</v>
      </c>
      <c r="BF139" s="187">
        <v>6.58</v>
      </c>
    </row>
    <row r="140" spans="1:58" x14ac:dyDescent="0.25">
      <c r="A140" s="232">
        <v>39950</v>
      </c>
      <c r="B140" s="242">
        <f t="shared" ref="B140:C140" si="237">(B139+B141)/2</f>
        <v>6.8000000000000007</v>
      </c>
      <c r="C140" s="242">
        <f t="shared" si="237"/>
        <v>6.5449999999999999</v>
      </c>
      <c r="H140" s="242">
        <f t="shared" ref="H140:I140" si="238">(H139+H141)/2</f>
        <v>7.29</v>
      </c>
      <c r="I140" s="242">
        <f t="shared" si="238"/>
        <v>1.7250000000000001</v>
      </c>
      <c r="J140"/>
      <c r="N140" s="243">
        <f t="shared" ref="N140" si="239">(N139+N141)/2</f>
        <v>59</v>
      </c>
      <c r="R140" s="243">
        <f t="shared" ref="R140:S140" si="240">(R139+R141)/2</f>
        <v>0</v>
      </c>
      <c r="S140" s="244">
        <f t="shared" si="240"/>
        <v>0.30099999999999999</v>
      </c>
      <c r="V140" s="244">
        <f t="shared" ref="V140:W140" si="241">(V139+V141)/2</f>
        <v>0.13850000000000001</v>
      </c>
      <c r="W140" s="244">
        <f t="shared" si="241"/>
        <v>0.125</v>
      </c>
      <c r="AC140" s="245">
        <f t="shared" ref="AC140" si="242">(AC139+AC141)/2</f>
        <v>21.450000000000003</v>
      </c>
      <c r="AH140" s="245">
        <f t="shared" ref="AH140" si="243">(AH139+AH141)/2</f>
        <v>42.900000000000006</v>
      </c>
      <c r="AJ140" s="245">
        <f t="shared" ref="AJ140" si="244">(AJ139+AJ141)/2</f>
        <v>20.45</v>
      </c>
      <c r="AL140" s="245">
        <f t="shared" ref="AL140:AM140" si="245">(AL139+AL141)/2</f>
        <v>10</v>
      </c>
      <c r="AM140" s="244">
        <f t="shared" si="245"/>
        <v>8.8999999999999996E-2</v>
      </c>
      <c r="AO140" s="245">
        <f t="shared" ref="AO140:AQ140" si="246">(AO139+AO141)/2</f>
        <v>9.5</v>
      </c>
      <c r="AP140" s="242">
        <f t="shared" si="246"/>
        <v>94.85</v>
      </c>
      <c r="AQ140" s="242">
        <f t="shared" si="246"/>
        <v>1.0149999999999999</v>
      </c>
      <c r="AV140" s="244">
        <f t="shared" ref="AV140:AW140" si="247">(AV139+AV141)/2</f>
        <v>16.841999999999999</v>
      </c>
      <c r="AW140" s="244">
        <f t="shared" si="247"/>
        <v>15.73</v>
      </c>
      <c r="BD140" s="242">
        <f t="shared" ref="BD140:BF140" si="248">(BD139+BD141)/2</f>
        <v>7.55</v>
      </c>
      <c r="BE140" s="242">
        <f t="shared" si="248"/>
        <v>13.82</v>
      </c>
      <c r="BF140" s="242">
        <f t="shared" si="248"/>
        <v>6.58</v>
      </c>
    </row>
    <row r="141" spans="1:58" x14ac:dyDescent="0.25">
      <c r="A141" s="232">
        <v>39951</v>
      </c>
      <c r="B141" s="187">
        <v>6.95</v>
      </c>
      <c r="C141" s="187">
        <v>6.52</v>
      </c>
      <c r="H141" s="187">
        <v>7.16</v>
      </c>
      <c r="I141" s="187">
        <v>1.68</v>
      </c>
      <c r="J141"/>
      <c r="N141" s="239">
        <v>73</v>
      </c>
      <c r="R141" s="239">
        <v>0</v>
      </c>
      <c r="S141" s="240">
        <v>0.30099999999999999</v>
      </c>
      <c r="V141" s="240">
        <v>0.14099999999999999</v>
      </c>
      <c r="W141" s="240">
        <v>0.123</v>
      </c>
      <c r="AC141" s="241">
        <v>20.6</v>
      </c>
      <c r="AH141" s="241">
        <v>41.2</v>
      </c>
      <c r="AJ141" s="241">
        <v>19.2</v>
      </c>
      <c r="AL141" s="241">
        <v>10</v>
      </c>
      <c r="AM141" s="240">
        <v>8.6999999999999994E-2</v>
      </c>
      <c r="AO141" s="241">
        <v>10.1</v>
      </c>
      <c r="AP141" s="187">
        <v>100.24</v>
      </c>
      <c r="AQ141" s="187">
        <v>1.17</v>
      </c>
      <c r="AV141" s="240">
        <v>17.533999999999999</v>
      </c>
      <c r="AW141" s="240">
        <v>15.99</v>
      </c>
      <c r="BD141" s="187">
        <v>7.55</v>
      </c>
      <c r="BE141" s="187">
        <v>13.82</v>
      </c>
      <c r="BF141" s="187">
        <v>6.58</v>
      </c>
    </row>
    <row r="142" spans="1:58" x14ac:dyDescent="0.25">
      <c r="A142" s="232">
        <v>39952</v>
      </c>
      <c r="B142" s="187">
        <v>7.03</v>
      </c>
      <c r="C142" s="187">
        <v>6.27</v>
      </c>
      <c r="H142" s="187">
        <v>7.47</v>
      </c>
      <c r="I142" s="187">
        <v>1.57</v>
      </c>
      <c r="J142"/>
      <c r="N142" s="239">
        <v>65</v>
      </c>
      <c r="R142" s="239">
        <v>0</v>
      </c>
      <c r="S142" s="240">
        <v>0.48099999999999998</v>
      </c>
      <c r="V142" s="240">
        <v>8.5999999999999993E-2</v>
      </c>
      <c r="W142" s="240">
        <v>0.13200000000000001</v>
      </c>
      <c r="AC142" s="241">
        <v>21.2</v>
      </c>
      <c r="AH142" s="241">
        <v>42.4</v>
      </c>
      <c r="AJ142" s="241">
        <v>18.399999999999999</v>
      </c>
      <c r="AL142" s="241">
        <v>10</v>
      </c>
      <c r="AM142" s="240">
        <v>8.4000000000000005E-2</v>
      </c>
      <c r="AO142" s="241">
        <v>11</v>
      </c>
      <c r="AP142" s="187">
        <v>103.64</v>
      </c>
      <c r="AQ142" s="187">
        <v>1.39</v>
      </c>
      <c r="AV142" s="240">
        <v>16.542000000000002</v>
      </c>
      <c r="AW142" s="240">
        <v>15.896000000000001</v>
      </c>
      <c r="BD142" s="187">
        <v>8.34</v>
      </c>
      <c r="BE142" s="187">
        <v>13.82</v>
      </c>
      <c r="BF142" s="187">
        <v>6.58</v>
      </c>
    </row>
    <row r="143" spans="1:58" x14ac:dyDescent="0.25">
      <c r="A143" s="232">
        <v>39953</v>
      </c>
      <c r="B143" s="242">
        <f t="shared" ref="B143:C144" si="249">(B144+B145)/2</f>
        <v>6.7524999999999995</v>
      </c>
      <c r="C143" s="242">
        <f t="shared" si="249"/>
        <v>6.7874999999999996</v>
      </c>
      <c r="H143" s="242">
        <f t="shared" ref="H143:I144" si="250">(H144+H145)/2</f>
        <v>6.9375</v>
      </c>
      <c r="I143" s="242">
        <f t="shared" si="250"/>
        <v>1.5525000000000002</v>
      </c>
      <c r="J143"/>
      <c r="N143" s="243">
        <f t="shared" ref="N143:N144" si="251">(N144+N145)/2</f>
        <v>60.5</v>
      </c>
      <c r="R143" s="243">
        <f t="shared" ref="R143:S144" si="252">(R144+R145)/2</f>
        <v>0</v>
      </c>
      <c r="S143" s="244">
        <f t="shared" si="252"/>
        <v>0.30274999999999996</v>
      </c>
      <c r="V143" s="244">
        <f t="shared" ref="V143:W144" si="253">(V144+V145)/2</f>
        <v>0.12875</v>
      </c>
      <c r="W143" s="244">
        <f t="shared" si="253"/>
        <v>0.22025</v>
      </c>
      <c r="AC143" s="245">
        <f t="shared" ref="AC143:AC144" si="254">(AC144+AC145)/2</f>
        <v>22.175000000000001</v>
      </c>
      <c r="AH143" s="245">
        <f t="shared" ref="AH143:AH144" si="255">(AH144+AH145)/2</f>
        <v>44.375</v>
      </c>
      <c r="AJ143" s="245">
        <f t="shared" ref="AJ143:AJ144" si="256">(AJ144+AJ145)/2</f>
        <v>19.625</v>
      </c>
      <c r="AL143" s="245">
        <f t="shared" ref="AL143:AM144" si="257">(AL144+AL145)/2</f>
        <v>10</v>
      </c>
      <c r="AM143" s="244">
        <f t="shared" si="257"/>
        <v>0.10425000000000001</v>
      </c>
      <c r="AO143" s="245">
        <f t="shared" ref="AO143:AQ144" si="258">(AO144+AO145)/2</f>
        <v>8.4749999999999996</v>
      </c>
      <c r="AP143" s="242">
        <f t="shared" si="258"/>
        <v>77.382499999999993</v>
      </c>
      <c r="AQ143" s="242">
        <f t="shared" si="258"/>
        <v>0.85499999999999998</v>
      </c>
      <c r="AV143" s="244">
        <f>(AV144+AV145)/2</f>
        <v>15.302</v>
      </c>
      <c r="AW143" s="244">
        <f t="shared" ref="AW143:AW144" si="259">(AW144+AW145)/2</f>
        <v>14.599499999999999</v>
      </c>
      <c r="BD143" s="242">
        <f t="shared" ref="BD143:BF144" si="260">(BD144+BD145)/2</f>
        <v>10.515000000000001</v>
      </c>
      <c r="BE143" s="242">
        <f t="shared" si="260"/>
        <v>13.82</v>
      </c>
      <c r="BF143" s="242">
        <f t="shared" si="260"/>
        <v>6.79</v>
      </c>
    </row>
    <row r="144" spans="1:58" x14ac:dyDescent="0.25">
      <c r="A144" s="232">
        <v>39954</v>
      </c>
      <c r="B144" s="242">
        <f t="shared" si="249"/>
        <v>6.7149999999999999</v>
      </c>
      <c r="C144" s="242">
        <f t="shared" si="249"/>
        <v>6.8650000000000002</v>
      </c>
      <c r="H144" s="242">
        <f t="shared" si="250"/>
        <v>6.8049999999999997</v>
      </c>
      <c r="I144" s="242">
        <f t="shared" si="250"/>
        <v>1.5550000000000002</v>
      </c>
      <c r="J144"/>
      <c r="N144" s="243">
        <f t="shared" si="251"/>
        <v>60</v>
      </c>
      <c r="R144" s="243">
        <f t="shared" si="252"/>
        <v>0</v>
      </c>
      <c r="S144" s="244">
        <f t="shared" si="252"/>
        <v>0.30149999999999999</v>
      </c>
      <c r="V144" s="244">
        <f t="shared" si="253"/>
        <v>0.11850000000000001</v>
      </c>
      <c r="W144" s="244">
        <f t="shared" si="253"/>
        <v>0.17450000000000002</v>
      </c>
      <c r="AC144" s="245">
        <f t="shared" si="254"/>
        <v>22.25</v>
      </c>
      <c r="AH144" s="245">
        <f t="shared" si="255"/>
        <v>44.55</v>
      </c>
      <c r="AJ144" s="245">
        <f t="shared" si="256"/>
        <v>20.149999999999999</v>
      </c>
      <c r="AL144" s="245">
        <f t="shared" si="257"/>
        <v>10</v>
      </c>
      <c r="AM144" s="244">
        <f t="shared" si="257"/>
        <v>0.10750000000000001</v>
      </c>
      <c r="AO144" s="245">
        <f t="shared" si="258"/>
        <v>9.35</v>
      </c>
      <c r="AP144" s="242">
        <f t="shared" si="258"/>
        <v>79.944999999999993</v>
      </c>
      <c r="AQ144" s="242">
        <f t="shared" si="258"/>
        <v>0.95</v>
      </c>
      <c r="AV144" s="244">
        <f>(AV145+AV146)/2</f>
        <v>15.198</v>
      </c>
      <c r="AW144" s="244">
        <f t="shared" si="259"/>
        <v>14.492999999999999</v>
      </c>
      <c r="BD144" s="242">
        <f t="shared" si="260"/>
        <v>11.11</v>
      </c>
      <c r="BE144" s="242">
        <f t="shared" si="260"/>
        <v>13.82</v>
      </c>
      <c r="BF144" s="242">
        <f t="shared" si="260"/>
        <v>6.79</v>
      </c>
    </row>
    <row r="145" spans="1:58" x14ac:dyDescent="0.25">
      <c r="A145" s="232">
        <v>39955</v>
      </c>
      <c r="B145" s="187">
        <v>6.79</v>
      </c>
      <c r="C145" s="187">
        <v>6.71</v>
      </c>
      <c r="H145" s="187">
        <v>7.07</v>
      </c>
      <c r="I145" s="187">
        <v>1.55</v>
      </c>
      <c r="J145"/>
      <c r="N145" s="239">
        <v>61</v>
      </c>
      <c r="R145" s="239">
        <v>0</v>
      </c>
      <c r="S145" s="240">
        <v>0.30399999999999999</v>
      </c>
      <c r="V145" s="240">
        <v>0.13900000000000001</v>
      </c>
      <c r="W145" s="240">
        <v>0.26600000000000001</v>
      </c>
      <c r="AC145" s="241">
        <v>22.1</v>
      </c>
      <c r="AH145" s="241">
        <v>44.2</v>
      </c>
      <c r="AJ145" s="241">
        <v>19.100000000000001</v>
      </c>
      <c r="AL145" s="241">
        <v>10</v>
      </c>
      <c r="AM145" s="240">
        <v>0.10100000000000001</v>
      </c>
      <c r="AO145" s="241">
        <v>7.6</v>
      </c>
      <c r="AP145" s="187">
        <v>74.819999999999993</v>
      </c>
      <c r="AQ145" s="187">
        <v>0.76</v>
      </c>
      <c r="AV145" s="240">
        <v>15.406000000000001</v>
      </c>
      <c r="AW145" s="240">
        <v>14.706</v>
      </c>
      <c r="BD145" s="187">
        <v>9.92</v>
      </c>
      <c r="BE145" s="187">
        <v>13.82</v>
      </c>
      <c r="BF145" s="187">
        <v>6.79</v>
      </c>
    </row>
    <row r="146" spans="1:58" x14ac:dyDescent="0.25">
      <c r="A146" s="232">
        <v>39956</v>
      </c>
      <c r="B146" s="187">
        <v>6.64</v>
      </c>
      <c r="C146" s="187">
        <v>7.02</v>
      </c>
      <c r="H146" s="187">
        <v>6.54</v>
      </c>
      <c r="I146" s="187">
        <v>1.56</v>
      </c>
      <c r="J146"/>
      <c r="N146" s="239">
        <v>59</v>
      </c>
      <c r="R146" s="239">
        <v>0</v>
      </c>
      <c r="S146" s="240">
        <v>0.29899999999999999</v>
      </c>
      <c r="V146" s="240">
        <v>9.8000000000000004E-2</v>
      </c>
      <c r="W146" s="240">
        <v>8.3000000000000004E-2</v>
      </c>
      <c r="AC146" s="241">
        <v>22.4</v>
      </c>
      <c r="AH146" s="241">
        <v>44.9</v>
      </c>
      <c r="AJ146" s="241">
        <v>21.2</v>
      </c>
      <c r="AL146" s="241">
        <v>10</v>
      </c>
      <c r="AM146" s="240">
        <v>0.114</v>
      </c>
      <c r="AO146" s="241">
        <v>11.1</v>
      </c>
      <c r="AP146" s="187">
        <v>85.07</v>
      </c>
      <c r="AQ146" s="187">
        <v>1.1399999999999999</v>
      </c>
      <c r="AV146" s="240">
        <v>14.99</v>
      </c>
      <c r="AW146" s="240">
        <v>14.28</v>
      </c>
      <c r="BD146" s="187">
        <v>12.3</v>
      </c>
      <c r="BE146" s="187">
        <v>13.82</v>
      </c>
      <c r="BF146" s="187">
        <v>6.79</v>
      </c>
    </row>
    <row r="147" spans="1:58" x14ac:dyDescent="0.25">
      <c r="A147" s="232">
        <v>39957</v>
      </c>
      <c r="B147" s="242">
        <f t="shared" ref="B147:C147" si="261">(B146+B148)/2</f>
        <v>6.8849999999999998</v>
      </c>
      <c r="C147" s="242">
        <f t="shared" si="261"/>
        <v>6.93</v>
      </c>
      <c r="H147" s="242">
        <f t="shared" ref="H147:I147" si="262">(H146+H148)/2</f>
        <v>7.2650000000000006</v>
      </c>
      <c r="I147" s="242">
        <f t="shared" si="262"/>
        <v>1.46</v>
      </c>
      <c r="J147"/>
      <c r="N147" s="243">
        <f t="shared" ref="N147" si="263">(N146+N148)/2</f>
        <v>45</v>
      </c>
      <c r="R147" s="243">
        <f t="shared" ref="R147:S147" si="264">(R146+R148)/2</f>
        <v>0</v>
      </c>
      <c r="S147" s="244">
        <f t="shared" si="264"/>
        <v>0.27100000000000002</v>
      </c>
      <c r="V147" s="244">
        <f t="shared" ref="V147:W147" si="265">(V146+V148)/2</f>
        <v>0.1905</v>
      </c>
      <c r="W147" s="244">
        <f t="shared" si="265"/>
        <v>0.33449999999999996</v>
      </c>
      <c r="AC147" s="245">
        <f t="shared" ref="AC147" si="266">(AC146+AC148)/2</f>
        <v>22.9</v>
      </c>
      <c r="AH147" s="245">
        <f t="shared" ref="AH147" si="267">(AH146+AH148)/2</f>
        <v>45.849999999999994</v>
      </c>
      <c r="AJ147" s="245">
        <f t="shared" ref="AJ147" si="268">(AJ146+AJ148)/2</f>
        <v>21.65</v>
      </c>
      <c r="AL147" s="245">
        <f t="shared" ref="AL147:AM147" si="269">(AL146+AL148)/2</f>
        <v>10</v>
      </c>
      <c r="AM147" s="244">
        <f t="shared" si="269"/>
        <v>0.11749999999999999</v>
      </c>
      <c r="AO147" s="245">
        <f t="shared" ref="AO147:AQ147" si="270">(AO146+AO148)/2</f>
        <v>11</v>
      </c>
      <c r="AP147" s="242">
        <f t="shared" si="270"/>
        <v>92.644999999999996</v>
      </c>
      <c r="AQ147" s="242">
        <f t="shared" si="270"/>
        <v>1.335</v>
      </c>
      <c r="AV147" s="244">
        <f t="shared" ref="AV147:AW147" si="271">(AV146+AV148)/2</f>
        <v>16.2925</v>
      </c>
      <c r="AW147" s="244">
        <f t="shared" si="271"/>
        <v>15.007</v>
      </c>
      <c r="BD147" s="242">
        <f t="shared" ref="BD147:BF147" si="272">(BD146+BD148)/2</f>
        <v>9.7650000000000006</v>
      </c>
      <c r="BE147" s="242">
        <f t="shared" si="272"/>
        <v>13.02</v>
      </c>
      <c r="BF147" s="242">
        <f t="shared" si="272"/>
        <v>6.16</v>
      </c>
    </row>
    <row r="148" spans="1:58" x14ac:dyDescent="0.25">
      <c r="A148" s="232">
        <v>39958</v>
      </c>
      <c r="B148" s="187">
        <v>7.13</v>
      </c>
      <c r="C148" s="187">
        <v>6.84</v>
      </c>
      <c r="H148" s="187">
        <v>7.99</v>
      </c>
      <c r="I148" s="187">
        <v>1.36</v>
      </c>
      <c r="J148"/>
      <c r="N148" s="239">
        <v>31</v>
      </c>
      <c r="R148" s="239">
        <v>0</v>
      </c>
      <c r="S148" s="240">
        <v>0.24299999999999999</v>
      </c>
      <c r="V148" s="240">
        <v>0.28299999999999997</v>
      </c>
      <c r="W148" s="240">
        <v>0.58599999999999997</v>
      </c>
      <c r="AC148" s="241">
        <v>23.4</v>
      </c>
      <c r="AH148" s="241">
        <v>46.8</v>
      </c>
      <c r="AJ148" s="241">
        <v>22.1</v>
      </c>
      <c r="AL148" s="241">
        <v>10</v>
      </c>
      <c r="AM148" s="240">
        <v>0.121</v>
      </c>
      <c r="AO148" s="241">
        <v>10.9</v>
      </c>
      <c r="AP148" s="187">
        <v>100.22</v>
      </c>
      <c r="AQ148" s="187">
        <v>1.53</v>
      </c>
      <c r="AV148" s="240">
        <v>17.594999999999999</v>
      </c>
      <c r="AW148" s="240">
        <v>15.734</v>
      </c>
      <c r="BD148" s="187">
        <v>7.23</v>
      </c>
      <c r="BE148" s="187">
        <v>12.22</v>
      </c>
      <c r="BF148" s="187">
        <v>5.53</v>
      </c>
    </row>
    <row r="149" spans="1:58" x14ac:dyDescent="0.25">
      <c r="A149" s="232">
        <v>39959</v>
      </c>
      <c r="B149" s="187">
        <v>7.13</v>
      </c>
      <c r="C149" s="187">
        <v>7.01</v>
      </c>
      <c r="H149" s="187">
        <v>7.45</v>
      </c>
      <c r="I149" s="187">
        <v>1.34</v>
      </c>
      <c r="J149"/>
      <c r="N149" s="239">
        <v>22</v>
      </c>
      <c r="R149" s="239">
        <v>0</v>
      </c>
      <c r="S149" s="240">
        <v>0.26200000000000001</v>
      </c>
      <c r="V149" s="240">
        <v>0.214</v>
      </c>
      <c r="W149" s="240">
        <v>0.214</v>
      </c>
      <c r="AC149" s="241">
        <v>20.7</v>
      </c>
      <c r="AH149" s="241">
        <v>41.4</v>
      </c>
      <c r="AJ149" s="241">
        <v>23.2</v>
      </c>
      <c r="AL149" s="241">
        <v>10</v>
      </c>
      <c r="AM149" s="240">
        <v>4.3999999999999997E-2</v>
      </c>
      <c r="AO149" s="241">
        <v>10.9</v>
      </c>
      <c r="AP149" s="187">
        <v>85.51</v>
      </c>
      <c r="AQ149" s="187">
        <v>1.38</v>
      </c>
      <c r="AV149" s="240">
        <v>15.118</v>
      </c>
      <c r="AW149" s="240">
        <v>14.253</v>
      </c>
      <c r="BD149" s="187">
        <v>6.78</v>
      </c>
      <c r="BE149" s="187">
        <v>12.25</v>
      </c>
      <c r="BF149" s="187">
        <v>5.49</v>
      </c>
    </row>
    <row r="150" spans="1:58" x14ac:dyDescent="0.25">
      <c r="A150" s="232">
        <v>39960</v>
      </c>
      <c r="B150" s="187">
        <v>7.45</v>
      </c>
      <c r="C150" s="187">
        <v>6.93</v>
      </c>
      <c r="H150" s="187">
        <v>7.03</v>
      </c>
      <c r="I150" s="187">
        <v>1.48</v>
      </c>
      <c r="J150"/>
      <c r="N150" s="239">
        <v>27</v>
      </c>
      <c r="R150" s="239">
        <v>0</v>
      </c>
      <c r="S150" s="240">
        <v>0.26</v>
      </c>
      <c r="V150" s="240">
        <v>9.8000000000000004E-2</v>
      </c>
      <c r="W150" s="240">
        <v>0.16200000000000001</v>
      </c>
      <c r="AC150" s="241">
        <v>20.7</v>
      </c>
      <c r="AH150" s="241">
        <v>41.5</v>
      </c>
      <c r="AJ150" s="241">
        <v>22.2</v>
      </c>
      <c r="AL150" s="241">
        <v>10</v>
      </c>
      <c r="AM150" s="240">
        <v>6.9000000000000006E-2</v>
      </c>
      <c r="AO150" s="241">
        <v>10.4</v>
      </c>
      <c r="AP150" s="187">
        <v>94.33</v>
      </c>
      <c r="AQ150" s="187">
        <v>1.44</v>
      </c>
      <c r="AV150" s="240">
        <v>15.396000000000001</v>
      </c>
      <c r="AW150" s="240">
        <v>14.673</v>
      </c>
      <c r="BD150" s="187">
        <v>6.78</v>
      </c>
      <c r="BE150" s="187">
        <v>12.23</v>
      </c>
      <c r="BF150" s="187">
        <v>5.49</v>
      </c>
    </row>
    <row r="151" spans="1:58" x14ac:dyDescent="0.25">
      <c r="A151" s="232">
        <v>39961</v>
      </c>
      <c r="B151" s="187">
        <v>6.93</v>
      </c>
      <c r="C151" s="187">
        <v>6.94</v>
      </c>
      <c r="H151" s="187">
        <v>7.48</v>
      </c>
      <c r="I151" s="187">
        <v>1.43</v>
      </c>
      <c r="J151"/>
      <c r="N151" s="239">
        <v>11</v>
      </c>
      <c r="R151" s="239">
        <v>0</v>
      </c>
      <c r="S151" s="240">
        <v>0.20899999999999999</v>
      </c>
      <c r="V151" s="240">
        <v>0.23300000000000001</v>
      </c>
      <c r="W151" s="240">
        <v>0.16200000000000001</v>
      </c>
      <c r="AC151" s="241">
        <v>21</v>
      </c>
      <c r="AH151" s="241">
        <v>42</v>
      </c>
      <c r="AJ151" s="241">
        <v>22.7</v>
      </c>
      <c r="AL151" s="241">
        <v>10</v>
      </c>
      <c r="AM151" s="240">
        <v>0.11899999999999999</v>
      </c>
      <c r="AO151" s="241">
        <v>10.1</v>
      </c>
      <c r="AP151" s="187">
        <v>90.43</v>
      </c>
      <c r="AQ151" s="187">
        <v>1.43</v>
      </c>
      <c r="AV151" s="240">
        <v>15.175000000000001</v>
      </c>
      <c r="AW151" s="240">
        <v>14.381</v>
      </c>
      <c r="BD151" s="187">
        <v>6.44</v>
      </c>
      <c r="BE151" s="187">
        <v>12.23</v>
      </c>
      <c r="BF151" s="187">
        <v>5.49</v>
      </c>
    </row>
    <row r="152" spans="1:58" x14ac:dyDescent="0.25">
      <c r="A152" s="232">
        <v>39962</v>
      </c>
      <c r="B152" s="187">
        <v>6.87</v>
      </c>
      <c r="C152" s="187">
        <v>6.64</v>
      </c>
      <c r="H152" s="187">
        <v>7.41</v>
      </c>
      <c r="I152" s="187">
        <v>1.45</v>
      </c>
      <c r="J152"/>
      <c r="N152" s="239">
        <v>16</v>
      </c>
      <c r="R152" s="239">
        <v>0</v>
      </c>
      <c r="S152" s="240">
        <v>0.32800000000000001</v>
      </c>
      <c r="V152" s="240">
        <v>0.184</v>
      </c>
      <c r="W152" s="240">
        <v>0.156</v>
      </c>
      <c r="AC152" s="241">
        <v>20.9</v>
      </c>
      <c r="AH152" s="241">
        <v>41.8</v>
      </c>
      <c r="AJ152" s="241">
        <v>21.4</v>
      </c>
      <c r="AL152" s="241">
        <v>10</v>
      </c>
      <c r="AM152" s="240">
        <v>0.107</v>
      </c>
      <c r="AO152" s="241">
        <v>11.1</v>
      </c>
      <c r="AP152" s="187">
        <v>94.83</v>
      </c>
      <c r="AQ152" s="187">
        <v>1.42</v>
      </c>
      <c r="AV152" s="240">
        <v>15.712999999999999</v>
      </c>
      <c r="AW152" s="240">
        <v>14.986000000000001</v>
      </c>
      <c r="BD152" s="187">
        <v>6.44</v>
      </c>
      <c r="BE152" s="187">
        <v>12.23</v>
      </c>
      <c r="BF152" s="187">
        <v>5.49</v>
      </c>
    </row>
    <row r="153" spans="1:58" x14ac:dyDescent="0.25">
      <c r="A153" s="232">
        <v>39963</v>
      </c>
      <c r="B153" s="187">
        <v>6.82</v>
      </c>
      <c r="C153" s="187">
        <v>6.63</v>
      </c>
      <c r="H153" s="187">
        <v>7.3</v>
      </c>
      <c r="I153" s="187">
        <v>1.69</v>
      </c>
      <c r="J153"/>
      <c r="N153" s="239">
        <v>27</v>
      </c>
      <c r="R153" s="239">
        <v>0</v>
      </c>
      <c r="S153" s="240">
        <v>0.34200000000000003</v>
      </c>
      <c r="V153" s="240">
        <v>0.124</v>
      </c>
      <c r="W153" s="240">
        <v>0.158</v>
      </c>
      <c r="AC153" s="241">
        <v>21.2</v>
      </c>
      <c r="AH153" s="241">
        <v>42.4</v>
      </c>
      <c r="AJ153" s="241">
        <v>19</v>
      </c>
      <c r="AL153" s="241">
        <v>10</v>
      </c>
      <c r="AM153" s="240">
        <v>9.2999999999999999E-2</v>
      </c>
      <c r="AO153" s="241">
        <v>11.4</v>
      </c>
      <c r="AP153" s="187">
        <v>85.09</v>
      </c>
      <c r="AQ153" s="187">
        <v>1.39</v>
      </c>
      <c r="AV153" s="240">
        <v>14.68</v>
      </c>
      <c r="AW153" s="240">
        <v>13.91</v>
      </c>
      <c r="BD153" s="187">
        <v>6.44</v>
      </c>
      <c r="BE153" s="187">
        <v>12.23</v>
      </c>
      <c r="BF153" s="187">
        <v>5.49</v>
      </c>
    </row>
    <row r="154" spans="1:58" ht="15.75" thickBot="1" x14ac:dyDescent="0.3">
      <c r="A154" s="232">
        <v>39964</v>
      </c>
      <c r="B154" s="254">
        <f t="shared" ref="B154:C154" si="273">(B153+B155)/2</f>
        <v>6.76</v>
      </c>
      <c r="C154" s="254">
        <f t="shared" si="273"/>
        <v>6.6749999999999998</v>
      </c>
      <c r="H154" s="254">
        <f t="shared" ref="H154:I154" si="274">(H153+H155)/2</f>
        <v>7.29</v>
      </c>
      <c r="I154" s="254">
        <f t="shared" si="274"/>
        <v>1.4849999999999999</v>
      </c>
      <c r="J154"/>
      <c r="N154" s="255">
        <f t="shared" ref="N154" si="275">(N153+N155)/2</f>
        <v>34.5</v>
      </c>
      <c r="R154" s="255">
        <f t="shared" ref="R154:S154" si="276">(R153+R155)/2</f>
        <v>0</v>
      </c>
      <c r="S154" s="256">
        <f t="shared" si="276"/>
        <v>0.27700000000000002</v>
      </c>
      <c r="V154" s="256">
        <f t="shared" ref="V154:W154" si="277">(V153+V155)/2</f>
        <v>0.217</v>
      </c>
      <c r="W154" s="256">
        <f t="shared" si="277"/>
        <v>0.29399999999999998</v>
      </c>
      <c r="AC154" s="257">
        <f t="shared" ref="AC154" si="278">(AC153+AC155)/2</f>
        <v>21.2</v>
      </c>
      <c r="AH154" s="257">
        <f t="shared" ref="AH154" si="279">(AH153+AH155)/2</f>
        <v>42.45</v>
      </c>
      <c r="AJ154" s="257">
        <f t="shared" ref="AJ154" si="280">(AJ153+AJ155)/2</f>
        <v>19.600000000000001</v>
      </c>
      <c r="AL154" s="257">
        <f t="shared" ref="AL154:AM154" si="281">(AL153+AL155)/2</f>
        <v>10</v>
      </c>
      <c r="AM154" s="256">
        <f t="shared" si="281"/>
        <v>7.7499999999999999E-2</v>
      </c>
      <c r="AO154" s="257">
        <f t="shared" ref="AO154:AQ154" si="282">(AO153+AO155)/2</f>
        <v>11.600000000000001</v>
      </c>
      <c r="AP154" s="254">
        <f t="shared" si="282"/>
        <v>87.615000000000009</v>
      </c>
      <c r="AQ154" s="254">
        <f t="shared" si="282"/>
        <v>1.395</v>
      </c>
      <c r="AV154" s="256">
        <f t="shared" ref="AV154:AW154" si="283">(AV153+AV155)/2</f>
        <v>15.35</v>
      </c>
      <c r="AW154" s="256">
        <f t="shared" si="283"/>
        <v>14.6005</v>
      </c>
      <c r="BD154" s="254">
        <f t="shared" ref="BD154:BF154" si="284">(BD153+BD155)/2</f>
        <v>6.44</v>
      </c>
      <c r="BE154" s="254">
        <f t="shared" si="284"/>
        <v>12.23</v>
      </c>
      <c r="BF154" s="254">
        <f t="shared" si="284"/>
        <v>5.49</v>
      </c>
    </row>
    <row r="155" spans="1:58" x14ac:dyDescent="0.25">
      <c r="A155" s="232">
        <v>39965</v>
      </c>
      <c r="B155" s="187">
        <v>6.7</v>
      </c>
      <c r="C155" s="187">
        <v>6.72</v>
      </c>
      <c r="H155" s="187">
        <v>7.28</v>
      </c>
      <c r="I155" s="187">
        <v>1.28</v>
      </c>
      <c r="J155"/>
      <c r="N155" s="239">
        <v>42</v>
      </c>
      <c r="R155" s="239">
        <v>0</v>
      </c>
      <c r="S155" s="240">
        <v>0.21199999999999999</v>
      </c>
      <c r="V155" s="240">
        <v>0.31</v>
      </c>
      <c r="W155" s="240">
        <v>0.43</v>
      </c>
      <c r="AC155" s="241">
        <v>21.2</v>
      </c>
      <c r="AH155" s="241">
        <v>42.5</v>
      </c>
      <c r="AJ155" s="241">
        <v>20.2</v>
      </c>
      <c r="AL155" s="241">
        <v>10</v>
      </c>
      <c r="AM155" s="240">
        <v>6.2E-2</v>
      </c>
      <c r="AO155" s="241">
        <v>11.8</v>
      </c>
      <c r="AP155" s="187">
        <v>90.14</v>
      </c>
      <c r="AQ155" s="187">
        <v>1.4</v>
      </c>
      <c r="AV155" s="240">
        <v>16.02</v>
      </c>
      <c r="AW155" s="240">
        <v>15.291</v>
      </c>
      <c r="BD155" s="187">
        <v>6.44</v>
      </c>
      <c r="BE155" s="187">
        <v>12.23</v>
      </c>
      <c r="BF155" s="187">
        <v>5.49</v>
      </c>
    </row>
    <row r="156" spans="1:58" x14ac:dyDescent="0.25">
      <c r="A156" s="232">
        <v>39966</v>
      </c>
      <c r="B156" s="187">
        <v>6.98</v>
      </c>
      <c r="C156" s="187">
        <v>6.58</v>
      </c>
      <c r="H156" s="187">
        <v>7.32</v>
      </c>
      <c r="I156" s="187">
        <v>1.4</v>
      </c>
      <c r="J156"/>
      <c r="N156" s="239">
        <v>25</v>
      </c>
      <c r="R156" s="239">
        <v>0</v>
      </c>
      <c r="S156" s="240">
        <v>0.20799999999999999</v>
      </c>
      <c r="V156" s="240">
        <v>0.32100000000000001</v>
      </c>
      <c r="W156" s="240">
        <v>0.23400000000000001</v>
      </c>
      <c r="AC156" s="241">
        <v>18.399999999999999</v>
      </c>
      <c r="AH156" s="241">
        <v>36.9</v>
      </c>
      <c r="AJ156" s="241">
        <v>21.2</v>
      </c>
      <c r="AL156" s="241">
        <v>10</v>
      </c>
      <c r="AM156" s="240">
        <v>7.6999999999999999E-2</v>
      </c>
      <c r="AO156" s="241">
        <v>12.7</v>
      </c>
      <c r="AP156" s="187">
        <v>90.45</v>
      </c>
      <c r="AQ156" s="187">
        <v>1.57</v>
      </c>
      <c r="AV156" s="240">
        <v>14.593999999999999</v>
      </c>
      <c r="AW156" s="240">
        <v>13.821999999999999</v>
      </c>
      <c r="BD156" s="187">
        <v>6.44</v>
      </c>
      <c r="BE156" s="187">
        <v>12.23</v>
      </c>
      <c r="BF156" s="187">
        <v>5.49</v>
      </c>
    </row>
    <row r="157" spans="1:58" x14ac:dyDescent="0.25">
      <c r="A157" s="232">
        <v>39967</v>
      </c>
      <c r="B157" s="187">
        <v>7.05</v>
      </c>
      <c r="C157" s="187">
        <v>6.85</v>
      </c>
      <c r="H157" s="187">
        <v>7.45</v>
      </c>
      <c r="I157" s="187">
        <v>1.62</v>
      </c>
      <c r="J157"/>
      <c r="N157" s="239">
        <v>56</v>
      </c>
      <c r="R157" s="239">
        <v>0</v>
      </c>
      <c r="S157" s="240">
        <v>0.253</v>
      </c>
      <c r="V157" s="240">
        <v>0.36299999999999999</v>
      </c>
      <c r="W157" s="240">
        <v>0.246</v>
      </c>
      <c r="AC157" s="241">
        <v>21.2</v>
      </c>
      <c r="AH157" s="241">
        <v>42.5</v>
      </c>
      <c r="AJ157" s="241">
        <v>18.600000000000001</v>
      </c>
      <c r="AL157" s="241">
        <v>10</v>
      </c>
      <c r="AM157" s="240">
        <v>0.23400000000000001</v>
      </c>
      <c r="AO157" s="241">
        <v>12.3</v>
      </c>
      <c r="AP157" s="187">
        <v>105.18</v>
      </c>
      <c r="AQ157" s="187">
        <v>1.56</v>
      </c>
      <c r="AV157" s="240">
        <v>15.760999999999999</v>
      </c>
      <c r="AW157" s="240">
        <v>15.016999999999999</v>
      </c>
      <c r="BD157" s="187">
        <v>6.44</v>
      </c>
      <c r="BE157" s="187">
        <v>12.23</v>
      </c>
      <c r="BF157" s="187">
        <v>5.49</v>
      </c>
    </row>
    <row r="158" spans="1:58" x14ac:dyDescent="0.25">
      <c r="A158" s="232">
        <v>39968</v>
      </c>
      <c r="B158" s="187">
        <v>6.99</v>
      </c>
      <c r="C158" s="187">
        <v>6.98</v>
      </c>
      <c r="H158" s="187">
        <v>7.59</v>
      </c>
      <c r="I158" s="187">
        <v>1.65</v>
      </c>
      <c r="J158"/>
      <c r="N158" s="239">
        <v>34</v>
      </c>
      <c r="R158" s="239">
        <v>0</v>
      </c>
      <c r="S158" s="240">
        <v>0.23599999999999999</v>
      </c>
      <c r="V158" s="240">
        <v>0.33100000000000002</v>
      </c>
      <c r="W158" s="240">
        <v>0.27</v>
      </c>
      <c r="AC158" s="241">
        <v>23.7</v>
      </c>
      <c r="AH158" s="241">
        <v>47.3</v>
      </c>
      <c r="AJ158" s="241">
        <v>19.3</v>
      </c>
      <c r="AL158" s="241">
        <v>10</v>
      </c>
      <c r="AM158" s="240">
        <v>0.22600000000000001</v>
      </c>
      <c r="AO158" s="241">
        <v>12.1</v>
      </c>
      <c r="AP158" s="187">
        <v>105.2</v>
      </c>
      <c r="AQ158" s="187">
        <v>1.51</v>
      </c>
      <c r="AV158" s="240">
        <v>15.869</v>
      </c>
      <c r="AW158" s="240">
        <v>15.118</v>
      </c>
      <c r="BD158" s="187">
        <v>6.44</v>
      </c>
      <c r="BE158" s="187">
        <v>12.23</v>
      </c>
      <c r="BF158" s="187">
        <v>5.49</v>
      </c>
    </row>
    <row r="159" spans="1:58" x14ac:dyDescent="0.25">
      <c r="A159" s="232">
        <v>39969</v>
      </c>
      <c r="B159" s="187">
        <v>6.98</v>
      </c>
      <c r="C159" s="187">
        <v>6.87</v>
      </c>
      <c r="H159" s="187">
        <v>7.31</v>
      </c>
      <c r="I159" s="187">
        <v>1.69</v>
      </c>
      <c r="J159"/>
      <c r="N159" s="239">
        <v>21</v>
      </c>
      <c r="R159" s="239">
        <v>0</v>
      </c>
      <c r="S159" s="240">
        <v>0.26600000000000001</v>
      </c>
      <c r="V159" s="240">
        <v>0.375</v>
      </c>
      <c r="W159" s="240">
        <v>0.32200000000000001</v>
      </c>
      <c r="AC159" s="241">
        <v>22.2</v>
      </c>
      <c r="AH159" s="241">
        <v>44.5</v>
      </c>
      <c r="AJ159" s="241">
        <v>20.3</v>
      </c>
      <c r="AL159" s="241">
        <v>10</v>
      </c>
      <c r="AM159" s="240">
        <v>0.246</v>
      </c>
      <c r="AO159" s="241">
        <v>12.6</v>
      </c>
      <c r="AP159" s="187">
        <v>104.63</v>
      </c>
      <c r="AQ159" s="187">
        <v>1.57</v>
      </c>
      <c r="AV159" s="240">
        <v>15.39</v>
      </c>
      <c r="AW159" s="240">
        <v>14.56</v>
      </c>
      <c r="BD159" s="187">
        <v>6.44</v>
      </c>
      <c r="BE159" s="187">
        <v>12.23</v>
      </c>
      <c r="BF159" s="187">
        <v>5.49</v>
      </c>
    </row>
    <row r="160" spans="1:58" x14ac:dyDescent="0.25">
      <c r="A160" s="232">
        <v>39970</v>
      </c>
      <c r="B160" s="242">
        <f t="shared" ref="B160:C161" si="285">(B161+B162)/2</f>
        <v>6.7125000000000004</v>
      </c>
      <c r="C160" s="242">
        <f t="shared" si="285"/>
        <v>7.1412499999999994</v>
      </c>
      <c r="H160" s="242">
        <f t="shared" ref="H160:I161" si="286">(H161+H162)/2</f>
        <v>7.0387500000000003</v>
      </c>
      <c r="I160" s="242">
        <f t="shared" si="286"/>
        <v>1.5525</v>
      </c>
      <c r="J160"/>
      <c r="N160" s="243">
        <f t="shared" ref="N160:N161" si="287">(N161+N162)/2</f>
        <v>18.75</v>
      </c>
      <c r="R160" s="243">
        <f t="shared" ref="R160:S161" si="288">(R161+R162)/2</f>
        <v>0</v>
      </c>
      <c r="S160" s="244">
        <f t="shared" si="288"/>
        <v>0.36812500000000004</v>
      </c>
      <c r="V160" s="244">
        <f t="shared" ref="V160:W161" si="289">(V161+V162)/2</f>
        <v>0.452125</v>
      </c>
      <c r="W160" s="244">
        <f t="shared" si="289"/>
        <v>0.36675000000000002</v>
      </c>
      <c r="AC160" s="245">
        <f t="shared" ref="AC160:AC161" si="290">(AC161+AC162)/2</f>
        <v>20.5625</v>
      </c>
      <c r="AH160" s="245">
        <f t="shared" ref="AH160:AH161" si="291">(AH161+AH162)/2</f>
        <v>41.212499999999999</v>
      </c>
      <c r="AJ160" s="245">
        <f t="shared" ref="AJ160:AJ161" si="292">(AJ161+AJ162)/2</f>
        <v>20.274999999999999</v>
      </c>
      <c r="AL160" s="245">
        <f t="shared" ref="AL160:AM161" si="293">(AL161+AL162)/2</f>
        <v>10</v>
      </c>
      <c r="AM160" s="244">
        <f t="shared" si="293"/>
        <v>0.173375</v>
      </c>
      <c r="AO160" s="245">
        <f t="shared" ref="AO160:AQ163" si="294">(AO161+AO162)/2</f>
        <v>12.9375</v>
      </c>
      <c r="AP160" s="242">
        <f t="shared" si="294"/>
        <v>122.92812499999999</v>
      </c>
      <c r="AQ160" s="242">
        <f t="shared" si="294"/>
        <v>1.7731250000000003</v>
      </c>
      <c r="AV160" s="244">
        <f t="shared" ref="AV160:AW161" si="295">(AV161+AV162)/2</f>
        <v>15.079999999999998</v>
      </c>
      <c r="AW160" s="244">
        <f t="shared" si="295"/>
        <v>14.25525</v>
      </c>
      <c r="BD160" s="242">
        <f t="shared" ref="BD160:BF163" si="296">(BD161+BD162)/2</f>
        <v>6.6868750000000006</v>
      </c>
      <c r="BE160" s="242">
        <f t="shared" si="296"/>
        <v>11.16</v>
      </c>
      <c r="BF160" s="242">
        <f t="shared" si="296"/>
        <v>5.49</v>
      </c>
    </row>
    <row r="161" spans="1:58" x14ac:dyDescent="0.25">
      <c r="A161" s="232">
        <v>39971</v>
      </c>
      <c r="B161" s="242">
        <f t="shared" si="285"/>
        <v>6.7050000000000001</v>
      </c>
      <c r="C161" s="242">
        <f t="shared" si="285"/>
        <v>7.1524999999999999</v>
      </c>
      <c r="H161" s="242">
        <f t="shared" si="286"/>
        <v>7.0674999999999999</v>
      </c>
      <c r="I161" s="242">
        <f t="shared" si="286"/>
        <v>1.605</v>
      </c>
      <c r="J161"/>
      <c r="N161" s="243">
        <f t="shared" si="287"/>
        <v>23.5</v>
      </c>
      <c r="R161" s="243">
        <f t="shared" si="288"/>
        <v>0</v>
      </c>
      <c r="S161" s="244">
        <f t="shared" si="288"/>
        <v>0.40325</v>
      </c>
      <c r="V161" s="244">
        <f t="shared" si="289"/>
        <v>0.43524999999999997</v>
      </c>
      <c r="W161" s="244">
        <f t="shared" si="289"/>
        <v>0.36149999999999999</v>
      </c>
      <c r="AC161" s="245">
        <f t="shared" si="290"/>
        <v>20.724999999999998</v>
      </c>
      <c r="AH161" s="245">
        <f t="shared" si="291"/>
        <v>41.524999999999999</v>
      </c>
      <c r="AJ161" s="245">
        <f t="shared" si="292"/>
        <v>20.350000000000001</v>
      </c>
      <c r="AL161" s="245">
        <f t="shared" si="293"/>
        <v>10</v>
      </c>
      <c r="AM161" s="244">
        <f t="shared" si="293"/>
        <v>0.17374999999999999</v>
      </c>
      <c r="AO161" s="245">
        <f t="shared" si="294"/>
        <v>12.774999999999999</v>
      </c>
      <c r="AP161" s="242">
        <f t="shared" si="294"/>
        <v>122.79375</v>
      </c>
      <c r="AQ161" s="242">
        <f t="shared" si="294"/>
        <v>1.7637500000000002</v>
      </c>
      <c r="AV161" s="244">
        <f>(AV162+AV163)/2</f>
        <v>15.177999999999999</v>
      </c>
      <c r="AW161" s="244">
        <f t="shared" si="295"/>
        <v>14.360500000000002</v>
      </c>
      <c r="BD161" s="242">
        <f t="shared" si="296"/>
        <v>6.736250000000001</v>
      </c>
      <c r="BE161" s="242">
        <f t="shared" si="296"/>
        <v>11.16</v>
      </c>
      <c r="BF161" s="242">
        <f t="shared" si="296"/>
        <v>5.49</v>
      </c>
    </row>
    <row r="162" spans="1:58" x14ac:dyDescent="0.25">
      <c r="A162" s="232">
        <v>39972</v>
      </c>
      <c r="B162" s="187">
        <v>6.72</v>
      </c>
      <c r="C162" s="187">
        <v>7.13</v>
      </c>
      <c r="H162" s="187">
        <v>7.01</v>
      </c>
      <c r="I162" s="187">
        <v>1.5</v>
      </c>
      <c r="J162"/>
      <c r="N162" s="239">
        <v>14</v>
      </c>
      <c r="R162" s="239">
        <v>0</v>
      </c>
      <c r="S162" s="240">
        <v>0.33300000000000002</v>
      </c>
      <c r="V162" s="240">
        <v>0.46899999999999997</v>
      </c>
      <c r="W162" s="240">
        <v>0.372</v>
      </c>
      <c r="AC162" s="241">
        <v>20.399999999999999</v>
      </c>
      <c r="AH162" s="241">
        <v>40.9</v>
      </c>
      <c r="AJ162" s="241">
        <v>20.2</v>
      </c>
      <c r="AL162" s="241">
        <v>10</v>
      </c>
      <c r="AM162" s="240">
        <v>0.17299999999999999</v>
      </c>
      <c r="AO162" s="241">
        <v>13.1</v>
      </c>
      <c r="AP162" s="242">
        <f t="shared" si="294"/>
        <v>123.0625</v>
      </c>
      <c r="AQ162" s="242">
        <f t="shared" si="294"/>
        <v>1.7825000000000002</v>
      </c>
      <c r="AV162" s="240">
        <v>14.981999999999999</v>
      </c>
      <c r="AW162" s="240">
        <v>14.15</v>
      </c>
      <c r="BD162" s="242">
        <f t="shared" si="296"/>
        <v>6.6375000000000011</v>
      </c>
      <c r="BE162" s="242">
        <f t="shared" si="296"/>
        <v>11.16</v>
      </c>
      <c r="BF162" s="242">
        <f t="shared" si="296"/>
        <v>5.49</v>
      </c>
    </row>
    <row r="163" spans="1:58" x14ac:dyDescent="0.25">
      <c r="A163" s="232">
        <v>39973</v>
      </c>
      <c r="B163" s="242">
        <f t="shared" ref="B163:C163" si="297">(B162+B164)/2</f>
        <v>6.6899999999999995</v>
      </c>
      <c r="C163" s="242">
        <f t="shared" si="297"/>
        <v>7.1749999999999998</v>
      </c>
      <c r="H163" s="242">
        <f t="shared" ref="H163:I163" si="298">(H162+H164)/2</f>
        <v>7.125</v>
      </c>
      <c r="I163" s="242">
        <f t="shared" si="298"/>
        <v>1.71</v>
      </c>
      <c r="J163"/>
      <c r="N163" s="243">
        <f t="shared" ref="N163" si="299">(N162+N164)/2</f>
        <v>33</v>
      </c>
      <c r="R163" s="243">
        <f t="shared" ref="R163:S163" si="300">(R162+R164)/2</f>
        <v>0</v>
      </c>
      <c r="S163" s="244">
        <f t="shared" si="300"/>
        <v>0.47350000000000003</v>
      </c>
      <c r="V163" s="244">
        <f t="shared" ref="V163:W163" si="301">(V162+V164)/2</f>
        <v>0.40149999999999997</v>
      </c>
      <c r="W163" s="244">
        <f t="shared" si="301"/>
        <v>0.35099999999999998</v>
      </c>
      <c r="AC163" s="245">
        <f t="shared" ref="AC163" si="302">(AC162+AC164)/2</f>
        <v>21.049999999999997</v>
      </c>
      <c r="AH163" s="245">
        <f t="shared" ref="AH163" si="303">(AH162+AH164)/2</f>
        <v>42.15</v>
      </c>
      <c r="AJ163" s="245">
        <f t="shared" ref="AJ163" si="304">(AJ162+AJ164)/2</f>
        <v>20.5</v>
      </c>
      <c r="AL163" s="245">
        <f t="shared" ref="AL163:AM163" si="305">(AL162+AL164)/2</f>
        <v>10</v>
      </c>
      <c r="AM163" s="244">
        <f t="shared" si="305"/>
        <v>0.17449999999999999</v>
      </c>
      <c r="AO163" s="245">
        <f t="shared" ref="AO163" si="306">(AO162+AO164)/2</f>
        <v>12.45</v>
      </c>
      <c r="AP163" s="242">
        <f t="shared" si="294"/>
        <v>122.52500000000001</v>
      </c>
      <c r="AQ163" s="242">
        <f t="shared" si="294"/>
        <v>1.7450000000000001</v>
      </c>
      <c r="AV163" s="244">
        <f t="shared" ref="AV163:AW163" si="307">(AV162+AV164)/2</f>
        <v>15.373999999999999</v>
      </c>
      <c r="AW163" s="244">
        <f t="shared" si="307"/>
        <v>14.571000000000002</v>
      </c>
      <c r="BD163" s="242">
        <f t="shared" si="296"/>
        <v>6.8350000000000009</v>
      </c>
      <c r="BE163" s="242">
        <f t="shared" si="296"/>
        <v>11.16</v>
      </c>
      <c r="BF163" s="242">
        <f t="shared" si="296"/>
        <v>5.49</v>
      </c>
    </row>
    <row r="164" spans="1:58" x14ac:dyDescent="0.25">
      <c r="A164" s="232">
        <v>39974</v>
      </c>
      <c r="B164" s="187">
        <v>6.66</v>
      </c>
      <c r="C164" s="187">
        <v>7.22</v>
      </c>
      <c r="H164" s="187">
        <v>7.24</v>
      </c>
      <c r="I164" s="187">
        <v>1.92</v>
      </c>
      <c r="J164"/>
      <c r="N164" s="239">
        <v>52</v>
      </c>
      <c r="R164" s="239">
        <v>0</v>
      </c>
      <c r="S164" s="240">
        <v>0.61399999999999999</v>
      </c>
      <c r="V164" s="240">
        <v>0.33400000000000002</v>
      </c>
      <c r="W164" s="240">
        <v>0.33</v>
      </c>
      <c r="AC164" s="241">
        <v>21.7</v>
      </c>
      <c r="AH164" s="241">
        <v>43.4</v>
      </c>
      <c r="AJ164" s="241">
        <v>20.8</v>
      </c>
      <c r="AL164" s="241">
        <v>10</v>
      </c>
      <c r="AM164" s="240">
        <v>0.17599999999999999</v>
      </c>
      <c r="AO164" s="241">
        <v>11.8</v>
      </c>
      <c r="AP164" s="187">
        <v>123.6</v>
      </c>
      <c r="AQ164" s="187">
        <v>1.82</v>
      </c>
      <c r="AV164" s="240">
        <v>15.766</v>
      </c>
      <c r="AW164" s="240">
        <v>14.992000000000001</v>
      </c>
      <c r="BD164" s="187">
        <v>6.44</v>
      </c>
      <c r="BE164" s="187">
        <v>11.16</v>
      </c>
      <c r="BF164" s="187">
        <v>5.49</v>
      </c>
    </row>
    <row r="165" spans="1:58" x14ac:dyDescent="0.25">
      <c r="A165" s="232">
        <v>39975</v>
      </c>
      <c r="B165" s="187">
        <v>6.63</v>
      </c>
      <c r="C165" s="187">
        <v>6.65</v>
      </c>
      <c r="H165" s="187">
        <v>7.19</v>
      </c>
      <c r="I165" s="187">
        <v>2.02</v>
      </c>
      <c r="J165"/>
      <c r="N165" s="239">
        <v>5</v>
      </c>
      <c r="R165" s="239">
        <v>0</v>
      </c>
      <c r="S165" s="240">
        <v>0.45600000000000002</v>
      </c>
      <c r="V165" s="240">
        <v>0.26900000000000002</v>
      </c>
      <c r="W165" s="240">
        <v>0.28100000000000003</v>
      </c>
      <c r="AC165" s="241">
        <v>21.7</v>
      </c>
      <c r="AH165" s="241">
        <v>43.4</v>
      </c>
      <c r="AJ165" s="241">
        <v>19.2</v>
      </c>
      <c r="AL165" s="241">
        <v>10</v>
      </c>
      <c r="AM165" s="240">
        <v>0.188</v>
      </c>
      <c r="AO165" s="241">
        <v>11.5</v>
      </c>
      <c r="AP165" s="187">
        <v>121.45</v>
      </c>
      <c r="AQ165" s="187">
        <v>1.67</v>
      </c>
      <c r="AV165" s="240">
        <v>15.667999999999999</v>
      </c>
      <c r="AW165" s="240">
        <v>14.917</v>
      </c>
      <c r="BD165" s="187">
        <v>7.23</v>
      </c>
      <c r="BE165" s="187">
        <v>11.16</v>
      </c>
      <c r="BF165" s="187">
        <v>5.49</v>
      </c>
    </row>
    <row r="166" spans="1:58" x14ac:dyDescent="0.25">
      <c r="A166" s="232">
        <v>39976</v>
      </c>
      <c r="B166" s="242">
        <f t="shared" ref="B166:C166" si="308">(B165+B167)/2</f>
        <v>6.9350000000000005</v>
      </c>
      <c r="C166" s="242">
        <f t="shared" si="308"/>
        <v>6.62</v>
      </c>
      <c r="H166" s="242">
        <f t="shared" ref="H166:I166" si="309">(H165+H167)/2</f>
        <v>7.0500000000000007</v>
      </c>
      <c r="I166" s="242">
        <f t="shared" si="309"/>
        <v>1.875</v>
      </c>
      <c r="J166"/>
      <c r="N166" s="243">
        <f t="shared" ref="N166" si="310">(N165+N167)/2</f>
        <v>34.5</v>
      </c>
      <c r="R166" s="243">
        <f t="shared" ref="R166:S166" si="311">(R165+R167)/2</f>
        <v>0</v>
      </c>
      <c r="S166" s="244">
        <f t="shared" si="311"/>
        <v>0.35050000000000003</v>
      </c>
      <c r="V166" s="244">
        <f t="shared" ref="V166:W166" si="312">(V165+V167)/2</f>
        <v>0.189</v>
      </c>
      <c r="W166" s="244">
        <f t="shared" si="312"/>
        <v>0.23850000000000002</v>
      </c>
      <c r="AC166" s="245">
        <f t="shared" ref="AC166" si="313">(AC165+AC167)/2</f>
        <v>20.25</v>
      </c>
      <c r="AH166" s="245">
        <f t="shared" ref="AH166" si="314">(AH165+AH167)/2</f>
        <v>40.5</v>
      </c>
      <c r="AJ166" s="245">
        <f t="shared" ref="AJ166" si="315">(AJ165+AJ167)/2</f>
        <v>20.100000000000001</v>
      </c>
      <c r="AL166" s="245">
        <f t="shared" ref="AL166:AM166" si="316">(AL165+AL167)/2</f>
        <v>10</v>
      </c>
      <c r="AM166" s="244">
        <f t="shared" si="316"/>
        <v>0.11649999999999999</v>
      </c>
      <c r="AO166" s="245">
        <f t="shared" ref="AO166" si="317">(AO165+AO167)/2</f>
        <v>11.35</v>
      </c>
      <c r="AP166" s="187">
        <v>90.67</v>
      </c>
      <c r="AQ166" s="187">
        <v>1.67</v>
      </c>
      <c r="AV166" s="244">
        <f t="shared" ref="AV166:AW166" si="318">(AV165+AV167)/2</f>
        <v>15.173999999999999</v>
      </c>
      <c r="AW166" s="244">
        <f t="shared" si="318"/>
        <v>14.413499999999999</v>
      </c>
      <c r="BD166" s="187">
        <v>9.92</v>
      </c>
      <c r="BE166" s="187">
        <v>13.29</v>
      </c>
      <c r="BF166" s="187">
        <v>5.49</v>
      </c>
    </row>
    <row r="167" spans="1:58" x14ac:dyDescent="0.25">
      <c r="A167" s="232">
        <v>39977</v>
      </c>
      <c r="B167" s="187">
        <v>7.24</v>
      </c>
      <c r="C167" s="187">
        <v>6.59</v>
      </c>
      <c r="H167" s="187">
        <v>6.91</v>
      </c>
      <c r="I167" s="187">
        <v>1.73</v>
      </c>
      <c r="J167"/>
      <c r="N167" s="239">
        <v>64</v>
      </c>
      <c r="R167" s="239">
        <v>0</v>
      </c>
      <c r="S167" s="240">
        <v>0.245</v>
      </c>
      <c r="V167" s="240">
        <v>0.109</v>
      </c>
      <c r="W167" s="240">
        <v>0.19600000000000001</v>
      </c>
      <c r="AC167" s="241">
        <v>18.8</v>
      </c>
      <c r="AH167" s="241">
        <v>37.6</v>
      </c>
      <c r="AJ167" s="241">
        <v>21</v>
      </c>
      <c r="AL167" s="241">
        <v>10</v>
      </c>
      <c r="AM167" s="240">
        <v>4.4999999999999998E-2</v>
      </c>
      <c r="AO167" s="241">
        <v>11.2</v>
      </c>
      <c r="AP167" s="187">
        <v>99.84</v>
      </c>
      <c r="AQ167" s="187">
        <v>1.53</v>
      </c>
      <c r="AV167" s="240">
        <v>14.68</v>
      </c>
      <c r="AW167" s="240">
        <v>13.91</v>
      </c>
      <c r="BD167" s="187">
        <v>6.44</v>
      </c>
      <c r="BE167" s="187">
        <v>11.16</v>
      </c>
      <c r="BF167" s="187">
        <v>5.49</v>
      </c>
    </row>
    <row r="168" spans="1:58" x14ac:dyDescent="0.25">
      <c r="A168" s="232">
        <v>39978</v>
      </c>
      <c r="B168" s="242">
        <f t="shared" ref="B168:C168" si="319">(B167+B169)/2</f>
        <v>7.1349999999999998</v>
      </c>
      <c r="C168" s="242">
        <f t="shared" si="319"/>
        <v>6.2549999999999999</v>
      </c>
      <c r="H168" s="242">
        <f t="shared" ref="H168:I168" si="320">(H167+H169)/2</f>
        <v>6.7249999999999996</v>
      </c>
      <c r="I168" s="242">
        <f t="shared" si="320"/>
        <v>1.6850000000000001</v>
      </c>
      <c r="J168"/>
      <c r="N168" s="243">
        <f t="shared" ref="N168" si="321">(N167+N169)/2</f>
        <v>35</v>
      </c>
      <c r="R168" s="243">
        <f t="shared" ref="R168:S168" si="322">(R167+R169)/2</f>
        <v>0</v>
      </c>
      <c r="S168" s="244">
        <f t="shared" si="322"/>
        <v>0.222</v>
      </c>
      <c r="V168" s="244">
        <f t="shared" ref="V168:W168" si="323">(V167+V169)/2</f>
        <v>0.17549999999999999</v>
      </c>
      <c r="W168" s="244">
        <f t="shared" si="323"/>
        <v>0.27800000000000002</v>
      </c>
      <c r="AC168" s="245">
        <f t="shared" ref="AC168" si="324">(AC167+AC169)/2</f>
        <v>19.5</v>
      </c>
      <c r="AH168" s="245">
        <f t="shared" ref="AH168" si="325">(AH167+AH169)/2</f>
        <v>39.049999999999997</v>
      </c>
      <c r="AJ168" s="245">
        <f t="shared" ref="AJ168" si="326">(AJ167+AJ169)/2</f>
        <v>19.25</v>
      </c>
      <c r="AL168" s="245">
        <f t="shared" ref="AL168:AM168" si="327">(AL167+AL169)/2</f>
        <v>10</v>
      </c>
      <c r="AM168" s="244">
        <f t="shared" si="327"/>
        <v>0.14749999999999999</v>
      </c>
      <c r="AO168" s="245">
        <f t="shared" ref="AO168:AQ168" si="328">(AO167+AO169)/2</f>
        <v>11.7</v>
      </c>
      <c r="AP168" s="242">
        <f t="shared" si="328"/>
        <v>102.485</v>
      </c>
      <c r="AQ168" s="242">
        <f t="shared" si="328"/>
        <v>1.67</v>
      </c>
      <c r="AV168" s="244">
        <f t="shared" ref="AV168:AW168" si="329">(AV167+AV169)/2</f>
        <v>15.2715</v>
      </c>
      <c r="AW168" s="244">
        <f t="shared" si="329"/>
        <v>13.853</v>
      </c>
      <c r="BD168" s="242">
        <f t="shared" ref="BD168:BF168" si="330">(BD167+BD169)/2</f>
        <v>10.955</v>
      </c>
      <c r="BE168" s="242">
        <f t="shared" si="330"/>
        <v>12.225</v>
      </c>
      <c r="BF168" s="242">
        <f t="shared" si="330"/>
        <v>5.49</v>
      </c>
    </row>
    <row r="169" spans="1:58" x14ac:dyDescent="0.25">
      <c r="A169" s="232">
        <v>39979</v>
      </c>
      <c r="B169" s="187">
        <v>7.03</v>
      </c>
      <c r="C169" s="187">
        <v>5.92</v>
      </c>
      <c r="H169" s="187">
        <v>6.54</v>
      </c>
      <c r="I169" s="187">
        <v>1.64</v>
      </c>
      <c r="J169"/>
      <c r="N169" s="239">
        <v>6</v>
      </c>
      <c r="R169" s="239">
        <v>0</v>
      </c>
      <c r="S169" s="240">
        <v>0.19900000000000001</v>
      </c>
      <c r="V169" s="240">
        <v>0.24199999999999999</v>
      </c>
      <c r="W169" s="240">
        <v>0.36</v>
      </c>
      <c r="AC169" s="241">
        <v>20.2</v>
      </c>
      <c r="AH169" s="241">
        <v>40.5</v>
      </c>
      <c r="AJ169" s="241">
        <v>17.5</v>
      </c>
      <c r="AL169" s="241">
        <v>10</v>
      </c>
      <c r="AM169" s="240">
        <v>0.25</v>
      </c>
      <c r="AO169" s="241">
        <v>12.2</v>
      </c>
      <c r="AP169" s="187">
        <v>105.13</v>
      </c>
      <c r="AQ169" s="187">
        <v>1.81</v>
      </c>
      <c r="AV169" s="240">
        <v>15.863</v>
      </c>
      <c r="AW169" s="240">
        <v>13.795999999999999</v>
      </c>
      <c r="BD169" s="187">
        <v>15.47</v>
      </c>
      <c r="BE169" s="187">
        <v>13.29</v>
      </c>
      <c r="BF169" s="187">
        <v>5.49</v>
      </c>
    </row>
    <row r="170" spans="1:58" x14ac:dyDescent="0.25">
      <c r="A170" s="232">
        <v>39980</v>
      </c>
      <c r="B170" s="187">
        <v>6.85</v>
      </c>
      <c r="C170" s="187">
        <v>6.4</v>
      </c>
      <c r="H170" s="187">
        <v>6.96</v>
      </c>
      <c r="I170" s="187">
        <v>1.82</v>
      </c>
      <c r="J170"/>
      <c r="N170" s="239">
        <v>50</v>
      </c>
      <c r="R170" s="239">
        <v>0</v>
      </c>
      <c r="S170" s="240">
        <v>0.192</v>
      </c>
      <c r="V170" s="240">
        <v>1.04</v>
      </c>
      <c r="W170" s="240">
        <v>0.504</v>
      </c>
      <c r="AC170" s="241">
        <v>24</v>
      </c>
      <c r="AH170" s="241">
        <v>48</v>
      </c>
      <c r="AJ170" s="241">
        <v>18.399999999999999</v>
      </c>
      <c r="AL170" s="241">
        <v>10</v>
      </c>
      <c r="AM170" s="240">
        <v>9.7000000000000003E-2</v>
      </c>
      <c r="AO170" s="241">
        <v>12.6</v>
      </c>
      <c r="AP170" s="187">
        <v>105.71</v>
      </c>
      <c r="AQ170" s="187">
        <v>1.6</v>
      </c>
      <c r="AV170" s="240">
        <v>16.603000000000002</v>
      </c>
      <c r="AW170" s="240">
        <v>14.026999999999999</v>
      </c>
      <c r="BD170" s="187">
        <v>12.3</v>
      </c>
      <c r="BE170" s="187">
        <v>13.29</v>
      </c>
      <c r="BF170" s="187">
        <v>6.37</v>
      </c>
    </row>
    <row r="171" spans="1:58" x14ac:dyDescent="0.25">
      <c r="A171" s="232">
        <v>39981</v>
      </c>
      <c r="B171" s="187">
        <v>7.02</v>
      </c>
      <c r="C171" s="187">
        <v>6.72</v>
      </c>
      <c r="H171" s="187">
        <v>7.2</v>
      </c>
      <c r="I171" s="187">
        <v>2</v>
      </c>
      <c r="J171"/>
      <c r="N171" s="239">
        <v>31</v>
      </c>
      <c r="R171" s="239">
        <v>0</v>
      </c>
      <c r="S171" s="240">
        <v>0.19700000000000001</v>
      </c>
      <c r="V171" s="240">
        <v>0.109</v>
      </c>
      <c r="W171" s="240">
        <v>0.20399999999999999</v>
      </c>
      <c r="AC171" s="241">
        <v>21.7</v>
      </c>
      <c r="AH171" s="241">
        <v>43.4</v>
      </c>
      <c r="AJ171" s="241">
        <v>10.5</v>
      </c>
      <c r="AL171" s="241">
        <v>10</v>
      </c>
      <c r="AM171" s="240">
        <v>0.01</v>
      </c>
      <c r="AO171" s="241">
        <v>13.5</v>
      </c>
      <c r="AP171" s="187">
        <v>141.12</v>
      </c>
      <c r="AQ171" s="187">
        <v>1.78</v>
      </c>
      <c r="AV171" s="240">
        <v>17.622</v>
      </c>
      <c r="AW171" s="240">
        <v>16.97</v>
      </c>
      <c r="BD171" s="187">
        <v>7.55</v>
      </c>
      <c r="BE171" s="187">
        <v>12.22</v>
      </c>
      <c r="BF171" s="187">
        <v>5.49</v>
      </c>
    </row>
    <row r="172" spans="1:58" x14ac:dyDescent="0.25">
      <c r="A172" s="232">
        <v>39982</v>
      </c>
      <c r="B172" s="187">
        <v>7.4</v>
      </c>
      <c r="C172" s="187">
        <v>6.83</v>
      </c>
      <c r="H172" s="187">
        <v>7.67</v>
      </c>
      <c r="I172" s="187">
        <v>1.8</v>
      </c>
      <c r="J172"/>
      <c r="N172" s="239">
        <v>40</v>
      </c>
      <c r="R172" s="239">
        <v>0</v>
      </c>
      <c r="S172" s="240">
        <v>0.19700000000000001</v>
      </c>
      <c r="V172" s="240">
        <v>9.5000000000000001E-2</v>
      </c>
      <c r="W172" s="240">
        <v>0.13100000000000001</v>
      </c>
      <c r="AC172" s="241">
        <v>21.3</v>
      </c>
      <c r="AH172" s="241">
        <v>42.7</v>
      </c>
      <c r="AJ172" s="241">
        <v>15.8</v>
      </c>
      <c r="AL172" s="241">
        <v>10</v>
      </c>
      <c r="AM172" s="240">
        <v>0.21</v>
      </c>
      <c r="AO172" s="241">
        <v>14.4</v>
      </c>
      <c r="AP172" s="187">
        <v>125.18</v>
      </c>
      <c r="AQ172" s="187">
        <v>1.68</v>
      </c>
      <c r="AV172" s="240">
        <v>17.016999999999999</v>
      </c>
      <c r="AW172" s="240">
        <v>16.318000000000001</v>
      </c>
      <c r="BD172" s="187">
        <v>6.91</v>
      </c>
      <c r="BE172" s="187">
        <v>12.22</v>
      </c>
      <c r="BF172" s="187">
        <v>5.49</v>
      </c>
    </row>
    <row r="173" spans="1:58" x14ac:dyDescent="0.25">
      <c r="A173" s="232">
        <v>39983</v>
      </c>
      <c r="B173" s="187">
        <v>7.28</v>
      </c>
      <c r="C173" s="187">
        <v>7</v>
      </c>
      <c r="H173" s="187">
        <v>7.34</v>
      </c>
      <c r="I173" s="187">
        <v>1.47</v>
      </c>
      <c r="J173"/>
      <c r="N173" s="239">
        <v>33</v>
      </c>
      <c r="R173" s="239">
        <v>0</v>
      </c>
      <c r="S173" s="240">
        <v>0.28100000000000003</v>
      </c>
      <c r="V173" s="240">
        <v>9.6000000000000002E-2</v>
      </c>
      <c r="W173" s="240">
        <v>0.14799999999999999</v>
      </c>
      <c r="AC173" s="241">
        <v>20.9</v>
      </c>
      <c r="AH173" s="241">
        <v>41.8</v>
      </c>
      <c r="AJ173" s="241">
        <v>11.9</v>
      </c>
      <c r="AL173" s="241">
        <v>10</v>
      </c>
      <c r="AM173" s="240">
        <v>3.1E-2</v>
      </c>
      <c r="AO173" s="241">
        <v>15.1</v>
      </c>
      <c r="AP173" s="187">
        <v>110.49</v>
      </c>
      <c r="AQ173" s="187">
        <v>1.54</v>
      </c>
      <c r="AV173" s="240">
        <v>17.364999999999998</v>
      </c>
      <c r="AW173" s="240">
        <v>16.68</v>
      </c>
      <c r="BD173" s="187">
        <v>6.91</v>
      </c>
      <c r="BE173" s="187">
        <v>12.22</v>
      </c>
      <c r="BF173" s="187">
        <v>5.49</v>
      </c>
    </row>
    <row r="174" spans="1:58" x14ac:dyDescent="0.25">
      <c r="A174" s="232">
        <v>39984</v>
      </c>
      <c r="B174" s="187">
        <v>7.2</v>
      </c>
      <c r="C174" s="187">
        <v>6.88</v>
      </c>
      <c r="H174" s="187">
        <v>7.4</v>
      </c>
      <c r="I174" s="187">
        <v>1.29</v>
      </c>
      <c r="J174"/>
      <c r="N174" s="239">
        <v>43</v>
      </c>
      <c r="R174" s="239">
        <v>0</v>
      </c>
      <c r="S174" s="240">
        <v>0.28599999999999998</v>
      </c>
      <c r="V174" s="240">
        <v>0.112</v>
      </c>
      <c r="W174" s="240">
        <v>0.184</v>
      </c>
      <c r="AC174" s="241">
        <v>20.7</v>
      </c>
      <c r="AH174" s="241">
        <v>41.4</v>
      </c>
      <c r="AJ174" s="241">
        <v>13.9</v>
      </c>
      <c r="AL174" s="241">
        <v>10</v>
      </c>
      <c r="AM174" s="240">
        <v>7.2999999999999995E-2</v>
      </c>
      <c r="AO174" s="241">
        <v>15.7</v>
      </c>
      <c r="AP174" s="187">
        <v>99.75</v>
      </c>
      <c r="AQ174" s="187">
        <v>1.55</v>
      </c>
      <c r="AV174" s="240">
        <v>16.670000000000002</v>
      </c>
      <c r="AW174" s="240">
        <v>15.97</v>
      </c>
      <c r="BD174" s="187">
        <v>6.91</v>
      </c>
      <c r="BE174" s="187">
        <v>12.22</v>
      </c>
      <c r="BF174" s="187">
        <v>5.49</v>
      </c>
    </row>
    <row r="175" spans="1:58" x14ac:dyDescent="0.25">
      <c r="A175" s="232">
        <v>39985</v>
      </c>
      <c r="B175" s="242">
        <f t="shared" ref="B175:C175" si="331">(B174+B176)/2</f>
        <v>7.25</v>
      </c>
      <c r="C175" s="242">
        <f t="shared" si="331"/>
        <v>6.96</v>
      </c>
      <c r="H175" s="242">
        <f t="shared" ref="H175:I175" si="332">(H174+H176)/2</f>
        <v>7.54</v>
      </c>
      <c r="I175" s="242">
        <f t="shared" si="332"/>
        <v>1.4100000000000001</v>
      </c>
      <c r="J175"/>
      <c r="N175" s="243">
        <f t="shared" ref="N175" si="333">(N174+N176)/2</f>
        <v>50.5</v>
      </c>
      <c r="R175" s="243">
        <f t="shared" ref="R175:S175" si="334">(R174+R176)/2</f>
        <v>0</v>
      </c>
      <c r="S175" s="244">
        <f t="shared" si="334"/>
        <v>0.23299999999999998</v>
      </c>
      <c r="V175" s="244">
        <f t="shared" ref="V175:W175" si="335">(V174+V176)/2</f>
        <v>0.107</v>
      </c>
      <c r="W175" s="244">
        <f t="shared" si="335"/>
        <v>0.189</v>
      </c>
      <c r="AC175" s="245">
        <f t="shared" ref="AC175" si="336">(AC174+AC176)/2</f>
        <v>21.299999999999997</v>
      </c>
      <c r="AH175" s="245">
        <f t="shared" ref="AH175" si="337">(AH174+AH176)/2</f>
        <v>42.65</v>
      </c>
      <c r="AJ175" s="245">
        <f t="shared" ref="AJ175" si="338">(AJ174+AJ176)/2</f>
        <v>14.350000000000001</v>
      </c>
      <c r="AL175" s="245">
        <f t="shared" ref="AL175:AM175" si="339">(AL174+AL176)/2</f>
        <v>10</v>
      </c>
      <c r="AM175" s="244">
        <f t="shared" si="339"/>
        <v>8.3499999999999991E-2</v>
      </c>
      <c r="AO175" s="245">
        <f t="shared" ref="AO175" si="340">(AO174+AO176)/2</f>
        <v>16.149999999999999</v>
      </c>
      <c r="AP175" s="187">
        <v>95.34</v>
      </c>
      <c r="AQ175" s="187">
        <v>1.19</v>
      </c>
      <c r="AV175" s="244">
        <f t="shared" ref="AV175:AW175" si="341">(AV174+AV176)/2</f>
        <v>17.417000000000002</v>
      </c>
      <c r="AW175" s="244">
        <f t="shared" si="341"/>
        <v>16.266500000000001</v>
      </c>
      <c r="BD175" s="187">
        <v>6.91</v>
      </c>
      <c r="BE175" s="187">
        <v>12.22</v>
      </c>
      <c r="BF175" s="187">
        <v>5.49</v>
      </c>
    </row>
    <row r="176" spans="1:58" x14ac:dyDescent="0.25">
      <c r="A176" s="232">
        <v>39986</v>
      </c>
      <c r="B176" s="187">
        <v>7.3</v>
      </c>
      <c r="C176" s="187">
        <v>7.04</v>
      </c>
      <c r="H176" s="187">
        <v>7.68</v>
      </c>
      <c r="I176" s="187">
        <v>1.53</v>
      </c>
      <c r="J176"/>
      <c r="N176" s="239">
        <v>58</v>
      </c>
      <c r="R176" s="239">
        <v>0</v>
      </c>
      <c r="S176" s="240">
        <v>0.18</v>
      </c>
      <c r="V176" s="240">
        <v>0.10199999999999999</v>
      </c>
      <c r="W176" s="240">
        <v>0.19400000000000001</v>
      </c>
      <c r="AC176" s="241">
        <v>21.9</v>
      </c>
      <c r="AH176" s="241">
        <v>43.9</v>
      </c>
      <c r="AJ176" s="241">
        <v>14.8</v>
      </c>
      <c r="AL176" s="241">
        <v>10</v>
      </c>
      <c r="AM176" s="240">
        <v>9.4E-2</v>
      </c>
      <c r="AO176" s="241">
        <v>16.600000000000001</v>
      </c>
      <c r="AP176" s="187">
        <v>120.28</v>
      </c>
      <c r="AQ176" s="187">
        <v>1.77</v>
      </c>
      <c r="AV176" s="240">
        <v>18.164000000000001</v>
      </c>
      <c r="AW176" s="240">
        <v>16.562999999999999</v>
      </c>
      <c r="BD176" s="187">
        <v>6.91</v>
      </c>
      <c r="BE176" s="187">
        <v>12.22</v>
      </c>
      <c r="BF176" s="187">
        <v>5.49</v>
      </c>
    </row>
    <row r="177" spans="1:58" x14ac:dyDescent="0.25">
      <c r="A177" s="232">
        <v>39987</v>
      </c>
      <c r="B177" s="187">
        <v>7.19</v>
      </c>
      <c r="C177" s="187">
        <v>7.04</v>
      </c>
      <c r="H177" s="187">
        <v>7.19</v>
      </c>
      <c r="I177" s="187">
        <v>1.63</v>
      </c>
      <c r="J177"/>
      <c r="N177" s="239">
        <v>11</v>
      </c>
      <c r="R177" s="239">
        <v>0</v>
      </c>
      <c r="S177" s="240">
        <v>0.18099999999999999</v>
      </c>
      <c r="V177" s="240">
        <v>0.11799999999999999</v>
      </c>
      <c r="W177" s="240">
        <v>0.14099999999999999</v>
      </c>
      <c r="AC177" s="241">
        <v>20.7</v>
      </c>
      <c r="AH177" s="241">
        <v>41.3</v>
      </c>
      <c r="AJ177" s="241">
        <v>14.8</v>
      </c>
      <c r="AL177" s="241">
        <v>10</v>
      </c>
      <c r="AM177" s="240">
        <v>3.5000000000000003E-2</v>
      </c>
      <c r="AO177" s="241">
        <v>17</v>
      </c>
      <c r="AP177" s="187">
        <v>99.7</v>
      </c>
      <c r="AQ177" s="187">
        <v>1.39</v>
      </c>
      <c r="AV177" s="240">
        <v>15.765000000000001</v>
      </c>
      <c r="AW177" s="240">
        <v>14.97</v>
      </c>
      <c r="BD177" s="187">
        <v>6.91</v>
      </c>
      <c r="BE177" s="187">
        <v>12.22</v>
      </c>
      <c r="BF177" s="187">
        <v>5.49</v>
      </c>
    </row>
    <row r="178" spans="1:58" x14ac:dyDescent="0.25">
      <c r="A178" s="232">
        <v>39988</v>
      </c>
      <c r="B178" s="187">
        <v>7.16</v>
      </c>
      <c r="C178" s="187">
        <v>6.99</v>
      </c>
      <c r="H178" s="187">
        <v>6.97</v>
      </c>
      <c r="I178" s="187">
        <v>1.64</v>
      </c>
      <c r="J178"/>
      <c r="N178" s="239">
        <v>28</v>
      </c>
      <c r="R178" s="239">
        <v>0</v>
      </c>
      <c r="S178" s="240">
        <v>0.251</v>
      </c>
      <c r="V178" s="240">
        <v>0.107</v>
      </c>
      <c r="W178" s="240">
        <v>0.109</v>
      </c>
      <c r="AC178" s="241">
        <v>18.2</v>
      </c>
      <c r="AH178" s="241">
        <v>36.4</v>
      </c>
      <c r="AJ178" s="241">
        <v>15.6</v>
      </c>
      <c r="AL178" s="241">
        <v>10</v>
      </c>
      <c r="AM178" s="240">
        <v>4.7E-2</v>
      </c>
      <c r="AO178" s="241">
        <v>16.899999999999999</v>
      </c>
      <c r="AP178" s="187">
        <v>100.24</v>
      </c>
      <c r="AQ178" s="187">
        <v>1.53</v>
      </c>
      <c r="AV178" s="240">
        <v>15.11</v>
      </c>
      <c r="AW178" s="240">
        <v>14.337</v>
      </c>
      <c r="BD178" s="187">
        <v>6.91</v>
      </c>
      <c r="BE178" s="187">
        <v>12.22</v>
      </c>
      <c r="BF178" s="187">
        <v>5.49</v>
      </c>
    </row>
    <row r="179" spans="1:58" x14ac:dyDescent="0.25">
      <c r="A179" s="232">
        <v>39989</v>
      </c>
      <c r="B179" s="187">
        <v>7.22</v>
      </c>
      <c r="C179" s="187">
        <v>6.93</v>
      </c>
      <c r="H179" s="187">
        <v>7.21</v>
      </c>
      <c r="I179" s="187">
        <v>1.79</v>
      </c>
      <c r="J179"/>
      <c r="N179" s="239">
        <v>17</v>
      </c>
      <c r="R179" s="239">
        <v>0</v>
      </c>
      <c r="S179" s="240">
        <v>0.28399999999999997</v>
      </c>
      <c r="V179" s="240">
        <v>3.7999999999999999E-2</v>
      </c>
      <c r="W179" s="240">
        <v>6.5000000000000002E-2</v>
      </c>
      <c r="AC179" s="241">
        <v>18.8</v>
      </c>
      <c r="AH179" s="241">
        <v>37.6</v>
      </c>
      <c r="AJ179" s="241">
        <v>17.2</v>
      </c>
      <c r="AL179" s="241">
        <v>10</v>
      </c>
      <c r="AM179" s="240">
        <v>2.8000000000000001E-2</v>
      </c>
      <c r="AO179" s="241">
        <v>16.600000000000001</v>
      </c>
      <c r="AP179" s="187">
        <v>100.24</v>
      </c>
      <c r="AQ179" s="187">
        <v>1.26</v>
      </c>
      <c r="AV179" s="240">
        <v>15.698</v>
      </c>
      <c r="AW179" s="240">
        <v>14.917999999999999</v>
      </c>
      <c r="BD179" s="187">
        <v>6.91</v>
      </c>
      <c r="BE179" s="187">
        <v>12.22</v>
      </c>
      <c r="BF179" s="187">
        <v>5.49</v>
      </c>
    </row>
    <row r="180" spans="1:58" x14ac:dyDescent="0.25">
      <c r="A180" s="232">
        <v>39990</v>
      </c>
      <c r="B180" s="187">
        <v>7.18</v>
      </c>
      <c r="C180" s="187">
        <v>6.44</v>
      </c>
      <c r="H180" s="187">
        <v>7.1</v>
      </c>
      <c r="I180" s="187">
        <v>1.85</v>
      </c>
      <c r="J180"/>
      <c r="N180" s="239">
        <v>18</v>
      </c>
      <c r="R180" s="239">
        <v>0</v>
      </c>
      <c r="S180" s="240">
        <v>0.17399999999999999</v>
      </c>
      <c r="V180" s="240">
        <v>5.8999999999999997E-2</v>
      </c>
      <c r="W180" s="240">
        <v>5.8999999999999997E-2</v>
      </c>
      <c r="AC180" s="241">
        <v>19.2</v>
      </c>
      <c r="AH180" s="241">
        <v>38.4</v>
      </c>
      <c r="AJ180" s="241">
        <v>19</v>
      </c>
      <c r="AL180" s="241">
        <v>10</v>
      </c>
      <c r="AM180" s="240">
        <v>4.3999999999999997E-2</v>
      </c>
      <c r="AO180" s="241">
        <v>16.8</v>
      </c>
      <c r="AP180" s="187">
        <v>96.65</v>
      </c>
      <c r="AQ180" s="187">
        <v>1.1399999999999999</v>
      </c>
      <c r="AV180" s="240">
        <v>15.406000000000001</v>
      </c>
      <c r="AW180" s="240">
        <v>14.677</v>
      </c>
      <c r="BD180" s="187">
        <v>6.91</v>
      </c>
      <c r="BE180" s="187">
        <v>7.97</v>
      </c>
      <c r="BF180" s="187">
        <v>5.49</v>
      </c>
    </row>
    <row r="181" spans="1:58" x14ac:dyDescent="0.25">
      <c r="A181" s="232">
        <v>39991</v>
      </c>
      <c r="B181" s="187">
        <v>6.98</v>
      </c>
      <c r="C181" s="187">
        <v>6.81</v>
      </c>
      <c r="H181" s="187">
        <v>7.02</v>
      </c>
      <c r="I181" s="187">
        <v>1.81</v>
      </c>
      <c r="J181"/>
      <c r="N181" s="239">
        <v>21</v>
      </c>
      <c r="R181" s="239">
        <v>0</v>
      </c>
      <c r="S181" s="240">
        <v>0.187</v>
      </c>
      <c r="V181" s="240">
        <v>3.6999999999999998E-2</v>
      </c>
      <c r="W181" s="240">
        <v>5.6000000000000001E-2</v>
      </c>
      <c r="AC181" s="241">
        <v>19.2</v>
      </c>
      <c r="AH181" s="241">
        <v>38.4</v>
      </c>
      <c r="AJ181" s="241">
        <v>18.600000000000001</v>
      </c>
      <c r="AL181" s="241">
        <v>10</v>
      </c>
      <c r="AM181" s="240">
        <v>4.3999999999999997E-2</v>
      </c>
      <c r="AO181" s="241">
        <v>17.600000000000001</v>
      </c>
      <c r="AP181" s="187">
        <v>100.77</v>
      </c>
      <c r="AQ181" s="187">
        <v>1.43</v>
      </c>
      <c r="AV181" s="240">
        <v>14.9</v>
      </c>
      <c r="AW181" s="240">
        <v>14.1</v>
      </c>
      <c r="BD181" s="187">
        <v>6.91</v>
      </c>
      <c r="BE181" s="187">
        <v>7.97</v>
      </c>
      <c r="BF181" s="187">
        <v>5.49</v>
      </c>
    </row>
    <row r="182" spans="1:58" x14ac:dyDescent="0.25">
      <c r="A182" s="232">
        <v>39992</v>
      </c>
      <c r="B182" s="242">
        <f t="shared" ref="B182:C182" si="342">(B181+B183)/2</f>
        <v>7.0750000000000002</v>
      </c>
      <c r="C182" s="242">
        <f t="shared" si="342"/>
        <v>6.8</v>
      </c>
      <c r="H182" s="242">
        <f t="shared" ref="H182:I182" si="343">(H181+H183)/2</f>
        <v>7.2249999999999996</v>
      </c>
      <c r="I182" s="242">
        <f t="shared" si="343"/>
        <v>1.8</v>
      </c>
      <c r="J182"/>
      <c r="N182" s="243">
        <f t="shared" ref="N182" si="344">(N181+N183)/2</f>
        <v>25.5</v>
      </c>
      <c r="R182" s="243">
        <f t="shared" ref="R182:S182" si="345">(R181+R183)/2</f>
        <v>0</v>
      </c>
      <c r="S182" s="244">
        <f t="shared" si="345"/>
        <v>0.20350000000000001</v>
      </c>
      <c r="V182" s="244">
        <f t="shared" ref="V182:W182" si="346">(V181+V183)/2</f>
        <v>5.6499999999999995E-2</v>
      </c>
      <c r="W182" s="244">
        <f t="shared" si="346"/>
        <v>8.0500000000000002E-2</v>
      </c>
      <c r="AC182" s="245">
        <f t="shared" ref="AC182" si="347">(AC181+AC183)/2</f>
        <v>18.45</v>
      </c>
      <c r="AH182" s="245">
        <f t="shared" ref="AH182" si="348">(AH181+AH183)/2</f>
        <v>36.9</v>
      </c>
      <c r="AJ182" s="245">
        <f t="shared" ref="AJ182" si="349">(AJ181+AJ183)/2</f>
        <v>18.700000000000003</v>
      </c>
      <c r="AL182" s="245">
        <f t="shared" ref="AL182:AM182" si="350">(AL181+AL183)/2</f>
        <v>10</v>
      </c>
      <c r="AM182" s="244">
        <f t="shared" si="350"/>
        <v>4.5999999999999999E-2</v>
      </c>
      <c r="AO182" s="245">
        <f t="shared" ref="AO182" si="351">(AO181+AO183)/2</f>
        <v>17.05</v>
      </c>
      <c r="AP182" s="187">
        <v>89.94</v>
      </c>
      <c r="AQ182" s="187">
        <v>0.9</v>
      </c>
      <c r="AV182" s="244">
        <f t="shared" ref="AV182:AW182" si="352">(AV181+AV183)/2</f>
        <v>16.3735</v>
      </c>
      <c r="AW182" s="244">
        <f t="shared" si="352"/>
        <v>15.164999999999999</v>
      </c>
      <c r="BD182" s="187">
        <v>6.91</v>
      </c>
      <c r="BE182" s="187">
        <v>7.97</v>
      </c>
      <c r="BF182" s="187">
        <v>5.49</v>
      </c>
    </row>
    <row r="183" spans="1:58" x14ac:dyDescent="0.25">
      <c r="A183" s="232">
        <v>39993</v>
      </c>
      <c r="B183" s="187">
        <v>7.17</v>
      </c>
      <c r="C183" s="187">
        <v>6.79</v>
      </c>
      <c r="H183" s="187">
        <v>7.43</v>
      </c>
      <c r="I183" s="187">
        <v>1.79</v>
      </c>
      <c r="J183"/>
      <c r="N183" s="239">
        <v>30</v>
      </c>
      <c r="R183" s="239">
        <v>0</v>
      </c>
      <c r="S183" s="240">
        <v>0.22</v>
      </c>
      <c r="V183" s="240">
        <v>7.5999999999999998E-2</v>
      </c>
      <c r="W183" s="240">
        <v>0.105</v>
      </c>
      <c r="AC183" s="241">
        <v>17.7</v>
      </c>
      <c r="AH183" s="241">
        <v>35.4</v>
      </c>
      <c r="AJ183" s="241">
        <v>18.8</v>
      </c>
      <c r="AL183" s="241">
        <v>10</v>
      </c>
      <c r="AM183" s="240">
        <v>4.8000000000000001E-2</v>
      </c>
      <c r="AO183" s="241">
        <v>16.5</v>
      </c>
      <c r="AP183" s="187">
        <v>124.65</v>
      </c>
      <c r="AQ183" s="187">
        <v>1.7</v>
      </c>
      <c r="AV183" s="240">
        <v>17.847000000000001</v>
      </c>
      <c r="AW183" s="240">
        <v>16.23</v>
      </c>
      <c r="BD183" s="187">
        <v>6.91</v>
      </c>
      <c r="BE183" s="187">
        <v>7.97</v>
      </c>
      <c r="BF183" s="187">
        <v>5.49</v>
      </c>
    </row>
    <row r="184" spans="1:58" ht="15.75" thickBot="1" x14ac:dyDescent="0.3">
      <c r="A184" s="232">
        <v>39994</v>
      </c>
      <c r="B184" s="250">
        <v>7.16</v>
      </c>
      <c r="C184" s="250">
        <v>6.7</v>
      </c>
      <c r="H184" s="250">
        <v>7.36</v>
      </c>
      <c r="I184" s="250">
        <v>1.77</v>
      </c>
      <c r="J184"/>
      <c r="N184" s="251">
        <v>43</v>
      </c>
      <c r="R184" s="251">
        <v>0</v>
      </c>
      <c r="S184" s="252">
        <v>0.19400000000000001</v>
      </c>
      <c r="V184" s="252">
        <v>4.9000000000000002E-2</v>
      </c>
      <c r="W184" s="252">
        <v>6.7000000000000004E-2</v>
      </c>
      <c r="AC184" s="253">
        <v>19.5</v>
      </c>
      <c r="AH184" s="253">
        <v>39</v>
      </c>
      <c r="AJ184" s="253">
        <v>0.57999999999999996</v>
      </c>
      <c r="AL184" s="253">
        <v>10</v>
      </c>
      <c r="AM184" s="252">
        <v>4.2000000000000003E-2</v>
      </c>
      <c r="AO184" s="253">
        <v>17.899999999999999</v>
      </c>
      <c r="AP184" s="250">
        <v>119.38</v>
      </c>
      <c r="AQ184" s="250">
        <v>1.42</v>
      </c>
      <c r="AV184" s="252">
        <v>17.771999999999998</v>
      </c>
      <c r="AW184" s="252">
        <v>17.013000000000002</v>
      </c>
      <c r="BD184" s="250">
        <v>6.91</v>
      </c>
      <c r="BE184" s="250">
        <v>7.97</v>
      </c>
      <c r="BF184" s="250">
        <v>5.49</v>
      </c>
    </row>
    <row r="185" spans="1:58" x14ac:dyDescent="0.25">
      <c r="A185" s="232">
        <v>39995</v>
      </c>
      <c r="B185" s="187">
        <v>7.22</v>
      </c>
      <c r="C185" s="187">
        <v>6.82</v>
      </c>
      <c r="H185" s="187">
        <v>7.29</v>
      </c>
      <c r="I185" s="187">
        <v>1.5</v>
      </c>
      <c r="J185"/>
      <c r="N185" s="239">
        <v>42</v>
      </c>
      <c r="R185" s="239">
        <v>0</v>
      </c>
      <c r="S185" s="240">
        <v>0.192</v>
      </c>
      <c r="V185" s="240">
        <v>5.6000000000000001E-2</v>
      </c>
      <c r="W185" s="240">
        <v>6.2E-2</v>
      </c>
      <c r="AC185" s="241">
        <v>17.600000000000001</v>
      </c>
      <c r="AH185" s="241">
        <v>35.200000000000003</v>
      </c>
      <c r="AJ185" s="241">
        <v>14.2</v>
      </c>
      <c r="AL185" s="241">
        <v>10</v>
      </c>
      <c r="AM185" s="240">
        <v>4.5999999999999999E-2</v>
      </c>
      <c r="AO185" s="241">
        <v>17.899999999999999</v>
      </c>
      <c r="AP185" s="187">
        <v>100.6</v>
      </c>
      <c r="AQ185" s="187">
        <v>1.26</v>
      </c>
      <c r="AV185" s="240">
        <v>17.968</v>
      </c>
      <c r="AW185" s="240">
        <v>17.216000000000001</v>
      </c>
      <c r="BD185" s="187">
        <v>6.91</v>
      </c>
      <c r="BE185" s="187">
        <v>7.97</v>
      </c>
      <c r="BF185" s="187">
        <v>5.49</v>
      </c>
    </row>
    <row r="186" spans="1:58" x14ac:dyDescent="0.25">
      <c r="A186" s="232">
        <v>39996</v>
      </c>
      <c r="B186" s="242">
        <f t="shared" ref="B186:C186" si="353">(B185+B187)/2</f>
        <v>7.1150000000000002</v>
      </c>
      <c r="C186" s="242">
        <f t="shared" si="353"/>
        <v>6.8100000000000005</v>
      </c>
      <c r="H186" s="242">
        <f t="shared" ref="H186:I186" si="354">(H185+H187)/2</f>
        <v>7.4</v>
      </c>
      <c r="I186" s="242">
        <f t="shared" si="354"/>
        <v>1.415</v>
      </c>
      <c r="J186"/>
      <c r="N186" s="243">
        <f t="shared" ref="N186" si="355">(N185+N187)/2</f>
        <v>46.5</v>
      </c>
      <c r="R186" s="243">
        <f t="shared" ref="R186:S186" si="356">(R185+R187)/2</f>
        <v>0</v>
      </c>
      <c r="S186" s="244">
        <f t="shared" si="356"/>
        <v>0.19650000000000001</v>
      </c>
      <c r="V186" s="244">
        <f t="shared" ref="V186:W186" si="357">(V185+V187)/2</f>
        <v>6.1499999999999999E-2</v>
      </c>
      <c r="W186" s="244">
        <f t="shared" si="357"/>
        <v>7.8E-2</v>
      </c>
      <c r="AC186" s="245">
        <f t="shared" ref="AC186" si="358">(AC185+AC187)/2</f>
        <v>18.850000000000001</v>
      </c>
      <c r="AH186" s="245">
        <f t="shared" ref="AH186" si="359">(AH185+AH187)/2</f>
        <v>37.650000000000006</v>
      </c>
      <c r="AJ186" s="245">
        <f t="shared" ref="AJ186" si="360">(AJ185+AJ187)/2</f>
        <v>15.05</v>
      </c>
      <c r="AL186" s="245">
        <f t="shared" ref="AL186:AM186" si="361">(AL185+AL187)/2</f>
        <v>10</v>
      </c>
      <c r="AM186" s="244">
        <f t="shared" si="361"/>
        <v>5.2499999999999998E-2</v>
      </c>
      <c r="AO186" s="245">
        <f t="shared" ref="AO186" si="362">(AO185+AO187)/2</f>
        <v>18.399999999999999</v>
      </c>
      <c r="AP186" s="187">
        <v>100.04</v>
      </c>
      <c r="AQ186" s="187">
        <v>1.27</v>
      </c>
      <c r="AV186" s="244">
        <f t="shared" ref="AV186:AW186" si="363">(AV185+AV187)/2</f>
        <v>17.395499999999998</v>
      </c>
      <c r="AW186" s="244">
        <f t="shared" si="363"/>
        <v>16.616500000000002</v>
      </c>
      <c r="BD186" s="187">
        <v>6.91</v>
      </c>
      <c r="BE186" s="187">
        <v>7.97</v>
      </c>
      <c r="BF186" s="187">
        <v>5.49</v>
      </c>
    </row>
    <row r="187" spans="1:58" x14ac:dyDescent="0.25">
      <c r="A187" s="232">
        <v>39997</v>
      </c>
      <c r="B187" s="187">
        <v>7.01</v>
      </c>
      <c r="C187" s="187">
        <v>6.8</v>
      </c>
      <c r="H187" s="187">
        <v>7.51</v>
      </c>
      <c r="I187" s="187">
        <v>1.33</v>
      </c>
      <c r="J187"/>
      <c r="N187" s="239">
        <v>51</v>
      </c>
      <c r="R187" s="239">
        <v>0</v>
      </c>
      <c r="S187" s="240">
        <v>0.20100000000000001</v>
      </c>
      <c r="V187" s="240">
        <v>6.7000000000000004E-2</v>
      </c>
      <c r="W187" s="240">
        <v>9.4E-2</v>
      </c>
      <c r="AC187" s="241">
        <v>20.100000000000001</v>
      </c>
      <c r="AH187" s="241">
        <v>40.1</v>
      </c>
      <c r="AJ187" s="241">
        <v>15.9</v>
      </c>
      <c r="AL187" s="241">
        <v>10</v>
      </c>
      <c r="AM187" s="240">
        <v>5.8999999999999997E-2</v>
      </c>
      <c r="AO187" s="241">
        <v>18.899999999999999</v>
      </c>
      <c r="AP187" s="187">
        <v>93.93</v>
      </c>
      <c r="AQ187" s="187">
        <v>1.33</v>
      </c>
      <c r="AV187" s="240">
        <v>16.823</v>
      </c>
      <c r="AW187" s="240">
        <v>16.016999999999999</v>
      </c>
      <c r="BD187" s="187">
        <v>6.91</v>
      </c>
      <c r="BE187" s="187">
        <v>7.97</v>
      </c>
      <c r="BF187" s="187">
        <v>5.49</v>
      </c>
    </row>
    <row r="188" spans="1:58" x14ac:dyDescent="0.25">
      <c r="A188" s="232">
        <v>39998</v>
      </c>
      <c r="B188" s="187">
        <v>7.09</v>
      </c>
      <c r="C188" s="187">
        <v>6.35</v>
      </c>
      <c r="H188" s="187">
        <v>7.4</v>
      </c>
      <c r="I188" s="187">
        <v>1.38</v>
      </c>
      <c r="J188"/>
      <c r="N188" s="239">
        <v>30</v>
      </c>
      <c r="R188" s="239">
        <v>0</v>
      </c>
      <c r="S188" s="240">
        <v>0.192</v>
      </c>
      <c r="V188" s="240">
        <v>5.8999999999999997E-2</v>
      </c>
      <c r="W188" s="240">
        <v>6.3E-2</v>
      </c>
      <c r="AC188" s="241">
        <v>19</v>
      </c>
      <c r="AH188" s="241">
        <v>37.9</v>
      </c>
      <c r="AJ188" s="241">
        <v>14.5</v>
      </c>
      <c r="AL188" s="241">
        <v>10</v>
      </c>
      <c r="AM188" s="240">
        <v>7.3999999999999996E-2</v>
      </c>
      <c r="AO188" s="241">
        <v>19.3</v>
      </c>
      <c r="AP188" s="187">
        <v>92.24</v>
      </c>
      <c r="AQ188" s="187">
        <v>1.3</v>
      </c>
      <c r="AV188" s="240">
        <v>16.37</v>
      </c>
      <c r="AW188" s="240">
        <v>15.6</v>
      </c>
      <c r="BD188" s="187">
        <v>6.91</v>
      </c>
      <c r="BE188" s="187">
        <v>7.97</v>
      </c>
      <c r="BF188" s="187">
        <v>5.49</v>
      </c>
    </row>
    <row r="189" spans="1:58" x14ac:dyDescent="0.25">
      <c r="A189" s="232">
        <v>39999</v>
      </c>
      <c r="B189" s="242">
        <f t="shared" ref="B189:C189" si="364">(B188+B190)/2</f>
        <v>6.8900000000000006</v>
      </c>
      <c r="C189" s="242">
        <f t="shared" si="364"/>
        <v>6.2799999999999994</v>
      </c>
      <c r="H189" s="242">
        <f t="shared" ref="H189:I189" si="365">(H188+H190)/2</f>
        <v>7.2850000000000001</v>
      </c>
      <c r="I189" s="242">
        <f t="shared" si="365"/>
        <v>1.31</v>
      </c>
      <c r="J189"/>
      <c r="N189" s="243">
        <f t="shared" ref="N189" si="366">(N188+N190)/2</f>
        <v>52</v>
      </c>
      <c r="R189" s="243">
        <f t="shared" ref="R189:S189" si="367">(R188+R190)/2</f>
        <v>0</v>
      </c>
      <c r="S189" s="244">
        <f t="shared" si="367"/>
        <v>0.20600000000000002</v>
      </c>
      <c r="V189" s="244">
        <f t="shared" ref="V189:W189" si="368">(V188+V190)/2</f>
        <v>8.5499999999999993E-2</v>
      </c>
      <c r="W189" s="244">
        <f t="shared" si="368"/>
        <v>0.11749999999999999</v>
      </c>
      <c r="AC189" s="245">
        <f t="shared" ref="AC189" si="369">(AC188+AC190)/2</f>
        <v>18.649999999999999</v>
      </c>
      <c r="AH189" s="245">
        <f t="shared" ref="AH189" si="370">(AH188+AH190)/2</f>
        <v>37.200000000000003</v>
      </c>
      <c r="AJ189" s="245">
        <f t="shared" ref="AJ189" si="371">(AJ188+AJ190)/2</f>
        <v>15.35</v>
      </c>
      <c r="AL189" s="245">
        <f t="shared" ref="AL189:AM189" si="372">(AL188+AL190)/2</f>
        <v>10</v>
      </c>
      <c r="AM189" s="244">
        <f t="shared" si="372"/>
        <v>8.3999999999999991E-2</v>
      </c>
      <c r="AO189" s="245">
        <f t="shared" ref="AO189" si="373">(AO188+AO190)/2</f>
        <v>18.600000000000001</v>
      </c>
      <c r="AP189" s="187">
        <v>75.3</v>
      </c>
      <c r="AQ189" s="187">
        <v>1.06</v>
      </c>
      <c r="AV189" s="244">
        <f t="shared" ref="AV189:AW189" si="374">(AV188+AV190)/2</f>
        <v>16.276</v>
      </c>
      <c r="AW189" s="244">
        <f t="shared" si="374"/>
        <v>15.041</v>
      </c>
      <c r="BD189" s="187">
        <v>6.91</v>
      </c>
      <c r="BE189" s="187">
        <v>7.97</v>
      </c>
      <c r="BF189" s="187">
        <v>5.49</v>
      </c>
    </row>
    <row r="190" spans="1:58" x14ac:dyDescent="0.25">
      <c r="A190" s="232">
        <v>40000</v>
      </c>
      <c r="B190" s="187">
        <v>6.69</v>
      </c>
      <c r="C190" s="187">
        <v>6.21</v>
      </c>
      <c r="H190" s="187">
        <v>7.17</v>
      </c>
      <c r="I190" s="187">
        <v>1.24</v>
      </c>
      <c r="J190"/>
      <c r="N190" s="239">
        <v>74</v>
      </c>
      <c r="R190" s="239">
        <v>0</v>
      </c>
      <c r="S190" s="240">
        <v>0.22</v>
      </c>
      <c r="V190" s="240">
        <v>0.112</v>
      </c>
      <c r="W190" s="240">
        <v>0.17199999999999999</v>
      </c>
      <c r="AC190" s="241">
        <v>18.3</v>
      </c>
      <c r="AH190" s="241">
        <v>36.5</v>
      </c>
      <c r="AJ190" s="241">
        <v>16.2</v>
      </c>
      <c r="AL190" s="241">
        <v>10</v>
      </c>
      <c r="AM190" s="240">
        <v>9.4E-2</v>
      </c>
      <c r="AO190" s="241">
        <v>17.899999999999999</v>
      </c>
      <c r="AP190" s="187">
        <v>94.93</v>
      </c>
      <c r="AQ190" s="187">
        <v>1.74</v>
      </c>
      <c r="AV190" s="240">
        <v>16.181999999999999</v>
      </c>
      <c r="AW190" s="240">
        <v>14.481999999999999</v>
      </c>
      <c r="BD190" s="187">
        <v>6.91</v>
      </c>
      <c r="BE190" s="187">
        <v>7.97</v>
      </c>
      <c r="BF190" s="187">
        <v>5.49</v>
      </c>
    </row>
    <row r="191" spans="1:58" x14ac:dyDescent="0.25">
      <c r="A191" s="232">
        <v>40001</v>
      </c>
      <c r="B191" s="242">
        <f t="shared" ref="B191:C191" si="375">(B190+B192)/2</f>
        <v>6.9350000000000005</v>
      </c>
      <c r="C191" s="242">
        <f t="shared" si="375"/>
        <v>6.65</v>
      </c>
      <c r="H191" s="242">
        <f t="shared" ref="H191:I191" si="376">(H190+H192)/2</f>
        <v>7.01</v>
      </c>
      <c r="I191" s="242">
        <f t="shared" si="376"/>
        <v>1.5150000000000001</v>
      </c>
      <c r="J191"/>
      <c r="N191" s="243">
        <f t="shared" ref="N191" si="377">(N190+N192)/2</f>
        <v>72</v>
      </c>
      <c r="R191" s="243">
        <f t="shared" ref="R191:S191" si="378">(R190+R192)/2</f>
        <v>0</v>
      </c>
      <c r="S191" s="244">
        <f t="shared" si="378"/>
        <v>0.21000000000000002</v>
      </c>
      <c r="V191" s="244">
        <f t="shared" ref="V191:W191" si="379">(V190+V192)/2</f>
        <v>7.9500000000000001E-2</v>
      </c>
      <c r="W191" s="244">
        <f t="shared" si="379"/>
        <v>0.121</v>
      </c>
      <c r="AC191" s="245">
        <f t="shared" ref="AC191" si="380">(AC190+AC192)/2</f>
        <v>17.850000000000001</v>
      </c>
      <c r="AH191" s="245">
        <f t="shared" ref="AH191" si="381">(AH190+AH192)/2</f>
        <v>35.65</v>
      </c>
      <c r="AJ191" s="245">
        <f t="shared" ref="AJ191" si="382">(AJ190+AJ192)/2</f>
        <v>17.549999999999997</v>
      </c>
      <c r="AL191" s="245">
        <f t="shared" ref="AL191:AM191" si="383">(AL190+AL192)/2</f>
        <v>10</v>
      </c>
      <c r="AM191" s="244">
        <f t="shared" si="383"/>
        <v>8.6499999999999994E-2</v>
      </c>
      <c r="AO191" s="245">
        <f t="shared" ref="AO191" si="384">(AO190+AO192)/2</f>
        <v>17.049999999999997</v>
      </c>
      <c r="AP191" s="187">
        <v>100.04</v>
      </c>
      <c r="AQ191" s="187">
        <v>1.44</v>
      </c>
      <c r="AV191" s="244">
        <f t="shared" ref="AV191:AW191" si="385">(AV190+AV192)/2</f>
        <v>16.395</v>
      </c>
      <c r="AW191" s="244">
        <f t="shared" si="385"/>
        <v>15.141999999999999</v>
      </c>
      <c r="BD191" s="187">
        <v>6.91</v>
      </c>
      <c r="BE191" s="187">
        <v>7.97</v>
      </c>
      <c r="BF191" s="187">
        <v>5.49</v>
      </c>
    </row>
    <row r="192" spans="1:58" x14ac:dyDescent="0.25">
      <c r="A192" s="232">
        <v>40002</v>
      </c>
      <c r="B192" s="187">
        <v>7.18</v>
      </c>
      <c r="C192" s="187">
        <v>7.09</v>
      </c>
      <c r="H192" s="187">
        <v>6.85</v>
      </c>
      <c r="I192" s="187">
        <v>1.79</v>
      </c>
      <c r="J192"/>
      <c r="N192" s="239">
        <v>70</v>
      </c>
      <c r="R192" s="239">
        <v>0</v>
      </c>
      <c r="S192" s="240">
        <v>0.2</v>
      </c>
      <c r="V192" s="240">
        <v>4.7E-2</v>
      </c>
      <c r="W192" s="240">
        <v>7.0000000000000007E-2</v>
      </c>
      <c r="AC192" s="241">
        <v>17.399999999999999</v>
      </c>
      <c r="AH192" s="241">
        <v>34.799999999999997</v>
      </c>
      <c r="AJ192" s="241">
        <v>18.899999999999999</v>
      </c>
      <c r="AL192" s="241">
        <v>10</v>
      </c>
      <c r="AM192" s="240">
        <v>7.9000000000000001E-2</v>
      </c>
      <c r="AO192" s="241">
        <v>16.2</v>
      </c>
      <c r="AP192" s="187">
        <v>120.55</v>
      </c>
      <c r="AQ192" s="187">
        <v>1.67</v>
      </c>
      <c r="AV192" s="240">
        <v>16.608000000000001</v>
      </c>
      <c r="AW192" s="240">
        <v>15.802</v>
      </c>
      <c r="BD192" s="187">
        <v>6.91</v>
      </c>
      <c r="BE192" s="187">
        <v>7.97</v>
      </c>
      <c r="BF192" s="187">
        <v>5.49</v>
      </c>
    </row>
    <row r="193" spans="1:58" x14ac:dyDescent="0.25">
      <c r="A193" s="232">
        <v>40003</v>
      </c>
      <c r="B193" s="187">
        <v>6.51</v>
      </c>
      <c r="C193" s="187">
        <v>7</v>
      </c>
      <c r="H193" s="187">
        <v>6.88</v>
      </c>
      <c r="I193" s="187">
        <v>1.97</v>
      </c>
      <c r="J193"/>
      <c r="N193" s="239">
        <v>30</v>
      </c>
      <c r="R193" s="239">
        <v>0</v>
      </c>
      <c r="S193" s="240">
        <v>0.19800000000000001</v>
      </c>
      <c r="V193" s="240">
        <v>8.5999999999999993E-2</v>
      </c>
      <c r="W193" s="240">
        <v>0.127</v>
      </c>
      <c r="AC193" s="241">
        <v>22</v>
      </c>
      <c r="AH193" s="241">
        <v>44</v>
      </c>
      <c r="AJ193" s="241">
        <v>18.100000000000001</v>
      </c>
      <c r="AL193" s="241">
        <v>10</v>
      </c>
      <c r="AM193" s="240">
        <v>0.13700000000000001</v>
      </c>
      <c r="AO193" s="241">
        <v>16.600000000000001</v>
      </c>
      <c r="AP193" s="187">
        <v>125.14</v>
      </c>
      <c r="AQ193" s="187">
        <v>1.49</v>
      </c>
      <c r="AV193" s="240">
        <v>17.190000000000001</v>
      </c>
      <c r="AW193" s="240">
        <v>16.399999999999999</v>
      </c>
      <c r="BD193" s="187">
        <v>9.92</v>
      </c>
      <c r="BE193" s="187">
        <v>7.97</v>
      </c>
      <c r="BF193" s="187">
        <v>5.49</v>
      </c>
    </row>
    <row r="194" spans="1:58" x14ac:dyDescent="0.25">
      <c r="A194" s="232">
        <v>40004</v>
      </c>
      <c r="B194" s="242">
        <f t="shared" ref="B194" si="386">(B193+B195)/2</f>
        <v>6.71</v>
      </c>
      <c r="C194" s="242">
        <f>(C193+C195)/2</f>
        <v>6.8450000000000006</v>
      </c>
      <c r="H194" s="242">
        <f>(H193+H195)/2</f>
        <v>7.165</v>
      </c>
      <c r="I194" s="187">
        <v>1.8</v>
      </c>
      <c r="J194"/>
      <c r="N194" s="243">
        <f t="shared" ref="N194" si="387">(N193+N195)/2</f>
        <v>31</v>
      </c>
      <c r="R194" s="243">
        <f t="shared" ref="R194" si="388">(R193+R195)/2</f>
        <v>0</v>
      </c>
      <c r="S194" s="244">
        <f>(S193+S195)/2</f>
        <v>0.246</v>
      </c>
      <c r="V194" s="244">
        <f t="shared" ref="V194" si="389">(V193+V195)/2</f>
        <v>9.1999999999999998E-2</v>
      </c>
      <c r="W194" s="244">
        <f>(W193+W195)/2</f>
        <v>0.1305</v>
      </c>
      <c r="AC194" s="245">
        <f t="shared" ref="AC194" si="390">(AC193+AC195)/2</f>
        <v>20.45</v>
      </c>
      <c r="AH194" s="245">
        <f t="shared" ref="AH194" si="391">(AH193+AH195)/2</f>
        <v>40.9</v>
      </c>
      <c r="AJ194" s="245">
        <f t="shared" ref="AJ194" si="392">(AJ193+AJ195)/2</f>
        <v>18.700000000000003</v>
      </c>
      <c r="AL194" s="245">
        <f t="shared" ref="AL194:AM194" si="393">(AL193+AL195)/2</f>
        <v>10</v>
      </c>
      <c r="AM194" s="244">
        <f t="shared" si="393"/>
        <v>0.112</v>
      </c>
      <c r="AO194" s="245">
        <f t="shared" ref="AO194:AQ194" si="394">(AO193+AO195)/2</f>
        <v>17</v>
      </c>
      <c r="AP194" s="242">
        <f t="shared" si="394"/>
        <v>120.285</v>
      </c>
      <c r="AQ194" s="242">
        <f t="shared" si="394"/>
        <v>1.4729999999999999</v>
      </c>
      <c r="AV194" s="240">
        <v>16.75</v>
      </c>
      <c r="AW194" s="240">
        <v>16.86</v>
      </c>
      <c r="BD194" s="187">
        <v>6.75</v>
      </c>
      <c r="BE194" s="187">
        <v>7.97</v>
      </c>
      <c r="BF194" s="187">
        <v>5.49</v>
      </c>
    </row>
    <row r="195" spans="1:58" x14ac:dyDescent="0.25">
      <c r="A195" s="232">
        <v>40005</v>
      </c>
      <c r="B195" s="187">
        <v>6.91</v>
      </c>
      <c r="C195" s="187">
        <v>6.69</v>
      </c>
      <c r="H195" s="187">
        <v>7.45</v>
      </c>
      <c r="I195" s="187">
        <v>1.6</v>
      </c>
      <c r="J195"/>
      <c r="N195" s="239">
        <v>32</v>
      </c>
      <c r="R195" s="239">
        <v>0</v>
      </c>
      <c r="S195" s="240">
        <v>0.29399999999999998</v>
      </c>
      <c r="V195" s="240">
        <v>9.8000000000000004E-2</v>
      </c>
      <c r="W195" s="240">
        <v>0.13400000000000001</v>
      </c>
      <c r="AC195" s="241">
        <v>18.899999999999999</v>
      </c>
      <c r="AH195" s="241">
        <v>37.799999999999997</v>
      </c>
      <c r="AJ195" s="241">
        <v>19.3</v>
      </c>
      <c r="AL195" s="241">
        <v>10</v>
      </c>
      <c r="AM195" s="240">
        <v>8.6999999999999994E-2</v>
      </c>
      <c r="AO195" s="241">
        <v>17.399999999999999</v>
      </c>
      <c r="AP195" s="187">
        <v>115.43</v>
      </c>
      <c r="AQ195" s="187">
        <v>1.456</v>
      </c>
      <c r="AV195" s="240">
        <v>17.399999999999999</v>
      </c>
      <c r="AW195" s="240">
        <v>16.600000000000001</v>
      </c>
      <c r="BD195" s="187">
        <v>6.75</v>
      </c>
      <c r="BE195" s="187">
        <v>7.97</v>
      </c>
      <c r="BF195" s="187">
        <v>5.49</v>
      </c>
    </row>
    <row r="196" spans="1:58" x14ac:dyDescent="0.25">
      <c r="A196" s="232">
        <v>40006</v>
      </c>
      <c r="B196" s="242">
        <f t="shared" ref="B196" si="395">(B195+B197)/2</f>
        <v>7.02</v>
      </c>
      <c r="C196" s="242">
        <f>(C195+C197)/2</f>
        <v>6.51</v>
      </c>
      <c r="H196" s="242">
        <f>(H195+H197)/2</f>
        <v>7.4550000000000001</v>
      </c>
      <c r="I196" s="187">
        <v>1.27</v>
      </c>
      <c r="J196"/>
      <c r="N196" s="243">
        <f t="shared" ref="N196" si="396">(N195+N197)/2</f>
        <v>39</v>
      </c>
      <c r="R196" s="243">
        <f t="shared" ref="R196" si="397">(R195+R197)/2</f>
        <v>0</v>
      </c>
      <c r="S196" s="244">
        <f>(S195+S197)/2</f>
        <v>0.23699999999999999</v>
      </c>
      <c r="V196" s="244">
        <f t="shared" ref="V196" si="398">(V195+V197)/2</f>
        <v>8.7999999999999995E-2</v>
      </c>
      <c r="W196" s="244">
        <f>(W195+W197)/2</f>
        <v>0.14400000000000002</v>
      </c>
      <c r="AC196" s="245">
        <f t="shared" ref="AC196" si="399">(AC195+AC197)/2</f>
        <v>20.149999999999999</v>
      </c>
      <c r="AH196" s="245">
        <f t="shared" ref="AH196" si="400">(AH195+AH197)/2</f>
        <v>40.349999999999994</v>
      </c>
      <c r="AJ196" s="245">
        <f t="shared" ref="AJ196" si="401">(AJ195+AJ197)/2</f>
        <v>16.45</v>
      </c>
      <c r="AL196" s="245">
        <f t="shared" ref="AL196:AM196" si="402">(AL195+AL197)/2</f>
        <v>10</v>
      </c>
      <c r="AM196" s="244">
        <f t="shared" si="402"/>
        <v>8.3499999999999991E-2</v>
      </c>
      <c r="AO196" s="245">
        <f t="shared" ref="AO196" si="403">(AO195+AO197)/2</f>
        <v>17.7</v>
      </c>
      <c r="AP196" s="187">
        <v>115.83</v>
      </c>
      <c r="AQ196" s="187">
        <v>1.73</v>
      </c>
      <c r="AV196" s="240">
        <v>17.420000000000002</v>
      </c>
      <c r="AW196" s="240">
        <v>17.559999999999999</v>
      </c>
      <c r="BD196" s="187">
        <v>6.75</v>
      </c>
      <c r="BE196" s="187">
        <v>7.97</v>
      </c>
      <c r="BF196" s="187">
        <v>5.49</v>
      </c>
    </row>
    <row r="197" spans="1:58" x14ac:dyDescent="0.25">
      <c r="A197" s="232">
        <v>40007</v>
      </c>
      <c r="B197" s="187">
        <v>7.13</v>
      </c>
      <c r="C197" s="187">
        <v>6.33</v>
      </c>
      <c r="H197" s="187">
        <v>7.46</v>
      </c>
      <c r="I197" s="187">
        <v>1.37</v>
      </c>
      <c r="J197"/>
      <c r="N197" s="239">
        <v>46</v>
      </c>
      <c r="R197" s="239">
        <v>0</v>
      </c>
      <c r="S197" s="240">
        <v>0.18</v>
      </c>
      <c r="V197" s="240">
        <v>7.8E-2</v>
      </c>
      <c r="W197" s="240">
        <v>0.154</v>
      </c>
      <c r="AC197" s="241">
        <v>21.4</v>
      </c>
      <c r="AH197" s="241">
        <v>42.9</v>
      </c>
      <c r="AJ197" s="241">
        <v>13.6</v>
      </c>
      <c r="AL197" s="241">
        <v>10</v>
      </c>
      <c r="AM197" s="240">
        <v>0.08</v>
      </c>
      <c r="AO197" s="241">
        <v>18</v>
      </c>
      <c r="AP197" s="187">
        <v>110.54</v>
      </c>
      <c r="AQ197" s="187">
        <v>1.94</v>
      </c>
      <c r="AV197" s="240">
        <v>16.91</v>
      </c>
      <c r="AW197" s="240">
        <v>15.141</v>
      </c>
      <c r="BD197" s="187">
        <v>6.75</v>
      </c>
      <c r="BE197" s="187">
        <v>7.97</v>
      </c>
      <c r="BF197" s="187">
        <v>5.49</v>
      </c>
    </row>
    <row r="198" spans="1:58" x14ac:dyDescent="0.25">
      <c r="A198" s="232">
        <v>40008</v>
      </c>
      <c r="B198" s="187">
        <v>7.28</v>
      </c>
      <c r="C198" s="187">
        <v>6.48</v>
      </c>
      <c r="H198" s="187">
        <v>7.42</v>
      </c>
      <c r="I198" s="187">
        <v>1.54</v>
      </c>
      <c r="J198"/>
      <c r="N198" s="239">
        <v>19</v>
      </c>
      <c r="R198" s="239">
        <v>0</v>
      </c>
      <c r="S198" s="240">
        <v>0.245</v>
      </c>
      <c r="V198" s="240">
        <v>9.0999999999999998E-2</v>
      </c>
      <c r="W198" s="240">
        <v>0.109</v>
      </c>
      <c r="AC198" s="241">
        <v>21.3</v>
      </c>
      <c r="AH198" s="241">
        <v>42.7</v>
      </c>
      <c r="AJ198" s="241">
        <v>19.5</v>
      </c>
      <c r="AL198" s="241">
        <v>10</v>
      </c>
      <c r="AM198" s="240">
        <v>5.6000000000000001E-2</v>
      </c>
      <c r="AO198" s="241">
        <v>17.899999999999999</v>
      </c>
      <c r="AP198" s="187">
        <v>110.23</v>
      </c>
      <c r="AQ198" s="187">
        <v>1.3</v>
      </c>
      <c r="AV198" s="240">
        <v>16.844000000000001</v>
      </c>
      <c r="AW198" s="240">
        <v>16.015999999999998</v>
      </c>
      <c r="BD198" s="187">
        <v>6.75</v>
      </c>
      <c r="BE198" s="187">
        <v>7.97</v>
      </c>
      <c r="BF198" s="187">
        <v>5.49</v>
      </c>
    </row>
    <row r="199" spans="1:58" x14ac:dyDescent="0.25">
      <c r="A199" s="232">
        <v>40009</v>
      </c>
      <c r="B199" s="187">
        <v>7.31</v>
      </c>
      <c r="C199" s="187">
        <v>6.49</v>
      </c>
      <c r="H199" s="187">
        <v>7.4</v>
      </c>
      <c r="I199" s="187">
        <v>1.64</v>
      </c>
      <c r="J199"/>
      <c r="N199" s="239">
        <v>56</v>
      </c>
      <c r="R199" s="239">
        <v>0</v>
      </c>
      <c r="S199" s="240">
        <v>0.17299999999999999</v>
      </c>
      <c r="V199" s="240">
        <v>0.09</v>
      </c>
      <c r="W199" s="240">
        <v>0.14299999999999999</v>
      </c>
      <c r="AC199" s="241">
        <v>22</v>
      </c>
      <c r="AH199" s="241">
        <v>44</v>
      </c>
      <c r="AJ199" s="241">
        <v>19</v>
      </c>
      <c r="AL199" s="241">
        <v>10</v>
      </c>
      <c r="AM199" s="240">
        <v>7.6999999999999999E-2</v>
      </c>
      <c r="AO199" s="241">
        <v>18</v>
      </c>
      <c r="AP199" s="187">
        <v>114.9</v>
      </c>
      <c r="AQ199" s="187">
        <v>1.64</v>
      </c>
      <c r="AV199" s="240">
        <v>16.699000000000002</v>
      </c>
      <c r="AW199" s="240">
        <v>15.884</v>
      </c>
      <c r="BD199" s="187">
        <v>6.75</v>
      </c>
      <c r="BE199" s="187">
        <v>7.97</v>
      </c>
      <c r="BF199" s="187">
        <v>5.49</v>
      </c>
    </row>
    <row r="200" spans="1:58" x14ac:dyDescent="0.25">
      <c r="A200" s="232">
        <v>40010</v>
      </c>
      <c r="B200" s="187">
        <v>7.28</v>
      </c>
      <c r="C200" s="187">
        <v>6.94</v>
      </c>
      <c r="H200" s="187">
        <v>7.17</v>
      </c>
      <c r="I200" s="187">
        <v>1.63</v>
      </c>
      <c r="J200"/>
      <c r="N200" s="239">
        <v>44</v>
      </c>
      <c r="R200" s="239">
        <v>0</v>
      </c>
      <c r="S200" s="240">
        <v>0.16800000000000001</v>
      </c>
      <c r="V200" s="240">
        <v>0.13500000000000001</v>
      </c>
      <c r="W200" s="240">
        <v>0.13800000000000001</v>
      </c>
      <c r="AC200" s="241">
        <v>20.6</v>
      </c>
      <c r="AH200" s="241">
        <v>41.2</v>
      </c>
      <c r="AJ200" s="241">
        <v>20.7</v>
      </c>
      <c r="AL200" s="241">
        <v>10</v>
      </c>
      <c r="AM200" s="240">
        <v>6.4000000000000001E-2</v>
      </c>
      <c r="AO200" s="241">
        <v>18.100000000000001</v>
      </c>
      <c r="AP200" s="187">
        <v>100.28</v>
      </c>
      <c r="AQ200" s="187">
        <v>1.3</v>
      </c>
      <c r="AV200" s="240">
        <v>16.385999999999999</v>
      </c>
      <c r="AW200" s="240">
        <v>15.539</v>
      </c>
      <c r="BD200" s="187">
        <v>6.75</v>
      </c>
      <c r="BE200" s="187">
        <v>7.97</v>
      </c>
      <c r="BF200" s="187">
        <v>5.49</v>
      </c>
    </row>
    <row r="201" spans="1:58" x14ac:dyDescent="0.25">
      <c r="A201" s="232">
        <v>40011</v>
      </c>
      <c r="B201" s="187">
        <v>7.24</v>
      </c>
      <c r="C201" s="187">
        <v>6.85</v>
      </c>
      <c r="H201" s="187">
        <v>7.01</v>
      </c>
      <c r="I201" s="187">
        <v>1.79</v>
      </c>
      <c r="J201"/>
      <c r="N201" s="239">
        <v>71</v>
      </c>
      <c r="R201" s="239">
        <v>0</v>
      </c>
      <c r="S201" s="240">
        <v>0.18</v>
      </c>
      <c r="V201" s="240">
        <v>0.17899999999999999</v>
      </c>
      <c r="W201" s="240">
        <v>0.123</v>
      </c>
      <c r="AC201" s="241">
        <v>21.5</v>
      </c>
      <c r="AH201" s="241">
        <v>43</v>
      </c>
      <c r="AJ201" s="241">
        <v>19.600000000000001</v>
      </c>
      <c r="AL201" s="241">
        <v>10</v>
      </c>
      <c r="AM201" s="240">
        <v>7.0999999999999994E-2</v>
      </c>
      <c r="AO201" s="241">
        <v>18.100000000000001</v>
      </c>
      <c r="AP201" s="187">
        <v>121.09</v>
      </c>
      <c r="AQ201" s="187">
        <v>1.81</v>
      </c>
      <c r="AV201" s="240">
        <v>16.117000000000001</v>
      </c>
      <c r="AW201" s="240">
        <v>15.28</v>
      </c>
      <c r="BD201" s="187">
        <v>7.55</v>
      </c>
      <c r="BE201" s="187">
        <v>7.97</v>
      </c>
      <c r="BF201" s="187">
        <v>5.49</v>
      </c>
    </row>
    <row r="202" spans="1:58" x14ac:dyDescent="0.25">
      <c r="A202" s="232">
        <v>40012</v>
      </c>
      <c r="B202" s="187">
        <v>7.24</v>
      </c>
      <c r="C202" s="187">
        <v>6.77</v>
      </c>
      <c r="H202" s="187">
        <v>7.02</v>
      </c>
      <c r="I202" s="187">
        <v>1.75</v>
      </c>
      <c r="J202"/>
      <c r="N202" s="239">
        <v>48</v>
      </c>
      <c r="R202" s="239">
        <v>0</v>
      </c>
      <c r="S202" s="240">
        <v>0.16900000000000001</v>
      </c>
      <c r="V202" s="240">
        <v>0.29699999999999999</v>
      </c>
      <c r="W202" s="240">
        <v>0.192</v>
      </c>
      <c r="AC202" s="241">
        <v>22</v>
      </c>
      <c r="AH202" s="241">
        <v>44.1</v>
      </c>
      <c r="AJ202" s="241">
        <v>19.899999999999999</v>
      </c>
      <c r="AL202" s="241">
        <v>10</v>
      </c>
      <c r="AM202" s="240">
        <v>6.8000000000000005E-2</v>
      </c>
      <c r="AO202" s="241">
        <v>17.8</v>
      </c>
      <c r="AP202" s="187">
        <v>100.72</v>
      </c>
      <c r="AQ202" s="187">
        <v>1.37</v>
      </c>
      <c r="AV202" s="240">
        <v>15.48</v>
      </c>
      <c r="AW202" s="240">
        <v>14.65</v>
      </c>
      <c r="BD202" s="187">
        <v>7.55</v>
      </c>
      <c r="BE202" s="187">
        <v>9.57</v>
      </c>
      <c r="BF202" s="187">
        <v>5.49</v>
      </c>
    </row>
    <row r="203" spans="1:58" x14ac:dyDescent="0.25">
      <c r="A203" s="232">
        <v>40013</v>
      </c>
      <c r="B203" s="242">
        <f t="shared" ref="B203" si="404">(B202+B204)/2</f>
        <v>7.2450000000000001</v>
      </c>
      <c r="C203" s="242">
        <f>(C202+C204)/2</f>
        <v>6.65</v>
      </c>
      <c r="H203" s="242">
        <f>(H202+H204)/2</f>
        <v>7.18</v>
      </c>
      <c r="I203" s="242">
        <f>(I202+I204)/2</f>
        <v>1.7749999999999999</v>
      </c>
      <c r="J203"/>
      <c r="N203" s="243">
        <f t="shared" ref="N203" si="405">(N202+N204)/2</f>
        <v>47.5</v>
      </c>
      <c r="R203" s="243">
        <f t="shared" ref="R203" si="406">(R202+R204)/2</f>
        <v>0</v>
      </c>
      <c r="S203" s="244">
        <f>(S202+S204)/2</f>
        <v>0.16650000000000001</v>
      </c>
      <c r="V203" s="244">
        <f t="shared" ref="V203" si="407">(V202+V204)/2</f>
        <v>0.29199999999999998</v>
      </c>
      <c r="W203" s="244">
        <f>(W202+W204)/2</f>
        <v>0.20450000000000002</v>
      </c>
      <c r="AC203" s="245">
        <f t="shared" ref="AC203" si="408">(AC202+AC204)/2</f>
        <v>21.8</v>
      </c>
      <c r="AH203" s="245">
        <f t="shared" ref="AH203" si="409">(AH202+AH204)/2</f>
        <v>43.650000000000006</v>
      </c>
      <c r="AJ203" s="245">
        <f t="shared" ref="AJ203" si="410">(AJ202+AJ204)/2</f>
        <v>17.7</v>
      </c>
      <c r="AL203" s="245">
        <f t="shared" ref="AL203:AM203" si="411">(AL202+AL204)/2</f>
        <v>10</v>
      </c>
      <c r="AM203" s="244">
        <f t="shared" si="411"/>
        <v>0.10350000000000001</v>
      </c>
      <c r="AO203" s="245">
        <f t="shared" ref="AO203" si="412">(AO202+AO204)/2</f>
        <v>17.399999999999999</v>
      </c>
      <c r="AP203" s="187">
        <v>94.42</v>
      </c>
      <c r="AQ203" s="187">
        <v>1.23</v>
      </c>
      <c r="AV203" s="240">
        <v>14.72</v>
      </c>
      <c r="AW203" s="240">
        <v>14.69</v>
      </c>
      <c r="BD203" s="187">
        <v>7.55</v>
      </c>
      <c r="BE203" s="187">
        <v>9.57</v>
      </c>
      <c r="BF203" s="187">
        <v>5.49</v>
      </c>
    </row>
    <row r="204" spans="1:58" x14ac:dyDescent="0.25">
      <c r="A204" s="232">
        <v>40014</v>
      </c>
      <c r="B204" s="187">
        <v>7.25</v>
      </c>
      <c r="C204" s="187">
        <v>6.53</v>
      </c>
      <c r="H204" s="187">
        <v>7.34</v>
      </c>
      <c r="I204" s="187">
        <v>1.8</v>
      </c>
      <c r="J204"/>
      <c r="N204" s="239">
        <v>47</v>
      </c>
      <c r="R204" s="239">
        <v>0</v>
      </c>
      <c r="S204" s="240">
        <v>0.16400000000000001</v>
      </c>
      <c r="V204" s="240">
        <v>0.28699999999999998</v>
      </c>
      <c r="W204" s="240">
        <v>0.217</v>
      </c>
      <c r="AC204" s="241">
        <v>21.6</v>
      </c>
      <c r="AH204" s="241">
        <v>43.2</v>
      </c>
      <c r="AJ204" s="241">
        <v>15.5</v>
      </c>
      <c r="AL204" s="241">
        <v>10</v>
      </c>
      <c r="AM204" s="240">
        <v>0.13900000000000001</v>
      </c>
      <c r="AO204" s="241">
        <v>17</v>
      </c>
      <c r="AP204" s="187">
        <v>125.24</v>
      </c>
      <c r="AQ204" s="187">
        <v>1.81</v>
      </c>
      <c r="AV204" s="240">
        <v>17.331</v>
      </c>
      <c r="AW204" s="240">
        <v>15.768000000000001</v>
      </c>
      <c r="BD204" s="187">
        <v>7.55</v>
      </c>
      <c r="BE204" s="187">
        <v>7.97</v>
      </c>
      <c r="BF204" s="187">
        <v>5.49</v>
      </c>
    </row>
    <row r="205" spans="1:58" x14ac:dyDescent="0.25">
      <c r="A205" s="232">
        <v>40015</v>
      </c>
      <c r="B205" s="187">
        <v>6.71</v>
      </c>
      <c r="C205" s="187">
        <v>7.03</v>
      </c>
      <c r="H205" s="187">
        <v>7.56</v>
      </c>
      <c r="I205" s="187">
        <v>1.84</v>
      </c>
      <c r="J205"/>
      <c r="N205" s="239">
        <v>48</v>
      </c>
      <c r="R205" s="239">
        <v>0</v>
      </c>
      <c r="S205" s="240">
        <v>0.17599999999999999</v>
      </c>
      <c r="V205" s="240">
        <v>0.11799999999999999</v>
      </c>
      <c r="W205" s="240">
        <v>0.17399999999999999</v>
      </c>
      <c r="AC205" s="241">
        <v>21.2</v>
      </c>
      <c r="AH205" s="241">
        <v>42.4</v>
      </c>
      <c r="AJ205" s="241">
        <v>16.3</v>
      </c>
      <c r="AL205" s="241">
        <v>10</v>
      </c>
      <c r="AM205" s="240">
        <v>8.6999999999999994E-2</v>
      </c>
      <c r="AO205" s="241">
        <v>18.100000000000001</v>
      </c>
      <c r="AP205" s="187">
        <v>119.78</v>
      </c>
      <c r="AQ205" s="187">
        <v>1.32</v>
      </c>
      <c r="AV205" s="240">
        <v>17.975000000000001</v>
      </c>
      <c r="AW205" s="240">
        <v>17.190999999999999</v>
      </c>
      <c r="BD205" s="187">
        <v>7.55</v>
      </c>
      <c r="BE205" s="187">
        <v>7.97</v>
      </c>
      <c r="BF205" s="187">
        <v>5.49</v>
      </c>
    </row>
    <row r="206" spans="1:58" x14ac:dyDescent="0.25">
      <c r="A206" s="232">
        <v>40016</v>
      </c>
      <c r="B206" s="187">
        <v>6.73</v>
      </c>
      <c r="C206" s="187">
        <v>6.51</v>
      </c>
      <c r="H206" s="187">
        <v>7.22</v>
      </c>
      <c r="I206" s="187">
        <v>1.53</v>
      </c>
      <c r="J206"/>
      <c r="N206" s="239">
        <v>74</v>
      </c>
      <c r="R206" s="239">
        <v>0</v>
      </c>
      <c r="S206" s="240">
        <v>0.15</v>
      </c>
      <c r="V206" s="240">
        <v>0.17199999999999999</v>
      </c>
      <c r="W206" s="240">
        <v>0.13300000000000001</v>
      </c>
      <c r="AC206" s="241">
        <v>25.9</v>
      </c>
      <c r="AH206" s="241">
        <v>51.8</v>
      </c>
      <c r="AJ206" s="241">
        <v>16.8</v>
      </c>
      <c r="AL206" s="241">
        <v>10</v>
      </c>
      <c r="AM206" s="240">
        <v>0.06</v>
      </c>
      <c r="AO206" s="241">
        <v>19</v>
      </c>
      <c r="AP206" s="187">
        <v>110.58</v>
      </c>
      <c r="AQ206" s="187">
        <v>1.55</v>
      </c>
      <c r="AV206" s="240">
        <v>17.047999999999998</v>
      </c>
      <c r="AW206" s="240">
        <v>16.283000000000001</v>
      </c>
      <c r="BD206" s="187">
        <v>11.99</v>
      </c>
      <c r="BE206" s="187">
        <v>14.88</v>
      </c>
      <c r="BF206" s="187">
        <v>5.49</v>
      </c>
    </row>
    <row r="207" spans="1:58" x14ac:dyDescent="0.25">
      <c r="A207" s="232">
        <v>40017</v>
      </c>
      <c r="B207" s="187">
        <v>6.7</v>
      </c>
      <c r="C207" s="187">
        <v>6.4</v>
      </c>
      <c r="H207" s="187">
        <v>7.22</v>
      </c>
      <c r="I207" s="187">
        <v>1.5</v>
      </c>
      <c r="J207"/>
      <c r="N207" s="239">
        <v>31</v>
      </c>
      <c r="R207" s="239">
        <v>0</v>
      </c>
      <c r="S207" s="240">
        <v>0.154</v>
      </c>
      <c r="V207" s="240">
        <v>0.29599999999999999</v>
      </c>
      <c r="W207" s="240">
        <v>0.245</v>
      </c>
      <c r="AC207" s="241">
        <v>24.8</v>
      </c>
      <c r="AH207" s="241">
        <v>49.7</v>
      </c>
      <c r="AJ207" s="241">
        <v>19.100000000000001</v>
      </c>
      <c r="AL207" s="241">
        <v>10</v>
      </c>
      <c r="AM207" s="240">
        <v>5.8999999999999997E-2</v>
      </c>
      <c r="AO207" s="241">
        <v>18</v>
      </c>
      <c r="AP207" s="187">
        <v>94.79</v>
      </c>
      <c r="AQ207" s="187">
        <v>1.49</v>
      </c>
      <c r="AV207" s="240">
        <v>15.266999999999999</v>
      </c>
      <c r="AW207" s="240">
        <v>14.411</v>
      </c>
      <c r="BD207" s="187">
        <v>11.99</v>
      </c>
      <c r="BE207" s="187">
        <v>13.29</v>
      </c>
      <c r="BF207" s="187">
        <v>5.49</v>
      </c>
    </row>
    <row r="208" spans="1:58" x14ac:dyDescent="0.25">
      <c r="A208" s="232">
        <v>40018</v>
      </c>
      <c r="B208" s="187">
        <v>6.7</v>
      </c>
      <c r="C208" s="187">
        <v>5.95</v>
      </c>
      <c r="H208" s="187">
        <v>7.32</v>
      </c>
      <c r="I208" s="187">
        <v>1.51</v>
      </c>
      <c r="J208"/>
      <c r="N208" s="239">
        <v>30</v>
      </c>
      <c r="R208" s="239">
        <v>0</v>
      </c>
      <c r="S208" s="240">
        <v>0.151</v>
      </c>
      <c r="V208" s="240">
        <v>0.25800000000000001</v>
      </c>
      <c r="W208" s="240">
        <v>0.22700000000000001</v>
      </c>
      <c r="AC208" s="241">
        <v>25</v>
      </c>
      <c r="AH208" s="241">
        <v>50</v>
      </c>
      <c r="AJ208" s="241">
        <v>18.600000000000001</v>
      </c>
      <c r="AL208" s="241">
        <v>10</v>
      </c>
      <c r="AM208" s="240">
        <v>7.3999999999999996E-2</v>
      </c>
      <c r="AO208" s="241">
        <v>17.5</v>
      </c>
      <c r="AP208" s="187">
        <v>105.86</v>
      </c>
      <c r="AQ208" s="187">
        <v>1.53</v>
      </c>
      <c r="AV208" s="240">
        <v>16.54</v>
      </c>
      <c r="AW208" s="240">
        <v>15.808</v>
      </c>
      <c r="BD208" s="187">
        <v>9.92</v>
      </c>
      <c r="BE208" s="187">
        <v>13.29</v>
      </c>
      <c r="BF208" s="187">
        <v>5.49</v>
      </c>
    </row>
    <row r="209" spans="1:58" x14ac:dyDescent="0.25">
      <c r="A209" s="232">
        <v>40019</v>
      </c>
      <c r="B209" s="187">
        <v>6.67</v>
      </c>
      <c r="C209" s="187">
        <v>6.63</v>
      </c>
      <c r="H209" s="187">
        <v>7.14</v>
      </c>
      <c r="I209" s="187">
        <v>1.54</v>
      </c>
      <c r="J209"/>
      <c r="N209" s="239">
        <v>28</v>
      </c>
      <c r="R209" s="239">
        <v>0</v>
      </c>
      <c r="S209" s="240">
        <v>0.16200000000000001</v>
      </c>
      <c r="V209" s="240">
        <v>0.10100000000000001</v>
      </c>
      <c r="W209" s="240">
        <v>0.23</v>
      </c>
      <c r="AC209" s="241">
        <v>24.1</v>
      </c>
      <c r="AH209" s="241">
        <v>48.3</v>
      </c>
      <c r="AJ209" s="241">
        <v>16.7</v>
      </c>
      <c r="AL209" s="241">
        <v>10</v>
      </c>
      <c r="AM209" s="240">
        <v>7.9000000000000001E-2</v>
      </c>
      <c r="AO209" s="241">
        <v>17.8</v>
      </c>
      <c r="AP209" s="187">
        <v>124.05</v>
      </c>
      <c r="AQ209" s="187">
        <v>2.33</v>
      </c>
      <c r="AV209" s="240">
        <v>15.87</v>
      </c>
      <c r="AW209" s="240">
        <v>14.56</v>
      </c>
      <c r="BD209" s="187">
        <v>10.72</v>
      </c>
      <c r="BE209" s="187">
        <v>10.63</v>
      </c>
      <c r="BF209" s="187">
        <v>5.49</v>
      </c>
    </row>
    <row r="210" spans="1:58" x14ac:dyDescent="0.25">
      <c r="A210" s="232">
        <v>40020</v>
      </c>
      <c r="B210" s="242">
        <f t="shared" ref="B210" si="413">(B209+B211)/2</f>
        <v>6.63</v>
      </c>
      <c r="C210" s="242">
        <f>(C209+C211)/2</f>
        <v>6.65</v>
      </c>
      <c r="H210" s="242">
        <f>(H209+H211)/2</f>
        <v>7.18</v>
      </c>
      <c r="I210" s="187">
        <v>1.35</v>
      </c>
      <c r="J210"/>
      <c r="N210" s="243">
        <f t="shared" ref="N210" si="414">(N209+N211)/2</f>
        <v>24.5</v>
      </c>
      <c r="R210" s="243">
        <f t="shared" ref="R210" si="415">(R209+R211)/2</f>
        <v>0</v>
      </c>
      <c r="S210" s="244">
        <f>(S209+S211)/2</f>
        <v>0.1555</v>
      </c>
      <c r="V210" s="244">
        <f t="shared" ref="V210" si="416">(V209+V211)/2</f>
        <v>0.19350000000000001</v>
      </c>
      <c r="W210" s="244">
        <f>(W209+W211)/2</f>
        <v>0.22500000000000001</v>
      </c>
      <c r="AC210" s="245">
        <f t="shared" ref="AC210" si="417">(AC209+AC211)/2</f>
        <v>24.05</v>
      </c>
      <c r="AH210" s="245">
        <f t="shared" ref="AH210" si="418">(AH209+AH211)/2</f>
        <v>48.15</v>
      </c>
      <c r="AJ210" s="245">
        <f t="shared" ref="AJ210" si="419">(AJ209+AJ211)/2</f>
        <v>18.350000000000001</v>
      </c>
      <c r="AL210" s="245">
        <f t="shared" ref="AL210:AM210" si="420">(AL209+AL211)/2</f>
        <v>10</v>
      </c>
      <c r="AM210" s="244">
        <f t="shared" si="420"/>
        <v>7.5499999999999998E-2</v>
      </c>
      <c r="AO210" s="245">
        <f t="shared" ref="AO210:AQ210" si="421">(AO209+AO211)/2</f>
        <v>17.649999999999999</v>
      </c>
      <c r="AP210" s="242">
        <f t="shared" si="421"/>
        <v>107.25</v>
      </c>
      <c r="AQ210" s="242">
        <f t="shared" si="421"/>
        <v>1.9</v>
      </c>
      <c r="AV210" s="240">
        <v>14.91</v>
      </c>
      <c r="AW210" s="240">
        <v>14.55</v>
      </c>
      <c r="BD210" s="187">
        <v>10.72</v>
      </c>
      <c r="BE210" s="187">
        <v>10.63</v>
      </c>
      <c r="BF210" s="187">
        <v>5.49</v>
      </c>
    </row>
    <row r="211" spans="1:58" x14ac:dyDescent="0.25">
      <c r="A211" s="232">
        <v>40021</v>
      </c>
      <c r="B211" s="187">
        <v>6.59</v>
      </c>
      <c r="C211" s="187">
        <v>6.67</v>
      </c>
      <c r="H211" s="187">
        <v>7.22</v>
      </c>
      <c r="I211" s="187">
        <v>1.35</v>
      </c>
      <c r="J211"/>
      <c r="N211" s="239">
        <v>21</v>
      </c>
      <c r="R211" s="239">
        <v>0</v>
      </c>
      <c r="S211" s="240">
        <v>0.14899999999999999</v>
      </c>
      <c r="V211" s="240">
        <v>0.28599999999999998</v>
      </c>
      <c r="W211" s="240">
        <v>0.22</v>
      </c>
      <c r="AC211" s="241">
        <v>24</v>
      </c>
      <c r="AH211" s="241">
        <v>48</v>
      </c>
      <c r="AJ211" s="241">
        <v>20</v>
      </c>
      <c r="AL211" s="241">
        <v>10</v>
      </c>
      <c r="AM211" s="240">
        <v>7.1999999999999995E-2</v>
      </c>
      <c r="AO211" s="241">
        <v>17.5</v>
      </c>
      <c r="AP211" s="187">
        <v>90.45</v>
      </c>
      <c r="AQ211" s="187">
        <v>1.47</v>
      </c>
      <c r="AV211" s="240">
        <v>16.268000000000001</v>
      </c>
      <c r="AW211" s="240">
        <v>14.545999999999999</v>
      </c>
      <c r="BD211" s="187">
        <v>8.34</v>
      </c>
      <c r="BE211" s="187">
        <v>9.57</v>
      </c>
      <c r="BF211" s="187">
        <v>5.49</v>
      </c>
    </row>
    <row r="212" spans="1:58" x14ac:dyDescent="0.25">
      <c r="A212" s="232">
        <v>40022</v>
      </c>
      <c r="B212" s="242">
        <f>(B211+B213)/2</f>
        <v>6.6899999999999995</v>
      </c>
      <c r="C212" s="242">
        <f>(C211+C213)/2</f>
        <v>6.5449999999999999</v>
      </c>
      <c r="H212" s="242">
        <f>(H211+H213)/2</f>
        <v>3.61</v>
      </c>
      <c r="I212" s="187">
        <v>1.28</v>
      </c>
      <c r="J212"/>
      <c r="N212" s="243">
        <f>(N211+N213)/2</f>
        <v>35.5</v>
      </c>
      <c r="R212" s="243">
        <f>(R211+R213)/2</f>
        <v>0</v>
      </c>
      <c r="S212" s="244">
        <f>(S211+S213)/2</f>
        <v>0.14799999999999999</v>
      </c>
      <c r="V212" s="244">
        <f>(V210+V211)/2</f>
        <v>0.23974999999999999</v>
      </c>
      <c r="W212" s="244">
        <f>(W211+W213)/2</f>
        <v>0.22450000000000001</v>
      </c>
      <c r="AC212" s="245">
        <f t="shared" ref="AC212" si="422">(AC211+AC213)/2</f>
        <v>24.3</v>
      </c>
      <c r="AH212" s="245">
        <f t="shared" ref="AH212" si="423">(AH211+AH213)/2</f>
        <v>48.6</v>
      </c>
      <c r="AJ212" s="245">
        <f t="shared" ref="AJ212" si="424">(AJ211+AJ213)/2</f>
        <v>20.25</v>
      </c>
      <c r="AL212" s="245">
        <f t="shared" ref="AL212:AM212" si="425">(AL211+AL213)/2</f>
        <v>10</v>
      </c>
      <c r="AM212" s="244">
        <f t="shared" si="425"/>
        <v>8.249999999999999E-2</v>
      </c>
      <c r="AO212" s="245">
        <f t="shared" ref="AO212" si="426">(AO211+AO213)/2</f>
        <v>17.850000000000001</v>
      </c>
      <c r="AP212" s="242">
        <f>(AP213+AP214)/2</f>
        <v>86.112499999999997</v>
      </c>
      <c r="AQ212" s="242">
        <f>(AQ213+AQ214)/2</f>
        <v>1.0175000000000001</v>
      </c>
      <c r="AV212" s="240">
        <v>15.706</v>
      </c>
      <c r="AW212" s="240">
        <v>15.638999999999999</v>
      </c>
      <c r="BD212" s="187">
        <v>8.34</v>
      </c>
      <c r="BE212" s="187">
        <v>9.57</v>
      </c>
      <c r="BF212" s="187">
        <v>5.49</v>
      </c>
    </row>
    <row r="213" spans="1:58" x14ac:dyDescent="0.25">
      <c r="A213" s="232">
        <v>40023</v>
      </c>
      <c r="B213" s="187">
        <v>6.79</v>
      </c>
      <c r="C213" s="187">
        <v>6.42</v>
      </c>
      <c r="H213" s="187"/>
      <c r="I213" s="187">
        <v>1.35</v>
      </c>
      <c r="J213"/>
      <c r="N213" s="239">
        <v>50</v>
      </c>
      <c r="R213" s="239">
        <v>0</v>
      </c>
      <c r="S213" s="240">
        <v>0.14699999999999999</v>
      </c>
      <c r="V213" s="244">
        <f t="shared" ref="V213:V229" si="427">(V211+V212)/2</f>
        <v>0.26287499999999997</v>
      </c>
      <c r="W213" s="240">
        <v>0.22900000000000001</v>
      </c>
      <c r="AC213" s="241">
        <v>24.6</v>
      </c>
      <c r="AH213" s="241">
        <v>49.2</v>
      </c>
      <c r="AJ213" s="241">
        <v>20.5</v>
      </c>
      <c r="AL213" s="241">
        <v>10</v>
      </c>
      <c r="AM213" s="240">
        <v>9.2999999999999999E-2</v>
      </c>
      <c r="AO213" s="241">
        <v>18.2</v>
      </c>
      <c r="AP213" s="242">
        <f>(AP214+AP215)/2</f>
        <v>92.444999999999993</v>
      </c>
      <c r="AQ213" s="242">
        <f>(AQ214+AQ215)/2</f>
        <v>1.2949999999999999</v>
      </c>
      <c r="AV213" s="240">
        <v>15.487</v>
      </c>
      <c r="AW213" s="240">
        <v>14.262</v>
      </c>
      <c r="BD213" s="187">
        <v>5.08</v>
      </c>
      <c r="BE213" s="187">
        <v>9.57</v>
      </c>
      <c r="BF213" s="187">
        <v>6.37</v>
      </c>
    </row>
    <row r="214" spans="1:58" x14ac:dyDescent="0.25">
      <c r="A214" s="232">
        <v>40024</v>
      </c>
      <c r="B214" s="187">
        <v>7.3</v>
      </c>
      <c r="C214" s="187">
        <v>6.37</v>
      </c>
      <c r="H214" s="187">
        <v>7.59</v>
      </c>
      <c r="I214" s="187">
        <v>1.58</v>
      </c>
      <c r="J214"/>
      <c r="N214" s="239">
        <v>28</v>
      </c>
      <c r="R214" s="239">
        <v>0</v>
      </c>
      <c r="S214" s="240">
        <v>0.20699999999999999</v>
      </c>
      <c r="V214" s="244">
        <f t="shared" si="427"/>
        <v>0.25131249999999999</v>
      </c>
      <c r="W214" s="240">
        <v>0.156</v>
      </c>
      <c r="AC214" s="241">
        <v>24.3</v>
      </c>
      <c r="AH214" s="241">
        <v>48.6</v>
      </c>
      <c r="AJ214" s="241">
        <v>20.100000000000001</v>
      </c>
      <c r="AL214" s="241">
        <v>10</v>
      </c>
      <c r="AM214" s="240">
        <v>8.6999999999999994E-2</v>
      </c>
      <c r="AO214" s="241">
        <v>18.3</v>
      </c>
      <c r="AP214" s="187">
        <v>79.78</v>
      </c>
      <c r="AQ214" s="187">
        <v>0.74</v>
      </c>
      <c r="AV214" s="240">
        <v>16.812000000000001</v>
      </c>
      <c r="AW214" s="240">
        <v>15.611000000000001</v>
      </c>
      <c r="BD214" s="187">
        <v>5.08</v>
      </c>
      <c r="BE214" s="187">
        <v>9.57</v>
      </c>
      <c r="BF214" s="187">
        <v>6.37</v>
      </c>
    </row>
    <row r="215" spans="1:58" ht="15.75" thickBot="1" x14ac:dyDescent="0.3">
      <c r="A215" s="232">
        <v>40025</v>
      </c>
      <c r="B215" s="250">
        <v>6.77</v>
      </c>
      <c r="C215" s="250">
        <v>6.17</v>
      </c>
      <c r="H215" s="250">
        <v>7.67</v>
      </c>
      <c r="I215" s="250">
        <v>1.26</v>
      </c>
      <c r="J215"/>
      <c r="N215" s="251">
        <v>101</v>
      </c>
      <c r="R215" s="251">
        <v>0</v>
      </c>
      <c r="S215" s="252">
        <v>0.185</v>
      </c>
      <c r="V215" s="256">
        <f t="shared" si="427"/>
        <v>0.25709375000000001</v>
      </c>
      <c r="W215" s="252">
        <v>0.17799999999999999</v>
      </c>
      <c r="AC215" s="253">
        <v>24.4</v>
      </c>
      <c r="AH215" s="253">
        <v>44.8</v>
      </c>
      <c r="AJ215" s="253">
        <v>20.8</v>
      </c>
      <c r="AL215" s="253">
        <v>10</v>
      </c>
      <c r="AM215" s="252">
        <v>0.17599999999999999</v>
      </c>
      <c r="AO215" s="253">
        <v>18.600000000000001</v>
      </c>
      <c r="AP215" s="250">
        <v>105.11</v>
      </c>
      <c r="AQ215" s="250">
        <v>1.85</v>
      </c>
      <c r="AV215" s="252">
        <v>16.135000000000002</v>
      </c>
      <c r="AW215" s="252">
        <v>15.33</v>
      </c>
      <c r="BD215" s="250">
        <v>5.08</v>
      </c>
      <c r="BE215" s="250">
        <v>9.57</v>
      </c>
      <c r="BF215" s="250">
        <v>6.37</v>
      </c>
    </row>
    <row r="216" spans="1:58" x14ac:dyDescent="0.25">
      <c r="A216" s="232">
        <v>40026</v>
      </c>
      <c r="B216" s="187">
        <v>6.76</v>
      </c>
      <c r="C216" s="187">
        <v>6.68</v>
      </c>
      <c r="H216" s="187">
        <v>7.7</v>
      </c>
      <c r="I216" s="242">
        <f>(I217+I218)/2</f>
        <v>1.1099999999999999</v>
      </c>
      <c r="J216"/>
      <c r="N216" s="239">
        <v>63</v>
      </c>
      <c r="R216" s="239">
        <v>0</v>
      </c>
      <c r="S216" s="240">
        <v>0.17399999999999999</v>
      </c>
      <c r="V216" s="244">
        <f t="shared" si="427"/>
        <v>0.25420312499999997</v>
      </c>
      <c r="W216" s="240">
        <v>0.153</v>
      </c>
      <c r="AC216" s="241">
        <v>24.8</v>
      </c>
      <c r="AH216" s="241">
        <v>49.6</v>
      </c>
      <c r="AJ216" s="241">
        <v>21.1</v>
      </c>
      <c r="AL216" s="241">
        <v>10</v>
      </c>
      <c r="AM216" s="240">
        <v>7.2999999999999995E-2</v>
      </c>
      <c r="AO216" s="241">
        <v>19.3</v>
      </c>
      <c r="AP216" s="187">
        <v>105.3</v>
      </c>
      <c r="AQ216" s="242">
        <f>(AQ217+AQ218)/2</f>
        <v>2.5250000000000004</v>
      </c>
      <c r="AV216" s="240">
        <v>15.02</v>
      </c>
      <c r="AW216" s="240">
        <v>14.15</v>
      </c>
      <c r="BD216" s="187">
        <v>5.08</v>
      </c>
      <c r="BE216" s="187">
        <v>9.57</v>
      </c>
      <c r="BF216" s="187">
        <v>6.37</v>
      </c>
    </row>
    <row r="217" spans="1:58" x14ac:dyDescent="0.25">
      <c r="A217" s="232">
        <v>40027</v>
      </c>
      <c r="B217" s="242">
        <f>(B216+B218)/2</f>
        <v>6.7799999999999994</v>
      </c>
      <c r="C217" s="242">
        <f>(C216+C218)/2</f>
        <v>6.6950000000000003</v>
      </c>
      <c r="H217" s="242">
        <f>(H216+H218)/2</f>
        <v>7.37</v>
      </c>
      <c r="I217" s="242">
        <f>(I218+I219)/2</f>
        <v>1.17</v>
      </c>
      <c r="J217"/>
      <c r="N217" s="243">
        <f>(N216+N218)/2</f>
        <v>60</v>
      </c>
      <c r="R217" s="243">
        <f>(R216+R218)/2</f>
        <v>0</v>
      </c>
      <c r="S217" s="244">
        <f>(S216+S218)/2</f>
        <v>0.17899999999999999</v>
      </c>
      <c r="V217" s="244">
        <f t="shared" si="427"/>
        <v>0.25564843749999999</v>
      </c>
      <c r="W217" s="244">
        <f>(W216+W218)/2</f>
        <v>0.22649999999999998</v>
      </c>
      <c r="AC217" s="245">
        <f t="shared" ref="AC217" si="428">(AC216+AC218)/2</f>
        <v>24.950000000000003</v>
      </c>
      <c r="AH217" s="245">
        <f t="shared" ref="AH217" si="429">(AH216+AH218)/2</f>
        <v>49.900000000000006</v>
      </c>
      <c r="AJ217" s="245">
        <f t="shared" ref="AJ217" si="430">(AJ216+AJ218)/2</f>
        <v>20.6</v>
      </c>
      <c r="AL217" s="245">
        <f t="shared" ref="AL217:AM217" si="431">(AL216+AL218)/2</f>
        <v>10</v>
      </c>
      <c r="AM217" s="244">
        <f t="shared" si="431"/>
        <v>9.8000000000000004E-2</v>
      </c>
      <c r="AO217" s="245">
        <f t="shared" ref="AO217" si="432">(AO216+AO218)/2</f>
        <v>19.25</v>
      </c>
      <c r="AP217" s="187">
        <v>105.6</v>
      </c>
      <c r="AQ217" s="242">
        <f>(AQ218+AQ219)/2</f>
        <v>2.58</v>
      </c>
      <c r="AV217" s="240">
        <v>14.609</v>
      </c>
      <c r="AW217" s="240">
        <v>14.651999999999999</v>
      </c>
      <c r="BD217" s="187">
        <v>5.08</v>
      </c>
      <c r="BE217" s="187">
        <v>9.57</v>
      </c>
      <c r="BF217" s="187">
        <v>6.37</v>
      </c>
    </row>
    <row r="218" spans="1:58" x14ac:dyDescent="0.25">
      <c r="A218" s="232">
        <v>40028</v>
      </c>
      <c r="B218" s="187">
        <v>6.8</v>
      </c>
      <c r="C218" s="187">
        <v>6.71</v>
      </c>
      <c r="H218" s="187">
        <v>7.04</v>
      </c>
      <c r="I218" s="187">
        <v>1.05</v>
      </c>
      <c r="J218"/>
      <c r="N218" s="239">
        <v>57</v>
      </c>
      <c r="R218" s="239">
        <v>0</v>
      </c>
      <c r="S218" s="240">
        <v>0.184</v>
      </c>
      <c r="V218" s="244">
        <f t="shared" si="427"/>
        <v>0.25492578124999998</v>
      </c>
      <c r="W218" s="240">
        <v>0.3</v>
      </c>
      <c r="AC218" s="241">
        <v>25.1</v>
      </c>
      <c r="AH218" s="241">
        <v>50.2</v>
      </c>
      <c r="AJ218" s="241">
        <v>20.100000000000001</v>
      </c>
      <c r="AL218" s="241">
        <v>10</v>
      </c>
      <c r="AM218" s="240">
        <v>0.123</v>
      </c>
      <c r="AO218" s="241">
        <v>19.2</v>
      </c>
      <c r="AP218" s="187">
        <v>113.98</v>
      </c>
      <c r="AQ218" s="187">
        <v>2.4700000000000002</v>
      </c>
      <c r="AV218" s="240">
        <v>16.408000000000001</v>
      </c>
      <c r="AW218" s="240">
        <v>14.68</v>
      </c>
      <c r="BD218" s="187">
        <v>5.08</v>
      </c>
      <c r="BE218" s="187">
        <v>9.57</v>
      </c>
      <c r="BF218" s="187">
        <v>6.37</v>
      </c>
    </row>
    <row r="219" spans="1:58" x14ac:dyDescent="0.25">
      <c r="A219" s="232">
        <v>40029</v>
      </c>
      <c r="B219" s="187">
        <v>6.52</v>
      </c>
      <c r="C219" s="187">
        <v>6.7</v>
      </c>
      <c r="H219" s="187">
        <v>7.01</v>
      </c>
      <c r="I219" s="187">
        <v>1.29</v>
      </c>
      <c r="J219"/>
      <c r="N219" s="239">
        <v>70</v>
      </c>
      <c r="R219" s="239">
        <v>0</v>
      </c>
      <c r="S219" s="240">
        <v>0.185</v>
      </c>
      <c r="V219" s="244">
        <f t="shared" si="427"/>
        <v>0.25528710937499999</v>
      </c>
      <c r="W219" s="240">
        <v>0.28299999999999997</v>
      </c>
      <c r="AC219" s="241">
        <v>24.8</v>
      </c>
      <c r="AH219" s="241">
        <v>49.6</v>
      </c>
      <c r="AJ219" s="241">
        <v>18.8</v>
      </c>
      <c r="AL219" s="241">
        <v>10</v>
      </c>
      <c r="AM219" s="240">
        <v>0.14599999999999999</v>
      </c>
      <c r="AO219" s="241">
        <v>19</v>
      </c>
      <c r="AP219" s="187">
        <v>135.43</v>
      </c>
      <c r="AQ219" s="187">
        <v>2.69</v>
      </c>
      <c r="AV219" s="240">
        <v>16.274000000000001</v>
      </c>
      <c r="AW219" s="240">
        <v>15.449</v>
      </c>
      <c r="BD219" s="187">
        <v>5.08</v>
      </c>
      <c r="BE219" s="187">
        <v>9.57</v>
      </c>
      <c r="BF219" s="187">
        <v>6.37</v>
      </c>
    </row>
    <row r="220" spans="1:58" x14ac:dyDescent="0.25">
      <c r="A220" s="232">
        <v>40030</v>
      </c>
      <c r="B220" s="187">
        <v>7.21</v>
      </c>
      <c r="C220" s="187">
        <v>6.42</v>
      </c>
      <c r="H220" s="187">
        <v>7.25</v>
      </c>
      <c r="I220" s="242">
        <f t="shared" ref="I220:I225" si="433">(I221+I222)/2</f>
        <v>1.5128906249999998</v>
      </c>
      <c r="J220"/>
      <c r="N220" s="239">
        <v>71</v>
      </c>
      <c r="R220" s="239">
        <v>0</v>
      </c>
      <c r="S220" s="240">
        <v>0.253</v>
      </c>
      <c r="V220" s="244">
        <f t="shared" si="427"/>
        <v>0.25510644531249999</v>
      </c>
      <c r="W220" s="240">
        <v>0.27400000000000002</v>
      </c>
      <c r="AC220" s="241">
        <v>26.7</v>
      </c>
      <c r="AH220" s="241">
        <v>53.4</v>
      </c>
      <c r="AJ220" s="241">
        <v>20.3</v>
      </c>
      <c r="AL220" s="241">
        <v>10</v>
      </c>
      <c r="AM220" s="240">
        <v>0.96299999999999997</v>
      </c>
      <c r="AO220" s="241">
        <v>19.7</v>
      </c>
      <c r="AP220" s="187">
        <v>129.61000000000001</v>
      </c>
      <c r="AQ220" s="242">
        <f>(AQ218+AQ219)/2</f>
        <v>2.58</v>
      </c>
      <c r="AV220" s="240">
        <v>17.338000000000001</v>
      </c>
      <c r="AW220" s="240">
        <v>14.478999999999999</v>
      </c>
      <c r="BD220" s="187">
        <v>5.08</v>
      </c>
      <c r="BE220" s="187">
        <v>9.57</v>
      </c>
      <c r="BF220" s="187">
        <v>7.08</v>
      </c>
    </row>
    <row r="221" spans="1:58" x14ac:dyDescent="0.25">
      <c r="A221" s="232">
        <v>40031</v>
      </c>
      <c r="B221" s="187">
        <v>6.71</v>
      </c>
      <c r="C221" s="187">
        <v>6.49</v>
      </c>
      <c r="H221" s="187">
        <v>6.85</v>
      </c>
      <c r="I221" s="242">
        <f t="shared" si="433"/>
        <v>1.5142187499999997</v>
      </c>
      <c r="J221"/>
      <c r="N221" s="239">
        <v>33</v>
      </c>
      <c r="R221" s="239">
        <v>0</v>
      </c>
      <c r="S221" s="240">
        <v>0.17799999999999999</v>
      </c>
      <c r="V221" s="244">
        <f t="shared" si="427"/>
        <v>0.25519677734375001</v>
      </c>
      <c r="W221" s="240">
        <v>0.24099999999999999</v>
      </c>
      <c r="AC221" s="241">
        <v>25.2</v>
      </c>
      <c r="AH221" s="241">
        <v>50.4</v>
      </c>
      <c r="AJ221" s="241">
        <v>21.5</v>
      </c>
      <c r="AL221" s="241">
        <v>10</v>
      </c>
      <c r="AM221" s="240">
        <v>8.3000000000000004E-2</v>
      </c>
      <c r="AO221" s="241">
        <v>20.100000000000001</v>
      </c>
      <c r="AP221" s="187">
        <v>129.63</v>
      </c>
      <c r="AQ221" s="242">
        <f t="shared" ref="AQ221:AQ226" si="434">(AQ219+AQ220)/2</f>
        <v>2.6349999999999998</v>
      </c>
      <c r="AV221" s="240">
        <v>16.866</v>
      </c>
      <c r="AW221" s="240">
        <v>10.71</v>
      </c>
      <c r="BD221" s="187">
        <v>8.34</v>
      </c>
      <c r="BE221" s="187">
        <v>9.57</v>
      </c>
      <c r="BF221" s="187">
        <v>7.78</v>
      </c>
    </row>
    <row r="222" spans="1:58" x14ac:dyDescent="0.25">
      <c r="A222" s="232">
        <v>40032</v>
      </c>
      <c r="B222" s="187">
        <v>6.48</v>
      </c>
      <c r="C222" s="187">
        <v>6.51</v>
      </c>
      <c r="H222" s="187">
        <v>6.86</v>
      </c>
      <c r="I222" s="242">
        <f t="shared" si="433"/>
        <v>1.5115624999999997</v>
      </c>
      <c r="J222"/>
      <c r="N222" s="239">
        <v>41</v>
      </c>
      <c r="R222" s="239">
        <v>0</v>
      </c>
      <c r="S222" s="240">
        <v>0.17799999999999999</v>
      </c>
      <c r="V222" s="244">
        <f t="shared" si="427"/>
        <v>0.25515161132812503</v>
      </c>
      <c r="W222" s="240">
        <v>0.27400000000000002</v>
      </c>
      <c r="AC222" s="241">
        <v>24.7</v>
      </c>
      <c r="AH222" s="241">
        <v>49.4</v>
      </c>
      <c r="AJ222" s="241">
        <v>19.899999999999999</v>
      </c>
      <c r="AL222" s="241">
        <v>10</v>
      </c>
      <c r="AM222" s="240">
        <v>0.10199999999999999</v>
      </c>
      <c r="AO222" s="241">
        <v>20</v>
      </c>
      <c r="AP222" s="187">
        <v>154.99</v>
      </c>
      <c r="AQ222" s="242">
        <f t="shared" si="434"/>
        <v>2.6074999999999999</v>
      </c>
      <c r="AV222" s="240">
        <v>17.324999999999999</v>
      </c>
      <c r="AW222" s="240">
        <v>11.507</v>
      </c>
      <c r="BD222" s="187">
        <v>8.34</v>
      </c>
      <c r="BE222" s="187">
        <v>9.57</v>
      </c>
      <c r="BF222" s="187">
        <v>7.78</v>
      </c>
    </row>
    <row r="223" spans="1:58" x14ac:dyDescent="0.25">
      <c r="A223" s="232">
        <v>40033</v>
      </c>
      <c r="B223" s="187">
        <v>6.67</v>
      </c>
      <c r="C223" s="187">
        <v>6.49</v>
      </c>
      <c r="H223" s="187">
        <v>6.91</v>
      </c>
      <c r="I223" s="242">
        <f t="shared" si="433"/>
        <v>1.5168749999999998</v>
      </c>
      <c r="J223"/>
      <c r="N223" s="239">
        <v>40</v>
      </c>
      <c r="R223" s="243">
        <f>(R224+R225)/2</f>
        <v>0</v>
      </c>
      <c r="S223" s="240">
        <v>0.19700000000000001</v>
      </c>
      <c r="V223" s="244">
        <f t="shared" si="427"/>
        <v>0.25517419433593752</v>
      </c>
      <c r="W223" s="240">
        <v>0.33500000000000002</v>
      </c>
      <c r="AC223" s="241">
        <v>25</v>
      </c>
      <c r="AH223" s="241">
        <v>50.1</v>
      </c>
      <c r="AJ223" s="241">
        <v>18.600000000000001</v>
      </c>
      <c r="AL223" s="241">
        <v>10</v>
      </c>
      <c r="AM223" s="240">
        <v>0.11</v>
      </c>
      <c r="AO223" s="241">
        <v>20.2</v>
      </c>
      <c r="AP223" s="187">
        <v>160.85</v>
      </c>
      <c r="AQ223" s="242">
        <f t="shared" si="434"/>
        <v>2.6212499999999999</v>
      </c>
      <c r="AV223" s="240">
        <v>15.54</v>
      </c>
      <c r="AW223" s="244">
        <v>15.994</v>
      </c>
      <c r="BD223" s="187">
        <v>8.34</v>
      </c>
      <c r="BE223" s="187">
        <v>9.57</v>
      </c>
      <c r="BF223" s="187">
        <v>8.49</v>
      </c>
    </row>
    <row r="224" spans="1:58" x14ac:dyDescent="0.25">
      <c r="A224" s="232">
        <v>40034</v>
      </c>
      <c r="B224" s="242">
        <f>(B223+B225)/2</f>
        <v>6.47</v>
      </c>
      <c r="C224" s="242">
        <f>(C223+C225)/2</f>
        <v>6.5449999999999999</v>
      </c>
      <c r="H224" s="242">
        <f>(H223+H225)/2</f>
        <v>6.3900000000000006</v>
      </c>
      <c r="I224" s="242">
        <f t="shared" si="433"/>
        <v>1.5062499999999999</v>
      </c>
      <c r="J224"/>
      <c r="N224" s="243">
        <f>(N223+N225)/2</f>
        <v>50.5</v>
      </c>
      <c r="R224" s="243">
        <f>(R225+R226)/2</f>
        <v>0</v>
      </c>
      <c r="S224" s="244">
        <f>(S223+S225)/2</f>
        <v>0.24199999999999999</v>
      </c>
      <c r="V224" s="244">
        <f t="shared" si="427"/>
        <v>0.25516290283203125</v>
      </c>
      <c r="W224" s="244">
        <f>(W223+W225)/2</f>
        <v>0.24349999999999999</v>
      </c>
      <c r="AC224" s="245">
        <f t="shared" ref="AC224" si="435">(AC223+AC225)/2</f>
        <v>25.3</v>
      </c>
      <c r="AH224" s="245">
        <f t="shared" ref="AH224" si="436">(AH223+AH225)/2</f>
        <v>50.650000000000006</v>
      </c>
      <c r="AJ224" s="245">
        <f t="shared" ref="AJ224" si="437">(AJ223+AJ225)/2</f>
        <v>18.25</v>
      </c>
      <c r="AL224" s="245">
        <f t="shared" ref="AL224:AM224" si="438">(AL223+AL225)/2</f>
        <v>10</v>
      </c>
      <c r="AM224" s="244">
        <f t="shared" si="438"/>
        <v>0.13200000000000001</v>
      </c>
      <c r="AO224" s="245">
        <f t="shared" ref="AO224" si="439">(AO223+AO225)/2</f>
        <v>19.899999999999999</v>
      </c>
      <c r="AP224" s="187">
        <v>185.31</v>
      </c>
      <c r="AQ224" s="242">
        <f t="shared" si="434"/>
        <v>2.6143749999999999</v>
      </c>
      <c r="AV224" s="240">
        <v>14.206</v>
      </c>
      <c r="AW224" s="244">
        <v>15.994</v>
      </c>
      <c r="BD224" s="187">
        <v>8.34</v>
      </c>
      <c r="BE224" s="187">
        <v>9.57</v>
      </c>
      <c r="BF224" s="187">
        <v>8.49</v>
      </c>
    </row>
    <row r="225" spans="1:58" x14ac:dyDescent="0.25">
      <c r="A225" s="232">
        <v>40035</v>
      </c>
      <c r="B225" s="187">
        <v>6.27</v>
      </c>
      <c r="C225" s="187">
        <v>6.6</v>
      </c>
      <c r="H225" s="187">
        <v>5.87</v>
      </c>
      <c r="I225" s="242">
        <f t="shared" si="433"/>
        <v>1.5274999999999999</v>
      </c>
      <c r="J225"/>
      <c r="N225" s="239">
        <v>61</v>
      </c>
      <c r="R225" s="239">
        <v>0</v>
      </c>
      <c r="S225" s="240">
        <v>0.28699999999999998</v>
      </c>
      <c r="V225" s="244">
        <f t="shared" si="427"/>
        <v>0.25516854858398441</v>
      </c>
      <c r="W225" s="240">
        <v>0.152</v>
      </c>
      <c r="AC225" s="241">
        <v>25.6</v>
      </c>
      <c r="AH225" s="241">
        <v>51.2</v>
      </c>
      <c r="AJ225" s="241">
        <v>17.899999999999999</v>
      </c>
      <c r="AL225" s="241">
        <v>10</v>
      </c>
      <c r="AM225" s="240">
        <v>0.154</v>
      </c>
      <c r="AO225" s="241">
        <v>19.600000000000001</v>
      </c>
      <c r="AP225" s="187">
        <v>190.67</v>
      </c>
      <c r="AQ225" s="242">
        <f t="shared" si="434"/>
        <v>2.6178124999999999</v>
      </c>
      <c r="AV225" s="240">
        <v>18.832000000000001</v>
      </c>
      <c r="AW225" s="240">
        <v>12.484</v>
      </c>
      <c r="BD225" s="187">
        <v>8.34</v>
      </c>
      <c r="BE225" s="187">
        <v>9.57</v>
      </c>
      <c r="BF225" s="187">
        <v>8.34</v>
      </c>
    </row>
    <row r="226" spans="1:58" x14ac:dyDescent="0.25">
      <c r="A226" s="232">
        <v>40036</v>
      </c>
      <c r="B226" s="187">
        <v>6.97</v>
      </c>
      <c r="C226" s="187">
        <v>7.39</v>
      </c>
      <c r="H226" s="187">
        <v>7.73</v>
      </c>
      <c r="I226" s="242">
        <f>(I227+I228)/2</f>
        <v>1.4849999999999999</v>
      </c>
      <c r="J226"/>
      <c r="N226" s="239">
        <v>73</v>
      </c>
      <c r="R226" s="239">
        <v>0</v>
      </c>
      <c r="S226" s="240">
        <v>0.25700000000000001</v>
      </c>
      <c r="V226" s="244">
        <f t="shared" si="427"/>
        <v>0.25516572570800783</v>
      </c>
      <c r="W226" s="240">
        <v>0.46300000000000002</v>
      </c>
      <c r="AC226" s="241">
        <v>27.4</v>
      </c>
      <c r="AH226" s="241">
        <v>54.8</v>
      </c>
      <c r="AJ226" s="241">
        <v>23.6</v>
      </c>
      <c r="AL226" s="241">
        <v>10</v>
      </c>
      <c r="AM226" s="240">
        <v>9.8000000000000004E-2</v>
      </c>
      <c r="AO226" s="241">
        <v>19.3</v>
      </c>
      <c r="AP226" s="187">
        <v>145.22</v>
      </c>
      <c r="AQ226" s="242">
        <f t="shared" si="434"/>
        <v>2.6160937500000001</v>
      </c>
      <c r="AV226" s="240">
        <v>18.503</v>
      </c>
      <c r="AW226" s="240">
        <v>12.36</v>
      </c>
      <c r="BD226" s="187">
        <v>8.34</v>
      </c>
      <c r="BE226" s="187">
        <v>9.52</v>
      </c>
      <c r="BF226" s="187">
        <v>8.31</v>
      </c>
    </row>
    <row r="227" spans="1:58" x14ac:dyDescent="0.25">
      <c r="A227" s="232">
        <v>40037</v>
      </c>
      <c r="B227" s="187">
        <v>6.83</v>
      </c>
      <c r="C227" s="187">
        <v>6.67</v>
      </c>
      <c r="H227" s="187">
        <v>6.96</v>
      </c>
      <c r="I227" s="187">
        <v>1.57</v>
      </c>
      <c r="J227"/>
      <c r="N227" s="239">
        <v>71</v>
      </c>
      <c r="R227" s="239">
        <v>0</v>
      </c>
      <c r="S227" s="240">
        <v>0.25800000000000001</v>
      </c>
      <c r="V227" s="244">
        <f t="shared" si="427"/>
        <v>0.25516713714599615</v>
      </c>
      <c r="W227" s="240">
        <v>0.23400000000000001</v>
      </c>
      <c r="AC227" s="241">
        <v>23.8</v>
      </c>
      <c r="AH227" s="241">
        <v>47.6</v>
      </c>
      <c r="AJ227" s="241">
        <v>21.5</v>
      </c>
      <c r="AL227" s="241">
        <v>10</v>
      </c>
      <c r="AM227" s="240">
        <v>8.3000000000000004E-2</v>
      </c>
      <c r="AO227" s="241">
        <v>19</v>
      </c>
      <c r="AP227" s="187">
        <v>125.22</v>
      </c>
      <c r="AQ227" s="187">
        <v>3.95</v>
      </c>
      <c r="AV227" s="240">
        <v>16.052</v>
      </c>
      <c r="AW227" s="244">
        <v>15.994</v>
      </c>
      <c r="BD227" s="187">
        <v>8.34</v>
      </c>
      <c r="BE227" s="187">
        <v>9.57</v>
      </c>
      <c r="BF227" s="187">
        <v>8.31</v>
      </c>
    </row>
    <row r="228" spans="1:58" x14ac:dyDescent="0.25">
      <c r="A228" s="232">
        <v>40038</v>
      </c>
      <c r="B228" s="242">
        <f>(B227+B229)/2</f>
        <v>6.8250000000000002</v>
      </c>
      <c r="C228" s="242">
        <f>(C227+C229)/2</f>
        <v>6.7650000000000006</v>
      </c>
      <c r="H228" s="242">
        <f>(H227+H229)/2</f>
        <v>7.0950000000000006</v>
      </c>
      <c r="I228" s="187">
        <v>1.4</v>
      </c>
      <c r="J228"/>
      <c r="N228" s="243">
        <f>(N227+N229)/2</f>
        <v>78.5</v>
      </c>
      <c r="R228" s="243">
        <f>(R227+R229)/2</f>
        <v>0</v>
      </c>
      <c r="S228" s="244">
        <f>(S227+S229)/2</f>
        <v>0.217</v>
      </c>
      <c r="V228" s="244">
        <f t="shared" si="427"/>
        <v>0.25516643142700202</v>
      </c>
      <c r="W228" s="244">
        <f>(W227+W229)/2</f>
        <v>0.26800000000000002</v>
      </c>
      <c r="AC228" s="245">
        <f t="shared" ref="AC228" si="440">(AC227+AC229)/2</f>
        <v>24.55</v>
      </c>
      <c r="AH228" s="245">
        <f t="shared" ref="AH228" si="441">(AH227+AH229)/2</f>
        <v>49.1</v>
      </c>
      <c r="AJ228" s="245">
        <f t="shared" ref="AJ228" si="442">(AJ227+AJ229)/2</f>
        <v>20.350000000000001</v>
      </c>
      <c r="AL228" s="245">
        <f t="shared" ref="AL228:AM228" si="443">(AL227+AL229)/2</f>
        <v>10</v>
      </c>
      <c r="AM228" s="244">
        <f t="shared" si="443"/>
        <v>6.9000000000000006E-2</v>
      </c>
      <c r="AO228" s="245">
        <f t="shared" ref="AO228" si="444">(AO227+AO229)/2</f>
        <v>19.149999999999999</v>
      </c>
      <c r="AP228" s="187">
        <v>109.92</v>
      </c>
      <c r="AQ228" s="187">
        <v>3.74</v>
      </c>
      <c r="AV228" s="240">
        <v>15.26</v>
      </c>
      <c r="AW228" s="244">
        <v>15.994</v>
      </c>
      <c r="BD228" s="187">
        <v>8.34</v>
      </c>
      <c r="BE228" s="187">
        <v>9.57</v>
      </c>
      <c r="BF228" s="187">
        <v>8.31</v>
      </c>
    </row>
    <row r="229" spans="1:58" x14ac:dyDescent="0.25">
      <c r="A229" s="232">
        <v>40039</v>
      </c>
      <c r="B229" s="187">
        <v>6.82</v>
      </c>
      <c r="C229" s="187">
        <v>6.86</v>
      </c>
      <c r="H229" s="187">
        <v>7.23</v>
      </c>
      <c r="I229" s="187">
        <v>1.59</v>
      </c>
      <c r="J229"/>
      <c r="N229" s="239">
        <v>86</v>
      </c>
      <c r="R229" s="239">
        <v>0</v>
      </c>
      <c r="S229" s="240">
        <v>0.17599999999999999</v>
      </c>
      <c r="V229" s="244">
        <f t="shared" si="427"/>
        <v>0.25516678428649908</v>
      </c>
      <c r="W229" s="240">
        <v>0.30199999999999999</v>
      </c>
      <c r="AC229" s="241">
        <v>25.3</v>
      </c>
      <c r="AH229" s="241">
        <v>50.6</v>
      </c>
      <c r="AJ229" s="241">
        <v>19.2</v>
      </c>
      <c r="AL229" s="241">
        <v>10</v>
      </c>
      <c r="AM229" s="240">
        <v>5.5E-2</v>
      </c>
      <c r="AO229" s="241">
        <v>19.3</v>
      </c>
      <c r="AP229" s="187">
        <v>107.16</v>
      </c>
      <c r="AQ229" s="187">
        <v>2.38</v>
      </c>
      <c r="AV229" s="240">
        <v>17.483000000000001</v>
      </c>
      <c r="AW229" s="240">
        <v>11.372999999999999</v>
      </c>
      <c r="BD229" s="187">
        <v>8.34</v>
      </c>
      <c r="BE229" s="187">
        <v>9.57</v>
      </c>
      <c r="BF229" s="187">
        <v>8.31</v>
      </c>
    </row>
    <row r="230" spans="1:58" x14ac:dyDescent="0.25">
      <c r="A230" s="232">
        <v>40040</v>
      </c>
      <c r="B230" s="187">
        <v>6.67</v>
      </c>
      <c r="C230" s="187">
        <v>6.67</v>
      </c>
      <c r="H230" s="187">
        <v>7.03</v>
      </c>
      <c r="I230" s="187">
        <v>1.82</v>
      </c>
      <c r="J230"/>
      <c r="N230" s="239">
        <v>76</v>
      </c>
      <c r="R230" s="239">
        <v>0</v>
      </c>
      <c r="S230" s="240">
        <v>0.17499999999999999</v>
      </c>
      <c r="V230" s="244">
        <f t="shared" ref="V230:V254" si="445">(V231+V232)/2</f>
        <v>0.2866666650772095</v>
      </c>
      <c r="W230" s="240">
        <v>0.29299999999999998</v>
      </c>
      <c r="AC230" s="241">
        <v>24.2</v>
      </c>
      <c r="AH230" s="241">
        <v>48.5</v>
      </c>
      <c r="AJ230" s="241">
        <v>21.6</v>
      </c>
      <c r="AL230" s="241">
        <v>10</v>
      </c>
      <c r="AM230" s="240">
        <v>6.4000000000000001E-2</v>
      </c>
      <c r="AO230" s="241">
        <v>19.600000000000001</v>
      </c>
      <c r="AP230" s="187">
        <v>159.97</v>
      </c>
      <c r="AQ230" s="187">
        <v>5.14</v>
      </c>
      <c r="AV230" s="240">
        <v>16.86</v>
      </c>
      <c r="AW230" s="244">
        <v>15.994</v>
      </c>
      <c r="BD230" s="187">
        <v>8.34</v>
      </c>
      <c r="BE230" s="187">
        <v>9.57</v>
      </c>
      <c r="BF230" s="187">
        <v>8.31</v>
      </c>
    </row>
    <row r="231" spans="1:58" x14ac:dyDescent="0.25">
      <c r="A231" s="232">
        <v>40041</v>
      </c>
      <c r="B231" s="242">
        <f>(B230+B232)/2</f>
        <v>6.33</v>
      </c>
      <c r="C231" s="242">
        <f>(C230+C232)/2</f>
        <v>6.41</v>
      </c>
      <c r="H231" s="242">
        <f>(H230+H232)/2</f>
        <v>6.95</v>
      </c>
      <c r="I231" s="187">
        <v>1.73</v>
      </c>
      <c r="J231"/>
      <c r="N231" s="243">
        <f>(N230+N232)/2</f>
        <v>52.5</v>
      </c>
      <c r="R231" s="243">
        <f>(R230+R232)/2</f>
        <v>0</v>
      </c>
      <c r="S231" s="244">
        <f>(S230+S232)/2</f>
        <v>0.17699999999999999</v>
      </c>
      <c r="V231" s="244">
        <f t="shared" si="445"/>
        <v>0.28666666984558109</v>
      </c>
      <c r="W231" s="242">
        <f>(W230+W232)/2</f>
        <v>0.30299999999999999</v>
      </c>
      <c r="AC231" s="245">
        <f t="shared" ref="AC231" si="446">(AC230+AC232)/2</f>
        <v>23.049999999999997</v>
      </c>
      <c r="AH231" s="245">
        <f t="shared" ref="AH231" si="447">(AH230+AH232)/2</f>
        <v>46.2</v>
      </c>
      <c r="AJ231" s="245">
        <f t="shared" ref="AJ231" si="448">(AJ230+AJ232)/2</f>
        <v>20.8</v>
      </c>
      <c r="AL231" s="245">
        <f t="shared" ref="AL231:AM231" si="449">(AL230+AL232)/2</f>
        <v>10</v>
      </c>
      <c r="AM231" s="244">
        <f t="shared" si="449"/>
        <v>0.157</v>
      </c>
      <c r="AO231" s="245">
        <f t="shared" ref="AO231" si="450">(AO230+AO232)/2</f>
        <v>19.649999999999999</v>
      </c>
      <c r="AP231" s="187">
        <v>140.68</v>
      </c>
      <c r="AQ231" s="187">
        <v>4.3600000000000003</v>
      </c>
      <c r="AV231" s="240">
        <v>15.51</v>
      </c>
      <c r="AW231" s="244">
        <v>15.994</v>
      </c>
      <c r="BD231" s="187">
        <v>8.34</v>
      </c>
      <c r="BE231" s="187">
        <v>9.57</v>
      </c>
      <c r="BF231" s="187">
        <v>8.31</v>
      </c>
    </row>
    <row r="232" spans="1:58" x14ac:dyDescent="0.25">
      <c r="A232" s="232">
        <v>40042</v>
      </c>
      <c r="B232" s="187">
        <v>5.99</v>
      </c>
      <c r="C232" s="187">
        <v>6.15</v>
      </c>
      <c r="H232" s="187">
        <v>6.87</v>
      </c>
      <c r="I232" s="187">
        <v>1.7</v>
      </c>
      <c r="J232"/>
      <c r="N232" s="239">
        <v>29</v>
      </c>
      <c r="R232" s="239">
        <v>0</v>
      </c>
      <c r="S232" s="240">
        <v>0.17899999999999999</v>
      </c>
      <c r="V232" s="244">
        <f t="shared" si="445"/>
        <v>0.28666666030883792</v>
      </c>
      <c r="W232" s="240">
        <v>0.313</v>
      </c>
      <c r="AC232" s="241">
        <v>21.9</v>
      </c>
      <c r="AH232" s="241">
        <v>43.9</v>
      </c>
      <c r="AJ232" s="241">
        <v>20</v>
      </c>
      <c r="AL232" s="241">
        <v>10</v>
      </c>
      <c r="AM232" s="240">
        <v>0.25</v>
      </c>
      <c r="AO232" s="241">
        <v>19.7</v>
      </c>
      <c r="AP232" s="187">
        <v>150.71</v>
      </c>
      <c r="AQ232" s="187">
        <v>5.05</v>
      </c>
      <c r="AV232" s="240">
        <v>16.100000000000001</v>
      </c>
      <c r="AW232" s="244">
        <v>15.994</v>
      </c>
      <c r="BD232" s="187">
        <v>8.34</v>
      </c>
      <c r="BE232" s="187">
        <v>9.57</v>
      </c>
      <c r="BF232" s="187">
        <v>8.31</v>
      </c>
    </row>
    <row r="233" spans="1:58" x14ac:dyDescent="0.25">
      <c r="A233" s="232">
        <v>40043</v>
      </c>
      <c r="B233" s="187">
        <v>6.44</v>
      </c>
      <c r="C233" s="187">
        <v>5.74</v>
      </c>
      <c r="H233" s="187">
        <v>6.2</v>
      </c>
      <c r="I233" s="187">
        <v>2.0099999999999998</v>
      </c>
      <c r="J233"/>
      <c r="N233" s="239">
        <v>38</v>
      </c>
      <c r="R233" s="239">
        <v>0</v>
      </c>
      <c r="S233" s="240">
        <v>0.17499999999999999</v>
      </c>
      <c r="V233" s="244">
        <f t="shared" si="445"/>
        <v>0.28666667938232421</v>
      </c>
      <c r="W233" s="240">
        <v>0.27400000000000002</v>
      </c>
      <c r="AC233" s="241">
        <v>21.6</v>
      </c>
      <c r="AH233" s="241">
        <v>42.6</v>
      </c>
      <c r="AJ233" s="241">
        <v>20.6</v>
      </c>
      <c r="AL233" s="241">
        <v>10</v>
      </c>
      <c r="AM233" s="240">
        <v>0.23</v>
      </c>
      <c r="AO233" s="241">
        <v>19.600000000000001</v>
      </c>
      <c r="AP233" s="187">
        <v>175.58</v>
      </c>
      <c r="AQ233" s="187">
        <v>5.18</v>
      </c>
      <c r="AV233" s="240">
        <v>15.083</v>
      </c>
      <c r="AW233" s="240">
        <v>11.093999999999999</v>
      </c>
      <c r="BD233" s="187">
        <v>8.34</v>
      </c>
      <c r="BE233" s="187">
        <v>9.57</v>
      </c>
      <c r="BF233" s="187">
        <v>9.02</v>
      </c>
    </row>
    <row r="234" spans="1:58" x14ac:dyDescent="0.25">
      <c r="A234" s="232">
        <v>40044</v>
      </c>
      <c r="B234" s="187">
        <v>8.06</v>
      </c>
      <c r="C234" s="187">
        <v>6.45</v>
      </c>
      <c r="H234" s="187">
        <v>8.11</v>
      </c>
      <c r="I234" s="187">
        <v>2.85</v>
      </c>
      <c r="J234"/>
      <c r="N234" s="239">
        <v>22</v>
      </c>
      <c r="R234" s="239">
        <v>0</v>
      </c>
      <c r="S234" s="240">
        <v>0.65500000000000003</v>
      </c>
      <c r="V234" s="244">
        <f t="shared" si="445"/>
        <v>0.28666664123535157</v>
      </c>
      <c r="W234" s="240">
        <v>0.27400000000000002</v>
      </c>
      <c r="AC234" s="241">
        <v>26.1</v>
      </c>
      <c r="AH234" s="241">
        <v>52.1</v>
      </c>
      <c r="AJ234" s="241">
        <v>21.5</v>
      </c>
      <c r="AL234" s="241">
        <v>10</v>
      </c>
      <c r="AM234" s="240">
        <v>0.152</v>
      </c>
      <c r="AO234" s="241">
        <v>18.8</v>
      </c>
      <c r="AP234" s="187">
        <v>190.18</v>
      </c>
      <c r="AQ234" s="187">
        <v>3.13</v>
      </c>
      <c r="AV234" s="240">
        <v>15.420999999999999</v>
      </c>
      <c r="AW234" s="240">
        <v>14.428000000000001</v>
      </c>
      <c r="BD234" s="187">
        <v>8.34</v>
      </c>
      <c r="BE234" s="187">
        <v>9.57</v>
      </c>
      <c r="BF234" s="187">
        <v>6.37</v>
      </c>
    </row>
    <row r="235" spans="1:58" x14ac:dyDescent="0.25">
      <c r="A235" s="232">
        <v>40045</v>
      </c>
      <c r="B235" s="187">
        <v>8.44</v>
      </c>
      <c r="C235" s="187">
        <v>7.1</v>
      </c>
      <c r="H235" s="187">
        <v>8.2799999999999994</v>
      </c>
      <c r="I235" s="187">
        <v>2.67</v>
      </c>
      <c r="J235"/>
      <c r="N235" s="239">
        <v>30</v>
      </c>
      <c r="R235" s="239">
        <v>0</v>
      </c>
      <c r="S235" s="240">
        <v>0.61899999999999999</v>
      </c>
      <c r="V235" s="244">
        <f t="shared" si="445"/>
        <v>0.28666671752929684</v>
      </c>
      <c r="W235" s="240">
        <v>0.73199999999999998</v>
      </c>
      <c r="AC235" s="241">
        <v>24</v>
      </c>
      <c r="AH235" s="241">
        <v>48</v>
      </c>
      <c r="AJ235" s="241">
        <v>22</v>
      </c>
      <c r="AL235" s="241">
        <v>10</v>
      </c>
      <c r="AM235" s="240">
        <v>0.14299999999999999</v>
      </c>
      <c r="AO235" s="241">
        <v>18.3</v>
      </c>
      <c r="AP235" s="187">
        <v>199.2</v>
      </c>
      <c r="AQ235" s="187">
        <v>3.38</v>
      </c>
      <c r="AV235" s="240">
        <v>15.962999999999999</v>
      </c>
      <c r="AW235" s="240">
        <v>14.949</v>
      </c>
      <c r="BD235" s="187">
        <v>6.28</v>
      </c>
      <c r="BE235" s="187">
        <v>7.97</v>
      </c>
      <c r="BF235" s="187">
        <v>6.37</v>
      </c>
    </row>
    <row r="236" spans="1:58" x14ac:dyDescent="0.25">
      <c r="A236" s="232">
        <v>40046</v>
      </c>
      <c r="B236" s="187">
        <v>8.2799999999999994</v>
      </c>
      <c r="C236" s="187">
        <v>7.18</v>
      </c>
      <c r="H236" s="187">
        <v>7.88</v>
      </c>
      <c r="I236" s="187">
        <v>2.14</v>
      </c>
      <c r="J236"/>
      <c r="N236" s="239">
        <v>47</v>
      </c>
      <c r="R236" s="239">
        <v>0</v>
      </c>
      <c r="S236" s="240">
        <v>0.61099999999999999</v>
      </c>
      <c r="V236" s="244">
        <f t="shared" si="445"/>
        <v>0.28666656494140624</v>
      </c>
      <c r="W236" s="240">
        <v>0.94799999999999995</v>
      </c>
      <c r="AC236" s="241">
        <v>21.4</v>
      </c>
      <c r="AH236" s="241">
        <v>42.8</v>
      </c>
      <c r="AJ236" s="241">
        <v>20.7</v>
      </c>
      <c r="AL236" s="241">
        <v>10</v>
      </c>
      <c r="AM236" s="240">
        <v>0.16800000000000001</v>
      </c>
      <c r="AO236" s="241">
        <v>18.899999999999999</v>
      </c>
      <c r="AP236" s="187">
        <v>165.37</v>
      </c>
      <c r="AQ236" s="187">
        <v>2.89</v>
      </c>
      <c r="AV236" s="240">
        <v>15.79</v>
      </c>
      <c r="AW236" s="240">
        <v>14.92</v>
      </c>
      <c r="BD236" s="187">
        <v>5.96</v>
      </c>
      <c r="BE236" s="187">
        <v>7.97</v>
      </c>
      <c r="BF236" s="187">
        <v>5.49</v>
      </c>
    </row>
    <row r="237" spans="1:58" x14ac:dyDescent="0.25">
      <c r="A237" s="232">
        <v>40047</v>
      </c>
      <c r="B237" s="187">
        <v>6.55</v>
      </c>
      <c r="C237" s="187">
        <v>7.42</v>
      </c>
      <c r="H237" s="187">
        <v>7.27</v>
      </c>
      <c r="I237" s="187">
        <v>1.71</v>
      </c>
      <c r="J237"/>
      <c r="N237" s="239">
        <v>61</v>
      </c>
      <c r="R237" s="239">
        <v>0</v>
      </c>
      <c r="S237" s="240">
        <v>0.626</v>
      </c>
      <c r="V237" s="244">
        <f t="shared" si="445"/>
        <v>0.2866668701171875</v>
      </c>
      <c r="W237" s="240">
        <v>0.44700000000000001</v>
      </c>
      <c r="AC237" s="241">
        <v>19.100000000000001</v>
      </c>
      <c r="AH237" s="241">
        <v>38.200000000000003</v>
      </c>
      <c r="AJ237" s="241">
        <v>21.4</v>
      </c>
      <c r="AL237" s="241">
        <v>10</v>
      </c>
      <c r="AM237" s="240">
        <v>0.223</v>
      </c>
      <c r="AO237" s="241">
        <v>19.3</v>
      </c>
      <c r="AP237" s="187">
        <v>125.84</v>
      </c>
      <c r="AQ237" s="187">
        <v>2.31</v>
      </c>
      <c r="AV237" s="240">
        <v>15.23</v>
      </c>
      <c r="AW237" s="240">
        <v>14.2</v>
      </c>
      <c r="BD237" s="187">
        <v>5.33</v>
      </c>
      <c r="BE237" s="187">
        <v>5.31</v>
      </c>
      <c r="BF237" s="187">
        <v>3.73</v>
      </c>
    </row>
    <row r="238" spans="1:58" x14ac:dyDescent="0.25">
      <c r="A238" s="232">
        <v>40048</v>
      </c>
      <c r="B238" s="242">
        <f>(B237+B239)/2</f>
        <v>6.5350000000000001</v>
      </c>
      <c r="C238" s="242">
        <f>(C237+C239)/2</f>
        <v>6.9450000000000003</v>
      </c>
      <c r="H238" s="242">
        <f>(H237+H239)/2</f>
        <v>7.2549999999999999</v>
      </c>
      <c r="I238" s="187">
        <v>1.58</v>
      </c>
      <c r="J238"/>
      <c r="N238" s="243">
        <f>(N237+N239)/2</f>
        <v>60</v>
      </c>
      <c r="R238" s="243">
        <f>(R237+R239)/2</f>
        <v>0</v>
      </c>
      <c r="S238" s="244">
        <f t="shared" ref="S238:S252" si="451">(S239+S240)/2</f>
        <v>0.79133453369140605</v>
      </c>
      <c r="V238" s="244">
        <f t="shared" si="445"/>
        <v>0.28666625976562499</v>
      </c>
      <c r="W238" s="242">
        <f>(W237+W239)/2</f>
        <v>0.51449999999999996</v>
      </c>
      <c r="AC238" s="245">
        <f t="shared" ref="AC238" si="452">(AC237+AC239)/2</f>
        <v>18.05</v>
      </c>
      <c r="AH238" s="245">
        <f t="shared" ref="AH238" si="453">(AH237+AH239)/2</f>
        <v>36.1</v>
      </c>
      <c r="AJ238" s="245">
        <f t="shared" ref="AJ238" si="454">(AJ237+AJ239)/2</f>
        <v>20.2</v>
      </c>
      <c r="AL238" s="245">
        <f t="shared" ref="AL238:AM238" si="455">(AL237+AL239)/2</f>
        <v>10</v>
      </c>
      <c r="AM238" s="244">
        <f t="shared" si="455"/>
        <v>0.17599999999999999</v>
      </c>
      <c r="AO238" s="245">
        <f t="shared" ref="AO238" si="456">(AO237+AO239)/2</f>
        <v>19</v>
      </c>
      <c r="AP238" s="187">
        <v>115.32</v>
      </c>
      <c r="AQ238" s="187">
        <v>2</v>
      </c>
      <c r="AV238" s="240">
        <v>14.667</v>
      </c>
      <c r="AW238" s="240">
        <v>14.622999999999999</v>
      </c>
      <c r="BD238" s="187">
        <v>5.33</v>
      </c>
      <c r="BE238" s="187">
        <v>6.91</v>
      </c>
      <c r="BF238" s="187">
        <v>3.38</v>
      </c>
    </row>
    <row r="239" spans="1:58" x14ac:dyDescent="0.25">
      <c r="A239" s="232">
        <v>40049</v>
      </c>
      <c r="B239" s="187">
        <v>6.52</v>
      </c>
      <c r="C239" s="187">
        <v>6.47</v>
      </c>
      <c r="H239" s="187">
        <v>7.24</v>
      </c>
      <c r="I239" s="187">
        <v>1.72</v>
      </c>
      <c r="J239"/>
      <c r="N239" s="239">
        <v>59</v>
      </c>
      <c r="R239" s="239">
        <v>0</v>
      </c>
      <c r="S239" s="244">
        <f t="shared" si="451"/>
        <v>0.79133093261718734</v>
      </c>
      <c r="V239" s="244">
        <f t="shared" si="445"/>
        <v>0.28666748046874996</v>
      </c>
      <c r="W239" s="240">
        <v>0.58199999999999996</v>
      </c>
      <c r="AC239" s="241">
        <v>17</v>
      </c>
      <c r="AH239" s="241">
        <v>34</v>
      </c>
      <c r="AJ239" s="241">
        <v>19</v>
      </c>
      <c r="AL239" s="241">
        <v>10</v>
      </c>
      <c r="AM239" s="240">
        <v>0.129</v>
      </c>
      <c r="AO239" s="241">
        <v>18.7</v>
      </c>
      <c r="AP239" s="187">
        <v>155.47</v>
      </c>
      <c r="AQ239" s="187">
        <v>2.82</v>
      </c>
      <c r="AV239" s="240">
        <v>17.484999999999999</v>
      </c>
      <c r="AW239" s="240">
        <v>15.557</v>
      </c>
      <c r="BD239" s="187">
        <v>5.33</v>
      </c>
      <c r="BE239" s="187">
        <v>6.91</v>
      </c>
      <c r="BF239" s="187">
        <v>3.38</v>
      </c>
    </row>
    <row r="240" spans="1:58" x14ac:dyDescent="0.25">
      <c r="A240" s="232">
        <v>40050</v>
      </c>
      <c r="B240" s="187">
        <v>6.74</v>
      </c>
      <c r="C240" s="187">
        <v>6.52</v>
      </c>
      <c r="H240" s="187">
        <v>7.18</v>
      </c>
      <c r="I240" s="187">
        <v>1.78</v>
      </c>
      <c r="J240"/>
      <c r="N240" s="239">
        <v>75</v>
      </c>
      <c r="R240" s="239">
        <v>0</v>
      </c>
      <c r="S240" s="244">
        <f t="shared" si="451"/>
        <v>0.79133813476562476</v>
      </c>
      <c r="V240" s="244">
        <f t="shared" si="445"/>
        <v>0.28666503906249996</v>
      </c>
      <c r="W240" s="240">
        <v>0.39600000000000002</v>
      </c>
      <c r="AC240" s="241">
        <v>17</v>
      </c>
      <c r="AH240" s="241">
        <v>34</v>
      </c>
      <c r="AJ240" s="241">
        <v>19.2</v>
      </c>
      <c r="AL240" s="241">
        <v>10</v>
      </c>
      <c r="AM240" s="240">
        <v>0.13900000000000001</v>
      </c>
      <c r="AO240" s="241">
        <v>18.8</v>
      </c>
      <c r="AP240" s="187">
        <v>154.4</v>
      </c>
      <c r="AQ240" s="187">
        <v>2.93</v>
      </c>
      <c r="AV240" s="240">
        <v>15.805</v>
      </c>
      <c r="AW240" s="240">
        <v>14.868</v>
      </c>
      <c r="BD240" s="187">
        <v>5.33</v>
      </c>
      <c r="BE240" s="187">
        <v>6.91</v>
      </c>
      <c r="BF240" s="187">
        <v>3.38</v>
      </c>
    </row>
    <row r="241" spans="1:58" x14ac:dyDescent="0.25">
      <c r="A241" s="232">
        <v>40051</v>
      </c>
      <c r="B241" s="187">
        <v>5.84</v>
      </c>
      <c r="C241" s="187">
        <v>6.55</v>
      </c>
      <c r="H241" s="187">
        <v>7.41</v>
      </c>
      <c r="I241" s="187">
        <v>1.72</v>
      </c>
      <c r="J241"/>
      <c r="N241" s="239">
        <v>74</v>
      </c>
      <c r="R241" s="239">
        <v>0</v>
      </c>
      <c r="S241" s="244">
        <f t="shared" si="451"/>
        <v>0.79132373046874982</v>
      </c>
      <c r="V241" s="244">
        <f t="shared" si="445"/>
        <v>0.28666992187499996</v>
      </c>
      <c r="W241" s="240">
        <v>0.63800000000000001</v>
      </c>
      <c r="AC241" s="241">
        <v>18</v>
      </c>
      <c r="AH241" s="241">
        <v>36</v>
      </c>
      <c r="AJ241" s="241">
        <v>20.5</v>
      </c>
      <c r="AL241" s="241">
        <v>10</v>
      </c>
      <c r="AM241" s="240">
        <v>0.112</v>
      </c>
      <c r="AO241" s="241">
        <v>18.5</v>
      </c>
      <c r="AP241" s="187">
        <v>155.66999999999999</v>
      </c>
      <c r="AQ241" s="187">
        <v>3.22</v>
      </c>
      <c r="AV241" s="240">
        <v>15.355</v>
      </c>
      <c r="AW241" s="240">
        <v>14.321999999999999</v>
      </c>
      <c r="BD241" s="187">
        <v>5.33</v>
      </c>
      <c r="BE241" s="187">
        <v>6.91</v>
      </c>
      <c r="BF241" s="187">
        <v>3.38</v>
      </c>
    </row>
    <row r="242" spans="1:58" x14ac:dyDescent="0.25">
      <c r="A242" s="232">
        <v>40052</v>
      </c>
      <c r="B242" s="187">
        <v>6.09</v>
      </c>
      <c r="C242" s="187">
        <v>6.58</v>
      </c>
      <c r="H242" s="187">
        <v>6.97</v>
      </c>
      <c r="I242" s="187">
        <v>1.98</v>
      </c>
      <c r="J242"/>
      <c r="N242" s="239">
        <v>43</v>
      </c>
      <c r="R242" s="239">
        <v>0</v>
      </c>
      <c r="S242" s="244">
        <f t="shared" si="451"/>
        <v>0.7913525390624998</v>
      </c>
      <c r="V242" s="244">
        <f t="shared" si="445"/>
        <v>0.28666015624999996</v>
      </c>
      <c r="W242" s="240">
        <v>0.46700000000000003</v>
      </c>
      <c r="AC242" s="241">
        <v>18</v>
      </c>
      <c r="AH242" s="241">
        <v>36</v>
      </c>
      <c r="AJ242" s="241">
        <v>8.9</v>
      </c>
      <c r="AL242" s="241">
        <v>10</v>
      </c>
      <c r="AM242" s="240">
        <v>0.25</v>
      </c>
      <c r="AO242" s="241">
        <v>17.7</v>
      </c>
      <c r="AP242" s="187">
        <v>164.76</v>
      </c>
      <c r="AQ242" s="187">
        <v>3.09</v>
      </c>
      <c r="AV242" s="240">
        <v>15.673999999999999</v>
      </c>
      <c r="AW242" s="240">
        <v>14.760999999999999</v>
      </c>
      <c r="BD242" s="187">
        <v>5.33</v>
      </c>
      <c r="BE242" s="187">
        <v>6.91</v>
      </c>
      <c r="BF242" s="187">
        <v>3.38</v>
      </c>
    </row>
    <row r="243" spans="1:58" x14ac:dyDescent="0.25">
      <c r="A243" s="232">
        <v>40053</v>
      </c>
      <c r="B243" s="187">
        <v>6.59</v>
      </c>
      <c r="C243" s="187">
        <v>6.29</v>
      </c>
      <c r="H243" s="242">
        <f>(H242+H244)/2</f>
        <v>7.3849999999999998</v>
      </c>
      <c r="I243" s="187">
        <v>2.17</v>
      </c>
      <c r="J243"/>
      <c r="N243" s="239">
        <v>34</v>
      </c>
      <c r="R243" s="239">
        <v>0</v>
      </c>
      <c r="S243" s="244">
        <f t="shared" si="451"/>
        <v>0.79129492187499983</v>
      </c>
      <c r="V243" s="244">
        <f t="shared" si="445"/>
        <v>0.2866796875</v>
      </c>
      <c r="W243" s="240">
        <v>1.1299999999999999</v>
      </c>
      <c r="AC243" s="241">
        <v>17.100000000000001</v>
      </c>
      <c r="AH243" s="241">
        <v>34.299999999999997</v>
      </c>
      <c r="AJ243" s="241">
        <v>14</v>
      </c>
      <c r="AL243" s="241">
        <v>10</v>
      </c>
      <c r="AM243" s="240">
        <v>0.20399999999999999</v>
      </c>
      <c r="AO243" s="241">
        <v>17</v>
      </c>
      <c r="AP243" s="187">
        <v>168.18</v>
      </c>
      <c r="AQ243" s="187">
        <v>3.08</v>
      </c>
      <c r="AV243" s="240">
        <v>15.538</v>
      </c>
      <c r="AW243" s="240">
        <v>14.541</v>
      </c>
      <c r="BD243" s="187">
        <v>5.33</v>
      </c>
      <c r="BE243" s="187">
        <v>13.29</v>
      </c>
      <c r="BF243" s="187">
        <v>3.38</v>
      </c>
    </row>
    <row r="244" spans="1:58" x14ac:dyDescent="0.25">
      <c r="A244" s="232">
        <v>40054</v>
      </c>
      <c r="B244" s="187">
        <v>6.38</v>
      </c>
      <c r="C244" s="187">
        <v>6.38</v>
      </c>
      <c r="H244" s="187">
        <v>7.8</v>
      </c>
      <c r="I244" s="187">
        <v>2.36</v>
      </c>
      <c r="J244"/>
      <c r="N244" s="239">
        <v>31</v>
      </c>
      <c r="R244" s="239">
        <v>0</v>
      </c>
      <c r="S244" s="244">
        <f t="shared" si="451"/>
        <v>0.79141015624999989</v>
      </c>
      <c r="V244" s="244">
        <f t="shared" si="445"/>
        <v>0.28664062499999998</v>
      </c>
      <c r="W244" s="240">
        <v>1.907</v>
      </c>
      <c r="AC244" s="241">
        <v>21.2</v>
      </c>
      <c r="AH244" s="241">
        <v>42.4</v>
      </c>
      <c r="AJ244" s="241">
        <v>20.9</v>
      </c>
      <c r="AL244" s="241">
        <v>10</v>
      </c>
      <c r="AM244" s="240">
        <v>0.248</v>
      </c>
      <c r="AO244" s="241">
        <v>15.9</v>
      </c>
      <c r="AP244" s="187">
        <v>164.4</v>
      </c>
      <c r="AQ244" s="187">
        <v>2.91</v>
      </c>
      <c r="AV244" s="240">
        <v>15.1</v>
      </c>
      <c r="AW244" s="240">
        <v>14.15</v>
      </c>
      <c r="BD244" s="187">
        <v>5.33</v>
      </c>
      <c r="BE244" s="187">
        <v>15.94</v>
      </c>
      <c r="BF244" s="187">
        <v>3.38</v>
      </c>
    </row>
    <row r="245" spans="1:58" x14ac:dyDescent="0.25">
      <c r="A245" s="232">
        <v>40055</v>
      </c>
      <c r="B245" s="242">
        <f>(B244+B246)/2</f>
        <v>6.6749999999999998</v>
      </c>
      <c r="C245" s="242">
        <f>(C244+C246)/2</f>
        <v>6.3550000000000004</v>
      </c>
      <c r="H245" s="242">
        <f>(H244+H246)/2</f>
        <v>7.38</v>
      </c>
      <c r="I245" s="187">
        <v>2.29</v>
      </c>
      <c r="J245"/>
      <c r="N245" s="243">
        <f>(N244+N246)/2</f>
        <v>31</v>
      </c>
      <c r="R245" s="243">
        <f>(R244+R246)/2</f>
        <v>0</v>
      </c>
      <c r="S245" s="244">
        <f t="shared" si="451"/>
        <v>0.7911796874999999</v>
      </c>
      <c r="V245" s="244">
        <f t="shared" si="445"/>
        <v>0.28671875000000002</v>
      </c>
      <c r="W245" s="242">
        <f>(W244+W246)/2</f>
        <v>2.2635000000000001</v>
      </c>
      <c r="AC245" s="245">
        <f t="shared" ref="AC245" si="457">(AC244+AC246)/2</f>
        <v>22.7</v>
      </c>
      <c r="AH245" s="245">
        <f t="shared" ref="AH245" si="458">(AH244+AH246)/2</f>
        <v>45.4</v>
      </c>
      <c r="AJ245" s="245">
        <f t="shared" ref="AJ245" si="459">(AJ244+AJ246)/2</f>
        <v>21.299999999999997</v>
      </c>
      <c r="AL245" s="245">
        <f t="shared" ref="AL245:AM245" si="460">(AL244+AL246)/2</f>
        <v>10</v>
      </c>
      <c r="AM245" s="244">
        <f t="shared" si="460"/>
        <v>0.22</v>
      </c>
      <c r="AO245" s="245">
        <f t="shared" ref="AO245" si="461">(AO244+AO246)/2</f>
        <v>15.55</v>
      </c>
      <c r="AP245" s="187">
        <v>167.6</v>
      </c>
      <c r="AQ245" s="187">
        <v>3.61</v>
      </c>
      <c r="AV245" s="240">
        <v>13.913</v>
      </c>
      <c r="AW245" s="240">
        <v>12.893000000000001</v>
      </c>
      <c r="BD245" s="187">
        <v>5.33</v>
      </c>
      <c r="BE245" s="187">
        <v>17.54</v>
      </c>
      <c r="BF245" s="187">
        <v>5.49</v>
      </c>
    </row>
    <row r="246" spans="1:58" ht="15.75" thickBot="1" x14ac:dyDescent="0.3">
      <c r="A246" s="232">
        <v>40056</v>
      </c>
      <c r="B246" s="250">
        <v>6.97</v>
      </c>
      <c r="C246" s="250">
        <v>6.33</v>
      </c>
      <c r="H246" s="250">
        <v>6.96</v>
      </c>
      <c r="I246" s="250">
        <v>2.4500000000000002</v>
      </c>
      <c r="J246"/>
      <c r="N246" s="251">
        <v>31</v>
      </c>
      <c r="R246" s="251">
        <v>0</v>
      </c>
      <c r="S246" s="256">
        <f t="shared" si="451"/>
        <v>0.79164062499999988</v>
      </c>
      <c r="V246" s="256">
        <f t="shared" si="445"/>
        <v>0.2865625</v>
      </c>
      <c r="W246" s="252">
        <v>2.62</v>
      </c>
      <c r="AC246" s="253">
        <v>24.2</v>
      </c>
      <c r="AH246" s="253">
        <v>48.4</v>
      </c>
      <c r="AJ246" s="253">
        <v>21.7</v>
      </c>
      <c r="AL246" s="253">
        <v>10</v>
      </c>
      <c r="AM246" s="252">
        <v>0.192</v>
      </c>
      <c r="AO246" s="253">
        <v>15.2</v>
      </c>
      <c r="AP246" s="250">
        <v>200.22</v>
      </c>
      <c r="AQ246" s="250">
        <v>3.58</v>
      </c>
      <c r="AV246" s="252">
        <v>17.004000000000001</v>
      </c>
      <c r="AW246" s="252">
        <v>15.087999999999999</v>
      </c>
      <c r="BD246" s="250">
        <v>5.33</v>
      </c>
      <c r="BE246" s="250">
        <v>17.54</v>
      </c>
      <c r="BF246" s="250">
        <v>5.49</v>
      </c>
    </row>
    <row r="247" spans="1:58" x14ac:dyDescent="0.25">
      <c r="A247" s="232">
        <v>40057</v>
      </c>
      <c r="B247" s="187">
        <v>7.08</v>
      </c>
      <c r="C247" s="187">
        <v>6.35</v>
      </c>
      <c r="H247" s="187">
        <v>7.04</v>
      </c>
      <c r="I247" s="187">
        <v>2.15</v>
      </c>
      <c r="J247"/>
      <c r="N247" s="239">
        <v>27</v>
      </c>
      <c r="R247" s="239">
        <v>0</v>
      </c>
      <c r="S247" s="244">
        <f t="shared" si="451"/>
        <v>0.79071874999999991</v>
      </c>
      <c r="V247" s="244">
        <f t="shared" si="445"/>
        <v>0.28687499999999999</v>
      </c>
      <c r="W247" s="242">
        <f>(W246+W248)/2</f>
        <v>2.7054999999999998</v>
      </c>
      <c r="AC247" s="241">
        <v>26.7</v>
      </c>
      <c r="AH247" s="241">
        <v>53.4</v>
      </c>
      <c r="AJ247" s="241">
        <v>23.2</v>
      </c>
      <c r="AL247" s="241">
        <v>10</v>
      </c>
      <c r="AM247" s="240">
        <v>0.249</v>
      </c>
      <c r="AO247" s="241">
        <v>15.2</v>
      </c>
      <c r="AP247" s="187">
        <v>180.61</v>
      </c>
      <c r="AQ247" s="187">
        <v>3.76</v>
      </c>
      <c r="AV247" s="240">
        <v>15.635999999999999</v>
      </c>
      <c r="AW247" s="240">
        <v>13.881</v>
      </c>
      <c r="BD247" s="187">
        <v>5.33</v>
      </c>
      <c r="BE247" s="187">
        <v>19.66</v>
      </c>
      <c r="BF247" s="187">
        <v>6.37</v>
      </c>
    </row>
    <row r="248" spans="1:58" x14ac:dyDescent="0.25">
      <c r="A248" s="232">
        <v>40058</v>
      </c>
      <c r="B248" s="187">
        <v>7.28</v>
      </c>
      <c r="C248" s="187">
        <v>7.05</v>
      </c>
      <c r="H248" s="187">
        <v>6.93</v>
      </c>
      <c r="I248" s="187">
        <v>2.34</v>
      </c>
      <c r="J248"/>
      <c r="N248" s="243">
        <f>(N247+N249)/2</f>
        <v>32</v>
      </c>
      <c r="R248" s="239">
        <v>0</v>
      </c>
      <c r="S248" s="244">
        <f t="shared" si="451"/>
        <v>0.79256249999999995</v>
      </c>
      <c r="V248" s="244">
        <f t="shared" si="445"/>
        <v>0.28625</v>
      </c>
      <c r="W248" s="240">
        <v>2.7909999999999999</v>
      </c>
      <c r="AC248" s="241">
        <v>26.1</v>
      </c>
      <c r="AH248" s="241">
        <v>51.8</v>
      </c>
      <c r="AJ248" s="241">
        <v>23.4</v>
      </c>
      <c r="AL248" s="245">
        <f>(AL249+AL250)/2</f>
        <v>9.5469833374023434</v>
      </c>
      <c r="AM248" s="240">
        <v>0.17299999999999999</v>
      </c>
      <c r="AO248" s="241">
        <v>15.1</v>
      </c>
      <c r="AP248" s="187">
        <v>199.94</v>
      </c>
      <c r="AQ248" s="187">
        <v>4.01</v>
      </c>
      <c r="AV248" s="240">
        <v>16.32</v>
      </c>
      <c r="AW248" s="240">
        <v>14.301</v>
      </c>
      <c r="BD248" s="187">
        <v>5.48</v>
      </c>
      <c r="BE248" s="187">
        <v>18.07</v>
      </c>
      <c r="BF248" s="187">
        <v>6.9</v>
      </c>
    </row>
    <row r="249" spans="1:58" x14ac:dyDescent="0.25">
      <c r="A249" s="232">
        <v>40059</v>
      </c>
      <c r="B249" s="242">
        <f>(B250+B251)/2</f>
        <v>6.5975000000000001</v>
      </c>
      <c r="C249" s="187">
        <v>7.12</v>
      </c>
      <c r="H249" s="187">
        <v>5.71</v>
      </c>
      <c r="I249" s="187">
        <v>2.64</v>
      </c>
      <c r="J249"/>
      <c r="N249" s="239">
        <v>37</v>
      </c>
      <c r="R249" s="239">
        <v>0</v>
      </c>
      <c r="S249" s="244">
        <f t="shared" si="451"/>
        <v>0.78887499999999999</v>
      </c>
      <c r="V249" s="244">
        <f t="shared" si="445"/>
        <v>0.28750000000000003</v>
      </c>
      <c r="W249" s="240">
        <v>1.52</v>
      </c>
      <c r="AC249" s="241">
        <v>20.399999999999999</v>
      </c>
      <c r="AH249" s="241">
        <v>40.9</v>
      </c>
      <c r="AJ249" s="241">
        <v>18.899999999999999</v>
      </c>
      <c r="AL249" s="245">
        <f>(AL250+AL251)/2</f>
        <v>9.0939666748046868</v>
      </c>
      <c r="AM249" s="240">
        <v>0.25</v>
      </c>
      <c r="AO249" s="241">
        <v>15.5</v>
      </c>
      <c r="AP249" s="187">
        <v>210.67</v>
      </c>
      <c r="AQ249" s="187">
        <v>3.58</v>
      </c>
      <c r="AV249" s="240">
        <v>17.218</v>
      </c>
      <c r="AW249" s="240">
        <v>15.385</v>
      </c>
      <c r="BD249" s="187">
        <v>6.75</v>
      </c>
      <c r="BE249" s="187">
        <v>18.07</v>
      </c>
      <c r="BF249" s="187">
        <v>4.6100000000000003</v>
      </c>
    </row>
    <row r="250" spans="1:58" x14ac:dyDescent="0.25">
      <c r="A250" s="232">
        <v>40060</v>
      </c>
      <c r="B250" s="242">
        <f>(B251+B252)/2</f>
        <v>6.5949999999999998</v>
      </c>
      <c r="C250" s="187">
        <v>6.31</v>
      </c>
      <c r="H250" s="187">
        <v>6.71</v>
      </c>
      <c r="I250" s="187">
        <v>2.7</v>
      </c>
      <c r="J250"/>
      <c r="N250" s="239">
        <v>60</v>
      </c>
      <c r="R250" s="239">
        <v>0</v>
      </c>
      <c r="S250" s="244">
        <f t="shared" si="451"/>
        <v>0.7962499999999999</v>
      </c>
      <c r="V250" s="244">
        <f t="shared" si="445"/>
        <v>0.28500000000000003</v>
      </c>
      <c r="W250" s="240">
        <v>0.28699999999999998</v>
      </c>
      <c r="AC250" s="241">
        <v>24.7</v>
      </c>
      <c r="AH250" s="241">
        <v>49.5</v>
      </c>
      <c r="AJ250" s="241">
        <v>21.4</v>
      </c>
      <c r="AL250" s="241">
        <v>10</v>
      </c>
      <c r="AM250" s="240">
        <v>0.06</v>
      </c>
      <c r="AO250" s="241">
        <v>16</v>
      </c>
      <c r="AP250" s="187">
        <v>175.32</v>
      </c>
      <c r="AQ250" s="187">
        <v>2.66</v>
      </c>
      <c r="AV250" s="240">
        <v>15.737</v>
      </c>
      <c r="AW250" s="240">
        <v>14.843999999999999</v>
      </c>
      <c r="BD250" s="187">
        <v>9.61</v>
      </c>
      <c r="BE250" s="187">
        <v>21.26</v>
      </c>
      <c r="BF250" s="187">
        <v>4.6100000000000003</v>
      </c>
    </row>
    <row r="251" spans="1:58" x14ac:dyDescent="0.25">
      <c r="A251" s="232">
        <v>40061</v>
      </c>
      <c r="B251" s="187">
        <v>6.6</v>
      </c>
      <c r="C251" s="187">
        <v>6.52</v>
      </c>
      <c r="H251" s="187">
        <v>6.72</v>
      </c>
      <c r="I251" s="187">
        <v>2.42</v>
      </c>
      <c r="J251"/>
      <c r="N251" s="239">
        <v>47</v>
      </c>
      <c r="R251" s="239">
        <v>0</v>
      </c>
      <c r="S251" s="244">
        <f t="shared" si="451"/>
        <v>0.78149999999999997</v>
      </c>
      <c r="V251" s="244">
        <f t="shared" si="445"/>
        <v>0.29000000000000004</v>
      </c>
      <c r="W251" s="240">
        <v>0.17199999999999999</v>
      </c>
      <c r="AC251" s="241">
        <v>23.9</v>
      </c>
      <c r="AH251" s="241">
        <v>47.8</v>
      </c>
      <c r="AJ251" s="241">
        <v>19.5</v>
      </c>
      <c r="AL251" s="245">
        <f t="shared" ref="AL251:AL258" si="462">(AL252+AL253)/2</f>
        <v>8.1879333496093754</v>
      </c>
      <c r="AM251" s="240">
        <v>2.9000000000000001E-2</v>
      </c>
      <c r="AO251" s="241">
        <v>16.2</v>
      </c>
      <c r="AP251" s="187">
        <v>152.03</v>
      </c>
      <c r="AQ251" s="187">
        <v>2.4300000000000002</v>
      </c>
      <c r="AV251" s="240">
        <v>15.24</v>
      </c>
      <c r="AW251" s="240">
        <v>14.23</v>
      </c>
      <c r="BD251" s="187">
        <v>9.61</v>
      </c>
      <c r="BE251" s="187">
        <v>21.26</v>
      </c>
      <c r="BF251" s="187">
        <v>6.37</v>
      </c>
    </row>
    <row r="252" spans="1:58" x14ac:dyDescent="0.25">
      <c r="A252" s="232">
        <v>40062</v>
      </c>
      <c r="B252" s="242">
        <f>(B251+B253)/2</f>
        <v>6.59</v>
      </c>
      <c r="C252" s="242">
        <f>(C251+C253)/2</f>
        <v>6.35</v>
      </c>
      <c r="H252" s="242">
        <f>(H251+H253)/2</f>
        <v>6.7750000000000004</v>
      </c>
      <c r="I252" s="187">
        <v>2.39</v>
      </c>
      <c r="J252"/>
      <c r="N252" s="243">
        <f>(N251+N253)/2</f>
        <v>48</v>
      </c>
      <c r="R252" s="243">
        <f>(R251+R253)/2</f>
        <v>0</v>
      </c>
      <c r="S252" s="244">
        <f t="shared" si="451"/>
        <v>0.81099999999999994</v>
      </c>
      <c r="V252" s="244">
        <f t="shared" si="445"/>
        <v>0.28000000000000003</v>
      </c>
      <c r="W252" s="242">
        <f>(W251+W253)/2</f>
        <v>0.17049999999999998</v>
      </c>
      <c r="AC252" s="245">
        <f>(AC251+AC253)/2</f>
        <v>25.4</v>
      </c>
      <c r="AH252" s="245">
        <f>(AH251+AH253)/2</f>
        <v>50.8</v>
      </c>
      <c r="AJ252" s="245">
        <f>(AJ251+AJ253)/2</f>
        <v>21</v>
      </c>
      <c r="AL252" s="245">
        <f t="shared" si="462"/>
        <v>8.18975830078125</v>
      </c>
      <c r="AM252" s="244">
        <f>(AM251+AM253)/2</f>
        <v>1.7000000000000001E-2</v>
      </c>
      <c r="AO252" s="245">
        <f>(AO251+AO253)/2</f>
        <v>15.85</v>
      </c>
      <c r="AP252" s="187">
        <v>125.69</v>
      </c>
      <c r="AQ252" s="187">
        <v>1.94</v>
      </c>
      <c r="AV252" s="240">
        <v>13.22</v>
      </c>
      <c r="AW252" s="240">
        <v>13.18</v>
      </c>
      <c r="BD252" s="187">
        <v>9.61</v>
      </c>
      <c r="BE252" s="187">
        <v>21.26</v>
      </c>
      <c r="BF252" s="187">
        <v>6.37</v>
      </c>
    </row>
    <row r="253" spans="1:58" x14ac:dyDescent="0.25">
      <c r="A253" s="232">
        <v>40063</v>
      </c>
      <c r="B253" s="187">
        <v>6.58</v>
      </c>
      <c r="C253" s="187">
        <v>6.18</v>
      </c>
      <c r="H253" s="187">
        <v>6.83</v>
      </c>
      <c r="I253" s="187">
        <v>2.4500000000000002</v>
      </c>
      <c r="J253"/>
      <c r="N253" s="239">
        <v>49</v>
      </c>
      <c r="R253" s="239">
        <v>0</v>
      </c>
      <c r="S253" s="240">
        <v>0.752</v>
      </c>
      <c r="V253" s="244">
        <f t="shared" si="445"/>
        <v>0.30000000000000004</v>
      </c>
      <c r="W253" s="240">
        <v>0.16900000000000001</v>
      </c>
      <c r="AC253" s="241">
        <v>26.9</v>
      </c>
      <c r="AH253" s="241">
        <v>53.8</v>
      </c>
      <c r="AJ253" s="241">
        <v>22.5</v>
      </c>
      <c r="AL253" s="245">
        <f t="shared" si="462"/>
        <v>8.1861083984375007</v>
      </c>
      <c r="AM253" s="240">
        <v>5.0000000000000001E-3</v>
      </c>
      <c r="AO253" s="241">
        <v>15.5</v>
      </c>
      <c r="AP253" s="242">
        <f>(AP252+AP254)/2</f>
        <v>145.715</v>
      </c>
      <c r="AQ253" s="242">
        <f>(AQ252+AQ254)/2</f>
        <v>2.395</v>
      </c>
      <c r="AV253" s="240">
        <v>16.565000000000001</v>
      </c>
      <c r="AW253" s="240">
        <v>14.66</v>
      </c>
      <c r="BD253" s="187">
        <v>9.1300000000000008</v>
      </c>
      <c r="BE253" s="187">
        <v>21.26</v>
      </c>
      <c r="BF253" s="187">
        <v>6.37</v>
      </c>
    </row>
    <row r="254" spans="1:58" x14ac:dyDescent="0.25">
      <c r="A254" s="232">
        <v>40064</v>
      </c>
      <c r="B254" s="187">
        <v>6.67</v>
      </c>
      <c r="C254" s="187">
        <v>6.32</v>
      </c>
      <c r="H254" s="187">
        <v>7.1</v>
      </c>
      <c r="I254" s="187">
        <v>2.19</v>
      </c>
      <c r="J254"/>
      <c r="N254" s="239">
        <v>35</v>
      </c>
      <c r="R254" s="239">
        <v>0</v>
      </c>
      <c r="S254" s="240">
        <v>0.87</v>
      </c>
      <c r="V254" s="244">
        <f t="shared" si="445"/>
        <v>0.26</v>
      </c>
      <c r="W254" s="240">
        <v>0.13200000000000001</v>
      </c>
      <c r="AC254" s="241">
        <v>22.8</v>
      </c>
      <c r="AH254" s="241">
        <v>45.6</v>
      </c>
      <c r="AJ254" s="241">
        <v>20.7</v>
      </c>
      <c r="AL254" s="245">
        <f t="shared" si="462"/>
        <v>8.1934082031249993</v>
      </c>
      <c r="AM254" s="240">
        <v>0.18</v>
      </c>
      <c r="AO254" s="241">
        <v>15.3</v>
      </c>
      <c r="AP254" s="187">
        <v>165.74</v>
      </c>
      <c r="AQ254" s="187">
        <v>2.85</v>
      </c>
      <c r="AV254" s="240">
        <v>15.787000000000001</v>
      </c>
      <c r="AW254" s="240">
        <v>14.933</v>
      </c>
      <c r="BD254" s="187">
        <v>9.1300000000000008</v>
      </c>
      <c r="BE254" s="187">
        <v>21.26</v>
      </c>
      <c r="BF254" s="187">
        <v>6.37</v>
      </c>
    </row>
    <row r="255" spans="1:58" x14ac:dyDescent="0.25">
      <c r="A255" s="232">
        <v>40065</v>
      </c>
      <c r="B255" s="187">
        <v>6.52</v>
      </c>
      <c r="C255" s="187">
        <v>6.05</v>
      </c>
      <c r="H255" s="187">
        <v>7.11</v>
      </c>
      <c r="I255" s="187">
        <v>2.5</v>
      </c>
      <c r="J255"/>
      <c r="N255" s="239">
        <v>67</v>
      </c>
      <c r="R255" s="239">
        <v>0</v>
      </c>
      <c r="S255" s="240">
        <v>0.77700000000000002</v>
      </c>
      <c r="V255" s="240">
        <v>0.34</v>
      </c>
      <c r="W255" s="240">
        <v>0.20899999999999999</v>
      </c>
      <c r="AC255" s="241">
        <v>27.4</v>
      </c>
      <c r="AH255" s="241">
        <v>54.8</v>
      </c>
      <c r="AJ255" s="241">
        <v>16.899999999999999</v>
      </c>
      <c r="AL255" s="245">
        <f t="shared" si="462"/>
        <v>8.1788085937500004</v>
      </c>
      <c r="AM255" s="240">
        <v>0.109</v>
      </c>
      <c r="AO255" s="241">
        <v>15.4</v>
      </c>
      <c r="AP255" s="187">
        <v>157.68</v>
      </c>
      <c r="AQ255" s="187">
        <v>2.2799999999999998</v>
      </c>
      <c r="AV255" s="240">
        <v>16.344000000000001</v>
      </c>
      <c r="AW255" s="240">
        <v>14.965</v>
      </c>
      <c r="BD255" s="187">
        <v>9.1300000000000008</v>
      </c>
      <c r="BE255" s="187">
        <v>21.26</v>
      </c>
      <c r="BF255" s="187">
        <v>6.37</v>
      </c>
    </row>
    <row r="256" spans="1:58" x14ac:dyDescent="0.25">
      <c r="A256" s="232">
        <v>40066</v>
      </c>
      <c r="B256" s="187">
        <v>6.67</v>
      </c>
      <c r="C256" s="187">
        <v>6.47</v>
      </c>
      <c r="H256" s="187">
        <v>4.63</v>
      </c>
      <c r="I256" s="187">
        <v>2.87</v>
      </c>
      <c r="J256"/>
      <c r="N256" s="239">
        <v>38</v>
      </c>
      <c r="R256" s="239">
        <v>0</v>
      </c>
      <c r="S256" s="244">
        <f t="shared" ref="S256:S261" si="463">(S257+S258)/2</f>
        <v>0.79153125000000002</v>
      </c>
      <c r="V256" s="240">
        <v>0.18</v>
      </c>
      <c r="W256" s="240">
        <v>0.21299999999999999</v>
      </c>
      <c r="AC256" s="241">
        <v>17.8</v>
      </c>
      <c r="AH256" s="241">
        <v>35.6</v>
      </c>
      <c r="AJ256" s="241">
        <v>19.7</v>
      </c>
      <c r="AL256" s="245">
        <f t="shared" si="462"/>
        <v>8.2080078125</v>
      </c>
      <c r="AM256" s="240">
        <v>0.13800000000000001</v>
      </c>
      <c r="AO256" s="241">
        <v>14.9</v>
      </c>
      <c r="AP256" s="187">
        <v>145.09</v>
      </c>
      <c r="AQ256" s="187">
        <v>1.08</v>
      </c>
      <c r="AV256" s="240">
        <v>15.146000000000001</v>
      </c>
      <c r="AW256" s="240">
        <v>14.109</v>
      </c>
      <c r="BD256" s="187">
        <v>9.1300000000000008</v>
      </c>
      <c r="BE256" s="187">
        <v>21.26</v>
      </c>
      <c r="BF256" s="187">
        <v>4.6100000000000003</v>
      </c>
    </row>
    <row r="257" spans="1:58" x14ac:dyDescent="0.25">
      <c r="A257" s="232">
        <v>40067</v>
      </c>
      <c r="B257" s="187">
        <v>6.64</v>
      </c>
      <c r="C257" s="187">
        <v>6.57</v>
      </c>
      <c r="H257" s="187">
        <v>7.47</v>
      </c>
      <c r="I257" s="187">
        <v>2.4300000000000002</v>
      </c>
      <c r="J257"/>
      <c r="N257" s="239">
        <v>27</v>
      </c>
      <c r="R257" s="239">
        <v>0</v>
      </c>
      <c r="S257" s="244">
        <f t="shared" si="463"/>
        <v>0.78993750000000007</v>
      </c>
      <c r="V257" s="240">
        <v>0.5</v>
      </c>
      <c r="W257" s="240">
        <v>0.51700000000000002</v>
      </c>
      <c r="AC257" s="241">
        <v>26.5</v>
      </c>
      <c r="AH257" s="241">
        <v>53</v>
      </c>
      <c r="AJ257" s="241">
        <v>19.100000000000001</v>
      </c>
      <c r="AL257" s="245">
        <f t="shared" si="462"/>
        <v>8.1496093750000007</v>
      </c>
      <c r="AM257" s="240">
        <v>8.8999999999999996E-2</v>
      </c>
      <c r="AO257" s="241">
        <v>14.6</v>
      </c>
      <c r="AP257" s="187">
        <v>158.94</v>
      </c>
      <c r="AQ257" s="187">
        <v>2.3199999999999998</v>
      </c>
      <c r="AV257" s="240">
        <v>16.170000000000002</v>
      </c>
      <c r="AW257" s="240">
        <v>15.201000000000001</v>
      </c>
      <c r="BD257" s="187">
        <v>9.61</v>
      </c>
      <c r="BE257" s="187">
        <v>23.92</v>
      </c>
      <c r="BF257" s="187">
        <v>6.37</v>
      </c>
    </row>
    <row r="258" spans="1:58" x14ac:dyDescent="0.25">
      <c r="A258" s="232">
        <v>40068</v>
      </c>
      <c r="B258" s="187">
        <v>7</v>
      </c>
      <c r="C258" s="187">
        <v>6.61</v>
      </c>
      <c r="H258" s="187">
        <v>6.96</v>
      </c>
      <c r="I258" s="187">
        <v>2.3199999999999998</v>
      </c>
      <c r="J258"/>
      <c r="N258" s="239">
        <v>28</v>
      </c>
      <c r="R258" s="239">
        <v>0</v>
      </c>
      <c r="S258" s="244">
        <f t="shared" si="463"/>
        <v>0.79312500000000008</v>
      </c>
      <c r="V258" s="240">
        <v>0.1</v>
      </c>
      <c r="W258" s="240">
        <v>0.27800000000000002</v>
      </c>
      <c r="AC258" s="241">
        <v>22.2</v>
      </c>
      <c r="AH258" s="241">
        <v>44.4</v>
      </c>
      <c r="AJ258" s="241">
        <v>21.4</v>
      </c>
      <c r="AL258" s="245">
        <f t="shared" si="462"/>
        <v>8.2664062499999993</v>
      </c>
      <c r="AM258" s="240">
        <v>0.17499999999999999</v>
      </c>
      <c r="AO258" s="241">
        <v>14.9</v>
      </c>
      <c r="AP258" s="187">
        <v>125.18</v>
      </c>
      <c r="AQ258" s="187">
        <v>1.74</v>
      </c>
      <c r="AV258" s="240">
        <v>14.88</v>
      </c>
      <c r="AW258" s="240">
        <v>14</v>
      </c>
      <c r="BD258" s="187">
        <v>9.1300000000000008</v>
      </c>
      <c r="BE258" s="187">
        <v>21.26</v>
      </c>
      <c r="BF258" s="187">
        <v>6.37</v>
      </c>
    </row>
    <row r="259" spans="1:58" x14ac:dyDescent="0.25">
      <c r="A259" s="232">
        <v>40069</v>
      </c>
      <c r="B259" s="242">
        <f>(B258+B260)/2</f>
        <v>6.92</v>
      </c>
      <c r="C259" s="242">
        <f>(C258+C260)/2</f>
        <v>6.6050000000000004</v>
      </c>
      <c r="H259" s="242">
        <f>(H258+H260)/2</f>
        <v>6.9950000000000001</v>
      </c>
      <c r="I259" s="187">
        <v>2.2999999999999998</v>
      </c>
      <c r="J259"/>
      <c r="N259" s="243">
        <f t="shared" ref="N259" si="464">(N258+N260)/2</f>
        <v>29</v>
      </c>
      <c r="R259" s="243">
        <f t="shared" ref="R259" si="465">(R258+R260)/2</f>
        <v>0</v>
      </c>
      <c r="S259" s="244">
        <f t="shared" si="463"/>
        <v>0.78675000000000006</v>
      </c>
      <c r="V259" s="244">
        <f t="shared" ref="V259" si="466">(V258+V260)/2</f>
        <v>0.10700000000000001</v>
      </c>
      <c r="W259" s="242">
        <f>(W258+W260)/2</f>
        <v>0.24249999999999999</v>
      </c>
      <c r="AC259" s="245">
        <f t="shared" ref="AC259" si="467">(AC258+AC260)/2</f>
        <v>21.85</v>
      </c>
      <c r="AH259" s="245">
        <f t="shared" ref="AH259" si="468">(AH258+AH260)/2</f>
        <v>43.65</v>
      </c>
      <c r="AJ259" s="245">
        <f t="shared" ref="AJ259" si="469">(AJ258+AJ260)/2</f>
        <v>20.95</v>
      </c>
      <c r="AL259" s="245">
        <f>(AL260+AL261)/2</f>
        <v>8.0328125000000004</v>
      </c>
      <c r="AM259" s="244">
        <f>(AM258+AM260)/2</f>
        <v>0.11049999999999999</v>
      </c>
      <c r="AO259" s="245">
        <f>(AO258+AO260)/2</f>
        <v>14.9</v>
      </c>
      <c r="AP259" s="187">
        <v>115.39</v>
      </c>
      <c r="AQ259" s="187">
        <v>1.65</v>
      </c>
      <c r="AV259" s="240">
        <v>14.241</v>
      </c>
      <c r="AW259" s="240">
        <v>13.266</v>
      </c>
      <c r="BD259" s="187">
        <v>9.1300000000000008</v>
      </c>
      <c r="BE259" s="187">
        <v>21.26</v>
      </c>
      <c r="BF259" s="187">
        <v>6.37</v>
      </c>
    </row>
    <row r="260" spans="1:58" x14ac:dyDescent="0.25">
      <c r="A260" s="232">
        <v>40070</v>
      </c>
      <c r="B260" s="187">
        <v>6.84</v>
      </c>
      <c r="C260" s="187">
        <v>6.6</v>
      </c>
      <c r="H260" s="187">
        <v>7.03</v>
      </c>
      <c r="I260" s="187">
        <v>2.2999999999999998</v>
      </c>
      <c r="J260"/>
      <c r="N260" s="239">
        <v>30</v>
      </c>
      <c r="R260" s="239">
        <v>0</v>
      </c>
      <c r="S260" s="244">
        <f t="shared" si="463"/>
        <v>0.79949999999999999</v>
      </c>
      <c r="V260" s="240">
        <v>0.114</v>
      </c>
      <c r="W260" s="240">
        <v>0.20699999999999999</v>
      </c>
      <c r="AC260" s="241">
        <v>21.5</v>
      </c>
      <c r="AH260" s="241">
        <v>42.9</v>
      </c>
      <c r="AJ260" s="241">
        <v>20.5</v>
      </c>
      <c r="AL260" s="241">
        <v>8.5</v>
      </c>
      <c r="AM260" s="240">
        <v>4.5999999999999999E-2</v>
      </c>
      <c r="AO260" s="241">
        <v>14.9</v>
      </c>
      <c r="AP260" s="187">
        <v>115.39</v>
      </c>
      <c r="AQ260" s="187">
        <v>1.1599999999999999</v>
      </c>
      <c r="AV260" s="240">
        <v>16.54</v>
      </c>
      <c r="AW260" s="240">
        <v>15.148</v>
      </c>
      <c r="BD260" s="187">
        <v>9.61</v>
      </c>
      <c r="BE260" s="187">
        <v>23.92</v>
      </c>
      <c r="BF260" s="187">
        <v>6.37</v>
      </c>
    </row>
    <row r="261" spans="1:58" x14ac:dyDescent="0.25">
      <c r="A261" s="232">
        <v>40071</v>
      </c>
      <c r="B261" s="187">
        <v>6.9</v>
      </c>
      <c r="C261" s="187">
        <v>6.73</v>
      </c>
      <c r="H261" s="187">
        <v>7.3</v>
      </c>
      <c r="I261" s="187">
        <v>1.92</v>
      </c>
      <c r="J261"/>
      <c r="N261" s="239">
        <v>35</v>
      </c>
      <c r="R261" s="239">
        <v>0</v>
      </c>
      <c r="S261" s="244">
        <f t="shared" si="463"/>
        <v>0.77400000000000002</v>
      </c>
      <c r="V261" s="240">
        <v>0.442</v>
      </c>
      <c r="W261" s="240">
        <v>0.45300000000000001</v>
      </c>
      <c r="AC261" s="241">
        <v>27</v>
      </c>
      <c r="AH261" s="241">
        <v>54</v>
      </c>
      <c r="AJ261" s="241">
        <v>29.1</v>
      </c>
      <c r="AL261" s="245">
        <f>(AL262+AL263)/2</f>
        <v>7.5656250000000007</v>
      </c>
      <c r="AM261" s="240">
        <v>8.1000000000000003E-2</v>
      </c>
      <c r="AO261" s="241">
        <v>15</v>
      </c>
      <c r="AP261" s="187">
        <v>150.18</v>
      </c>
      <c r="AQ261" s="187">
        <v>2.78</v>
      </c>
      <c r="AV261" s="240">
        <v>14.988</v>
      </c>
      <c r="AW261" s="240">
        <v>14.513999999999999</v>
      </c>
      <c r="BD261" s="187">
        <v>9.61</v>
      </c>
      <c r="BE261" s="187">
        <v>23.92</v>
      </c>
      <c r="BF261" s="187">
        <v>6.37</v>
      </c>
    </row>
    <row r="262" spans="1:58" x14ac:dyDescent="0.25">
      <c r="A262" s="232">
        <v>40072</v>
      </c>
      <c r="B262" s="187">
        <v>7.32</v>
      </c>
      <c r="C262" s="242">
        <f>(C263+C264)/2</f>
        <v>6.8087499999999999</v>
      </c>
      <c r="H262" s="187">
        <v>6.96</v>
      </c>
      <c r="I262" s="187">
        <v>2.09</v>
      </c>
      <c r="J262"/>
      <c r="N262" s="239">
        <v>30</v>
      </c>
      <c r="R262" s="239">
        <v>0</v>
      </c>
      <c r="S262" s="240">
        <v>0.82499999999999996</v>
      </c>
      <c r="V262" s="240">
        <v>0.53500000000000003</v>
      </c>
      <c r="W262" s="240">
        <v>0.45</v>
      </c>
      <c r="AC262" s="241">
        <v>27.7</v>
      </c>
      <c r="AH262" s="241">
        <v>55.4</v>
      </c>
      <c r="AJ262" s="241">
        <v>23.4</v>
      </c>
      <c r="AL262" s="245">
        <f>(AL263+AL264)/2</f>
        <v>7.6437500000000007</v>
      </c>
      <c r="AM262" s="240">
        <v>5.1999999999999998E-2</v>
      </c>
      <c r="AO262" s="241">
        <v>14.8</v>
      </c>
      <c r="AP262" s="187">
        <v>145.02000000000001</v>
      </c>
      <c r="AQ262" s="187">
        <v>2.4900000000000002</v>
      </c>
      <c r="AV262" s="240">
        <v>15.269</v>
      </c>
      <c r="AW262" s="240">
        <v>14.36</v>
      </c>
      <c r="BD262" s="187">
        <v>9.61</v>
      </c>
      <c r="BE262" s="187">
        <v>21.26</v>
      </c>
      <c r="BF262" s="187">
        <v>6.37</v>
      </c>
    </row>
    <row r="263" spans="1:58" x14ac:dyDescent="0.25">
      <c r="A263" s="232">
        <v>40073</v>
      </c>
      <c r="B263" s="242">
        <f t="shared" ref="B263" si="470">(B262+B264)/2</f>
        <v>7.1349999999999998</v>
      </c>
      <c r="C263" s="242">
        <f>(C264+C265)/2</f>
        <v>6.8375000000000004</v>
      </c>
      <c r="H263" s="242">
        <f>(H262+H264)/2</f>
        <v>7.02</v>
      </c>
      <c r="I263" s="242">
        <f>(I262+I264)/2</f>
        <v>2.0649999999999999</v>
      </c>
      <c r="J263"/>
      <c r="N263" s="243">
        <f t="shared" ref="N263" si="471">(N262+N264)/2</f>
        <v>30.5</v>
      </c>
      <c r="R263" s="243">
        <f t="shared" ref="R263" si="472">(R262+R264)/2</f>
        <v>0</v>
      </c>
      <c r="S263" s="244">
        <f>(S262+S264)/2</f>
        <v>0.72299999999999998</v>
      </c>
      <c r="V263" s="244">
        <f t="shared" ref="V263" si="473">(V262+V264)/2</f>
        <v>0.43149999999999999</v>
      </c>
      <c r="W263" s="242">
        <f>(W262+W264)/2</f>
        <v>0.41200000000000003</v>
      </c>
      <c r="AC263" s="245">
        <f t="shared" ref="AC263" si="474">(AC262+AC264)/2</f>
        <v>26.85</v>
      </c>
      <c r="AH263" s="245">
        <f t="shared" ref="AH263" si="475">(AH262+AH264)/2</f>
        <v>53.7</v>
      </c>
      <c r="AJ263" s="245">
        <f t="shared" ref="AJ263" si="476">(AJ262+AJ264)/2</f>
        <v>24.15</v>
      </c>
      <c r="AL263" s="245">
        <f>(AL264+AL265)/2</f>
        <v>7.4875000000000007</v>
      </c>
      <c r="AM263" s="244">
        <f t="shared" ref="AM263" si="477">(AM262+AM264)/2</f>
        <v>0.04</v>
      </c>
      <c r="AO263" s="245">
        <f t="shared" ref="AO263:AQ263" si="478">(AO262+AO264)/2</f>
        <v>14.45</v>
      </c>
      <c r="AP263" s="242">
        <f t="shared" si="478"/>
        <v>140.30000000000001</v>
      </c>
      <c r="AQ263" s="242">
        <f t="shared" si="478"/>
        <v>2.4400000000000004</v>
      </c>
      <c r="AV263" s="244">
        <f>(AV262+AV264)/2</f>
        <v>15.3095</v>
      </c>
      <c r="AW263" s="242">
        <f>(AW262+AW264)/2</f>
        <v>14.135</v>
      </c>
      <c r="BD263" s="242">
        <f t="shared" ref="BD263:BF263" si="479">(BD262+BD264)/2</f>
        <v>9.61</v>
      </c>
      <c r="BE263" s="242">
        <f t="shared" si="479"/>
        <v>21.26</v>
      </c>
      <c r="BF263" s="242">
        <f t="shared" si="479"/>
        <v>6.37</v>
      </c>
    </row>
    <row r="264" spans="1:58" x14ac:dyDescent="0.25">
      <c r="A264" s="232">
        <v>40074</v>
      </c>
      <c r="B264" s="187">
        <v>6.95</v>
      </c>
      <c r="C264" s="187">
        <v>6.78</v>
      </c>
      <c r="H264" s="187">
        <v>7.08</v>
      </c>
      <c r="I264" s="187">
        <v>2.04</v>
      </c>
      <c r="J264"/>
      <c r="N264" s="239">
        <v>31</v>
      </c>
      <c r="R264" s="239">
        <v>0</v>
      </c>
      <c r="S264" s="240">
        <v>0.621</v>
      </c>
      <c r="V264" s="240">
        <v>0.32800000000000001</v>
      </c>
      <c r="W264" s="240">
        <v>0.374</v>
      </c>
      <c r="AC264" s="241">
        <v>26</v>
      </c>
      <c r="AH264" s="241">
        <v>52</v>
      </c>
      <c r="AJ264" s="241">
        <v>24.9</v>
      </c>
      <c r="AL264" s="241">
        <v>7.8</v>
      </c>
      <c r="AM264" s="240">
        <v>2.8000000000000001E-2</v>
      </c>
      <c r="AO264" s="241">
        <v>14.1</v>
      </c>
      <c r="AP264" s="187">
        <v>135.58000000000001</v>
      </c>
      <c r="AQ264" s="187">
        <v>2.39</v>
      </c>
      <c r="AV264" s="240">
        <v>15.35</v>
      </c>
      <c r="AW264" s="240">
        <v>13.91</v>
      </c>
      <c r="BD264" s="187">
        <v>9.61</v>
      </c>
      <c r="BE264" s="187">
        <v>21.26</v>
      </c>
      <c r="BF264" s="187">
        <v>6.37</v>
      </c>
    </row>
    <row r="265" spans="1:58" x14ac:dyDescent="0.25">
      <c r="A265" s="232">
        <v>40075</v>
      </c>
      <c r="B265" s="242">
        <f t="shared" ref="B265:C266" si="480">(B266+B267)/2</f>
        <v>6.8149999999999995</v>
      </c>
      <c r="C265" s="242">
        <f t="shared" si="480"/>
        <v>6.8949999999999996</v>
      </c>
      <c r="H265" s="242">
        <f t="shared" ref="H265:I266" si="481">(H266+H267)/2</f>
        <v>7.2850000000000001</v>
      </c>
      <c r="I265" s="242">
        <f t="shared" si="481"/>
        <v>2.0150000000000001</v>
      </c>
      <c r="J265"/>
      <c r="N265" s="243">
        <f t="shared" ref="N265:N266" si="482">(N266+N267)/2</f>
        <v>35.25</v>
      </c>
      <c r="R265" s="243">
        <f t="shared" ref="R265:S266" si="483">(R266+R267)/2</f>
        <v>0</v>
      </c>
      <c r="S265" s="244">
        <f t="shared" si="483"/>
        <v>0.58050000000000002</v>
      </c>
      <c r="V265" s="244">
        <f t="shared" ref="V265:W266" si="484">(V266+V267)/2</f>
        <v>0.39650000000000002</v>
      </c>
      <c r="W265" s="244">
        <f t="shared" si="484"/>
        <v>0.40375</v>
      </c>
      <c r="AC265" s="245">
        <f t="shared" ref="AC265:AC266" si="485">(AC266+AC267)/2</f>
        <v>26.75</v>
      </c>
      <c r="AH265" s="245">
        <f t="shared" ref="AH265:AH266" si="486">(AH266+AH267)/2</f>
        <v>53.5</v>
      </c>
      <c r="AJ265" s="245">
        <f t="shared" ref="AJ265:AJ266" si="487">(AJ266+AJ267)/2</f>
        <v>20.799999999999997</v>
      </c>
      <c r="AL265" s="245">
        <f t="shared" ref="AL265:AM266" si="488">(AL266+AL267)/2</f>
        <v>7.1750000000000007</v>
      </c>
      <c r="AM265" s="244">
        <f t="shared" si="488"/>
        <v>7.6000000000000012E-2</v>
      </c>
      <c r="AO265" s="245">
        <f t="shared" ref="AO265:AO266" si="489">(AO266+AO267)/2</f>
        <v>13.149999999999999</v>
      </c>
      <c r="AP265" s="187">
        <v>105.13</v>
      </c>
      <c r="AQ265" s="187">
        <v>1.54</v>
      </c>
      <c r="AV265" s="240">
        <v>13.98</v>
      </c>
      <c r="AW265" s="240">
        <v>13.08</v>
      </c>
      <c r="BD265" s="187">
        <v>9.61</v>
      </c>
      <c r="BE265" s="187">
        <v>21.26</v>
      </c>
      <c r="BF265" s="187">
        <v>6.37</v>
      </c>
    </row>
    <row r="266" spans="1:58" x14ac:dyDescent="0.25">
      <c r="A266" s="232">
        <v>40076</v>
      </c>
      <c r="B266" s="242">
        <f t="shared" si="480"/>
        <v>6.84</v>
      </c>
      <c r="C266" s="242">
        <f t="shared" si="480"/>
        <v>6.9</v>
      </c>
      <c r="H266" s="242">
        <f t="shared" si="481"/>
        <v>7.35</v>
      </c>
      <c r="I266" s="242">
        <f t="shared" si="481"/>
        <v>1.99</v>
      </c>
      <c r="J266"/>
      <c r="N266" s="243">
        <f t="shared" si="482"/>
        <v>36.5</v>
      </c>
      <c r="R266" s="243">
        <f t="shared" si="483"/>
        <v>0</v>
      </c>
      <c r="S266" s="244">
        <f t="shared" si="483"/>
        <v>0.57799999999999996</v>
      </c>
      <c r="V266" s="244">
        <f t="shared" si="484"/>
        <v>0.40300000000000002</v>
      </c>
      <c r="W266" s="244">
        <f t="shared" si="484"/>
        <v>0.41449999999999998</v>
      </c>
      <c r="AC266" s="245">
        <f t="shared" si="485"/>
        <v>26.700000000000003</v>
      </c>
      <c r="AH266" s="245">
        <f t="shared" si="486"/>
        <v>53.400000000000006</v>
      </c>
      <c r="AJ266" s="245">
        <f t="shared" si="487"/>
        <v>23.2</v>
      </c>
      <c r="AL266" s="245">
        <f t="shared" si="488"/>
        <v>7.15</v>
      </c>
      <c r="AM266" s="244">
        <f t="shared" si="488"/>
        <v>8.2000000000000003E-2</v>
      </c>
      <c r="AO266" s="245">
        <f t="shared" si="489"/>
        <v>13.2</v>
      </c>
      <c r="AP266" s="187">
        <v>136.55000000000001</v>
      </c>
      <c r="AQ266" s="187">
        <v>2.59</v>
      </c>
      <c r="AV266" s="240">
        <v>14.045</v>
      </c>
      <c r="AW266" s="240">
        <v>13.138</v>
      </c>
      <c r="BD266" s="187">
        <v>9.61</v>
      </c>
      <c r="BE266" s="187">
        <v>21.26</v>
      </c>
      <c r="BF266" s="187">
        <v>6.37</v>
      </c>
    </row>
    <row r="267" spans="1:58" x14ac:dyDescent="0.25">
      <c r="A267" s="232">
        <v>40077</v>
      </c>
      <c r="B267" s="187">
        <v>6.79</v>
      </c>
      <c r="C267" s="187">
        <v>6.89</v>
      </c>
      <c r="H267" s="187">
        <v>7.22</v>
      </c>
      <c r="I267" s="187">
        <v>2.04</v>
      </c>
      <c r="J267"/>
      <c r="N267" s="239">
        <v>34</v>
      </c>
      <c r="R267" s="239">
        <v>0</v>
      </c>
      <c r="S267" s="240">
        <v>0.58299999999999996</v>
      </c>
      <c r="V267" s="240">
        <v>0.39</v>
      </c>
      <c r="W267" s="240">
        <v>0.39300000000000002</v>
      </c>
      <c r="AC267" s="241">
        <v>26.8</v>
      </c>
      <c r="AH267" s="241">
        <v>53.6</v>
      </c>
      <c r="AJ267" s="241">
        <v>18.399999999999999</v>
      </c>
      <c r="AL267" s="241">
        <v>7.2</v>
      </c>
      <c r="AM267" s="240">
        <v>7.0000000000000007E-2</v>
      </c>
      <c r="AO267" s="241">
        <v>13.1</v>
      </c>
      <c r="AP267" s="187">
        <v>138.84</v>
      </c>
      <c r="AQ267" s="187">
        <v>2.15</v>
      </c>
      <c r="AV267" s="240">
        <v>16.908000000000001</v>
      </c>
      <c r="AW267" s="240">
        <v>15.018000000000001</v>
      </c>
      <c r="BD267" s="187">
        <v>9.61</v>
      </c>
      <c r="BE267" s="187">
        <v>21.26</v>
      </c>
      <c r="BF267" s="187">
        <v>6.32</v>
      </c>
    </row>
    <row r="268" spans="1:58" x14ac:dyDescent="0.25">
      <c r="A268" s="232">
        <v>40078</v>
      </c>
      <c r="B268" s="187">
        <v>6.89</v>
      </c>
      <c r="C268" s="187">
        <v>6.91</v>
      </c>
      <c r="H268" s="187">
        <v>7.48</v>
      </c>
      <c r="I268" s="187">
        <v>1.94</v>
      </c>
      <c r="J268"/>
      <c r="N268" s="239">
        <v>39</v>
      </c>
      <c r="R268" s="239">
        <v>0</v>
      </c>
      <c r="S268" s="240">
        <v>0.57299999999999995</v>
      </c>
      <c r="V268" s="240">
        <v>0.41599999999999998</v>
      </c>
      <c r="W268" s="240">
        <v>0.436</v>
      </c>
      <c r="AC268" s="241">
        <v>26.6</v>
      </c>
      <c r="AH268" s="241">
        <v>53.2</v>
      </c>
      <c r="AJ268" s="241">
        <v>28</v>
      </c>
      <c r="AL268" s="241">
        <v>7.1</v>
      </c>
      <c r="AM268" s="240">
        <v>9.4E-2</v>
      </c>
      <c r="AO268" s="241">
        <v>13.3</v>
      </c>
      <c r="AP268" s="187">
        <v>129.63</v>
      </c>
      <c r="AQ268" s="187">
        <v>2.19</v>
      </c>
      <c r="AV268" s="240">
        <v>15.272</v>
      </c>
      <c r="AW268" s="240">
        <v>14.249000000000001</v>
      </c>
      <c r="BD268" s="187">
        <v>9.61</v>
      </c>
      <c r="BE268" s="187">
        <v>21.26</v>
      </c>
      <c r="BF268" s="187">
        <v>6.37</v>
      </c>
    </row>
    <row r="269" spans="1:58" x14ac:dyDescent="0.25">
      <c r="A269" s="232">
        <v>40079</v>
      </c>
      <c r="B269" s="187">
        <v>6.87</v>
      </c>
      <c r="C269" s="187">
        <v>6.81</v>
      </c>
      <c r="H269" s="187">
        <v>7.1</v>
      </c>
      <c r="I269" s="187">
        <v>1.79</v>
      </c>
      <c r="J269"/>
      <c r="N269" s="239">
        <v>45</v>
      </c>
      <c r="R269" s="239">
        <v>0</v>
      </c>
      <c r="S269" s="240">
        <v>0.59399999999999997</v>
      </c>
      <c r="V269" s="240">
        <v>0.438</v>
      </c>
      <c r="W269" s="240">
        <v>0.44900000000000001</v>
      </c>
      <c r="AC269" s="241">
        <v>21.9</v>
      </c>
      <c r="AH269" s="241">
        <v>43.8</v>
      </c>
      <c r="AJ269" s="241">
        <v>19.2</v>
      </c>
      <c r="AL269" s="241">
        <v>7.2</v>
      </c>
      <c r="AM269" s="240">
        <v>3.1E-2</v>
      </c>
      <c r="AO269" s="241">
        <v>13.7</v>
      </c>
      <c r="AP269" s="187">
        <v>116.14</v>
      </c>
      <c r="AQ269" s="187">
        <v>1.95</v>
      </c>
      <c r="AV269" s="240">
        <v>15.032</v>
      </c>
      <c r="AW269" s="240">
        <v>14.115</v>
      </c>
      <c r="BD269" s="187">
        <v>9.61</v>
      </c>
      <c r="BE269" s="187">
        <v>21.26</v>
      </c>
      <c r="BF269" s="187">
        <v>6.37</v>
      </c>
    </row>
    <row r="270" spans="1:58" x14ac:dyDescent="0.25">
      <c r="A270" s="232">
        <v>40080</v>
      </c>
      <c r="B270" s="187">
        <v>6.69</v>
      </c>
      <c r="C270" s="187">
        <v>5.92</v>
      </c>
      <c r="H270" s="187">
        <v>5.32</v>
      </c>
      <c r="I270" s="187">
        <v>1.8</v>
      </c>
      <c r="J270"/>
      <c r="N270" s="239">
        <v>39</v>
      </c>
      <c r="R270" s="239">
        <v>0</v>
      </c>
      <c r="S270" s="240">
        <v>0.76600000000000001</v>
      </c>
      <c r="V270" s="240">
        <v>0.44400000000000001</v>
      </c>
      <c r="W270" s="240">
        <v>0.32300000000000001</v>
      </c>
      <c r="AC270" s="241">
        <v>20</v>
      </c>
      <c r="AH270" s="241">
        <v>40</v>
      </c>
      <c r="AJ270" s="241">
        <v>25.4</v>
      </c>
      <c r="AL270" s="241">
        <v>4.3</v>
      </c>
      <c r="AM270" s="240">
        <v>7.5999999999999998E-2</v>
      </c>
      <c r="AO270" s="241">
        <v>14.1</v>
      </c>
      <c r="AP270" s="187">
        <v>111.1</v>
      </c>
      <c r="AQ270" s="187">
        <v>1.6</v>
      </c>
      <c r="AV270" s="240">
        <v>15.805999999999999</v>
      </c>
      <c r="AW270" s="240">
        <v>14.837</v>
      </c>
      <c r="BD270" s="187">
        <v>9.61</v>
      </c>
      <c r="BE270" s="187">
        <v>21.26</v>
      </c>
      <c r="BF270" s="187">
        <v>6.37</v>
      </c>
    </row>
    <row r="271" spans="1:58" x14ac:dyDescent="0.25">
      <c r="A271" s="232">
        <v>40081</v>
      </c>
      <c r="B271" s="187">
        <v>6.82</v>
      </c>
      <c r="C271" s="187">
        <v>6</v>
      </c>
      <c r="H271" s="187">
        <v>7.2</v>
      </c>
      <c r="I271" s="187">
        <v>2.12</v>
      </c>
      <c r="J271"/>
      <c r="N271" s="239">
        <v>56</v>
      </c>
      <c r="R271" s="239">
        <v>0</v>
      </c>
      <c r="S271" s="240">
        <v>0.69299999999999995</v>
      </c>
      <c r="V271" s="240">
        <v>0.753</v>
      </c>
      <c r="W271" s="240">
        <v>0.59199999999999997</v>
      </c>
      <c r="AC271" s="241">
        <v>26.5</v>
      </c>
      <c r="AH271" s="241">
        <v>51.2</v>
      </c>
      <c r="AJ271" s="241">
        <v>23.8</v>
      </c>
      <c r="AL271" s="241">
        <v>6.7</v>
      </c>
      <c r="AM271" s="240">
        <v>9.8000000000000004E-2</v>
      </c>
      <c r="AO271" s="241">
        <v>13.9</v>
      </c>
      <c r="AP271" s="187">
        <v>135.01</v>
      </c>
      <c r="AQ271" s="187">
        <v>2.16</v>
      </c>
      <c r="AV271" s="240">
        <v>15.279</v>
      </c>
      <c r="AW271" s="240">
        <v>14.335000000000001</v>
      </c>
      <c r="BD271" s="187">
        <v>9.61</v>
      </c>
      <c r="BE271" s="187">
        <v>26.57</v>
      </c>
      <c r="BF271" s="187">
        <v>5.49</v>
      </c>
    </row>
    <row r="272" spans="1:58" x14ac:dyDescent="0.25">
      <c r="A272" s="232">
        <v>40082</v>
      </c>
      <c r="B272" s="187">
        <v>6.8</v>
      </c>
      <c r="C272" s="187">
        <v>6.81</v>
      </c>
      <c r="H272" s="187">
        <v>7.01</v>
      </c>
      <c r="I272" s="187">
        <v>2.19</v>
      </c>
      <c r="J272"/>
      <c r="N272" s="239">
        <v>42</v>
      </c>
      <c r="R272" s="239">
        <v>0</v>
      </c>
      <c r="S272" s="240">
        <v>0.67900000000000005</v>
      </c>
      <c r="V272" s="240">
        <v>0.34599999999999997</v>
      </c>
      <c r="W272" s="240">
        <v>0.40200000000000002</v>
      </c>
      <c r="AC272" s="241">
        <v>27.6</v>
      </c>
      <c r="AH272" s="241">
        <v>55.3</v>
      </c>
      <c r="AJ272" s="241">
        <v>20</v>
      </c>
      <c r="AL272" s="241">
        <v>5.4</v>
      </c>
      <c r="AM272" s="240">
        <v>9.5000000000000001E-2</v>
      </c>
      <c r="AO272" s="241">
        <v>12.7</v>
      </c>
      <c r="AP272" s="187">
        <v>130.44999999999999</v>
      </c>
      <c r="AQ272" s="187">
        <v>2.25</v>
      </c>
      <c r="AV272" s="240">
        <v>14.324</v>
      </c>
      <c r="AW272" s="240">
        <v>13.332000000000001</v>
      </c>
      <c r="BD272" s="187">
        <v>10.72</v>
      </c>
      <c r="BE272" s="187">
        <v>31.89</v>
      </c>
      <c r="BF272" s="187">
        <v>5.49</v>
      </c>
    </row>
    <row r="273" spans="1:58" x14ac:dyDescent="0.25">
      <c r="A273" s="232">
        <v>40083</v>
      </c>
      <c r="B273" s="242">
        <f t="shared" ref="B273:C273" si="490">(B272+B274)/2</f>
        <v>6.66</v>
      </c>
      <c r="C273" s="242">
        <f t="shared" si="490"/>
        <v>6.72</v>
      </c>
      <c r="H273" s="242">
        <f t="shared" ref="H273:I273" si="491">(H272+H274)/2</f>
        <v>6.9450000000000003</v>
      </c>
      <c r="I273" s="242">
        <f t="shared" si="491"/>
        <v>2.19</v>
      </c>
      <c r="J273"/>
      <c r="N273" s="243">
        <f t="shared" ref="N273" si="492">(N272+N274)/2</f>
        <v>34</v>
      </c>
      <c r="R273" s="243">
        <f t="shared" ref="R273:S273" si="493">(R272+R274)/2</f>
        <v>0</v>
      </c>
      <c r="S273" s="244">
        <f t="shared" si="493"/>
        <v>0.61850000000000005</v>
      </c>
      <c r="V273" s="244">
        <f t="shared" ref="V273:W273" si="494">(V272+V274)/2</f>
        <v>0.4335</v>
      </c>
      <c r="W273" s="242">
        <f t="shared" si="494"/>
        <v>0.3735</v>
      </c>
      <c r="AC273" s="245">
        <f t="shared" ref="AC273" si="495">(AC272+AC274)/2</f>
        <v>24.85</v>
      </c>
      <c r="AH273" s="245">
        <f t="shared" ref="AH273" si="496">(AH272+AH274)/2</f>
        <v>49.75</v>
      </c>
      <c r="AJ273" s="245">
        <f t="shared" ref="AJ273" si="497">(AJ272+AJ274)/2</f>
        <v>24.05</v>
      </c>
      <c r="AL273" s="245">
        <f t="shared" ref="AL273:AM273" si="498">(AL272+AL274)/2</f>
        <v>6</v>
      </c>
      <c r="AM273" s="244">
        <f t="shared" si="498"/>
        <v>8.299999999999999E-2</v>
      </c>
      <c r="AO273" s="245">
        <f t="shared" ref="AO273:AQ273" si="499">(AO272+AO274)/2</f>
        <v>12.55</v>
      </c>
      <c r="AP273" s="242">
        <f t="shared" si="499"/>
        <v>137.595</v>
      </c>
      <c r="AQ273" s="242">
        <f t="shared" si="499"/>
        <v>2.2199999999999998</v>
      </c>
      <c r="AV273" s="244">
        <f t="shared" ref="AV273:AW273" si="500">(AV272+AV274)/2</f>
        <v>15.5915</v>
      </c>
      <c r="AW273" s="242">
        <f t="shared" si="500"/>
        <v>14.159000000000001</v>
      </c>
      <c r="BD273" s="242">
        <f t="shared" ref="BD273:BF273" si="501">(BD272+BD274)/2</f>
        <v>10.72</v>
      </c>
      <c r="BE273" s="242">
        <f t="shared" si="501"/>
        <v>31.89</v>
      </c>
      <c r="BF273" s="242">
        <f t="shared" si="501"/>
        <v>5.49</v>
      </c>
    </row>
    <row r="274" spans="1:58" x14ac:dyDescent="0.25">
      <c r="A274" s="232">
        <v>40084</v>
      </c>
      <c r="B274" s="187">
        <v>6.52</v>
      </c>
      <c r="C274" s="187">
        <v>6.63</v>
      </c>
      <c r="H274" s="187">
        <v>6.88</v>
      </c>
      <c r="I274" s="187">
        <v>2.19</v>
      </c>
      <c r="J274"/>
      <c r="N274" s="239">
        <v>26</v>
      </c>
      <c r="R274" s="239">
        <v>0</v>
      </c>
      <c r="S274" s="240">
        <v>0.55800000000000005</v>
      </c>
      <c r="V274" s="240">
        <v>0.52100000000000002</v>
      </c>
      <c r="W274" s="240">
        <v>0.34499999999999997</v>
      </c>
      <c r="AC274" s="241">
        <v>22.1</v>
      </c>
      <c r="AH274" s="241">
        <v>44.2</v>
      </c>
      <c r="AJ274" s="241">
        <v>28.1</v>
      </c>
      <c r="AL274" s="241">
        <v>6.6</v>
      </c>
      <c r="AM274" s="240">
        <v>7.0999999999999994E-2</v>
      </c>
      <c r="AO274" s="241">
        <v>12.4</v>
      </c>
      <c r="AP274" s="187">
        <v>144.74</v>
      </c>
      <c r="AQ274" s="187">
        <v>2.19</v>
      </c>
      <c r="AV274" s="240">
        <v>16.859000000000002</v>
      </c>
      <c r="AW274" s="240">
        <v>14.986000000000001</v>
      </c>
      <c r="BD274" s="187">
        <v>10.72</v>
      </c>
      <c r="BE274" s="187">
        <v>31.89</v>
      </c>
      <c r="BF274" s="187">
        <v>5.49</v>
      </c>
    </row>
    <row r="275" spans="1:58" x14ac:dyDescent="0.25">
      <c r="A275" s="232">
        <v>40085</v>
      </c>
      <c r="B275" s="187">
        <v>6.78</v>
      </c>
      <c r="C275" s="187">
        <v>6.7</v>
      </c>
      <c r="H275" s="187">
        <v>6.93</v>
      </c>
      <c r="I275" s="187">
        <v>1.97</v>
      </c>
      <c r="J275"/>
      <c r="N275" s="239">
        <v>28</v>
      </c>
      <c r="R275" s="239">
        <v>0</v>
      </c>
      <c r="S275" s="240">
        <v>0.57399999999999995</v>
      </c>
      <c r="V275" s="240">
        <v>0.308</v>
      </c>
      <c r="W275" s="240">
        <v>0.32300000000000001</v>
      </c>
      <c r="AC275" s="241">
        <v>27.4</v>
      </c>
      <c r="AH275" s="241">
        <v>54.9</v>
      </c>
      <c r="AJ275" s="241">
        <v>26.2</v>
      </c>
      <c r="AL275" s="241">
        <v>7.4</v>
      </c>
      <c r="AM275" s="240">
        <v>6.8000000000000005E-2</v>
      </c>
      <c r="AO275" s="241">
        <v>12.6</v>
      </c>
      <c r="AP275" s="187">
        <v>120.92</v>
      </c>
      <c r="AQ275" s="187">
        <v>1.72</v>
      </c>
      <c r="AV275" s="240">
        <v>15.786</v>
      </c>
      <c r="AW275" s="240">
        <v>14.843</v>
      </c>
      <c r="BD275" s="187">
        <v>10.72</v>
      </c>
      <c r="BE275" s="187">
        <v>31.888999999999999</v>
      </c>
      <c r="BF275" s="187">
        <v>5.49</v>
      </c>
    </row>
    <row r="276" spans="1:58" ht="15.75" thickBot="1" x14ac:dyDescent="0.3">
      <c r="A276" s="232">
        <v>40086</v>
      </c>
      <c r="B276" s="250">
        <v>6.72</v>
      </c>
      <c r="C276" s="250">
        <v>6.74</v>
      </c>
      <c r="H276" s="250">
        <v>7.03</v>
      </c>
      <c r="I276" s="250">
        <v>1.94</v>
      </c>
      <c r="J276"/>
      <c r="N276" s="251">
        <v>51</v>
      </c>
      <c r="R276" s="251">
        <v>0</v>
      </c>
      <c r="S276" s="252">
        <v>0.56399999999999995</v>
      </c>
      <c r="V276" s="252">
        <v>0.622</v>
      </c>
      <c r="W276" s="252">
        <v>0.31900000000000001</v>
      </c>
      <c r="AC276" s="253">
        <v>27.4</v>
      </c>
      <c r="AH276" s="253">
        <v>54.8</v>
      </c>
      <c r="AJ276" s="253">
        <v>27.7</v>
      </c>
      <c r="AL276" s="253">
        <v>8.3000000000000007</v>
      </c>
      <c r="AM276" s="252">
        <v>3.5999999999999997E-2</v>
      </c>
      <c r="AO276" s="253">
        <v>12.8</v>
      </c>
      <c r="AP276" s="250">
        <v>124.49</v>
      </c>
      <c r="AQ276" s="250">
        <v>1.89</v>
      </c>
      <c r="AV276" s="252">
        <v>15.782999999999999</v>
      </c>
      <c r="AW276" s="252">
        <v>14.750999999999999</v>
      </c>
      <c r="BD276" s="250">
        <v>10.72</v>
      </c>
      <c r="BE276" s="250">
        <v>31.89</v>
      </c>
      <c r="BF276" s="250">
        <v>5.49</v>
      </c>
    </row>
    <row r="277" spans="1:58" x14ac:dyDescent="0.25">
      <c r="A277" s="232">
        <v>40087</v>
      </c>
      <c r="B277" s="187">
        <v>6.7</v>
      </c>
      <c r="C277" s="187">
        <v>6.6</v>
      </c>
      <c r="H277" s="187">
        <v>7.2</v>
      </c>
      <c r="I277" s="187">
        <v>1.97</v>
      </c>
      <c r="J277"/>
      <c r="N277" s="239">
        <v>62</v>
      </c>
      <c r="R277" s="239">
        <v>0</v>
      </c>
      <c r="S277" s="240">
        <v>0.56000000000000005</v>
      </c>
      <c r="V277" s="240">
        <v>0.314</v>
      </c>
      <c r="W277" s="240">
        <v>0.29399999999999998</v>
      </c>
      <c r="AC277" s="241">
        <v>29.4</v>
      </c>
      <c r="AH277" s="241">
        <v>58.7</v>
      </c>
      <c r="AJ277" s="241">
        <v>26.3</v>
      </c>
      <c r="AL277" s="241">
        <v>7.9</v>
      </c>
      <c r="AM277" s="240">
        <v>4.2999999999999997E-2</v>
      </c>
      <c r="AO277" s="241">
        <v>13.8</v>
      </c>
      <c r="AP277" s="187">
        <v>130.05000000000001</v>
      </c>
      <c r="AQ277" s="187">
        <v>1.82</v>
      </c>
      <c r="AV277" s="240">
        <v>16.477</v>
      </c>
      <c r="AW277" s="240">
        <v>15.571999999999999</v>
      </c>
      <c r="BD277" s="187">
        <v>10.72</v>
      </c>
      <c r="BE277" s="187">
        <v>31.89</v>
      </c>
      <c r="BF277" s="187">
        <v>5.49</v>
      </c>
    </row>
    <row r="278" spans="1:58" x14ac:dyDescent="0.25">
      <c r="A278" s="232">
        <v>40088</v>
      </c>
      <c r="B278" s="187">
        <v>6.82</v>
      </c>
      <c r="C278" s="187">
        <v>6.8</v>
      </c>
      <c r="H278" s="187">
        <v>7.63</v>
      </c>
      <c r="I278" s="187">
        <v>1.91</v>
      </c>
      <c r="J278"/>
      <c r="N278" s="239">
        <v>35</v>
      </c>
      <c r="R278" s="239">
        <v>0</v>
      </c>
      <c r="S278" s="240">
        <v>0.54100000000000004</v>
      </c>
      <c r="V278" s="240">
        <v>0.29499999999999998</v>
      </c>
      <c r="W278" s="240">
        <v>0.28499999999999998</v>
      </c>
      <c r="AC278" s="241">
        <v>27.9</v>
      </c>
      <c r="AH278" s="241">
        <v>55.8</v>
      </c>
      <c r="AJ278" s="241">
        <v>26.9</v>
      </c>
      <c r="AL278" s="241">
        <v>7.8</v>
      </c>
      <c r="AM278" s="240">
        <v>8.6999999999999994E-2</v>
      </c>
      <c r="AO278" s="241">
        <v>13.8</v>
      </c>
      <c r="AP278" s="187">
        <v>130.24</v>
      </c>
      <c r="AQ278" s="187">
        <v>1.77</v>
      </c>
      <c r="AV278" s="240">
        <v>16.579000000000001</v>
      </c>
      <c r="AW278" s="240">
        <v>15.558</v>
      </c>
      <c r="BD278" s="187">
        <v>11.03</v>
      </c>
      <c r="BE278" s="187">
        <v>34.54</v>
      </c>
      <c r="BF278" s="187">
        <v>5.49</v>
      </c>
    </row>
    <row r="279" spans="1:58" x14ac:dyDescent="0.25">
      <c r="A279" s="232">
        <v>40089</v>
      </c>
      <c r="B279" s="187">
        <v>6.7</v>
      </c>
      <c r="C279" s="187">
        <v>6.94</v>
      </c>
      <c r="H279" s="187">
        <v>6.97</v>
      </c>
      <c r="I279" s="187">
        <v>2.23</v>
      </c>
      <c r="J279"/>
      <c r="N279" s="239">
        <v>36</v>
      </c>
      <c r="R279" s="239">
        <v>0</v>
      </c>
      <c r="S279" s="240">
        <v>0.55300000000000005</v>
      </c>
      <c r="V279" s="240">
        <v>0.11</v>
      </c>
      <c r="W279" s="240">
        <v>0.2</v>
      </c>
      <c r="AC279" s="241">
        <v>30.6</v>
      </c>
      <c r="AH279" s="241">
        <v>61.2</v>
      </c>
      <c r="AJ279" s="241">
        <v>24.4</v>
      </c>
      <c r="AL279" s="241">
        <v>8.3000000000000007</v>
      </c>
      <c r="AM279" s="240">
        <v>6.0999999999999999E-2</v>
      </c>
      <c r="AO279" s="241">
        <v>13.2</v>
      </c>
      <c r="AP279" s="187">
        <v>129.63</v>
      </c>
      <c r="AQ279" s="187">
        <v>1.71</v>
      </c>
      <c r="AV279" s="240">
        <v>15.87</v>
      </c>
      <c r="AW279" s="240">
        <v>14.92</v>
      </c>
      <c r="BD279" s="187">
        <v>11.03</v>
      </c>
      <c r="BE279" s="187">
        <v>34.54</v>
      </c>
      <c r="BF279" s="187">
        <v>5.49</v>
      </c>
    </row>
    <row r="280" spans="1:58" x14ac:dyDescent="0.25">
      <c r="A280" s="232">
        <v>40090</v>
      </c>
      <c r="B280" s="242">
        <f t="shared" ref="B280" si="502">(B279+B281)/2</f>
        <v>6.7149999999999999</v>
      </c>
      <c r="C280" s="242">
        <f>(C279+C281)/2</f>
        <v>6.6</v>
      </c>
      <c r="H280" s="242">
        <f>(H279+H281)/2</f>
        <v>7.1</v>
      </c>
      <c r="I280" s="242">
        <f>(I279+I281)/2</f>
        <v>2.2149999999999999</v>
      </c>
      <c r="J280"/>
      <c r="N280" s="243">
        <f t="shared" ref="N280" si="503">(N279+N281)/2</f>
        <v>37.5</v>
      </c>
      <c r="R280" s="243">
        <f t="shared" ref="R280" si="504">(R279+R281)/2</f>
        <v>0</v>
      </c>
      <c r="S280" s="244">
        <f>(S279+S281)/2</f>
        <v>0.53</v>
      </c>
      <c r="V280" s="244">
        <f t="shared" ref="V280" si="505">(V279+V281)/2</f>
        <v>0.14849999999999999</v>
      </c>
      <c r="W280" s="242">
        <f>(W279+W281)/2</f>
        <v>0.1615</v>
      </c>
      <c r="AC280" s="245">
        <f t="shared" ref="AC280" si="506">(AC279+AC281)/2</f>
        <v>30.700000000000003</v>
      </c>
      <c r="AH280" s="245">
        <f t="shared" ref="AH280" si="507">(AH279+AH281)/2</f>
        <v>61.400000000000006</v>
      </c>
      <c r="AJ280" s="245">
        <f t="shared" ref="AJ280" si="508">(AJ279+AJ281)/2</f>
        <v>23.549999999999997</v>
      </c>
      <c r="AL280" s="245">
        <f t="shared" ref="AL280:AM280" si="509">(AL279+AL281)/2</f>
        <v>7.8500000000000005</v>
      </c>
      <c r="AM280" s="244">
        <f t="shared" si="509"/>
        <v>6.7500000000000004E-2</v>
      </c>
      <c r="AO280" s="245">
        <f t="shared" ref="AO280" si="510">(AO279+AO281)/2</f>
        <v>12.75</v>
      </c>
      <c r="AP280" s="187">
        <v>114.97</v>
      </c>
      <c r="AQ280" s="187">
        <v>1.3</v>
      </c>
      <c r="AV280" s="240">
        <v>15.281000000000001</v>
      </c>
      <c r="AW280" s="240">
        <v>15.215</v>
      </c>
      <c r="BD280" s="187">
        <v>11.03</v>
      </c>
      <c r="BE280" s="187">
        <v>34.54</v>
      </c>
      <c r="BF280" s="187">
        <v>5.49</v>
      </c>
    </row>
    <row r="281" spans="1:58" x14ac:dyDescent="0.25">
      <c r="A281" s="232">
        <v>40091</v>
      </c>
      <c r="B281" s="187">
        <v>6.73</v>
      </c>
      <c r="C281" s="187">
        <v>6.26</v>
      </c>
      <c r="H281" s="187">
        <v>7.23</v>
      </c>
      <c r="I281" s="187">
        <v>2.2000000000000002</v>
      </c>
      <c r="J281"/>
      <c r="N281" s="239">
        <v>39</v>
      </c>
      <c r="R281" s="239">
        <v>0</v>
      </c>
      <c r="S281" s="240">
        <v>0.50700000000000001</v>
      </c>
      <c r="V281" s="240">
        <v>0.187</v>
      </c>
      <c r="W281" s="240">
        <v>0.123</v>
      </c>
      <c r="AC281" s="241">
        <v>30.8</v>
      </c>
      <c r="AH281" s="241">
        <v>61.6</v>
      </c>
      <c r="AJ281" s="241">
        <v>22.7</v>
      </c>
      <c r="AL281" s="241">
        <v>7.4</v>
      </c>
      <c r="AM281" s="240">
        <v>7.3999999999999996E-2</v>
      </c>
      <c r="AO281" s="241">
        <v>12.3</v>
      </c>
      <c r="AP281" s="187">
        <v>150.09</v>
      </c>
      <c r="AQ281" s="187">
        <v>2.15</v>
      </c>
      <c r="AV281" s="240">
        <v>17.617999999999999</v>
      </c>
      <c r="AW281" s="240">
        <v>15.676</v>
      </c>
      <c r="BD281" s="187">
        <v>11.03</v>
      </c>
      <c r="BE281" s="187">
        <v>34.54</v>
      </c>
      <c r="BF281" s="187">
        <v>5.49</v>
      </c>
    </row>
    <row r="282" spans="1:58" x14ac:dyDescent="0.25">
      <c r="A282" s="232">
        <v>40092</v>
      </c>
      <c r="B282" s="187">
        <v>6.73</v>
      </c>
      <c r="C282" s="187">
        <v>6.13</v>
      </c>
      <c r="H282" s="187">
        <v>7.13</v>
      </c>
      <c r="I282" s="187">
        <v>1.87</v>
      </c>
      <c r="J282"/>
      <c r="N282" s="239">
        <v>44</v>
      </c>
      <c r="R282" s="239">
        <v>0</v>
      </c>
      <c r="S282" s="240">
        <v>0.504</v>
      </c>
      <c r="V282" s="240">
        <v>0.16900000000000001</v>
      </c>
      <c r="W282" s="240">
        <v>0.11799999999999999</v>
      </c>
      <c r="AC282" s="241">
        <v>30.8</v>
      </c>
      <c r="AH282" s="241">
        <v>61.7</v>
      </c>
      <c r="AJ282" s="241">
        <v>19.3</v>
      </c>
      <c r="AL282" s="241">
        <v>8.6999999999999993</v>
      </c>
      <c r="AM282" s="240">
        <v>5.0000000000000001E-3</v>
      </c>
      <c r="AO282" s="241">
        <v>12.3</v>
      </c>
      <c r="AP282" s="187">
        <v>121.3</v>
      </c>
      <c r="AQ282" s="187">
        <v>1.69</v>
      </c>
      <c r="AV282" s="240">
        <v>16.606000000000002</v>
      </c>
      <c r="AW282" s="240">
        <v>15.49</v>
      </c>
      <c r="BD282" s="187">
        <v>11.03</v>
      </c>
      <c r="BE282" s="187">
        <v>34.54</v>
      </c>
      <c r="BF282" s="187">
        <v>5.49</v>
      </c>
    </row>
    <row r="283" spans="1:58" x14ac:dyDescent="0.25">
      <c r="A283" s="232">
        <v>40093</v>
      </c>
      <c r="B283" s="246">
        <v>6.67</v>
      </c>
      <c r="C283" s="246">
        <v>6.57</v>
      </c>
      <c r="H283" s="246">
        <v>7.32</v>
      </c>
      <c r="I283" s="246">
        <v>2.02</v>
      </c>
      <c r="J283"/>
      <c r="N283" s="247">
        <v>38</v>
      </c>
      <c r="R283" s="247">
        <v>0</v>
      </c>
      <c r="S283" s="248">
        <v>0.55800000000000005</v>
      </c>
      <c r="V283" s="248">
        <v>0.13400000000000001</v>
      </c>
      <c r="W283" s="248">
        <v>0.19800000000000001</v>
      </c>
      <c r="AC283" s="249">
        <v>30.7</v>
      </c>
      <c r="AH283" s="249">
        <v>61.5</v>
      </c>
      <c r="AJ283" s="249">
        <v>20.100000000000001</v>
      </c>
      <c r="AL283" s="249">
        <v>10.6</v>
      </c>
      <c r="AM283" s="248">
        <v>4.4999999999999998E-2</v>
      </c>
      <c r="AO283" s="249">
        <v>11.9</v>
      </c>
      <c r="AP283" s="246">
        <v>134.94999999999999</v>
      </c>
      <c r="AQ283" s="246">
        <v>1.9</v>
      </c>
      <c r="AV283" s="248">
        <v>16.593</v>
      </c>
      <c r="AW283" s="248">
        <v>15.622</v>
      </c>
      <c r="BD283" s="246">
        <v>10.4</v>
      </c>
      <c r="BE283" s="246">
        <v>36.14</v>
      </c>
      <c r="BF283" s="246">
        <v>6.37</v>
      </c>
    </row>
    <row r="284" spans="1:58" x14ac:dyDescent="0.25">
      <c r="A284" s="232">
        <v>40094</v>
      </c>
      <c r="B284" s="246">
        <v>6.67</v>
      </c>
      <c r="C284" s="246">
        <v>6.21</v>
      </c>
      <c r="H284" s="246">
        <v>7.26</v>
      </c>
      <c r="I284" s="246">
        <v>1.99</v>
      </c>
      <c r="J284"/>
      <c r="N284" s="247">
        <v>37</v>
      </c>
      <c r="R284" s="247">
        <v>0</v>
      </c>
      <c r="S284" s="248">
        <v>0.50900000000000001</v>
      </c>
      <c r="V284" s="248">
        <v>0.159</v>
      </c>
      <c r="W284" s="248">
        <v>0.2</v>
      </c>
      <c r="AC284" s="249">
        <v>30.4</v>
      </c>
      <c r="AH284" s="249">
        <v>60.8</v>
      </c>
      <c r="AJ284" s="249">
        <v>19.3</v>
      </c>
      <c r="AL284" s="249">
        <v>8.9</v>
      </c>
      <c r="AM284" s="248">
        <v>3.7999999999999999E-2</v>
      </c>
      <c r="AO284" s="249">
        <v>12</v>
      </c>
      <c r="AP284" s="246">
        <v>135.91999999999999</v>
      </c>
      <c r="AQ284" s="246">
        <v>1.86</v>
      </c>
      <c r="AV284" s="248">
        <v>17.114000000000001</v>
      </c>
      <c r="AW284" s="248">
        <v>16.035</v>
      </c>
      <c r="BD284" s="246">
        <v>9.92</v>
      </c>
      <c r="BE284" s="246">
        <v>36.14</v>
      </c>
      <c r="BF284" s="246">
        <v>6.2</v>
      </c>
    </row>
    <row r="285" spans="1:58" x14ac:dyDescent="0.25">
      <c r="A285" s="232">
        <v>40095</v>
      </c>
      <c r="B285" s="242">
        <f t="shared" ref="B285" si="511">(B284+B283)/2</f>
        <v>6.67</v>
      </c>
      <c r="C285" s="242">
        <f>(C284+C283)/2</f>
        <v>6.3900000000000006</v>
      </c>
      <c r="H285" s="242">
        <f>(H284+H283)/2</f>
        <v>7.29</v>
      </c>
      <c r="I285" s="187">
        <v>2.06</v>
      </c>
      <c r="J285"/>
      <c r="N285" s="243">
        <f t="shared" ref="N285" si="512">(N284+N283)/2</f>
        <v>37.5</v>
      </c>
      <c r="R285" s="243">
        <f t="shared" ref="R285" si="513">(R284+R283)/2</f>
        <v>0</v>
      </c>
      <c r="S285" s="244">
        <f>(S284+S283)/2</f>
        <v>0.53350000000000009</v>
      </c>
      <c r="V285" s="244">
        <f t="shared" ref="V285" si="514">(V284+V283)/2</f>
        <v>0.14650000000000002</v>
      </c>
      <c r="W285" s="244">
        <f>(W284+W283)/2</f>
        <v>0.19900000000000001</v>
      </c>
      <c r="AC285" s="245">
        <f t="shared" ref="AC285" si="515">(AC284+AC283)/2</f>
        <v>30.549999999999997</v>
      </c>
      <c r="AH285" s="245">
        <f t="shared" ref="AH285" si="516">(AH284+AH283)/2</f>
        <v>61.15</v>
      </c>
      <c r="AJ285" s="245">
        <f t="shared" ref="AJ285" si="517">(AJ284+AJ283)/2</f>
        <v>19.700000000000003</v>
      </c>
      <c r="AL285" s="245">
        <f t="shared" ref="AL285:AM285" si="518">(AL284+AL283)/2</f>
        <v>9.75</v>
      </c>
      <c r="AM285" s="244">
        <f t="shared" si="518"/>
        <v>4.1499999999999995E-2</v>
      </c>
      <c r="AO285" s="245">
        <f t="shared" ref="AO285" si="519">(AO284+AO283)/2</f>
        <v>11.95</v>
      </c>
      <c r="AP285" s="187">
        <v>125.82</v>
      </c>
      <c r="AQ285" s="187">
        <v>1.71</v>
      </c>
      <c r="AV285" s="244">
        <f>(AV284+AV283)/2</f>
        <v>16.8535</v>
      </c>
      <c r="AW285" s="244">
        <f>(AW284+AW283)/2</f>
        <v>15.8285</v>
      </c>
      <c r="BD285" s="187">
        <v>9.92</v>
      </c>
      <c r="BE285" s="187">
        <v>36.14</v>
      </c>
      <c r="BF285" s="187">
        <v>6.2</v>
      </c>
    </row>
    <row r="286" spans="1:58" x14ac:dyDescent="0.25">
      <c r="A286" s="232">
        <v>40096</v>
      </c>
      <c r="B286" s="187">
        <v>6.86</v>
      </c>
      <c r="C286" s="187">
        <v>6.61</v>
      </c>
      <c r="H286" s="187">
        <v>5.45</v>
      </c>
      <c r="I286" s="187">
        <v>1.85</v>
      </c>
      <c r="J286"/>
      <c r="N286" s="239">
        <v>52</v>
      </c>
      <c r="R286" s="239">
        <v>0</v>
      </c>
      <c r="S286" s="240">
        <v>0.67100000000000004</v>
      </c>
      <c r="V286" s="240">
        <v>0.23899999999999999</v>
      </c>
      <c r="W286" s="240">
        <v>0.13600000000000001</v>
      </c>
      <c r="AC286" s="241">
        <v>23.2</v>
      </c>
      <c r="AH286" s="241">
        <v>45.8</v>
      </c>
      <c r="AJ286" s="241">
        <v>25.7</v>
      </c>
      <c r="AL286" s="241">
        <v>8.8000000000000007</v>
      </c>
      <c r="AM286" s="240">
        <v>2.4E-2</v>
      </c>
      <c r="AO286" s="241">
        <v>10.6</v>
      </c>
      <c r="AP286" s="187">
        <v>120.28</v>
      </c>
      <c r="AQ286" s="187">
        <v>1.81</v>
      </c>
      <c r="AV286" s="240">
        <v>15.96</v>
      </c>
      <c r="AW286" s="240">
        <v>14.91</v>
      </c>
      <c r="BD286" s="187">
        <v>9.92</v>
      </c>
      <c r="BE286" s="187">
        <v>36.14</v>
      </c>
      <c r="BF286" s="187">
        <v>6.2</v>
      </c>
    </row>
    <row r="287" spans="1:58" x14ac:dyDescent="0.25">
      <c r="A287" s="232">
        <v>40097</v>
      </c>
      <c r="B287" s="242">
        <f t="shared" ref="B287" si="520">(B286+B288)/2</f>
        <v>6.8000000000000007</v>
      </c>
      <c r="C287" s="242">
        <f>(C286+C288)/2</f>
        <v>6.36</v>
      </c>
      <c r="H287" s="242">
        <f>(H286+H288)/2</f>
        <v>6.2450000000000001</v>
      </c>
      <c r="I287" s="187">
        <v>1.85</v>
      </c>
      <c r="J287"/>
      <c r="N287" s="243">
        <f t="shared" ref="N287" si="521">(N286+N288)/2</f>
        <v>47</v>
      </c>
      <c r="R287" s="243">
        <f t="shared" ref="R287" si="522">(R286+R288)/2</f>
        <v>0</v>
      </c>
      <c r="S287" s="244">
        <f>(S286+S288)/2</f>
        <v>0.66949999999999998</v>
      </c>
      <c r="V287" s="244">
        <f t="shared" ref="V287" si="523">(V286+V288)/2</f>
        <v>0.26049999999999995</v>
      </c>
      <c r="W287" s="242">
        <f>(W286+W288)/2</f>
        <v>0.17349999999999999</v>
      </c>
      <c r="AC287" s="245">
        <f t="shared" ref="AC287" si="524">(AC286+AC288)/2</f>
        <v>25.95</v>
      </c>
      <c r="AH287" s="245">
        <f t="shared" ref="AH287" si="525">(AH286+AH288)/2</f>
        <v>51.599999999999994</v>
      </c>
      <c r="AJ287" s="245">
        <f t="shared" ref="AJ287" si="526">(AJ286+AJ288)/2</f>
        <v>23.049999999999997</v>
      </c>
      <c r="AL287" s="245">
        <f t="shared" ref="AL287:AM287" si="527">(AL286+AL288)/2</f>
        <v>8.1999999999999993</v>
      </c>
      <c r="AM287" s="244">
        <f t="shared" si="527"/>
        <v>1.4500000000000001E-2</v>
      </c>
      <c r="AO287" s="245">
        <f t="shared" ref="AO287" si="528">(AO286+AO288)/2</f>
        <v>10.3</v>
      </c>
      <c r="AP287" s="187">
        <v>110.49</v>
      </c>
      <c r="AQ287" s="187">
        <v>1.75</v>
      </c>
      <c r="AV287" s="244">
        <f>(AV286+AV288)/2</f>
        <v>16.933</v>
      </c>
      <c r="AW287" s="242">
        <f>(AW286+AW288)/2</f>
        <v>15.4405</v>
      </c>
      <c r="BD287" s="187">
        <v>9.92</v>
      </c>
      <c r="BE287" s="187">
        <v>36.14</v>
      </c>
      <c r="BF287" s="187">
        <v>6.2</v>
      </c>
    </row>
    <row r="288" spans="1:58" x14ac:dyDescent="0.25">
      <c r="A288" s="232">
        <v>40098</v>
      </c>
      <c r="B288" s="187">
        <v>6.74</v>
      </c>
      <c r="C288" s="187">
        <v>6.11</v>
      </c>
      <c r="H288" s="187">
        <v>7.04</v>
      </c>
      <c r="I288" s="187">
        <v>2.08</v>
      </c>
      <c r="J288"/>
      <c r="N288" s="239">
        <v>42</v>
      </c>
      <c r="R288" s="239">
        <v>0</v>
      </c>
      <c r="S288" s="240">
        <v>0.66800000000000004</v>
      </c>
      <c r="V288" s="240">
        <v>0.28199999999999997</v>
      </c>
      <c r="W288" s="240">
        <v>0.21099999999999999</v>
      </c>
      <c r="AC288" s="241">
        <v>28.7</v>
      </c>
      <c r="AH288" s="241">
        <v>57.4</v>
      </c>
      <c r="AJ288" s="241">
        <v>20.399999999999999</v>
      </c>
      <c r="AL288" s="241">
        <v>7.6</v>
      </c>
      <c r="AM288" s="240">
        <v>5.0000000000000001E-3</v>
      </c>
      <c r="AO288" s="241">
        <v>10</v>
      </c>
      <c r="AP288" s="187">
        <v>150.09</v>
      </c>
      <c r="AQ288" s="187">
        <v>2.19</v>
      </c>
      <c r="AV288" s="240">
        <v>17.905999999999999</v>
      </c>
      <c r="AW288" s="240">
        <v>15.971</v>
      </c>
      <c r="BD288" s="187">
        <v>9.92</v>
      </c>
      <c r="BE288" s="187">
        <v>36.14</v>
      </c>
      <c r="BF288" s="187">
        <v>6.2</v>
      </c>
    </row>
    <row r="289" spans="1:58" x14ac:dyDescent="0.25">
      <c r="A289" s="232">
        <v>40099</v>
      </c>
      <c r="B289" s="187">
        <v>6.85</v>
      </c>
      <c r="C289" s="187">
        <v>6.19</v>
      </c>
      <c r="H289" s="187">
        <v>6.89</v>
      </c>
      <c r="I289" s="187">
        <v>2.08</v>
      </c>
      <c r="J289"/>
      <c r="N289" s="239">
        <v>41</v>
      </c>
      <c r="R289" s="239">
        <v>0</v>
      </c>
      <c r="S289" s="240">
        <v>0.65</v>
      </c>
      <c r="V289" s="240">
        <v>0.20899999999999999</v>
      </c>
      <c r="W289" s="240">
        <v>0.23</v>
      </c>
      <c r="AC289" s="241">
        <v>24.7</v>
      </c>
      <c r="AH289" s="241">
        <v>49.4</v>
      </c>
      <c r="AJ289" s="241">
        <v>19.7</v>
      </c>
      <c r="AL289" s="241">
        <v>7.2</v>
      </c>
      <c r="AM289" s="240">
        <v>3.5999999999999997E-2</v>
      </c>
      <c r="AO289" s="241">
        <v>9.6</v>
      </c>
      <c r="AP289" s="187">
        <v>135.44999999999999</v>
      </c>
      <c r="AQ289" s="187">
        <v>1.74</v>
      </c>
      <c r="AV289" s="240">
        <v>17.100000000000001</v>
      </c>
      <c r="AW289" s="240">
        <v>16.100000000000001</v>
      </c>
      <c r="BD289" s="187">
        <v>10.72</v>
      </c>
      <c r="BE289" s="187">
        <v>36.14</v>
      </c>
      <c r="BF289" s="187">
        <v>6.2</v>
      </c>
    </row>
    <row r="290" spans="1:58" x14ac:dyDescent="0.25">
      <c r="A290" s="232">
        <v>40100</v>
      </c>
      <c r="B290" s="246">
        <v>6.64</v>
      </c>
      <c r="C290" s="246">
        <v>6.26</v>
      </c>
      <c r="H290" s="246">
        <v>7.27</v>
      </c>
      <c r="I290" s="246">
        <v>2.0299999999999998</v>
      </c>
      <c r="J290"/>
      <c r="N290" s="247">
        <v>43</v>
      </c>
      <c r="R290" s="247">
        <v>0</v>
      </c>
      <c r="S290" s="248">
        <v>0.621</v>
      </c>
      <c r="V290" s="248">
        <v>0.27100000000000002</v>
      </c>
      <c r="W290" s="248">
        <v>0.251</v>
      </c>
      <c r="AC290" s="249">
        <v>29</v>
      </c>
      <c r="AH290" s="249">
        <v>58</v>
      </c>
      <c r="AJ290" s="249">
        <v>21</v>
      </c>
      <c r="AL290" s="249">
        <v>7.3</v>
      </c>
      <c r="AM290" s="248">
        <v>2.1000000000000001E-2</v>
      </c>
      <c r="AO290" s="249">
        <v>9.3000000000000007</v>
      </c>
      <c r="AP290" s="246">
        <v>130.05000000000001</v>
      </c>
      <c r="AQ290" s="246">
        <v>1.0900000000000001</v>
      </c>
      <c r="AV290" s="248">
        <v>16.957999999999998</v>
      </c>
      <c r="AW290" s="248">
        <v>15.875999999999999</v>
      </c>
      <c r="BD290" s="246">
        <v>10.72</v>
      </c>
      <c r="BE290" s="246">
        <v>36.14</v>
      </c>
      <c r="BF290" s="246">
        <v>6.2</v>
      </c>
    </row>
    <row r="291" spans="1:58" x14ac:dyDescent="0.25">
      <c r="A291" s="232">
        <v>40101</v>
      </c>
      <c r="B291" s="242">
        <f t="shared" ref="B291:C291" si="529">(B290+B289)/2</f>
        <v>6.7449999999999992</v>
      </c>
      <c r="C291" s="242">
        <f t="shared" si="529"/>
        <v>6.2249999999999996</v>
      </c>
      <c r="H291" s="242">
        <f t="shared" ref="H291:I291" si="530">(H290+H289)/2</f>
        <v>7.08</v>
      </c>
      <c r="I291" s="242">
        <f t="shared" si="530"/>
        <v>2.0549999999999997</v>
      </c>
      <c r="J291"/>
      <c r="N291" s="243">
        <f t="shared" ref="N291" si="531">(N290+N289)/2</f>
        <v>42</v>
      </c>
      <c r="R291" s="243">
        <f t="shared" ref="R291:S291" si="532">(R290+R289)/2</f>
        <v>0</v>
      </c>
      <c r="S291" s="244">
        <f t="shared" si="532"/>
        <v>0.63549999999999995</v>
      </c>
      <c r="V291" s="244">
        <f t="shared" ref="V291:W291" si="533">(V290+V289)/2</f>
        <v>0.24</v>
      </c>
      <c r="W291" s="244">
        <f t="shared" si="533"/>
        <v>0.24049999999999999</v>
      </c>
      <c r="AC291" s="245">
        <f t="shared" ref="AC291" si="534">(AC290+AC289)/2</f>
        <v>26.85</v>
      </c>
      <c r="AH291" s="245">
        <f t="shared" ref="AH291" si="535">(AH290+AH289)/2</f>
        <v>53.7</v>
      </c>
      <c r="AJ291" s="245">
        <f t="shared" ref="AJ291" si="536">(AJ290+AJ289)/2</f>
        <v>20.350000000000001</v>
      </c>
      <c r="AL291" s="245">
        <f t="shared" ref="AL291:AM291" si="537">(AL290+AL289)/2</f>
        <v>7.25</v>
      </c>
      <c r="AM291" s="244">
        <f t="shared" si="537"/>
        <v>2.8499999999999998E-2</v>
      </c>
      <c r="AO291" s="245">
        <f t="shared" ref="AO291:AQ291" si="538">(AO290+AO289)/2</f>
        <v>9.4499999999999993</v>
      </c>
      <c r="AP291" s="242">
        <f t="shared" si="538"/>
        <v>132.75</v>
      </c>
      <c r="AQ291" s="242">
        <f t="shared" si="538"/>
        <v>1.415</v>
      </c>
      <c r="AV291" s="244">
        <f t="shared" ref="AV291:AW291" si="539">(AV290+AV289)/2</f>
        <v>17.029</v>
      </c>
      <c r="AW291" s="244">
        <f t="shared" si="539"/>
        <v>15.988</v>
      </c>
      <c r="BD291" s="242">
        <f t="shared" ref="BD291:BF291" si="540">(BD290+BD289)/2</f>
        <v>10.72</v>
      </c>
      <c r="BE291" s="242">
        <f t="shared" si="540"/>
        <v>36.14</v>
      </c>
      <c r="BF291" s="242">
        <f t="shared" si="540"/>
        <v>6.2</v>
      </c>
    </row>
    <row r="292" spans="1:58" x14ac:dyDescent="0.25">
      <c r="A292" s="232">
        <v>40102</v>
      </c>
      <c r="B292" s="187">
        <v>6.86</v>
      </c>
      <c r="C292" s="187">
        <v>6.28</v>
      </c>
      <c r="H292" s="187">
        <v>7.15</v>
      </c>
      <c r="I292" s="187">
        <v>1.77</v>
      </c>
      <c r="J292"/>
      <c r="N292" s="239">
        <v>51</v>
      </c>
      <c r="R292" s="239">
        <v>0</v>
      </c>
      <c r="S292" s="240">
        <v>0.66300000000000003</v>
      </c>
      <c r="V292" s="240">
        <v>0.874</v>
      </c>
      <c r="W292" s="240">
        <v>0.624</v>
      </c>
      <c r="AC292" s="241">
        <v>27.5</v>
      </c>
      <c r="AH292" s="241">
        <v>54.9</v>
      </c>
      <c r="AJ292" s="241">
        <v>19.8</v>
      </c>
      <c r="AL292" s="241">
        <v>6.9</v>
      </c>
      <c r="AM292" s="240">
        <v>9.5000000000000001E-2</v>
      </c>
      <c r="AO292" s="241">
        <v>9.3000000000000007</v>
      </c>
      <c r="AP292" s="187">
        <v>120.2</v>
      </c>
      <c r="AQ292" s="187">
        <v>2.0699999999999998</v>
      </c>
      <c r="AV292" s="240">
        <v>15.307</v>
      </c>
      <c r="AW292" s="240">
        <v>14.206</v>
      </c>
      <c r="BD292" s="187">
        <v>12.3</v>
      </c>
      <c r="BE292" s="187">
        <v>36.14</v>
      </c>
      <c r="BF292" s="187">
        <v>6.2</v>
      </c>
    </row>
    <row r="293" spans="1:58" x14ac:dyDescent="0.25">
      <c r="A293" s="232">
        <v>40103</v>
      </c>
      <c r="B293" s="187">
        <v>6.76</v>
      </c>
      <c r="C293" s="187">
        <v>6.61</v>
      </c>
      <c r="H293" s="187">
        <v>6.93</v>
      </c>
      <c r="I293" s="187">
        <v>1.84</v>
      </c>
      <c r="J293"/>
      <c r="N293" s="239">
        <v>60</v>
      </c>
      <c r="R293" s="239">
        <v>0</v>
      </c>
      <c r="S293" s="240">
        <v>0.59499999999999997</v>
      </c>
      <c r="V293" s="240">
        <v>0.124</v>
      </c>
      <c r="W293" s="240">
        <v>0.192</v>
      </c>
      <c r="AC293" s="241">
        <v>25.3</v>
      </c>
      <c r="AH293" s="241">
        <v>50.6</v>
      </c>
      <c r="AJ293" s="241">
        <v>17</v>
      </c>
      <c r="AL293" s="241">
        <v>8.4</v>
      </c>
      <c r="AM293" s="240">
        <v>2.5000000000000001E-2</v>
      </c>
      <c r="AO293" s="241">
        <v>8.8000000000000007</v>
      </c>
      <c r="AP293" s="187">
        <v>115.34</v>
      </c>
      <c r="AQ293" s="187">
        <v>1.71</v>
      </c>
      <c r="AV293" s="240">
        <v>15.76</v>
      </c>
      <c r="AW293" s="240">
        <v>14.76</v>
      </c>
      <c r="BD293" s="187">
        <v>12.78</v>
      </c>
      <c r="BE293" s="187">
        <v>36.14</v>
      </c>
      <c r="BF293" s="187">
        <v>6.2</v>
      </c>
    </row>
    <row r="294" spans="1:58" x14ac:dyDescent="0.25">
      <c r="A294" s="232">
        <v>40104</v>
      </c>
      <c r="B294" s="242">
        <f t="shared" ref="B294:C294" si="541">(B293+B295)/2</f>
        <v>6.83</v>
      </c>
      <c r="C294" s="242">
        <f t="shared" si="541"/>
        <v>6.74</v>
      </c>
      <c r="H294" s="242">
        <f t="shared" ref="H294:I294" si="542">(H293+H295)/2</f>
        <v>7.0299999999999994</v>
      </c>
      <c r="I294" s="242">
        <f t="shared" si="542"/>
        <v>1.75</v>
      </c>
      <c r="J294"/>
      <c r="N294" s="243">
        <f t="shared" ref="N294" si="543">(N293+N295)/2</f>
        <v>47</v>
      </c>
      <c r="R294" s="243">
        <f t="shared" ref="R294:S294" si="544">(R293+R295)/2</f>
        <v>0</v>
      </c>
      <c r="S294" s="244">
        <f t="shared" si="544"/>
        <v>0.622</v>
      </c>
      <c r="V294" s="244">
        <f t="shared" ref="V294:W294" si="545">(V293+V295)/2</f>
        <v>0.2175</v>
      </c>
      <c r="W294" s="242">
        <f t="shared" si="545"/>
        <v>0.25950000000000001</v>
      </c>
      <c r="AC294" s="245">
        <f t="shared" ref="AC294" si="546">(AC293+AC295)/2</f>
        <v>27.15</v>
      </c>
      <c r="AH294" s="245">
        <f t="shared" ref="AH294" si="547">(AH293+AH295)/2</f>
        <v>54.3</v>
      </c>
      <c r="AJ294" s="245">
        <f t="shared" ref="AJ294" si="548">(AJ293+AJ295)/2</f>
        <v>18.75</v>
      </c>
      <c r="AL294" s="245">
        <f t="shared" ref="AL294:AM294" si="549">(AL293+AL295)/2</f>
        <v>8.3500000000000014</v>
      </c>
      <c r="AM294" s="244">
        <f t="shared" si="549"/>
        <v>2.9000000000000001E-2</v>
      </c>
      <c r="AO294" s="245">
        <f t="shared" ref="AO294:AQ294" si="550">(AO293+AO295)/2</f>
        <v>8.15</v>
      </c>
      <c r="AP294" s="242">
        <f t="shared" si="550"/>
        <v>115.155</v>
      </c>
      <c r="AQ294" s="242">
        <f t="shared" si="550"/>
        <v>1.835</v>
      </c>
      <c r="AV294" s="244">
        <f>(AV293+AV295)/2</f>
        <v>16.0595</v>
      </c>
      <c r="AW294" s="242">
        <f t="shared" ref="AW294" si="551">(AW293+AW295)/2</f>
        <v>14.5815</v>
      </c>
      <c r="BD294" s="242">
        <f t="shared" ref="BD294:BF294" si="552">(BD293+BD295)/2</f>
        <v>12.78</v>
      </c>
      <c r="BE294" s="242">
        <f t="shared" si="552"/>
        <v>36.14</v>
      </c>
      <c r="BF294" s="242">
        <f t="shared" si="552"/>
        <v>6.2</v>
      </c>
    </row>
    <row r="295" spans="1:58" x14ac:dyDescent="0.25">
      <c r="A295" s="232">
        <v>40105</v>
      </c>
      <c r="B295" s="187">
        <v>6.9</v>
      </c>
      <c r="C295" s="187">
        <v>6.87</v>
      </c>
      <c r="H295" s="187">
        <v>7.13</v>
      </c>
      <c r="I295" s="187">
        <v>1.66</v>
      </c>
      <c r="J295"/>
      <c r="N295" s="239">
        <v>34</v>
      </c>
      <c r="R295" s="239">
        <v>0</v>
      </c>
      <c r="S295" s="240">
        <v>0.64900000000000002</v>
      </c>
      <c r="V295" s="240">
        <v>0.311</v>
      </c>
      <c r="W295" s="240">
        <v>0.32700000000000001</v>
      </c>
      <c r="AC295" s="241">
        <v>29</v>
      </c>
      <c r="AH295" s="241">
        <v>58</v>
      </c>
      <c r="AJ295" s="241">
        <v>20.5</v>
      </c>
      <c r="AL295" s="241">
        <v>8.3000000000000007</v>
      </c>
      <c r="AM295" s="240">
        <v>3.3000000000000002E-2</v>
      </c>
      <c r="AO295" s="241">
        <v>7.5</v>
      </c>
      <c r="AP295" s="187">
        <v>114.97</v>
      </c>
      <c r="AQ295" s="187">
        <v>1.96</v>
      </c>
      <c r="AV295" s="240">
        <v>16.359000000000002</v>
      </c>
      <c r="AW295" s="240">
        <v>14.403</v>
      </c>
      <c r="BD295" s="187">
        <v>12.78</v>
      </c>
      <c r="BE295" s="187">
        <v>36.14</v>
      </c>
      <c r="BF295" s="187">
        <v>6.2</v>
      </c>
    </row>
    <row r="296" spans="1:58" x14ac:dyDescent="0.25">
      <c r="A296" s="232">
        <v>40106</v>
      </c>
      <c r="B296" s="187">
        <v>6.63</v>
      </c>
      <c r="C296" s="187">
        <v>6.81</v>
      </c>
      <c r="H296" s="187">
        <v>6.98</v>
      </c>
      <c r="I296" s="187">
        <v>1.32</v>
      </c>
      <c r="J296"/>
      <c r="N296" s="239">
        <v>41</v>
      </c>
      <c r="R296" s="239">
        <v>0</v>
      </c>
      <c r="S296" s="240">
        <v>0.63700000000000001</v>
      </c>
      <c r="V296" s="240">
        <v>0.20699999999999999</v>
      </c>
      <c r="W296" s="240">
        <v>0.33900000000000002</v>
      </c>
      <c r="AC296" s="241">
        <v>30.3</v>
      </c>
      <c r="AH296" s="241">
        <v>60.5</v>
      </c>
      <c r="AJ296" s="241">
        <v>19.899999999999999</v>
      </c>
      <c r="AL296" s="241">
        <v>8.6</v>
      </c>
      <c r="AM296" s="240">
        <v>3.5999999999999997E-2</v>
      </c>
      <c r="AO296" s="241">
        <v>7.4</v>
      </c>
      <c r="AP296" s="187">
        <v>115.37</v>
      </c>
      <c r="AQ296" s="187">
        <v>2.0499999999999998</v>
      </c>
      <c r="AV296" s="240">
        <v>16.606999999999999</v>
      </c>
      <c r="AW296" s="240">
        <v>15.529</v>
      </c>
      <c r="BD296" s="187">
        <v>12.78</v>
      </c>
      <c r="BE296" s="187">
        <v>36.14</v>
      </c>
      <c r="BF296" s="187">
        <v>6.2</v>
      </c>
    </row>
    <row r="297" spans="1:58" x14ac:dyDescent="0.25">
      <c r="A297" s="232">
        <v>40107</v>
      </c>
      <c r="B297" s="187">
        <v>6.69</v>
      </c>
      <c r="C297" s="187">
        <v>6.3</v>
      </c>
      <c r="H297" s="187">
        <v>7.02</v>
      </c>
      <c r="I297" s="187">
        <v>2.08</v>
      </c>
      <c r="J297"/>
      <c r="N297" s="239">
        <v>43</v>
      </c>
      <c r="R297" s="239">
        <v>0</v>
      </c>
      <c r="S297" s="240">
        <v>0.60099999999999998</v>
      </c>
      <c r="V297" s="240">
        <v>0.109</v>
      </c>
      <c r="W297" s="240">
        <v>0.28899999999999998</v>
      </c>
      <c r="AC297" s="241">
        <v>28.3</v>
      </c>
      <c r="AH297" s="241">
        <v>56.7</v>
      </c>
      <c r="AJ297" s="241">
        <v>19.3</v>
      </c>
      <c r="AL297" s="241">
        <v>7.4</v>
      </c>
      <c r="AM297" s="240">
        <v>2.9000000000000001E-2</v>
      </c>
      <c r="AO297" s="241">
        <v>7.6</v>
      </c>
      <c r="AP297" s="187">
        <v>110.01</v>
      </c>
      <c r="AQ297" s="187">
        <v>1.26</v>
      </c>
      <c r="AV297" s="240">
        <v>15.927</v>
      </c>
      <c r="AW297" s="240">
        <v>14.97</v>
      </c>
      <c r="BD297" s="187">
        <v>13.89</v>
      </c>
      <c r="BE297" s="187">
        <v>36.14</v>
      </c>
      <c r="BF297" s="187">
        <v>6.2</v>
      </c>
    </row>
    <row r="298" spans="1:58" x14ac:dyDescent="0.25">
      <c r="A298" s="232">
        <v>40108</v>
      </c>
      <c r="B298" s="187">
        <v>6.73</v>
      </c>
      <c r="C298" s="187">
        <v>6.35</v>
      </c>
      <c r="H298" s="187">
        <v>7.09</v>
      </c>
      <c r="I298" s="187">
        <v>1.86</v>
      </c>
      <c r="J298"/>
      <c r="N298" s="239">
        <v>32</v>
      </c>
      <c r="R298" s="239">
        <v>0</v>
      </c>
      <c r="S298" s="240">
        <v>0.64600000000000002</v>
      </c>
      <c r="V298" s="240">
        <v>0.28000000000000003</v>
      </c>
      <c r="W298" s="240">
        <v>0.36</v>
      </c>
      <c r="AC298" s="241">
        <v>30.3</v>
      </c>
      <c r="AH298" s="241">
        <v>60.6</v>
      </c>
      <c r="AJ298" s="241">
        <v>19.8</v>
      </c>
      <c r="AL298" s="241">
        <v>9.6</v>
      </c>
      <c r="AM298" s="240">
        <v>1.2999999999999999E-2</v>
      </c>
      <c r="AO298" s="241">
        <v>7.6</v>
      </c>
      <c r="AP298" s="187">
        <v>100.24</v>
      </c>
      <c r="AQ298" s="187">
        <v>1.1299999999999999</v>
      </c>
      <c r="AV298" s="240">
        <v>16.321000000000002</v>
      </c>
      <c r="AW298" s="240">
        <v>15.234</v>
      </c>
      <c r="BD298" s="187">
        <v>13.16</v>
      </c>
      <c r="BE298" s="187">
        <v>36.14</v>
      </c>
      <c r="BF298" s="187">
        <v>6.2</v>
      </c>
    </row>
    <row r="299" spans="1:58" x14ac:dyDescent="0.25">
      <c r="A299" s="232">
        <v>40109</v>
      </c>
      <c r="B299" s="187">
        <v>6.67</v>
      </c>
      <c r="C299" s="187">
        <v>6.64</v>
      </c>
      <c r="H299" s="187">
        <v>7.22</v>
      </c>
      <c r="I299" s="187">
        <v>1.77</v>
      </c>
      <c r="J299"/>
      <c r="N299" s="239">
        <v>53</v>
      </c>
      <c r="R299" s="239">
        <v>0</v>
      </c>
      <c r="S299" s="240">
        <v>0.61899999999999999</v>
      </c>
      <c r="V299" s="240">
        <v>0.254</v>
      </c>
      <c r="W299" s="240">
        <v>0.28399999999999997</v>
      </c>
      <c r="AC299" s="241">
        <v>29.8</v>
      </c>
      <c r="AH299" s="241">
        <v>59.6</v>
      </c>
      <c r="AJ299" s="241">
        <v>18.399999999999999</v>
      </c>
      <c r="AL299" s="241">
        <v>8.9</v>
      </c>
      <c r="AM299" s="240">
        <v>5.6000000000000001E-2</v>
      </c>
      <c r="AO299" s="241">
        <v>7.3</v>
      </c>
      <c r="AP299" s="187">
        <v>105.18</v>
      </c>
      <c r="AQ299" s="187">
        <v>1.33</v>
      </c>
      <c r="AV299" s="240">
        <v>16.381</v>
      </c>
      <c r="AW299" s="240">
        <v>15.39</v>
      </c>
      <c r="BD299" s="187">
        <v>12.3</v>
      </c>
      <c r="BE299" s="187">
        <v>34.54</v>
      </c>
      <c r="BF299" s="187">
        <v>6.2</v>
      </c>
    </row>
    <row r="300" spans="1:58" x14ac:dyDescent="0.25">
      <c r="A300" s="232">
        <v>40110</v>
      </c>
      <c r="B300" s="187">
        <v>6.6</v>
      </c>
      <c r="C300" s="187">
        <v>5.0599999999999996</v>
      </c>
      <c r="H300" s="187">
        <v>7.23</v>
      </c>
      <c r="I300" s="187">
        <v>2.1</v>
      </c>
      <c r="J300"/>
      <c r="N300" s="239">
        <v>52</v>
      </c>
      <c r="R300" s="239">
        <v>0</v>
      </c>
      <c r="S300" s="240">
        <v>0.54600000000000004</v>
      </c>
      <c r="V300" s="240">
        <v>0.219</v>
      </c>
      <c r="W300" s="240">
        <v>0.25800000000000001</v>
      </c>
      <c r="AC300" s="241">
        <v>28.2</v>
      </c>
      <c r="AH300" s="241">
        <v>56.4</v>
      </c>
      <c r="AJ300" s="241">
        <v>19.2</v>
      </c>
      <c r="AL300" s="241">
        <v>7.9</v>
      </c>
      <c r="AM300" s="240">
        <v>6.0999999999999999E-2</v>
      </c>
      <c r="AO300" s="241">
        <v>7.9</v>
      </c>
      <c r="AP300" s="187">
        <v>104.69</v>
      </c>
      <c r="AQ300" s="187">
        <v>1.1599999999999999</v>
      </c>
      <c r="AV300" s="240">
        <v>15.56</v>
      </c>
      <c r="AW300" s="240">
        <v>14.57</v>
      </c>
      <c r="BD300" s="187">
        <v>13.1</v>
      </c>
      <c r="BE300" s="187">
        <v>36.14</v>
      </c>
      <c r="BF300" s="187">
        <v>6.2</v>
      </c>
    </row>
    <row r="301" spans="1:58" x14ac:dyDescent="0.25">
      <c r="A301" s="232">
        <v>40111</v>
      </c>
      <c r="B301" s="242">
        <f t="shared" ref="B301" si="553">(B300+B302)/2</f>
        <v>6.85</v>
      </c>
      <c r="C301" s="242">
        <f>(C300+C302)/2</f>
        <v>5.8449999999999998</v>
      </c>
      <c r="H301" s="242">
        <f>(H300+H302)/2</f>
        <v>7.27</v>
      </c>
      <c r="I301" s="187">
        <v>1.86</v>
      </c>
      <c r="J301"/>
      <c r="N301" s="243">
        <f t="shared" ref="N301" si="554">(N300+N302)/2</f>
        <v>47</v>
      </c>
      <c r="R301" s="243">
        <f t="shared" ref="R301" si="555">(R300+R302)/2</f>
        <v>0</v>
      </c>
      <c r="S301" s="244">
        <f>(S300+S302)/2</f>
        <v>0.63749999999999996</v>
      </c>
      <c r="V301" s="244">
        <f t="shared" ref="V301" si="556">(V300+V302)/2</f>
        <v>0.4415</v>
      </c>
      <c r="W301" s="242">
        <f>(W300+W302)/2</f>
        <v>0.5</v>
      </c>
      <c r="AC301" s="245">
        <f t="shared" ref="AC301" si="557">(AC300+AC302)/2</f>
        <v>29.4</v>
      </c>
      <c r="AH301" s="245">
        <f t="shared" ref="AH301" si="558">(AH300+AH302)/2</f>
        <v>58.849999999999994</v>
      </c>
      <c r="AJ301" s="245">
        <f t="shared" ref="AJ301" si="559">(AJ300+AJ302)/2</f>
        <v>18.299999999999997</v>
      </c>
      <c r="AL301" s="245">
        <f t="shared" ref="AL301:AM301" si="560">(AL300+AL302)/2</f>
        <v>8.15</v>
      </c>
      <c r="AM301" s="244">
        <f t="shared" si="560"/>
        <v>6.4000000000000001E-2</v>
      </c>
      <c r="AO301" s="245">
        <f t="shared" ref="AO301" si="561">(AO300+AO302)/2</f>
        <v>7.5500000000000007</v>
      </c>
      <c r="AP301" s="187">
        <v>89.55</v>
      </c>
      <c r="AQ301" s="187">
        <v>0.86</v>
      </c>
      <c r="AV301" s="244">
        <f>(AV300+AV302)/2</f>
        <v>16.292000000000002</v>
      </c>
      <c r="AW301" s="242">
        <f>(AW300+AW302)/2</f>
        <v>14.8375</v>
      </c>
      <c r="BD301" s="187">
        <v>13.1</v>
      </c>
      <c r="BE301" s="187">
        <v>36.14</v>
      </c>
      <c r="BF301" s="187">
        <v>6.2</v>
      </c>
    </row>
    <row r="302" spans="1:58" x14ac:dyDescent="0.25">
      <c r="A302" s="232">
        <v>40112</v>
      </c>
      <c r="B302" s="187">
        <v>7.1</v>
      </c>
      <c r="C302" s="187">
        <v>6.63</v>
      </c>
      <c r="H302" s="187">
        <v>7.31</v>
      </c>
      <c r="I302" s="258">
        <v>1.75</v>
      </c>
      <c r="J302"/>
      <c r="N302" s="239">
        <v>42</v>
      </c>
      <c r="R302" s="239">
        <v>0</v>
      </c>
      <c r="S302" s="240">
        <v>0.72899999999999998</v>
      </c>
      <c r="V302" s="240">
        <v>0.66400000000000003</v>
      </c>
      <c r="W302" s="240">
        <v>0.74199999999999999</v>
      </c>
      <c r="AC302" s="241">
        <v>30.6</v>
      </c>
      <c r="AH302" s="241">
        <v>61.3</v>
      </c>
      <c r="AJ302" s="241">
        <v>17.399999999999999</v>
      </c>
      <c r="AL302" s="241">
        <v>8.4</v>
      </c>
      <c r="AM302" s="240">
        <v>6.7000000000000004E-2</v>
      </c>
      <c r="AO302" s="241">
        <v>7.2</v>
      </c>
      <c r="AP302" s="187">
        <v>115.39</v>
      </c>
      <c r="AQ302" s="187">
        <v>1.72</v>
      </c>
      <c r="AV302" s="240">
        <v>17.024000000000001</v>
      </c>
      <c r="AW302" s="240">
        <v>15.105</v>
      </c>
      <c r="BD302" s="187">
        <v>13.1</v>
      </c>
      <c r="BE302" s="187">
        <v>36.14</v>
      </c>
      <c r="BF302" s="187">
        <v>6.2</v>
      </c>
    </row>
    <row r="303" spans="1:58" x14ac:dyDescent="0.25">
      <c r="A303" s="232">
        <v>40113</v>
      </c>
      <c r="B303" s="187">
        <v>6.5</v>
      </c>
      <c r="C303" s="187">
        <v>7.43</v>
      </c>
      <c r="H303" s="187">
        <v>7.22</v>
      </c>
      <c r="I303" s="187">
        <v>1.88</v>
      </c>
      <c r="J303"/>
      <c r="N303" s="239">
        <v>46</v>
      </c>
      <c r="R303" s="239">
        <v>0</v>
      </c>
      <c r="S303" s="240">
        <v>0.78100000000000003</v>
      </c>
      <c r="V303" s="240">
        <v>0.26700000000000002</v>
      </c>
      <c r="W303" s="240">
        <v>0.28499999999999998</v>
      </c>
      <c r="AC303" s="241">
        <v>28.8</v>
      </c>
      <c r="AH303" s="241">
        <v>57.5</v>
      </c>
      <c r="AJ303" s="241">
        <v>19.899999999999999</v>
      </c>
      <c r="AL303" s="241">
        <v>7.7</v>
      </c>
      <c r="AM303" s="240">
        <v>9.4E-2</v>
      </c>
      <c r="AO303" s="241">
        <v>6.7</v>
      </c>
      <c r="AP303" s="187">
        <v>105.53</v>
      </c>
      <c r="AQ303" s="187">
        <v>1.3</v>
      </c>
      <c r="AV303" s="240">
        <v>16.07</v>
      </c>
      <c r="AW303" s="240">
        <v>15.074999999999999</v>
      </c>
      <c r="BD303" s="187">
        <v>12.3</v>
      </c>
      <c r="BE303" s="187">
        <v>34.54</v>
      </c>
      <c r="BF303" s="187">
        <v>6.37</v>
      </c>
    </row>
    <row r="304" spans="1:58" x14ac:dyDescent="0.25">
      <c r="A304" s="232">
        <v>40114</v>
      </c>
      <c r="B304" s="187">
        <v>6.89</v>
      </c>
      <c r="C304" s="187">
        <v>6.72</v>
      </c>
      <c r="H304" s="187">
        <v>6.94</v>
      </c>
      <c r="I304" s="187">
        <v>1.66</v>
      </c>
      <c r="J304"/>
      <c r="N304" s="239">
        <v>41</v>
      </c>
      <c r="R304" s="239">
        <v>0</v>
      </c>
      <c r="S304" s="240">
        <v>0.75</v>
      </c>
      <c r="V304" s="240">
        <v>0.63400000000000001</v>
      </c>
      <c r="W304" s="240">
        <v>0.36499999999999999</v>
      </c>
      <c r="AC304" s="241">
        <v>30</v>
      </c>
      <c r="AH304" s="241">
        <v>60.1</v>
      </c>
      <c r="AJ304" s="241">
        <v>19.100000000000001</v>
      </c>
      <c r="AL304" s="241">
        <v>7.5</v>
      </c>
      <c r="AM304" s="240">
        <v>6.3E-2</v>
      </c>
      <c r="AO304" s="241">
        <v>5.9</v>
      </c>
      <c r="AP304" s="187">
        <v>99.69</v>
      </c>
      <c r="AQ304" s="187">
        <v>1.46</v>
      </c>
      <c r="AV304" s="240">
        <v>15.622999999999999</v>
      </c>
      <c r="AW304" s="240">
        <v>14.513</v>
      </c>
      <c r="BD304" s="187">
        <v>12.3</v>
      </c>
      <c r="BE304" s="187">
        <v>34.54</v>
      </c>
      <c r="BF304" s="187">
        <v>6.37</v>
      </c>
    </row>
    <row r="305" spans="1:58" x14ac:dyDescent="0.25">
      <c r="A305" s="232">
        <v>40115</v>
      </c>
      <c r="B305" s="187">
        <v>6.68</v>
      </c>
      <c r="C305" s="187">
        <v>6.19</v>
      </c>
      <c r="H305" s="187">
        <v>7.49</v>
      </c>
      <c r="I305" s="187">
        <v>1.8</v>
      </c>
      <c r="J305"/>
      <c r="N305" s="239">
        <v>59</v>
      </c>
      <c r="R305" s="239">
        <v>0</v>
      </c>
      <c r="S305" s="240">
        <v>0.63300000000000001</v>
      </c>
      <c r="V305" s="240">
        <v>0.28599999999999998</v>
      </c>
      <c r="W305" s="240">
        <v>0.28000000000000003</v>
      </c>
      <c r="AC305" s="241">
        <v>27.9</v>
      </c>
      <c r="AH305" s="241">
        <v>55.8</v>
      </c>
      <c r="AJ305" s="241">
        <v>19.2</v>
      </c>
      <c r="AL305" s="241">
        <v>8.4</v>
      </c>
      <c r="AM305" s="240">
        <v>7.8E-2</v>
      </c>
      <c r="AO305" s="241">
        <v>5.9</v>
      </c>
      <c r="AP305" s="187">
        <v>105.11</v>
      </c>
      <c r="AQ305" s="187">
        <v>1.49</v>
      </c>
      <c r="AV305" s="240">
        <v>15.53</v>
      </c>
      <c r="AW305" s="240">
        <v>14.5</v>
      </c>
      <c r="BD305" s="187">
        <v>9.92</v>
      </c>
      <c r="BE305" s="187">
        <v>29.23</v>
      </c>
      <c r="BF305" s="187">
        <v>6.37</v>
      </c>
    </row>
    <row r="306" spans="1:58" x14ac:dyDescent="0.25">
      <c r="A306" s="232">
        <v>40116</v>
      </c>
      <c r="B306" s="187">
        <v>6.11</v>
      </c>
      <c r="C306" s="187">
        <v>5.95</v>
      </c>
      <c r="H306" s="187">
        <v>7.15</v>
      </c>
      <c r="I306" s="187">
        <v>1.76</v>
      </c>
      <c r="J306"/>
      <c r="N306" s="239">
        <v>36</v>
      </c>
      <c r="R306" s="239">
        <v>0</v>
      </c>
      <c r="S306" s="240">
        <v>0.57699999999999996</v>
      </c>
      <c r="V306" s="240">
        <v>0.38800000000000001</v>
      </c>
      <c r="W306" s="187">
        <v>0.28100000000000003</v>
      </c>
      <c r="AC306" s="241">
        <v>29.3</v>
      </c>
      <c r="AH306" s="241">
        <v>58.6</v>
      </c>
      <c r="AJ306" s="241">
        <v>20.2</v>
      </c>
      <c r="AL306" s="241">
        <v>8.1</v>
      </c>
      <c r="AM306" s="240">
        <v>8.9999999999999993E-3</v>
      </c>
      <c r="AO306" s="241">
        <v>5.6</v>
      </c>
      <c r="AP306" s="187">
        <v>95.83</v>
      </c>
      <c r="AQ306" s="187">
        <v>1.33</v>
      </c>
      <c r="AV306" s="240">
        <v>15.113</v>
      </c>
      <c r="AW306" s="240">
        <v>14.035</v>
      </c>
      <c r="BD306" s="187">
        <v>11.51</v>
      </c>
      <c r="BE306" s="187">
        <v>29.23</v>
      </c>
      <c r="BF306" s="187">
        <v>6.77</v>
      </c>
    </row>
    <row r="307" spans="1:58" ht="15.75" thickBot="1" x14ac:dyDescent="0.3">
      <c r="A307" s="232">
        <v>40117</v>
      </c>
      <c r="B307" s="250">
        <v>6.7</v>
      </c>
      <c r="C307" s="250">
        <v>5.95</v>
      </c>
      <c r="H307" s="250">
        <v>7.05</v>
      </c>
      <c r="I307" s="250">
        <v>1.71</v>
      </c>
      <c r="J307"/>
      <c r="N307" s="251">
        <v>43</v>
      </c>
      <c r="R307" s="251">
        <v>0</v>
      </c>
      <c r="S307" s="252">
        <v>0.61699999999999999</v>
      </c>
      <c r="V307" s="252">
        <v>0.254</v>
      </c>
      <c r="W307" s="252">
        <v>0.33200000000000002</v>
      </c>
      <c r="AC307" s="253">
        <v>24.8</v>
      </c>
      <c r="AH307" s="253">
        <v>49.7</v>
      </c>
      <c r="AJ307" s="253">
        <v>21.3</v>
      </c>
      <c r="AL307" s="253">
        <v>7.2</v>
      </c>
      <c r="AM307" s="252">
        <v>3.1E-2</v>
      </c>
      <c r="AO307" s="253">
        <v>5.4</v>
      </c>
      <c r="AP307" s="250">
        <v>84.58</v>
      </c>
      <c r="AQ307" s="250">
        <v>1.1000000000000001</v>
      </c>
      <c r="AV307" s="252">
        <v>14.7</v>
      </c>
      <c r="AW307" s="252">
        <v>13.65</v>
      </c>
      <c r="BD307" s="250">
        <v>11.51</v>
      </c>
      <c r="BE307" s="250">
        <v>29.33</v>
      </c>
      <c r="BF307" s="250">
        <v>5.49</v>
      </c>
    </row>
    <row r="308" spans="1:58" x14ac:dyDescent="0.25">
      <c r="A308" s="232">
        <v>40118</v>
      </c>
      <c r="B308" s="242">
        <f t="shared" ref="B308" si="562">(B307+B309)/2</f>
        <v>6.66</v>
      </c>
      <c r="C308" s="242">
        <f>(C307+C309)/2</f>
        <v>6.0049999999999999</v>
      </c>
      <c r="H308" s="242">
        <f>(H307+H309)/2</f>
        <v>6.8949999999999996</v>
      </c>
      <c r="I308" s="187">
        <v>1.78</v>
      </c>
      <c r="J308"/>
      <c r="N308" s="243">
        <f t="shared" ref="N308" si="563">(N307+N309)/2</f>
        <v>42</v>
      </c>
      <c r="R308" s="243">
        <f t="shared" ref="R308" si="564">(R307+R309)/2</f>
        <v>0</v>
      </c>
      <c r="S308" s="244">
        <f>(S307+S309)/2</f>
        <v>1.262</v>
      </c>
      <c r="V308" s="244">
        <f t="shared" ref="V308" si="565">(V307+V309)/2</f>
        <v>0.40100000000000002</v>
      </c>
      <c r="W308" s="242">
        <f>(W307+W309)/2</f>
        <v>0.38900000000000001</v>
      </c>
      <c r="AC308" s="245">
        <f t="shared" ref="AC308" si="566">(AC307+AC309)/2</f>
        <v>25.4</v>
      </c>
      <c r="AH308" s="245">
        <f t="shared" ref="AH308" si="567">(AH307+AH309)/2</f>
        <v>50.85</v>
      </c>
      <c r="AJ308" s="245">
        <f t="shared" ref="AJ308" si="568">(AJ307+AJ309)/2</f>
        <v>20.8</v>
      </c>
      <c r="AL308" s="245">
        <f t="shared" ref="AL308:AM308" si="569">(AL307+AL309)/2</f>
        <v>7.4</v>
      </c>
      <c r="AM308" s="244">
        <f t="shared" si="569"/>
        <v>5.5E-2</v>
      </c>
      <c r="AO308" s="245">
        <f t="shared" ref="AO308" si="570">(AO307+AO309)/2</f>
        <v>6.0500000000000007</v>
      </c>
      <c r="AP308" s="187">
        <v>89.96</v>
      </c>
      <c r="AQ308" s="187">
        <v>1.1000000000000001</v>
      </c>
      <c r="AV308" s="244">
        <f>(AV307+AV309)/2</f>
        <v>15.692</v>
      </c>
      <c r="AW308" s="242">
        <f>(AW307+AW309)/2</f>
        <v>14.220500000000001</v>
      </c>
      <c r="BD308" s="187">
        <v>11.51</v>
      </c>
      <c r="BE308" s="187">
        <v>29.33</v>
      </c>
      <c r="BF308" s="187">
        <v>5.49</v>
      </c>
    </row>
    <row r="309" spans="1:58" x14ac:dyDescent="0.25">
      <c r="A309" s="232">
        <v>40119</v>
      </c>
      <c r="B309" s="187">
        <v>6.62</v>
      </c>
      <c r="C309" s="187">
        <v>6.06</v>
      </c>
      <c r="H309" s="187">
        <v>6.74</v>
      </c>
      <c r="I309" s="187">
        <v>1.82</v>
      </c>
      <c r="J309"/>
      <c r="N309" s="239">
        <v>41</v>
      </c>
      <c r="R309" s="239">
        <v>0</v>
      </c>
      <c r="S309" s="240">
        <v>1.907</v>
      </c>
      <c r="V309" s="240">
        <v>0.54800000000000004</v>
      </c>
      <c r="W309" s="240">
        <v>0.44600000000000001</v>
      </c>
      <c r="AC309" s="241">
        <v>26</v>
      </c>
      <c r="AH309" s="241">
        <v>52</v>
      </c>
      <c r="AJ309" s="241">
        <v>20.3</v>
      </c>
      <c r="AL309" s="241">
        <v>7.6</v>
      </c>
      <c r="AM309" s="240">
        <v>7.9000000000000001E-2</v>
      </c>
      <c r="AO309" s="241">
        <v>6.7</v>
      </c>
      <c r="AP309" s="187">
        <v>109.59</v>
      </c>
      <c r="AQ309" s="187">
        <v>1.54</v>
      </c>
      <c r="AV309" s="240">
        <v>16.684000000000001</v>
      </c>
      <c r="AW309" s="240">
        <v>14.791</v>
      </c>
      <c r="BD309" s="187">
        <v>11.51</v>
      </c>
      <c r="BE309" s="187">
        <v>29.33</v>
      </c>
      <c r="BF309" s="187">
        <v>5.49</v>
      </c>
    </row>
    <row r="310" spans="1:58" x14ac:dyDescent="0.25">
      <c r="A310" s="232">
        <v>40120</v>
      </c>
      <c r="B310" s="187">
        <v>6.34</v>
      </c>
      <c r="C310" s="187">
        <v>6</v>
      </c>
      <c r="H310" s="187">
        <v>6.98</v>
      </c>
      <c r="I310" s="187">
        <v>1.81</v>
      </c>
      <c r="J310"/>
      <c r="N310" s="239">
        <v>43</v>
      </c>
      <c r="R310" s="239">
        <v>0</v>
      </c>
      <c r="S310" s="240">
        <v>1.37</v>
      </c>
      <c r="V310" s="240">
        <v>0.20599999999999999</v>
      </c>
      <c r="W310" s="240">
        <v>0.23100000000000001</v>
      </c>
      <c r="AC310" s="241">
        <v>25.9</v>
      </c>
      <c r="AH310" s="241">
        <v>51.8</v>
      </c>
      <c r="AJ310" s="241">
        <v>20.399999999999999</v>
      </c>
      <c r="AL310" s="241">
        <v>7.7</v>
      </c>
      <c r="AM310" s="240">
        <v>6.3E-2</v>
      </c>
      <c r="AO310" s="241">
        <v>6.4</v>
      </c>
      <c r="AP310" s="187">
        <v>100.7</v>
      </c>
      <c r="AQ310" s="187">
        <v>1.61</v>
      </c>
      <c r="AV310" s="240">
        <v>14.451000000000001</v>
      </c>
      <c r="AW310" s="240">
        <v>13.381</v>
      </c>
      <c r="BD310" s="187">
        <v>11.51</v>
      </c>
      <c r="BE310" s="187">
        <v>29.33</v>
      </c>
      <c r="BF310" s="187">
        <v>5.49</v>
      </c>
    </row>
    <row r="311" spans="1:58" x14ac:dyDescent="0.25">
      <c r="A311" s="232">
        <v>40121</v>
      </c>
      <c r="B311" s="187">
        <v>6.65</v>
      </c>
      <c r="C311" s="187">
        <v>5.99</v>
      </c>
      <c r="H311" s="187">
        <v>7.23</v>
      </c>
      <c r="I311" s="187">
        <v>1.71</v>
      </c>
      <c r="J311"/>
      <c r="N311" s="239">
        <v>31</v>
      </c>
      <c r="R311" s="239">
        <v>0</v>
      </c>
      <c r="S311" s="240">
        <v>1.214</v>
      </c>
      <c r="V311" s="240">
        <v>0.30599999999999999</v>
      </c>
      <c r="W311" s="240">
        <v>0.26900000000000002</v>
      </c>
      <c r="AC311" s="241">
        <v>26</v>
      </c>
      <c r="AH311" s="241">
        <v>52</v>
      </c>
      <c r="AJ311" s="241">
        <v>20.7</v>
      </c>
      <c r="AL311" s="241">
        <v>8.6</v>
      </c>
      <c r="AM311" s="240">
        <v>4.2000000000000003E-2</v>
      </c>
      <c r="AO311" s="241">
        <v>6.5</v>
      </c>
      <c r="AP311" s="187">
        <v>89.96</v>
      </c>
      <c r="AQ311" s="187">
        <v>1.18</v>
      </c>
      <c r="AV311" s="240">
        <v>15.074999999999999</v>
      </c>
      <c r="AW311" s="240">
        <v>14.125</v>
      </c>
      <c r="BD311" s="187">
        <v>11.51</v>
      </c>
      <c r="BE311" s="187">
        <v>29.33</v>
      </c>
      <c r="BF311" s="187">
        <v>5.49</v>
      </c>
    </row>
    <row r="312" spans="1:58" x14ac:dyDescent="0.25">
      <c r="A312" s="232">
        <v>40122</v>
      </c>
      <c r="B312" s="187">
        <v>6.65</v>
      </c>
      <c r="C312" s="187">
        <v>5.74</v>
      </c>
      <c r="H312" s="187">
        <v>7.35</v>
      </c>
      <c r="I312" s="187">
        <v>1.67</v>
      </c>
      <c r="J312"/>
      <c r="N312" s="239">
        <v>45</v>
      </c>
      <c r="R312" s="239">
        <v>0</v>
      </c>
      <c r="S312" s="240">
        <v>0.95499999999999996</v>
      </c>
      <c r="V312" s="240">
        <v>0.30399999999999999</v>
      </c>
      <c r="W312" s="240">
        <v>0.31900000000000001</v>
      </c>
      <c r="AC312" s="241">
        <v>27.2</v>
      </c>
      <c r="AH312" s="241">
        <v>54.2</v>
      </c>
      <c r="AJ312" s="241">
        <v>20.6</v>
      </c>
      <c r="AL312" s="241">
        <v>8.4</v>
      </c>
      <c r="AM312" s="240">
        <v>6.0000000000000001E-3</v>
      </c>
      <c r="AO312" s="241">
        <v>6.5</v>
      </c>
      <c r="AP312" s="187">
        <v>85.79</v>
      </c>
      <c r="AQ312" s="187">
        <v>1.27</v>
      </c>
      <c r="AV312" s="240">
        <v>13.827999999999999</v>
      </c>
      <c r="AW312" s="240">
        <v>13.231</v>
      </c>
      <c r="BD312" s="187">
        <v>11.51</v>
      </c>
      <c r="BE312" s="187">
        <v>29.33</v>
      </c>
      <c r="BF312" s="187">
        <v>5.49</v>
      </c>
    </row>
    <row r="313" spans="1:58" x14ac:dyDescent="0.25">
      <c r="A313" s="232">
        <v>40123</v>
      </c>
      <c r="B313" s="242">
        <f t="shared" ref="B313" si="571">(B312+B314)/2</f>
        <v>6.7200000000000006</v>
      </c>
      <c r="C313" s="242">
        <f>(C312+C314)/2</f>
        <v>6.4550000000000001</v>
      </c>
      <c r="H313" s="242">
        <f>(H312+H314)/2</f>
        <v>7.5299999999999994</v>
      </c>
      <c r="I313" s="187">
        <v>1.75</v>
      </c>
      <c r="J313"/>
      <c r="N313" s="243">
        <f t="shared" ref="N313" si="572">(N312+N314)/2</f>
        <v>56.5</v>
      </c>
      <c r="R313" s="243">
        <f t="shared" ref="R313" si="573">(R312+R314)/2</f>
        <v>0</v>
      </c>
      <c r="S313" s="244">
        <f>(S312+S314)/2</f>
        <v>1.2090000000000001</v>
      </c>
      <c r="V313" s="244">
        <f t="shared" ref="V313" si="574">(V312+V314)/2</f>
        <v>0.42300000000000004</v>
      </c>
      <c r="W313" s="242">
        <f>(W312+W314)/2</f>
        <v>0.34350000000000003</v>
      </c>
      <c r="AC313" s="245">
        <f t="shared" ref="AC313" si="575">(AC312+AC314)/2</f>
        <v>26.15</v>
      </c>
      <c r="AH313" s="245">
        <f t="shared" ref="AH313" si="576">(AH312+AH314)/2</f>
        <v>52.1</v>
      </c>
      <c r="AJ313" s="245">
        <f t="shared" ref="AJ313" si="577">(AJ312+AJ314)/2</f>
        <v>21.65</v>
      </c>
      <c r="AL313" s="245">
        <f t="shared" ref="AL313:AM313" si="578">(AL312+AL314)/2</f>
        <v>9.3500000000000014</v>
      </c>
      <c r="AM313" s="244">
        <f t="shared" si="578"/>
        <v>4.2000000000000003E-2</v>
      </c>
      <c r="AO313" s="245">
        <f t="shared" ref="AO313" si="579">(AO312+AO314)/2</f>
        <v>6.2</v>
      </c>
      <c r="AP313" s="187">
        <v>89.96</v>
      </c>
      <c r="AQ313" s="187">
        <v>1.45</v>
      </c>
      <c r="AV313" s="244">
        <f>(AV312+AV314)/2</f>
        <v>14.173999999999999</v>
      </c>
      <c r="AW313" s="242">
        <f>(AW312+AW314)/2</f>
        <v>13.3005</v>
      </c>
      <c r="BD313" s="187">
        <v>3.58</v>
      </c>
      <c r="BE313" s="187">
        <v>29.33</v>
      </c>
      <c r="BF313" s="187">
        <v>6.37</v>
      </c>
    </row>
    <row r="314" spans="1:58" x14ac:dyDescent="0.25">
      <c r="A314" s="232">
        <v>40124</v>
      </c>
      <c r="B314" s="187">
        <v>6.79</v>
      </c>
      <c r="C314" s="187">
        <v>7.17</v>
      </c>
      <c r="H314" s="187">
        <v>7.71</v>
      </c>
      <c r="I314" s="187">
        <v>1.86</v>
      </c>
      <c r="J314"/>
      <c r="N314" s="239">
        <v>68</v>
      </c>
      <c r="R314" s="239">
        <v>0</v>
      </c>
      <c r="S314" s="240">
        <v>1.4630000000000001</v>
      </c>
      <c r="V314" s="240">
        <v>0.54200000000000004</v>
      </c>
      <c r="W314" s="240">
        <v>0.36799999999999999</v>
      </c>
      <c r="AC314" s="241">
        <v>25.1</v>
      </c>
      <c r="AH314" s="241">
        <v>50</v>
      </c>
      <c r="AJ314" s="241">
        <v>22.7</v>
      </c>
      <c r="AL314" s="241">
        <v>10.3</v>
      </c>
      <c r="AM314" s="240">
        <v>7.8E-2</v>
      </c>
      <c r="AO314" s="241">
        <v>5.9</v>
      </c>
      <c r="AP314" s="187">
        <v>100.24</v>
      </c>
      <c r="AQ314" s="187">
        <v>1.54</v>
      </c>
      <c r="AV314" s="240">
        <v>14.52</v>
      </c>
      <c r="AW314" s="240">
        <v>13.37</v>
      </c>
      <c r="BD314" s="187">
        <v>3.58</v>
      </c>
      <c r="BE314" s="187">
        <v>29.33</v>
      </c>
      <c r="BF314" s="187">
        <v>6.37</v>
      </c>
    </row>
    <row r="315" spans="1:58" x14ac:dyDescent="0.25">
      <c r="A315" s="232">
        <v>40125</v>
      </c>
      <c r="B315" s="242">
        <f t="shared" ref="B315:C315" si="580">(B314+B316)/2</f>
        <v>6.77</v>
      </c>
      <c r="C315" s="242">
        <f t="shared" si="580"/>
        <v>7.05</v>
      </c>
      <c r="H315" s="242">
        <f t="shared" ref="H315:I315" si="581">(H314+H316)/2</f>
        <v>7.4849999999999994</v>
      </c>
      <c r="I315" s="242">
        <f t="shared" si="581"/>
        <v>1.7850000000000001</v>
      </c>
      <c r="J315"/>
      <c r="N315" s="243">
        <f t="shared" ref="N315" si="582">(N314+N316)/2</f>
        <v>49.5</v>
      </c>
      <c r="R315" s="243">
        <f t="shared" ref="R315:S315" si="583">(R314+R316)/2</f>
        <v>0</v>
      </c>
      <c r="S315" s="244">
        <f t="shared" si="583"/>
        <v>1.3480000000000001</v>
      </c>
      <c r="V315" s="244">
        <f t="shared" ref="V315:W315" si="584">(V314+V316)/2</f>
        <v>0.66300000000000003</v>
      </c>
      <c r="W315" s="242">
        <f t="shared" si="584"/>
        <v>0.44650000000000001</v>
      </c>
      <c r="AC315" s="245">
        <f t="shared" ref="AC315" si="585">(AC314+AC316)/2</f>
        <v>26.9</v>
      </c>
      <c r="AH315" s="245">
        <f t="shared" ref="AH315" si="586">(AH314+AH316)/2</f>
        <v>53.7</v>
      </c>
      <c r="AJ315" s="245">
        <f t="shared" ref="AJ315" si="587">(AJ314+AJ316)/2</f>
        <v>25.5</v>
      </c>
      <c r="AL315" s="245">
        <f t="shared" ref="AL315:AM315" si="588">(AL314+AL316)/2</f>
        <v>11.9</v>
      </c>
      <c r="AM315" s="244">
        <f t="shared" si="588"/>
        <v>0.14099999999999999</v>
      </c>
      <c r="AO315" s="245">
        <f t="shared" ref="AO315:AQ315" si="589">(AO314+AO316)/2</f>
        <v>5.6</v>
      </c>
      <c r="AP315" s="242">
        <f t="shared" si="589"/>
        <v>95.419999999999987</v>
      </c>
      <c r="AQ315" s="242">
        <f t="shared" si="589"/>
        <v>1.5049999999999999</v>
      </c>
      <c r="AV315" s="244">
        <f t="shared" ref="AV315:AW315" si="590">(AV314+AV316)/2</f>
        <v>14.6905</v>
      </c>
      <c r="AW315" s="242">
        <f t="shared" si="590"/>
        <v>13.147500000000001</v>
      </c>
      <c r="BD315" s="242">
        <f t="shared" ref="BD315:BF315" si="591">(BD314+BD316)/2</f>
        <v>3.58</v>
      </c>
      <c r="BE315" s="242">
        <f t="shared" si="591"/>
        <v>27.95</v>
      </c>
      <c r="BF315" s="242">
        <f t="shared" si="591"/>
        <v>6.8100000000000005</v>
      </c>
    </row>
    <row r="316" spans="1:58" x14ac:dyDescent="0.25">
      <c r="A316" s="232">
        <v>40126</v>
      </c>
      <c r="B316" s="187">
        <v>6.75</v>
      </c>
      <c r="C316" s="187">
        <v>6.93</v>
      </c>
      <c r="H316" s="187">
        <v>7.26</v>
      </c>
      <c r="I316" s="187">
        <v>1.71</v>
      </c>
      <c r="J316"/>
      <c r="N316" s="239">
        <v>31</v>
      </c>
      <c r="R316" s="239">
        <v>0</v>
      </c>
      <c r="S316" s="240">
        <v>1.2330000000000001</v>
      </c>
      <c r="V316" s="240">
        <v>0.78400000000000003</v>
      </c>
      <c r="W316" s="240">
        <v>0.52500000000000002</v>
      </c>
      <c r="AC316" s="241">
        <v>28.7</v>
      </c>
      <c r="AH316" s="241">
        <v>57.4</v>
      </c>
      <c r="AJ316" s="241">
        <v>28.3</v>
      </c>
      <c r="AL316" s="241">
        <v>13.5</v>
      </c>
      <c r="AM316" s="240">
        <v>0.20399999999999999</v>
      </c>
      <c r="AO316" s="241">
        <v>5.3</v>
      </c>
      <c r="AP316" s="187">
        <v>90.6</v>
      </c>
      <c r="AQ316" s="187">
        <v>1.47</v>
      </c>
      <c r="AV316" s="240">
        <v>14.861000000000001</v>
      </c>
      <c r="AW316" s="240">
        <v>12.925000000000001</v>
      </c>
      <c r="BD316" s="187">
        <v>3.58</v>
      </c>
      <c r="BE316" s="187">
        <v>26.57</v>
      </c>
      <c r="BF316" s="187">
        <v>7.25</v>
      </c>
    </row>
    <row r="317" spans="1:58" x14ac:dyDescent="0.25">
      <c r="A317" s="232">
        <v>40127</v>
      </c>
      <c r="B317" s="187">
        <v>7.11</v>
      </c>
      <c r="C317" s="187">
        <v>6.77</v>
      </c>
      <c r="H317" s="187">
        <v>7.42</v>
      </c>
      <c r="I317" s="187">
        <v>1.92</v>
      </c>
      <c r="J317"/>
      <c r="N317" s="239">
        <v>46</v>
      </c>
      <c r="R317" s="239">
        <v>0</v>
      </c>
      <c r="S317" s="240">
        <v>0.95899999999999996</v>
      </c>
      <c r="V317" s="240">
        <v>0.27400000000000002</v>
      </c>
      <c r="W317" s="240">
        <v>0.27300000000000002</v>
      </c>
      <c r="AC317" s="241">
        <v>25</v>
      </c>
      <c r="AH317" s="241">
        <v>50.1</v>
      </c>
      <c r="AJ317" s="241">
        <v>24.3</v>
      </c>
      <c r="AL317" s="241">
        <v>9.9</v>
      </c>
      <c r="AM317" s="240">
        <v>6.0999999999999999E-2</v>
      </c>
      <c r="AO317" s="241">
        <v>5.0999999999999996</v>
      </c>
      <c r="AP317" s="187">
        <v>105.79</v>
      </c>
      <c r="AQ317" s="187">
        <v>1.31</v>
      </c>
      <c r="AV317" s="240">
        <v>15.836</v>
      </c>
      <c r="AW317" s="240">
        <v>14.893000000000001</v>
      </c>
      <c r="BD317" s="187">
        <v>3.58</v>
      </c>
      <c r="BE317" s="187">
        <v>29.33</v>
      </c>
      <c r="BF317" s="187">
        <v>6.37</v>
      </c>
    </row>
    <row r="318" spans="1:58" x14ac:dyDescent="0.25">
      <c r="A318" s="232">
        <v>40128</v>
      </c>
      <c r="B318" s="187">
        <v>6.9</v>
      </c>
      <c r="C318" s="187">
        <v>6.89</v>
      </c>
      <c r="H318" s="187">
        <v>6.95</v>
      </c>
      <c r="I318" s="187">
        <v>1.82</v>
      </c>
      <c r="J318"/>
      <c r="N318" s="239">
        <v>51</v>
      </c>
      <c r="R318" s="239">
        <v>0</v>
      </c>
      <c r="S318" s="240">
        <v>0.86499999999999999</v>
      </c>
      <c r="V318" s="240">
        <v>0.21</v>
      </c>
      <c r="W318" s="240">
        <v>0.46700000000000003</v>
      </c>
      <c r="AC318" s="241">
        <v>30.7</v>
      </c>
      <c r="AH318" s="241">
        <v>61.5</v>
      </c>
      <c r="AJ318" s="241">
        <v>21.6</v>
      </c>
      <c r="AL318" s="241">
        <v>9.1</v>
      </c>
      <c r="AM318" s="240">
        <v>7.0999999999999994E-2</v>
      </c>
      <c r="AO318" s="241">
        <v>5.7</v>
      </c>
      <c r="AP318" s="187">
        <v>100.22</v>
      </c>
      <c r="AQ318" s="187">
        <v>1.47</v>
      </c>
      <c r="AV318" s="240">
        <v>14.938000000000001</v>
      </c>
      <c r="AW318" s="240">
        <v>13.878</v>
      </c>
      <c r="BD318" s="187">
        <v>2</v>
      </c>
      <c r="BE318" s="187">
        <v>29.23</v>
      </c>
      <c r="BF318" s="187">
        <v>6.37</v>
      </c>
    </row>
    <row r="319" spans="1:58" x14ac:dyDescent="0.25">
      <c r="A319" s="232">
        <v>40129</v>
      </c>
      <c r="B319" s="187">
        <v>6.48</v>
      </c>
      <c r="C319" s="187">
        <v>6.94</v>
      </c>
      <c r="H319" s="187">
        <v>7.02</v>
      </c>
      <c r="I319" s="187">
        <v>1.83</v>
      </c>
      <c r="J319"/>
      <c r="N319" s="239">
        <v>51</v>
      </c>
      <c r="R319" s="239">
        <v>0</v>
      </c>
      <c r="S319" s="240">
        <v>1.002</v>
      </c>
      <c r="V319" s="240">
        <v>0.437</v>
      </c>
      <c r="W319" s="240">
        <v>0.45200000000000001</v>
      </c>
      <c r="AC319" s="241">
        <v>25.5</v>
      </c>
      <c r="AH319" s="241">
        <v>51</v>
      </c>
      <c r="AJ319" s="241">
        <v>22.4</v>
      </c>
      <c r="AL319" s="241">
        <v>8.9</v>
      </c>
      <c r="AM319" s="240">
        <v>4.9000000000000002E-2</v>
      </c>
      <c r="AO319" s="241">
        <v>4.9000000000000004</v>
      </c>
      <c r="AP319" s="187">
        <v>87.19</v>
      </c>
      <c r="AQ319" s="187">
        <v>1.22</v>
      </c>
      <c r="AV319" s="240">
        <v>14.105</v>
      </c>
      <c r="AW319" s="240">
        <v>12.986000000000001</v>
      </c>
      <c r="BD319" s="187">
        <v>11.51</v>
      </c>
      <c r="BE319" s="187">
        <v>29.23</v>
      </c>
      <c r="BF319" s="187">
        <v>6.02</v>
      </c>
    </row>
    <row r="320" spans="1:58" x14ac:dyDescent="0.25">
      <c r="A320" s="232">
        <v>40130</v>
      </c>
      <c r="B320" s="187">
        <v>6.72</v>
      </c>
      <c r="C320" s="187">
        <v>6.59</v>
      </c>
      <c r="H320" s="187">
        <v>6.71</v>
      </c>
      <c r="I320" s="187">
        <v>1.75</v>
      </c>
      <c r="J320"/>
      <c r="N320" s="239">
        <v>49</v>
      </c>
      <c r="R320" s="239">
        <v>0</v>
      </c>
      <c r="S320" s="240">
        <v>0.83</v>
      </c>
      <c r="V320" s="240">
        <v>0.25800000000000001</v>
      </c>
      <c r="W320" s="240">
        <v>0.27400000000000002</v>
      </c>
      <c r="AC320" s="241">
        <v>27.1</v>
      </c>
      <c r="AH320" s="241">
        <v>54.2</v>
      </c>
      <c r="AJ320" s="241">
        <v>23.1</v>
      </c>
      <c r="AL320" s="241">
        <v>8.6999999999999993</v>
      </c>
      <c r="AM320" s="240">
        <v>5.0999999999999997E-2</v>
      </c>
      <c r="AO320" s="241">
        <v>4.5</v>
      </c>
      <c r="AP320" s="187">
        <v>90.45</v>
      </c>
      <c r="AQ320" s="187">
        <v>1.17</v>
      </c>
      <c r="AV320" s="240">
        <v>15.101000000000001</v>
      </c>
      <c r="AW320" s="240">
        <v>14.077999999999999</v>
      </c>
      <c r="BD320" s="187">
        <v>12.3</v>
      </c>
      <c r="BE320" s="187">
        <v>29.23</v>
      </c>
      <c r="BF320" s="187">
        <v>6.37</v>
      </c>
    </row>
    <row r="321" spans="1:58" x14ac:dyDescent="0.25">
      <c r="A321" s="232">
        <v>40131</v>
      </c>
      <c r="B321" s="187">
        <v>6.81</v>
      </c>
      <c r="C321" s="187">
        <v>6.67</v>
      </c>
      <c r="H321" s="187">
        <v>8.5</v>
      </c>
      <c r="I321" s="187">
        <v>1.8</v>
      </c>
      <c r="J321"/>
      <c r="N321" s="239">
        <v>47</v>
      </c>
      <c r="R321" s="239">
        <v>0</v>
      </c>
      <c r="S321" s="240">
        <v>0.78300000000000003</v>
      </c>
      <c r="V321" s="240">
        <v>0.216</v>
      </c>
      <c r="W321" s="240">
        <v>0.34100000000000003</v>
      </c>
      <c r="AC321" s="241">
        <v>29.9</v>
      </c>
      <c r="AH321" s="241">
        <v>59.8</v>
      </c>
      <c r="AJ321" s="241">
        <v>22.2</v>
      </c>
      <c r="AL321" s="241">
        <v>8.1999999999999993</v>
      </c>
      <c r="AM321" s="240">
        <v>6.0999999999999999E-2</v>
      </c>
      <c r="AO321" s="241">
        <v>4.7</v>
      </c>
      <c r="AP321" s="187">
        <v>94.86</v>
      </c>
      <c r="AQ321" s="187">
        <v>1.5</v>
      </c>
      <c r="AV321" s="240">
        <v>14.28</v>
      </c>
      <c r="AW321" s="240">
        <v>13.04</v>
      </c>
      <c r="BD321" s="187">
        <v>10.72</v>
      </c>
      <c r="BE321" s="187">
        <v>29.23</v>
      </c>
      <c r="BF321" s="187">
        <v>6.02</v>
      </c>
    </row>
    <row r="322" spans="1:58" x14ac:dyDescent="0.25">
      <c r="A322" s="232">
        <v>40132</v>
      </c>
      <c r="B322" s="242">
        <f t="shared" ref="B322" si="592">(B321+B323)/2</f>
        <v>6.7949999999999999</v>
      </c>
      <c r="C322" s="242">
        <f>(C321+C323)/2</f>
        <v>6.6850000000000005</v>
      </c>
      <c r="H322" s="242">
        <f>(H321+H323)/2</f>
        <v>7.5649999999999995</v>
      </c>
      <c r="I322" s="187">
        <v>1.64</v>
      </c>
      <c r="J322"/>
      <c r="N322" s="243">
        <f t="shared" ref="N322" si="593">(N321+N323)/2</f>
        <v>44</v>
      </c>
      <c r="R322" s="243">
        <f t="shared" ref="R322" si="594">(R321+R323)/2</f>
        <v>0</v>
      </c>
      <c r="S322" s="244">
        <f>(S321+S323)/2</f>
        <v>0.8125</v>
      </c>
      <c r="V322" s="244">
        <f t="shared" ref="V322" si="595">(V321+V323)/2</f>
        <v>0.47149999999999997</v>
      </c>
      <c r="W322" s="242">
        <f>(W321+W323)/2</f>
        <v>0.72450000000000003</v>
      </c>
      <c r="AC322" s="245">
        <f t="shared" ref="AC322" si="596">(AC321+AC323)/2</f>
        <v>29.549999999999997</v>
      </c>
      <c r="AH322" s="245">
        <f t="shared" ref="AH322" si="597">(AH321+AH323)/2</f>
        <v>59.05</v>
      </c>
      <c r="AJ322" s="245">
        <f t="shared" ref="AJ322" si="598">(AJ321+AJ323)/2</f>
        <v>21.9</v>
      </c>
      <c r="AL322" s="245">
        <f t="shared" ref="AL322:AM322" si="599">(AL321+AL323)/2</f>
        <v>8.8999999999999986</v>
      </c>
      <c r="AM322" s="244">
        <f t="shared" si="599"/>
        <v>6.9500000000000006E-2</v>
      </c>
      <c r="AO322" s="245">
        <f t="shared" ref="AO322" si="600">(AO321+AO323)/2</f>
        <v>4.9000000000000004</v>
      </c>
      <c r="AP322" s="187">
        <v>90.45</v>
      </c>
      <c r="AQ322" s="187">
        <v>1.25</v>
      </c>
      <c r="AV322" s="244">
        <f>(AV321+AV323)/2</f>
        <v>14.582999999999998</v>
      </c>
      <c r="AW322" s="242">
        <f>(AW321+AW323)/2</f>
        <v>12.7605</v>
      </c>
      <c r="BD322" s="242">
        <f>(BD321+BD323)/2</f>
        <v>10.72</v>
      </c>
      <c r="BE322" s="242">
        <f>(BE321+BE323)/2</f>
        <v>29.23</v>
      </c>
      <c r="BF322" s="242">
        <f>(BF321+BF323)/2</f>
        <v>6.1950000000000003</v>
      </c>
    </row>
    <row r="323" spans="1:58" x14ac:dyDescent="0.25">
      <c r="A323" s="232">
        <v>40133</v>
      </c>
      <c r="B323" s="187">
        <v>6.78</v>
      </c>
      <c r="C323" s="187">
        <v>6.7</v>
      </c>
      <c r="H323" s="187">
        <v>6.63</v>
      </c>
      <c r="I323" s="187">
        <v>1.75</v>
      </c>
      <c r="J323"/>
      <c r="N323" s="239">
        <v>41</v>
      </c>
      <c r="R323" s="239">
        <v>0</v>
      </c>
      <c r="S323" s="240">
        <v>0.84199999999999997</v>
      </c>
      <c r="V323" s="240">
        <v>0.72699999999999998</v>
      </c>
      <c r="W323" s="240">
        <v>1.1080000000000001</v>
      </c>
      <c r="AC323" s="241">
        <v>29.2</v>
      </c>
      <c r="AH323" s="241">
        <v>58.3</v>
      </c>
      <c r="AJ323" s="241">
        <v>21.6</v>
      </c>
      <c r="AL323" s="241">
        <v>9.6</v>
      </c>
      <c r="AM323" s="240">
        <v>7.8E-2</v>
      </c>
      <c r="AO323" s="241">
        <v>5.0999999999999996</v>
      </c>
      <c r="AP323" s="187">
        <v>89.88</v>
      </c>
      <c r="AQ323" s="187">
        <v>1.52</v>
      </c>
      <c r="AV323" s="240">
        <v>14.885999999999999</v>
      </c>
      <c r="AW323" s="240">
        <v>12.481</v>
      </c>
      <c r="BD323" s="187">
        <v>10.72</v>
      </c>
      <c r="BE323" s="187">
        <v>29.23</v>
      </c>
      <c r="BF323" s="187">
        <v>6.37</v>
      </c>
    </row>
    <row r="324" spans="1:58" x14ac:dyDescent="0.25">
      <c r="A324" s="232">
        <v>40134</v>
      </c>
      <c r="B324" s="187">
        <v>6.89</v>
      </c>
      <c r="C324" s="187">
        <v>6.81</v>
      </c>
      <c r="H324" s="187">
        <v>7.71</v>
      </c>
      <c r="I324" s="187">
        <v>1.78</v>
      </c>
      <c r="J324"/>
      <c r="N324" s="239">
        <v>54</v>
      </c>
      <c r="R324" s="239">
        <v>0</v>
      </c>
      <c r="S324" s="240">
        <v>0.83099999999999996</v>
      </c>
      <c r="V324" s="240">
        <v>0.33600000000000002</v>
      </c>
      <c r="W324" s="240">
        <v>0.23799999999999999</v>
      </c>
      <c r="AC324" s="241">
        <v>32.5</v>
      </c>
      <c r="AH324" s="241">
        <v>65</v>
      </c>
      <c r="AJ324" s="241">
        <v>19.100000000000001</v>
      </c>
      <c r="AL324" s="241">
        <v>8.6</v>
      </c>
      <c r="AM324" s="240">
        <v>0.06</v>
      </c>
      <c r="AO324" s="259"/>
      <c r="AP324" s="187">
        <v>100.72</v>
      </c>
      <c r="AQ324" s="187">
        <v>1.58</v>
      </c>
      <c r="AV324" s="240">
        <v>15.315</v>
      </c>
      <c r="AW324" s="240">
        <v>13.621</v>
      </c>
      <c r="BD324" s="187">
        <v>9.1300000000000008</v>
      </c>
      <c r="BE324" s="187">
        <v>29.23</v>
      </c>
      <c r="BF324" s="187">
        <v>6.37</v>
      </c>
    </row>
    <row r="325" spans="1:58" x14ac:dyDescent="0.25">
      <c r="A325" s="232">
        <v>40135</v>
      </c>
      <c r="B325" s="187">
        <v>6.87</v>
      </c>
      <c r="C325" s="187">
        <v>5.91</v>
      </c>
      <c r="H325" s="187">
        <v>7.04</v>
      </c>
      <c r="I325" s="187">
        <v>1.91</v>
      </c>
      <c r="J325"/>
      <c r="N325" s="239">
        <v>47</v>
      </c>
      <c r="R325" s="239">
        <v>0</v>
      </c>
      <c r="S325" s="240">
        <v>0.64</v>
      </c>
      <c r="V325" s="240">
        <v>0.38700000000000001</v>
      </c>
      <c r="W325" s="240">
        <v>0.30199999999999999</v>
      </c>
      <c r="AC325" s="241">
        <v>30.3</v>
      </c>
      <c r="AH325" s="241">
        <v>60.6</v>
      </c>
      <c r="AJ325" s="241">
        <v>19.399999999999999</v>
      </c>
      <c r="AL325" s="241">
        <v>8.6999999999999993</v>
      </c>
      <c r="AM325" s="240">
        <v>5.0999999999999997E-2</v>
      </c>
      <c r="AO325" s="241">
        <v>4.9000000000000004</v>
      </c>
      <c r="AP325" s="187">
        <v>106.26</v>
      </c>
      <c r="AQ325" s="187">
        <v>1.28</v>
      </c>
      <c r="AV325" s="240">
        <v>16.055</v>
      </c>
      <c r="AW325" s="240">
        <v>15.141</v>
      </c>
      <c r="BD325" s="187">
        <v>9.92</v>
      </c>
      <c r="BE325" s="187">
        <v>29.23</v>
      </c>
      <c r="BF325" s="187">
        <v>6.37</v>
      </c>
    </row>
    <row r="326" spans="1:58" x14ac:dyDescent="0.25">
      <c r="A326" s="232">
        <v>40136</v>
      </c>
      <c r="B326" s="187">
        <v>6.88</v>
      </c>
      <c r="C326" s="187">
        <v>6.54</v>
      </c>
      <c r="H326" s="187">
        <v>6.64</v>
      </c>
      <c r="I326" s="187">
        <v>1.84</v>
      </c>
      <c r="J326"/>
      <c r="N326" s="239">
        <v>49</v>
      </c>
      <c r="R326" s="239">
        <v>0</v>
      </c>
      <c r="S326" s="240">
        <v>0.72099999999999997</v>
      </c>
      <c r="V326" s="240">
        <v>0.28299999999999997</v>
      </c>
      <c r="W326" s="240">
        <v>0.498</v>
      </c>
      <c r="AC326" s="241">
        <v>29.8</v>
      </c>
      <c r="AH326" s="241">
        <v>59.6</v>
      </c>
      <c r="AJ326" s="241">
        <v>20</v>
      </c>
      <c r="AL326" s="241">
        <v>7.7</v>
      </c>
      <c r="AM326" s="240">
        <v>7.2999999999999995E-2</v>
      </c>
      <c r="AO326" s="241">
        <v>4.5</v>
      </c>
      <c r="AP326" s="187">
        <v>95.16</v>
      </c>
      <c r="AQ326" s="187">
        <v>1.21</v>
      </c>
      <c r="AV326" s="240">
        <v>15.173</v>
      </c>
      <c r="AW326" s="240">
        <v>14.15</v>
      </c>
      <c r="BD326" s="187">
        <v>12.3</v>
      </c>
      <c r="BE326" s="187">
        <v>29.23</v>
      </c>
      <c r="BF326" s="187">
        <v>6.37</v>
      </c>
    </row>
    <row r="327" spans="1:58" x14ac:dyDescent="0.25">
      <c r="A327" s="232">
        <v>40137</v>
      </c>
      <c r="B327" s="187">
        <v>6.81</v>
      </c>
      <c r="C327" s="187">
        <v>7.24</v>
      </c>
      <c r="H327" s="187">
        <v>7.25</v>
      </c>
      <c r="I327" s="187">
        <v>1.69</v>
      </c>
      <c r="J327"/>
      <c r="N327" s="239">
        <v>42</v>
      </c>
      <c r="R327" s="239">
        <v>0</v>
      </c>
      <c r="S327" s="240">
        <v>0.70799999999999996</v>
      </c>
      <c r="V327" s="240">
        <v>0.52700000000000002</v>
      </c>
      <c r="W327" s="240">
        <v>0.58099999999999996</v>
      </c>
      <c r="AC327" s="241">
        <v>28.9</v>
      </c>
      <c r="AH327" s="241">
        <v>57.8</v>
      </c>
      <c r="AJ327" s="241">
        <v>20.8</v>
      </c>
      <c r="AL327" s="241">
        <v>8.1999999999999993</v>
      </c>
      <c r="AM327" s="240">
        <v>3.9E-2</v>
      </c>
      <c r="AO327" s="241">
        <v>4.5</v>
      </c>
      <c r="AP327" s="187">
        <v>85.07</v>
      </c>
      <c r="AQ327" s="187">
        <v>1.07</v>
      </c>
      <c r="AV327" s="240">
        <v>14.961</v>
      </c>
      <c r="AW327" s="240">
        <v>14.006</v>
      </c>
      <c r="BD327" s="187">
        <v>9.1300000000000008</v>
      </c>
      <c r="BE327" s="187">
        <v>26.57</v>
      </c>
      <c r="BF327" s="187">
        <v>6.37</v>
      </c>
    </row>
    <row r="328" spans="1:58" x14ac:dyDescent="0.25">
      <c r="A328" s="232">
        <v>40138</v>
      </c>
      <c r="B328" s="187">
        <v>6.93</v>
      </c>
      <c r="C328" s="187">
        <v>7.11</v>
      </c>
      <c r="H328" s="187">
        <v>7.82</v>
      </c>
      <c r="I328" s="187">
        <v>1.82</v>
      </c>
      <c r="J328"/>
      <c r="N328" s="239">
        <v>41</v>
      </c>
      <c r="R328" s="239">
        <v>0</v>
      </c>
      <c r="S328" s="240">
        <v>0.745</v>
      </c>
      <c r="V328" s="240">
        <v>0.32800000000000001</v>
      </c>
      <c r="W328" s="240">
        <v>0.35199999999999998</v>
      </c>
      <c r="AC328" s="241">
        <v>28.7</v>
      </c>
      <c r="AH328" s="241">
        <v>57.5</v>
      </c>
      <c r="AJ328" s="241">
        <v>19.899999999999999</v>
      </c>
      <c r="AL328" s="241">
        <v>8.3000000000000007</v>
      </c>
      <c r="AM328" s="240">
        <v>2.1999999999999999E-2</v>
      </c>
      <c r="AO328" s="241">
        <v>4.5</v>
      </c>
      <c r="AP328" s="187">
        <v>90.14</v>
      </c>
      <c r="AQ328" s="187">
        <v>1.1599999999999999</v>
      </c>
      <c r="AV328" s="240">
        <v>14.72</v>
      </c>
      <c r="AW328" s="240">
        <v>13.73</v>
      </c>
      <c r="BD328" s="187">
        <v>9.1300000000000008</v>
      </c>
      <c r="BE328" s="187">
        <v>25.51</v>
      </c>
      <c r="BF328" s="187">
        <v>6.9</v>
      </c>
    </row>
    <row r="329" spans="1:58" x14ac:dyDescent="0.25">
      <c r="A329" s="232">
        <v>40139</v>
      </c>
      <c r="B329" s="242">
        <f t="shared" ref="B329" si="601">(B328+B330)/2</f>
        <v>6.875</v>
      </c>
      <c r="C329" s="242">
        <f>(C328+C330)/2</f>
        <v>6.82</v>
      </c>
      <c r="H329" s="242">
        <f>(H328+H330)/2</f>
        <v>7.4450000000000003</v>
      </c>
      <c r="I329" s="187">
        <v>1.78</v>
      </c>
      <c r="J329"/>
      <c r="N329" s="243">
        <f t="shared" ref="N329" si="602">(N328+N330)/2</f>
        <v>42</v>
      </c>
      <c r="R329" s="243">
        <f t="shared" ref="R329" si="603">(R328+R330)/2</f>
        <v>0</v>
      </c>
      <c r="S329" s="244">
        <f>(S328+S330)/2</f>
        <v>0.71500000000000008</v>
      </c>
      <c r="V329" s="244">
        <f t="shared" ref="V329" si="604">(V328+V330)/2</f>
        <v>0.57950000000000002</v>
      </c>
      <c r="W329" s="242">
        <f>(W328+W330)/2</f>
        <v>0.502</v>
      </c>
      <c r="AC329" s="245">
        <f t="shared" ref="AC329" si="605">(AC328+AC330)/2</f>
        <v>28.4</v>
      </c>
      <c r="AH329" s="245">
        <f t="shared" ref="AH329" si="606">(AH328+AH330)/2</f>
        <v>56.85</v>
      </c>
      <c r="AJ329" s="245">
        <f t="shared" ref="AJ329" si="607">(AJ328+AJ330)/2</f>
        <v>20.5</v>
      </c>
      <c r="AL329" s="245">
        <f t="shared" ref="AL329:AM329" si="608">(AL328+AL330)/2</f>
        <v>8.1999999999999993</v>
      </c>
      <c r="AM329" s="244">
        <f t="shared" si="608"/>
        <v>2.6499999999999999E-2</v>
      </c>
      <c r="AO329" s="245">
        <f t="shared" ref="AO329" si="609">(AO328+AO330)/2</f>
        <v>4.55</v>
      </c>
      <c r="AP329" s="187">
        <v>81.34</v>
      </c>
      <c r="AQ329" s="187">
        <v>1.05</v>
      </c>
      <c r="AV329" s="244">
        <f>(AV328+AV330)/2</f>
        <v>14.9245</v>
      </c>
      <c r="AW329" s="242">
        <f>(AW328+AW330)/2</f>
        <v>13.496500000000001</v>
      </c>
      <c r="BD329" s="187">
        <v>9.1300000000000008</v>
      </c>
      <c r="BE329" s="187">
        <v>25.51</v>
      </c>
      <c r="BF329" s="187">
        <v>6.9</v>
      </c>
    </row>
    <row r="330" spans="1:58" x14ac:dyDescent="0.25">
      <c r="A330" s="232">
        <v>40140</v>
      </c>
      <c r="B330" s="187">
        <v>6.82</v>
      </c>
      <c r="C330" s="187">
        <v>6.53</v>
      </c>
      <c r="H330" s="187">
        <v>7.07</v>
      </c>
      <c r="I330" s="187">
        <v>1.9</v>
      </c>
      <c r="J330"/>
      <c r="N330" s="239">
        <v>43</v>
      </c>
      <c r="R330" s="239">
        <v>0</v>
      </c>
      <c r="S330" s="240">
        <v>0.68500000000000005</v>
      </c>
      <c r="V330" s="240">
        <v>0.83099999999999996</v>
      </c>
      <c r="W330" s="240">
        <v>0.65200000000000002</v>
      </c>
      <c r="AC330" s="241">
        <v>28.1</v>
      </c>
      <c r="AH330" s="241">
        <v>56.2</v>
      </c>
      <c r="AJ330" s="241">
        <v>21.1</v>
      </c>
      <c r="AL330" s="241">
        <v>8.1</v>
      </c>
      <c r="AM330" s="240">
        <v>3.1E-2</v>
      </c>
      <c r="AO330" s="241">
        <v>4.5999999999999996</v>
      </c>
      <c r="AP330" s="187">
        <v>96.62</v>
      </c>
      <c r="AQ330" s="187">
        <v>1.41</v>
      </c>
      <c r="AV330" s="240">
        <v>15.129</v>
      </c>
      <c r="AW330" s="240">
        <v>13.263</v>
      </c>
      <c r="BD330" s="187">
        <v>9.61</v>
      </c>
      <c r="BE330" s="187">
        <v>26.57</v>
      </c>
      <c r="BF330" s="187">
        <v>6.37</v>
      </c>
    </row>
    <row r="331" spans="1:58" x14ac:dyDescent="0.25">
      <c r="A331" s="232">
        <v>40141</v>
      </c>
      <c r="B331" s="187">
        <v>7.01</v>
      </c>
      <c r="C331" s="187">
        <v>7.01</v>
      </c>
      <c r="H331" s="187">
        <v>6.98</v>
      </c>
      <c r="I331" s="187">
        <v>1.77</v>
      </c>
      <c r="J331"/>
      <c r="N331" s="239">
        <v>42</v>
      </c>
      <c r="R331" s="239">
        <v>0</v>
      </c>
      <c r="S331" s="240">
        <v>0.69799999999999995</v>
      </c>
      <c r="V331" s="240">
        <v>0.32500000000000001</v>
      </c>
      <c r="W331" s="240">
        <v>0.29699999999999999</v>
      </c>
      <c r="AC331" s="241">
        <v>28.4</v>
      </c>
      <c r="AH331" s="241">
        <v>56.8</v>
      </c>
      <c r="AJ331" s="241">
        <v>19.7</v>
      </c>
      <c r="AL331" s="241">
        <v>7.9</v>
      </c>
      <c r="AM331" s="240">
        <v>3.7999999999999999E-2</v>
      </c>
      <c r="AO331" s="241">
        <v>4.7</v>
      </c>
      <c r="AP331" s="187">
        <v>89.96</v>
      </c>
      <c r="AQ331" s="187">
        <v>1.22</v>
      </c>
      <c r="AV331" s="240">
        <v>14.651</v>
      </c>
      <c r="AW331" s="240">
        <v>13.662000000000001</v>
      </c>
      <c r="BD331" s="187">
        <v>9.61</v>
      </c>
      <c r="BE331" s="187">
        <v>26.57</v>
      </c>
      <c r="BF331" s="187">
        <v>6.37</v>
      </c>
    </row>
    <row r="332" spans="1:58" x14ac:dyDescent="0.25">
      <c r="A332" s="232">
        <v>40142</v>
      </c>
      <c r="B332" s="187">
        <v>6.76</v>
      </c>
      <c r="C332" s="187">
        <v>6.64</v>
      </c>
      <c r="H332" s="187">
        <v>7.07</v>
      </c>
      <c r="I332" s="187">
        <v>1.69</v>
      </c>
      <c r="J332"/>
      <c r="N332" s="239">
        <v>41</v>
      </c>
      <c r="R332" s="239">
        <v>0</v>
      </c>
      <c r="S332" s="240">
        <v>0.64900000000000002</v>
      </c>
      <c r="V332" s="240">
        <v>0.52500000000000002</v>
      </c>
      <c r="W332" s="240">
        <v>0.55200000000000005</v>
      </c>
      <c r="AC332" s="241">
        <v>26.5</v>
      </c>
      <c r="AH332" s="241">
        <v>53.1</v>
      </c>
      <c r="AJ332" s="241">
        <v>20.5</v>
      </c>
      <c r="AL332" s="241">
        <v>8</v>
      </c>
      <c r="AM332" s="240">
        <v>9.0999999999999998E-2</v>
      </c>
      <c r="AO332" s="241">
        <v>4.3</v>
      </c>
      <c r="AP332" s="187">
        <v>95.34</v>
      </c>
      <c r="AQ332" s="187">
        <v>1.34</v>
      </c>
      <c r="AV332" s="240">
        <v>16.414000000000001</v>
      </c>
      <c r="AW332" s="240">
        <v>14.278</v>
      </c>
      <c r="BD332" s="187">
        <v>9.1300000000000008</v>
      </c>
      <c r="BE332" s="187">
        <v>21.26</v>
      </c>
      <c r="BF332" s="187">
        <v>6.37</v>
      </c>
    </row>
    <row r="333" spans="1:58" x14ac:dyDescent="0.25">
      <c r="A333" s="232">
        <v>40143</v>
      </c>
      <c r="B333" s="187">
        <v>7.04</v>
      </c>
      <c r="C333" s="187">
        <v>6.58</v>
      </c>
      <c r="H333" s="187">
        <v>6.92</v>
      </c>
      <c r="I333" s="187">
        <v>1.87</v>
      </c>
      <c r="J333"/>
      <c r="N333" s="239">
        <v>40</v>
      </c>
      <c r="R333" s="239">
        <v>0</v>
      </c>
      <c r="S333" s="240">
        <v>0.68300000000000005</v>
      </c>
      <c r="V333" s="240">
        <v>0.32100000000000001</v>
      </c>
      <c r="W333" s="240">
        <v>0.442</v>
      </c>
      <c r="AC333" s="241">
        <v>26.4</v>
      </c>
      <c r="AH333" s="241">
        <v>52.9</v>
      </c>
      <c r="AJ333" s="241">
        <v>20.2</v>
      </c>
      <c r="AL333" s="241">
        <v>7.4</v>
      </c>
      <c r="AM333" s="240">
        <v>4.8000000000000001E-2</v>
      </c>
      <c r="AO333" s="241">
        <v>4.0999999999999996</v>
      </c>
      <c r="AP333" s="187">
        <v>85.07</v>
      </c>
      <c r="AQ333" s="187">
        <v>1.01</v>
      </c>
      <c r="AV333" s="240">
        <v>16.266999999999999</v>
      </c>
      <c r="AW333" s="240">
        <v>13.407999999999999</v>
      </c>
      <c r="BD333" s="187">
        <v>9.1300000000000008</v>
      </c>
      <c r="BE333" s="187">
        <v>21.26</v>
      </c>
      <c r="BF333" s="187">
        <v>6.37</v>
      </c>
    </row>
    <row r="334" spans="1:58" x14ac:dyDescent="0.25">
      <c r="A334" s="232">
        <v>40144</v>
      </c>
      <c r="B334" s="187">
        <v>6.83</v>
      </c>
      <c r="C334" s="187">
        <v>6.37</v>
      </c>
      <c r="H334" s="187">
        <v>7.32</v>
      </c>
      <c r="I334" s="187">
        <v>1.95</v>
      </c>
      <c r="J334"/>
      <c r="N334" s="239">
        <v>53</v>
      </c>
      <c r="R334" s="239">
        <v>0</v>
      </c>
      <c r="S334" s="240">
        <v>0.67400000000000004</v>
      </c>
      <c r="V334" s="240">
        <v>0.29799999999999999</v>
      </c>
      <c r="W334" s="240">
        <v>0.48699999999999999</v>
      </c>
      <c r="AC334" s="241">
        <v>24.7</v>
      </c>
      <c r="AH334" s="241">
        <v>49.2</v>
      </c>
      <c r="AJ334" s="241">
        <v>19.3</v>
      </c>
      <c r="AL334" s="241">
        <v>8.6</v>
      </c>
      <c r="AM334" s="240">
        <v>5.3999999999999999E-2</v>
      </c>
      <c r="AO334" s="241">
        <v>5.2</v>
      </c>
      <c r="AP334" s="187">
        <v>105.13</v>
      </c>
      <c r="AQ334" s="187">
        <v>1.18</v>
      </c>
      <c r="AV334" s="240">
        <v>18.256</v>
      </c>
      <c r="AW334" s="240">
        <v>15.242000000000001</v>
      </c>
      <c r="BD334" s="187">
        <v>9.92</v>
      </c>
      <c r="BE334" s="187">
        <v>21.26</v>
      </c>
      <c r="BF334" s="187">
        <v>6.37</v>
      </c>
    </row>
    <row r="335" spans="1:58" x14ac:dyDescent="0.25">
      <c r="A335" s="232">
        <v>40145</v>
      </c>
      <c r="B335" s="187">
        <v>6.7</v>
      </c>
      <c r="C335" s="187">
        <v>6.6</v>
      </c>
      <c r="H335" s="187">
        <v>5.14</v>
      </c>
      <c r="I335" s="187">
        <v>1.86</v>
      </c>
      <c r="J335"/>
      <c r="N335" s="239">
        <v>57</v>
      </c>
      <c r="R335" s="239">
        <v>0</v>
      </c>
      <c r="S335" s="240">
        <v>0.72599999999999998</v>
      </c>
      <c r="V335" s="240">
        <v>0.114</v>
      </c>
      <c r="W335" s="240">
        <v>0.14299999999999999</v>
      </c>
      <c r="AC335" s="241">
        <v>24.6</v>
      </c>
      <c r="AH335" s="241">
        <v>49.3</v>
      </c>
      <c r="AJ335" s="241">
        <v>18.5</v>
      </c>
      <c r="AL335" s="241">
        <v>7.2</v>
      </c>
      <c r="AM335" s="240">
        <v>7.3999999999999996E-2</v>
      </c>
      <c r="AO335" s="241">
        <v>5.4</v>
      </c>
      <c r="AP335" s="187">
        <v>94.62</v>
      </c>
      <c r="AQ335" s="187">
        <v>1.19</v>
      </c>
      <c r="AV335" s="240">
        <v>17.010000000000002</v>
      </c>
      <c r="AW335" s="240">
        <v>14.07</v>
      </c>
      <c r="BD335" s="187">
        <v>9.92</v>
      </c>
      <c r="BE335" s="187">
        <v>21.26</v>
      </c>
      <c r="BF335" s="187">
        <v>6.37</v>
      </c>
    </row>
    <row r="336" spans="1:58" x14ac:dyDescent="0.25">
      <c r="A336" s="232">
        <v>40146</v>
      </c>
      <c r="B336" s="242">
        <f t="shared" ref="B336:C336" si="610">(B335+B337)/2</f>
        <v>6.78</v>
      </c>
      <c r="C336" s="242">
        <f t="shared" si="610"/>
        <v>6.4249999999999998</v>
      </c>
      <c r="H336" s="242">
        <f t="shared" ref="H336:I336" si="611">(H335+H337)/2</f>
        <v>6.38</v>
      </c>
      <c r="I336" s="242">
        <f t="shared" si="611"/>
        <v>1.85</v>
      </c>
      <c r="J336"/>
      <c r="N336" s="243">
        <f t="shared" ref="N336" si="612">(N335+N337)/2</f>
        <v>51</v>
      </c>
      <c r="R336" s="243">
        <f t="shared" ref="R336:S336" si="613">(R335+R337)/2</f>
        <v>0</v>
      </c>
      <c r="S336" s="244">
        <f t="shared" si="613"/>
        <v>0.94650000000000001</v>
      </c>
      <c r="V336" s="244">
        <f t="shared" ref="V336:W336" si="614">(V335+V337)/2</f>
        <v>0.2135</v>
      </c>
      <c r="W336" s="242">
        <f t="shared" si="614"/>
        <v>0.34450000000000003</v>
      </c>
      <c r="AC336" s="245">
        <f t="shared" ref="AC336" si="615">(AC335+AC337)/2</f>
        <v>24.9</v>
      </c>
      <c r="AH336" s="245">
        <f t="shared" ref="AH336" si="616">(AH335+AH337)/2</f>
        <v>49.849999999999994</v>
      </c>
      <c r="AJ336" s="245">
        <f t="shared" ref="AJ336" si="617">(AJ335+AJ337)/2</f>
        <v>21.3</v>
      </c>
      <c r="AL336" s="245">
        <f t="shared" ref="AL336:AM336" si="618">(AL335+AL337)/2</f>
        <v>6.8000000000000007</v>
      </c>
      <c r="AM336" s="244">
        <f t="shared" si="618"/>
        <v>9.7500000000000003E-2</v>
      </c>
      <c r="AO336" s="245">
        <f t="shared" ref="AO336:AQ336" si="619">(AO335+AO337)/2</f>
        <v>5.25</v>
      </c>
      <c r="AP336" s="242">
        <f t="shared" si="619"/>
        <v>97.42</v>
      </c>
      <c r="AQ336" s="242">
        <f t="shared" si="619"/>
        <v>1.35</v>
      </c>
      <c r="AV336" s="244">
        <f t="shared" ref="AV336:AW336" si="620">(AV335+AV337)/2</f>
        <v>17.205500000000001</v>
      </c>
      <c r="AW336" s="242">
        <f t="shared" si="620"/>
        <v>13.815999999999999</v>
      </c>
      <c r="BD336" s="242">
        <f t="shared" ref="BD336:BF336" si="621">(BD335+BD337)/2</f>
        <v>10.16</v>
      </c>
      <c r="BE336" s="242">
        <f t="shared" si="621"/>
        <v>21.26</v>
      </c>
      <c r="BF336" s="242">
        <f t="shared" si="621"/>
        <v>6.37</v>
      </c>
    </row>
    <row r="337" spans="1:58" ht="15.75" thickBot="1" x14ac:dyDescent="0.3">
      <c r="A337" s="232">
        <v>40147</v>
      </c>
      <c r="B337" s="250">
        <v>6.86</v>
      </c>
      <c r="C337" s="250">
        <v>6.25</v>
      </c>
      <c r="H337" s="250">
        <v>7.62</v>
      </c>
      <c r="I337" s="250">
        <v>1.84</v>
      </c>
      <c r="J337"/>
      <c r="N337" s="251">
        <v>45</v>
      </c>
      <c r="R337" s="251">
        <v>0</v>
      </c>
      <c r="S337" s="252">
        <v>1.167</v>
      </c>
      <c r="V337" s="252">
        <v>0.313</v>
      </c>
      <c r="W337" s="252">
        <v>0.54600000000000004</v>
      </c>
      <c r="AC337" s="253">
        <v>25.2</v>
      </c>
      <c r="AH337" s="253">
        <v>50.4</v>
      </c>
      <c r="AJ337" s="253">
        <v>24.1</v>
      </c>
      <c r="AL337" s="253">
        <v>6.4</v>
      </c>
      <c r="AM337" s="252">
        <v>0.121</v>
      </c>
      <c r="AO337" s="253">
        <v>5.0999999999999996</v>
      </c>
      <c r="AP337" s="250">
        <v>100.22</v>
      </c>
      <c r="AQ337" s="250">
        <v>1.51</v>
      </c>
      <c r="AV337" s="252">
        <v>17.401</v>
      </c>
      <c r="AW337" s="252">
        <v>13.561999999999999</v>
      </c>
      <c r="BD337" s="250">
        <v>10.4</v>
      </c>
      <c r="BE337" s="250">
        <v>21.26</v>
      </c>
      <c r="BF337" s="250">
        <v>6.37</v>
      </c>
    </row>
    <row r="338" spans="1:58" x14ac:dyDescent="0.25">
      <c r="A338" s="232">
        <v>40148</v>
      </c>
      <c r="B338" s="187">
        <v>6.77</v>
      </c>
      <c r="C338" s="187">
        <v>7.23</v>
      </c>
      <c r="H338" s="187">
        <v>7.24</v>
      </c>
      <c r="I338" s="187">
        <v>1.69</v>
      </c>
      <c r="J338"/>
      <c r="N338" s="239">
        <v>42</v>
      </c>
      <c r="R338" s="239">
        <v>0</v>
      </c>
      <c r="S338" s="240">
        <v>0.84299999999999997</v>
      </c>
      <c r="V338" s="240">
        <v>0.14499999999999999</v>
      </c>
      <c r="W338" s="240">
        <v>0.44900000000000001</v>
      </c>
      <c r="AC338" s="241">
        <v>26.3</v>
      </c>
      <c r="AH338" s="241">
        <v>52.7</v>
      </c>
      <c r="AJ338" s="241">
        <v>22.7</v>
      </c>
      <c r="AL338" s="241">
        <v>8.1999999999999993</v>
      </c>
      <c r="AM338" s="240">
        <v>0.11</v>
      </c>
      <c r="AO338" s="241">
        <v>5</v>
      </c>
      <c r="AP338" s="187">
        <v>89.96</v>
      </c>
      <c r="AQ338" s="187">
        <v>1.26</v>
      </c>
      <c r="AV338" s="240">
        <v>16.776</v>
      </c>
      <c r="AW338" s="240">
        <v>13.832000000000001</v>
      </c>
      <c r="BD338" s="187">
        <v>10.4</v>
      </c>
      <c r="BE338" s="187">
        <v>21.26</v>
      </c>
      <c r="BF338" s="187">
        <v>7.25</v>
      </c>
    </row>
    <row r="339" spans="1:58" x14ac:dyDescent="0.25">
      <c r="A339" s="232">
        <v>40149</v>
      </c>
      <c r="B339" s="187">
        <v>6.85</v>
      </c>
      <c r="C339" s="187">
        <v>6.06</v>
      </c>
      <c r="H339" s="187">
        <v>7.43</v>
      </c>
      <c r="I339" s="187">
        <v>1.78</v>
      </c>
      <c r="J339"/>
      <c r="N339" s="239">
        <v>54</v>
      </c>
      <c r="R339" s="239">
        <v>0</v>
      </c>
      <c r="S339" s="240">
        <v>1.49</v>
      </c>
      <c r="V339" s="240">
        <v>0.23499999999999999</v>
      </c>
      <c r="W339" s="240">
        <v>0.29199999999999998</v>
      </c>
      <c r="AC339" s="241">
        <v>27.8</v>
      </c>
      <c r="AH339" s="241">
        <v>55.6</v>
      </c>
      <c r="AJ339" s="241">
        <v>23.5</v>
      </c>
      <c r="AL339" s="241">
        <v>11.7</v>
      </c>
      <c r="AM339" s="240">
        <v>5.3999999999999999E-2</v>
      </c>
      <c r="AO339" s="241">
        <v>5.2</v>
      </c>
      <c r="AP339" s="187">
        <v>106.66</v>
      </c>
      <c r="AQ339" s="187">
        <v>1.62</v>
      </c>
      <c r="AV339" s="240">
        <v>17.164999999999999</v>
      </c>
      <c r="AW339" s="240">
        <v>14.259</v>
      </c>
      <c r="BD339" s="187">
        <v>10.4</v>
      </c>
      <c r="BE339" s="187">
        <v>21.26</v>
      </c>
      <c r="BF339" s="187">
        <v>7.78</v>
      </c>
    </row>
    <row r="340" spans="1:58" x14ac:dyDescent="0.25">
      <c r="A340" s="232">
        <v>40150</v>
      </c>
      <c r="B340" s="187">
        <v>6.78</v>
      </c>
      <c r="C340" s="187">
        <v>7.12</v>
      </c>
      <c r="H340" s="187">
        <v>7.22</v>
      </c>
      <c r="I340" s="187">
        <v>1.76</v>
      </c>
      <c r="J340"/>
      <c r="N340" s="239">
        <v>72</v>
      </c>
      <c r="R340" s="239">
        <v>0</v>
      </c>
      <c r="S340" s="240">
        <v>3.6120000000000001</v>
      </c>
      <c r="V340" s="240">
        <v>0.19400000000000001</v>
      </c>
      <c r="W340" s="240">
        <v>0.27200000000000002</v>
      </c>
      <c r="AC340" s="241">
        <v>27.5</v>
      </c>
      <c r="AH340" s="241">
        <v>55.1</v>
      </c>
      <c r="AJ340" s="241">
        <v>20</v>
      </c>
      <c r="AL340" s="241">
        <v>9.8000000000000007</v>
      </c>
      <c r="AM340" s="240">
        <v>9.0999999999999998E-2</v>
      </c>
      <c r="AO340" s="241">
        <v>4.5</v>
      </c>
      <c r="AP340" s="187">
        <v>94.35</v>
      </c>
      <c r="AQ340" s="187">
        <v>1.27</v>
      </c>
      <c r="AV340" s="240">
        <v>17.071999999999999</v>
      </c>
      <c r="AW340" s="240">
        <v>14.135999999999999</v>
      </c>
      <c r="BD340" s="187">
        <v>10.4</v>
      </c>
      <c r="BE340" s="187">
        <v>21.26</v>
      </c>
      <c r="BF340" s="187">
        <v>8.1300000000000008</v>
      </c>
    </row>
    <row r="341" spans="1:58" x14ac:dyDescent="0.25">
      <c r="A341" s="232">
        <v>40151</v>
      </c>
      <c r="B341" s="242">
        <f t="shared" ref="B341:C341" si="622">(B340+B342)/2</f>
        <v>6.6950000000000003</v>
      </c>
      <c r="C341" s="242">
        <f t="shared" si="622"/>
        <v>6.9350000000000005</v>
      </c>
      <c r="H341" s="242">
        <f t="shared" ref="H341:I341" si="623">(H340+H342)/2</f>
        <v>7.3550000000000004</v>
      </c>
      <c r="I341" s="242">
        <f t="shared" si="623"/>
        <v>1.73</v>
      </c>
      <c r="J341"/>
      <c r="N341" s="243">
        <f t="shared" ref="N341" si="624">(N340+N342)/2</f>
        <v>66</v>
      </c>
      <c r="R341" s="243">
        <f t="shared" ref="R341:S341" si="625">(R340+R342)/2</f>
        <v>0</v>
      </c>
      <c r="S341" s="244">
        <f t="shared" si="625"/>
        <v>2.6415000000000002</v>
      </c>
      <c r="V341" s="244">
        <f t="shared" ref="V341:W341" si="626">(V340+V342)/2</f>
        <v>0.17549999999999999</v>
      </c>
      <c r="W341" s="242">
        <f t="shared" si="626"/>
        <v>0.28800000000000003</v>
      </c>
      <c r="AC341" s="245">
        <f t="shared" ref="AC341" si="627">(AC340+AC342)/2</f>
        <v>27.85</v>
      </c>
      <c r="AH341" s="245">
        <f t="shared" ref="AH341" si="628">(AH340+AH342)/2</f>
        <v>55.75</v>
      </c>
      <c r="AJ341" s="245">
        <f t="shared" ref="AJ341" si="629">(AJ340+AJ342)/2</f>
        <v>21.65</v>
      </c>
      <c r="AL341" s="245">
        <f t="shared" ref="AL341:AM341" si="630">(AL340+AL342)/2</f>
        <v>9.3500000000000014</v>
      </c>
      <c r="AM341" s="244">
        <f t="shared" si="630"/>
        <v>7.7499999999999999E-2</v>
      </c>
      <c r="AO341" s="245">
        <f t="shared" ref="AO341:AQ341" si="631">(AO340+AO342)/2</f>
        <v>4.05</v>
      </c>
      <c r="AP341" s="242">
        <f t="shared" si="631"/>
        <v>92.4</v>
      </c>
      <c r="AQ341" s="242">
        <f t="shared" si="631"/>
        <v>1.2949999999999999</v>
      </c>
      <c r="AV341" s="244">
        <f t="shared" ref="AV341:AW341" si="632">(AV340+AV342)/2</f>
        <v>16.809999999999999</v>
      </c>
      <c r="AW341" s="242">
        <f t="shared" si="632"/>
        <v>13.869499999999999</v>
      </c>
      <c r="BD341" s="242">
        <f t="shared" ref="BD341:BF341" si="633">(BD340+BD342)/2</f>
        <v>10.4</v>
      </c>
      <c r="BE341" s="242">
        <f t="shared" si="633"/>
        <v>21.26</v>
      </c>
      <c r="BF341" s="242">
        <f t="shared" si="633"/>
        <v>8.3949999999999996</v>
      </c>
    </row>
    <row r="342" spans="1:58" x14ac:dyDescent="0.25">
      <c r="A342" s="232">
        <v>40152</v>
      </c>
      <c r="B342" s="187">
        <v>6.61</v>
      </c>
      <c r="C342" s="187">
        <v>6.75</v>
      </c>
      <c r="H342" s="187">
        <v>7.49</v>
      </c>
      <c r="I342" s="187">
        <v>1.7</v>
      </c>
      <c r="J342"/>
      <c r="N342" s="239">
        <v>60</v>
      </c>
      <c r="R342" s="239">
        <v>0</v>
      </c>
      <c r="S342" s="240">
        <v>1.671</v>
      </c>
      <c r="V342" s="240">
        <v>0.157</v>
      </c>
      <c r="W342" s="240">
        <v>0.30399999999999999</v>
      </c>
      <c r="AC342" s="241">
        <v>28.2</v>
      </c>
      <c r="AH342" s="241">
        <v>56.4</v>
      </c>
      <c r="AJ342" s="241">
        <v>23.3</v>
      </c>
      <c r="AL342" s="241">
        <v>8.9</v>
      </c>
      <c r="AM342" s="240">
        <v>6.4000000000000001E-2</v>
      </c>
      <c r="AO342" s="241">
        <v>3.6</v>
      </c>
      <c r="AP342" s="187">
        <v>90.45</v>
      </c>
      <c r="AQ342" s="187">
        <v>1.32</v>
      </c>
      <c r="AV342" s="240">
        <v>16.547999999999998</v>
      </c>
      <c r="AW342" s="240">
        <v>13.603</v>
      </c>
      <c r="BD342" s="187">
        <v>10.4</v>
      </c>
      <c r="BE342" s="187">
        <v>21.26</v>
      </c>
      <c r="BF342" s="187">
        <v>8.66</v>
      </c>
    </row>
    <row r="343" spans="1:58" x14ac:dyDescent="0.25">
      <c r="A343" s="232">
        <v>40153</v>
      </c>
      <c r="B343" s="242">
        <f t="shared" ref="B343" si="634">(B342+B344)/2</f>
        <v>6.73</v>
      </c>
      <c r="C343" s="242">
        <f>(C342+C344)/2</f>
        <v>6.79</v>
      </c>
      <c r="H343" s="242">
        <f>(H342+H344)/2</f>
        <v>7.5750000000000002</v>
      </c>
      <c r="I343" s="187">
        <v>1.71</v>
      </c>
      <c r="J343"/>
      <c r="N343" s="243">
        <f t="shared" ref="N343" si="635">(N342+N344)/2</f>
        <v>61</v>
      </c>
      <c r="R343" s="243">
        <f t="shared" ref="R343" si="636">(R342+R344)/2</f>
        <v>0</v>
      </c>
      <c r="S343" s="244">
        <f>(S342+S344)/2</f>
        <v>1.625</v>
      </c>
      <c r="V343" s="244">
        <f t="shared" ref="V343" si="637">(V342+V344)/2</f>
        <v>0.17899999999999999</v>
      </c>
      <c r="W343" s="242">
        <f>(W342+W344)/2</f>
        <v>0.3745</v>
      </c>
      <c r="AC343" s="245">
        <f t="shared" ref="AC343" si="638">(AC342+AC344)/2</f>
        <v>28.5</v>
      </c>
      <c r="AH343" s="245">
        <f t="shared" ref="AH343" si="639">(AH342+AH344)/2</f>
        <v>57</v>
      </c>
      <c r="AJ343" s="245">
        <f t="shared" ref="AJ343" si="640">(AJ342+AJ344)/2</f>
        <v>20.65</v>
      </c>
      <c r="AL343" s="245">
        <f t="shared" ref="AL343:AM343" si="641">(AL342+AL344)/2</f>
        <v>9.25</v>
      </c>
      <c r="AM343" s="244">
        <f t="shared" si="641"/>
        <v>6.9000000000000006E-2</v>
      </c>
      <c r="AO343" s="245">
        <f t="shared" ref="AO343" si="642">(AO342+AO344)/2</f>
        <v>4</v>
      </c>
      <c r="AP343" s="187">
        <v>100.64</v>
      </c>
      <c r="AQ343" s="187">
        <v>1.77</v>
      </c>
      <c r="AV343" s="244">
        <f>(AV342+AV344)/2</f>
        <v>17.325499999999998</v>
      </c>
      <c r="AW343" s="242">
        <f>(AW342+AW344)/2</f>
        <v>13.652000000000001</v>
      </c>
      <c r="BD343" s="187">
        <v>10.4</v>
      </c>
      <c r="BE343" s="187">
        <v>21.26</v>
      </c>
      <c r="BF343" s="187">
        <v>8.66</v>
      </c>
    </row>
    <row r="344" spans="1:58" x14ac:dyDescent="0.25">
      <c r="A344" s="232">
        <v>40154</v>
      </c>
      <c r="B344" s="187">
        <v>6.85</v>
      </c>
      <c r="C344" s="187">
        <v>6.83</v>
      </c>
      <c r="H344" s="187">
        <v>7.66</v>
      </c>
      <c r="I344" s="187">
        <v>1.8</v>
      </c>
      <c r="J344"/>
      <c r="N344" s="239">
        <v>62</v>
      </c>
      <c r="R344" s="239">
        <v>0</v>
      </c>
      <c r="S344" s="240">
        <v>1.579</v>
      </c>
      <c r="V344" s="240">
        <v>0.20100000000000001</v>
      </c>
      <c r="W344" s="240">
        <v>0.44500000000000001</v>
      </c>
      <c r="AC344" s="241">
        <v>28.8</v>
      </c>
      <c r="AH344" s="241">
        <v>57.6</v>
      </c>
      <c r="AJ344" s="241">
        <v>18</v>
      </c>
      <c r="AL344" s="241">
        <v>9.6</v>
      </c>
      <c r="AM344" s="240">
        <v>7.3999999999999996E-2</v>
      </c>
      <c r="AO344" s="241">
        <v>4.4000000000000004</v>
      </c>
      <c r="AP344" s="187">
        <v>105.13</v>
      </c>
      <c r="AQ344" s="187">
        <v>1.67</v>
      </c>
      <c r="AV344" s="240">
        <v>18.103000000000002</v>
      </c>
      <c r="AW344" s="240">
        <v>13.701000000000001</v>
      </c>
      <c r="BD344" s="187">
        <v>10.4</v>
      </c>
      <c r="BE344" s="187">
        <v>21.26</v>
      </c>
      <c r="BF344" s="187">
        <v>8.66</v>
      </c>
    </row>
    <row r="345" spans="1:58" x14ac:dyDescent="0.25">
      <c r="A345" s="232">
        <v>40155</v>
      </c>
      <c r="B345" s="242">
        <f t="shared" ref="B345" si="643">(B344+B346)/2</f>
        <v>6.835</v>
      </c>
      <c r="C345" s="242">
        <f>(C344+C346)/2</f>
        <v>6.6950000000000003</v>
      </c>
      <c r="H345" s="242">
        <f>(H344+H346)/2</f>
        <v>7.3599999999999994</v>
      </c>
      <c r="I345" s="187">
        <v>1.75</v>
      </c>
      <c r="J345"/>
      <c r="N345" s="243">
        <f t="shared" ref="N345" si="644">(N344+N346)/2</f>
        <v>57</v>
      </c>
      <c r="R345" s="243">
        <f t="shared" ref="R345" si="645">(R344+R346)/2</f>
        <v>0</v>
      </c>
      <c r="S345" s="244">
        <f>(S344+S346)/2</f>
        <v>1.4445000000000001</v>
      </c>
      <c r="V345" s="244">
        <f t="shared" ref="V345" si="646">(V344+V346)/2</f>
        <v>0.18</v>
      </c>
      <c r="W345" s="242">
        <f>(W344+W346)/2</f>
        <v>0.38500000000000001</v>
      </c>
      <c r="AC345" s="245">
        <f t="shared" ref="AC345" si="647">(AC344+AC346)/2</f>
        <v>27.85</v>
      </c>
      <c r="AH345" s="245">
        <f t="shared" ref="AH345" si="648">(AH344+AH346)/2</f>
        <v>55.7</v>
      </c>
      <c r="AJ345" s="245">
        <f t="shared" ref="AJ345" si="649">(AJ344+AJ346)/2</f>
        <v>18.55</v>
      </c>
      <c r="AL345" s="245">
        <f t="shared" ref="AL345:AM345" si="650">(AL344+AL346)/2</f>
        <v>9.6999999999999993</v>
      </c>
      <c r="AM345" s="244">
        <f t="shared" si="650"/>
        <v>0.13550000000000001</v>
      </c>
      <c r="AO345" s="245">
        <f t="shared" ref="AO345" si="651">(AO344+AO346)/2</f>
        <v>4.4000000000000004</v>
      </c>
      <c r="AP345" s="187">
        <v>100.43</v>
      </c>
      <c r="AQ345" s="187">
        <v>1.45</v>
      </c>
      <c r="AV345" s="244">
        <f>(AV344+AV346)/2</f>
        <v>18.337000000000003</v>
      </c>
      <c r="AW345" s="242">
        <f>(AW344+AW346)/2</f>
        <v>14.262499999999999</v>
      </c>
      <c r="BD345" s="187">
        <v>10.4</v>
      </c>
      <c r="BE345" s="187">
        <v>21.26</v>
      </c>
      <c r="BF345" s="187">
        <v>8.66</v>
      </c>
    </row>
    <row r="346" spans="1:58" x14ac:dyDescent="0.25">
      <c r="A346" s="232">
        <v>40156</v>
      </c>
      <c r="B346" s="187">
        <v>6.82</v>
      </c>
      <c r="C346" s="187">
        <v>6.56</v>
      </c>
      <c r="H346" s="187">
        <v>7.06</v>
      </c>
      <c r="I346" s="187">
        <v>1.74</v>
      </c>
      <c r="J346"/>
      <c r="N346" s="239">
        <v>52</v>
      </c>
      <c r="R346" s="239">
        <v>0</v>
      </c>
      <c r="S346" s="240">
        <v>1.31</v>
      </c>
      <c r="V346" s="240">
        <v>0.159</v>
      </c>
      <c r="W346" s="240">
        <v>0.32500000000000001</v>
      </c>
      <c r="AC346" s="241">
        <v>26.9</v>
      </c>
      <c r="AH346" s="241">
        <v>53.8</v>
      </c>
      <c r="AJ346" s="241">
        <v>19.100000000000001</v>
      </c>
      <c r="AL346" s="241">
        <v>9.8000000000000007</v>
      </c>
      <c r="AM346" s="240">
        <v>0.19700000000000001</v>
      </c>
      <c r="AO346" s="241">
        <v>4.4000000000000004</v>
      </c>
      <c r="AP346" s="187">
        <v>105.16</v>
      </c>
      <c r="AQ346" s="187">
        <v>1.48</v>
      </c>
      <c r="AV346" s="240">
        <v>18.571000000000002</v>
      </c>
      <c r="AW346" s="240">
        <v>14.824</v>
      </c>
      <c r="BD346" s="187">
        <v>10.4</v>
      </c>
      <c r="BE346" s="187">
        <v>21.26</v>
      </c>
      <c r="BF346" s="187">
        <v>8.66</v>
      </c>
    </row>
    <row r="347" spans="1:58" x14ac:dyDescent="0.25">
      <c r="A347" s="232">
        <v>40157</v>
      </c>
      <c r="B347" s="187">
        <v>6.85</v>
      </c>
      <c r="C347" s="187">
        <v>6.94</v>
      </c>
      <c r="H347" s="187">
        <v>7.54</v>
      </c>
      <c r="I347" s="187">
        <v>1.76</v>
      </c>
      <c r="J347"/>
      <c r="N347" s="239">
        <v>53</v>
      </c>
      <c r="R347" s="239">
        <v>0</v>
      </c>
      <c r="S347" s="240">
        <v>1.369</v>
      </c>
      <c r="V347" s="240">
        <v>0.14799999999999999</v>
      </c>
      <c r="W347" s="240">
        <v>0.29799999999999999</v>
      </c>
      <c r="AC347" s="241">
        <v>29.2</v>
      </c>
      <c r="AH347" s="241">
        <v>58.4</v>
      </c>
      <c r="AJ347" s="241">
        <v>21.2</v>
      </c>
      <c r="AL347" s="241">
        <v>8.9</v>
      </c>
      <c r="AM347" s="240">
        <v>6.3E-2</v>
      </c>
      <c r="AO347" s="241">
        <v>4.2</v>
      </c>
      <c r="AP347" s="187">
        <v>105.11</v>
      </c>
      <c r="AQ347" s="187">
        <v>1.47</v>
      </c>
      <c r="AV347" s="240">
        <v>18.501999999999999</v>
      </c>
      <c r="AW347" s="240">
        <v>14.79</v>
      </c>
      <c r="BD347" s="187">
        <v>10.4</v>
      </c>
      <c r="BE347" s="187">
        <v>21.26</v>
      </c>
      <c r="BF347" s="187">
        <v>8.66</v>
      </c>
    </row>
    <row r="348" spans="1:58" x14ac:dyDescent="0.25">
      <c r="A348" s="232">
        <v>40158</v>
      </c>
      <c r="B348" s="187">
        <v>6.86</v>
      </c>
      <c r="C348" s="187">
        <v>7.14</v>
      </c>
      <c r="H348" s="187">
        <v>7.43</v>
      </c>
      <c r="I348" s="187">
        <v>1.7</v>
      </c>
      <c r="J348"/>
      <c r="N348" s="239">
        <v>53</v>
      </c>
      <c r="R348" s="239">
        <v>0</v>
      </c>
      <c r="S348" s="240">
        <v>1.28</v>
      </c>
      <c r="V348" s="240">
        <v>0.27500000000000002</v>
      </c>
      <c r="W348" s="240">
        <v>0.32800000000000001</v>
      </c>
      <c r="AC348" s="241">
        <v>29.2</v>
      </c>
      <c r="AH348" s="241">
        <v>58.6</v>
      </c>
      <c r="AJ348" s="241">
        <v>20.100000000000001</v>
      </c>
      <c r="AL348" s="241">
        <v>9.1</v>
      </c>
      <c r="AM348" s="240">
        <v>9.6000000000000002E-2</v>
      </c>
      <c r="AO348" s="241">
        <v>4</v>
      </c>
      <c r="AP348" s="187">
        <v>105.11</v>
      </c>
      <c r="AQ348" s="187">
        <v>1.5</v>
      </c>
      <c r="AV348" s="240">
        <v>18.718</v>
      </c>
      <c r="AW348" s="240">
        <v>14.928000000000001</v>
      </c>
      <c r="BD348" s="187">
        <v>10.4</v>
      </c>
      <c r="BE348" s="187">
        <v>21.26</v>
      </c>
      <c r="BF348" s="187">
        <v>8.66</v>
      </c>
    </row>
    <row r="349" spans="1:58" x14ac:dyDescent="0.25">
      <c r="A349" s="232">
        <v>40159</v>
      </c>
      <c r="B349" s="187">
        <v>6.84</v>
      </c>
      <c r="C349" s="187">
        <v>6.89</v>
      </c>
      <c r="H349" s="187">
        <v>7.5</v>
      </c>
      <c r="I349" s="187">
        <v>1.86</v>
      </c>
      <c r="J349"/>
      <c r="N349" s="239">
        <v>50</v>
      </c>
      <c r="R349" s="239">
        <v>0</v>
      </c>
      <c r="S349" s="240">
        <v>1.167</v>
      </c>
      <c r="V349" s="240">
        <v>0.25600000000000001</v>
      </c>
      <c r="W349" s="240">
        <v>0.28599999999999998</v>
      </c>
      <c r="AC349" s="241">
        <v>30.1</v>
      </c>
      <c r="AH349" s="241">
        <v>60</v>
      </c>
      <c r="AJ349" s="241">
        <v>21.1</v>
      </c>
      <c r="AL349" s="241">
        <v>8.8000000000000007</v>
      </c>
      <c r="AM349" s="240">
        <v>8.7999999999999995E-2</v>
      </c>
      <c r="AO349" s="241">
        <v>4</v>
      </c>
      <c r="AP349" s="187">
        <v>100.66</v>
      </c>
      <c r="AQ349" s="187">
        <v>1.26</v>
      </c>
      <c r="AV349" s="240">
        <v>18.37</v>
      </c>
      <c r="AW349" s="240">
        <v>14.63</v>
      </c>
      <c r="BD349" s="187">
        <v>10.4</v>
      </c>
      <c r="BE349" s="187">
        <v>21.26</v>
      </c>
      <c r="BF349" s="187">
        <v>9.02</v>
      </c>
    </row>
    <row r="350" spans="1:58" x14ac:dyDescent="0.25">
      <c r="A350" s="232">
        <v>40160</v>
      </c>
      <c r="B350" s="242">
        <f t="shared" ref="B350" si="652">(B349+B351)/2</f>
        <v>6.7850000000000001</v>
      </c>
      <c r="C350" s="242">
        <f>(C349+C351)/2</f>
        <v>6.89</v>
      </c>
      <c r="H350" s="242">
        <f>(H349+H351)/2</f>
        <v>7.2149999999999999</v>
      </c>
      <c r="I350" s="187">
        <v>1.86</v>
      </c>
      <c r="J350"/>
      <c r="N350" s="243">
        <f t="shared" ref="N350" si="653">(N349+N351)/2</f>
        <v>60</v>
      </c>
      <c r="R350" s="243">
        <f t="shared" ref="R350" si="654">(R349+R351)/2</f>
        <v>0</v>
      </c>
      <c r="S350" s="244">
        <f>(S349+S351)/2</f>
        <v>0.92400000000000004</v>
      </c>
      <c r="V350" s="244">
        <f t="shared" ref="V350" si="655">(V349+V351)/2</f>
        <v>0.33450000000000002</v>
      </c>
      <c r="W350" s="242">
        <f>(W349+W351)/2</f>
        <v>0.34350000000000003</v>
      </c>
      <c r="AC350" s="245">
        <f t="shared" ref="AC350" si="656">(AC349+AC351)/2</f>
        <v>29.6</v>
      </c>
      <c r="AH350" s="245">
        <f t="shared" ref="AH350" si="657">(AH349+AH351)/2</f>
        <v>59.1</v>
      </c>
      <c r="AJ350" s="245">
        <f t="shared" ref="AJ350" si="658">(AJ349+AJ351)/2</f>
        <v>21.1</v>
      </c>
      <c r="AL350" s="245">
        <f t="shared" ref="AL350:AM350" si="659">(AL349+AL351)/2</f>
        <v>9.5</v>
      </c>
      <c r="AM350" s="244">
        <f t="shared" si="659"/>
        <v>9.9500000000000005E-2</v>
      </c>
      <c r="AO350" s="245">
        <f t="shared" ref="AO350" si="660">(AO349+AO351)/2</f>
        <v>3.9</v>
      </c>
      <c r="AP350" s="187">
        <v>100.46</v>
      </c>
      <c r="AQ350" s="187">
        <v>1.23</v>
      </c>
      <c r="AV350" s="244">
        <f>(AV349+AV351)/2</f>
        <v>19.136000000000003</v>
      </c>
      <c r="AW350" s="242">
        <f>(AW349+AW351)/2</f>
        <v>14.9275</v>
      </c>
      <c r="BD350" s="187">
        <v>10.4</v>
      </c>
      <c r="BE350" s="187">
        <v>21.26</v>
      </c>
      <c r="BF350" s="187">
        <v>9.02</v>
      </c>
    </row>
    <row r="351" spans="1:58" x14ac:dyDescent="0.25">
      <c r="A351" s="232">
        <v>40161</v>
      </c>
      <c r="B351" s="187">
        <v>6.73</v>
      </c>
      <c r="C351" s="187">
        <v>6.89</v>
      </c>
      <c r="H351" s="187">
        <v>6.93</v>
      </c>
      <c r="I351" s="187">
        <v>1.8</v>
      </c>
      <c r="J351"/>
      <c r="N351" s="239">
        <v>70</v>
      </c>
      <c r="R351" s="239">
        <v>0</v>
      </c>
      <c r="S351" s="240">
        <v>0.68100000000000005</v>
      </c>
      <c r="V351" s="240">
        <v>0.41299999999999998</v>
      </c>
      <c r="W351" s="240">
        <v>0.40100000000000002</v>
      </c>
      <c r="AC351" s="241">
        <v>29.1</v>
      </c>
      <c r="AH351" s="241">
        <v>58.2</v>
      </c>
      <c r="AJ351" s="241">
        <v>21.1</v>
      </c>
      <c r="AL351" s="241">
        <v>10.199999999999999</v>
      </c>
      <c r="AM351" s="240">
        <v>0.111</v>
      </c>
      <c r="AO351" s="241">
        <v>3.8</v>
      </c>
      <c r="AP351" s="187">
        <v>110.01</v>
      </c>
      <c r="AQ351" s="187">
        <v>1.48</v>
      </c>
      <c r="AV351" s="240">
        <v>19.902000000000001</v>
      </c>
      <c r="AW351" s="240">
        <v>15.225</v>
      </c>
      <c r="BD351" s="187">
        <v>10.4</v>
      </c>
      <c r="BE351" s="187">
        <v>21.26</v>
      </c>
      <c r="BF351" s="187">
        <v>9.02</v>
      </c>
    </row>
    <row r="352" spans="1:58" x14ac:dyDescent="0.25">
      <c r="A352" s="232">
        <v>40162</v>
      </c>
      <c r="B352" s="187">
        <v>6.73</v>
      </c>
      <c r="C352" s="187">
        <v>6.95</v>
      </c>
      <c r="H352" s="187">
        <v>7.44</v>
      </c>
      <c r="I352" s="187">
        <v>1.93</v>
      </c>
      <c r="J352"/>
      <c r="N352" s="239">
        <v>62</v>
      </c>
      <c r="R352" s="239">
        <v>0</v>
      </c>
      <c r="S352" s="240">
        <v>1.024</v>
      </c>
      <c r="V352" s="240">
        <v>0.24199999999999999</v>
      </c>
      <c r="W352" s="240">
        <v>0.32700000000000001</v>
      </c>
      <c r="AC352" s="241">
        <v>30.1</v>
      </c>
      <c r="AH352" s="241">
        <v>60.2</v>
      </c>
      <c r="AJ352" s="241">
        <v>21.6</v>
      </c>
      <c r="AL352" s="241">
        <v>11.1</v>
      </c>
      <c r="AM352" s="240">
        <v>0.223</v>
      </c>
      <c r="AO352" s="241">
        <v>4.4000000000000004</v>
      </c>
      <c r="AP352" s="187">
        <v>110.01</v>
      </c>
      <c r="AQ352" s="187">
        <v>1.55</v>
      </c>
      <c r="AV352" s="240">
        <v>17.791</v>
      </c>
      <c r="AW352" s="240">
        <v>14.371</v>
      </c>
      <c r="BD352" s="187">
        <v>10.4</v>
      </c>
      <c r="BE352" s="187">
        <v>21.26</v>
      </c>
      <c r="BF352" s="187">
        <v>9.5399999999999991</v>
      </c>
    </row>
    <row r="353" spans="1:58" x14ac:dyDescent="0.25">
      <c r="A353" s="232">
        <v>40163</v>
      </c>
      <c r="B353" s="187">
        <v>6.72</v>
      </c>
      <c r="C353" s="187">
        <v>6.82</v>
      </c>
      <c r="H353" s="187">
        <v>7.69</v>
      </c>
      <c r="I353" s="187">
        <v>1.7</v>
      </c>
      <c r="J353"/>
      <c r="N353" s="239">
        <v>51</v>
      </c>
      <c r="R353" s="239">
        <v>0</v>
      </c>
      <c r="S353" s="240">
        <v>0.94</v>
      </c>
      <c r="V353" s="240">
        <v>0.19400000000000001</v>
      </c>
      <c r="W353" s="240">
        <v>0.27</v>
      </c>
      <c r="AC353" s="241">
        <v>31.2</v>
      </c>
      <c r="AH353" s="241">
        <v>62.4</v>
      </c>
      <c r="AJ353" s="241">
        <v>20.8</v>
      </c>
      <c r="AL353" s="241">
        <v>9.6</v>
      </c>
      <c r="AM353" s="240">
        <v>0.11799999999999999</v>
      </c>
      <c r="AO353" s="241">
        <v>3.8</v>
      </c>
      <c r="AP353" s="187">
        <v>100.24</v>
      </c>
      <c r="AQ353" s="187">
        <v>1.38</v>
      </c>
      <c r="AV353" s="240">
        <v>18.998999999999999</v>
      </c>
      <c r="AW353" s="240">
        <v>14.795</v>
      </c>
      <c r="BD353" s="187">
        <v>9.61</v>
      </c>
      <c r="BE353" s="187">
        <v>21.26</v>
      </c>
      <c r="BF353" s="187">
        <v>9.5399999999999991</v>
      </c>
    </row>
    <row r="354" spans="1:58" x14ac:dyDescent="0.25">
      <c r="A354" s="232">
        <v>40164</v>
      </c>
      <c r="B354" s="187">
        <v>6.85</v>
      </c>
      <c r="C354" s="187">
        <v>6.2</v>
      </c>
      <c r="H354" s="187">
        <v>7.15</v>
      </c>
      <c r="I354" s="187">
        <v>1.85</v>
      </c>
      <c r="J354"/>
      <c r="N354" s="239">
        <v>50</v>
      </c>
      <c r="R354" s="239">
        <v>0</v>
      </c>
      <c r="S354" s="240">
        <v>0.878</v>
      </c>
      <c r="V354" s="240">
        <v>0.316</v>
      </c>
      <c r="W354" s="240">
        <v>0.31900000000000001</v>
      </c>
      <c r="AC354" s="245">
        <f t="shared" ref="AC354" si="661">(AC353+AC355)/2</f>
        <v>31.4</v>
      </c>
      <c r="AH354" s="245">
        <f t="shared" ref="AH354" si="662">(AH353+AH355)/2</f>
        <v>62.849999999999994</v>
      </c>
      <c r="AJ354" s="245">
        <f t="shared" ref="AJ354" si="663">(AJ353+AJ355)/2</f>
        <v>21.65</v>
      </c>
      <c r="AL354" s="245">
        <f t="shared" ref="AL354:AM354" si="664">(AL353+AL355)/2</f>
        <v>8.75</v>
      </c>
      <c r="AM354" s="244">
        <f t="shared" si="664"/>
        <v>0.10100000000000001</v>
      </c>
      <c r="AO354" s="245">
        <f t="shared" ref="AO354:AQ354" si="665">(AO353+AO355)/2</f>
        <v>3.8499999999999996</v>
      </c>
      <c r="AP354" s="242">
        <f t="shared" si="665"/>
        <v>107.57</v>
      </c>
      <c r="AQ354" s="242">
        <f t="shared" si="665"/>
        <v>1.31</v>
      </c>
      <c r="AV354" s="240">
        <v>17.771999999999998</v>
      </c>
      <c r="AW354" s="240">
        <v>16.771999999999998</v>
      </c>
      <c r="BD354" s="242">
        <f t="shared" ref="BD354:BF354" si="666">(BD353+BD355)/2</f>
        <v>10.004999999999999</v>
      </c>
      <c r="BE354" s="242">
        <f t="shared" si="666"/>
        <v>21.26</v>
      </c>
      <c r="BF354" s="242">
        <f t="shared" si="666"/>
        <v>9.8049999999999997</v>
      </c>
    </row>
    <row r="355" spans="1:58" x14ac:dyDescent="0.25">
      <c r="A355" s="232">
        <v>40165</v>
      </c>
      <c r="B355" s="187">
        <v>6.84</v>
      </c>
      <c r="C355" s="187">
        <v>7.08</v>
      </c>
      <c r="H355" s="187">
        <v>6.95</v>
      </c>
      <c r="I355" s="187">
        <v>2.0699999999999998</v>
      </c>
      <c r="J355"/>
      <c r="N355" s="239">
        <v>52</v>
      </c>
      <c r="R355" s="239">
        <v>0</v>
      </c>
      <c r="S355" s="240">
        <v>0.83499999999999996</v>
      </c>
      <c r="V355" s="240">
        <v>0.24099999999999999</v>
      </c>
      <c r="W355" s="240">
        <v>0.32800000000000001</v>
      </c>
      <c r="AC355" s="241">
        <v>31.6</v>
      </c>
      <c r="AH355" s="241">
        <v>63.3</v>
      </c>
      <c r="AJ355" s="241">
        <v>22.5</v>
      </c>
      <c r="AL355" s="241">
        <v>7.9</v>
      </c>
      <c r="AM355" s="240">
        <v>8.4000000000000005E-2</v>
      </c>
      <c r="AO355" s="241">
        <v>3.9</v>
      </c>
      <c r="AP355" s="187">
        <v>114.9</v>
      </c>
      <c r="AQ355" s="187">
        <v>1.24</v>
      </c>
      <c r="AV355" s="240">
        <v>16.738</v>
      </c>
      <c r="AW355" s="240">
        <v>15.773999999999999</v>
      </c>
      <c r="BD355" s="187">
        <v>10.4</v>
      </c>
      <c r="BE355" s="187">
        <v>21.26</v>
      </c>
      <c r="BF355" s="187">
        <v>10.07</v>
      </c>
    </row>
    <row r="356" spans="1:58" x14ac:dyDescent="0.25">
      <c r="A356" s="232">
        <v>40166</v>
      </c>
      <c r="B356" s="187">
        <v>6.77</v>
      </c>
      <c r="C356" s="187">
        <v>7.13</v>
      </c>
      <c r="H356" s="187">
        <v>7.08</v>
      </c>
      <c r="I356" s="187">
        <v>2.15</v>
      </c>
      <c r="J356"/>
      <c r="N356" s="239">
        <v>41</v>
      </c>
      <c r="R356" s="239">
        <v>0</v>
      </c>
      <c r="S356" s="240">
        <v>0.77900000000000003</v>
      </c>
      <c r="V356" s="240">
        <v>0.14599999999999999</v>
      </c>
      <c r="W356" s="240">
        <v>0.34499999999999997</v>
      </c>
      <c r="AC356" s="241">
        <v>34.200000000000003</v>
      </c>
      <c r="AH356" s="241">
        <v>68.5</v>
      </c>
      <c r="AJ356" s="241">
        <v>20.100000000000001</v>
      </c>
      <c r="AL356" s="241">
        <v>9.8000000000000007</v>
      </c>
      <c r="AM356" s="240">
        <v>7.3999999999999996E-2</v>
      </c>
      <c r="AO356" s="241">
        <v>3.7</v>
      </c>
      <c r="AP356" s="187">
        <v>115.38</v>
      </c>
      <c r="AQ356" s="187">
        <v>1.21</v>
      </c>
      <c r="AV356" s="240">
        <v>16.59</v>
      </c>
      <c r="AW356" s="240">
        <v>15.6</v>
      </c>
      <c r="BD356" s="187">
        <v>10.4</v>
      </c>
      <c r="BE356" s="187">
        <v>21.26</v>
      </c>
      <c r="BF356" s="187">
        <v>10.78</v>
      </c>
    </row>
    <row r="357" spans="1:58" x14ac:dyDescent="0.25">
      <c r="A357" s="232">
        <v>40167</v>
      </c>
      <c r="B357" s="242">
        <f t="shared" ref="B357" si="667">(B356+B358)/2</f>
        <v>6.7449999999999992</v>
      </c>
      <c r="C357" s="242">
        <f>(C356+C358)/2</f>
        <v>7.1749999999999998</v>
      </c>
      <c r="H357" s="242">
        <f>(H356+H358)/2</f>
        <v>6.92</v>
      </c>
      <c r="I357" s="187">
        <v>2</v>
      </c>
      <c r="J357"/>
      <c r="N357" s="243">
        <f t="shared" ref="N357" si="668">(N356+N358)/2</f>
        <v>42</v>
      </c>
      <c r="R357" s="243">
        <f t="shared" ref="R357" si="669">(R356+R358)/2</f>
        <v>0</v>
      </c>
      <c r="S357" s="244">
        <f>(S356+S358)/2</f>
        <v>0.76649999999999996</v>
      </c>
      <c r="V357" s="244">
        <f t="shared" ref="V357" si="670">(V356+V358)/2</f>
        <v>0.21100000000000002</v>
      </c>
      <c r="W357" s="242">
        <f>(W356+W358)/2</f>
        <v>0.38</v>
      </c>
      <c r="AC357" s="245">
        <f t="shared" ref="AC357" si="671">(AC356+AC358)/2</f>
        <v>31.950000000000003</v>
      </c>
      <c r="AH357" s="245">
        <f t="shared" ref="AH357" si="672">(AH356+AH358)/2</f>
        <v>63.95</v>
      </c>
      <c r="AJ357" s="245">
        <f t="shared" ref="AJ357" si="673">(AJ356+AJ358)/2</f>
        <v>20.200000000000003</v>
      </c>
      <c r="AL357" s="245">
        <f t="shared" ref="AL357:AM357" si="674">(AL356+AL358)/2</f>
        <v>10.600000000000001</v>
      </c>
      <c r="AM357" s="244">
        <f t="shared" si="674"/>
        <v>0.16200000000000001</v>
      </c>
      <c r="AO357" s="245">
        <f t="shared" ref="AO357" si="675">(AO356+AO358)/2</f>
        <v>3.6500000000000004</v>
      </c>
      <c r="AP357" s="187">
        <v>99.31</v>
      </c>
      <c r="AQ357" s="187">
        <v>1.05</v>
      </c>
      <c r="AV357" s="240">
        <v>15.75</v>
      </c>
      <c r="AW357" s="240">
        <v>14.768000000000001</v>
      </c>
      <c r="BD357" s="187">
        <v>10.4</v>
      </c>
      <c r="BE357" s="187">
        <v>21.26</v>
      </c>
      <c r="BF357" s="187">
        <v>10.78</v>
      </c>
    </row>
    <row r="358" spans="1:58" x14ac:dyDescent="0.25">
      <c r="A358" s="232">
        <v>40168</v>
      </c>
      <c r="B358" s="187">
        <v>6.72</v>
      </c>
      <c r="C358" s="187">
        <v>7.22</v>
      </c>
      <c r="H358" s="187">
        <v>6.76</v>
      </c>
      <c r="I358" s="187">
        <v>2.1</v>
      </c>
      <c r="J358"/>
      <c r="N358" s="239">
        <v>43</v>
      </c>
      <c r="R358" s="239">
        <v>0</v>
      </c>
      <c r="S358" s="240">
        <v>0.754</v>
      </c>
      <c r="V358" s="240">
        <v>0.27600000000000002</v>
      </c>
      <c r="W358" s="240">
        <v>0.41499999999999998</v>
      </c>
      <c r="AC358" s="241">
        <v>29.7</v>
      </c>
      <c r="AH358" s="241">
        <v>59.4</v>
      </c>
      <c r="AJ358" s="241">
        <v>20.3</v>
      </c>
      <c r="AL358" s="241">
        <v>11.4</v>
      </c>
      <c r="AM358" s="240">
        <v>0.25</v>
      </c>
      <c r="AO358" s="241">
        <v>3.6</v>
      </c>
      <c r="AP358" s="187">
        <v>115.39</v>
      </c>
      <c r="AQ358" s="187">
        <v>1.24</v>
      </c>
      <c r="AV358" s="240">
        <v>17.12</v>
      </c>
      <c r="AW358" s="240">
        <v>15.23</v>
      </c>
      <c r="BD358" s="187">
        <v>10.4</v>
      </c>
      <c r="BE358" s="187">
        <v>21.26</v>
      </c>
      <c r="BF358" s="187">
        <v>10.78</v>
      </c>
    </row>
    <row r="359" spans="1:58" x14ac:dyDescent="0.25">
      <c r="A359" s="232">
        <v>40169</v>
      </c>
      <c r="B359" s="187">
        <v>6.86</v>
      </c>
      <c r="C359" s="187">
        <v>6.84</v>
      </c>
      <c r="H359" s="187">
        <v>6.92</v>
      </c>
      <c r="I359" s="187">
        <v>2.06</v>
      </c>
      <c r="J359"/>
      <c r="N359" s="239">
        <v>59</v>
      </c>
      <c r="R359" s="239">
        <v>0</v>
      </c>
      <c r="S359" s="240">
        <v>0.7</v>
      </c>
      <c r="V359" s="240">
        <v>0.153</v>
      </c>
      <c r="W359" s="240">
        <v>0.29099999999999998</v>
      </c>
      <c r="AC359" s="241">
        <v>33.9</v>
      </c>
      <c r="AH359" s="241">
        <v>67.8</v>
      </c>
      <c r="AJ359" s="241">
        <v>21.1</v>
      </c>
      <c r="AL359" s="241">
        <v>12.2</v>
      </c>
      <c r="AM359" s="240">
        <v>2.3E-2</v>
      </c>
      <c r="AO359" s="241">
        <v>3.5</v>
      </c>
      <c r="AP359" s="187">
        <v>110.98</v>
      </c>
      <c r="AQ359" s="187">
        <v>1.1399999999999999</v>
      </c>
      <c r="AV359" s="240">
        <v>16.734999999999999</v>
      </c>
      <c r="AW359" s="240">
        <v>15.754</v>
      </c>
      <c r="BD359" s="187">
        <v>10.4</v>
      </c>
      <c r="BE359" s="187">
        <v>21.26</v>
      </c>
      <c r="BF359" s="187">
        <v>10.78</v>
      </c>
    </row>
    <row r="360" spans="1:58" x14ac:dyDescent="0.25">
      <c r="A360" s="232">
        <v>40170</v>
      </c>
      <c r="B360" s="187">
        <v>6.89</v>
      </c>
      <c r="C360" s="187">
        <v>6.94</v>
      </c>
      <c r="H360" s="187">
        <v>6.95</v>
      </c>
      <c r="I360" s="187">
        <v>1.99</v>
      </c>
      <c r="J360"/>
      <c r="N360" s="239">
        <v>58</v>
      </c>
      <c r="R360" s="239">
        <v>0</v>
      </c>
      <c r="S360" s="240">
        <v>0.629</v>
      </c>
      <c r="V360" s="240">
        <v>0.17</v>
      </c>
      <c r="W360" s="240">
        <v>0.30099999999999999</v>
      </c>
      <c r="AC360" s="241">
        <v>29.6</v>
      </c>
      <c r="AH360" s="241">
        <v>59.3</v>
      </c>
      <c r="AJ360" s="241">
        <v>23.5</v>
      </c>
      <c r="AL360" s="241">
        <v>11.4</v>
      </c>
      <c r="AM360" s="240">
        <v>4.3999999999999997E-2</v>
      </c>
      <c r="AO360" s="241">
        <v>3.8</v>
      </c>
      <c r="AP360" s="187">
        <v>116.07</v>
      </c>
      <c r="AQ360" s="187">
        <v>1.24</v>
      </c>
      <c r="AV360" s="240">
        <v>17.603000000000002</v>
      </c>
      <c r="AW360" s="240">
        <v>16.210999999999999</v>
      </c>
      <c r="BD360" s="187">
        <v>10.4</v>
      </c>
      <c r="BE360" s="187">
        <v>21.26</v>
      </c>
      <c r="BF360" s="187">
        <v>10.78</v>
      </c>
    </row>
    <row r="361" spans="1:58" x14ac:dyDescent="0.25">
      <c r="A361" s="232">
        <v>40171</v>
      </c>
      <c r="B361" s="187">
        <v>6.8</v>
      </c>
      <c r="C361" s="187">
        <v>6.92</v>
      </c>
      <c r="H361" s="187">
        <v>7.34</v>
      </c>
      <c r="I361" s="187">
        <v>1.9</v>
      </c>
      <c r="J361"/>
      <c r="N361" s="239">
        <v>69</v>
      </c>
      <c r="R361" s="239">
        <v>0</v>
      </c>
      <c r="S361" s="240">
        <v>0.66</v>
      </c>
      <c r="V361" s="240">
        <v>0.159</v>
      </c>
      <c r="W361" s="240">
        <v>0.29399999999999998</v>
      </c>
      <c r="AC361" s="241">
        <v>36.299999999999997</v>
      </c>
      <c r="AH361" s="241">
        <v>72.7</v>
      </c>
      <c r="AJ361" s="241">
        <v>22.3</v>
      </c>
      <c r="AL361" s="241">
        <v>10.1</v>
      </c>
      <c r="AM361" s="240">
        <v>7.3999999999999996E-2</v>
      </c>
      <c r="AO361" s="241">
        <v>3.8</v>
      </c>
      <c r="AP361" s="187">
        <v>111</v>
      </c>
      <c r="AQ361" s="187">
        <v>1.23</v>
      </c>
      <c r="AV361" s="240">
        <v>17.05</v>
      </c>
      <c r="AW361" s="240">
        <v>15.95</v>
      </c>
      <c r="BD361" s="187">
        <v>10.4</v>
      </c>
      <c r="BE361" s="187">
        <v>21.26</v>
      </c>
      <c r="BF361" s="187">
        <v>12.54</v>
      </c>
    </row>
    <row r="362" spans="1:58" x14ac:dyDescent="0.25">
      <c r="A362" s="232">
        <v>40172</v>
      </c>
      <c r="B362" s="187">
        <v>6.91</v>
      </c>
      <c r="C362" s="187">
        <v>6.9</v>
      </c>
      <c r="H362" s="187">
        <v>7.43</v>
      </c>
      <c r="I362" s="187">
        <v>1.77</v>
      </c>
      <c r="J362"/>
      <c r="N362" s="239">
        <v>56</v>
      </c>
      <c r="R362" s="239">
        <v>0</v>
      </c>
      <c r="S362" s="240">
        <v>0.68300000000000005</v>
      </c>
      <c r="V362" s="240">
        <v>0.16300000000000001</v>
      </c>
      <c r="W362" s="240">
        <v>0.30599999999999999</v>
      </c>
      <c r="AC362" s="241">
        <v>31.3</v>
      </c>
      <c r="AH362" s="241">
        <v>62.6</v>
      </c>
      <c r="AJ362" s="241">
        <v>20.7</v>
      </c>
      <c r="AL362" s="241">
        <v>11.2</v>
      </c>
      <c r="AM362" s="240">
        <v>3.6999999999999998E-2</v>
      </c>
      <c r="AO362" s="241">
        <v>3.8</v>
      </c>
      <c r="AP362" s="187">
        <v>89.96</v>
      </c>
      <c r="AQ362" s="187">
        <v>1.05</v>
      </c>
      <c r="AV362" s="240">
        <v>15.430999999999999</v>
      </c>
      <c r="AW362" s="240">
        <v>14.474</v>
      </c>
      <c r="BD362" s="187">
        <v>10.4</v>
      </c>
      <c r="BE362" s="187">
        <v>21.26</v>
      </c>
      <c r="BF362" s="187">
        <v>11.66</v>
      </c>
    </row>
    <row r="363" spans="1:58" x14ac:dyDescent="0.25">
      <c r="A363" s="232">
        <v>40173</v>
      </c>
      <c r="B363" s="187">
        <v>6.74</v>
      </c>
      <c r="C363" s="187">
        <v>6.89</v>
      </c>
      <c r="H363" s="187">
        <v>7.09</v>
      </c>
      <c r="I363" s="187">
        <v>1.95</v>
      </c>
      <c r="J363"/>
      <c r="N363" s="239">
        <v>45</v>
      </c>
      <c r="R363" s="239">
        <v>0</v>
      </c>
      <c r="S363" s="240">
        <v>0.64200000000000002</v>
      </c>
      <c r="V363" s="240">
        <v>0.21</v>
      </c>
      <c r="W363" s="240">
        <v>0.26700000000000002</v>
      </c>
      <c r="AC363" s="241">
        <v>32.799999999999997</v>
      </c>
      <c r="AH363" s="241">
        <v>65.599999999999994</v>
      </c>
      <c r="AJ363" s="241">
        <v>23.2</v>
      </c>
      <c r="AL363" s="241">
        <v>12.7</v>
      </c>
      <c r="AM363" s="240">
        <v>6.3E-2</v>
      </c>
      <c r="AO363" s="241">
        <v>3.4</v>
      </c>
      <c r="AP363" s="187">
        <v>110.91</v>
      </c>
      <c r="AQ363" s="187">
        <v>1.3</v>
      </c>
      <c r="AV363" s="240">
        <v>16.47</v>
      </c>
      <c r="AW363" s="240">
        <v>15.48</v>
      </c>
      <c r="BD363" s="187">
        <v>10.4</v>
      </c>
      <c r="BE363" s="187">
        <v>21.26</v>
      </c>
      <c r="BF363" s="187">
        <v>11.66</v>
      </c>
    </row>
    <row r="364" spans="1:58" x14ac:dyDescent="0.25">
      <c r="A364" s="232">
        <v>40174</v>
      </c>
      <c r="B364" s="242">
        <f t="shared" ref="B364" si="676">(B363+B365)/2</f>
        <v>6.74</v>
      </c>
      <c r="C364" s="242">
        <f>(C363+C365)/2</f>
        <v>6.8249999999999993</v>
      </c>
      <c r="H364" s="242">
        <f>(H363+H365)/2</f>
        <v>7.0350000000000001</v>
      </c>
      <c r="I364" s="187">
        <v>1.78</v>
      </c>
      <c r="J364"/>
      <c r="N364" s="243">
        <f t="shared" ref="N364" si="677">(N363+N365)/2</f>
        <v>47</v>
      </c>
      <c r="R364" s="243">
        <f t="shared" ref="R364" si="678">(R363+R365)/2</f>
        <v>0</v>
      </c>
      <c r="S364" s="244">
        <f>(S363+S365)/2</f>
        <v>0.623</v>
      </c>
      <c r="V364" s="244">
        <f t="shared" ref="V364" si="679">(V363+V365)/2</f>
        <v>0.24199999999999999</v>
      </c>
      <c r="W364" s="242">
        <f>(W363+W365)/2</f>
        <v>0.33650000000000002</v>
      </c>
      <c r="AC364" s="245">
        <f t="shared" ref="AC364" si="680">(AC363+AC365)/2</f>
        <v>33.75</v>
      </c>
      <c r="AH364" s="245">
        <f t="shared" ref="AH364" si="681">(AH363+AH365)/2</f>
        <v>67.449999999999989</v>
      </c>
      <c r="AJ364" s="245">
        <f t="shared" ref="AJ364" si="682">(AJ363+AJ365)/2</f>
        <v>22.7</v>
      </c>
      <c r="AL364" s="245">
        <f t="shared" ref="AL364:AM364" si="683">(AL363+AL365)/2</f>
        <v>12.2</v>
      </c>
      <c r="AM364" s="244">
        <f t="shared" si="683"/>
        <v>6.7000000000000004E-2</v>
      </c>
      <c r="AO364" s="245">
        <f t="shared" ref="AO364" si="684">(AO363+AO365)/2</f>
        <v>3.8</v>
      </c>
      <c r="AP364" s="187">
        <v>99.75</v>
      </c>
      <c r="AQ364" s="187">
        <v>1.25</v>
      </c>
      <c r="AV364" s="244">
        <f>(AV363+AV365)/2</f>
        <v>16.704499999999999</v>
      </c>
      <c r="AW364" s="242">
        <f>(AW363+AW365)/2</f>
        <v>15.426500000000001</v>
      </c>
      <c r="BD364" s="187">
        <v>10.4</v>
      </c>
      <c r="BE364" s="187">
        <v>21.26</v>
      </c>
      <c r="BF364" s="187">
        <v>11.66</v>
      </c>
    </row>
    <row r="365" spans="1:58" x14ac:dyDescent="0.25">
      <c r="A365" s="232">
        <v>40175</v>
      </c>
      <c r="B365" s="187">
        <v>6.74</v>
      </c>
      <c r="C365" s="187">
        <v>6.76</v>
      </c>
      <c r="H365" s="187">
        <v>6.98</v>
      </c>
      <c r="I365" s="187">
        <v>1.92</v>
      </c>
      <c r="J365"/>
      <c r="N365" s="239">
        <v>49</v>
      </c>
      <c r="R365" s="239">
        <v>0</v>
      </c>
      <c r="S365" s="240">
        <v>0.60399999999999998</v>
      </c>
      <c r="V365" s="240">
        <v>0.27400000000000002</v>
      </c>
      <c r="W365" s="240">
        <v>0.40600000000000003</v>
      </c>
      <c r="AC365" s="241">
        <v>34.700000000000003</v>
      </c>
      <c r="AH365" s="241">
        <v>69.3</v>
      </c>
      <c r="AJ365" s="241">
        <v>22.2</v>
      </c>
      <c r="AL365" s="241">
        <v>11.7</v>
      </c>
      <c r="AM365" s="240">
        <v>7.0999999999999994E-2</v>
      </c>
      <c r="AO365" s="241">
        <v>4.2</v>
      </c>
      <c r="AP365" s="187">
        <v>115.39</v>
      </c>
      <c r="AQ365" s="187">
        <v>1.49</v>
      </c>
      <c r="AV365" s="240">
        <v>16.939</v>
      </c>
      <c r="AW365" s="240">
        <v>15.372999999999999</v>
      </c>
      <c r="BD365" s="187">
        <v>10.4</v>
      </c>
      <c r="BE365" s="187">
        <v>21.26</v>
      </c>
      <c r="BF365" s="187">
        <v>11.66</v>
      </c>
    </row>
    <row r="366" spans="1:58" x14ac:dyDescent="0.25">
      <c r="A366" s="232">
        <v>40176</v>
      </c>
      <c r="B366" s="187">
        <v>6.75</v>
      </c>
      <c r="C366" s="187">
        <v>6.8</v>
      </c>
      <c r="H366" s="187">
        <v>6.88</v>
      </c>
      <c r="I366" s="187">
        <v>1.79</v>
      </c>
      <c r="J366"/>
      <c r="N366" s="239">
        <v>64</v>
      </c>
      <c r="R366" s="239">
        <v>0</v>
      </c>
      <c r="S366" s="240">
        <v>0.57599999999999996</v>
      </c>
      <c r="V366" s="240">
        <v>0.183</v>
      </c>
      <c r="W366" s="240">
        <v>0.35299999999999998</v>
      </c>
      <c r="AC366" s="241">
        <v>35.6</v>
      </c>
      <c r="AH366" s="241">
        <v>71.2</v>
      </c>
      <c r="AJ366" s="241">
        <v>22.5</v>
      </c>
      <c r="AL366" s="241">
        <v>14.5</v>
      </c>
      <c r="AM366" s="240">
        <v>0.218</v>
      </c>
      <c r="AO366" s="241">
        <v>4.8</v>
      </c>
      <c r="AP366" s="187">
        <v>94.77</v>
      </c>
      <c r="AQ366" s="187">
        <v>0.95</v>
      </c>
      <c r="AV366" s="240">
        <v>16.568999999999999</v>
      </c>
      <c r="AW366" s="240">
        <v>15.708</v>
      </c>
      <c r="BD366" s="187">
        <v>10.4</v>
      </c>
      <c r="BE366" s="187">
        <v>21.26</v>
      </c>
      <c r="BF366" s="187">
        <v>11.66</v>
      </c>
    </row>
    <row r="367" spans="1:58" x14ac:dyDescent="0.25">
      <c r="A367" s="232">
        <v>40177</v>
      </c>
      <c r="B367" s="187">
        <v>6.75</v>
      </c>
      <c r="C367" s="187">
        <v>6.81</v>
      </c>
      <c r="H367" s="187">
        <v>7.28</v>
      </c>
      <c r="I367" s="187">
        <v>1.67</v>
      </c>
      <c r="J367"/>
      <c r="N367" s="239">
        <v>62</v>
      </c>
      <c r="R367" s="239">
        <v>0</v>
      </c>
      <c r="S367" s="240">
        <v>0.67</v>
      </c>
      <c r="V367" s="240">
        <v>0.193</v>
      </c>
      <c r="W367" s="240">
        <v>0.32400000000000001</v>
      </c>
      <c r="AC367" s="241">
        <v>36.5</v>
      </c>
      <c r="AH367" s="241">
        <v>73</v>
      </c>
      <c r="AJ367" s="241">
        <v>24.9</v>
      </c>
      <c r="AL367" s="241">
        <v>14.8</v>
      </c>
      <c r="AM367" s="240">
        <v>0.192</v>
      </c>
      <c r="AO367" s="241">
        <v>3.9</v>
      </c>
      <c r="AP367" s="187">
        <v>94.86</v>
      </c>
      <c r="AQ367" s="187">
        <v>0.94</v>
      </c>
      <c r="AV367" s="240">
        <v>17.536999999999999</v>
      </c>
      <c r="AW367" s="240">
        <v>16.529</v>
      </c>
      <c r="BD367" s="187">
        <v>10.4</v>
      </c>
      <c r="BE367" s="187">
        <v>21.26</v>
      </c>
      <c r="BF367" s="187">
        <v>11.66</v>
      </c>
    </row>
    <row r="368" spans="1:58" ht="15.75" thickBot="1" x14ac:dyDescent="0.3">
      <c r="A368" s="232">
        <v>40178</v>
      </c>
      <c r="B368" s="250">
        <v>6.79</v>
      </c>
      <c r="C368" s="250">
        <v>6.69</v>
      </c>
      <c r="H368" s="250">
        <v>7.59</v>
      </c>
      <c r="I368" s="250">
        <v>1.77</v>
      </c>
      <c r="J368"/>
      <c r="N368" s="251">
        <v>51</v>
      </c>
      <c r="R368" s="251">
        <v>0</v>
      </c>
      <c r="S368" s="252">
        <v>0.48299999999999998</v>
      </c>
      <c r="V368" s="252">
        <v>0.126</v>
      </c>
      <c r="W368" s="252">
        <v>0.25900000000000001</v>
      </c>
      <c r="AC368" s="253">
        <v>35.1</v>
      </c>
      <c r="AH368" s="253">
        <v>70.2</v>
      </c>
      <c r="AJ368" s="253">
        <v>20.100000000000001</v>
      </c>
      <c r="AL368" s="253">
        <v>14.7</v>
      </c>
      <c r="AM368" s="252">
        <v>0.14299999999999999</v>
      </c>
      <c r="AO368" s="253">
        <v>3.9</v>
      </c>
      <c r="AP368" s="250">
        <v>89.96</v>
      </c>
      <c r="AQ368" s="250">
        <v>0.73</v>
      </c>
      <c r="AV368" s="252">
        <v>16.739000000000001</v>
      </c>
      <c r="AW368" s="252">
        <v>15.760999999999999</v>
      </c>
      <c r="BD368" s="250">
        <v>10.4</v>
      </c>
      <c r="BE368" s="250">
        <v>21.26</v>
      </c>
      <c r="BF368" s="250">
        <v>10.78</v>
      </c>
    </row>
    <row r="369" spans="2:15" x14ac:dyDescent="0.25">
      <c r="J369"/>
    </row>
    <row r="371" spans="2:15" x14ac:dyDescent="0.25">
      <c r="B371" s="260" t="s">
        <v>215</v>
      </c>
      <c r="C371" s="261"/>
      <c r="D371" s="261"/>
      <c r="E371" s="261"/>
      <c r="F371" s="261"/>
      <c r="G371" s="261"/>
      <c r="H371" s="261"/>
      <c r="I371" s="262"/>
      <c r="N371" s="260" t="s">
        <v>215</v>
      </c>
      <c r="O371" s="262"/>
    </row>
    <row r="372" spans="2:15" ht="30" x14ac:dyDescent="0.25">
      <c r="B372" s="164"/>
      <c r="C372" s="263">
        <v>2009</v>
      </c>
      <c r="D372" s="164">
        <v>2010</v>
      </c>
      <c r="E372" s="263">
        <v>2011</v>
      </c>
      <c r="F372" s="164">
        <v>2012</v>
      </c>
      <c r="G372" s="164">
        <v>2013</v>
      </c>
      <c r="H372" s="263">
        <v>2014</v>
      </c>
      <c r="I372" s="264">
        <v>2015</v>
      </c>
      <c r="J372" s="265"/>
      <c r="K372" s="265"/>
      <c r="N372" s="164" t="s">
        <v>106</v>
      </c>
      <c r="O372" s="164" t="s">
        <v>107</v>
      </c>
    </row>
    <row r="373" spans="2:15" x14ac:dyDescent="0.25">
      <c r="B373" s="170" t="s">
        <v>111</v>
      </c>
      <c r="C373" s="167">
        <f>ROUND(AVERAGEIF(AW4:AW34,"&lt;&gt;0"),2)</f>
        <v>13.98</v>
      </c>
      <c r="D373" s="167">
        <f>ROUND(AVERAGEIF('2010'!AW4:AW34,"&lt;&gt;0"),2)</f>
        <v>15</v>
      </c>
      <c r="E373" s="167">
        <f>ROUND(AVERAGEIF('2011'!AW4:AW34,"&lt;&gt;0"),2)</f>
        <v>13.78</v>
      </c>
      <c r="F373" s="167">
        <f>ROUND(AVERAGEIF('2012'!AW4:AW34,"&lt;&gt;0"),2)</f>
        <v>11.91</v>
      </c>
      <c r="G373" s="167">
        <f>ROUND(AVERAGEIF('2013'!AW4:AW34,"&lt;&gt;0"),2)</f>
        <v>13.16</v>
      </c>
      <c r="H373" s="167">
        <f>ROUND(AVERAGEIF('2014'!AW4:AW34,"&lt;&gt;0"),2)</f>
        <v>13.16</v>
      </c>
      <c r="I373" s="266">
        <f>ROUND(AVERAGEIF('2015'!AW4:AW34,"&lt;&gt;0"),2)</f>
        <v>12.28</v>
      </c>
      <c r="J373" s="267"/>
      <c r="K373" s="268"/>
      <c r="M373" s="170">
        <v>2009</v>
      </c>
      <c r="N373" s="218">
        <f>MAX(AW4:AW368)</f>
        <v>17.559999999999999</v>
      </c>
      <c r="O373" s="167">
        <f>SMALL(AW4:AW368,COUNTIF(AW4:AW368,0)+1)</f>
        <v>10.71</v>
      </c>
    </row>
    <row r="374" spans="2:15" x14ac:dyDescent="0.25">
      <c r="B374" s="170" t="s">
        <v>113</v>
      </c>
      <c r="C374" s="167">
        <f>ROUND(AVERAGEIF(AW35:AW62,"&lt;&gt;0"),2)</f>
        <v>14.03</v>
      </c>
      <c r="D374" s="167">
        <f>ROUND(AVERAGEIF('2010'!AW35:AW62,"&lt;&gt;0"),2)</f>
        <v>14.82</v>
      </c>
      <c r="E374" s="167">
        <f>ROUND(AVERAGEIF('2011'!AW35:AW62,"&lt;&gt;0"),2)</f>
        <v>14.11</v>
      </c>
      <c r="F374" s="167">
        <f>ROUND(AVERAGEIF('2012'!AW35:AW63,"&lt;&gt;0"),2)</f>
        <v>12.49</v>
      </c>
      <c r="G374" s="167">
        <f>ROUND(AVERAGEIF('2013'!AW35:AW62,"&lt;&gt;0"),2)</f>
        <v>13.48</v>
      </c>
      <c r="H374" s="167">
        <f>ROUND(AVERAGEIF('2014'!AW35:AW62,"&lt;&gt;0"),2)</f>
        <v>13.95</v>
      </c>
      <c r="I374" s="266">
        <f>ROUND(AVERAGEIF('2015'!AW35:AW62,"&lt;&gt;0"),2)</f>
        <v>12.24</v>
      </c>
      <c r="J374" s="268"/>
      <c r="K374" s="268"/>
      <c r="M374" s="170">
        <v>2010</v>
      </c>
      <c r="N374" s="167">
        <f>MAX('2010'!AW4:AW368)</f>
        <v>17.55</v>
      </c>
      <c r="O374" s="167">
        <f>SMALL('2010'!AW4:AW368,COUNTIF('2010'!AW4:AW368,0)+1)</f>
        <v>12.16</v>
      </c>
    </row>
    <row r="375" spans="2:15" x14ac:dyDescent="0.25">
      <c r="B375" s="170" t="s">
        <v>114</v>
      </c>
      <c r="C375" s="167">
        <f>ROUND(AVERAGEIF(AW63:AW93,"&lt;&gt;0"),2)</f>
        <v>14.59</v>
      </c>
      <c r="D375" s="167">
        <f>ROUND(AVERAGEIF('2010'!AW63:AW93,"&lt;&gt;0"),2)</f>
        <v>14.86</v>
      </c>
      <c r="E375" s="167">
        <f>ROUND(AVERAGEIF('2011'!AW63:AW93,"&lt;&gt;0"),2)</f>
        <v>14.35</v>
      </c>
      <c r="F375" s="167">
        <f>ROUND(AVERAGEIF('2012'!AW64:AW94,"&lt;&gt;0"),2)</f>
        <v>12.63</v>
      </c>
      <c r="G375" s="167">
        <f>ROUND(AVERAGEIF('2013'!AW63:AW93,"&lt;&gt;0"),2)</f>
        <v>13.36</v>
      </c>
      <c r="H375" s="167">
        <f>ROUND(AVERAGEIF('2014'!AW63:AW93,"&lt;&gt;0"),2)</f>
        <v>13.81</v>
      </c>
      <c r="I375" s="266">
        <f>ROUND(AVERAGEIF('2015'!AW63:AW93,"&lt;&gt;0"),2)</f>
        <v>12.04</v>
      </c>
      <c r="J375" s="268"/>
      <c r="K375" s="268"/>
      <c r="M375" s="170">
        <v>2011</v>
      </c>
      <c r="N375" s="167">
        <f>MAX('2011'!AW4:AW368)</f>
        <v>15.942</v>
      </c>
      <c r="O375" s="167">
        <f>SMALL('2011'!AW4:AW368,COUNTIF('2011'!AW4:AW368,0)+1)</f>
        <v>9.6829999999999998</v>
      </c>
    </row>
    <row r="376" spans="2:15" x14ac:dyDescent="0.25">
      <c r="B376" s="170" t="s">
        <v>115</v>
      </c>
      <c r="C376" s="167">
        <f>ROUND(AVERAGEIF(AW94:AW123,"&lt;&gt;0"),2)</f>
        <v>14.84</v>
      </c>
      <c r="D376" s="167">
        <f>ROUND(AVERAGEIF('2010'!AW94:AW123,"&lt;&gt;0"),2)</f>
        <v>14.67</v>
      </c>
      <c r="E376" s="167">
        <f>ROUND(AVERAGEIF('2011'!AW94:AW123,"&lt;&gt;0"),2)</f>
        <v>13.68</v>
      </c>
      <c r="F376" s="167">
        <f>ROUND(AVERAGEIF('2012'!AW95:AW124,"&lt;&gt;0"),2)</f>
        <v>12.89</v>
      </c>
      <c r="G376" s="167">
        <f>ROUND(AVERAGEIF('2013'!AW94:AW123,"&lt;&gt;0"),2)</f>
        <v>12.99</v>
      </c>
      <c r="H376" s="167">
        <f>ROUND(AVERAGEIF('2014'!AW94:AW123,"&lt;&gt;0"),2)</f>
        <v>13.01</v>
      </c>
      <c r="I376" s="266">
        <f>ROUND(AVERAGEIF('2015'!AW94:AW123,"&lt;&gt;0"),2)</f>
        <v>12.24</v>
      </c>
      <c r="J376" s="268"/>
      <c r="K376" s="268"/>
      <c r="M376" s="170">
        <v>2012</v>
      </c>
      <c r="N376" s="167">
        <f>MAX('2012'!AW4:AW368)</f>
        <v>22.417000000000002</v>
      </c>
      <c r="O376" s="167">
        <f>SMALL('2012'!AW4:AW368,COUNTIF('2012'!AW4:AW368,0)+1)</f>
        <v>9.5120000000000005</v>
      </c>
    </row>
    <row r="377" spans="2:15" x14ac:dyDescent="0.25">
      <c r="B377" s="170" t="s">
        <v>117</v>
      </c>
      <c r="C377" s="167">
        <f>ROUND(AVERAGEIF(AW124:AW154,"&lt;&gt;0"),2)</f>
        <v>15.22</v>
      </c>
      <c r="D377" s="167">
        <f>ROUND(AVERAGEIF('2010'!AW124:AW154,"&lt;&gt;0"),2)</f>
        <v>13.94</v>
      </c>
      <c r="E377" s="167">
        <f>ROUND(AVERAGEIF('2011'!AW124:AW154,"&lt;&gt;0"),2)</f>
        <v>12.28</v>
      </c>
      <c r="F377" s="167">
        <f>ROUND(AVERAGEIF('2012'!AW125:AW155,"&lt;&gt;0"),2)</f>
        <v>14.38</v>
      </c>
      <c r="G377" s="167">
        <f>ROUND(AVERAGEIF('2013'!AW124:AW154,"&lt;&gt;0"),2)</f>
        <v>13.22</v>
      </c>
      <c r="H377" s="167">
        <f>ROUND(AVERAGEIF('2014'!AW124:AW154,"&lt;&gt;0"),2)</f>
        <v>13.23</v>
      </c>
      <c r="I377" s="167">
        <f>ROUND(AVERAGEIF('2015'!AW124:AW154,"&lt;&gt;0"),2)</f>
        <v>11.7</v>
      </c>
      <c r="M377" s="170">
        <v>2013</v>
      </c>
      <c r="N377" s="167">
        <f>MAX('2013'!AW4:AW368)</f>
        <v>18.667999999999999</v>
      </c>
      <c r="O377" s="269">
        <f>SMALL('2013'!AW4:AW368,COUNTIF('2013'!AW4:AW368,0)+1)</f>
        <v>1.8109999999999999</v>
      </c>
    </row>
    <row r="378" spans="2:15" x14ac:dyDescent="0.25">
      <c r="B378" s="170" t="s">
        <v>118</v>
      </c>
      <c r="C378" s="167">
        <f>ROUND(AVERAGEIF(AW155:AW184,"&lt;&gt;0"),2)</f>
        <v>15.04</v>
      </c>
      <c r="D378" s="167">
        <f>ROUND(AVERAGEIF('2010'!AW155:AW184,"&lt;&gt;0"),2)</f>
        <v>15.03</v>
      </c>
      <c r="E378" s="167">
        <f>ROUND(AVERAGEIF('2011'!AW155:AW184,"&lt;&gt;0"),2)</f>
        <v>12.54</v>
      </c>
      <c r="F378" s="167">
        <f>ROUND(AVERAGEIF('2012'!AW156:AW185,"&lt;&gt;0"),2)</f>
        <v>16.739999999999998</v>
      </c>
      <c r="G378" s="167">
        <f>ROUND(AVERAGEIF('2013'!AW155:AW184,"&lt;&gt;0"),2)</f>
        <v>12.98</v>
      </c>
      <c r="H378" s="167">
        <f>ROUND(AVERAGEIF('2014'!AW155:AW184,"&lt;&gt;0"),2)</f>
        <v>12.86</v>
      </c>
      <c r="I378" s="167">
        <f>ROUND(AVERAGEIF('2015'!AW155:AW184,"&lt;&gt;0"),2)</f>
        <v>12.22</v>
      </c>
      <c r="M378" s="170">
        <v>2014</v>
      </c>
      <c r="N378" s="167">
        <f>MAX('2014'!AW4:AW368)</f>
        <v>18.742999999999999</v>
      </c>
      <c r="O378" s="167">
        <f>SMALL('2014'!AW4:AW368,COUNTIF('2014'!AW4:AW368,0)+1)</f>
        <v>9.9309999999999992</v>
      </c>
    </row>
    <row r="379" spans="2:15" x14ac:dyDescent="0.25">
      <c r="B379" s="170" t="s">
        <v>119</v>
      </c>
      <c r="C379" s="167">
        <f>ROUND(AVERAGEIF(AW185:AW215,"&lt;&gt;0"),2)</f>
        <v>15.63</v>
      </c>
      <c r="D379" s="167">
        <f>ROUND(AVERAGEIF('2010'!AW185:AW215,"&lt;&gt;0"),2)</f>
        <v>15.66</v>
      </c>
      <c r="E379" s="167">
        <f>ROUND(AVERAGEIF('2011'!AW185:AW215,"&lt;&gt;0"),2)</f>
        <v>13.5</v>
      </c>
      <c r="F379" s="167">
        <f>ROUND(AVERAGEIF('2012'!AW186:AW216,"&lt;&gt;0"),2)</f>
        <v>15.2</v>
      </c>
      <c r="G379" s="167">
        <f>ROUND(AVERAGEIF('2013'!AW185:AW215,"&lt;&gt;0"),2)</f>
        <v>15.3</v>
      </c>
      <c r="H379" s="167">
        <f>ROUND(AVERAGEIF('2014'!AW185:AW215,"&lt;&gt;0"),2)</f>
        <v>16.21</v>
      </c>
      <c r="I379" s="167">
        <f>ROUND(AVERAGEIF('2015'!AW185:AW215,"&lt;&gt;0"),2)</f>
        <v>13.33</v>
      </c>
      <c r="M379" s="170">
        <v>2015</v>
      </c>
      <c r="N379" s="167">
        <f>MAX('2015'!AW4:AW368)</f>
        <v>16.475000000000001</v>
      </c>
      <c r="O379" s="167">
        <f>SMALL('2015'!AW4:AW368,COUNTIF('2015'!AW4:AW368,0)+1)</f>
        <v>10.208</v>
      </c>
    </row>
    <row r="380" spans="2:15" x14ac:dyDescent="0.25">
      <c r="B380" s="170" t="s">
        <v>121</v>
      </c>
      <c r="C380" s="167">
        <f>ROUND(AVERAGEIF(AW216:AW246,"&lt;&gt;0"),2)</f>
        <v>14.33</v>
      </c>
      <c r="D380" s="167">
        <f>ROUND(AVERAGEIF('2010'!AW216:AW246,"&lt;&gt;0"),2)</f>
        <v>15.29</v>
      </c>
      <c r="E380" s="167">
        <f>ROUND(AVERAGEIF('2011'!AW216:AW246,"&lt;&gt;0"),2)</f>
        <v>12.94</v>
      </c>
      <c r="F380" s="167">
        <f>ROUND(AVERAGEIF('2012'!AW217:AW247,"&lt;&gt;0"),2)</f>
        <v>13.85</v>
      </c>
      <c r="G380" s="167">
        <f>ROUND(AVERAGEIF('2013'!AW216:AW246,"&lt;&gt;0"),2)</f>
        <v>14.5</v>
      </c>
      <c r="H380" s="167">
        <f>ROUND(AVERAGEIF('2014'!AW216:AW246,"&lt;&gt;0"),2)</f>
        <v>13.16</v>
      </c>
      <c r="I380" s="167">
        <f>ROUND(AVERAGEIF('2015'!AW216:AW246,"&lt;&gt;0"),2)</f>
        <v>13.45</v>
      </c>
    </row>
    <row r="381" spans="2:15" x14ac:dyDescent="0.25">
      <c r="B381" s="164" t="s">
        <v>122</v>
      </c>
      <c r="C381" s="184">
        <f>ROUND(AVERAGEIF(AW247:AW276,"&lt;&gt;0"),2)</f>
        <v>14.33</v>
      </c>
      <c r="D381" s="184">
        <f>ROUND(AVERAGEIF('2010'!AW247:AW276,"&lt;&gt;0"),2)</f>
        <v>14.1</v>
      </c>
      <c r="E381" s="184">
        <f>ROUND(AVERAGEIF('2011'!AW247:AW276,"&lt;&gt;0"),2)</f>
        <v>12.17</v>
      </c>
      <c r="F381" s="184">
        <f>ROUND(AVERAGEIF('2012'!AW248:AW277,"&lt;&gt;0"),2)</f>
        <v>13.08</v>
      </c>
      <c r="G381" s="184">
        <f>ROUND(AVERAGEIF('2013'!AW247:AW276,"&lt;&gt;0"),2)</f>
        <v>12.43</v>
      </c>
      <c r="H381" s="167">
        <f>ROUND(AVERAGEIF('2014'!AW247:AW276,"&lt;&gt;0"),2)</f>
        <v>12.03</v>
      </c>
      <c r="I381" s="184">
        <f>ROUND(AVERAGEIF('2015'!AW247:AW276,"&lt;&gt;0"),2)</f>
        <v>14.15</v>
      </c>
    </row>
    <row r="382" spans="2:15" x14ac:dyDescent="0.25">
      <c r="B382" s="164" t="s">
        <v>123</v>
      </c>
      <c r="C382" s="184">
        <f>ROUND(AVERAGEIF(AW277:AW307,"&lt;&gt;0"),2)</f>
        <v>15.15</v>
      </c>
      <c r="D382" s="184">
        <f>ROUND(AVERAGEIF('2010'!AW277:AW307,"&lt;&gt;0"),2)</f>
        <v>13.72</v>
      </c>
      <c r="E382" s="184">
        <f>ROUND(AVERAGEIF('2011'!AW277:AW307,"&lt;&gt;0"),2)</f>
        <v>11.68</v>
      </c>
      <c r="F382" s="184">
        <f>ROUND(AVERAGEIF('2012'!AW278:AW308,"&lt;&gt;0"),2)</f>
        <v>12.7</v>
      </c>
      <c r="G382" s="184">
        <f>ROUND(AVERAGEIF('2013'!AW277:AW307,"&lt;&gt;0"),2)</f>
        <v>13.1</v>
      </c>
      <c r="H382" s="167">
        <f>ROUND(AVERAGEIF('2014'!AW277:AW307,"&lt;&gt;0"),2)</f>
        <v>12.65</v>
      </c>
      <c r="I382" s="184">
        <f>ROUND(AVERAGEIF('2015'!AW277:AW307,"&lt;&gt;0"),2)</f>
        <v>15.17</v>
      </c>
    </row>
    <row r="383" spans="2:15" x14ac:dyDescent="0.25">
      <c r="B383" s="164" t="s">
        <v>124</v>
      </c>
      <c r="C383" s="184">
        <f>ROUND(AVERAGEIF(AW308:AW337,"&lt;&gt;0"),2)</f>
        <v>13.74</v>
      </c>
      <c r="D383" s="184">
        <f>ROUND(AVERAGEIF('2010'!AW308:AW337,"&lt;&gt;0"),2)</f>
        <v>13.76</v>
      </c>
      <c r="E383" s="184">
        <f>ROUND(AVERAGEIF('2011'!AW308:AW337,"&lt;&gt;0"),2)</f>
        <v>11.63</v>
      </c>
      <c r="F383" s="184">
        <f>ROUND(AVERAGEIF('2012'!AW309:AW338,"&lt;&gt;0"),2)</f>
        <v>12.4</v>
      </c>
      <c r="G383" s="184">
        <f>ROUND(AVERAGEIF('2013'!AW308:AW337,"&lt;&gt;0"),2)</f>
        <v>12.64</v>
      </c>
      <c r="H383" s="167">
        <f>ROUND(AVERAGEIF('2014'!AW308:AW337,"&lt;&gt;0"),2)</f>
        <v>11.57</v>
      </c>
      <c r="I383" s="184">
        <f>ROUND(AVERAGEIF('2015'!AW308:AW337,"&lt;&gt;0"),2)</f>
        <v>14.96</v>
      </c>
    </row>
    <row r="384" spans="2:15" x14ac:dyDescent="0.25">
      <c r="B384" s="164" t="s">
        <v>125</v>
      </c>
      <c r="C384" s="184">
        <f>ROUND(AVERAGEIF(AW338:AW368,"&lt;&gt;0"),2)</f>
        <v>14.99</v>
      </c>
      <c r="D384" s="184">
        <f>ROUND(AVERAGEIF('2010'!AW338:AW368,"&lt;&gt;0"),2)</f>
        <v>13.56</v>
      </c>
      <c r="E384" s="184">
        <f>ROUND(AVERAGEIF('2011'!AW338:AW368,"&lt;&gt;0"),2)</f>
        <v>11.75</v>
      </c>
      <c r="F384" s="184">
        <f>ROUND(AVERAGEIF('2012'!AW339:AW369,"&lt;&gt;0"),2)</f>
        <v>12.75</v>
      </c>
      <c r="G384" s="184">
        <f>ROUND(AVERAGEIF('2013'!AW338:AW368,"&lt;&gt;0"),2)</f>
        <v>13.13</v>
      </c>
      <c r="H384" s="167">
        <f>ROUND(AVERAGEIF('2014'!AW338:AW368,"&lt;&gt;0"),2)</f>
        <v>11.78</v>
      </c>
      <c r="I384" s="184">
        <f>ROUND(AVERAGEIF('2015'!AW338:AW368,"&lt;&gt;0"),2)</f>
        <v>14.27</v>
      </c>
    </row>
    <row r="385" spans="2:15" x14ac:dyDescent="0.25">
      <c r="B385" s="270" t="s">
        <v>216</v>
      </c>
      <c r="C385" s="168">
        <f t="shared" ref="C385:I385" si="685">ROUND(AVERAGE(C373:C384),2)</f>
        <v>14.66</v>
      </c>
      <c r="D385" s="168">
        <f t="shared" si="685"/>
        <v>14.53</v>
      </c>
      <c r="E385" s="168">
        <f t="shared" si="685"/>
        <v>12.87</v>
      </c>
      <c r="F385" s="168">
        <f t="shared" si="685"/>
        <v>13.42</v>
      </c>
      <c r="G385" s="168">
        <f t="shared" si="685"/>
        <v>13.36</v>
      </c>
      <c r="H385" s="168">
        <f t="shared" si="685"/>
        <v>13.12</v>
      </c>
      <c r="I385" s="168">
        <f t="shared" si="685"/>
        <v>13.17</v>
      </c>
    </row>
    <row r="386" spans="2:15" x14ac:dyDescent="0.25">
      <c r="C386" s="271" t="s">
        <v>217</v>
      </c>
      <c r="D386" s="272"/>
      <c r="E386" s="272"/>
      <c r="F386" s="272"/>
      <c r="G386" s="272"/>
      <c r="H386" s="272"/>
      <c r="I386" s="273"/>
      <c r="N386" s="274" t="s">
        <v>217</v>
      </c>
      <c r="O386" s="275"/>
    </row>
    <row r="387" spans="2:15" ht="30" x14ac:dyDescent="0.25">
      <c r="B387" s="177"/>
      <c r="C387" s="177">
        <v>2009</v>
      </c>
      <c r="D387" s="177">
        <v>2010</v>
      </c>
      <c r="E387" s="176">
        <v>2011</v>
      </c>
      <c r="F387" s="177">
        <v>2012</v>
      </c>
      <c r="G387" s="276">
        <v>2013</v>
      </c>
      <c r="H387" s="276">
        <v>2014</v>
      </c>
      <c r="I387" s="276">
        <v>2015</v>
      </c>
      <c r="N387" s="177" t="s">
        <v>106</v>
      </c>
      <c r="O387" s="177" t="s">
        <v>107</v>
      </c>
    </row>
    <row r="388" spans="2:15" x14ac:dyDescent="0.25">
      <c r="B388" s="176" t="s">
        <v>112</v>
      </c>
      <c r="C388" s="167">
        <f>ROUND(AVERAGEIF(S4:S34,"&lt;&gt;0"),2)</f>
        <v>0.23</v>
      </c>
      <c r="D388" s="167">
        <f>ROUND(AVERAGEIF('2010'!S4:S34,"&lt;&gt;0"),2)</f>
        <v>0.42</v>
      </c>
      <c r="E388" s="167">
        <f>ROUND(AVERAGEIF('2011'!S4:S34,"&lt;&gt;0"),2)</f>
        <v>1.05</v>
      </c>
      <c r="F388" s="167">
        <f>ROUND(AVERAGEIF('2012'!S4:S34,"&lt;&gt;0"),2)</f>
        <v>0.96</v>
      </c>
      <c r="G388" s="167">
        <f>ROUND(AVERAGEIF('2013'!S4:S34,"&lt;&gt;0"),2)</f>
        <v>0.26</v>
      </c>
      <c r="H388" s="167">
        <f>ROUND(AVERAGEIF('2014'!S4:S34,"&lt;&gt;0"),2)</f>
        <v>0.44</v>
      </c>
      <c r="I388" s="167">
        <f>ROUND(AVERAGEIF('2015'!S4:S34,"&lt;&gt;0"),2)</f>
        <v>0.48</v>
      </c>
      <c r="M388" s="276">
        <v>2009</v>
      </c>
      <c r="N388" s="218">
        <f>MAX(S4:S368)</f>
        <v>3.6120000000000001</v>
      </c>
      <c r="O388" s="167">
        <f>SMALL(S4:S368,COUNTIF(S4:S368,0)+1)</f>
        <v>4.1000000000000002E-2</v>
      </c>
    </row>
    <row r="389" spans="2:15" x14ac:dyDescent="0.25">
      <c r="B389" s="176" t="s">
        <v>113</v>
      </c>
      <c r="C389" s="167">
        <f>ROUND(AVERAGEIF(S35:S62,"&lt;&gt;0"),2)</f>
        <v>0.14000000000000001</v>
      </c>
      <c r="D389" s="167">
        <f>ROUND(AVERAGEIF('2010'!S35:S62,"&lt;&gt;0"),2)</f>
        <v>0.35</v>
      </c>
      <c r="E389" s="167">
        <f>ROUND(AVERAGEIF('2011'!S35:S62,"&lt;&gt;0"),2)</f>
        <v>0.47</v>
      </c>
      <c r="F389" s="167">
        <f>ROUND(AVERAGEIF('2012'!S35:S63,"&lt;&gt;0"),2)</f>
        <v>0.75</v>
      </c>
      <c r="G389" s="167">
        <f>ROUND(AVERAGEIF('2013'!S35:S62,"&lt;&gt;0"),2)</f>
        <v>0.25</v>
      </c>
      <c r="H389" s="167">
        <f>ROUND(AVERAGEIF('2014'!S35:S62,"&lt;&gt;0"),2)</f>
        <v>0.36</v>
      </c>
      <c r="I389" s="167">
        <f>ROUND(AVERAGEIF('2015'!S35:S62,"&lt;&gt;0"),2)</f>
        <v>0.39</v>
      </c>
      <c r="M389" s="276">
        <v>2010</v>
      </c>
      <c r="N389" s="167">
        <f>MAX('2010'!S4:S368)</f>
        <v>2.7010000000000001</v>
      </c>
      <c r="O389" s="167">
        <f>SMALL('2010'!S4:S368,COUNTIF('2010'!S4:S368,0)+1)</f>
        <v>0.24</v>
      </c>
    </row>
    <row r="390" spans="2:15" x14ac:dyDescent="0.25">
      <c r="B390" s="176" t="s">
        <v>114</v>
      </c>
      <c r="C390" s="167">
        <f>ROUND(AVERAGEIF(S63:S93,"&lt;&gt;0"),2)</f>
        <v>0.16</v>
      </c>
      <c r="D390" s="167">
        <f>ROUND(AVERAGEIF('2010'!S63:S93,"&lt;&gt;0"),2)</f>
        <v>0.31</v>
      </c>
      <c r="E390" s="167">
        <f>ROUND(AVERAGEIF('2011'!S63:S93,"&lt;&gt;0"),2)</f>
        <v>0.4</v>
      </c>
      <c r="F390" s="167">
        <f>ROUND(AVERAGEIF('2012'!S64:S94,"&lt;&gt;0"),2)</f>
        <v>1.07</v>
      </c>
      <c r="G390" s="167">
        <f>ROUND(AVERAGEIF('2013'!S63:S93,"&lt;&gt;0"),2)</f>
        <v>0.23</v>
      </c>
      <c r="H390" s="167">
        <f>ROUND(AVERAGEIF('2014'!S63:S93,"&lt;&gt;0"),2)</f>
        <v>0.31</v>
      </c>
      <c r="I390" s="167">
        <f>ROUND(AVERAGEIF('2015'!S63:S93,"&lt;&gt;0"),2)</f>
        <v>0.33</v>
      </c>
      <c r="M390" s="276">
        <v>2011</v>
      </c>
      <c r="N390" s="167">
        <v>3.8119999999999998</v>
      </c>
      <c r="O390" s="167">
        <v>2.9000000000000001E-2</v>
      </c>
    </row>
    <row r="391" spans="2:15" x14ac:dyDescent="0.25">
      <c r="B391" s="176" t="s">
        <v>115</v>
      </c>
      <c r="C391" s="167">
        <f>ROUND(AVERAGEIF(S94:S123,"&lt;&gt;0"),2)</f>
        <v>0.15</v>
      </c>
      <c r="D391" s="167">
        <f>ROUND(AVERAGEIF('2010'!S94:S123,"&lt;&gt;0"),2)</f>
        <v>0.33</v>
      </c>
      <c r="E391" s="167">
        <f>ROUND(AVERAGEIF('2011'!S94:S123,"&lt;&gt;0"),2)</f>
        <v>0.3</v>
      </c>
      <c r="F391" s="167">
        <f>ROUND(AVERAGEIF('2012'!S95:S124,"&lt;&gt;0"),2)</f>
        <v>0.62</v>
      </c>
      <c r="G391" s="167">
        <f>ROUND(AVERAGEIF('2013'!S94:S123,"&lt;&gt;0"),2)</f>
        <v>0.27</v>
      </c>
      <c r="H391" s="167">
        <f>ROUND(AVERAGEIF('2014'!S94:S123,"&lt;&gt;0"),2)</f>
        <v>0.48</v>
      </c>
      <c r="I391" s="167">
        <f>ROUND(AVERAGEIF('2015'!S94:S123,"&lt;&gt;0"),2)</f>
        <v>0.38</v>
      </c>
      <c r="M391" s="276">
        <v>2012</v>
      </c>
      <c r="N391" s="167">
        <f>MAX('2012'!S4:S369)</f>
        <v>2.806</v>
      </c>
      <c r="O391" s="167">
        <f>SMALL('2012'!S4:S368,COUNTIF('2012'!S4:S368,0)+1)</f>
        <v>0.02</v>
      </c>
    </row>
    <row r="392" spans="2:15" x14ac:dyDescent="0.25">
      <c r="B392" s="176" t="s">
        <v>117</v>
      </c>
      <c r="C392" s="167">
        <f>ROUND(AVERAGEIF(S124:S154,"&lt;&gt;0"),2)</f>
        <v>0.32</v>
      </c>
      <c r="D392" s="167">
        <f>ROUND(AVERAGEIF('2010'!S124:S154,"&lt;&gt;0"),2)</f>
        <v>0.42</v>
      </c>
      <c r="E392" s="167">
        <f>ROUND(AVERAGEIF('2011'!S124:S154,"&lt;&gt;0"),2)</f>
        <v>0.71</v>
      </c>
      <c r="F392" s="167">
        <f>ROUND(AVERAGEIF('2012'!S125:S155,"&lt;&gt;0"),2)</f>
        <v>0.98</v>
      </c>
      <c r="G392" s="167">
        <f>ROUND(AVERAGEIF('2013'!S124:S154,"&lt;&gt;0"),2)</f>
        <v>0.75</v>
      </c>
      <c r="H392" s="167">
        <f>ROUND(AVERAGEIF('2014'!S124:S154,"&lt;&gt;0"),2)</f>
        <v>0.4</v>
      </c>
      <c r="I392" s="167">
        <f>ROUND(AVERAGEIF('2015'!S124:S154,"&lt;&gt;0"),2)</f>
        <v>0.44</v>
      </c>
      <c r="M392" s="276">
        <v>2013</v>
      </c>
      <c r="N392" s="167">
        <f>MAX('2013'!S4:S368)</f>
        <v>4.6710000000000003</v>
      </c>
      <c r="O392" s="167">
        <f>SMALL('2013'!S4:S368,COUNTIF('2013'!S4:S368,0)+1)</f>
        <v>0.16400000000000001</v>
      </c>
    </row>
    <row r="393" spans="2:15" x14ac:dyDescent="0.25">
      <c r="B393" s="176" t="s">
        <v>118</v>
      </c>
      <c r="C393" s="167">
        <f>ROUND(AVERAGEIF(S155:S184,"&lt;&gt;0"),2)</f>
        <v>0.27</v>
      </c>
      <c r="D393" s="167">
        <f>ROUND(AVERAGEIF('2010'!S155:S184,"&lt;&gt;0"),2)</f>
        <v>0.41</v>
      </c>
      <c r="E393" s="167">
        <f>ROUND(AVERAGEIF('2011'!S155:S184,"&lt;&gt;0"),2)</f>
        <v>1.54</v>
      </c>
      <c r="F393" s="167">
        <f>ROUND(AVERAGEIF('2012'!S156:S185,"&lt;&gt;0"),2)</f>
        <v>0.69</v>
      </c>
      <c r="G393" s="167">
        <f>ROUND(AVERAGEIF('2013'!S155:S184,"&lt;&gt;0"),2)</f>
        <v>0.89</v>
      </c>
      <c r="H393" s="167">
        <f>ROUND(AVERAGEIF('2014'!S155:S3184,"&lt;&gt;0"),2)</f>
        <v>0.77</v>
      </c>
      <c r="I393" s="167">
        <f>ROUND(AVERAGEIF('2015'!S155:S184,"&lt;&gt;0"),2)</f>
        <v>0.55000000000000004</v>
      </c>
      <c r="M393" s="276">
        <v>2014</v>
      </c>
      <c r="N393" s="167">
        <f>MAX('2014'!S4:S368)</f>
        <v>3.165</v>
      </c>
      <c r="O393" s="167">
        <f>SMALL('2014'!S4:S368,COUNTIF('2014'!S4:S368,0)+1)</f>
        <v>9.7199999999999995E-2</v>
      </c>
    </row>
    <row r="394" spans="2:15" x14ac:dyDescent="0.25">
      <c r="B394" s="176" t="s">
        <v>119</v>
      </c>
      <c r="C394" s="167">
        <f>ROUND(AVERAGEIF(S185:S215,"&lt;&gt;0"),2)</f>
        <v>0.19</v>
      </c>
      <c r="D394" s="167">
        <f>ROUND(AVERAGEIF('2010'!S185:S215,"&lt;&gt;0"),2)</f>
        <v>0.59</v>
      </c>
      <c r="E394" s="167">
        <f>ROUND(AVERAGEIF('2011'!S185:S215,"&lt;&gt;0"),2)</f>
        <v>1.55</v>
      </c>
      <c r="F394" s="167">
        <f>ROUND(AVERAGEIF('2012'!S186:S216,"&lt;&gt;0"),2)</f>
        <v>0.6</v>
      </c>
      <c r="G394" s="167">
        <f>ROUND(AVERAGEIF('2013'!S185:S215,"&lt;&gt;0"),2)</f>
        <v>2</v>
      </c>
      <c r="H394" s="167">
        <f>ROUND(AVERAGEIF('2014'!S185:S215,"&lt;&gt;0"),2)</f>
        <v>0.49</v>
      </c>
      <c r="I394" s="167">
        <f>ROUND(AVERAGEIF('2015'!S185:S215,"&lt;&gt;0"),2)</f>
        <v>0.54</v>
      </c>
      <c r="M394" s="276">
        <v>2015</v>
      </c>
      <c r="N394" s="167">
        <f>MAX('2015'!S4:S368)</f>
        <v>1.3779999999999999</v>
      </c>
      <c r="O394" s="269">
        <f>SMALL('2015'!S4:S368,COUNTIF('2015'!S4:S368,0)+1)</f>
        <v>1E-3</v>
      </c>
    </row>
    <row r="395" spans="2:15" x14ac:dyDescent="0.25">
      <c r="B395" s="176" t="s">
        <v>121</v>
      </c>
      <c r="C395" s="167">
        <f>ROUND(AVERAGEIF(S216:S246,"&lt;&gt;0"),2)</f>
        <v>0.43</v>
      </c>
      <c r="D395" s="167">
        <f>ROUND(AVERAGEIF('2010'!S216:S246,"&lt;&gt;0"),2)</f>
        <v>0.57999999999999996</v>
      </c>
      <c r="E395" s="167">
        <f>ROUND(AVERAGEIF('2011'!S216:S246,"&lt;&gt;0"),2)</f>
        <v>1.04</v>
      </c>
      <c r="F395" s="167">
        <f>ROUND(AVERAGEIF('2012'!S217:S247,"&lt;&gt;0"),2)</f>
        <v>0.24</v>
      </c>
      <c r="G395" s="167">
        <f>ROUND(AVERAGEIF('2013'!S216:S246,"&lt;&gt;0"),2)</f>
        <v>0.6</v>
      </c>
      <c r="H395" s="167">
        <f>ROUND(AVERAGEIF('2014'!S216:S246,"&lt;&gt;0"),2)</f>
        <v>0.5</v>
      </c>
      <c r="I395" s="167">
        <f>ROUND(AVERAGEIF('2015'!S216:S246,"&lt;&gt;0"),2)</f>
        <v>0.56999999999999995</v>
      </c>
    </row>
    <row r="396" spans="2:15" x14ac:dyDescent="0.25">
      <c r="B396" s="177" t="s">
        <v>122</v>
      </c>
      <c r="C396" s="167">
        <f>ROUND(AVERAGEIF(S247:S276,"&lt;&gt;0"),2)</f>
        <v>0.71</v>
      </c>
      <c r="D396" s="167">
        <f>ROUND(AVERAGEIF('2010'!S247:S276,"&lt;&gt;0"),2)</f>
        <v>0.7</v>
      </c>
      <c r="E396" s="167"/>
      <c r="F396" s="167">
        <f>ROUND(AVERAGEIF('2012'!S248:S277,"&lt;&gt;0"),2)</f>
        <v>0.62</v>
      </c>
      <c r="G396" s="167">
        <f>ROUND(AVERAGEIF('2013'!S247:S276,"&lt;&gt;0"),2)</f>
        <v>0.79</v>
      </c>
      <c r="H396" s="167">
        <f>ROUND(AVERAGEIF('2014'!S247:S276,"&lt;&gt;0"),2)</f>
        <v>0.74</v>
      </c>
      <c r="I396" s="167">
        <f>ROUND(AVERAGEIF('2015'!S247:S276,"&lt;&gt;0"),2)</f>
        <v>0.6</v>
      </c>
    </row>
    <row r="397" spans="2:15" x14ac:dyDescent="0.25">
      <c r="B397" s="176" t="s">
        <v>123</v>
      </c>
      <c r="C397" s="167">
        <f>ROUND(AVERAGEIF(S277:S307,"&lt;&gt;0"),2)</f>
        <v>0.61</v>
      </c>
      <c r="D397" s="167">
        <f>ROUND(AVERAGEIF('2010'!S277:S307,"&lt;&gt;0"),2)</f>
        <v>0.73</v>
      </c>
      <c r="E397" s="167">
        <f>ROUND(AVERAGEIF('2011'!S277:S307,"&lt;&gt;0"),2)</f>
        <v>0.71</v>
      </c>
      <c r="F397" s="167">
        <f>ROUND(AVERAGEIF('2012'!S278:S308,"&lt;&gt;0"),2)</f>
        <v>0.82</v>
      </c>
      <c r="G397" s="167">
        <f>ROUND(AVERAGEIF('2013'!S277:S307,"&lt;&gt;0"),2)</f>
        <v>0.85</v>
      </c>
      <c r="H397" s="167">
        <f>ROUND(AVERAGEIF('2014'!S277:S307,"&lt;&gt;0"),2)</f>
        <v>0.95</v>
      </c>
      <c r="I397" s="167">
        <f>ROUND(AVERAGEIF('2015'!S277:S307,"&lt;&gt;0"),2)</f>
        <v>0.62</v>
      </c>
    </row>
    <row r="398" spans="2:15" x14ac:dyDescent="0.25">
      <c r="B398" s="177" t="s">
        <v>124</v>
      </c>
      <c r="C398" s="167">
        <f>ROUND(AVERAGEIF(S308:S337,"&lt;&gt;0"),2)</f>
        <v>0.95</v>
      </c>
      <c r="D398" s="167">
        <f>ROUND(AVERAGEIF('2010'!S308:S337,"&lt;&gt;0"),2)</f>
        <v>1.1599999999999999</v>
      </c>
      <c r="E398" s="167">
        <f>ROUND(AVERAGEIF('2011'!S308:S337,"&lt;&gt;0"),2)</f>
        <v>0.9</v>
      </c>
      <c r="F398" s="167">
        <f>ROUND(AVERAGEIF('2012'!S309:S338,"&lt;&gt;0"),2)</f>
        <v>0.51</v>
      </c>
      <c r="G398" s="167">
        <f>ROUND(AVERAGEIF('2013'!S308:S337,"&lt;&gt;0"),2)</f>
        <v>0.81</v>
      </c>
      <c r="H398" s="167">
        <f>ROUND(AVERAGEIF('2014'!S308:S337,"&lt;&gt;0"),2)</f>
        <v>1.51</v>
      </c>
      <c r="I398" s="167">
        <f>ROUND(AVERAGEIF('2015'!S308:S337,"&lt;&gt;0"),2)</f>
        <v>0.93</v>
      </c>
    </row>
    <row r="399" spans="2:15" x14ac:dyDescent="0.25">
      <c r="B399" s="177" t="s">
        <v>125</v>
      </c>
      <c r="C399" s="167">
        <f>ROUND(AVERAGEIF(S338:S368,"&lt;&gt;0"),2)</f>
        <v>1.0900000000000001</v>
      </c>
      <c r="D399" s="167">
        <f>ROUND(AVERAGEIF('2010'!S338:S368,"&lt;&gt;0"),2)</f>
        <v>1.33</v>
      </c>
      <c r="E399" s="167">
        <f>ROUND(AVERAGEIF('2011'!S338:S368,"&lt;&gt;0"),2)</f>
        <v>0.72</v>
      </c>
      <c r="F399" s="167">
        <f>ROUND(AVERAGEIF('2012'!S339:S369,"&lt;&gt;0"),2)</f>
        <v>0.4</v>
      </c>
      <c r="G399" s="167">
        <f>ROUND(AVERAGEIF('2013'!S338:S368,"&lt;&gt;0"),2)</f>
        <v>0.74</v>
      </c>
      <c r="H399" s="167">
        <f>ROUND(AVERAGEIF('2014'!S338:S368,"&lt;&gt;0"),2)</f>
        <v>0.81</v>
      </c>
      <c r="I399" s="167">
        <f>ROUND(AVERAGEIF('2015'!S338:S368,"&lt;&gt;0"),2)</f>
        <v>0.64</v>
      </c>
    </row>
    <row r="400" spans="2:15" x14ac:dyDescent="0.25">
      <c r="B400" s="270" t="s">
        <v>216</v>
      </c>
      <c r="C400" s="168">
        <f t="shared" ref="C400:I400" si="686">ROUND(AVERAGE(C388:C399),2)</f>
        <v>0.44</v>
      </c>
      <c r="D400" s="168">
        <f t="shared" si="686"/>
        <v>0.61</v>
      </c>
      <c r="E400" s="168">
        <f t="shared" si="686"/>
        <v>0.85</v>
      </c>
      <c r="F400" s="168">
        <f t="shared" si="686"/>
        <v>0.69</v>
      </c>
      <c r="G400" s="168">
        <f t="shared" si="686"/>
        <v>0.7</v>
      </c>
      <c r="H400" s="168">
        <f t="shared" si="686"/>
        <v>0.65</v>
      </c>
      <c r="I400" s="168">
        <f t="shared" si="686"/>
        <v>0.54</v>
      </c>
    </row>
    <row r="401" spans="1:25" x14ac:dyDescent="0.25">
      <c r="C401" s="271" t="s">
        <v>218</v>
      </c>
      <c r="D401" s="272"/>
      <c r="E401" s="272"/>
      <c r="F401" s="272"/>
      <c r="G401" s="272"/>
      <c r="H401" s="272"/>
      <c r="I401" s="273"/>
      <c r="R401" s="277" t="s">
        <v>219</v>
      </c>
      <c r="S401" s="277"/>
      <c r="T401" s="277"/>
      <c r="U401" s="277"/>
      <c r="V401" s="277"/>
      <c r="W401" s="277"/>
      <c r="X401" s="277"/>
      <c r="Y401" s="277"/>
    </row>
    <row r="402" spans="1:25" x14ac:dyDescent="0.25">
      <c r="B402" s="177"/>
      <c r="C402" s="177">
        <v>2009</v>
      </c>
      <c r="D402" s="177">
        <v>2010</v>
      </c>
      <c r="E402" s="176">
        <v>2011</v>
      </c>
      <c r="F402" s="177">
        <v>2012</v>
      </c>
      <c r="G402" s="276">
        <v>2013</v>
      </c>
      <c r="H402" s="276">
        <v>2014</v>
      </c>
      <c r="I402" s="276">
        <v>2015</v>
      </c>
      <c r="N402" s="274" t="s">
        <v>218</v>
      </c>
      <c r="O402" s="275"/>
      <c r="R402" s="177"/>
      <c r="S402" s="177">
        <v>2009</v>
      </c>
      <c r="T402" s="177">
        <v>2010</v>
      </c>
      <c r="U402" s="176">
        <v>2011</v>
      </c>
      <c r="V402" s="177">
        <v>2012</v>
      </c>
      <c r="W402" s="276">
        <v>2013</v>
      </c>
      <c r="X402" s="276">
        <v>2014</v>
      </c>
      <c r="Y402" s="276">
        <v>2015</v>
      </c>
    </row>
    <row r="403" spans="1:25" ht="30" x14ac:dyDescent="0.25">
      <c r="B403" s="176" t="s">
        <v>112</v>
      </c>
      <c r="C403" s="184">
        <f>ROUND(AVERAGEIF(W4:W34,"&lt;&gt;0"),2)</f>
        <v>0.16</v>
      </c>
      <c r="D403" s="184">
        <f>ROUND(AVERAGEIF('2010'!W4:W34,"&lt;&gt;0"),2)</f>
        <v>0.31</v>
      </c>
      <c r="E403" s="184">
        <f>ROUND(AVERAGEIF('2011'!W4:W34,"&lt;&gt;0"),2)</f>
        <v>0.28000000000000003</v>
      </c>
      <c r="F403" s="184">
        <f>ROUND(AVERAGEIF('2012'!W4:W34,"&lt;&gt;0"),2)</f>
        <v>0.27</v>
      </c>
      <c r="G403" s="184">
        <f>ROUND(AVERAGEIF('2013'!W4:W34,"&lt;&gt;0"),2)</f>
        <v>0.24</v>
      </c>
      <c r="H403" s="184">
        <f>ROUND(AVERAGEIF('2014'!W4:W34,"&lt;&gt;0"),2)</f>
        <v>0.31</v>
      </c>
      <c r="I403" s="184">
        <f>ROUND(AVERAGEIF('2015'!W4:W34,"&lt;&gt;0"),2)</f>
        <v>0.75</v>
      </c>
      <c r="J403" s="209"/>
      <c r="N403" s="177" t="s">
        <v>106</v>
      </c>
      <c r="O403" s="177" t="s">
        <v>107</v>
      </c>
      <c r="R403" s="176" t="s">
        <v>112</v>
      </c>
      <c r="S403" s="184">
        <f>ROUND(AVERAGEIF(N4:N34,"&lt;&gt;0"),2)</f>
        <v>52.32</v>
      </c>
      <c r="T403" s="184">
        <f>ROUND(AVERAGEIF('2010'!N4:N34,"&lt;&gt;0"),2)</f>
        <v>47.44</v>
      </c>
      <c r="U403" s="184">
        <f>ROUND(AVERAGEIF('2011'!N4:N34,"&lt;&gt;0"),2)</f>
        <v>41.81</v>
      </c>
      <c r="V403" s="184">
        <f>ROUND(AVERAGEIF('2012'!N4:N34,"&lt;&gt;0"),2)</f>
        <v>44.52</v>
      </c>
      <c r="W403" s="184">
        <f>ROUND(AVERAGEIF('2013'!N4:N34,"&lt;&gt;0"),2)</f>
        <v>36.369999999999997</v>
      </c>
      <c r="X403" s="184">
        <f>ROUND(AVERAGEIF('2014'!N4:N34,"&lt;&gt;0"),2)</f>
        <v>43.76</v>
      </c>
      <c r="Y403" s="184">
        <f>ROUND(AVERAGEIF('2015'!N4:N34,"&lt;&gt;0"),2)</f>
        <v>37.630000000000003</v>
      </c>
    </row>
    <row r="404" spans="1:25" x14ac:dyDescent="0.25">
      <c r="A404" s="83">
        <v>62</v>
      </c>
      <c r="B404" s="176" t="s">
        <v>113</v>
      </c>
      <c r="C404" s="167">
        <f>ROUND(AVERAGEIF(W35:W62,"&lt;&gt;0"),2)</f>
        <v>0.71</v>
      </c>
      <c r="D404" s="167">
        <f>ROUND(AVERAGEIF('2010'!W35:W62,"&lt;&gt;0"),2)</f>
        <v>0.42</v>
      </c>
      <c r="E404" s="167">
        <f>ROUND(AVERAGEIF('2011'!W35:W62,"&lt;&gt;0"),2)</f>
        <v>0.14000000000000001</v>
      </c>
      <c r="F404" s="167">
        <f>ROUND(AVERAGEIF('2012'!W35:W63,"&lt;&gt;0"),2)</f>
        <v>0.3</v>
      </c>
      <c r="G404" s="167">
        <f>ROUND(AVERAGEIF('2013'!W35:W62,"&lt;&gt;0"),2)</f>
        <v>0.34</v>
      </c>
      <c r="H404" s="167">
        <f>ROUND(AVERAGEIF('2014'!W35:W62,"&lt;&gt;0"),2)</f>
        <v>0.2</v>
      </c>
      <c r="I404" s="167">
        <f>ROUND(AVERAGEIF('2015'!W35:W62,"&lt;&gt;0"),2)</f>
        <v>0.96</v>
      </c>
      <c r="M404" s="276">
        <v>2009</v>
      </c>
      <c r="N404" s="218">
        <f>MAX(W4:W368)</f>
        <v>7.06</v>
      </c>
      <c r="O404" s="167">
        <f>SMALL(W4:W368,COUNTIF(W4:W368,0)+1)</f>
        <v>3.5999999999999997E-2</v>
      </c>
      <c r="R404" s="176" t="s">
        <v>113</v>
      </c>
      <c r="S404" s="184">
        <f>ROUND(AVERAGEIF(N35:N62,"&lt;&gt;0"),2)</f>
        <v>51.8</v>
      </c>
      <c r="T404" s="184">
        <f>ROUND(AVERAGEIF('2010'!N35:N62,"&lt;&gt;0"),2)</f>
        <v>38.270000000000003</v>
      </c>
      <c r="U404" s="184">
        <f>ROUND(AVERAGEIF('2011'!N35:N62,"&lt;&gt;0"),2)</f>
        <v>31.2</v>
      </c>
      <c r="V404" s="184">
        <f>ROUND(AVERAGEIF('2012'!N35:N62,"&lt;&gt;0"),2)</f>
        <v>37.68</v>
      </c>
      <c r="W404" s="184">
        <f>ROUND(AVERAGEIF('2013'!N35:N62,"&lt;&gt;0"),2)</f>
        <v>37.97</v>
      </c>
      <c r="X404" s="184">
        <f>ROUND(AVERAGEIF('2014'!N35:N62,"&lt;&gt;0"),2)</f>
        <v>42.77</v>
      </c>
      <c r="Y404" s="184">
        <f>ROUND(AVERAGEIF('2015'!N35:N62,"&lt;&gt;0"),2)</f>
        <v>38.78</v>
      </c>
    </row>
    <row r="405" spans="1:25" x14ac:dyDescent="0.25">
      <c r="A405" s="83">
        <v>93</v>
      </c>
      <c r="B405" s="176" t="s">
        <v>114</v>
      </c>
      <c r="C405" s="167">
        <f>ROUND(AVERAGEIF(W63:W93,"&lt;&gt;0"),2)</f>
        <v>0.21</v>
      </c>
      <c r="D405" s="167">
        <f>ROUND(AVERAGEIF('2010'!W63:W93,"&lt;&gt;0"),2)</f>
        <v>0.28999999999999998</v>
      </c>
      <c r="E405" s="167">
        <f>ROUND(AVERAGEIF('2011'!W63:W93,"&lt;&gt;0"),2)</f>
        <v>0.21</v>
      </c>
      <c r="F405" s="167">
        <f>ROUND(AVERAGEIF('2012'!W64:W94,"&lt;&gt;0"),2)</f>
        <v>0.27</v>
      </c>
      <c r="G405" s="167">
        <f>ROUND(AVERAGEIF('2013'!W63:W93,"&lt;&gt;0"),2)</f>
        <v>0.21</v>
      </c>
      <c r="H405" s="167">
        <f>ROUND(AVERAGEIF('2014'!W63:W93,"&lt;&gt;0"),2)</f>
        <v>0.19</v>
      </c>
      <c r="I405" s="167">
        <f>ROUND(AVERAGEIF('2015'!W63:W93,"&lt;&gt;0"),2)</f>
        <v>0.71</v>
      </c>
      <c r="M405" s="276">
        <v>2010</v>
      </c>
      <c r="N405" s="167">
        <f>MAX('2010'!W4:W368)</f>
        <v>1.1259999999999999</v>
      </c>
      <c r="O405" s="167">
        <f>SMALL('2010'!W4:W368,COUNTIF('2010'!W4:W368,0)+1)</f>
        <v>5.8000000000000003E-2</v>
      </c>
      <c r="R405" s="176" t="s">
        <v>114</v>
      </c>
      <c r="S405" s="184">
        <f>ROUND(AVERAGEIF(N63:N93,"&lt;&gt;0"),2)</f>
        <v>47.06</v>
      </c>
      <c r="T405" s="184">
        <f>ROUND(AVERAGEIF('2010'!N63:N93,"&lt;&gt;0"),2)</f>
        <v>35.15</v>
      </c>
      <c r="U405" s="184">
        <f>ROUND(AVERAGEIF('2011'!N63:N93,"&lt;&gt;0"),2)</f>
        <v>35.479999999999997</v>
      </c>
      <c r="V405" s="184">
        <f>ROUND(AVERAGEIF('2012'!N63:N93,"&lt;&gt;0"),2)</f>
        <v>40.93</v>
      </c>
      <c r="W405" s="184">
        <f>ROUND(AVERAGEIF('2013'!N63:N93,"&lt;&gt;0"),2)</f>
        <v>38.049999999999997</v>
      </c>
      <c r="X405" s="184">
        <f>ROUND(AVERAGEIF('2014'!N63:N93,"&lt;&gt;0"),2)</f>
        <v>40.15</v>
      </c>
      <c r="Y405" s="184">
        <f>ROUND(AVERAGEIF('2015'!N63:N93,"&lt;&gt;0"),2)</f>
        <v>37.340000000000003</v>
      </c>
    </row>
    <row r="406" spans="1:25" x14ac:dyDescent="0.25">
      <c r="A406" s="83">
        <v>123</v>
      </c>
      <c r="B406" s="176" t="s">
        <v>115</v>
      </c>
      <c r="C406" s="167">
        <f>ROUND(AVERAGEIF(W94:W123,"&lt;&gt;0"),2)</f>
        <v>0.16</v>
      </c>
      <c r="D406" s="167">
        <f>ROUND(AVERAGEIF('2010'!W94:W123,"&lt;&gt;0"),2)</f>
        <v>0.28999999999999998</v>
      </c>
      <c r="E406" s="167">
        <f>ROUND(AVERAGEIF('2011'!W94:W123,"&lt;&gt;0"),2)</f>
        <v>0.16</v>
      </c>
      <c r="F406" s="167">
        <f>ROUND(AVERAGEIF('2012'!W95:W124,"&lt;&gt;0"),2)</f>
        <v>0.39</v>
      </c>
      <c r="G406" s="167">
        <f>ROUND(AVERAGEIF('2013'!W94:W123,"&lt;&gt;0"),2)</f>
        <v>0.12</v>
      </c>
      <c r="H406" s="167">
        <f>ROUND(AVERAGEIF('2014'!W94:W123,"&lt;&gt;0"),2)</f>
        <v>0.19</v>
      </c>
      <c r="I406" s="167">
        <f>ROUND(AVERAGEIF('2015'!W94:W123,"&lt;&gt;0"),2)</f>
        <v>0.65</v>
      </c>
      <c r="M406" s="276">
        <v>2011</v>
      </c>
      <c r="N406" s="167">
        <f>MAX('2011'!W4:W368)</f>
        <v>1.1399999999999999</v>
      </c>
      <c r="O406" s="167">
        <f>SMALL('2011'!W4:W368,COUNTIF('2011'!W4:W368,0)+1)</f>
        <v>0.06</v>
      </c>
      <c r="R406" s="176" t="s">
        <v>115</v>
      </c>
      <c r="S406" s="184">
        <f>ROUND(AVERAGEIF(N94:N123,"&lt;&gt;0"),2)</f>
        <v>44.9</v>
      </c>
      <c r="T406" s="184">
        <f>ROUND(AVERAGEIF('2010'!N94:N123,"&lt;&gt;0"),2)</f>
        <v>39.03</v>
      </c>
      <c r="U406" s="184">
        <f>ROUND(AVERAGEIF('2011'!N94:N123,"&lt;&gt;0"),2)</f>
        <v>36.58</v>
      </c>
      <c r="V406" s="184">
        <f>ROUND(AVERAGEIF('2012'!N94:N123,"&lt;&gt;0"),2)</f>
        <v>40.98</v>
      </c>
      <c r="W406" s="184">
        <f>ROUND(AVERAGEIF('2013'!N94:N123,"&lt;&gt;0"),2)</f>
        <v>37.270000000000003</v>
      </c>
      <c r="X406" s="184">
        <f>ROUND(AVERAGEIF('2014'!N94:N123,"&lt;&gt;0"),2)</f>
        <v>45.93</v>
      </c>
      <c r="Y406" s="184">
        <f>ROUND(AVERAGEIF('2015'!N94:N123,"&lt;&gt;0"),2)</f>
        <v>38.119999999999997</v>
      </c>
    </row>
    <row r="407" spans="1:25" x14ac:dyDescent="0.25">
      <c r="A407" s="83">
        <v>154</v>
      </c>
      <c r="B407" s="176" t="s">
        <v>117</v>
      </c>
      <c r="C407" s="167">
        <f>ROUND(AVERAGEIF(W124:W154,"&lt;&gt;0"),2)</f>
        <v>0.16</v>
      </c>
      <c r="D407" s="167">
        <f>ROUND(AVERAGEIF('2010'!W124:W154,"&lt;&gt;0"),2)</f>
        <v>0.18</v>
      </c>
      <c r="E407" s="167">
        <f>ROUND(AVERAGEIF('2011'!W124:W154,"&lt;&gt;0"),2)</f>
        <v>0.14000000000000001</v>
      </c>
      <c r="F407" s="167">
        <f>ROUND(AVERAGEIF('2012'!W125:W155,"&lt;&gt;0"),2)</f>
        <v>0.19</v>
      </c>
      <c r="G407" s="167">
        <f>ROUND(AVERAGEIF('2013'!W124:W154,"&lt;&gt;0"),2)</f>
        <v>0.1</v>
      </c>
      <c r="H407" s="167">
        <f>ROUND(AVERAGEIF('2014'!W124:W154,"&lt;&gt;0"),2)</f>
        <v>0.14000000000000001</v>
      </c>
      <c r="I407" s="167">
        <f>ROUND(AVERAGEIF('2015'!W124:W154,"&lt;&gt;0"),2)</f>
        <v>0.62</v>
      </c>
      <c r="M407" s="276">
        <v>2012</v>
      </c>
      <c r="N407" s="167">
        <f>MAX('2012'!W4:W368)</f>
        <v>0.95599999999999996</v>
      </c>
      <c r="O407" s="167">
        <f>SMALL('2012'!W4:W369,COUNTIF('2012'!W4:W369,0)+1)</f>
        <v>5.3999999999999999E-2</v>
      </c>
      <c r="R407" s="176" t="s">
        <v>117</v>
      </c>
      <c r="S407" s="184">
        <f>ROUND(AVERAGEIF(N124:N154,"&lt;&gt;0"),2)</f>
        <v>43.71</v>
      </c>
      <c r="T407" s="184">
        <f>ROUND(AVERAGEIF('2010'!N124:N154,"&lt;&gt;0"),2)</f>
        <v>40.25</v>
      </c>
      <c r="U407" s="184">
        <f>ROUND(AVERAGEIF('2011'!N124:N154,"&lt;&gt;0"),2)</f>
        <v>36.15</v>
      </c>
      <c r="V407" s="184">
        <f>ROUND(AVERAGEIF('2012'!N124:N154,"&lt;&gt;0"),2)</f>
        <v>39.229999999999997</v>
      </c>
      <c r="W407" s="184">
        <f>ROUND(AVERAGEIF('2013'!N124:N154,"&lt;&gt;0"),2)</f>
        <v>40.08</v>
      </c>
      <c r="X407" s="184">
        <f>ROUND(AVERAGEIF('2014'!N124:N154,"&lt;&gt;0"),2)</f>
        <v>37.74</v>
      </c>
      <c r="Y407" s="184">
        <f>ROUND(AVERAGEIF('2015'!N124:N154,"&lt;&gt;0"),2)</f>
        <v>38.44</v>
      </c>
    </row>
    <row r="408" spans="1:25" x14ac:dyDescent="0.25">
      <c r="A408" s="83">
        <v>184</v>
      </c>
      <c r="B408" s="176" t="s">
        <v>118</v>
      </c>
      <c r="C408" s="167">
        <f>ROUND(AVERAGEIF(W155:W184,"&lt;&gt;0"),2)</f>
        <v>0.23</v>
      </c>
      <c r="D408" s="167">
        <f>ROUND(AVERAGEIF('2010'!W155:W184,"&lt;&gt;0"),2)</f>
        <v>0.2</v>
      </c>
      <c r="E408" s="167">
        <f>ROUND(AVERAGEIF('2011'!W155:W184,"&lt;&gt;0"),2)</f>
        <v>0.15</v>
      </c>
      <c r="F408" s="167">
        <f>ROUND(AVERAGEIF('2012'!W156:W185,"&lt;&gt;0"),2)</f>
        <v>0.14000000000000001</v>
      </c>
      <c r="G408" s="167">
        <f>ROUND(AVERAGEIF('2013'!W155:W184,"&lt;&gt;0"),2)</f>
        <v>0.11</v>
      </c>
      <c r="H408" s="167">
        <f>ROUND(AVERAGEIF('2014'!W155:W184,"&lt;&gt;0"),2)</f>
        <v>0.12</v>
      </c>
      <c r="I408" s="167">
        <f>ROUND(AVERAGEIF('2015'!W155:W184,"&lt;&gt;0"),2)</f>
        <v>0.32</v>
      </c>
      <c r="M408" s="276">
        <v>2013</v>
      </c>
      <c r="N408" s="167">
        <f>MAX('2013'!W4:W368)</f>
        <v>0.82599999999999996</v>
      </c>
      <c r="O408" s="167">
        <f>SMALL('2013'!W4:W368,COUNTIF('2013'!W4:W368,0)+1)</f>
        <v>3.6999999999999998E-2</v>
      </c>
      <c r="R408" s="176" t="s">
        <v>118</v>
      </c>
      <c r="S408" s="184">
        <f>ROUND(AVERAGEIF(N155:N184,"&lt;&gt;0"),2)</f>
        <v>32.090000000000003</v>
      </c>
      <c r="T408" s="184">
        <f>ROUND(AVERAGEIF('2010'!N155:N184,"&lt;&gt;0"),2)</f>
        <v>38.520000000000003</v>
      </c>
      <c r="U408" s="184">
        <f>ROUND(AVERAGEIF('2011'!N155:N184,"&lt;&gt;0"),2)</f>
        <v>41.88</v>
      </c>
      <c r="V408" s="184">
        <f>ROUND(AVERAGEIF('2012'!N155:N184,"&lt;&gt;0"),2)</f>
        <v>30.47</v>
      </c>
      <c r="W408" s="184">
        <f>ROUND(AVERAGEIF('2013'!N155:N184,"&lt;&gt;0"),2)</f>
        <v>29.13</v>
      </c>
      <c r="X408" s="184">
        <f>ROUND(AVERAGEIF('2014'!N155:N184,"&lt;&gt;0"),2)</f>
        <v>32.22</v>
      </c>
      <c r="Y408" s="184">
        <f>ROUND(AVERAGEIF('2015'!N155:N184,"&lt;&gt;0"),2)</f>
        <v>32.479999999999997</v>
      </c>
    </row>
    <row r="409" spans="1:25" x14ac:dyDescent="0.25">
      <c r="A409" s="83">
        <v>215</v>
      </c>
      <c r="B409" s="176" t="s">
        <v>119</v>
      </c>
      <c r="C409" s="167">
        <f>ROUND(AVERAGEIF(W185:W215,"&lt;&gt;0"),2)</f>
        <v>0.16</v>
      </c>
      <c r="D409" s="167">
        <f>ROUND(AVERAGEIF('2010'!W185:W215,"&lt;&gt;0"),2)</f>
        <v>0.24</v>
      </c>
      <c r="E409" s="167">
        <f>ROUND(AVERAGEIF('2011'!W185:W215,"&lt;&gt;0"),2)</f>
        <v>0.28999999999999998</v>
      </c>
      <c r="F409" s="167">
        <f>ROUND(AVERAGEIF('2012'!W186:W216,"&lt;&gt;0"),2)</f>
        <v>0.09</v>
      </c>
      <c r="G409" s="167">
        <f>ROUND(AVERAGEIF('2013'!W185:W215,"&lt;&gt;0"),2)</f>
        <v>0.08</v>
      </c>
      <c r="H409" s="167">
        <f>ROUND(AVERAGEIF('2014'!W185:W215,"&lt;&gt;0"),2)</f>
        <v>0.1</v>
      </c>
      <c r="I409" s="167">
        <f>ROUND(AVERAGEIF('2015'!W185:W215,"&lt;&gt;0"),2)</f>
        <v>0.23</v>
      </c>
      <c r="M409" s="276">
        <v>2014</v>
      </c>
      <c r="N409" s="167">
        <f>MAX('2014'!W4:W368)</f>
        <v>1.1339999999999999</v>
      </c>
      <c r="O409" s="167">
        <f>SMALL('2014'!W4:W368,COUNTIF('2014'!W4:W368,0)+1)</f>
        <v>2.5999999999999999E-2</v>
      </c>
      <c r="R409" s="176" t="s">
        <v>119</v>
      </c>
      <c r="S409" s="184">
        <f>ROUND(AVERAGEIF(N185:N215,"&lt;&gt;0"),2)</f>
        <v>45.77</v>
      </c>
      <c r="T409" s="184">
        <f>ROUND(AVERAGEIF('2010'!N185:N215,"&lt;&gt;0"),2)</f>
        <v>37.19</v>
      </c>
      <c r="U409" s="184">
        <f>ROUND(AVERAGEIF('2011'!N185:N215,"&lt;&gt;0"),2)</f>
        <v>41.93</v>
      </c>
      <c r="V409" s="184">
        <f>ROUND(AVERAGEIF('2012'!N185:N215,"&lt;&gt;0"),2)</f>
        <v>26.26</v>
      </c>
      <c r="W409" s="184">
        <f>ROUND(AVERAGEIF('2013'!N185:N215,"&lt;&gt;0"),2)</f>
        <v>26.56</v>
      </c>
      <c r="X409" s="184">
        <f>ROUND(AVERAGEIF('2014'!N185:N215,"&lt;&gt;0"),2)</f>
        <v>30.44</v>
      </c>
      <c r="Y409" s="184">
        <f>ROUND(AVERAGEIF('2015'!N185:N215,"&lt;&gt;0"),2)</f>
        <v>28.69</v>
      </c>
    </row>
    <row r="410" spans="1:25" x14ac:dyDescent="0.25">
      <c r="A410" s="83">
        <v>246</v>
      </c>
      <c r="B410" s="176" t="s">
        <v>121</v>
      </c>
      <c r="C410" s="167">
        <f>ROUND(AVERAGEIF(W216:W246,"&lt;&gt;0"),2)</f>
        <v>0.57999999999999996</v>
      </c>
      <c r="D410" s="167">
        <f>ROUND(AVERAGEIF('2010'!W216:W246,"&lt;&gt;0"),2)</f>
        <v>0.27</v>
      </c>
      <c r="E410" s="167">
        <f>ROUND(AVERAGEIF('2011'!W216:W246,"&lt;&gt;0"),2)</f>
        <v>0.28999999999999998</v>
      </c>
      <c r="F410" s="167">
        <f>ROUND(AVERAGEIF('2012'!W217:W247,"&lt;&gt;0"),2)</f>
        <v>0.11</v>
      </c>
      <c r="G410" s="167">
        <f>ROUND(AVERAGEIF('2013'!W216:W246,"&lt;&gt;0"),2)</f>
        <v>0.08</v>
      </c>
      <c r="H410" s="167">
        <f>ROUND(AVERAGEIF('2014'!W216:W246,"&lt;&gt;0"),2)</f>
        <v>0.18</v>
      </c>
      <c r="I410" s="167">
        <f>ROUND(AVERAGEIF('2015'!W216:W246,"&lt;&gt;0"),2)</f>
        <v>0.21</v>
      </c>
      <c r="M410" s="276">
        <v>2015</v>
      </c>
      <c r="N410" s="167">
        <f>MAX('2015'!W4:W368)</f>
        <v>7.69</v>
      </c>
      <c r="O410" s="167">
        <f>SMALL('2015'!W4:W368,COUNTIF('2015'!W4:W368,0)+1)</f>
        <v>9.8000000000000004E-2</v>
      </c>
      <c r="R410" s="176" t="s">
        <v>121</v>
      </c>
      <c r="S410" s="184">
        <f>ROUND(AVERAGEIF(N216:N246,"&lt;&gt;0"),2)</f>
        <v>53.18</v>
      </c>
      <c r="T410" s="184">
        <f>ROUND(AVERAGEIF('2010'!N216:N246,"&lt;&gt;0"),2)</f>
        <v>37.21</v>
      </c>
      <c r="U410" s="184">
        <f>ROUND(AVERAGEIF('2011'!N216:N246,"&lt;&gt;0"),2)</f>
        <v>38.28</v>
      </c>
      <c r="V410" s="184">
        <f>ROUND(AVERAGEIF('2012'!N216:N246,"&lt;&gt;0"),2)</f>
        <v>23.45</v>
      </c>
      <c r="W410" s="184">
        <f>ROUND(AVERAGEIF('2013'!N216:N246,"&lt;&gt;0"),2)</f>
        <v>28.15</v>
      </c>
      <c r="X410" s="184">
        <f>ROUND(AVERAGEIF('2014'!N216:N246,"&lt;&gt;0"),2)</f>
        <v>24.55</v>
      </c>
      <c r="Y410" s="184">
        <f>ROUND(AVERAGEIF('2015'!N216:N246,"&lt;&gt;0"),2)</f>
        <v>29.6</v>
      </c>
    </row>
    <row r="411" spans="1:25" x14ac:dyDescent="0.25">
      <c r="A411" s="83">
        <v>276</v>
      </c>
      <c r="B411" s="177" t="s">
        <v>122</v>
      </c>
      <c r="C411" s="167">
        <f>ROUND(AVERAGEIF(W247:W276,"&lt;&gt;0"),2)</f>
        <v>0.54</v>
      </c>
      <c r="D411" s="167">
        <f>ROUND(AVERAGEIF('2010'!W247:W276,"&lt;&gt;0"),2)</f>
        <v>0.49</v>
      </c>
      <c r="E411" s="167">
        <f>ROUND(AVERAGEIF('2011'!W247:W276,"&lt;&gt;0"),2)</f>
        <v>0.12</v>
      </c>
      <c r="F411" s="167">
        <f>ROUND(AVERAGEIF('2012'!W248:W277,"&lt;&gt;0"),2)</f>
        <v>0.12</v>
      </c>
      <c r="G411" s="167">
        <f>ROUND(AVERAGEIF('2013'!W247:W276,"&lt;&gt;0"),2)</f>
        <v>0.08</v>
      </c>
      <c r="H411" s="167">
        <f>ROUND(AVERAGEIF('2014'!W247:W276,"&lt;&gt;0"),2)</f>
        <v>0.1</v>
      </c>
      <c r="I411" s="167">
        <f>ROUND(AVERAGEIF('2015'!W247:W276,"&lt;&gt;0"),2)</f>
        <v>0.18</v>
      </c>
      <c r="R411" s="177" t="s">
        <v>122</v>
      </c>
      <c r="S411" s="184">
        <f>ROUND(AVERAGEIF(N247:N276,"&lt;&gt;0"),2)</f>
        <v>38.21</v>
      </c>
      <c r="T411" s="184">
        <f>ROUND(AVERAGEIF('2010'!N247:N276,"&lt;&gt;0"),2)</f>
        <v>41.41</v>
      </c>
      <c r="U411" s="184">
        <f>ROUND(AVERAGEIF('2011'!N247:N276,"&lt;&gt;0"),2)</f>
        <v>35.47</v>
      </c>
      <c r="V411" s="184">
        <f>ROUND(AVERAGEIF('2012'!N247:N276,"&lt;&gt;0"),2)</f>
        <v>36.770000000000003</v>
      </c>
      <c r="W411" s="184">
        <f>ROUND(AVERAGEIF('2013'!N247:N276,"&lt;&gt;0"),2)</f>
        <v>40.92</v>
      </c>
      <c r="X411" s="184">
        <f>ROUND(AVERAGEIF('2014'!N247:N276,"&lt;&gt;0"),2)</f>
        <v>31.17</v>
      </c>
      <c r="Y411" s="184">
        <f>ROUND(AVERAGEIF('2015'!N247:N276,"&lt;&gt;0"),2)</f>
        <v>25</v>
      </c>
    </row>
    <row r="412" spans="1:25" x14ac:dyDescent="0.25">
      <c r="A412" s="83">
        <v>307</v>
      </c>
      <c r="B412" s="176" t="s">
        <v>123</v>
      </c>
      <c r="C412" s="167">
        <f>ROUND(AVERAGEIF(W277:W307,"&lt;&gt;0"),2)</f>
        <v>0.28000000000000003</v>
      </c>
      <c r="D412" s="167">
        <f>ROUND(AVERAGEIF('2010'!W277:W307,"&lt;&gt;0"),2)</f>
        <v>0.4</v>
      </c>
      <c r="E412" s="167">
        <f>ROUND(AVERAGEIF('2011'!W277:W307,"&lt;&gt;0"),2)</f>
        <v>0.21</v>
      </c>
      <c r="F412" s="167">
        <f>ROUND(AVERAGEIF('2012'!W278:W308,"&lt;&gt;0"),2)</f>
        <v>0.11</v>
      </c>
      <c r="G412" s="167">
        <f>ROUND(AVERAGEIF('2013'!W277:W307,"&lt;&gt;0"),2)</f>
        <v>0.1</v>
      </c>
      <c r="H412" s="167">
        <f>ROUND(AVERAGEIF('2014'!W277:W307,"&lt;&gt;0"),2)</f>
        <v>0.24</v>
      </c>
      <c r="I412" s="167">
        <f>ROUND(AVERAGEIF('2015'!W277:W307,"&lt;&gt;0"),2)</f>
        <v>0.43</v>
      </c>
      <c r="R412" s="176" t="s">
        <v>123</v>
      </c>
      <c r="S412" s="184">
        <f>ROUND(AVERAGEIF(N277:N307,"&lt;&gt;0"),2)</f>
        <v>43.87</v>
      </c>
      <c r="T412" s="184">
        <f>ROUND(AVERAGEIF('2010'!N277:N307,"&lt;&gt;0"),2)</f>
        <v>48.97</v>
      </c>
      <c r="U412" s="184">
        <f>ROUND(AVERAGEIF('2011'!N277:N307,"&lt;&gt;0"),2)</f>
        <v>45.82</v>
      </c>
      <c r="V412" s="184">
        <f>ROUND(AVERAGEIF('2012'!N277:N307,"&lt;&gt;0"),2)</f>
        <v>41.13</v>
      </c>
      <c r="W412" s="184">
        <f>ROUND(AVERAGEIF('2013'!N277:N307,"&lt;&gt;0"),2)</f>
        <v>39.21</v>
      </c>
      <c r="X412" s="184">
        <f>ROUND(AVERAGEIF('2014'!N277:N307,"&lt;&gt;0"),2)</f>
        <v>26.75</v>
      </c>
      <c r="Y412" s="184">
        <f>ROUND(AVERAGEIF('2015'!N277:N307,"&lt;&gt;0"),2)</f>
        <v>25.32</v>
      </c>
    </row>
    <row r="413" spans="1:25" x14ac:dyDescent="0.25">
      <c r="A413" s="83">
        <v>337</v>
      </c>
      <c r="B413" s="177" t="s">
        <v>124</v>
      </c>
      <c r="C413" s="167">
        <f>ROUND(AVERAGEIF(W308:W337,"&lt;&gt;0"),2)</f>
        <v>0.43</v>
      </c>
      <c r="D413" s="167">
        <f>ROUND(AVERAGEIF('2010'!W308:W337,"&lt;&gt;0"),2)</f>
        <v>0.59</v>
      </c>
      <c r="E413" s="167">
        <f>ROUND(AVERAGEIF('2011'!W308:W337,"&lt;&gt;0"),2)</f>
        <v>0.28000000000000003</v>
      </c>
      <c r="F413" s="167">
        <f>ROUND(AVERAGEIF('2012'!W309:W338,"&lt;&gt;0"),2)</f>
        <v>0.1</v>
      </c>
      <c r="G413" s="167">
        <f>ROUND(AVERAGEIF('2013'!W308:W337,"&lt;&gt;0"),2)</f>
        <v>0.12</v>
      </c>
      <c r="H413" s="167">
        <f>ROUND(AVERAGEIF('2014'!W308:W337,"&lt;&gt;0"),2)</f>
        <v>0.37</v>
      </c>
      <c r="I413" s="167">
        <f>ROUND(AVERAGEIF('2015'!W308:W337,"&lt;&gt;0"),2)</f>
        <v>0.62</v>
      </c>
      <c r="R413" s="177" t="s">
        <v>124</v>
      </c>
      <c r="S413" s="184">
        <f>ROUND(AVERAGEIF(N308:N337,"&lt;&gt;0"),2)</f>
        <v>46.1</v>
      </c>
      <c r="T413" s="184">
        <f>ROUND(AVERAGEIF('2010'!N308:N337,"&lt;&gt;0"),2)</f>
        <v>47.58</v>
      </c>
      <c r="U413" s="184">
        <f>ROUND(AVERAGEIF('2011'!N308:N337,"&lt;&gt;0"),2)</f>
        <v>50.66</v>
      </c>
      <c r="V413" s="184">
        <f>ROUND(AVERAGEIF('2012'!N308:N337,"&lt;&gt;0"),2)</f>
        <v>39.869999999999997</v>
      </c>
      <c r="W413" s="184">
        <f>ROUND(AVERAGEIF('2013'!N308:N337,"&lt;&gt;0"),2)</f>
        <v>37.119999999999997</v>
      </c>
      <c r="X413" s="184">
        <f>ROUND(AVERAGEIF('2014'!N308:N337,"&lt;&gt;0"),2)</f>
        <v>46.78</v>
      </c>
      <c r="Y413" s="184">
        <f>ROUND(AVERAGEIF('2015'!N308:N337,"&lt;&gt;0"),2)</f>
        <v>28.87</v>
      </c>
    </row>
    <row r="414" spans="1:25" x14ac:dyDescent="0.25">
      <c r="A414" s="83">
        <v>368</v>
      </c>
      <c r="B414" s="177" t="s">
        <v>125</v>
      </c>
      <c r="C414" s="167">
        <f>ROUND(AVERAGEIF(W338:W368,"&lt;&gt;0"),2)</f>
        <v>0.33</v>
      </c>
      <c r="D414" s="167">
        <f>ROUND(AVERAGEIF('2010'!W338:W368,"&lt;&gt;0"),2)</f>
        <v>0.54</v>
      </c>
      <c r="E414" s="167">
        <f>ROUND(AVERAGEIF('2011'!W338:W368,"&lt;&gt;0"),2)</f>
        <v>0.2</v>
      </c>
      <c r="F414" s="167">
        <f>ROUND(AVERAGEIF('2012'!W339:W369,"&lt;&gt;0"),2)</f>
        <v>0.31</v>
      </c>
      <c r="G414" s="167">
        <f>ROUND(AVERAGEIF('2013'!W338:W368,"&lt;&gt;0"),2)</f>
        <v>0.15</v>
      </c>
      <c r="H414" s="167">
        <f>ROUND(AVERAGEIF('2014'!W338:W368,"&lt;&gt;0"),2)</f>
        <v>0.54</v>
      </c>
      <c r="I414" s="167">
        <f>ROUND(AVERAGEIF('2015'!W338:W368,"&lt;&gt;0"),2)</f>
        <v>0.42</v>
      </c>
      <c r="R414" s="177" t="s">
        <v>125</v>
      </c>
      <c r="S414" s="184">
        <f>ROUND(AVERAGEIF(N338:N368,"&lt;&gt;0"),2)</f>
        <v>55.26</v>
      </c>
      <c r="T414" s="184">
        <f>ROUND(AVERAGEIF('2010'!N338:N368,"&lt;&gt;0"),2)</f>
        <v>48.9</v>
      </c>
      <c r="U414" s="184">
        <f>ROUND(AVERAGEIF('2011'!N338:N368,"&lt;&gt;0"),2)</f>
        <v>58.03</v>
      </c>
      <c r="V414" s="184">
        <f>ROUND(AVERAGEIF('2012'!N338:N368,"&lt;&gt;0"),2)</f>
        <v>45.66</v>
      </c>
      <c r="W414" s="184">
        <f>ROUND(AVERAGEIF('2013'!N338:N368,"&lt;&gt;0"),2)</f>
        <v>46.35</v>
      </c>
      <c r="X414" s="184">
        <f>ROUND(AVERAGEIF('2014'!N338:N368,"&lt;&gt;0"),2)</f>
        <v>47.61</v>
      </c>
      <c r="Y414" s="184">
        <f>ROUND(AVERAGEIF('2015'!N338:N368,"&lt;&gt;0"),2)</f>
        <v>30.73</v>
      </c>
    </row>
    <row r="415" spans="1:25" x14ac:dyDescent="0.25">
      <c r="B415" s="270" t="s">
        <v>216</v>
      </c>
      <c r="C415" s="168">
        <f t="shared" ref="C415:I415" si="687">ROUND(AVERAGE(C403:C414),2)</f>
        <v>0.33</v>
      </c>
      <c r="D415" s="168">
        <f t="shared" si="687"/>
        <v>0.35</v>
      </c>
      <c r="E415" s="168">
        <f t="shared" si="687"/>
        <v>0.21</v>
      </c>
      <c r="F415" s="168">
        <f t="shared" si="687"/>
        <v>0.2</v>
      </c>
      <c r="G415" s="168">
        <f t="shared" si="687"/>
        <v>0.14000000000000001</v>
      </c>
      <c r="H415" s="168">
        <f t="shared" si="687"/>
        <v>0.22</v>
      </c>
      <c r="I415" s="168">
        <f t="shared" si="687"/>
        <v>0.51</v>
      </c>
      <c r="R415" s="270" t="s">
        <v>216</v>
      </c>
      <c r="S415" s="168">
        <f>ROUND(AVERAGE(S403:S414),2)</f>
        <v>46.19</v>
      </c>
      <c r="T415" s="168">
        <f t="shared" ref="T415:Y415" si="688">ROUND(AVERAGE(T403:T414),2)</f>
        <v>41.66</v>
      </c>
      <c r="U415" s="168">
        <f t="shared" si="688"/>
        <v>41.11</v>
      </c>
      <c r="V415" s="168">
        <f t="shared" si="688"/>
        <v>37.25</v>
      </c>
      <c r="W415" s="168">
        <f t="shared" si="688"/>
        <v>36.43</v>
      </c>
      <c r="X415" s="168">
        <f t="shared" si="688"/>
        <v>37.49</v>
      </c>
      <c r="Y415" s="168">
        <f t="shared" si="688"/>
        <v>32.58</v>
      </c>
    </row>
    <row r="418" spans="2:15" x14ac:dyDescent="0.25">
      <c r="C418" s="278" t="s">
        <v>220</v>
      </c>
      <c r="D418" s="279"/>
      <c r="E418" s="279"/>
      <c r="F418" s="279"/>
      <c r="G418" s="279"/>
      <c r="H418" s="279"/>
      <c r="I418" s="280"/>
      <c r="N418" s="281" t="s">
        <v>220</v>
      </c>
      <c r="O418" s="282"/>
    </row>
    <row r="419" spans="2:15" ht="30" x14ac:dyDescent="0.25">
      <c r="B419" s="283"/>
      <c r="C419" s="283">
        <v>2009</v>
      </c>
      <c r="D419" s="283">
        <v>2010</v>
      </c>
      <c r="E419" s="284">
        <v>2011</v>
      </c>
      <c r="F419" s="283">
        <v>2012</v>
      </c>
      <c r="G419" s="285">
        <v>2013</v>
      </c>
      <c r="H419" s="285">
        <v>2014</v>
      </c>
      <c r="I419" s="285">
        <v>2015</v>
      </c>
      <c r="N419" s="163" t="s">
        <v>106</v>
      </c>
      <c r="O419" s="163" t="s">
        <v>107</v>
      </c>
    </row>
    <row r="420" spans="2:15" x14ac:dyDescent="0.25">
      <c r="B420" s="284" t="s">
        <v>112</v>
      </c>
      <c r="C420" s="167">
        <f>ROUND(AVERAGEIF(B4:B34,"&lt;&gt;0"),2)</f>
        <v>6.76</v>
      </c>
      <c r="D420" s="167">
        <f>ROUND(AVERAGEIF('2010'!B4:B34,"&lt;&gt;0"),2)</f>
        <v>6.81</v>
      </c>
      <c r="E420" s="167">
        <f>ROUND(AVERAGEIF('2011'!B4:B34,"&lt;&gt;0"),2)</f>
        <v>6.37</v>
      </c>
      <c r="F420" s="167">
        <f>ROUND(AVERAGEIF('2012'!B4:B34,"&lt;&gt;0"),2)</f>
        <v>6.4</v>
      </c>
      <c r="G420" s="167">
        <f>ROUND(AVERAGEIF('2013'!B4:B34,"&lt;&gt;0"),2)</f>
        <v>5.93</v>
      </c>
      <c r="H420" s="167">
        <f>ROUND(AVERAGEIF('2014'!B4:B34,"&lt;&gt;0"),2)</f>
        <v>6.05</v>
      </c>
      <c r="I420" s="167">
        <f>ROUND(AVERAGEIF('2015'!B4:B34,"&lt;&gt;0"),2)</f>
        <v>6.05</v>
      </c>
      <c r="M420" s="286">
        <v>2009</v>
      </c>
      <c r="N420" s="172">
        <f>MAX(B4:B368)</f>
        <v>8.44</v>
      </c>
      <c r="O420" s="167">
        <f>SMALL(B4:B368,COUNTIF(B4:B368,0)+1)</f>
        <v>5.42</v>
      </c>
    </row>
    <row r="421" spans="2:15" x14ac:dyDescent="0.25">
      <c r="B421" s="284" t="s">
        <v>113</v>
      </c>
      <c r="C421" s="167">
        <f>ROUND(AVERAGEIF(B35:B62,"&lt;&gt;0"),2)</f>
        <v>6.71</v>
      </c>
      <c r="D421" s="167">
        <f>ROUND(AVERAGEIF('2010'!B35:B62,"&lt;&gt;0"),2)</f>
        <v>6.57</v>
      </c>
      <c r="E421" s="167">
        <f>ROUND(AVERAGEIF('2011'!B35:B62,"&lt;&gt;0"),2)</f>
        <v>6.36</v>
      </c>
      <c r="F421" s="167">
        <f>ROUND(AVERAGEIF('2012'!B35:B63,"&lt;&gt;0"),2)</f>
        <v>6.4</v>
      </c>
      <c r="G421" s="167">
        <f>ROUND(AVERAGEIF('2013'!B35:B62,"&lt;&gt;0"),2)</f>
        <v>5.81</v>
      </c>
      <c r="H421" s="167">
        <f>ROUND(AVERAGEIF('2014'!B35:B62,"&lt;&gt;0"),2)</f>
        <v>6.07</v>
      </c>
      <c r="I421" s="167">
        <f>ROUND(AVERAGEIF('2015'!B35:B62,"&lt;&gt;0"),2)</f>
        <v>5.93</v>
      </c>
      <c r="M421" s="286">
        <v>2010</v>
      </c>
      <c r="N421" s="172">
        <f>MAX('2010'!B4:B368)</f>
        <v>7.71</v>
      </c>
      <c r="O421" s="167">
        <f>SMALL('2010'!B4:B368,COUNTIF('2010'!B4:B368,0)+1)</f>
        <v>4.71</v>
      </c>
    </row>
    <row r="422" spans="2:15" x14ac:dyDescent="0.25">
      <c r="B422" s="284" t="s">
        <v>114</v>
      </c>
      <c r="C422" s="167">
        <f>ROUND(AVERAGEIF(B63:B93,"&lt;&gt;0"),2)</f>
        <v>6.61</v>
      </c>
      <c r="D422" s="167">
        <f>ROUND(AVERAGEIF('2010'!B63:B93,"&lt;&gt;0"),2)</f>
        <v>6.55</v>
      </c>
      <c r="E422" s="167">
        <f>ROUND(AVERAGEIF('2011'!B63:B93,"&lt;&gt;0"),2)</f>
        <v>6.36</v>
      </c>
      <c r="F422" s="167">
        <f>ROUND(AVERAGEIF('2012'!B64:B94,"&lt;&gt;0"),2)</f>
        <v>6.39</v>
      </c>
      <c r="G422" s="167">
        <f>ROUND(AVERAGEIF('2013'!B63:B93,"&lt;&gt;0"),2)</f>
        <v>5.86</v>
      </c>
      <c r="H422" s="167">
        <f>ROUND(AVERAGEIF('2014'!B63:B93,"&lt;&gt;0"),2)</f>
        <v>6.01</v>
      </c>
      <c r="I422" s="167">
        <f>ROUND(AVERAGEIF('2015'!B63:B93,"&lt;&gt;0"),2)</f>
        <v>5.96</v>
      </c>
      <c r="M422" s="286">
        <v>2011</v>
      </c>
      <c r="N422" s="172">
        <f>MAX('2011'!B4:B368)</f>
        <v>7.44</v>
      </c>
      <c r="O422" s="167">
        <f>SMALL('2011'!B4:B368,COUNTIF('2011'!B4:B368,0)+1)</f>
        <v>5.52</v>
      </c>
    </row>
    <row r="423" spans="2:15" x14ac:dyDescent="0.25">
      <c r="B423" s="284" t="s">
        <v>115</v>
      </c>
      <c r="C423" s="167">
        <f>ROUND(AVERAGEIF(B94:B123,"&lt;&gt;0"),2)</f>
        <v>6.56</v>
      </c>
      <c r="D423" s="167">
        <f>ROUND(AVERAGEIF('2010'!B94:B123,"&lt;&gt;0"),2)</f>
        <v>6.48</v>
      </c>
      <c r="E423" s="167">
        <f>ROUND(AVERAGEIF('2011'!B94:B123,"&lt;&gt;0"),2)</f>
        <v>6.25</v>
      </c>
      <c r="F423" s="167">
        <f>ROUND(AVERAGEIF('2012'!B95:B124,"&lt;&gt;0"),2)</f>
        <v>6.35</v>
      </c>
      <c r="G423" s="167">
        <f>ROUND(AVERAGEIF('2013'!B94:B123,"&lt;&gt;0"),2)</f>
        <v>5.89</v>
      </c>
      <c r="H423" s="167">
        <f>ROUND(AVERAGEIF('2014'!B94:B123,"&lt;&gt;0"),2)</f>
        <v>5.94</v>
      </c>
      <c r="I423" s="167">
        <f>ROUND(AVERAGEIF('2015'!B94:B123,"&lt;&gt;0"),2)</f>
        <v>5.8</v>
      </c>
      <c r="M423" s="286">
        <v>2012</v>
      </c>
      <c r="N423" s="172">
        <f>MAX('2012'!B4:B368)</f>
        <v>7.7</v>
      </c>
      <c r="O423" s="167">
        <f>SMALL('2012'!B4:B368,COUNTIF('2012'!B4:B368,0)+1)</f>
        <v>5.15</v>
      </c>
    </row>
    <row r="424" spans="2:15" x14ac:dyDescent="0.25">
      <c r="B424" s="284" t="s">
        <v>117</v>
      </c>
      <c r="C424" s="167">
        <f>ROUND(AVERAGEIF(B124:B154,"&lt;&gt;0"),2)</f>
        <v>6.85</v>
      </c>
      <c r="D424" s="167">
        <f>ROUND(AVERAGEIF('2010'!B124:B154,"&lt;&gt;0"),2)</f>
        <v>6.3</v>
      </c>
      <c r="E424" s="167">
        <f>ROUND(AVERAGEIF('2011'!B124:B154,"&lt;&gt;0"),2)</f>
        <v>6.37</v>
      </c>
      <c r="F424" s="167">
        <f>ROUND(AVERAGEIF('2012'!B125:B155,"&lt;&gt;0"),2)</f>
        <v>6.4</v>
      </c>
      <c r="G424" s="167">
        <f>ROUND(AVERAGEIF('2013'!B124:B154,"&lt;&gt;0"),2)</f>
        <v>6.06</v>
      </c>
      <c r="H424" s="167">
        <f>ROUND(AVERAGEIF('2014'!B124:B154,"&lt;&gt;0"),2)</f>
        <v>6.12</v>
      </c>
      <c r="I424" s="167">
        <f>ROUND(AVERAGEIF('2015'!B124:B154,"&lt;&gt;0"),2)</f>
        <v>5.86</v>
      </c>
      <c r="M424" s="286">
        <v>2013</v>
      </c>
      <c r="N424" s="172">
        <f>MAX('2013'!B4:B368)</f>
        <v>6.79</v>
      </c>
      <c r="O424" s="167">
        <f>SMALL('2013'!B4:B368,COUNTIF('2013'!B4:B368,0)+1)</f>
        <v>5.13</v>
      </c>
    </row>
    <row r="425" spans="2:15" x14ac:dyDescent="0.25">
      <c r="B425" s="284" t="s">
        <v>118</v>
      </c>
      <c r="C425" s="167">
        <f>ROUND(AVERAGEIF(B155:B184,"&lt;&gt;0"),2)</f>
        <v>7.02</v>
      </c>
      <c r="D425" s="167">
        <f>ROUND(AVERAGEIF('2010'!B155:B184,"&lt;&gt;0"),2)</f>
        <v>6.37</v>
      </c>
      <c r="E425" s="167">
        <f>ROUND(AVERAGEIF('2011'!B155:B184,"&lt;&gt;0"),2)</f>
        <v>6.33</v>
      </c>
      <c r="F425" s="167">
        <f>ROUND(AVERAGEIF('2012'!B156:B185,"&lt;&gt;0"),2)</f>
        <v>6.53</v>
      </c>
      <c r="G425" s="167">
        <f>ROUND(AVERAGEIF('2013'!B155:B184,"&lt;&gt;0"),2)</f>
        <v>5.98</v>
      </c>
      <c r="H425" s="167">
        <f>ROUND(AVERAGEIF('2014'!B155:B184,"&lt;&gt;0"),2)</f>
        <v>6.2</v>
      </c>
      <c r="I425" s="167">
        <f>ROUND(AVERAGEIF('2015'!B155:B184,"&lt;&gt;0"),2)</f>
        <v>6.13</v>
      </c>
      <c r="M425" s="286">
        <v>2014</v>
      </c>
      <c r="N425" s="172">
        <f>MAX('2014'!B4:B368)</f>
        <v>7.09</v>
      </c>
      <c r="O425" s="167">
        <f>SMALL('2014'!B4:B368,COUNTIF('2014'!B4:B368,0)+1)</f>
        <v>5.4</v>
      </c>
    </row>
    <row r="426" spans="2:15" x14ac:dyDescent="0.25">
      <c r="B426" s="284" t="s">
        <v>119</v>
      </c>
      <c r="C426" s="167">
        <f>ROUND(AVERAGEIF(B185:B215,"&lt;&gt;0"),2)</f>
        <v>6.95</v>
      </c>
      <c r="D426" s="167">
        <f>ROUND(AVERAGEIF('2010'!B185:B215,"&lt;&gt;0"),2)</f>
        <v>6.23</v>
      </c>
      <c r="E426" s="167">
        <f>ROUND(AVERAGEIF('2011'!B185:B215,"&lt;&gt;0"),2)</f>
        <v>6.53</v>
      </c>
      <c r="F426" s="167">
        <f>ROUND(AVERAGEIF('2012'!B186:B216,"&lt;&gt;0"),2)</f>
        <v>6.64</v>
      </c>
      <c r="G426" s="167">
        <f>ROUND(AVERAGEIF('2013'!B185:B215,"&lt;&gt;0"),2)</f>
        <v>6.19</v>
      </c>
      <c r="H426" s="167">
        <f>ROUND(AVERAGEIF('2014'!B185:B215,"&lt;&gt;0"),2)</f>
        <v>6.26</v>
      </c>
      <c r="I426" s="167">
        <f>ROUND(AVERAGEIF('2015'!B185:B215,"&lt;&gt;0"),2)</f>
        <v>6.06</v>
      </c>
      <c r="M426" s="286">
        <v>2015</v>
      </c>
      <c r="N426" s="172">
        <f>MAX('2015'!B4:B368)</f>
        <v>7.08</v>
      </c>
      <c r="O426" s="167">
        <f>SMALL('2015'!B4:B368,COUNTIF('2015'!B4:B368,0)+1)</f>
        <v>5.34</v>
      </c>
    </row>
    <row r="427" spans="2:15" x14ac:dyDescent="0.25">
      <c r="B427" s="284" t="s">
        <v>121</v>
      </c>
      <c r="C427" s="167">
        <f>ROUND(AVERAGEIF(B216:B246,"&lt;&gt;0"),2)</f>
        <v>6.75</v>
      </c>
      <c r="D427" s="167">
        <f>ROUND(AVERAGEIF('2010'!B216:B246,"&lt;&gt;0"),2)</f>
        <v>6.71</v>
      </c>
      <c r="E427" s="167">
        <f>ROUND(AVERAGEIF('2011'!B216:B246,"&lt;&gt;0"),2)</f>
        <v>6.45</v>
      </c>
      <c r="F427" s="167">
        <f>ROUND(AVERAGEIF('2012'!B217:B247,"&lt;&gt;0"),2)</f>
        <v>6.5</v>
      </c>
      <c r="G427" s="167">
        <f>ROUND(AVERAGEIF('2013'!B216:B246,"&lt;&gt;0"),2)</f>
        <v>6.3</v>
      </c>
      <c r="H427" s="167">
        <f>ROUND(AVERAGEIF('2014'!B216:B246,"&lt;&gt;0"),2)</f>
        <v>6.43</v>
      </c>
      <c r="I427" s="167">
        <f>ROUND(AVERAGEIF('2015'!B216:B246,"&lt;&gt;0"),2)</f>
        <v>6.07</v>
      </c>
    </row>
    <row r="428" spans="2:15" x14ac:dyDescent="0.25">
      <c r="B428" s="283" t="s">
        <v>122</v>
      </c>
      <c r="C428" s="167">
        <f>ROUND(AVERAGEIF(B247:B276,"&lt;&gt;0"),2)</f>
        <v>6.8</v>
      </c>
      <c r="D428" s="167">
        <f>ROUND(AVERAGEIF('2010'!B247:B276,"&lt;&gt;0"),2)</f>
        <v>6.63</v>
      </c>
      <c r="E428" s="167">
        <f>ROUND(AVERAGEIF('2011'!B247:B276,"&lt;&gt;0"),2)</f>
        <v>6.43</v>
      </c>
      <c r="F428" s="167">
        <f>ROUND(AVERAGEIF('2012'!B248:B277,"&lt;&gt;0"),2)</f>
        <v>6.5</v>
      </c>
      <c r="G428" s="167">
        <f>ROUND(AVERAGEIF('2013'!B247:B276,"&lt;&gt;0"),2)</f>
        <v>6.27</v>
      </c>
      <c r="H428" s="167">
        <f>ROUND(AVERAGEIF('2014'!B247:B276,"&lt;&gt;0"),2)</f>
        <v>6.48</v>
      </c>
      <c r="I428" s="167">
        <f>ROUND(AVERAGEIF('2015'!B247:B276,"&lt;&gt;0"),2)</f>
        <v>6.13</v>
      </c>
    </row>
    <row r="429" spans="2:15" x14ac:dyDescent="0.25">
      <c r="B429" s="284" t="s">
        <v>123</v>
      </c>
      <c r="C429" s="167">
        <f>ROUND(AVERAGEIF(B277:B307,"&lt;&gt;0"),2)</f>
        <v>6.73</v>
      </c>
      <c r="D429" s="167">
        <f>ROUND(AVERAGEIF('2010'!B277:B307,"&lt;&gt;0"),2)</f>
        <v>6.64</v>
      </c>
      <c r="E429" s="167">
        <f>ROUND(AVERAGEIF('2011'!B277:B307,"&lt;&gt;0"),2)</f>
        <v>6.53</v>
      </c>
      <c r="F429" s="167">
        <f>ROUND(AVERAGEIF('2012'!B278:B308,"&lt;&gt;0"),2)</f>
        <v>6.29</v>
      </c>
      <c r="G429" s="167">
        <f>ROUND(AVERAGEIF('2013'!B277:B307,"&lt;&gt;0"),2)</f>
        <v>6.24</v>
      </c>
      <c r="H429" s="167">
        <f>ROUND(AVERAGEIF('2014'!B277:B307,"&lt;&gt;0"),2)</f>
        <v>6.35</v>
      </c>
      <c r="I429" s="167">
        <f>ROUND(AVERAGEIF('2015'!B277:B307,"&lt;&gt;0"),2)</f>
        <v>6.56</v>
      </c>
    </row>
    <row r="430" spans="2:15" x14ac:dyDescent="0.25">
      <c r="B430" s="283" t="s">
        <v>124</v>
      </c>
      <c r="C430" s="167">
        <f>ROUND(AVERAGEIF(B308:B337,"&lt;&gt;0"),2)</f>
        <v>6.79</v>
      </c>
      <c r="D430" s="167">
        <f>ROUND(AVERAGEIF('2010'!B308:B337,"&lt;&gt;0"),2)</f>
        <v>6.42</v>
      </c>
      <c r="E430" s="167">
        <f>ROUND(AVERAGEIF('2011'!B308:B337,"&lt;&gt;0"),2)</f>
        <v>6.7</v>
      </c>
      <c r="F430" s="167">
        <f>ROUND(AVERAGEIF('2012'!B309:B338,"&lt;&gt;0"),2)</f>
        <v>6.19</v>
      </c>
      <c r="G430" s="167">
        <f>ROUND(AVERAGEIF('2013'!B308:B337,"&lt;&gt;0"),2)</f>
        <v>6.23</v>
      </c>
      <c r="H430" s="167">
        <f>ROUND(AVERAGEIF('2014'!B308:B337,"&lt;&gt;0"),2)</f>
        <v>6.34</v>
      </c>
      <c r="I430" s="167">
        <f>ROUND(AVERAGEIF('2015'!B308:B337,"&lt;&gt;0"),2)</f>
        <v>6.35</v>
      </c>
    </row>
    <row r="431" spans="2:15" x14ac:dyDescent="0.25">
      <c r="B431" s="283" t="s">
        <v>125</v>
      </c>
      <c r="C431" s="167">
        <f>ROUND(AVERAGEIF(B338:B368,"&lt;&gt;0"),2)</f>
        <v>6.79</v>
      </c>
      <c r="D431" s="167">
        <f>ROUND(AVERAGEIF('2010'!B338:B368,"&lt;&gt;0"),2)</f>
        <v>6.43</v>
      </c>
      <c r="E431" s="167">
        <f>ROUND(AVERAGEIF('2011'!B338:B368,"&lt;&gt;0"),2)</f>
        <v>6.43</v>
      </c>
      <c r="F431" s="167">
        <f>ROUND(AVERAGEIF('2012'!B339:B369,"&lt;&gt;0"),2)</f>
        <v>5.88</v>
      </c>
      <c r="G431" s="167">
        <f>ROUND(AVERAGEIF('2013'!B338:B368,"&lt;&gt;0"),2)</f>
        <v>6.1</v>
      </c>
      <c r="H431" s="167">
        <f>ROUND(AVERAGEIF('2014'!B338:B368,"&lt;&gt;0"),2)</f>
        <v>6.12</v>
      </c>
      <c r="I431" s="167">
        <f>ROUND(AVERAGEIF('2015'!B338:B368,"&lt;&gt;0"),2)</f>
        <v>6.28</v>
      </c>
    </row>
    <row r="432" spans="2:15" x14ac:dyDescent="0.25">
      <c r="B432" s="270" t="s">
        <v>216</v>
      </c>
      <c r="C432" s="168">
        <f t="shared" ref="C432:I432" si="689">ROUND(AVERAGE(C420:C431),2)</f>
        <v>6.78</v>
      </c>
      <c r="D432" s="168">
        <f t="shared" si="689"/>
        <v>6.51</v>
      </c>
      <c r="E432" s="168">
        <f t="shared" si="689"/>
        <v>6.43</v>
      </c>
      <c r="F432" s="168">
        <f t="shared" si="689"/>
        <v>6.37</v>
      </c>
      <c r="G432" s="168">
        <f t="shared" si="689"/>
        <v>6.07</v>
      </c>
      <c r="H432" s="168">
        <f t="shared" si="689"/>
        <v>6.2</v>
      </c>
      <c r="I432" s="168">
        <f t="shared" si="689"/>
        <v>6.1</v>
      </c>
    </row>
    <row r="435" spans="2:15" x14ac:dyDescent="0.25">
      <c r="C435" s="278" t="s">
        <v>221</v>
      </c>
      <c r="D435" s="279"/>
      <c r="E435" s="279"/>
      <c r="F435" s="279"/>
      <c r="G435" s="279"/>
      <c r="H435" s="279"/>
      <c r="I435" s="280"/>
      <c r="N435" s="281" t="s">
        <v>221</v>
      </c>
      <c r="O435" s="282"/>
    </row>
    <row r="436" spans="2:15" ht="30" x14ac:dyDescent="0.25">
      <c r="B436" s="283"/>
      <c r="C436" s="283">
        <v>2009</v>
      </c>
      <c r="D436" s="283">
        <v>2010</v>
      </c>
      <c r="E436" s="284">
        <v>2011</v>
      </c>
      <c r="F436" s="283">
        <v>2012</v>
      </c>
      <c r="G436" s="285">
        <v>2013</v>
      </c>
      <c r="H436" s="285">
        <v>2014</v>
      </c>
      <c r="I436" s="285">
        <v>2015</v>
      </c>
      <c r="N436" s="163" t="s">
        <v>106</v>
      </c>
      <c r="O436" s="163" t="s">
        <v>107</v>
      </c>
    </row>
    <row r="437" spans="2:15" x14ac:dyDescent="0.25">
      <c r="B437" s="284" t="s">
        <v>112</v>
      </c>
      <c r="C437" s="167">
        <f>ROUND(AVERAGEIF(H4:H34,"&lt;&gt;0"),2)</f>
        <v>7.02</v>
      </c>
      <c r="D437" s="167">
        <f>ROUND(AVERAGEIF('2010'!H4:H34,"&lt;&gt;0"),2)</f>
        <v>7.03</v>
      </c>
      <c r="E437" s="167">
        <f>ROUND(AVERAGEIF('2011'!H4:H34,"&lt;&gt;0"),2)</f>
        <v>7.92</v>
      </c>
      <c r="F437" s="167">
        <f>ROUND(AVERAGEIF('2012'!H4:H34,"&lt;&gt;0"),2)</f>
        <v>7.25</v>
      </c>
      <c r="G437" s="167">
        <f>ROUND(AVERAGEIF('2013'!H4:H34,"&lt;&gt;0"),2)</f>
        <v>7.43</v>
      </c>
      <c r="H437" s="167"/>
      <c r="I437" s="167">
        <f>ROUND(AVERAGEIF('2015'!H4:H34,"&lt;&gt;0"),2)</f>
        <v>7.04</v>
      </c>
      <c r="M437" s="286">
        <v>2009</v>
      </c>
      <c r="N437" s="172">
        <f>MAX(H4:H368)</f>
        <v>8.6199999999999992</v>
      </c>
      <c r="O437" s="269">
        <f>SMALL(H4:H368,COUNTIF(H4:H368,0)+1)</f>
        <v>1.73</v>
      </c>
    </row>
    <row r="438" spans="2:15" x14ac:dyDescent="0.25">
      <c r="B438" s="284" t="s">
        <v>113</v>
      </c>
      <c r="C438" s="167">
        <f>ROUND(AVERAGEIF(H35:H62,"&lt;&gt;0"),2)</f>
        <v>7.33</v>
      </c>
      <c r="D438" s="167">
        <f>ROUND(AVERAGEIF('2010'!H35:H62,"&lt;&gt;0"),2)</f>
        <v>7.18</v>
      </c>
      <c r="E438" s="167">
        <f>ROUND(AVERAGEIF('2011'!H35:H62,"&lt;&gt;0"),2)</f>
        <v>7.78</v>
      </c>
      <c r="F438" s="167">
        <f>ROUND(AVERAGEIF('2012'!H35:H63,"&lt;&gt;0"),2)</f>
        <v>7.39</v>
      </c>
      <c r="G438" s="167">
        <f>ROUND(AVERAGEIF('2013'!H35:H62,"&lt;&gt;0"),2)</f>
        <v>7.36</v>
      </c>
      <c r="H438" s="167"/>
      <c r="I438" s="167">
        <f>ROUND(AVERAGEIF('2015'!H35:H62,"&lt;&gt;0"),2)</f>
        <v>6.99</v>
      </c>
      <c r="M438" s="286">
        <v>2010</v>
      </c>
      <c r="N438" s="172">
        <f>MAX('2010'!H4:H368)</f>
        <v>8.77</v>
      </c>
      <c r="O438" s="269">
        <f>SMALL('2010'!H4:H368,COUNTIF('2010'!H4:H368,0)+1)</f>
        <v>1.43</v>
      </c>
    </row>
    <row r="439" spans="2:15" x14ac:dyDescent="0.25">
      <c r="B439" s="284" t="s">
        <v>114</v>
      </c>
      <c r="C439" s="167">
        <f>ROUND(AVERAGEIF(H63:H93,"&lt;&gt;0"),2)</f>
        <v>7.03</v>
      </c>
      <c r="D439" s="167">
        <f>ROUND(AVERAGEIF('2010'!H63:H93,"&lt;&gt;0"),2)</f>
        <v>7.06</v>
      </c>
      <c r="E439" s="167">
        <f>ROUND(AVERAGEIF('2011'!H63:H93,"&lt;&gt;0"),2)</f>
        <v>7.32</v>
      </c>
      <c r="F439" s="167">
        <f>ROUND(AVERAGEIF('2012'!H64:H94,"&lt;&gt;0"),2)</f>
        <v>7.1</v>
      </c>
      <c r="G439" s="167">
        <f>ROUND(AVERAGEIF('2013'!H63:H93,"&lt;&gt;0"),2)</f>
        <v>7.36</v>
      </c>
      <c r="H439" s="167"/>
      <c r="I439" s="167">
        <f>ROUND(AVERAGEIF('2015'!H63:H93,"&lt;&gt;0"),2)</f>
        <v>6.92</v>
      </c>
      <c r="M439" s="286">
        <v>2011</v>
      </c>
      <c r="N439" s="172">
        <f>MAX('2011'!H4:H368)</f>
        <v>9.16</v>
      </c>
      <c r="O439" s="167">
        <f>SMALL('2011'!H4:H368,COUNTIF('2011'!H4:H368,0)+1)</f>
        <v>5.0599999999999996</v>
      </c>
    </row>
    <row r="440" spans="2:15" x14ac:dyDescent="0.25">
      <c r="B440" s="284" t="s">
        <v>115</v>
      </c>
      <c r="C440" s="167">
        <f>ROUND(AVERAGEIF(H94:H123,"&lt;&gt;0"),2)</f>
        <v>6.88</v>
      </c>
      <c r="D440" s="167">
        <f>ROUND(AVERAGEIF('2010'!H94:H123,"&lt;&gt;0"),2)</f>
        <v>7.24</v>
      </c>
      <c r="E440" s="167">
        <f>ROUND(AVERAGEIF('2011'!H94:H123,"&lt;&gt;0"),2)</f>
        <v>7.43</v>
      </c>
      <c r="F440" s="167">
        <f>ROUND(AVERAGEIF('2012'!H95:H124,"&lt;&gt;0"),2)</f>
        <v>7.08</v>
      </c>
      <c r="G440" s="167">
        <f>ROUND(AVERAGEIF('2013'!H94:H123,"&lt;&gt;0"),2)</f>
        <v>7.44</v>
      </c>
      <c r="H440" s="167"/>
      <c r="I440" s="167">
        <f>ROUND(AVERAGEIF('2015'!H94:H123,"&lt;&gt;0"),2)</f>
        <v>6.91</v>
      </c>
      <c r="M440" s="286">
        <v>2012</v>
      </c>
      <c r="N440" s="172">
        <f>MAX('2012'!H4:H369)</f>
        <v>9.0299999999999994</v>
      </c>
      <c r="O440" s="167">
        <f>SMALL('2012'!H4:H369,COUNTIF('2012'!H4:H369,0)+1)</f>
        <v>3.94</v>
      </c>
    </row>
    <row r="441" spans="2:15" x14ac:dyDescent="0.25">
      <c r="B441" s="284" t="s">
        <v>117</v>
      </c>
      <c r="C441" s="167">
        <f>ROUND(AVERAGEIF(H124:H154,"&lt;&gt;0"),2)</f>
        <v>7.38</v>
      </c>
      <c r="D441" s="167">
        <f>ROUND(AVERAGEIF('2010'!H124:H154,"&lt;&gt;0"),2)</f>
        <v>7.32</v>
      </c>
      <c r="E441" s="167">
        <f>ROUND(AVERAGEIF('2011'!H124:H154,"&lt;&gt;0"),2)</f>
        <v>7.44</v>
      </c>
      <c r="F441" s="167">
        <f>ROUND(AVERAGEIF('2012'!H125:H155,"&lt;&gt;0"),2)</f>
        <v>7.27</v>
      </c>
      <c r="G441" s="167">
        <f>ROUND(AVERAGEIF('2013'!H124:H154,"&lt;&gt;0"),2)</f>
        <v>7.79</v>
      </c>
      <c r="H441" s="167"/>
      <c r="I441" s="167">
        <f>ROUND(AVERAGEIF('2015'!H124:H154,"&lt;&gt;0"),2)</f>
        <v>7.19</v>
      </c>
      <c r="M441" s="286">
        <v>2013</v>
      </c>
      <c r="N441" s="172">
        <f>MAX('2013'!H4:H368)</f>
        <v>9.11</v>
      </c>
      <c r="O441" s="167">
        <f>SMALL('2013'!H4:H368,COUNTIF('2013'!H4:H368,0)+1)</f>
        <v>4.42</v>
      </c>
    </row>
    <row r="442" spans="2:15" x14ac:dyDescent="0.25">
      <c r="B442" s="284" t="s">
        <v>118</v>
      </c>
      <c r="C442" s="167">
        <f>ROUND(AVERAGEIF(H155:H184,"&lt;&gt;0"),2)</f>
        <v>7.2</v>
      </c>
      <c r="D442" s="167">
        <f>ROUND(AVERAGEIF('2010'!H155:H184,"&lt;&gt;0"),2)</f>
        <v>7.18</v>
      </c>
      <c r="E442" s="167">
        <f>ROUND(AVERAGEIF('2011'!H155:H184,"&lt;&gt;0"),2)</f>
        <v>7.36</v>
      </c>
      <c r="F442" s="167">
        <f>ROUND(AVERAGEIF('2012'!H156:H185,"&lt;&gt;0"),2)</f>
        <v>7.72</v>
      </c>
      <c r="G442" s="167">
        <f>ROUND(AVERAGEIF('2013'!H155:H184,"&lt;&gt;0"),2)</f>
        <v>7.42</v>
      </c>
      <c r="H442" s="167"/>
      <c r="I442" s="167">
        <f>ROUND(AVERAGEIF('2015'!H155:H184,"&lt;&gt;0"),2)</f>
        <v>7.47</v>
      </c>
      <c r="M442" s="286">
        <v>2014</v>
      </c>
      <c r="N442" s="167"/>
      <c r="O442" s="167"/>
    </row>
    <row r="443" spans="2:15" x14ac:dyDescent="0.25">
      <c r="B443" s="284" t="s">
        <v>119</v>
      </c>
      <c r="C443" s="167">
        <f>ROUND(AVERAGEIF(H185:H215,"&lt;&gt;0"),2)</f>
        <v>7.15</v>
      </c>
      <c r="D443" s="167">
        <f>ROUND(AVERAGEIF('2010'!H185:H215,"&lt;&gt;0"),2)</f>
        <v>7.17</v>
      </c>
      <c r="E443" s="167">
        <f>ROUND(AVERAGEIF('2011'!H185:H215,"&lt;&gt;0"),2)</f>
        <v>7.18</v>
      </c>
      <c r="F443" s="167">
        <f>ROUND(AVERAGEIF('2012'!H186:H216,"&lt;&gt;0"),2)</f>
        <v>7.69</v>
      </c>
      <c r="G443" s="167">
        <f>ROUND(AVERAGEIF('2013'!H185:H215,"&lt;&gt;0"),2)</f>
        <v>7.65</v>
      </c>
      <c r="H443" s="167"/>
      <c r="I443" s="167">
        <f>ROUND(AVERAGEIF('2015'!H185:H215,"&lt;&gt;0"),2)</f>
        <v>7.2</v>
      </c>
      <c r="M443" s="286">
        <v>2015</v>
      </c>
      <c r="N443" s="172">
        <f>MAX('2015'!H4:H368)</f>
        <v>8.4700000000000006</v>
      </c>
      <c r="O443" s="167">
        <f>SMALL('2015'!H4:H368,COUNTIF('2015'!H4:H368,0)+1)</f>
        <v>4.83</v>
      </c>
    </row>
    <row r="444" spans="2:15" x14ac:dyDescent="0.25">
      <c r="B444" s="284" t="s">
        <v>121</v>
      </c>
      <c r="C444" s="167">
        <f>ROUND(AVERAGEIF(H216:H246,"&lt;&gt;0"),2)</f>
        <v>7.18</v>
      </c>
      <c r="D444" s="167">
        <f>ROUND(AVERAGEIF('2010'!H216:H246,"&lt;&gt;0"),2)</f>
        <v>7.26</v>
      </c>
      <c r="E444" s="167">
        <f>ROUND(AVERAGEIF('2011'!H216:H246,"&lt;&gt;0"),2)</f>
        <v>7.15</v>
      </c>
      <c r="F444" s="167">
        <f>ROUND(AVERAGEIF('2012'!H217:H247,"&lt;&gt;0"),2)</f>
        <v>7.48</v>
      </c>
      <c r="G444" s="167">
        <f>ROUND(AVERAGEIF('2013'!H216:H246,"&lt;&gt;0"),2)</f>
        <v>7.39</v>
      </c>
      <c r="H444" s="167"/>
      <c r="I444" s="167">
        <f>ROUND(AVERAGEIF('2015'!H216:H246,"&lt;&gt;0"),2)</f>
        <v>7.43</v>
      </c>
    </row>
    <row r="445" spans="2:15" x14ac:dyDescent="0.25">
      <c r="B445" s="283" t="s">
        <v>122</v>
      </c>
      <c r="C445" s="167">
        <f>ROUND(AVERAGEIF(H247:H276,"&lt;&gt;0"),2)</f>
        <v>6.87</v>
      </c>
      <c r="D445" s="167">
        <f>ROUND(AVERAGEIF('2010'!H247:H276,"&lt;&gt;0"),2)</f>
        <v>7.26</v>
      </c>
      <c r="E445" s="167">
        <f>ROUND(AVERAGEIF('2011'!H247:H276,"&lt;&gt;0"),2)</f>
        <v>7.27</v>
      </c>
      <c r="F445" s="167">
        <f>ROUND(AVERAGEIF('2012'!H248:H277,"&lt;&gt;0"),2)</f>
        <v>7.34</v>
      </c>
      <c r="G445" s="167">
        <f>ROUND(AVERAGEIF('2013'!H247:H276,"&lt;&gt;0"),2)</f>
        <v>7.36</v>
      </c>
      <c r="H445" s="167"/>
      <c r="I445" s="167">
        <f>ROUND(AVERAGEIF('2015'!H247:H276,"&lt;&gt;0"),2)</f>
        <v>7.09</v>
      </c>
    </row>
    <row r="446" spans="2:15" x14ac:dyDescent="0.25">
      <c r="B446" s="284" t="s">
        <v>123</v>
      </c>
      <c r="C446" s="167">
        <f>ROUND(AVERAGEIF(H277:H307,"&lt;&gt;0"),2)</f>
        <v>7.07</v>
      </c>
      <c r="D446" s="167">
        <f>ROUND(AVERAGEIF('2010'!H277:H307,"&lt;&gt;0"),2)</f>
        <v>7.14</v>
      </c>
      <c r="E446" s="167">
        <f>ROUND(AVERAGEIF('2011'!H277:H307,"&lt;&gt;0"),2)</f>
        <v>7.22</v>
      </c>
      <c r="F446" s="167">
        <f>ROUND(AVERAGEIF('2012'!H278:H308,"&lt;&gt;0"),2)</f>
        <v>8.0399999999999991</v>
      </c>
      <c r="G446" s="167">
        <f>ROUND(AVERAGEIF('2013'!H277:H307,"&lt;&gt;0"),2)</f>
        <v>7.1</v>
      </c>
      <c r="H446" s="167"/>
      <c r="I446" s="167">
        <f>ROUND(AVERAGEIF('2015'!H277:H307,"&lt;&gt;0"),2)</f>
        <v>6.84</v>
      </c>
    </row>
    <row r="447" spans="2:15" x14ac:dyDescent="0.25">
      <c r="B447" s="283" t="s">
        <v>124</v>
      </c>
      <c r="C447" s="167">
        <f>ROUND(AVERAGEIF(H308:H337,"&lt;&gt;0"),2)</f>
        <v>7.15</v>
      </c>
      <c r="D447" s="167">
        <f>ROUND(AVERAGEIF('2010'!H308:H337,"&lt;&gt;0"),2)</f>
        <v>7.27</v>
      </c>
      <c r="E447" s="167">
        <f>ROUND(AVERAGEIF('2011'!H308:H337,"&lt;&gt;0"),2)</f>
        <v>7.3</v>
      </c>
      <c r="F447" s="167">
        <f>ROUND(AVERAGEIF('2012'!H309:H338,"&lt;&gt;0"),2)</f>
        <v>8.3000000000000007</v>
      </c>
      <c r="G447" s="167">
        <f>ROUND(AVERAGEIF('2013'!H308:H337,"&lt;&gt;0"),2)</f>
        <v>7.54</v>
      </c>
      <c r="H447" s="167"/>
      <c r="I447" s="167">
        <f>ROUND(AVERAGEIF('2015'!H308:H337,"&lt;&gt;0"),2)</f>
        <v>6.76</v>
      </c>
    </row>
    <row r="448" spans="2:15" x14ac:dyDescent="0.25">
      <c r="B448" s="283" t="s">
        <v>125</v>
      </c>
      <c r="C448" s="167">
        <f>ROUND(AVERAGEIF(H338:H368,"&lt;&gt;0"),2)</f>
        <v>7.24</v>
      </c>
      <c r="D448" s="167">
        <f>ROUND(AVERAGEIF('2010'!H338:H368,"&lt;&gt;0"),2)</f>
        <v>7.17</v>
      </c>
      <c r="E448" s="167">
        <f>ROUND(AVERAGEIF('2011'!H338:H368,"&lt;&gt;0"),2)</f>
        <v>7.51</v>
      </c>
      <c r="F448" s="167">
        <f>ROUND(AVERAGEIF('2012'!H339:H369,"&lt;&gt;0"),2)</f>
        <v>7.34</v>
      </c>
      <c r="G448" s="167">
        <f>ROUND(AVERAGEIF('2013'!H338:H368,"&lt;&gt;0"),2)</f>
        <v>6.96</v>
      </c>
      <c r="H448" s="167"/>
      <c r="I448" s="167">
        <f>ROUND(AVERAGEIF('2015'!H338:H368,"&lt;&gt;0"),2)</f>
        <v>6.7</v>
      </c>
    </row>
    <row r="449" spans="2:15" x14ac:dyDescent="0.25">
      <c r="B449" s="270" t="s">
        <v>216</v>
      </c>
      <c r="C449" s="168">
        <f>ROUND(AVERAGE(C437:C448),2)</f>
        <v>7.13</v>
      </c>
      <c r="D449" s="168">
        <f>ROUND(AVERAGE(D437:D448),2)</f>
        <v>7.19</v>
      </c>
      <c r="E449" s="168">
        <f>ROUND(AVERAGE(E437:E448),2)</f>
        <v>7.41</v>
      </c>
      <c r="F449" s="168">
        <f>ROUND(AVERAGE(F437:F448),2)</f>
        <v>7.5</v>
      </c>
      <c r="G449" s="168">
        <f>ROUND(AVERAGE(G437:G448),2)</f>
        <v>7.4</v>
      </c>
      <c r="H449" s="168"/>
      <c r="I449" s="168">
        <f>ROUND(AVERAGE(I437:I448),2)</f>
        <v>7.05</v>
      </c>
    </row>
    <row r="452" spans="2:15" x14ac:dyDescent="0.25">
      <c r="C452" s="287" t="s">
        <v>222</v>
      </c>
      <c r="D452" s="288"/>
      <c r="E452" s="288"/>
      <c r="F452" s="288"/>
      <c r="G452" s="288"/>
      <c r="H452" s="288"/>
      <c r="I452" s="289"/>
      <c r="N452" s="287" t="s">
        <v>222</v>
      </c>
      <c r="O452" s="289"/>
    </row>
    <row r="453" spans="2:15" ht="30" x14ac:dyDescent="0.25">
      <c r="B453" s="223"/>
      <c r="C453" s="223">
        <v>2009</v>
      </c>
      <c r="D453" s="223">
        <v>2010</v>
      </c>
      <c r="E453" s="222">
        <v>2011</v>
      </c>
      <c r="F453" s="223">
        <v>2012</v>
      </c>
      <c r="G453" s="290">
        <v>2013</v>
      </c>
      <c r="H453" s="290">
        <v>2014</v>
      </c>
      <c r="I453" s="290">
        <v>2015</v>
      </c>
      <c r="N453" s="223" t="s">
        <v>106</v>
      </c>
      <c r="O453" s="223" t="s">
        <v>107</v>
      </c>
    </row>
    <row r="454" spans="2:15" x14ac:dyDescent="0.25">
      <c r="B454" s="222" t="s">
        <v>112</v>
      </c>
      <c r="C454" s="167">
        <f>ROUND(AVERAGEIF(I4:I34,"&lt;&gt;0"),2)</f>
        <v>2.06</v>
      </c>
      <c r="D454" s="167">
        <f>ROUND(AVERAGEIF('2010'!I4:I34,"&lt;&gt;0"),2)</f>
        <v>1.57</v>
      </c>
      <c r="E454" s="167">
        <f>ROUND(AVERAGEIF('2011'!I4:I34,"&lt;&gt;0"),2)</f>
        <v>1.49</v>
      </c>
      <c r="F454" s="167">
        <f>ROUND(AVERAGEIF('2012'!I4:I34,"&lt;&gt;0"),2)</f>
        <v>1.83</v>
      </c>
      <c r="G454" s="167">
        <f>ROUND(AVERAGEIF('2013'!I4:I34,"&lt;&gt;0"),2)</f>
        <v>1.86</v>
      </c>
      <c r="H454" s="167">
        <f>ROUND(AVERAGEIF('2014'!I4:I34,"&lt;&gt;0"),2)</f>
        <v>1.74</v>
      </c>
      <c r="I454" s="167">
        <f>ROUND(AVERAGEIF('2015'!I4:I34,"&lt;&gt;0"),2)</f>
        <v>1.72</v>
      </c>
      <c r="M454" s="290">
        <v>2009</v>
      </c>
      <c r="N454" s="291">
        <f>MAX(I4:I368)</f>
        <v>7.86</v>
      </c>
      <c r="O454" s="167">
        <f>SMALL(I4:I368,COUNTIF(I4:I368,0)+1)</f>
        <v>1.05</v>
      </c>
    </row>
    <row r="455" spans="2:15" x14ac:dyDescent="0.25">
      <c r="B455" s="222" t="s">
        <v>113</v>
      </c>
      <c r="C455" s="167">
        <f>ROUND(AVERAGEIF(I35:I62,"&lt;&gt;0"),2)</f>
        <v>1.74</v>
      </c>
      <c r="D455" s="167">
        <f>ROUND(AVERAGEIF('2010'!I35:I62,"&lt;&gt;0"),2)</f>
        <v>1.26</v>
      </c>
      <c r="E455" s="167">
        <f>ROUND(AVERAGEIF('2011'!I35:I62,"&lt;&gt;0"),2)</f>
        <v>1.29</v>
      </c>
      <c r="F455" s="167">
        <f>ROUND(AVERAGEIF('2012'!I35:I63,"&lt;&gt;0"),2)</f>
        <v>1.43</v>
      </c>
      <c r="G455" s="167">
        <f>ROUND(AVERAGEIF('2013'!I35:I62,"&lt;&gt;0"),2)</f>
        <v>1.67</v>
      </c>
      <c r="H455" s="167">
        <f>ROUND(AVERAGEIF('2014'!I35:I62,"&lt;&gt;0"),2)</f>
        <v>1.9</v>
      </c>
      <c r="I455" s="167">
        <f>ROUND(AVERAGEIF('2015'!I35:I62,"&lt;&gt;0"),2)</f>
        <v>1.62</v>
      </c>
      <c r="M455" s="290">
        <v>2010</v>
      </c>
      <c r="N455" s="172">
        <f>MAX('2010'!I4:I368)</f>
        <v>2.98</v>
      </c>
      <c r="O455" s="167">
        <f>SMALL('2010'!I4:I368,COUNTIF('2010'!I4:I368,0)+1)</f>
        <v>0.91</v>
      </c>
    </row>
    <row r="456" spans="2:15" x14ac:dyDescent="0.25">
      <c r="B456" s="222" t="s">
        <v>114</v>
      </c>
      <c r="C456" s="167">
        <f>ROUND(AVERAGEIF(I63:I93,"&lt;&gt;0"),2)</f>
        <v>1.77</v>
      </c>
      <c r="D456" s="167">
        <f>ROUND(AVERAGEIF('2010'!I63:I93,"&lt;&gt;0"),2)</f>
        <v>1.21</v>
      </c>
      <c r="E456" s="167">
        <f>ROUND(AVERAGEIF('2011'!I63:I93,"&lt;&gt;0"),2)</f>
        <v>1.05</v>
      </c>
      <c r="F456" s="167">
        <f>ROUND(AVERAGEIF('2012'!I64:I94,"&lt;&gt;0"),2)</f>
        <v>1.35</v>
      </c>
      <c r="G456" s="167">
        <f>ROUND(AVERAGEIF('2013'!I63:I93,"&lt;&gt;0"),2)</f>
        <v>1.78</v>
      </c>
      <c r="H456" s="167">
        <f>ROUND(AVERAGEIF('2014'!I63:I93,"&lt;&gt;0"),2)</f>
        <v>1.87</v>
      </c>
      <c r="I456" s="167">
        <f>ROUND(AVERAGEIF('2015'!I63:I93,"&lt;&gt;0"),2)</f>
        <v>1.81</v>
      </c>
      <c r="M456" s="290">
        <v>2011</v>
      </c>
      <c r="N456" s="172">
        <f>MAX('2011'!I4:I368)</f>
        <v>2.1</v>
      </c>
      <c r="O456" s="167">
        <f>SMALL('2011'!I4:I368,COUNTIF('2011'!I4:I368,0)+1)</f>
        <v>0.57999999999999996</v>
      </c>
    </row>
    <row r="457" spans="2:15" x14ac:dyDescent="0.25">
      <c r="B457" s="222" t="s">
        <v>115</v>
      </c>
      <c r="C457" s="167">
        <f>ROUND(AVERAGEIF(I94:I123,"&lt;&gt;0"),2)</f>
        <v>1.55</v>
      </c>
      <c r="D457" s="167">
        <f>ROUND(AVERAGEIF('2010'!I94:I123,"&lt;&gt;0"),2)</f>
        <v>1.31</v>
      </c>
      <c r="E457" s="167">
        <f>ROUND(AVERAGEIF('2011'!I94:I123,"&lt;&gt;0"),2)</f>
        <v>0.96</v>
      </c>
      <c r="F457" s="167">
        <f>ROUND(AVERAGEIF('2012'!I95:I124,"&lt;&gt;0"),2)</f>
        <v>1.36</v>
      </c>
      <c r="G457" s="167">
        <f>ROUND(AVERAGEIF('2013'!I94:I123,"&lt;&gt;0"),2)</f>
        <v>1.82</v>
      </c>
      <c r="H457" s="167">
        <f>ROUND(AVERAGEIF('2014'!I94:I123,"&lt;&gt;0"),2)</f>
        <v>1.83</v>
      </c>
      <c r="I457" s="167">
        <f>ROUND(AVERAGEIF('2015'!I94:I123,"&lt;&gt;0"),2)</f>
        <v>1.48</v>
      </c>
      <c r="M457" s="290">
        <v>2012</v>
      </c>
      <c r="N457" s="172">
        <f>MAX('2012'!I4:I369)</f>
        <v>2.52</v>
      </c>
      <c r="O457" s="167">
        <f>SMALL('2012'!I4:I369,COUNTIF('2012'!I4:I369,0)+1)</f>
        <v>0.41</v>
      </c>
    </row>
    <row r="458" spans="2:15" x14ac:dyDescent="0.25">
      <c r="B458" s="222" t="s">
        <v>117</v>
      </c>
      <c r="C458" s="167">
        <f>ROUND(AVERAGEIF(I124:I154,"&lt;&gt;0"),2)</f>
        <v>1.57</v>
      </c>
      <c r="D458" s="167">
        <f>ROUND(AVERAGEIF('2010'!I124:I154,"&lt;&gt;0"),2)</f>
        <v>1.22</v>
      </c>
      <c r="E458" s="167">
        <f>ROUND(AVERAGEIF('2011'!I124:I154,"&lt;&gt;0"),2)</f>
        <v>0.96</v>
      </c>
      <c r="F458" s="167">
        <f>ROUND(AVERAGEIF('2012'!I125:I155,"&lt;&gt;0"),2)</f>
        <v>1.49</v>
      </c>
      <c r="G458" s="167">
        <f>ROUND(AVERAGEIF('2013'!I124:I154,"&lt;&gt;0"),2)</f>
        <v>1.98</v>
      </c>
      <c r="H458" s="167">
        <f>ROUND(AVERAGEIF('2014'!I124:I154,"&lt;&gt;0"),2)</f>
        <v>2.04</v>
      </c>
      <c r="I458" s="167">
        <f>ROUND(AVERAGEIF('2015'!I124:I154,"&lt;&gt;0"),2)</f>
        <v>1.76</v>
      </c>
      <c r="M458" s="290">
        <v>2013</v>
      </c>
      <c r="N458" s="172">
        <f>MAX('2013'!I4:I368)</f>
        <v>2.64</v>
      </c>
      <c r="O458" s="167">
        <f>SMALL('2013'!I4:I368,COUNTIF('2013'!I4:I368,0)+1)</f>
        <v>0.88500000000000001</v>
      </c>
    </row>
    <row r="459" spans="2:15" x14ac:dyDescent="0.25">
      <c r="B459" s="222" t="s">
        <v>118</v>
      </c>
      <c r="C459" s="167">
        <f>ROUND(AVERAGEIF(I155:I184,"&lt;&gt;0"),2)</f>
        <v>1.68</v>
      </c>
      <c r="D459" s="167">
        <f>ROUND(AVERAGEIF('2010'!I155:I184,"&lt;&gt;0"),2)</f>
        <v>1.24</v>
      </c>
      <c r="E459" s="167">
        <f>ROUND(AVERAGEIF('2011'!I155:I184,"&lt;&gt;0"),2)</f>
        <v>1.03</v>
      </c>
      <c r="F459" s="167">
        <f>ROUND(AVERAGEIF('2012'!I156:I185,"&lt;&gt;0"),2)</f>
        <v>1.53</v>
      </c>
      <c r="G459" s="167">
        <f>ROUND(AVERAGEIF('2013'!I155:I184,"&lt;&gt;0"),2)</f>
        <v>1.88</v>
      </c>
      <c r="H459" s="167">
        <f>ROUND(AVERAGEIF('2014'!I84:I155,"&lt;&gt;0"),2)</f>
        <v>1.92</v>
      </c>
      <c r="I459" s="167">
        <f>ROUND(AVERAGEIF('2015'!I155:I184,"&lt;&gt;0"),2)</f>
        <v>1.57</v>
      </c>
      <c r="M459" s="290">
        <v>2014</v>
      </c>
      <c r="N459" s="172">
        <f>MAX('2014'!I4:I368)</f>
        <v>2.98</v>
      </c>
      <c r="O459" s="167">
        <f>SMALL('2014'!I4:I368,COUNTIF('2014'!I4:I368,0)+1)</f>
        <v>0.34100000000000003</v>
      </c>
    </row>
    <row r="460" spans="2:15" x14ac:dyDescent="0.25">
      <c r="B460" s="222" t="s">
        <v>119</v>
      </c>
      <c r="C460" s="167">
        <f>ROUND(AVERAGEIF(I185:I215,"&lt;&gt;0"),2)</f>
        <v>1.53</v>
      </c>
      <c r="D460" s="167">
        <f>ROUND(AVERAGEIF('2010'!I185:I215,"&lt;&gt;0"),2)</f>
        <v>1.4</v>
      </c>
      <c r="E460" s="167">
        <f>ROUND(AVERAGEIF('2011'!I185:I215,"&lt;&gt;0"),2)</f>
        <v>1.1100000000000001</v>
      </c>
      <c r="F460" s="167">
        <f>ROUND(AVERAGEIF('2012'!I186:I216,"&lt;&gt;0"),2)</f>
        <v>1.78</v>
      </c>
      <c r="G460" s="167">
        <f>ROUND(AVERAGEIF('2013'!I185:I215,"&lt;&gt;0"),2)</f>
        <v>1.89</v>
      </c>
      <c r="H460" s="167">
        <f>ROUND(AVERAGEIF('2014'!I185:I215,"&lt;&gt;0"),2)</f>
        <v>2.11</v>
      </c>
      <c r="I460" s="167">
        <f>ROUND(AVERAGEIF('2015'!I185:I215,"&lt;&gt;0"),2)</f>
        <v>1.62</v>
      </c>
      <c r="M460" s="290">
        <v>2015</v>
      </c>
      <c r="N460" s="291">
        <f>MAX('2015'!I4:I368)</f>
        <v>6.59</v>
      </c>
      <c r="O460" s="167">
        <f>SMALL('2015'!I4:I368,COUNTIF('2015'!I4:I368,0)+1)</f>
        <v>1.24</v>
      </c>
    </row>
    <row r="461" spans="2:15" x14ac:dyDescent="0.25">
      <c r="B461" s="222" t="s">
        <v>121</v>
      </c>
      <c r="C461" s="167">
        <f>ROUND(AVERAGEIF(I216:I246,"&lt;&gt;0"),2)</f>
        <v>1.76</v>
      </c>
      <c r="D461" s="167">
        <f>ROUND(AVERAGEIF('2010'!I216:I246,"&lt;&gt;0"),2)</f>
        <v>1.76</v>
      </c>
      <c r="E461" s="167">
        <f>ROUND(AVERAGEIF('2011'!I216:I246,"&lt;&gt;0"),2)</f>
        <v>1.32</v>
      </c>
      <c r="F461" s="167">
        <f>ROUND(AVERAGEIF('2012'!I217:I247,"&lt;&gt;0"),2)</f>
        <v>1.95</v>
      </c>
      <c r="G461" s="167">
        <f>ROUND(AVERAGEIF('2013'!I216:I246,"&lt;&gt;0"),2)</f>
        <v>2.1</v>
      </c>
      <c r="H461" s="167">
        <f>ROUND(AVERAGEIF('2014'!I216:I246,"&lt;&gt;0"),2)</f>
        <v>1.85</v>
      </c>
      <c r="I461" s="167">
        <f>ROUND(AVERAGEIF('2015'!I216:I246,"&lt;&gt;0"),2)</f>
        <v>1.89</v>
      </c>
    </row>
    <row r="462" spans="2:15" x14ac:dyDescent="0.25">
      <c r="B462" s="223" t="s">
        <v>122</v>
      </c>
      <c r="C462" s="167">
        <f>ROUND(AVERAGEIF(I247:I276,"&lt;&gt;0"),2)</f>
        <v>2.21</v>
      </c>
      <c r="D462" s="167">
        <f>ROUND(AVERAGEIF('2010'!I247:I276,"&lt;&gt;0"),2)</f>
        <v>1.69</v>
      </c>
      <c r="E462" s="167">
        <f>ROUND(AVERAGEIF('2011'!I247:I276,"&lt;&gt;0"),2)</f>
        <v>1.1499999999999999</v>
      </c>
      <c r="F462" s="167">
        <f>ROUND(AVERAGEIF('2012'!I248:I277,"&lt;&gt;0"),2)</f>
        <v>1.98</v>
      </c>
      <c r="G462" s="167">
        <f>ROUND(AVERAGEIF('2013'!I247:I276,"&lt;&gt;0"),2)</f>
        <v>2.06</v>
      </c>
      <c r="H462" s="167">
        <f>ROUND(AVERAGEIF('2014'!I247:I276,"&lt;&gt;0"),2)</f>
        <v>1.96</v>
      </c>
      <c r="I462" s="167">
        <f>ROUND(AVERAGEIF('2015'!I247:I276,"&lt;&gt;0"),2)</f>
        <v>1.91</v>
      </c>
    </row>
    <row r="463" spans="2:15" x14ac:dyDescent="0.25">
      <c r="B463" s="222" t="s">
        <v>123</v>
      </c>
      <c r="C463" s="167">
        <f>ROUND(AVERAGEIF(I277:I307,"&lt;&gt;0"),2)</f>
        <v>1.9</v>
      </c>
      <c r="D463" s="167">
        <f>ROUND(AVERAGEIF('2010'!I277:I307,"&lt;&gt;0"),2)</f>
        <v>1.58</v>
      </c>
      <c r="E463" s="167">
        <f>ROUND(AVERAGEIF('2011'!I277:I307,"&lt;&gt;0"),2)</f>
        <v>1.21</v>
      </c>
      <c r="F463" s="167">
        <f>ROUND(AVERAGEIF('2012'!I278:I308,"&lt;&gt;0"),2)</f>
        <v>2.06</v>
      </c>
      <c r="G463" s="167">
        <f>ROUND(AVERAGEIF('2013'!I277:I307,"&lt;&gt;0"),2)</f>
        <v>2.15</v>
      </c>
      <c r="H463" s="167">
        <f>ROUND(AVERAGEIF('2014'!I277:I307,"&lt;&gt;0"),2)</f>
        <v>1.87</v>
      </c>
      <c r="I463" s="167">
        <f>ROUND(AVERAGEIF('2015'!I277:I307,"&lt;&gt;0"),2)</f>
        <v>1.87</v>
      </c>
    </row>
    <row r="464" spans="2:15" x14ac:dyDescent="0.25">
      <c r="B464" s="223" t="s">
        <v>124</v>
      </c>
      <c r="C464" s="167">
        <f>ROUND(AVERAGEIF(I308:I337,"&lt;&gt;0"),2)</f>
        <v>1.8</v>
      </c>
      <c r="D464" s="167">
        <f>ROUND(AVERAGEIF('2010'!I308:I337,"&lt;&gt;0"),2)</f>
        <v>1.66</v>
      </c>
      <c r="E464" s="167">
        <f>ROUND(AVERAGEIF('2011'!I308:I337,"&lt;&gt;0"),2)</f>
        <v>1.85</v>
      </c>
      <c r="F464" s="167">
        <f>ROUND(AVERAGEIF('2012'!I309:I338,"&lt;&gt;0"),2)</f>
        <v>1.8</v>
      </c>
      <c r="G464" s="167">
        <f>ROUND(AVERAGEIF('2013'!I308:I337,"&lt;&gt;0"),2)</f>
        <v>2.19</v>
      </c>
      <c r="H464" s="167">
        <f>ROUND(AVERAGEIF('2014'!I308:I337,"&lt;&gt;0"),2)</f>
        <v>1.69</v>
      </c>
      <c r="I464" s="167">
        <f>ROUND(AVERAGEIF('2015'!I308:I337,"&lt;&gt;0"),2)</f>
        <v>1.78</v>
      </c>
    </row>
    <row r="465" spans="2:15" x14ac:dyDescent="0.25">
      <c r="B465" s="223" t="s">
        <v>125</v>
      </c>
      <c r="C465" s="167">
        <f>ROUND(AVERAGEIF(I338:I368,"&lt;&gt;0"),2)</f>
        <v>1.84</v>
      </c>
      <c r="D465" s="167">
        <f>ROUND(AVERAGEIF('2010'!I338:I368,"&lt;&gt;0"),2)</f>
        <v>1.45</v>
      </c>
      <c r="E465" s="167">
        <f>ROUND(AVERAGEIF('2011'!I338:I368,"&lt;&gt;0"),2)</f>
        <v>1.87</v>
      </c>
      <c r="F465" s="167">
        <f>ROUND(AVERAGEIF('2012'!I339:I369,"&lt;&gt;0"),2)</f>
        <v>1.83</v>
      </c>
      <c r="G465" s="167">
        <f>ROUND(AVERAGEIF('2013'!I338:I368,"&lt;&gt;0"),2)</f>
        <v>2.08</v>
      </c>
      <c r="H465" s="167">
        <f>ROUND(AVERAGEIF('2014'!I338:I368,"&lt;&gt;0"),2)</f>
        <v>1.86</v>
      </c>
      <c r="I465" s="167">
        <f>ROUND(AVERAGEIF('2015'!I338:I368,"&lt;&gt;0"),2)</f>
        <v>1.79</v>
      </c>
    </row>
    <row r="466" spans="2:15" x14ac:dyDescent="0.25">
      <c r="B466" s="270" t="s">
        <v>216</v>
      </c>
      <c r="C466" s="168">
        <f t="shared" ref="C466:I466" si="690">ROUND(AVERAGE(C454:C465),2)</f>
        <v>1.78</v>
      </c>
      <c r="D466" s="168">
        <f t="shared" si="690"/>
        <v>1.45</v>
      </c>
      <c r="E466" s="168">
        <f t="shared" si="690"/>
        <v>1.27</v>
      </c>
      <c r="F466" s="168">
        <f t="shared" si="690"/>
        <v>1.7</v>
      </c>
      <c r="G466" s="168">
        <f t="shared" si="690"/>
        <v>1.96</v>
      </c>
      <c r="H466" s="168">
        <f t="shared" si="690"/>
        <v>1.89</v>
      </c>
      <c r="I466" s="168">
        <f t="shared" si="690"/>
        <v>1.74</v>
      </c>
    </row>
    <row r="469" spans="2:15" x14ac:dyDescent="0.25">
      <c r="C469" s="292" t="s">
        <v>223</v>
      </c>
      <c r="D469" s="293"/>
      <c r="E469" s="293"/>
      <c r="F469" s="293"/>
      <c r="G469" s="293"/>
      <c r="H469" s="293"/>
      <c r="I469" s="294"/>
      <c r="N469" s="292" t="s">
        <v>223</v>
      </c>
      <c r="O469" s="294"/>
    </row>
    <row r="470" spans="2:15" ht="30" x14ac:dyDescent="0.25">
      <c r="B470" s="213"/>
      <c r="C470" s="213">
        <v>2009</v>
      </c>
      <c r="D470" s="213">
        <v>2010</v>
      </c>
      <c r="E470" s="295">
        <v>2011</v>
      </c>
      <c r="F470" s="213">
        <v>2012</v>
      </c>
      <c r="G470" s="296">
        <v>2013</v>
      </c>
      <c r="H470" s="296">
        <v>2014</v>
      </c>
      <c r="I470" s="296">
        <v>2015</v>
      </c>
      <c r="N470" s="213" t="s">
        <v>106</v>
      </c>
      <c r="O470" s="213" t="s">
        <v>107</v>
      </c>
    </row>
    <row r="471" spans="2:15" x14ac:dyDescent="0.25">
      <c r="B471" s="295" t="s">
        <v>112</v>
      </c>
      <c r="C471" s="167">
        <f>ROUND(AVERAGEIF(BD4:BD34,"&lt;&gt;0"),2)</f>
        <v>14.32</v>
      </c>
      <c r="D471" s="167">
        <f>ROUND(AVERAGEIF('2010'!BD4:BD34,"&lt;&gt;0"),2)</f>
        <v>10.51</v>
      </c>
      <c r="E471" s="167">
        <f>ROUND(AVERAGEIF('2011'!BD4:BD34,"&lt;&gt;0"),2)</f>
        <v>28.34</v>
      </c>
      <c r="F471" s="167">
        <f>ROUND(AVERAGEIF('2012'!BD4:BD34,"&lt;&gt;0"),2)</f>
        <v>26.88</v>
      </c>
      <c r="G471" s="167">
        <f>ROUND(AVERAGEIF('2013'!BD4:BD34,"&lt;&gt;0"),2)</f>
        <v>32.33</v>
      </c>
      <c r="H471" s="167">
        <f>ROUND(AVERAGEIF('2014'!BD4:BD34,"&lt;&gt;0"),2)</f>
        <v>31.84</v>
      </c>
      <c r="I471" s="167">
        <f>ROUND(AVERAGEIF('2015'!BD4:BD34,"&lt;&gt;0"),2)</f>
        <v>28.1</v>
      </c>
      <c r="M471" s="296">
        <v>2009</v>
      </c>
      <c r="N471" s="172">
        <f>MAX(BD4:BD368)</f>
        <v>15.47</v>
      </c>
      <c r="O471" s="167">
        <f>SMALL(BD4:BD368,COUNTIF(BD4:BD368,0)+1)</f>
        <v>2</v>
      </c>
    </row>
    <row r="472" spans="2:15" x14ac:dyDescent="0.25">
      <c r="B472" s="295" t="s">
        <v>113</v>
      </c>
      <c r="C472" s="167">
        <f>ROUND(AVERAGEIF(BD35:BD62,"&lt;&gt;0"),2)</f>
        <v>6.63</v>
      </c>
      <c r="D472" s="167">
        <f>ROUND(AVERAGEIF('2010'!BD35:BD62,"&lt;&gt;0"),2)</f>
        <v>10.02</v>
      </c>
      <c r="E472" s="167">
        <f>ROUND(AVERAGEIF('2011'!BD35:BD62,"&lt;&gt;0"),2)</f>
        <v>30.69</v>
      </c>
      <c r="F472" s="167">
        <f>ROUND(AVERAGEIF('2012'!BD35:BD63,"&lt;&gt;0"),2)</f>
        <v>27.1</v>
      </c>
      <c r="G472" s="167">
        <f>ROUND(AVERAGEIF('2013'!BD35:BD62,"&lt;&gt;0"),2)</f>
        <v>32.07</v>
      </c>
      <c r="H472" s="167">
        <f>ROUND(AVERAGEIF('2014'!BD35:BD62,"&lt;&gt;0"),2)</f>
        <v>32.81</v>
      </c>
      <c r="I472" s="167">
        <f>ROUND(AVERAGEIF('2015'!BD35:BD62,"&lt;&gt;0"),2)</f>
        <v>29.86</v>
      </c>
      <c r="M472" s="296">
        <v>2010</v>
      </c>
      <c r="N472" s="172">
        <f>MAX('2010'!BD4:BD368)</f>
        <v>38.72</v>
      </c>
      <c r="O472" s="167">
        <f>SMALL('2010'!BD4:BD368,COUNTIF('2010'!BD4:BD368,0)+1)</f>
        <v>5.17</v>
      </c>
    </row>
    <row r="473" spans="2:15" x14ac:dyDescent="0.25">
      <c r="B473" s="295" t="s">
        <v>114</v>
      </c>
      <c r="C473" s="167">
        <f>ROUND(AVERAGEIF(BD63:BD93,"&lt;&gt;0"),2)</f>
        <v>10.19</v>
      </c>
      <c r="D473" s="167">
        <f>ROUND(AVERAGEIF('2010'!BD63:BD93,"&lt;&gt;0"),2)</f>
        <v>9.49</v>
      </c>
      <c r="E473" s="167">
        <f>ROUND(AVERAGEIF('2011'!BD63:BD93,"&lt;&gt;0"),2)</f>
        <v>31.61</v>
      </c>
      <c r="F473" s="167">
        <f>ROUND(AVERAGEIF('2012'!BD64:BD94,"&lt;&gt;0"),2)</f>
        <v>29</v>
      </c>
      <c r="G473" s="167">
        <f>ROUND(AVERAGEIF('2013'!BD63:BD93,"&lt;&gt;0"),2)</f>
        <v>31</v>
      </c>
      <c r="H473" s="167">
        <f>ROUND(AVERAGEIF('2014'!BD63:BD93,"&lt;&gt;0"),2)</f>
        <v>31.37</v>
      </c>
      <c r="I473" s="167">
        <f>ROUND(AVERAGEIF('2015'!BD63:BD93,"&lt;&gt;0"),2)</f>
        <v>29.16</v>
      </c>
      <c r="M473" s="296">
        <v>2011</v>
      </c>
      <c r="N473" s="172">
        <f>MAX('2011'!BD4:BD368)</f>
        <v>48.81</v>
      </c>
      <c r="O473" s="167">
        <f>SMALL('2011'!BD4:BD368,COUNTIF('2011'!BD4:BD368,0)+1)</f>
        <v>15.03</v>
      </c>
    </row>
    <row r="474" spans="2:15" x14ac:dyDescent="0.25">
      <c r="B474" s="295" t="s">
        <v>115</v>
      </c>
      <c r="C474" s="167">
        <f>ROUND(AVERAGEIF(BD94:BD123,"&lt;&gt;0"),2)</f>
        <v>9.2100000000000009</v>
      </c>
      <c r="D474" s="167">
        <f>ROUND(AVERAGEIF('2010'!BD94:BD123,"&lt;&gt;0"),2)</f>
        <v>10.66</v>
      </c>
      <c r="E474" s="167">
        <f>ROUND(AVERAGEIF('2011'!BD94:BD123,"&lt;&gt;0"),2)</f>
        <v>37.950000000000003</v>
      </c>
      <c r="F474" s="167">
        <f>ROUND(AVERAGEIF('2012'!BD95:BD124,"&lt;&gt;0"),2)</f>
        <v>26.35</v>
      </c>
      <c r="G474" s="167">
        <f>ROUND(AVERAGEIF('2013'!BD94:BD123,"&lt;&gt;0"),2)</f>
        <v>27.72</v>
      </c>
      <c r="H474" s="167">
        <f>ROUND(AVERAGEIF('2014'!BD94:BD123,"&lt;&gt;0"),2)</f>
        <v>31.06</v>
      </c>
      <c r="I474" s="167">
        <f>ROUND(AVERAGEIF('2015'!BD94:BD123,"&lt;&gt;0"),2)</f>
        <v>30.1</v>
      </c>
      <c r="M474" s="296">
        <v>2012</v>
      </c>
      <c r="N474" s="172">
        <f>MAX('2012'!BD4:BD369)</f>
        <v>76.16</v>
      </c>
      <c r="O474" s="167">
        <f>SMALL('2012'!BD4:BD369,COUNTIF('2012'!BD4:BD369,0)+1)</f>
        <v>11.78</v>
      </c>
    </row>
    <row r="475" spans="2:15" x14ac:dyDescent="0.25">
      <c r="B475" s="295" t="s">
        <v>117</v>
      </c>
      <c r="C475" s="167">
        <f>ROUND(AVERAGEIF(BD124:BD154,"&lt;&gt;0"),2)</f>
        <v>8.11</v>
      </c>
      <c r="D475" s="167">
        <f>ROUND(AVERAGEIF('2010'!BD124:BD154,"&lt;&gt;0"),2)</f>
        <v>9.64</v>
      </c>
      <c r="E475" s="167">
        <f>ROUND(AVERAGEIF('2011'!BD124:BD154,"&lt;&gt;0"),2)</f>
        <v>38</v>
      </c>
      <c r="F475" s="167">
        <f>ROUND(AVERAGEIF('2012'!BD125:BD155,"&lt;&gt;0"),2)</f>
        <v>28.56</v>
      </c>
      <c r="G475" s="167">
        <f>ROUND(AVERAGEIF('2013'!BD124:BD154,"&lt;&gt;0"),2)</f>
        <v>28.01</v>
      </c>
      <c r="H475" s="167">
        <f>ROUND(AVERAGEIF('2014'!BD124:BD154,"&lt;&gt;0"),2)</f>
        <v>31.44</v>
      </c>
      <c r="I475" s="167">
        <f>ROUND(AVERAGEIF('2015'!BD124:BD154,"&lt;&gt;0"),2)</f>
        <v>30.13</v>
      </c>
      <c r="M475" s="296">
        <v>2013</v>
      </c>
      <c r="N475" s="172">
        <f>MAX('2013'!BD4:BD368)</f>
        <v>39.33</v>
      </c>
      <c r="O475" s="167">
        <f>SMALL('2013'!BD4:BD368,COUNTIF('2013'!BD4:BD368,0)+1)</f>
        <v>3.0139999999999998</v>
      </c>
    </row>
    <row r="476" spans="2:15" x14ac:dyDescent="0.25">
      <c r="B476" s="295" t="s">
        <v>118</v>
      </c>
      <c r="C476" s="167">
        <f>ROUND(AVERAGEIF(BD155:BD184,"&lt;&gt;0"),2)</f>
        <v>7.51</v>
      </c>
      <c r="D476" s="167">
        <f>ROUND(AVERAGEIF('2010'!BD155:BD184,"&lt;&gt;0"),2)</f>
        <v>8.9499999999999993</v>
      </c>
      <c r="E476" s="167">
        <f>ROUND(AVERAGEIF('2011'!BD155:BD184,"&lt;&gt;0"),2)</f>
        <v>36.29</v>
      </c>
      <c r="F476" s="167">
        <f>ROUND(AVERAGEIF('2012'!BD156:BD185,"&lt;&gt;0"),2)</f>
        <v>31.05</v>
      </c>
      <c r="G476" s="167">
        <f>ROUND(AVERAGEIF('2013'!BD155:BD184,"&lt;&gt;0"),2)</f>
        <v>28.12</v>
      </c>
      <c r="H476" s="167">
        <f>ROUND(AVERAGEIF('2014'!BD155:BD184,"&lt;&gt;0"),2)</f>
        <v>30.84</v>
      </c>
      <c r="I476" s="167">
        <f>ROUND(AVERAGEIF('2015'!BD155:BD184,"&lt;&gt;0"),2)</f>
        <v>29.61</v>
      </c>
      <c r="M476" s="296">
        <v>2014</v>
      </c>
      <c r="N476" s="172">
        <f>MAX('2014'!BD4:BD368)</f>
        <v>37.46</v>
      </c>
      <c r="O476" s="167">
        <f>SMALL('2014'!BD4:BD368,COUNTIF('2014'!BD4:BD368,0)+1)</f>
        <v>22.61</v>
      </c>
    </row>
    <row r="477" spans="2:15" x14ac:dyDescent="0.25">
      <c r="B477" s="295" t="s">
        <v>119</v>
      </c>
      <c r="C477" s="167">
        <f>ROUND(AVERAGEIF(BD185:BD215,"&lt;&gt;0"),2)</f>
        <v>7.66</v>
      </c>
      <c r="D477" s="167">
        <f>ROUND(AVERAGEIF('2010'!BD185:BD215,"&lt;&gt;0"),2)</f>
        <v>7.93</v>
      </c>
      <c r="E477" s="167">
        <f>ROUND(AVERAGEIF('2011'!BD185:BD215,"&lt;&gt;0"),2)</f>
        <v>26.87</v>
      </c>
      <c r="F477" s="167">
        <f>ROUND(AVERAGEIF('2012'!BD186:BD216,"&lt;&gt;0"),2)</f>
        <v>30.64</v>
      </c>
      <c r="G477" s="167">
        <f>ROUND(AVERAGEIF('2013'!BD185:BD215,"&lt;&gt;0"),2)</f>
        <v>28.9</v>
      </c>
      <c r="H477" s="167">
        <f>ROUND(AVERAGEIF('2014'!BD185:BD215,"&lt;&gt;0"),2)</f>
        <v>29.77</v>
      </c>
      <c r="I477" s="167">
        <f>ROUND(AVERAGEIF('2015'!BD185:BD215,"&lt;&gt;0"),2)</f>
        <v>28.68</v>
      </c>
      <c r="M477" s="296">
        <v>2015</v>
      </c>
      <c r="N477" s="172">
        <f>MAX('2015'!BD4:BD368)</f>
        <v>35.590000000000003</v>
      </c>
      <c r="O477" s="167">
        <f>SMALL('2015'!BD4:BD368,COUNTIF('2015'!BD4:BD368,0)+1)</f>
        <v>14.085000000000001</v>
      </c>
    </row>
    <row r="478" spans="2:15" x14ac:dyDescent="0.25">
      <c r="B478" s="295" t="s">
        <v>121</v>
      </c>
      <c r="C478" s="167">
        <f>ROUND(AVERAGEIF(BD216:BD246,"&lt;&gt;0"),2)</f>
        <v>6.7</v>
      </c>
      <c r="D478" s="167">
        <f>ROUND(AVERAGEIF('2010'!BD216:BD246,"&lt;&gt;0"),2)</f>
        <v>8.11</v>
      </c>
      <c r="E478" s="167">
        <f>ROUND(AVERAGEIF('2011'!BD216:BD246,"&lt;&gt;0"),2)</f>
        <v>31.55</v>
      </c>
      <c r="F478" s="167">
        <f>ROUND(AVERAGEIF('2012'!BD217:BD247,"&lt;&gt;0"),2)</f>
        <v>29</v>
      </c>
      <c r="G478" s="167">
        <f>ROUND(AVERAGEIF('2013'!BD216:BD246,"&lt;&gt;0"),2)</f>
        <v>27.84</v>
      </c>
      <c r="H478" s="167">
        <f>ROUND(AVERAGEIF('2014'!BD216:BD246,"&lt;&gt;0"),2)</f>
        <v>31.77</v>
      </c>
      <c r="I478" s="167">
        <f>ROUND(AVERAGEIF('2015'!BD216:BD246,"&lt;&gt;0"),2)</f>
        <v>29.39</v>
      </c>
    </row>
    <row r="479" spans="2:15" x14ac:dyDescent="0.25">
      <c r="B479" s="213" t="s">
        <v>122</v>
      </c>
      <c r="C479" s="167">
        <f>ROUND(AVERAGEIF(BD247:BD276,"&lt;&gt;0"),2)</f>
        <v>9.32</v>
      </c>
      <c r="D479" s="167">
        <f>ROUND(AVERAGEIF('2010'!BD247:BD276,"&lt;&gt;0"),2)</f>
        <v>10.28</v>
      </c>
      <c r="E479" s="167">
        <f>ROUND(AVERAGEIF('2011'!BD247:BD276,"&lt;&gt;0"),2)</f>
        <v>33.76</v>
      </c>
      <c r="F479" s="167">
        <f>ROUND(AVERAGEIF('2012'!BD248:BD277,"&lt;&gt;0"),2)</f>
        <v>30.67</v>
      </c>
      <c r="G479" s="167">
        <f>ROUND(AVERAGEIF('2013'!BD247:BD276,"&lt;&gt;0"),2)</f>
        <v>29.04</v>
      </c>
      <c r="H479" s="167">
        <f>ROUND(AVERAGEIF('2014'!BD247:BD276,"&lt;&gt;0"),2)</f>
        <v>31.19</v>
      </c>
      <c r="I479" s="167">
        <f>ROUND(AVERAGEIF('2015'!BD247:BD276,"&lt;&gt;0"),2)</f>
        <v>30.43</v>
      </c>
    </row>
    <row r="480" spans="2:15" x14ac:dyDescent="0.25">
      <c r="B480" s="295" t="s">
        <v>123</v>
      </c>
      <c r="C480" s="167">
        <f>ROUND(AVERAGEIF(BD277:BD307,"&lt;&gt;0"),2)</f>
        <v>11.54</v>
      </c>
      <c r="D480" s="167">
        <f>ROUND(AVERAGEIF('2010'!BD277:BD307,"&lt;&gt;0"),2)</f>
        <v>10.81</v>
      </c>
      <c r="E480" s="167">
        <f>ROUND(AVERAGEIF('2011'!BD277:BD307,"&lt;&gt;0"),2)</f>
        <v>30.85</v>
      </c>
      <c r="F480" s="167">
        <f>ROUND(AVERAGEIF('2012'!BD278:BD308,"&lt;&gt;0"),2)</f>
        <v>33.33</v>
      </c>
      <c r="G480" s="167">
        <f>ROUND(AVERAGEIF('2013'!BD277:BD307,"&lt;&gt;0"),2)</f>
        <v>29.65</v>
      </c>
      <c r="H480" s="167">
        <f>ROUND(AVERAGEIF('2014'!BD277:BD307,"&lt;&gt;0"),2)</f>
        <v>30.68</v>
      </c>
      <c r="I480" s="167">
        <f>ROUND(AVERAGEIF('2015'!BD277:BD307,"&lt;&gt;0"),2)</f>
        <v>30.01</v>
      </c>
    </row>
    <row r="481" spans="2:15" x14ac:dyDescent="0.25">
      <c r="B481" s="213" t="s">
        <v>124</v>
      </c>
      <c r="C481" s="167">
        <f>ROUND(AVERAGEIF(BD308:BD337,"&lt;&gt;0"),2)</f>
        <v>9</v>
      </c>
      <c r="D481" s="167">
        <f>ROUND(AVERAGEIF('2010'!BD308:BD337,"&lt;&gt;0"),2)</f>
        <v>17.190000000000001</v>
      </c>
      <c r="E481" s="167">
        <f>ROUND(AVERAGEIF('2011'!BD308:BD337,"&lt;&gt;0"),2)</f>
        <v>29.52</v>
      </c>
      <c r="F481" s="167">
        <f>ROUND(AVERAGEIF('2012'!BD309:BD338,"&lt;&gt;0"),2)</f>
        <v>34.590000000000003</v>
      </c>
      <c r="G481" s="167">
        <f>ROUND(AVERAGEIF('2013'!BD308:BD337,"&lt;&gt;0"),2)</f>
        <v>30.79</v>
      </c>
      <c r="H481" s="167">
        <f>ROUND(AVERAGEIF('2014'!BD308:BD337,"&lt;&gt;0"),2)</f>
        <v>31.24</v>
      </c>
      <c r="I481" s="167">
        <f>ROUND(AVERAGEIF('2015'!BD308:BD337,"&lt;&gt;0"),2)</f>
        <v>29.3</v>
      </c>
    </row>
    <row r="482" spans="2:15" x14ac:dyDescent="0.25">
      <c r="B482" s="213" t="s">
        <v>125</v>
      </c>
      <c r="C482" s="167">
        <f>ROUND(AVERAGEIF(BD338:BD368,"&lt;&gt;0"),2)</f>
        <v>10.36</v>
      </c>
      <c r="D482" s="167">
        <f>ROUND(AVERAGEIF('2010'!BD338:BD368,"&lt;&gt;0"),2)</f>
        <v>24.67</v>
      </c>
      <c r="E482" s="167">
        <f>ROUND(AVERAGEIF('2011'!BD338:BD368,"&lt;&gt;0"),2)</f>
        <v>29.26</v>
      </c>
      <c r="F482" s="167">
        <f>ROUND(AVERAGEIF('2012'!BD339:BD369,"&lt;&gt;0"),2)</f>
        <v>34.4</v>
      </c>
      <c r="G482" s="167">
        <f>ROUND(AVERAGEIF('2013'!BD338:BD368,"&lt;&gt;0"),2)</f>
        <v>30.75</v>
      </c>
      <c r="H482" s="167">
        <f>ROUND(AVERAGEIF('2014'!BD338:BD368,"&lt;&gt;0"),2)</f>
        <v>30.99</v>
      </c>
      <c r="I482" s="167">
        <f>ROUND(AVERAGEIF('2015'!BD338:BD368,"&lt;&gt;0"),2)</f>
        <v>30.63</v>
      </c>
    </row>
    <row r="483" spans="2:15" x14ac:dyDescent="0.25">
      <c r="B483" s="270" t="s">
        <v>216</v>
      </c>
      <c r="C483" s="168">
        <f t="shared" ref="C483:I483" si="691">ROUND(AVERAGE(C471:C482),2)</f>
        <v>9.2100000000000009</v>
      </c>
      <c r="D483" s="168">
        <f t="shared" si="691"/>
        <v>11.52</v>
      </c>
      <c r="E483" s="168">
        <f t="shared" si="691"/>
        <v>32.06</v>
      </c>
      <c r="F483" s="168">
        <f t="shared" si="691"/>
        <v>30.13</v>
      </c>
      <c r="G483" s="168">
        <f t="shared" si="691"/>
        <v>29.69</v>
      </c>
      <c r="H483" s="168">
        <f t="shared" si="691"/>
        <v>31.25</v>
      </c>
      <c r="I483" s="168">
        <f t="shared" si="691"/>
        <v>29.62</v>
      </c>
    </row>
    <row r="486" spans="2:15" x14ac:dyDescent="0.25">
      <c r="C486" s="297" t="s">
        <v>139</v>
      </c>
      <c r="D486" s="298"/>
      <c r="E486" s="298"/>
      <c r="F486" s="298"/>
      <c r="G486" s="298"/>
      <c r="H486" s="298"/>
      <c r="I486" s="299"/>
      <c r="N486" s="297" t="s">
        <v>139</v>
      </c>
      <c r="O486" s="299"/>
    </row>
    <row r="487" spans="2:15" ht="30" x14ac:dyDescent="0.25">
      <c r="B487" s="300"/>
      <c r="C487" s="300">
        <v>2009</v>
      </c>
      <c r="D487" s="300">
        <v>2010</v>
      </c>
      <c r="E487" s="301">
        <v>2011</v>
      </c>
      <c r="F487" s="300">
        <v>2012</v>
      </c>
      <c r="G487" s="302">
        <v>2013</v>
      </c>
      <c r="H487" s="302">
        <v>2014</v>
      </c>
      <c r="I487" s="302">
        <v>2015</v>
      </c>
      <c r="N487" s="300" t="s">
        <v>106</v>
      </c>
      <c r="O487" s="300" t="s">
        <v>107</v>
      </c>
    </row>
    <row r="488" spans="2:15" x14ac:dyDescent="0.25">
      <c r="B488" s="301" t="s">
        <v>112</v>
      </c>
      <c r="C488" s="167">
        <f>ROUND(AVERAGEIF(AL4:AL34,"&lt;&gt;0"),2)</f>
        <v>10</v>
      </c>
      <c r="D488" s="167">
        <f>ROUND(AVERAGEIF('2010'!AL4:AL34,"&lt;&gt;0"),2)</f>
        <v>9.7899999999999991</v>
      </c>
      <c r="E488" s="167">
        <f>ROUND(AVERAGEIF('2011'!AL4:AL34,"&lt;&gt;0"),2)</f>
        <v>10.3</v>
      </c>
      <c r="F488" s="167">
        <f>ROUND(AVERAGEIF('2012'!AL4:AL34,"&lt;&gt;0"),2)</f>
        <v>7.71</v>
      </c>
      <c r="G488" s="167">
        <f>ROUND(AVERAGEIF('2013'!AL4:AL34,"&lt;&gt;0"),2)</f>
        <v>8.7100000000000009</v>
      </c>
      <c r="H488" s="167">
        <f>ROUND(AVERAGEIF('2014'!AL4:AL34,"&lt;&gt;0"),2)</f>
        <v>7.99</v>
      </c>
      <c r="I488" s="167">
        <f>ROUND(AVERAGEIF('2015'!AL4:AL34,"&lt;&gt;0"),2)</f>
        <v>7.11</v>
      </c>
      <c r="M488" s="302">
        <v>2009</v>
      </c>
      <c r="N488" s="171">
        <f>MAX(AL4:AL368)</f>
        <v>14.8</v>
      </c>
      <c r="O488" s="167">
        <f>SMALL(AL4:AL368,COUNTIF(AL4:AL368,0)+1)</f>
        <v>4.3</v>
      </c>
    </row>
    <row r="489" spans="2:15" x14ac:dyDescent="0.25">
      <c r="B489" s="301" t="s">
        <v>113</v>
      </c>
      <c r="C489" s="167">
        <f>ROUND(AVERAGEIF(AL35:AL62,"&lt;&gt;0"),2)</f>
        <v>10</v>
      </c>
      <c r="D489" s="167">
        <f>ROUND(AVERAGEIF('2010'!AL35:AL62,"&lt;&gt;0"),2)</f>
        <v>10.73</v>
      </c>
      <c r="E489" s="167">
        <f>ROUND(AVERAGEIF('2011'!AL35:AL62,"&lt;&gt;0"),2)</f>
        <v>10.28</v>
      </c>
      <c r="F489" s="167">
        <f>ROUND(AVERAGEIF('2012'!AL35:AL63,"&lt;&gt;0"),2)</f>
        <v>8.67</v>
      </c>
      <c r="G489" s="167">
        <f>ROUND(AVERAGEIF('2013'!AL35:AL62,"&lt;&gt;0"),2)</f>
        <v>8.7200000000000006</v>
      </c>
      <c r="H489" s="167">
        <f>ROUND(AVERAGEIF('2014'!AL35:AL62,"&lt;&gt;0"),2)</f>
        <v>8.01</v>
      </c>
      <c r="I489" s="167">
        <f>ROUND(AVERAGEIF('2015'!AL35:AL62,"&lt;&gt;0"),2)</f>
        <v>6.68</v>
      </c>
      <c r="M489" s="302">
        <v>2010</v>
      </c>
      <c r="N489" s="167">
        <f>MAX('2010'!AL4:AL368)</f>
        <v>19</v>
      </c>
      <c r="O489" s="167">
        <f>SMALL('2010'!AL4:AL368,COUNTIF('2010'!AL4:AL368,0)+1)</f>
        <v>3.3</v>
      </c>
    </row>
    <row r="490" spans="2:15" x14ac:dyDescent="0.25">
      <c r="B490" s="301" t="s">
        <v>114</v>
      </c>
      <c r="C490" s="167">
        <f>ROUND(AVERAGEIF(AL63:AL93,"&lt;&gt;0"),2)</f>
        <v>10</v>
      </c>
      <c r="D490" s="167">
        <f>ROUND(AVERAGEIF('2010'!AL63:AL93,"&lt;&gt;0"),2)</f>
        <v>11.83</v>
      </c>
      <c r="E490" s="167">
        <f>ROUND(AVERAGEIF('2011'!AL63:AL93,"&lt;&gt;0"),2)</f>
        <v>10.119999999999999</v>
      </c>
      <c r="F490" s="167">
        <f>ROUND(AVERAGEIF('2012'!AL64:AL94,"&lt;&gt;0"),2)</f>
        <v>8.6300000000000008</v>
      </c>
      <c r="G490" s="167">
        <f>ROUND(AVERAGEIF('2013'!AL63:AL93,"&lt;&gt;0"),2)</f>
        <v>7.67</v>
      </c>
      <c r="H490" s="167">
        <f>ROUND(AVERAGEIF('2014'!AL63:AL93,"&lt;&gt;0"),2)</f>
        <v>7.7</v>
      </c>
      <c r="I490" s="167">
        <f>ROUND(AVERAGEIF('2015'!AL63:AL93,"&lt;&gt;0"),2)</f>
        <v>6.84</v>
      </c>
      <c r="M490" s="302">
        <v>2011</v>
      </c>
      <c r="N490" s="167">
        <f>MAX('2011'!AL4:AL368)</f>
        <v>16.5</v>
      </c>
      <c r="O490" s="167">
        <f>SMALL('2011'!AL4:AL368,COUNTIF('2011'!AL4:AL368,0)+1)</f>
        <v>5</v>
      </c>
    </row>
    <row r="491" spans="2:15" x14ac:dyDescent="0.25">
      <c r="B491" s="301" t="s">
        <v>115</v>
      </c>
      <c r="C491" s="167">
        <f>ROUND(AVERAGEIF(AL94:AL123,"&lt;&gt;0"),2)</f>
        <v>10</v>
      </c>
      <c r="D491" s="167">
        <f>ROUND(AVERAGEIF('2010'!AL94:AL123,"&lt;&gt;0"),2)</f>
        <v>10.89</v>
      </c>
      <c r="E491" s="167">
        <f>ROUND(AVERAGEIF('2011'!AL94:AL123,"&lt;&gt;0"),2)</f>
        <v>10.7</v>
      </c>
      <c r="F491" s="167">
        <f>ROUND(AVERAGEIF('2012'!AL95:AL124,"&lt;&gt;0"),2)</f>
        <v>8.06</v>
      </c>
      <c r="G491" s="167">
        <f>ROUND(AVERAGEIF('2013'!AL94:AL123,"&lt;&gt;0"),2)</f>
        <v>7.56</v>
      </c>
      <c r="H491" s="167">
        <f>ROUND(AVERAGEIF('2014'!AL94:AL123,"&lt;&gt;0"),2)</f>
        <v>8.42</v>
      </c>
      <c r="I491" s="167">
        <f>ROUND(AVERAGEIF('2015'!AL94:AL123,"&lt;&gt;0"),2)</f>
        <v>7.76</v>
      </c>
      <c r="M491" s="302">
        <v>2012</v>
      </c>
      <c r="N491" s="167">
        <f>MAX('2012'!AL4:AL369)</f>
        <v>13.6</v>
      </c>
      <c r="O491" s="167">
        <f>SMALL('2012'!AL4:AL369,COUNTIF('2012'!AL4:AL369,0)+1)</f>
        <v>1</v>
      </c>
    </row>
    <row r="492" spans="2:15" x14ac:dyDescent="0.25">
      <c r="B492" s="301" t="s">
        <v>117</v>
      </c>
      <c r="C492" s="167">
        <f>ROUND(AVERAGEIF(AL124:AL154,"&lt;&gt;0"),2)</f>
        <v>10</v>
      </c>
      <c r="D492" s="167">
        <f>ROUND(AVERAGEIF('2010'!AL124:AL154,"&lt;&gt;0"),2)</f>
        <v>7.69</v>
      </c>
      <c r="E492" s="167">
        <f>ROUND(AVERAGEIF('2011'!AL124:AL154,"&lt;&gt;0"),2)</f>
        <v>8.93</v>
      </c>
      <c r="F492" s="167">
        <f>ROUND(AVERAGEIF('2012'!AL125:AL155,"&lt;&gt;0"),2)</f>
        <v>7.74</v>
      </c>
      <c r="G492" s="167">
        <f>ROUND(AVERAGEIF('2013'!AL124:AL154,"&lt;&gt;0"),2)</f>
        <v>6.4</v>
      </c>
      <c r="H492" s="167">
        <f>ROUND(AVERAGEIF('2014'!AL124:AL154,"&lt;&gt;0"),2)</f>
        <v>6.38</v>
      </c>
      <c r="I492" s="167">
        <f>ROUND(AVERAGEIF('2015'!AL124:AL154,"&lt;&gt;0"),2)</f>
        <v>7.1</v>
      </c>
      <c r="M492" s="302">
        <v>2013</v>
      </c>
      <c r="N492" s="167">
        <f>MAX('2013'!AL4:AL368)</f>
        <v>11.5</v>
      </c>
      <c r="O492" s="167">
        <f>SMALL('2013'!AL4:AL368,COUNTIF('2013'!AL4:AL368,0)+1)</f>
        <v>2</v>
      </c>
    </row>
    <row r="493" spans="2:15" x14ac:dyDescent="0.25">
      <c r="B493" s="301" t="s">
        <v>118</v>
      </c>
      <c r="C493" s="167">
        <f>ROUND(AVERAGEIF(AL155:AL184,"&lt;&gt;0"),2)</f>
        <v>10</v>
      </c>
      <c r="D493" s="167">
        <f>ROUND(AVERAGEIF('2010'!AL155:AL184,"&lt;&gt;0"),2)</f>
        <v>10.76</v>
      </c>
      <c r="E493" s="167">
        <f>ROUND(AVERAGEIF('2011'!AL155:AL184,"&lt;&gt;0"),2)</f>
        <v>7.63</v>
      </c>
      <c r="F493" s="167">
        <f>ROUND(AVERAGEIF('2012'!AL156:AL185,"&lt;&gt;0"),2)</f>
        <v>6.69</v>
      </c>
      <c r="G493" s="167">
        <f>ROUND(AVERAGEIF('2013'!AL155:AL184,"&lt;&gt;0"),2)</f>
        <v>6.21</v>
      </c>
      <c r="H493" s="167">
        <f>ROUND(AVERAGEIF('2014'!AL155:AL184,"&lt;&gt;0"),2)</f>
        <v>5.75</v>
      </c>
      <c r="I493" s="167">
        <f>ROUND(AVERAGEIF('2015'!AL155:AL184,"&lt;&gt;0"),2)</f>
        <v>6.93</v>
      </c>
      <c r="M493" s="302">
        <v>2014</v>
      </c>
      <c r="N493" s="167">
        <f>MAX('2014'!AL4:AL368)</f>
        <v>11.6</v>
      </c>
      <c r="O493" s="167">
        <f>SMALL('2014'!AL4:AL368,COUNTIF('2014'!AL4:AL368,0)+1)</f>
        <v>1.7</v>
      </c>
    </row>
    <row r="494" spans="2:15" x14ac:dyDescent="0.25">
      <c r="B494" s="301" t="s">
        <v>119</v>
      </c>
      <c r="C494" s="167">
        <f>ROUND(AVERAGEIF(AL185:AL215,"&lt;&gt;0"),2)</f>
        <v>10</v>
      </c>
      <c r="D494" s="167">
        <f>ROUND(AVERAGEIF('2010'!AL185:AL215,"&lt;&gt;0"),2)</f>
        <v>10.8</v>
      </c>
      <c r="E494" s="167">
        <f>ROUND(AVERAGEIF('2011'!AL185:AL215,"&lt;&gt;0"),2)</f>
        <v>7.88</v>
      </c>
      <c r="F494" s="167">
        <f>ROUND(AVERAGEIF('2012'!AL186:AL216,"&lt;&gt;0"),2)</f>
        <v>7.93</v>
      </c>
      <c r="G494" s="167">
        <f>ROUND(AVERAGEIF('2013'!AL185:AL215,"&lt;&gt;0"),2)</f>
        <v>6.07</v>
      </c>
      <c r="H494" s="167">
        <f>ROUND(AVERAGEIF('2014'!AL185:AL215,"&lt;&gt;0"),2)</f>
        <v>6.14</v>
      </c>
      <c r="I494" s="167">
        <f>ROUND(AVERAGEIF('2015'!AL185:AL215,"&lt;&gt;0"),2)</f>
        <v>6.81</v>
      </c>
      <c r="M494" s="302">
        <v>2015</v>
      </c>
      <c r="N494" s="167">
        <f>MAX('2015'!AL4:AL368)</f>
        <v>10</v>
      </c>
      <c r="O494" s="167">
        <f>SMALL('2015'!AL4:AL368,COUNTIF('2015'!AL4:AL368,0)+1)</f>
        <v>1.4</v>
      </c>
    </row>
    <row r="495" spans="2:15" x14ac:dyDescent="0.25">
      <c r="B495" s="301" t="s">
        <v>121</v>
      </c>
      <c r="C495" s="167">
        <f>ROUND(AVERAGEIF(AL216:AL246,"&lt;&gt;0"),2)</f>
        <v>10</v>
      </c>
      <c r="D495" s="167">
        <f>ROUND(AVERAGEIF('2010'!AL216:AL246,"&lt;&gt;0"),2)</f>
        <v>8.68</v>
      </c>
      <c r="E495" s="167">
        <f>ROUND(AVERAGEIF('2011'!AL216:AL246,"&lt;&gt;0"),2)</f>
        <v>7.19</v>
      </c>
      <c r="F495" s="167">
        <f>ROUND(AVERAGEIF('2012'!AL217:AL247,"&lt;&gt;0"),2)</f>
        <v>7.71</v>
      </c>
      <c r="G495" s="167">
        <f>ROUND(AVERAGEIF('2013'!AL216:AL246,"&lt;&gt;0"),2)</f>
        <v>7.11</v>
      </c>
      <c r="H495" s="167">
        <f>ROUND(AVERAGEIF('2014'!AL216:AL246,"&lt;&gt;0"),2)</f>
        <v>6.93</v>
      </c>
      <c r="I495" s="167">
        <f>ROUND(AVERAGEIF('2015'!AL216:AL246,"&lt;&gt;0"),2)</f>
        <v>7.14</v>
      </c>
    </row>
    <row r="496" spans="2:15" x14ac:dyDescent="0.25">
      <c r="B496" s="300" t="s">
        <v>122</v>
      </c>
      <c r="C496" s="167">
        <f>ROUND(AVERAGEIF(AL247:AL276,"&lt;&gt;0"),2)</f>
        <v>7.73</v>
      </c>
      <c r="D496" s="167">
        <f>ROUND(AVERAGEIF('2010'!AL247:AL276,"&lt;&gt;0"),2)</f>
        <v>9.25</v>
      </c>
      <c r="E496" s="167">
        <f>ROUND(AVERAGEIF('2011'!AL247:AL276,"&lt;&gt;0"),2)</f>
        <v>7.78</v>
      </c>
      <c r="F496" s="167">
        <f>ROUND(AVERAGEIF('2012'!AL248:AL277,"&lt;&gt;0"),2)</f>
        <v>7.67</v>
      </c>
      <c r="G496" s="167">
        <f>ROUND(AVERAGEIF('2013'!AL247:AL276,"&lt;&gt;0"),2)</f>
        <v>6.85</v>
      </c>
      <c r="H496" s="167">
        <f>ROUND(AVERAGEIF('2014'!AL247:AL276,"&lt;&gt;0"),2)</f>
        <v>6.79</v>
      </c>
      <c r="I496" s="167">
        <f>ROUND(AVERAGEIF('2015'!AL247:AL276,"&lt;&gt;0"),2)</f>
        <v>6.83</v>
      </c>
    </row>
    <row r="497" spans="2:15" x14ac:dyDescent="0.25">
      <c r="B497" s="301" t="s">
        <v>123</v>
      </c>
      <c r="C497" s="167">
        <f>ROUND(AVERAGEIF(AL277:AL307,"&lt;&gt;0"),2)</f>
        <v>8.17</v>
      </c>
      <c r="D497" s="167">
        <f>ROUND(AVERAGEIF('2010'!AL277:AL307,"&lt;&gt;0"),2)</f>
        <v>8.85</v>
      </c>
      <c r="E497" s="167">
        <f>ROUND(AVERAGEIF('2011'!AL277:AL307,"&lt;&gt;0"),2)</f>
        <v>7.13</v>
      </c>
      <c r="F497" s="167">
        <f>ROUND(AVERAGEIF('2012'!AL278:AL308,"&lt;&gt;0"),2)</f>
        <v>7.63</v>
      </c>
      <c r="G497" s="167">
        <f>ROUND(AVERAGEIF('2013'!AL277:AL307,"&lt;&gt;0"),2)</f>
        <v>7.06</v>
      </c>
      <c r="H497" s="167">
        <f>ROUND(AVERAGEIF('2014'!AL277:AL307,"&lt;&gt;0"),2)</f>
        <v>5.87</v>
      </c>
      <c r="I497" s="167">
        <f>ROUND(AVERAGEIF('2015'!AL277:AL307,"&lt;&gt;0"),2)</f>
        <v>5.74</v>
      </c>
    </row>
    <row r="498" spans="2:15" x14ac:dyDescent="0.25">
      <c r="B498" s="300" t="s">
        <v>124</v>
      </c>
      <c r="C498" s="167">
        <f>ROUND(AVERAGEIF(AL308:AL337,"&lt;&gt;0"),2)</f>
        <v>8.61</v>
      </c>
      <c r="D498" s="167">
        <f>ROUND(AVERAGEIF('2010'!AL308:AL337,"&lt;&gt;0"),2)</f>
        <v>7.89</v>
      </c>
      <c r="E498" s="167">
        <f>ROUND(AVERAGEIF('2011'!AL308:AL337,"&lt;&gt;0"),2)</f>
        <v>7.03</v>
      </c>
      <c r="F498" s="167">
        <f>ROUND(AVERAGEIF('2012'!AL309:AL338,"&lt;&gt;0"),2)</f>
        <v>7.82</v>
      </c>
      <c r="G498" s="167">
        <f>ROUND(AVERAGEIF('2013'!AL308:AL337,"&lt;&gt;0"),2)</f>
        <v>7.01</v>
      </c>
      <c r="H498" s="167">
        <f>ROUND(AVERAGEIF('2014'!AL308:AL337,"&lt;&gt;0"),2)</f>
        <v>6</v>
      </c>
      <c r="I498" s="167">
        <f>ROUND(AVERAGEIF('2015'!AL308:AL337,"&lt;&gt;0"),2)</f>
        <v>5.8</v>
      </c>
    </row>
    <row r="499" spans="2:15" x14ac:dyDescent="0.25">
      <c r="B499" s="300" t="s">
        <v>125</v>
      </c>
      <c r="C499" s="167">
        <f>ROUND(AVERAGEIF(AL338:AL368,"&lt;&gt;0"),2)</f>
        <v>10.56</v>
      </c>
      <c r="D499" s="167">
        <f>ROUND(AVERAGEIF('2010'!AL338:AL368,"&lt;&gt;0"),2)</f>
        <v>9.0399999999999991</v>
      </c>
      <c r="E499" s="167">
        <f>ROUND(AVERAGEIF('2011'!AL338:AL368,"&lt;&gt;0"),2)</f>
        <v>6.93</v>
      </c>
      <c r="F499" s="167">
        <f>ROUND(AVERAGEIF('2012'!AL339:AL369,"&lt;&gt;0"),2)</f>
        <v>7.42</v>
      </c>
      <c r="G499" s="167">
        <f>ROUND(AVERAGEIF('2013'!AL338:AL368,"&lt;&gt;0"),2)</f>
        <v>6.41</v>
      </c>
      <c r="H499" s="167">
        <f>ROUND(AVERAGEIF('2014'!AL338:AL368,"&lt;&gt;0"),2)</f>
        <v>6.21</v>
      </c>
      <c r="I499" s="167">
        <f>ROUND(AVERAGEIF('2015'!AL338:AL368,"&lt;&gt;0"),2)</f>
        <v>5.88</v>
      </c>
    </row>
    <row r="500" spans="2:15" x14ac:dyDescent="0.25">
      <c r="B500" s="270" t="s">
        <v>216</v>
      </c>
      <c r="C500" s="168">
        <f t="shared" ref="C500:I500" si="692">ROUND(AVERAGE(C488:C499),2)</f>
        <v>9.59</v>
      </c>
      <c r="D500" s="168">
        <f t="shared" si="692"/>
        <v>9.68</v>
      </c>
      <c r="E500" s="168">
        <f t="shared" si="692"/>
        <v>8.49</v>
      </c>
      <c r="F500" s="168">
        <f t="shared" si="692"/>
        <v>7.81</v>
      </c>
      <c r="G500" s="168">
        <f t="shared" si="692"/>
        <v>7.15</v>
      </c>
      <c r="H500" s="168">
        <f t="shared" si="692"/>
        <v>6.85</v>
      </c>
      <c r="I500" s="168">
        <f t="shared" si="692"/>
        <v>6.72</v>
      </c>
    </row>
    <row r="503" spans="2:15" x14ac:dyDescent="0.25">
      <c r="C503" s="303" t="s">
        <v>142</v>
      </c>
      <c r="D503" s="304"/>
      <c r="E503" s="304"/>
      <c r="F503" s="304"/>
      <c r="G503" s="304"/>
      <c r="H503" s="304"/>
      <c r="I503" s="305"/>
      <c r="N503" s="303" t="s">
        <v>142</v>
      </c>
      <c r="O503" s="305"/>
    </row>
    <row r="504" spans="2:15" ht="30" x14ac:dyDescent="0.25">
      <c r="B504" s="306"/>
      <c r="C504" s="306">
        <v>2009</v>
      </c>
      <c r="D504" s="306">
        <v>2010</v>
      </c>
      <c r="E504" s="307">
        <v>2011</v>
      </c>
      <c r="F504" s="306">
        <v>2012</v>
      </c>
      <c r="G504" s="308">
        <v>2013</v>
      </c>
      <c r="H504" s="308">
        <v>2014</v>
      </c>
      <c r="I504" s="308">
        <v>2015</v>
      </c>
      <c r="N504" s="306" t="s">
        <v>106</v>
      </c>
      <c r="O504" s="306" t="s">
        <v>107</v>
      </c>
    </row>
    <row r="505" spans="2:15" x14ac:dyDescent="0.25">
      <c r="B505" s="307" t="s">
        <v>112</v>
      </c>
      <c r="C505" s="167">
        <f>ROUND(AVERAGEIF(AJ4:AJ34,"&lt;&gt;0"),2)</f>
        <v>22.49</v>
      </c>
      <c r="D505" s="167">
        <f>ROUND(AVERAGEIF('2010'!AJ4:AJ34,"&lt;&gt;0"),2)</f>
        <v>23.51</v>
      </c>
      <c r="E505" s="167">
        <f>ROUND(AVERAGEIF('2011'!AJ4:AJ34,"&lt;&gt;0"),2)</f>
        <v>26.15</v>
      </c>
      <c r="F505" s="167">
        <f>ROUND(AVERAGEIF('2012'!AJ4:AJ34,"&lt;&gt;0"),2)</f>
        <v>24.4</v>
      </c>
      <c r="G505" s="167">
        <f>ROUND(AVERAGEIF('2013'!AJ4:AJ34,"&lt;&gt;0"),2)</f>
        <v>25.04</v>
      </c>
      <c r="H505" s="167">
        <f>ROUND(AVERAGEIF('2014'!AJ4:AJ34,"&lt;&gt;0"),2)</f>
        <v>23.89</v>
      </c>
      <c r="I505" s="167">
        <f>ROUND(AVERAGEIF('2015'!AJ4:AJ34,"&lt;&gt;0"),2)</f>
        <v>25.27</v>
      </c>
      <c r="M505" s="308">
        <v>2009</v>
      </c>
      <c r="N505" s="171">
        <f>MAX(AJ4:AJ368)</f>
        <v>35.200000000000003</v>
      </c>
      <c r="O505" s="167">
        <f>SMALL(AJ4:AJ368,COUNTIF(AJ4:AJ368,0)+1)</f>
        <v>0.57999999999999996</v>
      </c>
    </row>
    <row r="506" spans="2:15" x14ac:dyDescent="0.25">
      <c r="B506" s="307" t="s">
        <v>113</v>
      </c>
      <c r="C506" s="167">
        <f>ROUND(AVERAGEIF(AJ35:AJ62,"&lt;&gt;0"),2)</f>
        <v>22.93</v>
      </c>
      <c r="D506" s="167">
        <f>ROUND(AVERAGEIF('2010'!AJ35:AJ62,"&lt;&gt;0"),2)</f>
        <v>22.2</v>
      </c>
      <c r="E506" s="167">
        <f>ROUND(AVERAGEIF('2011'!AJ35:AJ62,"&lt;&gt;0"),2)</f>
        <v>26.54</v>
      </c>
      <c r="F506" s="167">
        <f>ROUND(AVERAGEIF('2012'!AJ35:AJ63,"&lt;&gt;0"),2)</f>
        <v>26.12</v>
      </c>
      <c r="G506" s="167">
        <f>ROUND(AVERAGEIF('2013'!AJ35:AJ62,"&lt;&gt;0"),2)</f>
        <v>24.83</v>
      </c>
      <c r="H506" s="167">
        <f>ROUND(AVERAGEIF('2014'!AJ35:AJ62,"&lt;&gt;0"),2)</f>
        <v>24.65</v>
      </c>
      <c r="I506" s="167">
        <f>ROUND(AVERAGEIF('2015'!AJ35:AJ62,"&lt;&gt;0"),2)</f>
        <v>23.73</v>
      </c>
      <c r="M506" s="308">
        <v>2010</v>
      </c>
      <c r="N506" s="167">
        <f>MAX('2010'!AJ4:AJ368)</f>
        <v>40.4</v>
      </c>
      <c r="O506" s="167">
        <f>SMALL('2010'!AJ4:AJ368,COUNTIF('2010'!AJ4:AJ368,0)+1)</f>
        <v>7.6</v>
      </c>
    </row>
    <row r="507" spans="2:15" x14ac:dyDescent="0.25">
      <c r="B507" s="307" t="s">
        <v>114</v>
      </c>
      <c r="C507" s="167">
        <f>ROUND(AVERAGEIF(AJ63:AJ93,"&lt;&gt;0"),2)</f>
        <v>23.97</v>
      </c>
      <c r="D507" s="167">
        <f>ROUND(AVERAGEIF('2010'!AJ63:AJ93,"&lt;&gt;0"),2)</f>
        <v>22.86</v>
      </c>
      <c r="E507" s="167">
        <f>ROUND(AVERAGEIF('2011'!AJ63:AJ93,"&lt;&gt;0"),2)</f>
        <v>25.83</v>
      </c>
      <c r="F507" s="167">
        <f>ROUND(AVERAGEIF('2012'!AJ64:AJ94,"&lt;&gt;0"),2)</f>
        <v>26.48</v>
      </c>
      <c r="G507" s="167">
        <f>ROUND(AVERAGEIF('2013'!AJ63:AJ93,"&lt;&gt;0"),2)</f>
        <v>24.51</v>
      </c>
      <c r="H507" s="167">
        <f>ROUND(AVERAGEIF('2014'!AJ63:AJ93,"&lt;&gt;0"),2)</f>
        <v>24.24</v>
      </c>
      <c r="I507" s="167">
        <f>ROUND(AVERAGEIF('2015'!AJ63:AJ93,"&lt;&gt;0"),2)</f>
        <v>22.54</v>
      </c>
      <c r="M507" s="308">
        <v>2011</v>
      </c>
      <c r="N507" s="167">
        <f>MAX('2011'!AJ4:AJ368)</f>
        <v>58.6</v>
      </c>
      <c r="O507" s="167">
        <f>SMALL('2011'!AJ4:AJ368,COUNTIF('2011'!AJ4:AJ368,0)+1)</f>
        <v>14.7</v>
      </c>
    </row>
    <row r="508" spans="2:15" x14ac:dyDescent="0.25">
      <c r="B508" s="307" t="s">
        <v>115</v>
      </c>
      <c r="C508" s="167">
        <f>ROUND(AVERAGEIF(AJ94:AJ123,"&lt;&gt;0"),2)</f>
        <v>20.56</v>
      </c>
      <c r="D508" s="167">
        <f>ROUND(AVERAGEIF('2010'!AJ94:AJ123,"&lt;&gt;0"),2)</f>
        <v>23.4</v>
      </c>
      <c r="E508" s="167">
        <f>ROUND(AVERAGEIF('2011'!AJ94:AJ123,"&lt;&gt;0"),2)</f>
        <v>24.03</v>
      </c>
      <c r="F508" s="167">
        <f>ROUND(AVERAGEIF('2012'!AJ95:AJ124,"&lt;&gt;0"),2)</f>
        <v>25.63</v>
      </c>
      <c r="G508" s="167">
        <f>ROUND(AVERAGEIF('2013'!AJ94:AJ123,"&lt;&gt;0"),2)</f>
        <v>25.06</v>
      </c>
      <c r="H508" s="167">
        <f>ROUND(AVERAGEIF('2014'!AJ94:AJ123,"&lt;&gt;0"),2)</f>
        <v>23.51</v>
      </c>
      <c r="I508" s="167">
        <f>ROUND(AVERAGEIF('2015'!AJ94:AJ123,"&lt;&gt;0"),2)</f>
        <v>23.23</v>
      </c>
      <c r="M508" s="308">
        <v>2012</v>
      </c>
      <c r="N508" s="167">
        <f>MAX('2012'!AJ4:AJ369)</f>
        <v>36.4</v>
      </c>
      <c r="O508" s="167">
        <f>SMALL('2012'!AJ4:AJ369,COUNTIF('2012'!AJ4:AJ369,0)+1)</f>
        <v>20.8</v>
      </c>
    </row>
    <row r="509" spans="2:15" x14ac:dyDescent="0.25">
      <c r="B509" s="307" t="s">
        <v>117</v>
      </c>
      <c r="C509" s="167">
        <f>ROUND(AVERAGEIF(AJ124:AJ154,"&lt;&gt;0"),2)</f>
        <v>19.27</v>
      </c>
      <c r="D509" s="167">
        <f>ROUND(AVERAGEIF('2010'!AJ124:AJ154,"&lt;&gt;0"),2)</f>
        <v>17.7</v>
      </c>
      <c r="E509" s="167">
        <f>ROUND(AVERAGEIF('2011'!AJ124:AJ154,"&lt;&gt;0"),2)</f>
        <v>23.67</v>
      </c>
      <c r="F509" s="167">
        <f>ROUND(AVERAGEIF('2012'!AJ125:AJ155,"&lt;&gt;0"),2)</f>
        <v>25.84</v>
      </c>
      <c r="G509" s="167">
        <f>ROUND(AVERAGEIF('2013'!AJ124:AJ154,"&lt;&gt;0"),2)</f>
        <v>25.39</v>
      </c>
      <c r="H509" s="167">
        <f>ROUND(AVERAGEIF('2014'!AJ124:AJ154,"&lt;&gt;0"),2)</f>
        <v>23.57</v>
      </c>
      <c r="I509" s="167">
        <f>ROUND(AVERAGEIF('2015'!AJ124:AJ154,"&lt;&gt;0"),2)</f>
        <v>22.7</v>
      </c>
      <c r="M509" s="308">
        <v>2013</v>
      </c>
      <c r="N509" s="167">
        <f>MAX('2013'!AJ4:AJ368)</f>
        <v>44.2</v>
      </c>
      <c r="O509" s="167">
        <f>SMALL('2013'!AJ4:AJ368,COUNTIF('2013'!AJ4:AJ368,0)+1)</f>
        <v>12.4</v>
      </c>
    </row>
    <row r="510" spans="2:15" x14ac:dyDescent="0.25">
      <c r="B510" s="307" t="s">
        <v>118</v>
      </c>
      <c r="C510" s="167">
        <f>ROUND(AVERAGEIF(AJ155:AJ184,"&lt;&gt;0"),2)</f>
        <v>17.39</v>
      </c>
      <c r="D510" s="167">
        <f>ROUND(AVERAGEIF('2010'!AJ155:AJ184,"&lt;&gt;0"),2)</f>
        <v>20.59</v>
      </c>
      <c r="E510" s="167">
        <f>ROUND(AVERAGEIF('2011'!AJ155:AJ184,"&lt;&gt;0"),2)</f>
        <v>23.74</v>
      </c>
      <c r="F510" s="167">
        <f>ROUND(AVERAGEIF('2012'!AJ156:AJ185,"&lt;&gt;0"),2)</f>
        <v>27.4</v>
      </c>
      <c r="G510" s="167">
        <f>ROUND(AVERAGEIF('2013'!AJ155:AJ184,"&lt;&gt;0"),2)</f>
        <v>24.28</v>
      </c>
      <c r="H510" s="167">
        <f>ROUND(AVERAGEIF('2014'!AJ155:AJ184,"&lt;&gt;0"),2)</f>
        <v>23.42</v>
      </c>
      <c r="I510" s="167">
        <f>ROUND(AVERAGEIF('2015'!AJ155:AJ184,"&lt;&gt;0"),2)</f>
        <v>22.66</v>
      </c>
      <c r="M510" s="308">
        <v>2014</v>
      </c>
      <c r="N510" s="167">
        <f>MAX('2014'!AJ4:AJ368)</f>
        <v>28.3</v>
      </c>
      <c r="O510" s="167">
        <f>SMALL('2014'!AJ4:AJ368,COUNTIF('2014'!AJ4:AJ368,0)+1)</f>
        <v>15.2</v>
      </c>
    </row>
    <row r="511" spans="2:15" x14ac:dyDescent="0.25">
      <c r="B511" s="307" t="s">
        <v>119</v>
      </c>
      <c r="C511" s="167">
        <f>ROUND(AVERAGEIF(AJ185:AJ215,"&lt;&gt;0"),2)</f>
        <v>17.850000000000001</v>
      </c>
      <c r="D511" s="167">
        <f>ROUND(AVERAGEIF('2010'!AJ185:AJ215,"&lt;&gt;0"),2)</f>
        <v>22.36</v>
      </c>
      <c r="E511" s="167">
        <f>ROUND(AVERAGEIF('2011'!AJ185:AJ215,"&lt;&gt;0"),2)</f>
        <v>22.81</v>
      </c>
      <c r="F511" s="167">
        <f>ROUND(AVERAGEIF('2012'!AJ186:AJ216,"&lt;&gt;0"),2)</f>
        <v>24.55</v>
      </c>
      <c r="G511" s="167">
        <f>ROUND(AVERAGEIF('2013'!AJ185:AJ215,"&lt;&gt;0"),2)</f>
        <v>24.68</v>
      </c>
      <c r="H511" s="167">
        <f>ROUND(AVERAGEIF('2014'!AJ185:AJ215,"&lt;&gt;0"),2)</f>
        <v>22.02</v>
      </c>
      <c r="I511" s="167">
        <f>ROUND(AVERAGEIF('2015'!AJ185:AJ215,"&lt;&gt;0"),2)</f>
        <v>22.6</v>
      </c>
      <c r="M511" s="308">
        <v>2015</v>
      </c>
      <c r="N511" s="167">
        <f>MAX('2015'!AJ4:AJ368)</f>
        <v>27.9</v>
      </c>
      <c r="O511" s="167">
        <f>SMALL('2015'!AJ4:AJ368,COUNTIF('2015'!AJ4:AJ368,0)+1)</f>
        <v>21</v>
      </c>
    </row>
    <row r="512" spans="2:15" x14ac:dyDescent="0.25">
      <c r="B512" s="307" t="s">
        <v>121</v>
      </c>
      <c r="C512" s="167">
        <f>ROUND(AVERAGEIF(AJ216:AJ246,"&lt;&gt;0"),2)</f>
        <v>19.87</v>
      </c>
      <c r="D512" s="167">
        <f>ROUND(AVERAGEIF('2010'!AJ216:AJ246,"&lt;&gt;0"),2)</f>
        <v>21.86</v>
      </c>
      <c r="E512" s="167">
        <f>ROUND(AVERAGEIF('2011'!AJ216:AJ246,"&lt;&gt;0"),2)</f>
        <v>24.02</v>
      </c>
      <c r="F512" s="167">
        <f>ROUND(AVERAGEIF('2012'!AJ217:AJ247,"&lt;&gt;0"),2)</f>
        <v>25.24</v>
      </c>
      <c r="G512" s="167">
        <f>ROUND(AVERAGEIF('2013'!AJ216:AJ246,"&lt;&gt;0"),2)</f>
        <v>24.32</v>
      </c>
      <c r="H512" s="167">
        <f>ROUND(AVERAGEIF('2014'!AJ216:AJ246,"&lt;&gt;0"),2)</f>
        <v>23.81</v>
      </c>
      <c r="I512" s="167">
        <f>ROUND(AVERAGEIF('2015'!AJ216:AJ246,"&lt;&gt;0"),2)</f>
        <v>23.35</v>
      </c>
    </row>
    <row r="513" spans="2:15" x14ac:dyDescent="0.25">
      <c r="B513" s="306" t="s">
        <v>122</v>
      </c>
      <c r="C513" s="167">
        <f>ROUND(AVERAGEIF(AJ247:AJ276,"&lt;&gt;0"),2)</f>
        <v>22.52</v>
      </c>
      <c r="D513" s="167">
        <f>ROUND(AVERAGEIF('2010'!AJ247:AJ276,"&lt;&gt;0"),2)</f>
        <v>24.38</v>
      </c>
      <c r="E513" s="167">
        <f>ROUND(AVERAGEIF('2011'!AJ247:AJ276,"&lt;&gt;0"),2)</f>
        <v>24.28</v>
      </c>
      <c r="F513" s="167">
        <f>ROUND(AVERAGEIF('2012'!AJ248:AJ277,"&lt;&gt;0"),2)</f>
        <v>25.54</v>
      </c>
      <c r="G513" s="167">
        <f>ROUND(AVERAGEIF('2013'!AJ247:AJ276,"&lt;&gt;0"),2)</f>
        <v>24.29</v>
      </c>
      <c r="H513" s="167">
        <f>ROUND(AVERAGEIF('2014'!AJ247:AJ276,"&lt;&gt;0"),2)</f>
        <v>24.02</v>
      </c>
      <c r="I513" s="167">
        <f>ROUND(AVERAGEIF('2015'!AJ247:AJ276,"&lt;&gt;0"),2)</f>
        <v>23.83</v>
      </c>
    </row>
    <row r="514" spans="2:15" x14ac:dyDescent="0.25">
      <c r="B514" s="307" t="s">
        <v>123</v>
      </c>
      <c r="C514" s="167">
        <f>ROUND(AVERAGEIF(AJ277:AJ307,"&lt;&gt;0"),2)</f>
        <v>20.66</v>
      </c>
      <c r="D514" s="167">
        <f>ROUND(AVERAGEIF('2010'!AJ277:AJ307,"&lt;&gt;0"),2)</f>
        <v>23.12</v>
      </c>
      <c r="E514" s="167">
        <f>ROUND(AVERAGEIF('2011'!AJ277:AJ307,"&lt;&gt;0"),2)</f>
        <v>25.25</v>
      </c>
      <c r="F514" s="167">
        <f>ROUND(AVERAGEIF('2012'!AJ278:AJ308,"&lt;&gt;0"),2)</f>
        <v>24.6</v>
      </c>
      <c r="G514" s="167">
        <f>ROUND(AVERAGEIF('2013'!AJ277:AJ307,"&lt;&gt;0"),2)</f>
        <v>24.99</v>
      </c>
      <c r="H514" s="167">
        <f>ROUND(AVERAGEIF('2014'!AJ277:AJ307,"&lt;&gt;0"),2)</f>
        <v>23.61</v>
      </c>
      <c r="I514" s="167">
        <f>ROUND(AVERAGEIF('2015'!AJ277:AJ307,"&lt;&gt;0"),2)</f>
        <v>24.16</v>
      </c>
    </row>
    <row r="515" spans="2:15" x14ac:dyDescent="0.25">
      <c r="B515" s="306" t="s">
        <v>124</v>
      </c>
      <c r="C515" s="167">
        <f>ROUND(AVERAGEIF(AJ308:AJ337,"&lt;&gt;0"),2)</f>
        <v>21.42</v>
      </c>
      <c r="D515" s="167">
        <f>ROUND(AVERAGEIF('2010'!AJ308:AJ337,"&lt;&gt;0"),2)</f>
        <v>25.02</v>
      </c>
      <c r="E515" s="167">
        <f>ROUND(AVERAGEIF('2011'!AJ308:AJ337,"&lt;&gt;0"),2)</f>
        <v>23.9</v>
      </c>
      <c r="F515" s="167">
        <f>ROUND(AVERAGEIF('2012'!AJ309:AJ338,"&lt;&gt;0"),2)</f>
        <v>25.41</v>
      </c>
      <c r="G515" s="167">
        <f>ROUND(AVERAGEIF('2013'!AJ308:AJ337,"&lt;&gt;0"),2)</f>
        <v>23.95</v>
      </c>
      <c r="H515" s="167">
        <f>ROUND(AVERAGEIF('2014'!AJ308:AJ337,"&lt;&gt;0"),2)</f>
        <v>24.03</v>
      </c>
      <c r="I515" s="167">
        <f>ROUND(AVERAGEIF('2015'!AJ308:AJ337,"&lt;&gt;0"),2)</f>
        <v>23.78</v>
      </c>
    </row>
    <row r="516" spans="2:15" x14ac:dyDescent="0.25">
      <c r="B516" s="306" t="s">
        <v>125</v>
      </c>
      <c r="C516" s="167">
        <f>ROUND(AVERAGEIF(AJ338:AJ368,"&lt;&gt;0"),2)</f>
        <v>21.37</v>
      </c>
      <c r="D516" s="167">
        <f>ROUND(AVERAGEIF('2010'!AJ338:AJ368,"&lt;&gt;0"),2)</f>
        <v>25.68</v>
      </c>
      <c r="E516" s="167">
        <f>ROUND(AVERAGEIF('2011'!AJ338:AJ368,"&lt;&gt;0"),2)</f>
        <v>24.69</v>
      </c>
      <c r="F516" s="167">
        <f>ROUND(AVERAGEIF('2012'!AJ339:AJ369,"&lt;&gt;0"),2)</f>
        <v>24.75</v>
      </c>
      <c r="G516" s="167">
        <f>ROUND(AVERAGEIF('2013'!AJ338:AJ368,"&lt;&gt;0"),2)</f>
        <v>22.97</v>
      </c>
      <c r="H516" s="167">
        <f>ROUND(AVERAGEIF('2014'!AJ338:AJ368,"&lt;&gt;0"),2)</f>
        <v>23.2</v>
      </c>
      <c r="I516" s="167">
        <f>ROUND(AVERAGEIF('2015'!AJ338:AJ368,"&lt;&gt;0"),2)</f>
        <v>24.14</v>
      </c>
    </row>
    <row r="517" spans="2:15" x14ac:dyDescent="0.25">
      <c r="B517" s="270" t="s">
        <v>216</v>
      </c>
      <c r="C517" s="168">
        <f t="shared" ref="C517:I517" si="693">ROUND(AVERAGE(C505:C516),2)</f>
        <v>20.86</v>
      </c>
      <c r="D517" s="168">
        <f t="shared" si="693"/>
        <v>22.72</v>
      </c>
      <c r="E517" s="168">
        <f t="shared" si="693"/>
        <v>24.58</v>
      </c>
      <c r="F517" s="168">
        <f t="shared" si="693"/>
        <v>25.5</v>
      </c>
      <c r="G517" s="168">
        <f t="shared" si="693"/>
        <v>24.53</v>
      </c>
      <c r="H517" s="168">
        <f t="shared" si="693"/>
        <v>23.66</v>
      </c>
      <c r="I517" s="168">
        <f t="shared" si="693"/>
        <v>23.5</v>
      </c>
    </row>
    <row r="520" spans="2:15" x14ac:dyDescent="0.25">
      <c r="C520" s="309" t="s">
        <v>224</v>
      </c>
      <c r="D520" s="310"/>
      <c r="E520" s="310"/>
      <c r="F520" s="310"/>
      <c r="G520" s="310"/>
      <c r="H520" s="310"/>
      <c r="I520" s="311"/>
      <c r="N520" s="309" t="s">
        <v>224</v>
      </c>
      <c r="O520" s="311"/>
    </row>
    <row r="521" spans="2:15" ht="30" x14ac:dyDescent="0.25">
      <c r="B521" s="312"/>
      <c r="C521" s="312">
        <v>2009</v>
      </c>
      <c r="D521" s="312">
        <v>2010</v>
      </c>
      <c r="E521" s="313">
        <v>2011</v>
      </c>
      <c r="F521" s="312">
        <v>2012</v>
      </c>
      <c r="G521" s="314">
        <v>2013</v>
      </c>
      <c r="H521" s="314">
        <v>2014</v>
      </c>
      <c r="I521" s="314">
        <v>2015</v>
      </c>
      <c r="N521" s="312" t="s">
        <v>106</v>
      </c>
      <c r="O521" s="312" t="s">
        <v>107</v>
      </c>
    </row>
    <row r="522" spans="2:15" x14ac:dyDescent="0.25">
      <c r="B522" s="313" t="s">
        <v>112</v>
      </c>
      <c r="C522" s="167">
        <f>ROUND(AVERAGEIF(AO4:AO34,"&lt;&gt;0"),2)</f>
        <v>3.35</v>
      </c>
      <c r="D522" s="167">
        <f>ROUND(AVERAGEIF('2010'!AO4:AO34,"&lt;&gt;0"),2)</f>
        <v>3.46</v>
      </c>
      <c r="E522" s="167">
        <f>ROUND(AVERAGEIF('2011'!AO4:AO34,"&lt;&gt;0"),2)</f>
        <v>4.1900000000000004</v>
      </c>
      <c r="F522" s="167">
        <f>ROUND(AVERAGEIF('2012'!AO4:AO34,"&lt;&gt;0"),2)</f>
        <v>3.15</v>
      </c>
      <c r="G522" s="167">
        <f>ROUND(AVERAGEIF('2013'!AO4:AO34,"&lt;&gt;0"),2)</f>
        <v>4</v>
      </c>
      <c r="H522" s="167">
        <f>ROUND(AVERAGEIF('2014'!AO4:AO34,"&lt;&gt;0"),2)</f>
        <v>2.73</v>
      </c>
      <c r="I522" s="167">
        <f>ROUND(AVERAGEIF('2015'!AO4:AO34,"&lt;&gt;0"),2)</f>
        <v>3.68</v>
      </c>
      <c r="M522" s="314">
        <v>2009</v>
      </c>
      <c r="N522" s="171">
        <f>MAX(AO4:AO368)</f>
        <v>20.2</v>
      </c>
      <c r="O522" s="167">
        <f>SMALL(AO4:AO368,COUNTIF(AO4:AO368,0)+1)</f>
        <v>2.5</v>
      </c>
    </row>
    <row r="523" spans="2:15" x14ac:dyDescent="0.25">
      <c r="B523" s="313" t="s">
        <v>113</v>
      </c>
      <c r="C523" s="167">
        <f>ROUND(AVERAGEIF(AO35:AO62,"&lt;&gt;0"),2)</f>
        <v>2.77</v>
      </c>
      <c r="D523" s="167">
        <f>ROUND(AVERAGEIF('2010'!AO35:AO62,"&lt;&gt;0"),2)</f>
        <v>4.03</v>
      </c>
      <c r="E523" s="167">
        <f>ROUND(AVERAGEIF('2011'!AO35:AO62,"&lt;&gt;0"),2)</f>
        <v>3.64</v>
      </c>
      <c r="F523" s="167">
        <f>ROUND(AVERAGEIF('2012'!AO35:AO63,"&lt;&gt;0"),2)</f>
        <v>3.25</v>
      </c>
      <c r="G523" s="167">
        <f>ROUND(AVERAGEIF('2013'!AO35:AO62,"&lt;&gt;0"),2)</f>
        <v>3.69</v>
      </c>
      <c r="H523" s="167">
        <f>ROUND(AVERAGEIF('2014'!AO35:AO62,"&lt;&gt;0"),2)</f>
        <v>2.99</v>
      </c>
      <c r="I523" s="167">
        <f>ROUND(AVERAGEIF('2015'!AO35:AO62,"&lt;&gt;0"),2)</f>
        <v>3.42</v>
      </c>
      <c r="M523" s="314">
        <v>2010</v>
      </c>
      <c r="N523" s="167">
        <f>MAX('2010'!AO4:AO368)</f>
        <v>20.6</v>
      </c>
      <c r="O523" s="167">
        <f>SMALL('2010'!AO4:AO368,COUNTIF('2010'!AO4:AO368,0)+1)</f>
        <v>1.02</v>
      </c>
    </row>
    <row r="524" spans="2:15" x14ac:dyDescent="0.25">
      <c r="B524" s="313" t="s">
        <v>114</v>
      </c>
      <c r="C524" s="167">
        <f>ROUND(AVERAGEIF(AO63:AO93,"&lt;&gt;0"),2)</f>
        <v>3.13</v>
      </c>
      <c r="D524" s="167">
        <f>ROUND(AVERAGEIF('2010'!AO63:AO93,"&lt;&gt;0"),2)</f>
        <v>3.75</v>
      </c>
      <c r="E524" s="167">
        <f>ROUND(AVERAGEIF('2011'!AO63:AO93,"&lt;&gt;0"),2)</f>
        <v>3.74</v>
      </c>
      <c r="F524" s="167">
        <f>ROUND(AVERAGEIF('2012'!AO64:AO94,"&lt;&gt;0"),2)</f>
        <v>3.53</v>
      </c>
      <c r="G524" s="167">
        <f>ROUND(AVERAGEIF('2013'!AO63:AO93,"&lt;&gt;0"),2)</f>
        <v>3.6</v>
      </c>
      <c r="H524" s="167">
        <f>ROUND(AVERAGEIF('2014'!AO63:AO93,"&lt;&gt;0"),2)</f>
        <v>3.28</v>
      </c>
      <c r="I524" s="167">
        <f>ROUND(AVERAGEIF('2015'!AO63:AO93,"&lt;&gt;0"),2)</f>
        <v>3.09</v>
      </c>
      <c r="M524" s="314">
        <v>2011</v>
      </c>
      <c r="N524" s="167">
        <f>MAX('2011'!AO4:AO368)</f>
        <v>18.2</v>
      </c>
      <c r="O524" s="167">
        <f>SMALL('2011'!AO4:AO368,COUNTIF('2011'!AO4:AO368,0)+1)</f>
        <v>2.5</v>
      </c>
    </row>
    <row r="525" spans="2:15" x14ac:dyDescent="0.25">
      <c r="B525" s="313" t="s">
        <v>115</v>
      </c>
      <c r="C525" s="167">
        <f>ROUND(AVERAGEIF(AO94:AO123,"&lt;&gt;0"),2)</f>
        <v>3.97</v>
      </c>
      <c r="D525" s="167">
        <f>ROUND(AVERAGEIF('2010'!AO94:AO123,"&lt;&gt;0"),2)</f>
        <v>5.54</v>
      </c>
      <c r="E525" s="167">
        <f>ROUND(AVERAGEIF('2011'!AO94:AO123,"&lt;&gt;0"),2)</f>
        <v>3.88</v>
      </c>
      <c r="F525" s="167">
        <f>ROUND(AVERAGEIF('2012'!AO95:AO124,"&lt;&gt;0"),2)</f>
        <v>3.9</v>
      </c>
      <c r="G525" s="167">
        <f>ROUND(AVERAGEIF('2013'!AO94:AO123,"&lt;&gt;0"),2)</f>
        <v>3.67</v>
      </c>
      <c r="H525" s="167">
        <f>ROUND(AVERAGEIF('2014'!AO94:AO123,"&lt;&gt;0"),2)</f>
        <v>2.9</v>
      </c>
      <c r="I525" s="167">
        <f>ROUND(AVERAGEIF('2015'!AO94:AO123,"&lt;&gt;0"),2)</f>
        <v>3.75</v>
      </c>
      <c r="M525" s="314">
        <v>2012</v>
      </c>
      <c r="N525" s="269">
        <f>MAX('2012'!AO4:AO369)</f>
        <v>43</v>
      </c>
      <c r="O525" s="167">
        <f>SMALL('2012'!AO4:AO369,COUNTIF('2012'!AO4:AO369,0)+1)</f>
        <v>2.7</v>
      </c>
    </row>
    <row r="526" spans="2:15" x14ac:dyDescent="0.25">
      <c r="B526" s="313" t="s">
        <v>117</v>
      </c>
      <c r="C526" s="167">
        <f>ROUND(AVERAGEIF(AO124:AO154,"&lt;&gt;0"),2)</f>
        <v>8.93</v>
      </c>
      <c r="D526" s="167">
        <f>ROUND(AVERAGEIF('2010'!AO124:AO154,"&lt;&gt;0"),2)</f>
        <v>8.19</v>
      </c>
      <c r="E526" s="167">
        <f>ROUND(AVERAGEIF('2011'!AO124:AO154,"&lt;&gt;0"),2)</f>
        <v>7.74</v>
      </c>
      <c r="F526" s="167">
        <f>ROUND(AVERAGEIF('2012'!AO125:AO155,"&lt;&gt;0"),2)</f>
        <v>8.9</v>
      </c>
      <c r="G526" s="167">
        <f>ROUND(AVERAGEIF('2013'!AO124:AO154,"&lt;&gt;0"),2)</f>
        <v>8.5399999999999991</v>
      </c>
      <c r="H526" s="167">
        <f>ROUND(AVERAGEIF('2014'!AO124:AO154,"&lt;&gt;0"),2)</f>
        <v>6.8</v>
      </c>
      <c r="I526" s="167">
        <f>ROUND(AVERAGEIF('2015'!AO124:AO154,"&lt;&gt;0"),2)</f>
        <v>6.15</v>
      </c>
      <c r="M526" s="314">
        <v>2013</v>
      </c>
      <c r="N526" s="167">
        <f>MAX('2013'!AO4:AO368)</f>
        <v>19.399999999999999</v>
      </c>
      <c r="O526" s="167">
        <f>SMALL('2013'!AO4:AO368,COUNTIF('2013'!AO4:AO368,0)+1)</f>
        <v>1.4</v>
      </c>
    </row>
    <row r="527" spans="2:15" x14ac:dyDescent="0.25">
      <c r="B527" s="313" t="s">
        <v>118</v>
      </c>
      <c r="C527" s="167">
        <f>ROUND(AVERAGEIF(AO155:AO184,"&lt;&gt;0"),2)</f>
        <v>14.1</v>
      </c>
      <c r="D527" s="167">
        <f>ROUND(AVERAGEIF('2010'!AO155:AO184,"&lt;&gt;0"),2)</f>
        <v>12.15</v>
      </c>
      <c r="E527" s="167">
        <f>ROUND(AVERAGEIF('2011'!AO155:AO184,"&lt;&gt;0"),2)</f>
        <v>11.64</v>
      </c>
      <c r="F527" s="167">
        <f>ROUND(AVERAGEIF('2012'!AO156:AO185,"&lt;&gt;0"),2)</f>
        <v>12.45</v>
      </c>
      <c r="G527" s="167">
        <f>ROUND(AVERAGEIF('2013'!AO155:AO184,"&lt;&gt;0"),2)</f>
        <v>12.65</v>
      </c>
      <c r="H527" s="167">
        <f>ROUND(AVERAGEIF('2014'!AO155:AO184,"&lt;&gt;0"),2)</f>
        <v>12.72</v>
      </c>
      <c r="I527" s="167">
        <f>ROUND(AVERAGEIF('2015'!AO155:AO184,"&lt;&gt;0"),2)</f>
        <v>13.34</v>
      </c>
      <c r="M527" s="314">
        <v>2014</v>
      </c>
      <c r="N527" s="167">
        <f>MAX('2014'!AO4:AO368)</f>
        <v>21.6</v>
      </c>
      <c r="O527" s="167">
        <f>SMALL('2014'!AO4:AO368,COUNTIF('2014'!AO4:AO368,0)+1)</f>
        <v>1.9</v>
      </c>
    </row>
    <row r="528" spans="2:15" x14ac:dyDescent="0.25">
      <c r="B528" s="313" t="s">
        <v>119</v>
      </c>
      <c r="C528" s="167">
        <f>ROUND(AVERAGEIF(AO185:AO215,"&lt;&gt;0"),2)</f>
        <v>17.86</v>
      </c>
      <c r="D528" s="167">
        <f>ROUND(AVERAGEIF('2010'!AO185:AO215,"&lt;&gt;0"),2)</f>
        <v>17.399999999999999</v>
      </c>
      <c r="E528" s="167">
        <f>ROUND(AVERAGEIF('2011'!AO185:AO215,"&lt;&gt;0"),2)</f>
        <v>15.07</v>
      </c>
      <c r="F528" s="167">
        <f>ROUND(AVERAGEIF('2012'!AO186:AO216,"&lt;&gt;0"),2)</f>
        <v>17.34</v>
      </c>
      <c r="G528" s="167">
        <f>ROUND(AVERAGEIF('2013'!AO185:AO215,"&lt;&gt;0"),2)</f>
        <v>17.239999999999998</v>
      </c>
      <c r="H528" s="167">
        <f>ROUND(AVERAGEIF('2014'!AO185:AO215,"&lt;&gt;0"),2)</f>
        <v>19.7</v>
      </c>
      <c r="I528" s="167">
        <f>ROUND(AVERAGEIF('2015'!AO185:AO215,"&lt;&gt;0"),2)</f>
        <v>15.89</v>
      </c>
      <c r="M528" s="314">
        <v>2015</v>
      </c>
      <c r="N528" s="269">
        <f>MAX('2015'!AO4:AO368)</f>
        <v>28</v>
      </c>
      <c r="O528" s="167">
        <f>SMALL('2015'!AO4:AO368,COUNTIF('2015'!AO4:AO368,0)+1)</f>
        <v>2.2999999999999998</v>
      </c>
    </row>
    <row r="529" spans="2:15" x14ac:dyDescent="0.25">
      <c r="B529" s="313" t="s">
        <v>121</v>
      </c>
      <c r="C529" s="167">
        <f>ROUND(AVERAGEIF(AO216:AO246,"&lt;&gt;0"),2)</f>
        <v>18.809999999999999</v>
      </c>
      <c r="D529" s="167">
        <f>ROUND(AVERAGEIF('2010'!AO216:AO246,"&lt;&gt;0"),2)</f>
        <v>19.079999999999998</v>
      </c>
      <c r="E529" s="167">
        <f>ROUND(AVERAGEIF('2011'!AO216:AO246,"&lt;&gt;0"),2)</f>
        <v>17.190000000000001</v>
      </c>
      <c r="F529" s="167">
        <f>ROUND(AVERAGEIF('2012'!AO217:AO247,"&lt;&gt;0"),2)</f>
        <v>18.93</v>
      </c>
      <c r="G529" s="167">
        <f>ROUND(AVERAGEIF('2013'!AO216:AO246,"&lt;&gt;0"),2)</f>
        <v>18.46</v>
      </c>
      <c r="H529" s="167">
        <f>ROUND(AVERAGEIF('2014'!AO216:AO246,"&lt;&gt;0"),2)</f>
        <v>19.2</v>
      </c>
      <c r="I529" s="167">
        <f>ROUND(AVERAGEIF('2015'!AO216:AO246,"&lt;&gt;0"),2)</f>
        <v>18.22</v>
      </c>
    </row>
    <row r="530" spans="2:15" x14ac:dyDescent="0.25">
      <c r="B530" s="312" t="s">
        <v>122</v>
      </c>
      <c r="C530" s="167">
        <f>ROUND(AVERAGEIF(AO247:AO276,"&lt;&gt;0"),2)</f>
        <v>14.34</v>
      </c>
      <c r="D530" s="167">
        <f>ROUND(AVERAGEIF('2010'!AO247:AO276,"&lt;&gt;0"),2)</f>
        <v>15.82</v>
      </c>
      <c r="E530" s="167">
        <f>ROUND(AVERAGEIF('2011'!AO247:AO276,"&lt;&gt;0"),2)</f>
        <v>16.12</v>
      </c>
      <c r="F530" s="167">
        <f>ROUND(AVERAGEIF('2012'!AO248:AO277,"&lt;&gt;0"),2)</f>
        <v>16.54</v>
      </c>
      <c r="G530" s="167">
        <f>ROUND(AVERAGEIF('2013'!AO247:AO276,"&lt;&gt;0"),2)</f>
        <v>15.32</v>
      </c>
      <c r="H530" s="167">
        <f>ROUND(AVERAGEIF('2014'!AO247:AO276,"&lt;&gt;0"),2)</f>
        <v>15.36</v>
      </c>
      <c r="I530" s="167">
        <f>ROUND(AVERAGEIF('2015'!AO247:AO276,"&lt;&gt;0"),2)</f>
        <v>15.78</v>
      </c>
    </row>
    <row r="531" spans="2:15" x14ac:dyDescent="0.25">
      <c r="B531" s="313" t="s">
        <v>123</v>
      </c>
      <c r="C531" s="167">
        <f>ROUND(AVERAGEIF(AO277:AO307,"&lt;&gt;0"),2)</f>
        <v>9.32</v>
      </c>
      <c r="D531" s="167">
        <f>ROUND(AVERAGEIF('2010'!AO277:AO307,"&lt;&gt;0"),2)</f>
        <v>11.64</v>
      </c>
      <c r="E531" s="167">
        <f>ROUND(AVERAGEIF('2011'!AO277:AO307,"&lt;&gt;0"),2)</f>
        <v>11.91</v>
      </c>
      <c r="F531" s="167">
        <f>ROUND(AVERAGEIF('2012'!AO278:AO308,"&lt;&gt;0"),2)</f>
        <v>11.68</v>
      </c>
      <c r="G531" s="167">
        <f>ROUND(AVERAGEIF('2013'!AO277:AO307,"&lt;&gt;0"),2)</f>
        <v>11.45</v>
      </c>
      <c r="H531" s="167">
        <f>ROUND(AVERAGEIF('2014'!AO277:AO307,"&lt;&gt;0"),2)</f>
        <v>10.86</v>
      </c>
      <c r="I531" s="167">
        <f>ROUND(AVERAGEIF('2015'!AO277:AO307,"&lt;&gt;0"),2)</f>
        <v>10.73</v>
      </c>
    </row>
    <row r="532" spans="2:15" x14ac:dyDescent="0.25">
      <c r="B532" s="312" t="s">
        <v>124</v>
      </c>
      <c r="C532" s="167">
        <f>ROUND(AVERAGEIF(AO308:AO337,"&lt;&gt;0"),2)</f>
        <v>5.23</v>
      </c>
      <c r="D532" s="167">
        <f>ROUND(AVERAGEIF('2010'!AO308:AO337,"&lt;&gt;0"),2)</f>
        <v>7.89</v>
      </c>
      <c r="E532" s="167">
        <f>ROUND(AVERAGEIF('2011'!AO308:AO337,"&lt;&gt;0"),2)</f>
        <v>7.02</v>
      </c>
      <c r="F532" s="167">
        <f>ROUND(AVERAGEIF('2012'!AO309:AO338,"&lt;&gt;0"),2)</f>
        <v>7.55</v>
      </c>
      <c r="G532" s="167">
        <f>ROUND(AVERAGEIF('2013'!AO308:AO337,"&lt;&gt;0"),2)</f>
        <v>5.81</v>
      </c>
      <c r="H532" s="167">
        <f>ROUND(AVERAGEIF('2014'!AO308:AO337,"&lt;&gt;0"),2)</f>
        <v>5.53</v>
      </c>
      <c r="I532" s="167">
        <f>ROUND(AVERAGEIF('2015'!AO308:AO337,"&lt;&gt;0"),2)</f>
        <v>5.0599999999999996</v>
      </c>
    </row>
    <row r="533" spans="2:15" x14ac:dyDescent="0.25">
      <c r="B533" s="312" t="s">
        <v>125</v>
      </c>
      <c r="C533" s="167">
        <f>ROUND(AVERAGEIF(AO338:AO368,"&lt;&gt;0"),2)</f>
        <v>4.04</v>
      </c>
      <c r="D533" s="167">
        <f>ROUND(AVERAGEIF('2010'!AO338:AO368,"&lt;&gt;0"),2)</f>
        <v>5.28</v>
      </c>
      <c r="E533" s="167">
        <f>ROUND(AVERAGEIF('2011'!AO338:AO368,"&lt;&gt;0"),2)</f>
        <v>3.72</v>
      </c>
      <c r="F533" s="167">
        <f>ROUND(AVERAGEIF('2012'!AO339:AO369,"&lt;&gt;0"),2)</f>
        <v>6.09</v>
      </c>
      <c r="G533" s="167">
        <f>ROUND(AVERAGEIF('2013'!AO338:AO368,"&lt;&gt;0"),2)</f>
        <v>2.7</v>
      </c>
      <c r="H533" s="167">
        <f>ROUND(AVERAGEIF('2014'!AO338:AO368,"&lt;&gt;0"),2)</f>
        <v>3.67</v>
      </c>
      <c r="I533" s="167">
        <f>ROUND(AVERAGEIF('2015'!AO338:AO368,"&lt;&gt;0"),2)</f>
        <v>3.54</v>
      </c>
    </row>
    <row r="534" spans="2:15" x14ac:dyDescent="0.25">
      <c r="B534" s="270" t="s">
        <v>216</v>
      </c>
      <c r="C534" s="168">
        <f t="shared" ref="C534:I534" si="694">ROUND(AVERAGE(C522:C533),2)</f>
        <v>8.82</v>
      </c>
      <c r="D534" s="168">
        <f t="shared" si="694"/>
        <v>9.52</v>
      </c>
      <c r="E534" s="168">
        <f t="shared" si="694"/>
        <v>8.82</v>
      </c>
      <c r="F534" s="168">
        <f t="shared" si="694"/>
        <v>9.44</v>
      </c>
      <c r="G534" s="168">
        <f t="shared" si="694"/>
        <v>8.93</v>
      </c>
      <c r="H534" s="168">
        <f t="shared" si="694"/>
        <v>8.81</v>
      </c>
      <c r="I534" s="168">
        <f t="shared" si="694"/>
        <v>8.5500000000000007</v>
      </c>
    </row>
    <row r="537" spans="2:15" x14ac:dyDescent="0.25">
      <c r="C537" s="315" t="s">
        <v>225</v>
      </c>
      <c r="D537" s="316"/>
      <c r="E537" s="316"/>
      <c r="F537" s="316"/>
      <c r="G537" s="316"/>
      <c r="H537" s="316"/>
      <c r="I537" s="317"/>
      <c r="N537" s="315" t="s">
        <v>151</v>
      </c>
      <c r="O537" s="317"/>
    </row>
    <row r="538" spans="2:15" ht="30" x14ac:dyDescent="0.25">
      <c r="B538" s="318"/>
      <c r="C538" s="318">
        <v>2009</v>
      </c>
      <c r="D538" s="318">
        <v>2010</v>
      </c>
      <c r="E538" s="319">
        <v>2011</v>
      </c>
      <c r="F538" s="318">
        <v>2012</v>
      </c>
      <c r="G538" s="319">
        <v>2013</v>
      </c>
      <c r="H538" s="319">
        <v>2014</v>
      </c>
      <c r="I538" s="319">
        <v>2015</v>
      </c>
      <c r="N538" s="318" t="s">
        <v>106</v>
      </c>
      <c r="O538" s="318" t="s">
        <v>107</v>
      </c>
    </row>
    <row r="539" spans="2:15" x14ac:dyDescent="0.25">
      <c r="B539" s="319" t="s">
        <v>112</v>
      </c>
      <c r="C539" s="167">
        <f>ROUND(AVERAGEIF(AC4:AC34,"&lt;&gt;0"),2)</f>
        <v>28.04</v>
      </c>
      <c r="D539" s="167">
        <f>ROUND(AVERAGEIF('2010'!AC4:AC34,"&lt;&gt;0"),2)</f>
        <v>28.28</v>
      </c>
      <c r="E539" s="167">
        <f>ROUND(AVERAGEIF('2011'!AC4:AC34,"&lt;&gt;0"),2)</f>
        <v>37.159999999999997</v>
      </c>
      <c r="F539" s="167">
        <f>ROUND(AVERAGEIF('2012'!AC4:AC34,"&lt;&gt;0"),2)</f>
        <v>34.5</v>
      </c>
      <c r="G539" s="167">
        <f>ROUND(AVERAGEIF('2013'!AC4:AC34,"&lt;&gt;0"),2)</f>
        <v>36</v>
      </c>
      <c r="H539" s="167">
        <f>ROUND(AVERAGEIF('2014'!AC4:AC34,"&lt;&gt;0"),2)</f>
        <v>33.409999999999997</v>
      </c>
      <c r="I539" s="167">
        <f>ROUND(AVERAGEIF('2015'!AC4:AC34,"&lt;&gt;0"),2)</f>
        <v>30.72</v>
      </c>
      <c r="M539" s="320">
        <v>2009</v>
      </c>
      <c r="N539" s="171">
        <f>MAX(AC4:AC368)</f>
        <v>36.5</v>
      </c>
      <c r="O539" s="167">
        <f>SMALL(AC4:AC368,COUNTIF(AC4:AC368,0)+1)</f>
        <v>16.3</v>
      </c>
    </row>
    <row r="540" spans="2:15" x14ac:dyDescent="0.25">
      <c r="B540" s="319" t="s">
        <v>113</v>
      </c>
      <c r="C540" s="167">
        <f>ROUND(AVERAGEIF(AC35:AC62,"&lt;&gt;0"),2)</f>
        <v>29.14</v>
      </c>
      <c r="D540" s="167">
        <f>ROUND(AVERAGEIF('2010'!AC35:AC62,"&lt;&gt;0"),2)</f>
        <v>28.7</v>
      </c>
      <c r="E540" s="167">
        <f>ROUND(AVERAGEIF('2011'!AC35:AC62,"&lt;&gt;0"),2)</f>
        <v>38.92</v>
      </c>
      <c r="F540" s="167">
        <f>ROUND(AVERAGEIF('2012'!AC35:AC63,"&lt;&gt;0"),2)</f>
        <v>35.47</v>
      </c>
      <c r="G540" s="167">
        <f>ROUND(AVERAGEIF('2013'!AC35:AC62,"&lt;&gt;0"),2)</f>
        <v>37.04</v>
      </c>
      <c r="H540" s="167">
        <f>ROUND(AVERAGEIF('2014'!AC35:AC62,"&lt;&gt;0"),2)</f>
        <v>35.36</v>
      </c>
      <c r="I540" s="167">
        <f>ROUND(AVERAGEIF('2015'!AC35:AC62,"&lt;&gt;0"),2)</f>
        <v>31.15</v>
      </c>
      <c r="M540" s="320">
        <v>2010</v>
      </c>
      <c r="N540" s="167">
        <f>MAX('2010'!AC4:AC368)</f>
        <v>36.6</v>
      </c>
      <c r="O540" s="167">
        <f>SMALL('2010'!AC4:AC368,COUNTIF('2010'!AC4:AC368,0)+1)</f>
        <v>17.600000000000001</v>
      </c>
    </row>
    <row r="541" spans="2:15" x14ac:dyDescent="0.25">
      <c r="B541" s="319" t="s">
        <v>114</v>
      </c>
      <c r="C541" s="167">
        <f>ROUND(AVERAGEIF(AC63:AC93,"&lt;&gt;0"),2)</f>
        <v>30.46</v>
      </c>
      <c r="D541" s="167">
        <f>ROUND(AVERAGEIF('2010'!AC63:AC93,"&lt;&gt;0"),2)</f>
        <v>30.37</v>
      </c>
      <c r="E541" s="167">
        <f>ROUND(AVERAGEIF('2011'!AC63:AC93,"&lt;&gt;0"),2)</f>
        <v>40.92</v>
      </c>
      <c r="F541" s="167">
        <f>ROUND(AVERAGEIF('2012'!AC64:AC94,"&lt;&gt;0"),2)</f>
        <v>33.729999999999997</v>
      </c>
      <c r="G541" s="167">
        <f>ROUND(AVERAGEIF('2013'!AC63:AC93,"&lt;&gt;0"),2)</f>
        <v>34.130000000000003</v>
      </c>
      <c r="H541" s="167">
        <f>ROUND(AVERAGEIF('2014'!AC63:AC93,"&lt;&gt;0"),2)</f>
        <v>37.19</v>
      </c>
      <c r="I541" s="167">
        <f>ROUND(AVERAGEIF('2015'!AC63:AC93,"&lt;&gt;0"),2)</f>
        <v>33.03</v>
      </c>
      <c r="M541" s="320">
        <v>2011</v>
      </c>
      <c r="N541" s="167">
        <f>MAX('2011'!AC4:AC368)</f>
        <v>49.2</v>
      </c>
      <c r="O541" s="167">
        <f>SMALL('2011'!AC4:AC368,COUNTIF('2011'!AC4:AC368,0)+1)</f>
        <v>21.7</v>
      </c>
    </row>
    <row r="542" spans="2:15" x14ac:dyDescent="0.25">
      <c r="B542" s="319" t="s">
        <v>115</v>
      </c>
      <c r="C542" s="167">
        <f>ROUND(AVERAGEIF(AC94:AC123,"&lt;&gt;0"),2)</f>
        <v>25.21</v>
      </c>
      <c r="D542" s="167">
        <f>ROUND(AVERAGEIF('2010'!AC94:AC123,"&lt;&gt;0"),2)</f>
        <v>27.32</v>
      </c>
      <c r="E542" s="167">
        <f>ROUND(AVERAGEIF('2011'!AC94:AC123,"&lt;&gt;0"),2)</f>
        <v>35.979999999999997</v>
      </c>
      <c r="F542" s="167">
        <f>ROUND(AVERAGEIF('2012'!AC95:AC124,"&lt;&gt;0"),2)</f>
        <v>32.08</v>
      </c>
      <c r="G542" s="167">
        <f>ROUND(AVERAGEIF('2013'!AC94:AC123,"&lt;&gt;0"),2)</f>
        <v>31.73</v>
      </c>
      <c r="H542" s="167">
        <f>ROUND(AVERAGEIF('2014'!AC94:AC123,"&lt;&gt;0"),2)</f>
        <v>35.85</v>
      </c>
      <c r="I542" s="167">
        <f>ROUND(AVERAGEIF('2015'!AC94:AC123,"&lt;&gt;0"),2)</f>
        <v>34.299999999999997</v>
      </c>
      <c r="M542" s="320">
        <v>2012</v>
      </c>
      <c r="N542" s="167">
        <f>MAX('2012'!AC4:AC369)</f>
        <v>41.4</v>
      </c>
      <c r="O542" s="167">
        <f>SMALL('2012'!AC4:AC369,COUNTIF('2012'!AC4:AC369,0)+1)</f>
        <v>22.1</v>
      </c>
    </row>
    <row r="543" spans="2:15" x14ac:dyDescent="0.25">
      <c r="B543" s="319" t="s">
        <v>117</v>
      </c>
      <c r="C543" s="167">
        <f>ROUND(AVERAGEIF(AC124:AC154,"&lt;&gt;0"),2)</f>
        <v>22.1</v>
      </c>
      <c r="D543" s="167">
        <f>ROUND(AVERAGEIF('2010'!AC124:AC154,"&lt;&gt;0"),2)</f>
        <v>24.1</v>
      </c>
      <c r="E543" s="167">
        <f>ROUND(AVERAGEIF('2011'!AC124:AC154,"&lt;&gt;0"),2)</f>
        <v>30.09</v>
      </c>
      <c r="F543" s="167">
        <f>ROUND(AVERAGEIF('2012'!AC125:AC155,"&lt;&gt;0"),2)</f>
        <v>28.21</v>
      </c>
      <c r="G543" s="167">
        <f>ROUND(AVERAGEIF('2013'!AC124:AC154,"&lt;&gt;0"),2)</f>
        <v>27.55</v>
      </c>
      <c r="H543" s="167">
        <f>ROUND(AVERAGEIF('2014'!AC124:AC154,"&lt;&gt;0"),2)</f>
        <v>29.8</v>
      </c>
      <c r="I543" s="167">
        <f>ROUND(AVERAGEIF('2015'!AC124:AC154,"&lt;&gt;0"),2)</f>
        <v>27.73</v>
      </c>
      <c r="M543" s="320">
        <v>2013</v>
      </c>
      <c r="N543" s="167">
        <f>MAX('2013'!AC4:AC368)</f>
        <v>46.5</v>
      </c>
      <c r="O543" s="167">
        <f>SMALL('2013'!AC4:AC368,COUNTIF('2013'!AC4:AC368,0)+1)</f>
        <v>21.1</v>
      </c>
    </row>
    <row r="544" spans="2:15" x14ac:dyDescent="0.25">
      <c r="B544" s="319" t="s">
        <v>118</v>
      </c>
      <c r="C544" s="167">
        <f>ROUND(AVERAGEIF(AC155:AC184,"&lt;&gt;0"),2)</f>
        <v>20.5</v>
      </c>
      <c r="D544" s="167">
        <f>ROUND(AVERAGEIF('2010'!AC155:AC184,"&lt;&gt;0"),2)</f>
        <v>28.87</v>
      </c>
      <c r="E544" s="167">
        <f>ROUND(AVERAGEIF('2011'!AC155:AC184,"&lt;&gt;0"),2)</f>
        <v>29.78</v>
      </c>
      <c r="F544" s="167">
        <f>ROUND(AVERAGEIF('2012'!AC156:AC185,"&lt;&gt;0"),2)</f>
        <v>28.82</v>
      </c>
      <c r="G544" s="167">
        <f>ROUND(AVERAGEIF('2013'!AC155:AC184,"&lt;&gt;0"),2)</f>
        <v>27.8</v>
      </c>
      <c r="H544" s="167">
        <f>ROUND(AVERAGEIF('2014'!AC155:AC184,"&lt;&gt;0"),2)</f>
        <v>25.9</v>
      </c>
      <c r="I544" s="167">
        <f>ROUND(AVERAGEIF('2015'!AC155:AC184,"&lt;&gt;0"),2)</f>
        <v>26.06</v>
      </c>
      <c r="M544" s="320">
        <v>2014</v>
      </c>
      <c r="N544" s="172">
        <f>MAX('2014'!AC4:AC368)</f>
        <v>46.7</v>
      </c>
      <c r="O544" s="167">
        <f>SMALL('2014'!AC4:AC368,COUNTIF('2014'!AC4:AC368,0)+1)</f>
        <v>16.8</v>
      </c>
    </row>
    <row r="545" spans="2:15" x14ac:dyDescent="0.25">
      <c r="B545" s="319" t="s">
        <v>119</v>
      </c>
      <c r="C545" s="167">
        <f>ROUND(AVERAGEIF(AC185:AC215,"&lt;&gt;0"),2)</f>
        <v>21.55</v>
      </c>
      <c r="D545" s="167">
        <f>ROUND(AVERAGEIF('2010'!AC185:AC215,"&lt;&gt;0"),2)</f>
        <v>28.9</v>
      </c>
      <c r="E545" s="167">
        <f>ROUND(AVERAGEIF('2011'!AC185:AC215,"&lt;&gt;0"),2)</f>
        <v>29.95</v>
      </c>
      <c r="F545" s="167">
        <f>ROUND(AVERAGEIF('2012'!AC186:AC216,"&lt;&gt;0"),2)</f>
        <v>28.88</v>
      </c>
      <c r="G545" s="167">
        <f>ROUND(AVERAGEIF('2013'!AC185:AC215,"&lt;&gt;0"),2)</f>
        <v>27.45</v>
      </c>
      <c r="H545" s="167">
        <f>ROUND(AVERAGEIF('2014'!AC185:AC215,"&lt;&gt;0"),2)</f>
        <v>27.01</v>
      </c>
      <c r="I545" s="167">
        <f>ROUND(AVERAGEIF('2015'!AC185:AC215,"&lt;&gt;0"),2)</f>
        <v>25.54</v>
      </c>
      <c r="M545" s="320">
        <v>2015</v>
      </c>
      <c r="N545" s="172">
        <f>MAX('2015'!AC4:AC368)</f>
        <v>39.200000000000003</v>
      </c>
      <c r="O545" s="167">
        <f>SMALL('2015'!AC4:AC368,COUNTIF('2015'!AC4:AC368,0)+1)</f>
        <v>21</v>
      </c>
    </row>
    <row r="546" spans="2:15" x14ac:dyDescent="0.25">
      <c r="B546" s="319" t="s">
        <v>121</v>
      </c>
      <c r="C546" s="167">
        <f>ROUND(AVERAGEIF(AC216:AC246,"&lt;&gt;0"),2)</f>
        <v>22.83</v>
      </c>
      <c r="D546" s="167">
        <f>ROUND(AVERAGEIF('2010'!AC216:AC246,"&lt;&gt;0"),2)</f>
        <v>27.38</v>
      </c>
      <c r="E546" s="167">
        <f>ROUND(AVERAGEIF('2011'!AC216:AC246,"&lt;&gt;0"),2)</f>
        <v>30.01</v>
      </c>
      <c r="F546" s="167">
        <f>ROUND(AVERAGEIF('2012'!AC217:AC247,"&lt;&gt;0"),2)</f>
        <v>29.35</v>
      </c>
      <c r="G546" s="167">
        <f>ROUND(AVERAGEIF('2013'!AC216:AC246,"&lt;&gt;0"),2)</f>
        <v>27.96</v>
      </c>
      <c r="H546" s="167">
        <f>ROUND(AVERAGEIF('2014'!AC216:AC246,"&lt;&gt;0"),2)</f>
        <v>35.01</v>
      </c>
      <c r="I546" s="167">
        <f>ROUND(AVERAGEIF('2015'!AC216:AC246,"&lt;&gt;0"),2)</f>
        <v>27.45</v>
      </c>
    </row>
    <row r="547" spans="2:15" x14ac:dyDescent="0.25">
      <c r="B547" s="318" t="s">
        <v>122</v>
      </c>
      <c r="C547" s="167">
        <f>ROUND(AVERAGEIF(AC247:AC276,"&lt;&gt;0"),2)</f>
        <v>24.88</v>
      </c>
      <c r="D547" s="167">
        <f>ROUND(AVERAGEIF('2010'!AC247:AC276,"&lt;&gt;0"),2)</f>
        <v>31.33</v>
      </c>
      <c r="E547" s="167">
        <f>ROUND(AVERAGEIF('2011'!AC247:AC276,"&lt;&gt;0"),2)</f>
        <v>32.020000000000003</v>
      </c>
      <c r="F547" s="167">
        <f>ROUND(AVERAGEIF('2012'!AC248:AC277,"&lt;&gt;0"),2)</f>
        <v>30.24</v>
      </c>
      <c r="G547" s="167">
        <f>ROUND(AVERAGEIF('2013'!AC247:AC276,"&lt;&gt;0"),2)</f>
        <v>29.78</v>
      </c>
      <c r="H547" s="167">
        <f>ROUND(AVERAGEIF('2014'!AC247:AC276,"&lt;&gt;0"),2)</f>
        <v>28.44</v>
      </c>
      <c r="I547" s="167">
        <f>ROUND(AVERAGEIF('2015'!AC247:AC276,"&lt;&gt;0"),2)</f>
        <v>27.27</v>
      </c>
    </row>
    <row r="548" spans="2:15" x14ac:dyDescent="0.25">
      <c r="B548" s="319" t="s">
        <v>123</v>
      </c>
      <c r="C548" s="167">
        <f>ROUND(AVERAGEIF(AC277:AC307,"&lt;&gt;0"),2)</f>
        <v>28.61</v>
      </c>
      <c r="D548" s="167">
        <f>ROUND(AVERAGEIF('2010'!AC277:AC307,"&lt;&gt;0"),2)</f>
        <v>28.61</v>
      </c>
      <c r="E548" s="167">
        <f>ROUND(AVERAGEIF('2011'!AC277:AC307,"&lt;&gt;0"),2)</f>
        <v>31</v>
      </c>
      <c r="F548" s="167">
        <f>ROUND(AVERAGEIF('2012'!AC278:AC308,"&lt;&gt;0"),2)</f>
        <v>33.68</v>
      </c>
      <c r="G548" s="167">
        <f>ROUND(AVERAGEIF('2013'!AC277:AC307,"&lt;&gt;0"),2)</f>
        <v>29.49</v>
      </c>
      <c r="H548" s="167">
        <f>ROUND(AVERAGEIF('2014'!AC277:AC307,"&lt;&gt;0"),2)</f>
        <v>27.62</v>
      </c>
      <c r="I548" s="167">
        <f>ROUND(AVERAGEIF('2015'!AC277:AC307,"&lt;&gt;0"),2)</f>
        <v>25.68</v>
      </c>
    </row>
    <row r="549" spans="2:15" x14ac:dyDescent="0.25">
      <c r="B549" s="318" t="s">
        <v>124</v>
      </c>
      <c r="C549" s="167">
        <f>ROUND(AVERAGEIF(AC308:AC337,"&lt;&gt;0"),2)</f>
        <v>27.39</v>
      </c>
      <c r="D549" s="167">
        <f>ROUND(AVERAGEIF('2010'!AC308:AC337,"&lt;&gt;0"),2)</f>
        <v>29.47</v>
      </c>
      <c r="E549" s="167">
        <f>ROUND(AVERAGEIF('2011'!AC308:AC337,"&lt;&gt;0"),2)</f>
        <v>29.79</v>
      </c>
      <c r="F549" s="167">
        <f>ROUND(AVERAGEIF('2012'!AC309:AC338,"&lt;&gt;0"),2)</f>
        <v>33.79</v>
      </c>
      <c r="G549" s="167">
        <f>ROUND(AVERAGEIF('2013'!AC308:AC337,"&lt;&gt;0"),2)</f>
        <v>31.19</v>
      </c>
      <c r="H549" s="167">
        <f>ROUND(AVERAGEIF('2014'!AC308:AC337,"&lt;&gt;0"),2)</f>
        <v>27.99</v>
      </c>
      <c r="I549" s="167">
        <f>ROUND(AVERAGEIF('2015'!AC308:AC337,"&lt;&gt;0"),2)</f>
        <v>26.51</v>
      </c>
    </row>
    <row r="550" spans="2:15" x14ac:dyDescent="0.25">
      <c r="B550" s="318" t="s">
        <v>125</v>
      </c>
      <c r="C550" s="167">
        <f>ROUND(AVERAGEIF(AC338:AC368,"&lt;&gt;0"),2)</f>
        <v>30.86</v>
      </c>
      <c r="D550" s="167">
        <f>ROUND(AVERAGEIF('2010'!AC338:AC368,"&lt;&gt;0"),2)</f>
        <v>29.46</v>
      </c>
      <c r="E550" s="167">
        <f>ROUND(AVERAGEIF('2011'!AC338:AC368,"&lt;&gt;0"),2)</f>
        <v>30.96</v>
      </c>
      <c r="F550" s="167">
        <f>ROUND(AVERAGEIF('2012'!AC339:AC369,"&lt;&gt;0"),2)</f>
        <v>32.86</v>
      </c>
      <c r="G550" s="167">
        <f>ROUND(AVERAGEIF('2013'!AC338:AC368,"&lt;&gt;0"),2)</f>
        <v>31.01</v>
      </c>
      <c r="H550" s="167">
        <f>ROUND(AVERAGEIF('2014'!AC338:AC368,"&lt;&gt;0"),2)</f>
        <v>33.5</v>
      </c>
      <c r="I550" s="167">
        <f>ROUND(AVERAGEIF('2015'!AC338:AC368,"&lt;&gt;0"),2)</f>
        <v>27.74</v>
      </c>
    </row>
    <row r="551" spans="2:15" x14ac:dyDescent="0.25">
      <c r="B551" s="270" t="s">
        <v>216</v>
      </c>
      <c r="C551" s="168">
        <f t="shared" ref="C551:I551" si="695">ROUND(AVERAGE(C539:C550),2)</f>
        <v>25.96</v>
      </c>
      <c r="D551" s="168">
        <f t="shared" si="695"/>
        <v>28.57</v>
      </c>
      <c r="E551" s="168">
        <f t="shared" si="695"/>
        <v>33.049999999999997</v>
      </c>
      <c r="F551" s="168">
        <f t="shared" si="695"/>
        <v>31.8</v>
      </c>
      <c r="G551" s="168">
        <f t="shared" si="695"/>
        <v>30.93</v>
      </c>
      <c r="H551" s="168">
        <f t="shared" si="695"/>
        <v>31.42</v>
      </c>
      <c r="I551" s="168">
        <f t="shared" si="695"/>
        <v>28.6</v>
      </c>
    </row>
    <row r="554" spans="2:15" x14ac:dyDescent="0.25">
      <c r="C554" s="321" t="s">
        <v>226</v>
      </c>
      <c r="D554" s="322"/>
      <c r="E554" s="322"/>
      <c r="F554" s="322"/>
      <c r="G554" s="322"/>
      <c r="H554" s="322"/>
      <c r="I554" s="323"/>
      <c r="M554" s="321" t="s">
        <v>226</v>
      </c>
      <c r="N554" s="322"/>
      <c r="O554" s="323"/>
    </row>
    <row r="555" spans="2:15" ht="30" x14ac:dyDescent="0.25">
      <c r="B555" s="324"/>
      <c r="C555" s="324">
        <v>2009</v>
      </c>
      <c r="D555" s="324">
        <v>2010</v>
      </c>
      <c r="E555" s="325">
        <v>2011</v>
      </c>
      <c r="F555" s="324">
        <v>2012</v>
      </c>
      <c r="G555" s="325">
        <v>2013</v>
      </c>
      <c r="H555" s="325">
        <v>2014</v>
      </c>
      <c r="I555" s="325">
        <v>2015</v>
      </c>
      <c r="M555" s="326"/>
      <c r="N555" s="327" t="s">
        <v>106</v>
      </c>
      <c r="O555" s="327" t="s">
        <v>107</v>
      </c>
    </row>
    <row r="556" spans="2:15" x14ac:dyDescent="0.25">
      <c r="B556" s="325" t="s">
        <v>112</v>
      </c>
      <c r="C556" s="167">
        <f>ROUND(AVERAGEIF(AM4:AM34,"&lt;&gt;0"),3)</f>
        <v>9.1999999999999998E-2</v>
      </c>
      <c r="D556" s="167">
        <f>ROUND(AVERAGEIF('2010'!AM4:AM34,"&lt;&gt;0"),3)</f>
        <v>0.13</v>
      </c>
      <c r="E556" s="167">
        <f>ROUND(AVERAGEIF('2011'!AM4:AM34,"&lt;&gt;0"),3)</f>
        <v>0.13800000000000001</v>
      </c>
      <c r="F556" s="167">
        <f>ROUND(AVERAGEIF('2012'!AM4:AM34,"&lt;&gt;0"),3)</f>
        <v>8.1000000000000003E-2</v>
      </c>
      <c r="G556" s="167">
        <f>ROUND(AVERAGEIF('2013'!AM4:AM34,"&lt;&gt;0"),3)</f>
        <v>0.104</v>
      </c>
      <c r="H556" s="167">
        <f>ROUND(AVERAGEIF('2014'!AM4:AM34,"&lt;&gt;0"),3)</f>
        <v>0.08</v>
      </c>
      <c r="I556" s="167">
        <f>ROUND(AVERAGEIF('2015'!AM4:AM34,"&lt;&gt;0"),3)</f>
        <v>0.06</v>
      </c>
      <c r="M556" s="328">
        <v>2009</v>
      </c>
      <c r="N556" s="218">
        <f>MAX(AM4:AM368)</f>
        <v>0.96299999999999997</v>
      </c>
      <c r="O556" s="167">
        <f>SMALL(AM4:AM368,COUNTIF(AM4:AM368,0)+1)</f>
        <v>5.0000000000000001E-3</v>
      </c>
    </row>
    <row r="557" spans="2:15" x14ac:dyDescent="0.25">
      <c r="B557" s="325" t="s">
        <v>113</v>
      </c>
      <c r="C557" s="167">
        <f>ROUND(AVERAGEIF(AM35:AM62,"&lt;&gt;0"),3)</f>
        <v>0.129</v>
      </c>
      <c r="D557" s="167">
        <f>ROUND(AVERAGEIF('2010'!AM35:AM62,"&lt;&gt;0"),3)</f>
        <v>0.09</v>
      </c>
      <c r="E557" s="167">
        <f>ROUND(AVERAGEIF('2011'!AM35:AM62,"&lt;&gt;0"),3)</f>
        <v>6.0999999999999999E-2</v>
      </c>
      <c r="F557" s="167">
        <f>ROUND(AVERAGEIF('2012'!AM35:AM63,"&lt;&gt;0"),3)</f>
        <v>8.6999999999999994E-2</v>
      </c>
      <c r="G557" s="167">
        <f>ROUND(AVERAGEIF('2013'!AM35:AM62,"&lt;&gt;0"),3)</f>
        <v>8.7999999999999995E-2</v>
      </c>
      <c r="H557" s="167">
        <f>ROUND(AVERAGEIF('2014'!AM35:AM62,"&lt;&gt;0"),3)</f>
        <v>6.5000000000000002E-2</v>
      </c>
      <c r="I557" s="167">
        <f>ROUND(AVERAGEIF('2015'!AM35:AM62,"&lt;&gt;0"),3)</f>
        <v>4.7E-2</v>
      </c>
      <c r="M557" s="328">
        <v>2010</v>
      </c>
      <c r="N557" s="167">
        <f>MAX('2010'!AM4:AM368)</f>
        <v>2.5</v>
      </c>
      <c r="O557" s="167">
        <f>SMALL('2010'!AM4:AM368,COUNTIF('2010'!AM4:AM368,0)+1)</f>
        <v>1.2999999999999999E-2</v>
      </c>
    </row>
    <row r="558" spans="2:15" x14ac:dyDescent="0.25">
      <c r="B558" s="325" t="s">
        <v>114</v>
      </c>
      <c r="C558" s="167">
        <f>ROUND(AVERAGEIF(AM63:AM93,"&lt;&gt;0"),3)</f>
        <v>8.8999999999999996E-2</v>
      </c>
      <c r="D558" s="167">
        <f>ROUND(AVERAGEIF('2010'!AM63:AM93,"&lt;&gt;0"),3)</f>
        <v>7.6999999999999999E-2</v>
      </c>
      <c r="E558" s="167">
        <f>ROUND(AVERAGEIF('2011'!AM63:AM93,"&lt;&gt;0"),3)</f>
        <v>5.6000000000000001E-2</v>
      </c>
      <c r="F558" s="167">
        <f>ROUND(AVERAGEIF('2012'!AM64:AM94,"&lt;&gt;0"),3)</f>
        <v>8.1000000000000003E-2</v>
      </c>
      <c r="G558" s="167">
        <f>ROUND(AVERAGEIF('2013'!AM63:AM93,"&lt;&gt;0"),3)</f>
        <v>8.3000000000000004E-2</v>
      </c>
      <c r="H558" s="167">
        <f>ROUND(AVERAGEIF('2014'!AM63:AM93,"&lt;&gt;0"),3)</f>
        <v>7.8E-2</v>
      </c>
      <c r="I558" s="167">
        <f>ROUND(AVERAGEIF('2015'!AM63:AM93,"&lt;&gt;0"),3)</f>
        <v>5.8999999999999997E-2</v>
      </c>
      <c r="M558" s="328">
        <v>2011</v>
      </c>
      <c r="N558" s="167">
        <f>MAX('2011'!AM4:AM368)</f>
        <v>0.22</v>
      </c>
      <c r="O558" s="167">
        <f>SMALL('2011'!AM4:AM368,COUNTIF('2011'!AM4:AM368,0)+1)</f>
        <v>1E-3</v>
      </c>
    </row>
    <row r="559" spans="2:15" x14ac:dyDescent="0.25">
      <c r="B559" s="325" t="s">
        <v>115</v>
      </c>
      <c r="C559" s="167">
        <f>ROUND(AVERAGEIF(AM94:AM123,"&lt;&gt;0"),3)</f>
        <v>9.2999999999999999E-2</v>
      </c>
      <c r="D559" s="167">
        <f>ROUND(AVERAGEIF('2010'!AM94:AM123,"&lt;&gt;0"),3)</f>
        <v>0.106</v>
      </c>
      <c r="E559" s="167">
        <f>ROUND(AVERAGEIF('2011'!AM94:AM123,"&lt;&gt;0"),3)</f>
        <v>4.4999999999999998E-2</v>
      </c>
      <c r="F559" s="167">
        <f>ROUND(AVERAGEIF('2012'!AM95:AM124,"&lt;&gt;0"),3)</f>
        <v>0.05</v>
      </c>
      <c r="G559" s="167">
        <f>ROUND(AVERAGEIF('2013'!AM94:AM123,"&lt;&gt;0"),3)</f>
        <v>7.1999999999999995E-2</v>
      </c>
      <c r="H559" s="167">
        <f>ROUND(AVERAGEIF('2014'!AM94:AM123,"&lt;&gt;0"),3)</f>
        <v>7.2999999999999995E-2</v>
      </c>
      <c r="I559" s="167">
        <f>ROUND(AVERAGEIF('2015'!AM94:AM123,"&lt;&gt;0"),3)</f>
        <v>3.7999999999999999E-2</v>
      </c>
      <c r="M559" s="328">
        <v>2012</v>
      </c>
      <c r="N559" s="167">
        <f>MAX('2012'!AM4:AM369)</f>
        <v>0.86</v>
      </c>
      <c r="O559" s="167">
        <f>SMALL('2012'!AM4:AM369,COUNTIF('2012'!AM4:AM369,0)+1)</f>
        <v>1E-3</v>
      </c>
    </row>
    <row r="560" spans="2:15" x14ac:dyDescent="0.25">
      <c r="B560" s="325" t="s">
        <v>117</v>
      </c>
      <c r="C560" s="167">
        <f>ROUND(AVERAGEIF(AM124:AM154,"&lt;&gt;0"),3)</f>
        <v>9.5000000000000001E-2</v>
      </c>
      <c r="D560" s="167">
        <f>ROUND(AVERAGEIF('2010'!AM124:AM154,"&lt;&gt;0"),3)</f>
        <v>0.124</v>
      </c>
      <c r="E560" s="167">
        <f>ROUND(AVERAGEIF('2011'!AM124:AM154,"&lt;&gt;0"),3)</f>
        <v>7.1999999999999995E-2</v>
      </c>
      <c r="F560" s="167">
        <f>ROUND(AVERAGEIF('2012'!AM125:AM155,"&lt;&gt;0"),3)</f>
        <v>0.129</v>
      </c>
      <c r="G560" s="167">
        <f>ROUND(AVERAGEIF('2013'!AM124:AM154,"&lt;&gt;0"),3)</f>
        <v>9.1999999999999998E-2</v>
      </c>
      <c r="H560" s="167">
        <f>ROUND(AVERAGEIF('2014'!AM124:AM154,"&lt;&gt;0"),3)</f>
        <v>7.0999999999999994E-2</v>
      </c>
      <c r="I560" s="167">
        <f>ROUND(AVERAGEIF('2015'!AM124:AM154,"&lt;&gt;0"),3)</f>
        <v>5.8999999999999997E-2</v>
      </c>
      <c r="M560" s="328">
        <v>2013</v>
      </c>
      <c r="N560" s="167">
        <f>MAX('2013'!AM4:AM368)</f>
        <v>2</v>
      </c>
      <c r="O560" s="167">
        <f>SMALL('2013'!AM4:AM368,COUNTIF('2013'!AM4:AM368,0)+1)</f>
        <v>8.0000000000000002E-3</v>
      </c>
    </row>
    <row r="561" spans="2:15" x14ac:dyDescent="0.25">
      <c r="B561" s="325" t="s">
        <v>118</v>
      </c>
      <c r="C561" s="167">
        <f>ROUND(AVERAGEIF(AM155:AM184,"&lt;&gt;0"),3)</f>
        <v>0.113</v>
      </c>
      <c r="D561" s="167">
        <f>ROUND(AVERAGEIF('2010'!AM155:AM184,"&lt;&gt;0"),3)</f>
        <v>0.215</v>
      </c>
      <c r="E561" s="167">
        <f>ROUND(AVERAGEIF('2011'!AM155:AM184,"&lt;&gt;0"),3)</f>
        <v>7.0000000000000007E-2</v>
      </c>
      <c r="F561" s="167">
        <f>ROUND(AVERAGEIF('2012'!AM156:AM185,"&lt;&gt;0"),3)</f>
        <v>8.2000000000000003E-2</v>
      </c>
      <c r="G561" s="167">
        <f>ROUND(AVERAGEIF('2013'!AM155:AM184,"&lt;&gt;0"),3)</f>
        <v>6.6000000000000003E-2</v>
      </c>
      <c r="H561" s="167">
        <f>ROUND(AVERAGEIF('2014'!AM155:AM184,"&lt;&gt;0"),3)</f>
        <v>7.5999999999999998E-2</v>
      </c>
      <c r="I561" s="167">
        <f>ROUND(AVERAGEIF('2015'!AM155:AM184,"&lt;&gt;0"),3)</f>
        <v>7.4999999999999997E-2</v>
      </c>
      <c r="M561" s="328">
        <v>2014</v>
      </c>
      <c r="N561" s="167">
        <f>MAX('2014'!AM4:AM368)</f>
        <v>0.76</v>
      </c>
      <c r="O561" s="167">
        <f>SMALL('2014'!AM4:AM368,COUNTIF('2014'!AM4:AM368,0)+1)</f>
        <v>1E-3</v>
      </c>
    </row>
    <row r="562" spans="2:15" x14ac:dyDescent="0.25">
      <c r="B562" s="325" t="s">
        <v>119</v>
      </c>
      <c r="C562" s="167">
        <f>ROUND(AVERAGEIF(AM185:AM215,"&lt;&gt;0"),3)</f>
        <v>8.4000000000000005E-2</v>
      </c>
      <c r="D562" s="167">
        <f>ROUND(AVERAGEIF('2010'!AM185:AM215,"&lt;&gt;0"),3)</f>
        <v>0.216</v>
      </c>
      <c r="E562" s="167">
        <f>ROUND(AVERAGEIF('2011'!AM185:AM215,"&lt;&gt;0"),3)</f>
        <v>0.111</v>
      </c>
      <c r="F562" s="167">
        <f>ROUND(AVERAGEIF('2012'!AM186:AM216,"&lt;&gt;0"),3)</f>
        <v>6.5000000000000002E-2</v>
      </c>
      <c r="G562" s="167">
        <f>ROUND(AVERAGEIF('2013'!AM185:AM215,"&lt;&gt;0"),3)</f>
        <v>7.2999999999999995E-2</v>
      </c>
      <c r="H562" s="167">
        <f>ROUND(AVERAGEIF('2014'!AM185:AM215,"&lt;&gt;0"),3)</f>
        <v>5.3999999999999999E-2</v>
      </c>
      <c r="I562" s="167">
        <f>ROUND(AVERAGEIF('2015'!AM185:AM215,"&lt;&gt;0"),3)</f>
        <v>6.7000000000000004E-2</v>
      </c>
      <c r="M562" s="328">
        <v>2015</v>
      </c>
      <c r="N562" s="167">
        <f>MAX('2015'!AM4:AM368)</f>
        <v>0.36</v>
      </c>
      <c r="O562" s="167">
        <f>SMALL('2015'!AM4:AM368,COUNTIF('2015'!AM4:AM368,0)+1)</f>
        <v>5.0000000000000001E-4</v>
      </c>
    </row>
    <row r="563" spans="2:15" x14ac:dyDescent="0.25">
      <c r="B563" s="325" t="s">
        <v>121</v>
      </c>
      <c r="C563" s="167">
        <f>ROUND(AVERAGEIF(AM216:AM246,"&lt;&gt;0"),3)</f>
        <v>0.17199999999999999</v>
      </c>
      <c r="D563" s="167">
        <f>ROUND(AVERAGEIF('2010'!AM216:AM246,"&lt;&gt;0"),3)</f>
        <v>0.27600000000000002</v>
      </c>
      <c r="E563" s="167">
        <f>ROUND(AVERAGEIF('2011'!AM216:AM246,"&lt;&gt;0"),3)</f>
        <v>8.7999999999999995E-2</v>
      </c>
      <c r="F563" s="167">
        <f>ROUND(AVERAGEIF('2012'!AM217:AM247,"&lt;&gt;0"),3)</f>
        <v>6.2E-2</v>
      </c>
      <c r="G563" s="167">
        <f>ROUND(AVERAGEIF('2013'!AM216:AM246,"&lt;&gt;0"),3)</f>
        <v>7.5999999999999998E-2</v>
      </c>
      <c r="H563" s="167">
        <f>ROUND(AVERAGEIF('2014'!AM216:AM246,"&lt;&gt;0"),3)</f>
        <v>0.09</v>
      </c>
      <c r="I563" s="167">
        <f>ROUND(AVERAGEIF('2015'!AM216:AM246,"&lt;&gt;0"),3)</f>
        <v>8.2000000000000003E-2</v>
      </c>
    </row>
    <row r="564" spans="2:15" x14ac:dyDescent="0.25">
      <c r="B564" s="324" t="s">
        <v>122</v>
      </c>
      <c r="C564" s="167">
        <f>ROUND(AVERAGEIF(AM247:AM276,"&lt;&gt;0"),3)</f>
        <v>0.09</v>
      </c>
      <c r="D564" s="167">
        <f>ROUND(AVERAGEIF('2010'!AM247:AM276,"&lt;&gt;0"),3)</f>
        <v>0.20399999999999999</v>
      </c>
      <c r="E564" s="167">
        <f>ROUND(AVERAGEIF('2011'!AM247:AM276,"&lt;&gt;0"),3)</f>
        <v>6.2E-2</v>
      </c>
      <c r="F564" s="167">
        <f>ROUND(AVERAGEIF('2012'!AM248:AM277,"&lt;&gt;0"),3)</f>
        <v>9.7000000000000003E-2</v>
      </c>
      <c r="G564" s="167">
        <f>ROUND(AVERAGEIF('2013'!AM247:AM276,"&lt;&gt;0"),3)</f>
        <v>8.2000000000000003E-2</v>
      </c>
      <c r="H564" s="167">
        <f>ROUND(AVERAGEIF('2014'!AM247:AM276,"&lt;&gt;0"),3)</f>
        <v>7.0999999999999994E-2</v>
      </c>
      <c r="I564" s="167">
        <f>ROUND(AVERAGEIF('2015'!AM247:AM276,"&lt;&gt;0"),3)</f>
        <v>4.2999999999999997E-2</v>
      </c>
    </row>
    <row r="565" spans="2:15" x14ac:dyDescent="0.25">
      <c r="B565" s="325" t="s">
        <v>123</v>
      </c>
      <c r="C565" s="167">
        <f>ROUND(AVERAGEIF(AM277:AM307,"&lt;&gt;0"),3)</f>
        <v>4.3999999999999997E-2</v>
      </c>
      <c r="D565" s="167">
        <f>ROUND(AVERAGEIF('2010'!AM277:AM307,"&lt;&gt;0"),3)</f>
        <v>0.161</v>
      </c>
      <c r="E565" s="167">
        <f>ROUND(AVERAGEIF('2011'!AM277:AM307,"&lt;&gt;0"),3)</f>
        <v>9.7000000000000003E-2</v>
      </c>
      <c r="F565" s="167">
        <f>ROUND(AVERAGEIF('2012'!AM278:AM308,"&lt;&gt;0"),3)</f>
        <v>0.10199999999999999</v>
      </c>
      <c r="G565" s="167">
        <f>ROUND(AVERAGEIF('2013'!AM277:AM307,"&lt;&gt;0"),3)</f>
        <v>8.3000000000000004E-2</v>
      </c>
      <c r="H565" s="167">
        <f>ROUND(AVERAGEIF('2014'!AM277:AM307,"&lt;&gt;0"),3)</f>
        <v>8.1000000000000003E-2</v>
      </c>
      <c r="I565" s="167">
        <f>ROUND(AVERAGEIF('2015'!AM277:AM307,"&lt;&gt;0"),3)</f>
        <v>3.9E-2</v>
      </c>
    </row>
    <row r="566" spans="2:15" x14ac:dyDescent="0.25">
      <c r="B566" s="324" t="s">
        <v>124</v>
      </c>
      <c r="C566" s="167">
        <f>ROUND(AVERAGEIF(AM308:AM337,"&lt;&gt;0"),3)</f>
        <v>6.6000000000000003E-2</v>
      </c>
      <c r="D566" s="167">
        <f>ROUND(AVERAGEIF('2010'!AM308:AM337,"&lt;&gt;0"),3)</f>
        <v>0.128</v>
      </c>
      <c r="E566" s="167">
        <f>ROUND(AVERAGEIF('2011'!AM308:AM337,"&lt;&gt;0"),3)</f>
        <v>0.105</v>
      </c>
      <c r="F566" s="167">
        <f>ROUND(AVERAGEIF('2012'!AM309:AM338,"&lt;&gt;0"),3)</f>
        <v>0.11799999999999999</v>
      </c>
      <c r="G566" s="167">
        <f>ROUND(AVERAGEIF('2013'!AM308:AM337,"&lt;&gt;0"),3)</f>
        <v>7.4999999999999997E-2</v>
      </c>
      <c r="H566" s="167">
        <f>ROUND(AVERAGEIF('2014'!AM308:AM337,"&lt;&gt;0"),3)</f>
        <v>4.8000000000000001E-2</v>
      </c>
      <c r="I566" s="167">
        <f>ROUND(AVERAGEIF('2015'!AM308:AM337,"&lt;&gt;0"),3)</f>
        <v>7.0999999999999994E-2</v>
      </c>
    </row>
    <row r="567" spans="2:15" x14ac:dyDescent="0.25">
      <c r="B567" s="324" t="s">
        <v>125</v>
      </c>
      <c r="C567" s="167">
        <f>ROUND(AVERAGEIF(AM338:AM368,"&lt;&gt;0"),3)</f>
        <v>0.106</v>
      </c>
      <c r="D567" s="167">
        <f>ROUND(AVERAGEIF('2010'!AM338:AM368,"&lt;&gt;0"),3)</f>
        <v>0.13800000000000001</v>
      </c>
      <c r="E567" s="167">
        <f>ROUND(AVERAGEIF('2011'!AM338:AM368,"&lt;&gt;0"),3)</f>
        <v>9.9000000000000005E-2</v>
      </c>
      <c r="F567" s="167">
        <f>ROUND(AVERAGEIF('2012'!AM339:AM369,"&lt;&gt;0"),3)</f>
        <v>0.106</v>
      </c>
      <c r="G567" s="167">
        <f>ROUND(AVERAGEIF('2013'!AM338:AM368,"&lt;&gt;0"),3)</f>
        <v>0.17</v>
      </c>
      <c r="H567" s="167">
        <f>ROUND(AVERAGEIF('2014'!AM338:AM368,"&lt;&gt;0"),3)</f>
        <v>7.3999999999999996E-2</v>
      </c>
      <c r="I567" s="167">
        <f>ROUND(AVERAGEIF('2015'!AM338:AM368,"&lt;&gt;0"),3)</f>
        <v>3.2000000000000001E-2</v>
      </c>
    </row>
    <row r="568" spans="2:15" x14ac:dyDescent="0.25">
      <c r="B568" s="328" t="s">
        <v>216</v>
      </c>
      <c r="C568" s="168">
        <f t="shared" ref="C568:I568" si="696">ROUND(AVERAGE(C556:C567),3)</f>
        <v>9.8000000000000004E-2</v>
      </c>
      <c r="D568" s="168">
        <f t="shared" si="696"/>
        <v>0.155</v>
      </c>
      <c r="E568" s="168">
        <f t="shared" si="696"/>
        <v>8.4000000000000005E-2</v>
      </c>
      <c r="F568" s="168">
        <f t="shared" si="696"/>
        <v>8.7999999999999995E-2</v>
      </c>
      <c r="G568" s="168">
        <f t="shared" si="696"/>
        <v>8.8999999999999996E-2</v>
      </c>
      <c r="H568" s="168">
        <f t="shared" si="696"/>
        <v>7.1999999999999995E-2</v>
      </c>
      <c r="I568" s="168">
        <f t="shared" si="696"/>
        <v>5.6000000000000001E-2</v>
      </c>
    </row>
  </sheetData>
  <mergeCells count="39">
    <mergeCell ref="C554:I554"/>
    <mergeCell ref="M554:O554"/>
    <mergeCell ref="C503:I503"/>
    <mergeCell ref="N503:O503"/>
    <mergeCell ref="C520:I520"/>
    <mergeCell ref="N520:O520"/>
    <mergeCell ref="C537:I537"/>
    <mergeCell ref="N537:O537"/>
    <mergeCell ref="C452:I452"/>
    <mergeCell ref="N452:O452"/>
    <mergeCell ref="C469:I469"/>
    <mergeCell ref="N469:O469"/>
    <mergeCell ref="C486:I486"/>
    <mergeCell ref="N486:O486"/>
    <mergeCell ref="C401:I401"/>
    <mergeCell ref="R401:Y401"/>
    <mergeCell ref="N402:O402"/>
    <mergeCell ref="C418:I418"/>
    <mergeCell ref="N418:O418"/>
    <mergeCell ref="C435:I435"/>
    <mergeCell ref="N435:O435"/>
    <mergeCell ref="AZ2:BB2"/>
    <mergeCell ref="BC2:BF2"/>
    <mergeCell ref="B371:I371"/>
    <mergeCell ref="N371:O371"/>
    <mergeCell ref="C386:I386"/>
    <mergeCell ref="N386:O386"/>
    <mergeCell ref="AI2:AJ2"/>
    <mergeCell ref="AK2:AL2"/>
    <mergeCell ref="AN2:AO2"/>
    <mergeCell ref="AR2:AS2"/>
    <mergeCell ref="AT2:AU2"/>
    <mergeCell ref="AV2:AY2"/>
    <mergeCell ref="B2:H2"/>
    <mergeCell ref="I2:L2"/>
    <mergeCell ref="M2:R2"/>
    <mergeCell ref="S2:X2"/>
    <mergeCell ref="Y2:AC2"/>
    <mergeCell ref="AD2:AH2"/>
  </mergeCells>
  <conditionalFormatting sqref="B4:I4 K4:BF4">
    <cfRule type="cellIs" dxfId="24" priority="1" operator="equal">
      <formula>0</formula>
    </cfRule>
  </conditionalFormatting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65E1D6-C119-4914-82B5-7B3CB083419E}">
  <dimension ref="A1:BV369"/>
  <sheetViews>
    <sheetView zoomScale="85" zoomScaleNormal="85" workbookViewId="0">
      <selection activeCell="S403" sqref="S403:Y414"/>
    </sheetView>
  </sheetViews>
  <sheetFormatPr defaultRowHeight="15" x14ac:dyDescent="0.25"/>
  <cols>
    <col min="1" max="1" width="11.85546875" style="83" customWidth="1"/>
    <col min="2" max="6" width="9.140625" style="83"/>
    <col min="7" max="7" width="10.42578125" style="83" customWidth="1"/>
    <col min="8" max="23" width="9.140625" style="83"/>
    <col min="24" max="24" width="9.7109375" style="83" customWidth="1"/>
    <col min="25" max="38" width="9.140625" style="83"/>
    <col min="39" max="39" width="12.140625" style="83" customWidth="1"/>
    <col min="40" max="42" width="9.140625" style="83"/>
    <col min="43" max="43" width="11.140625" style="83" customWidth="1"/>
    <col min="44" max="56" width="9.140625" style="83"/>
    <col min="57" max="57" width="9.85546875" style="83" customWidth="1"/>
    <col min="58" max="58" width="10.5703125" style="83" customWidth="1"/>
    <col min="59" max="16384" width="9.140625" style="83"/>
  </cols>
  <sheetData>
    <row r="1" spans="1:74" x14ac:dyDescent="0.25">
      <c r="A1" s="89" t="s">
        <v>211</v>
      </c>
    </row>
    <row r="2" spans="1:74" x14ac:dyDescent="0.25">
      <c r="A2" s="89"/>
      <c r="B2" s="91" t="s">
        <v>1</v>
      </c>
      <c r="C2" s="92"/>
      <c r="D2" s="92"/>
      <c r="E2" s="92"/>
      <c r="F2" s="92"/>
      <c r="G2" s="92"/>
      <c r="H2" s="93"/>
      <c r="I2" s="91" t="s">
        <v>2</v>
      </c>
      <c r="J2" s="92"/>
      <c r="K2" s="92"/>
      <c r="L2" s="93"/>
      <c r="M2" s="91" t="s">
        <v>3</v>
      </c>
      <c r="N2" s="92"/>
      <c r="O2" s="92"/>
      <c r="P2" s="92"/>
      <c r="Q2" s="92"/>
      <c r="R2" s="93"/>
      <c r="S2" s="94" t="s">
        <v>4</v>
      </c>
      <c r="T2" s="95"/>
      <c r="U2" s="95"/>
      <c r="V2" s="95"/>
      <c r="W2" s="95"/>
      <c r="X2" s="96"/>
      <c r="Y2" s="94" t="s">
        <v>5</v>
      </c>
      <c r="Z2" s="95"/>
      <c r="AA2" s="95"/>
      <c r="AB2" s="95"/>
      <c r="AC2" s="96"/>
      <c r="AD2" s="94" t="s">
        <v>6</v>
      </c>
      <c r="AE2" s="95"/>
      <c r="AF2" s="95"/>
      <c r="AG2" s="95"/>
      <c r="AH2" s="96"/>
      <c r="AI2" s="94" t="s">
        <v>7</v>
      </c>
      <c r="AJ2" s="96"/>
      <c r="AK2" s="94" t="s">
        <v>8</v>
      </c>
      <c r="AL2" s="96"/>
      <c r="AM2" s="97" t="s">
        <v>9</v>
      </c>
      <c r="AN2" s="94" t="s">
        <v>10</v>
      </c>
      <c r="AO2" s="96"/>
      <c r="AP2" s="98" t="s">
        <v>67</v>
      </c>
      <c r="AQ2" s="97" t="s">
        <v>11</v>
      </c>
      <c r="AR2" s="94" t="s">
        <v>12</v>
      </c>
      <c r="AS2" s="95"/>
      <c r="AT2" s="95" t="s">
        <v>13</v>
      </c>
      <c r="AU2" s="96"/>
      <c r="AV2" s="94" t="s">
        <v>212</v>
      </c>
      <c r="AW2" s="95"/>
      <c r="AX2" s="95"/>
      <c r="AY2" s="96"/>
      <c r="AZ2" s="94" t="s">
        <v>15</v>
      </c>
      <c r="BA2" s="95"/>
      <c r="BB2" s="96"/>
      <c r="BC2" s="94" t="s">
        <v>16</v>
      </c>
      <c r="BD2" s="95"/>
      <c r="BE2" s="95"/>
      <c r="BF2" s="96"/>
    </row>
    <row r="3" spans="1:74" x14ac:dyDescent="0.25">
      <c r="A3" s="100" t="s">
        <v>18</v>
      </c>
      <c r="B3" s="102" t="s">
        <v>19</v>
      </c>
      <c r="C3" s="100" t="s">
        <v>20</v>
      </c>
      <c r="D3" s="100" t="s">
        <v>21</v>
      </c>
      <c r="E3" s="100" t="s">
        <v>22</v>
      </c>
      <c r="F3" s="100" t="s">
        <v>23</v>
      </c>
      <c r="G3" s="100" t="s">
        <v>24</v>
      </c>
      <c r="H3" s="103" t="s">
        <v>25</v>
      </c>
      <c r="I3" s="102" t="s">
        <v>26</v>
      </c>
      <c r="J3" s="100" t="s">
        <v>27</v>
      </c>
      <c r="K3" s="100" t="s">
        <v>28</v>
      </c>
      <c r="L3" s="103" t="s">
        <v>29</v>
      </c>
      <c r="M3" s="102" t="s">
        <v>30</v>
      </c>
      <c r="N3" s="100" t="s">
        <v>31</v>
      </c>
      <c r="O3" s="104" t="s">
        <v>32</v>
      </c>
      <c r="P3" s="104" t="s">
        <v>33</v>
      </c>
      <c r="Q3" s="104" t="s">
        <v>34</v>
      </c>
      <c r="R3" s="105" t="s">
        <v>35</v>
      </c>
      <c r="S3" s="106" t="s">
        <v>19</v>
      </c>
      <c r="T3" s="104" t="s">
        <v>36</v>
      </c>
      <c r="U3" s="104" t="s">
        <v>22</v>
      </c>
      <c r="V3" s="104" t="s">
        <v>23</v>
      </c>
      <c r="W3" s="104" t="s">
        <v>25</v>
      </c>
      <c r="X3" s="105" t="s">
        <v>24</v>
      </c>
      <c r="Y3" s="106" t="s">
        <v>19</v>
      </c>
      <c r="Z3" s="104" t="s">
        <v>20</v>
      </c>
      <c r="AA3" s="104" t="s">
        <v>22</v>
      </c>
      <c r="AB3" s="104" t="s">
        <v>23</v>
      </c>
      <c r="AC3" s="105" t="s">
        <v>25</v>
      </c>
      <c r="AD3" s="106" t="s">
        <v>19</v>
      </c>
      <c r="AE3" s="104" t="s">
        <v>20</v>
      </c>
      <c r="AF3" s="104" t="s">
        <v>22</v>
      </c>
      <c r="AG3" s="104" t="s">
        <v>23</v>
      </c>
      <c r="AH3" s="105" t="s">
        <v>25</v>
      </c>
      <c r="AI3" s="106" t="s">
        <v>19</v>
      </c>
      <c r="AJ3" s="105" t="s">
        <v>25</v>
      </c>
      <c r="AK3" s="106" t="s">
        <v>19</v>
      </c>
      <c r="AL3" s="105" t="s">
        <v>25</v>
      </c>
      <c r="AM3" s="107" t="s">
        <v>37</v>
      </c>
      <c r="AN3" s="106" t="s">
        <v>19</v>
      </c>
      <c r="AO3" s="105" t="s">
        <v>25</v>
      </c>
      <c r="AP3" s="105"/>
      <c r="AQ3" s="107"/>
      <c r="AR3" s="106" t="s">
        <v>19</v>
      </c>
      <c r="AS3" s="104" t="s">
        <v>23</v>
      </c>
      <c r="AT3" s="104" t="s">
        <v>19</v>
      </c>
      <c r="AU3" s="105" t="s">
        <v>23</v>
      </c>
      <c r="AV3" s="106" t="s">
        <v>19</v>
      </c>
      <c r="AW3" s="104" t="s">
        <v>25</v>
      </c>
      <c r="AX3" s="104" t="s">
        <v>23</v>
      </c>
      <c r="AY3" s="105" t="s">
        <v>38</v>
      </c>
      <c r="AZ3" s="104" t="s">
        <v>39</v>
      </c>
      <c r="BA3" s="104" t="s">
        <v>40</v>
      </c>
      <c r="BB3" s="105" t="s">
        <v>41</v>
      </c>
      <c r="BC3" s="106" t="s">
        <v>2</v>
      </c>
      <c r="BD3" s="104" t="s">
        <v>42</v>
      </c>
      <c r="BE3" s="104" t="s">
        <v>213</v>
      </c>
      <c r="BF3" s="105" t="s">
        <v>214</v>
      </c>
      <c r="BG3" s="104"/>
      <c r="BH3" s="104"/>
      <c r="BI3" s="104"/>
      <c r="BJ3" s="104"/>
      <c r="BK3" s="104"/>
      <c r="BL3" s="104"/>
      <c r="BM3" s="104"/>
      <c r="BN3" s="104"/>
      <c r="BO3" s="109"/>
      <c r="BP3" s="109"/>
      <c r="BQ3" s="109"/>
      <c r="BR3" s="109"/>
      <c r="BS3" s="109"/>
      <c r="BT3" s="109"/>
      <c r="BU3" s="109"/>
      <c r="BV3" s="109"/>
    </row>
    <row r="4" spans="1:74" x14ac:dyDescent="0.25">
      <c r="A4" s="232">
        <v>40179</v>
      </c>
      <c r="B4" s="187">
        <v>6.75</v>
      </c>
      <c r="C4" s="187">
        <v>6.7</v>
      </c>
      <c r="D4"/>
      <c r="E4"/>
      <c r="F4"/>
      <c r="G4"/>
      <c r="H4" s="187">
        <v>6.49</v>
      </c>
      <c r="I4" s="187">
        <v>1.28</v>
      </c>
      <c r="J4"/>
      <c r="K4"/>
      <c r="L4"/>
      <c r="M4"/>
      <c r="N4" s="239">
        <v>51</v>
      </c>
      <c r="O4"/>
      <c r="P4"/>
      <c r="Q4"/>
      <c r="R4" s="239">
        <v>0</v>
      </c>
      <c r="S4" s="240">
        <v>0.48399999999999999</v>
      </c>
      <c r="T4"/>
      <c r="U4"/>
      <c r="V4" s="240">
        <v>9.1999999999999998E-2</v>
      </c>
      <c r="W4" s="240">
        <v>0.16</v>
      </c>
      <c r="X4"/>
      <c r="Y4"/>
      <c r="Z4"/>
      <c r="AA4"/>
      <c r="AB4"/>
      <c r="AC4" s="241">
        <v>36.6</v>
      </c>
      <c r="AD4"/>
      <c r="AE4"/>
      <c r="AF4"/>
      <c r="AG4"/>
      <c r="AH4" s="241">
        <v>73.2</v>
      </c>
      <c r="AI4"/>
      <c r="AJ4" s="241">
        <v>21.9</v>
      </c>
      <c r="AK4"/>
      <c r="AL4" s="241">
        <v>9.1999999999999993</v>
      </c>
      <c r="AM4" s="240">
        <v>0.125</v>
      </c>
      <c r="AN4"/>
      <c r="AO4" s="241">
        <v>3.4</v>
      </c>
      <c r="AP4" s="187">
        <v>85.55</v>
      </c>
      <c r="AQ4" s="187">
        <v>1.24</v>
      </c>
      <c r="AR4"/>
      <c r="AS4"/>
      <c r="AT4"/>
      <c r="AU4"/>
      <c r="AV4" s="240">
        <v>16.41</v>
      </c>
      <c r="AW4" s="240">
        <v>15.4</v>
      </c>
      <c r="AX4"/>
      <c r="AY4"/>
      <c r="AZ4"/>
      <c r="BA4"/>
      <c r="BB4"/>
      <c r="BC4"/>
      <c r="BD4" s="187">
        <v>10.4</v>
      </c>
      <c r="BE4" s="187">
        <v>21.26</v>
      </c>
      <c r="BF4" s="187">
        <v>10.78</v>
      </c>
    </row>
    <row r="5" spans="1:74" x14ac:dyDescent="0.25">
      <c r="A5" s="232">
        <v>40180</v>
      </c>
      <c r="B5" s="187">
        <v>6.73</v>
      </c>
      <c r="C5" s="187">
        <v>6.76</v>
      </c>
      <c r="D5"/>
      <c r="E5"/>
      <c r="F5"/>
      <c r="G5"/>
      <c r="H5" s="187">
        <v>8.26</v>
      </c>
      <c r="I5" s="187">
        <v>1.37</v>
      </c>
      <c r="J5"/>
      <c r="K5"/>
      <c r="L5"/>
      <c r="M5"/>
      <c r="N5" s="239">
        <v>40</v>
      </c>
      <c r="O5"/>
      <c r="P5"/>
      <c r="Q5"/>
      <c r="R5" s="239">
        <v>0</v>
      </c>
      <c r="S5" s="240">
        <v>0.505</v>
      </c>
      <c r="T5"/>
      <c r="U5"/>
      <c r="V5" s="240">
        <v>0.24299999999999999</v>
      </c>
      <c r="W5" s="240">
        <v>0.67100000000000004</v>
      </c>
      <c r="X5"/>
      <c r="Y5"/>
      <c r="Z5"/>
      <c r="AA5"/>
      <c r="AB5"/>
      <c r="AC5" s="241">
        <v>27.5</v>
      </c>
      <c r="AD5"/>
      <c r="AE5"/>
      <c r="AF5"/>
      <c r="AG5"/>
      <c r="AH5" s="241">
        <v>54.7</v>
      </c>
      <c r="AI5"/>
      <c r="AJ5" s="241">
        <v>21</v>
      </c>
      <c r="AK5"/>
      <c r="AL5" s="241">
        <v>8.9</v>
      </c>
      <c r="AM5" s="240">
        <v>0.11600000000000001</v>
      </c>
      <c r="AN5"/>
      <c r="AO5" s="241">
        <v>3.4</v>
      </c>
      <c r="AP5" s="187">
        <v>79.69</v>
      </c>
      <c r="AQ5" s="187">
        <v>0.97</v>
      </c>
      <c r="AR5"/>
      <c r="AS5"/>
      <c r="AT5"/>
      <c r="AU5"/>
      <c r="AV5" s="240">
        <v>16.32</v>
      </c>
      <c r="AW5" s="240">
        <v>15.43</v>
      </c>
      <c r="AX5"/>
      <c r="AY5"/>
      <c r="AZ5"/>
      <c r="BA5"/>
      <c r="BB5"/>
      <c r="BC5"/>
      <c r="BD5" s="187">
        <v>10.4</v>
      </c>
      <c r="BE5" s="187">
        <v>21.26</v>
      </c>
      <c r="BF5" s="187">
        <v>6.55</v>
      </c>
    </row>
    <row r="6" spans="1:74" x14ac:dyDescent="0.25">
      <c r="A6" s="232">
        <v>40181</v>
      </c>
      <c r="B6" s="242">
        <f t="shared" ref="B6" si="0">SUM(B4:B5)/2</f>
        <v>6.74</v>
      </c>
      <c r="C6" s="242">
        <f>SUM(C4:C5)/2</f>
        <v>6.73</v>
      </c>
      <c r="D6"/>
      <c r="E6"/>
      <c r="F6"/>
      <c r="G6"/>
      <c r="H6" s="242">
        <f t="shared" ref="H6:I6" si="1">SUM(H4:H5)/2</f>
        <v>7.375</v>
      </c>
      <c r="I6" s="242">
        <f t="shared" si="1"/>
        <v>1.3250000000000002</v>
      </c>
      <c r="J6"/>
      <c r="K6"/>
      <c r="L6"/>
      <c r="M6"/>
      <c r="N6" s="243">
        <f t="shared" ref="N6" si="2">SUM(N4:N5)/2</f>
        <v>45.5</v>
      </c>
      <c r="O6"/>
      <c r="P6"/>
      <c r="Q6"/>
      <c r="R6" s="243">
        <f t="shared" ref="R6:S6" si="3">SUM(R4:R5)/2</f>
        <v>0</v>
      </c>
      <c r="S6" s="244">
        <f t="shared" si="3"/>
        <v>0.4945</v>
      </c>
      <c r="T6"/>
      <c r="U6"/>
      <c r="V6" s="244">
        <f t="shared" ref="V6:W6" si="4">SUM(V4:V5)/2</f>
        <v>0.16749999999999998</v>
      </c>
      <c r="W6" s="244">
        <f t="shared" si="4"/>
        <v>0.41550000000000004</v>
      </c>
      <c r="X6"/>
      <c r="Y6"/>
      <c r="Z6"/>
      <c r="AA6"/>
      <c r="AB6"/>
      <c r="AC6" s="245">
        <f t="shared" ref="AC6" si="5">SUM(AC4:AC5)/2</f>
        <v>32.049999999999997</v>
      </c>
      <c r="AD6"/>
      <c r="AE6"/>
      <c r="AF6"/>
      <c r="AG6"/>
      <c r="AH6" s="245">
        <f t="shared" ref="AH6" si="6">SUM(AH4:AH5)/2</f>
        <v>63.95</v>
      </c>
      <c r="AI6"/>
      <c r="AJ6" s="245">
        <f t="shared" ref="AJ6" si="7">SUM(AJ4:AJ5)/2</f>
        <v>21.45</v>
      </c>
      <c r="AK6"/>
      <c r="AL6" s="245">
        <f t="shared" ref="AL6:AM6" si="8">SUM(AL4:AL5)/2</f>
        <v>9.0500000000000007</v>
      </c>
      <c r="AM6" s="244">
        <f t="shared" si="8"/>
        <v>0.1205</v>
      </c>
      <c r="AN6"/>
      <c r="AO6" s="245">
        <f t="shared" ref="AO6" si="9">SUM(AO4:AO5)/2</f>
        <v>3.4</v>
      </c>
      <c r="AP6" s="187">
        <v>75.28</v>
      </c>
      <c r="AQ6" s="187">
        <v>0.91</v>
      </c>
      <c r="AR6"/>
      <c r="AS6"/>
      <c r="AT6"/>
      <c r="AU6"/>
      <c r="AV6" s="240">
        <v>16.245000000000001</v>
      </c>
      <c r="AW6" s="240">
        <v>15.298</v>
      </c>
      <c r="AX6"/>
      <c r="AY6"/>
      <c r="AZ6"/>
      <c r="BA6"/>
      <c r="BB6"/>
      <c r="BC6"/>
      <c r="BD6" s="187">
        <v>10.4</v>
      </c>
      <c r="BE6" s="187">
        <v>21.26</v>
      </c>
      <c r="BF6" s="187">
        <v>7.25</v>
      </c>
    </row>
    <row r="7" spans="1:74" x14ac:dyDescent="0.25">
      <c r="A7" s="232">
        <v>40182</v>
      </c>
      <c r="B7" s="246">
        <v>6.86</v>
      </c>
      <c r="C7" s="246">
        <v>6.88</v>
      </c>
      <c r="D7"/>
      <c r="E7"/>
      <c r="F7"/>
      <c r="G7"/>
      <c r="H7" s="246">
        <v>4.8600000000000003</v>
      </c>
      <c r="I7" s="246">
        <v>1.61</v>
      </c>
      <c r="J7"/>
      <c r="K7"/>
      <c r="L7"/>
      <c r="M7"/>
      <c r="N7" s="247">
        <v>43</v>
      </c>
      <c r="O7"/>
      <c r="P7"/>
      <c r="Q7"/>
      <c r="R7" s="247">
        <v>0</v>
      </c>
      <c r="S7" s="248">
        <v>0.46700000000000003</v>
      </c>
      <c r="T7"/>
      <c r="U7"/>
      <c r="V7" s="248">
        <v>0.27800000000000002</v>
      </c>
      <c r="W7" s="248">
        <v>0.49099999999999999</v>
      </c>
      <c r="X7"/>
      <c r="Y7"/>
      <c r="Z7"/>
      <c r="AA7"/>
      <c r="AB7"/>
      <c r="AC7" s="249">
        <v>21.1</v>
      </c>
      <c r="AD7"/>
      <c r="AE7"/>
      <c r="AF7"/>
      <c r="AG7"/>
      <c r="AH7" s="249">
        <v>42.2</v>
      </c>
      <c r="AI7"/>
      <c r="AJ7" s="249">
        <v>20.5</v>
      </c>
      <c r="AK7"/>
      <c r="AL7" s="249">
        <v>3.4</v>
      </c>
      <c r="AM7" s="248">
        <v>0.17199999999999999</v>
      </c>
      <c r="AN7"/>
      <c r="AO7" s="249">
        <v>4.3</v>
      </c>
      <c r="AP7" s="246">
        <v>105.11</v>
      </c>
      <c r="AQ7" s="246">
        <v>1.44</v>
      </c>
      <c r="AR7"/>
      <c r="AS7"/>
      <c r="AT7"/>
      <c r="AU7"/>
      <c r="AV7" s="248">
        <v>17.542000000000002</v>
      </c>
      <c r="AW7" s="248">
        <v>15.645</v>
      </c>
      <c r="AX7"/>
      <c r="AY7"/>
      <c r="AZ7"/>
      <c r="BA7"/>
      <c r="BB7"/>
      <c r="BC7"/>
      <c r="BD7" s="246">
        <v>10.4</v>
      </c>
      <c r="BE7" s="246">
        <v>21.26</v>
      </c>
      <c r="BF7" s="246">
        <v>7.25</v>
      </c>
    </row>
    <row r="8" spans="1:74" x14ac:dyDescent="0.25">
      <c r="A8" s="232">
        <v>40183</v>
      </c>
      <c r="B8" s="246">
        <v>6.86</v>
      </c>
      <c r="C8" s="246">
        <v>6.7</v>
      </c>
      <c r="D8"/>
      <c r="E8"/>
      <c r="F8"/>
      <c r="G8"/>
      <c r="H8" s="246">
        <v>7.12</v>
      </c>
      <c r="I8" s="246">
        <v>1.55</v>
      </c>
      <c r="J8"/>
      <c r="K8"/>
      <c r="L8"/>
      <c r="M8"/>
      <c r="N8" s="247">
        <v>65</v>
      </c>
      <c r="O8"/>
      <c r="P8"/>
      <c r="Q8"/>
      <c r="R8" s="247">
        <v>0</v>
      </c>
      <c r="S8" s="248">
        <v>0.49299999999999999</v>
      </c>
      <c r="T8"/>
      <c r="U8"/>
      <c r="V8" s="248">
        <v>0.20499999999999999</v>
      </c>
      <c r="W8" s="248">
        <v>0.40100000000000002</v>
      </c>
      <c r="X8"/>
      <c r="Y8"/>
      <c r="Z8"/>
      <c r="AA8"/>
      <c r="AB8"/>
      <c r="AC8" s="249">
        <v>25.6</v>
      </c>
      <c r="AD8"/>
      <c r="AE8"/>
      <c r="AF8"/>
      <c r="AG8"/>
      <c r="AH8" s="249">
        <v>51.2</v>
      </c>
      <c r="AI8"/>
      <c r="AJ8" s="249">
        <v>19.7</v>
      </c>
      <c r="AK8"/>
      <c r="AL8" s="249">
        <v>13.6</v>
      </c>
      <c r="AM8" s="248">
        <v>0.16300000000000001</v>
      </c>
      <c r="AN8"/>
      <c r="AO8" s="249">
        <v>4.4000000000000004</v>
      </c>
      <c r="AP8" s="246">
        <v>89.96</v>
      </c>
      <c r="AQ8" s="246">
        <v>1.18</v>
      </c>
      <c r="AR8"/>
      <c r="AS8"/>
      <c r="AT8"/>
      <c r="AU8"/>
      <c r="AV8" s="248">
        <v>16.026</v>
      </c>
      <c r="AW8" s="248">
        <v>14.971</v>
      </c>
      <c r="AX8"/>
      <c r="AY8"/>
      <c r="AZ8"/>
      <c r="BA8"/>
      <c r="BB8"/>
      <c r="BC8"/>
      <c r="BD8" s="246">
        <v>10.4</v>
      </c>
      <c r="BE8" s="246">
        <v>21.26</v>
      </c>
      <c r="BF8" s="246">
        <v>7.25</v>
      </c>
    </row>
    <row r="9" spans="1:74" x14ac:dyDescent="0.25">
      <c r="A9" s="232">
        <v>40184</v>
      </c>
      <c r="B9" s="246">
        <v>6.86</v>
      </c>
      <c r="C9" s="246">
        <v>6.63</v>
      </c>
      <c r="D9"/>
      <c r="E9"/>
      <c r="F9"/>
      <c r="G9"/>
      <c r="H9" s="246">
        <v>6.8</v>
      </c>
      <c r="I9" s="246">
        <v>1.55</v>
      </c>
      <c r="J9"/>
      <c r="K9"/>
      <c r="L9"/>
      <c r="M9"/>
      <c r="N9" s="247">
        <v>41</v>
      </c>
      <c r="O9"/>
      <c r="P9"/>
      <c r="Q9"/>
      <c r="R9" s="247">
        <v>0</v>
      </c>
      <c r="S9" s="248">
        <v>0.50700000000000001</v>
      </c>
      <c r="T9"/>
      <c r="U9"/>
      <c r="V9" s="248">
        <v>0.52700000000000002</v>
      </c>
      <c r="W9" s="248">
        <v>0.67900000000000005</v>
      </c>
      <c r="X9"/>
      <c r="Y9"/>
      <c r="Z9"/>
      <c r="AA9"/>
      <c r="AB9"/>
      <c r="AC9" s="249">
        <v>27.5</v>
      </c>
      <c r="AD9"/>
      <c r="AE9"/>
      <c r="AF9"/>
      <c r="AG9"/>
      <c r="AH9" s="249">
        <v>55</v>
      </c>
      <c r="AI9"/>
      <c r="AJ9" s="249">
        <v>21.3</v>
      </c>
      <c r="AK9"/>
      <c r="AL9" s="249">
        <v>9.1999999999999993</v>
      </c>
      <c r="AM9" s="248">
        <v>0.13100000000000001</v>
      </c>
      <c r="AN9"/>
      <c r="AO9" s="249">
        <v>3.4</v>
      </c>
      <c r="AP9" s="246">
        <v>80.680000000000007</v>
      </c>
      <c r="AQ9" s="246">
        <v>0.98</v>
      </c>
      <c r="AR9"/>
      <c r="AS9"/>
      <c r="AT9"/>
      <c r="AU9"/>
      <c r="AV9" s="248">
        <v>15.435</v>
      </c>
      <c r="AW9" s="248">
        <v>14.484</v>
      </c>
      <c r="AX9"/>
      <c r="AY9"/>
      <c r="AZ9"/>
      <c r="BA9"/>
      <c r="BB9"/>
      <c r="BC9"/>
      <c r="BD9" s="246">
        <v>10.4</v>
      </c>
      <c r="BE9" s="246">
        <v>21.26</v>
      </c>
      <c r="BF9" s="246">
        <v>8.66</v>
      </c>
    </row>
    <row r="10" spans="1:74" x14ac:dyDescent="0.25">
      <c r="A10" s="232">
        <v>40185</v>
      </c>
      <c r="B10" s="246">
        <v>6.74</v>
      </c>
      <c r="C10" s="246">
        <v>6.67</v>
      </c>
      <c r="D10"/>
      <c r="E10"/>
      <c r="F10"/>
      <c r="G10"/>
      <c r="H10" s="246">
        <v>7.78</v>
      </c>
      <c r="I10" s="246">
        <v>1.55</v>
      </c>
      <c r="J10"/>
      <c r="K10"/>
      <c r="L10"/>
      <c r="M10"/>
      <c r="N10" s="247">
        <v>39</v>
      </c>
      <c r="O10"/>
      <c r="P10"/>
      <c r="Q10"/>
      <c r="R10" s="247">
        <v>0</v>
      </c>
      <c r="S10" s="248">
        <v>0.47799999999999998</v>
      </c>
      <c r="T10"/>
      <c r="U10"/>
      <c r="V10" s="248">
        <v>0.311</v>
      </c>
      <c r="W10" s="248">
        <v>0.252</v>
      </c>
      <c r="X10"/>
      <c r="Y10"/>
      <c r="Z10"/>
      <c r="AA10"/>
      <c r="AB10"/>
      <c r="AC10" s="249">
        <v>26.3</v>
      </c>
      <c r="AD10"/>
      <c r="AE10"/>
      <c r="AF10"/>
      <c r="AG10"/>
      <c r="AH10" s="249">
        <v>52.7</v>
      </c>
      <c r="AI10"/>
      <c r="AJ10" s="249">
        <v>23.2</v>
      </c>
      <c r="AK10"/>
      <c r="AL10" s="249">
        <v>10</v>
      </c>
      <c r="AM10" s="248">
        <v>0.128</v>
      </c>
      <c r="AN10"/>
      <c r="AO10" s="249">
        <v>3.5</v>
      </c>
      <c r="AP10" s="246">
        <v>100.22</v>
      </c>
      <c r="AQ10" s="246">
        <v>1.21</v>
      </c>
      <c r="AR10"/>
      <c r="AS10"/>
      <c r="AT10"/>
      <c r="AU10"/>
      <c r="AV10" s="248">
        <v>17.419</v>
      </c>
      <c r="AW10" s="248">
        <v>16.483000000000001</v>
      </c>
      <c r="AX10"/>
      <c r="AY10"/>
      <c r="AZ10"/>
      <c r="BA10"/>
      <c r="BB10"/>
      <c r="BC10"/>
      <c r="BD10" s="246">
        <v>10.4</v>
      </c>
      <c r="BE10" s="246">
        <v>21.26</v>
      </c>
      <c r="BF10" s="246">
        <v>8.66</v>
      </c>
    </row>
    <row r="11" spans="1:74" x14ac:dyDescent="0.25">
      <c r="A11" s="232">
        <v>40186</v>
      </c>
      <c r="B11" s="246">
        <v>6.82</v>
      </c>
      <c r="C11" s="246">
        <v>6.82</v>
      </c>
      <c r="D11"/>
      <c r="E11"/>
      <c r="F11"/>
      <c r="G11"/>
      <c r="H11" s="246">
        <v>7.3</v>
      </c>
      <c r="I11" s="246">
        <v>1.55</v>
      </c>
      <c r="J11"/>
      <c r="K11"/>
      <c r="L11"/>
      <c r="M11"/>
      <c r="N11" s="247">
        <v>54</v>
      </c>
      <c r="O11"/>
      <c r="P11"/>
      <c r="Q11"/>
      <c r="R11" s="247">
        <v>0</v>
      </c>
      <c r="S11" s="248">
        <v>0.504</v>
      </c>
      <c r="T11"/>
      <c r="U11"/>
      <c r="V11" s="248">
        <v>0.30099999999999999</v>
      </c>
      <c r="W11" s="248">
        <v>0.219</v>
      </c>
      <c r="X11"/>
      <c r="Y11"/>
      <c r="Z11"/>
      <c r="AA11"/>
      <c r="AB11"/>
      <c r="AC11" s="249">
        <v>30</v>
      </c>
      <c r="AD11"/>
      <c r="AE11"/>
      <c r="AF11"/>
      <c r="AG11"/>
      <c r="AH11" s="249">
        <v>60</v>
      </c>
      <c r="AI11"/>
      <c r="AJ11" s="249">
        <v>23.6</v>
      </c>
      <c r="AK11"/>
      <c r="AL11" s="249">
        <v>11.3</v>
      </c>
      <c r="AM11" s="248">
        <v>0.13</v>
      </c>
      <c r="AN11"/>
      <c r="AO11" s="249">
        <v>3.7</v>
      </c>
      <c r="AP11" s="246">
        <v>100.17</v>
      </c>
      <c r="AQ11" s="246">
        <v>1.25</v>
      </c>
      <c r="AR11"/>
      <c r="AS11"/>
      <c r="AT11"/>
      <c r="AU11"/>
      <c r="AV11" s="248">
        <v>17.091000000000001</v>
      </c>
      <c r="AW11" s="248">
        <v>16.244</v>
      </c>
      <c r="AX11"/>
      <c r="AY11"/>
      <c r="AZ11"/>
      <c r="BA11"/>
      <c r="BB11"/>
      <c r="BC11"/>
      <c r="BD11" s="246">
        <v>10.4</v>
      </c>
      <c r="BE11" s="246">
        <v>21.26</v>
      </c>
      <c r="BF11" s="246">
        <v>9.02</v>
      </c>
    </row>
    <row r="12" spans="1:74" x14ac:dyDescent="0.25">
      <c r="A12" s="232">
        <v>40187</v>
      </c>
      <c r="B12" s="246">
        <v>6.89</v>
      </c>
      <c r="C12" s="246">
        <v>6.95</v>
      </c>
      <c r="D12"/>
      <c r="E12"/>
      <c r="F12"/>
      <c r="G12"/>
      <c r="H12" s="246">
        <v>6.85</v>
      </c>
      <c r="I12" s="246">
        <v>1.56</v>
      </c>
      <c r="J12"/>
      <c r="K12"/>
      <c r="L12"/>
      <c r="M12"/>
      <c r="N12" s="247">
        <v>51</v>
      </c>
      <c r="O12"/>
      <c r="P12"/>
      <c r="Q12"/>
      <c r="R12" s="247">
        <v>0</v>
      </c>
      <c r="S12" s="248">
        <v>0.49099999999999999</v>
      </c>
      <c r="T12"/>
      <c r="U12"/>
      <c r="V12" s="248">
        <v>0.153</v>
      </c>
      <c r="W12" s="248">
        <v>0.223</v>
      </c>
      <c r="X12"/>
      <c r="Y12"/>
      <c r="Z12"/>
      <c r="AA12"/>
      <c r="AB12"/>
      <c r="AC12" s="249">
        <v>26.8</v>
      </c>
      <c r="AD12"/>
      <c r="AE12"/>
      <c r="AF12"/>
      <c r="AG12"/>
      <c r="AH12" s="249">
        <v>53.6</v>
      </c>
      <c r="AI12"/>
      <c r="AJ12" s="249">
        <v>25.7</v>
      </c>
      <c r="AK12"/>
      <c r="AL12" s="249">
        <v>14.4</v>
      </c>
      <c r="AM12" s="248">
        <v>9.9000000000000005E-2</v>
      </c>
      <c r="AN12"/>
      <c r="AO12" s="249">
        <v>3.6</v>
      </c>
      <c r="AP12" s="246">
        <v>100.22</v>
      </c>
      <c r="AQ12" s="246">
        <v>1.3</v>
      </c>
      <c r="AR12"/>
      <c r="AS12"/>
      <c r="AT12"/>
      <c r="AU12"/>
      <c r="AV12" s="248">
        <v>17.02</v>
      </c>
      <c r="AW12" s="248">
        <v>15.9</v>
      </c>
      <c r="AX12"/>
      <c r="AY12"/>
      <c r="AZ12"/>
      <c r="BA12"/>
      <c r="BB12"/>
      <c r="BC12"/>
      <c r="BD12" s="246">
        <v>10.4</v>
      </c>
      <c r="BE12" s="187">
        <v>21.26</v>
      </c>
      <c r="BF12" s="187">
        <v>9.02</v>
      </c>
    </row>
    <row r="13" spans="1:74" x14ac:dyDescent="0.25">
      <c r="A13" s="232">
        <v>40188</v>
      </c>
      <c r="B13" s="242">
        <f t="shared" ref="B13:C13" si="10">SUM(B11:B12)/2</f>
        <v>6.8550000000000004</v>
      </c>
      <c r="C13" s="242">
        <f t="shared" si="10"/>
        <v>6.8849999999999998</v>
      </c>
      <c r="D13"/>
      <c r="E13"/>
      <c r="F13"/>
      <c r="G13"/>
      <c r="H13" s="242">
        <f t="shared" ref="H13:I13" si="11">SUM(H11:H12)/2</f>
        <v>7.0749999999999993</v>
      </c>
      <c r="I13" s="242">
        <f t="shared" si="11"/>
        <v>1.5550000000000002</v>
      </c>
      <c r="J13"/>
      <c r="K13"/>
      <c r="L13"/>
      <c r="M13"/>
      <c r="N13" s="243">
        <f t="shared" ref="N13:N14" si="12">SUM(N11:N12)/2</f>
        <v>52.5</v>
      </c>
      <c r="O13"/>
      <c r="P13"/>
      <c r="Q13"/>
      <c r="R13" s="243">
        <f t="shared" ref="R13:S13" si="13">SUM(R11:R12)/2</f>
        <v>0</v>
      </c>
      <c r="S13" s="244">
        <f t="shared" si="13"/>
        <v>0.4975</v>
      </c>
      <c r="T13"/>
      <c r="U13"/>
      <c r="V13" s="244">
        <f t="shared" ref="V13:W13" si="14">SUM(V11:V12)/2</f>
        <v>0.22699999999999998</v>
      </c>
      <c r="W13" s="244">
        <f t="shared" si="14"/>
        <v>0.221</v>
      </c>
      <c r="X13"/>
      <c r="Y13"/>
      <c r="Z13"/>
      <c r="AA13"/>
      <c r="AB13"/>
      <c r="AC13" s="245">
        <f t="shared" ref="AC13" si="15">SUM(AC11:AC12)/2</f>
        <v>28.4</v>
      </c>
      <c r="AD13"/>
      <c r="AE13"/>
      <c r="AF13"/>
      <c r="AG13"/>
      <c r="AH13" s="245">
        <f t="shared" ref="AH13" si="16">SUM(AH11:AH12)/2</f>
        <v>56.8</v>
      </c>
      <c r="AI13"/>
      <c r="AJ13" s="245">
        <f t="shared" ref="AJ13" si="17">SUM(AJ11:AJ12)/2</f>
        <v>24.65</v>
      </c>
      <c r="AK13"/>
      <c r="AL13" s="245">
        <f t="shared" ref="AL13:AM13" si="18">SUM(AL11:AL12)/2</f>
        <v>12.850000000000001</v>
      </c>
      <c r="AM13" s="244">
        <f t="shared" si="18"/>
        <v>0.1145</v>
      </c>
      <c r="AN13"/>
      <c r="AO13" s="245">
        <f t="shared" ref="AO13:AQ13" si="19">SUM(AO11:AO12)/2</f>
        <v>3.6500000000000004</v>
      </c>
      <c r="AP13" s="242">
        <f t="shared" si="19"/>
        <v>100.19499999999999</v>
      </c>
      <c r="AQ13" s="242">
        <f t="shared" si="19"/>
        <v>1.2749999999999999</v>
      </c>
      <c r="AR13"/>
      <c r="AS13"/>
      <c r="AT13"/>
      <c r="AU13"/>
      <c r="AV13" s="244">
        <f t="shared" ref="AV13:AW13" si="20">SUM(AV11:AV12)/2</f>
        <v>17.055500000000002</v>
      </c>
      <c r="AW13" s="244">
        <f t="shared" si="20"/>
        <v>16.071999999999999</v>
      </c>
      <c r="AX13"/>
      <c r="AY13"/>
      <c r="AZ13"/>
      <c r="BA13"/>
      <c r="BB13"/>
      <c r="BC13"/>
      <c r="BD13" s="242">
        <f t="shared" ref="BD13:BF13" si="21">SUM(BD11:BD12)/2</f>
        <v>10.4</v>
      </c>
      <c r="BE13" s="242">
        <f t="shared" si="21"/>
        <v>21.26</v>
      </c>
      <c r="BF13" s="242">
        <f t="shared" si="21"/>
        <v>9.02</v>
      </c>
    </row>
    <row r="14" spans="1:74" x14ac:dyDescent="0.25">
      <c r="A14" s="232">
        <v>40189</v>
      </c>
      <c r="B14" s="246">
        <v>6.74</v>
      </c>
      <c r="C14" s="246">
        <v>7.01</v>
      </c>
      <c r="D14"/>
      <c r="E14"/>
      <c r="F14"/>
      <c r="G14"/>
      <c r="H14" s="246">
        <v>7.02</v>
      </c>
      <c r="I14" s="246">
        <v>1.61</v>
      </c>
      <c r="J14"/>
      <c r="K14"/>
      <c r="L14"/>
      <c r="M14"/>
      <c r="N14" s="243">
        <f t="shared" si="12"/>
        <v>51.75</v>
      </c>
      <c r="O14"/>
      <c r="P14"/>
      <c r="Q14"/>
      <c r="R14" s="247">
        <v>0</v>
      </c>
      <c r="S14" s="248">
        <v>0.44</v>
      </c>
      <c r="T14"/>
      <c r="U14"/>
      <c r="V14" s="248">
        <v>0.27700000000000002</v>
      </c>
      <c r="W14" s="248">
        <v>0.64</v>
      </c>
      <c r="X14"/>
      <c r="Y14"/>
      <c r="Z14"/>
      <c r="AA14"/>
      <c r="AB14"/>
      <c r="AC14" s="249">
        <v>28.4</v>
      </c>
      <c r="AD14"/>
      <c r="AE14"/>
      <c r="AF14"/>
      <c r="AG14"/>
      <c r="AH14" s="249">
        <v>56.8</v>
      </c>
      <c r="AI14"/>
      <c r="AJ14" s="249">
        <v>23</v>
      </c>
      <c r="AK14"/>
      <c r="AL14" s="249">
        <v>12</v>
      </c>
      <c r="AM14" s="248">
        <v>0.20499999999999999</v>
      </c>
      <c r="AN14"/>
      <c r="AO14" s="249">
        <v>3.4</v>
      </c>
      <c r="AP14" s="246">
        <v>99.82</v>
      </c>
      <c r="AQ14" s="246">
        <v>1.56</v>
      </c>
      <c r="AR14"/>
      <c r="AS14"/>
      <c r="AT14"/>
      <c r="AU14"/>
      <c r="AV14" s="248">
        <v>16.117999999999999</v>
      </c>
      <c r="AW14" s="248">
        <v>14.302</v>
      </c>
      <c r="AX14"/>
      <c r="AY14"/>
      <c r="AZ14"/>
      <c r="BA14"/>
      <c r="BB14"/>
      <c r="BC14"/>
      <c r="BD14" s="246">
        <v>10.4</v>
      </c>
      <c r="BE14" s="246">
        <v>21.26</v>
      </c>
      <c r="BF14" s="246">
        <v>9.02</v>
      </c>
    </row>
    <row r="15" spans="1:74" x14ac:dyDescent="0.25">
      <c r="A15" s="232">
        <v>40190</v>
      </c>
      <c r="B15" s="246">
        <v>6.84</v>
      </c>
      <c r="C15" s="246">
        <v>6.59</v>
      </c>
      <c r="D15"/>
      <c r="E15"/>
      <c r="F15"/>
      <c r="G15"/>
      <c r="H15" s="246">
        <v>7.33</v>
      </c>
      <c r="I15" s="246">
        <v>1.8</v>
      </c>
      <c r="J15"/>
      <c r="K15"/>
      <c r="L15"/>
      <c r="M15"/>
      <c r="N15" s="247">
        <v>45</v>
      </c>
      <c r="O15"/>
      <c r="P15"/>
      <c r="Q15"/>
      <c r="R15" s="247">
        <v>0</v>
      </c>
      <c r="S15" s="248">
        <v>0.41399999999999998</v>
      </c>
      <c r="T15"/>
      <c r="U15"/>
      <c r="V15" s="248">
        <v>0.107</v>
      </c>
      <c r="W15" s="248">
        <v>0.13300000000000001</v>
      </c>
      <c r="X15"/>
      <c r="Y15"/>
      <c r="Z15"/>
      <c r="AA15"/>
      <c r="AB15"/>
      <c r="AC15" s="249">
        <v>27.1</v>
      </c>
      <c r="AD15"/>
      <c r="AE15"/>
      <c r="AF15"/>
      <c r="AG15"/>
      <c r="AH15" s="249">
        <v>54.3</v>
      </c>
      <c r="AI15"/>
      <c r="AJ15" s="249">
        <v>29.2</v>
      </c>
      <c r="AK15"/>
      <c r="AL15" s="249">
        <v>11.2</v>
      </c>
      <c r="AM15" s="248">
        <v>0.182</v>
      </c>
      <c r="AN15"/>
      <c r="AO15" s="249">
        <v>3.4</v>
      </c>
      <c r="AP15" s="246">
        <v>85.14</v>
      </c>
      <c r="AQ15" s="246">
        <v>0.84</v>
      </c>
      <c r="AR15"/>
      <c r="AS15"/>
      <c r="AT15"/>
      <c r="AU15"/>
      <c r="AV15" s="248">
        <v>15.542</v>
      </c>
      <c r="AW15" s="248">
        <v>14.646000000000001</v>
      </c>
      <c r="AX15"/>
      <c r="AY15"/>
      <c r="AZ15"/>
      <c r="BA15"/>
      <c r="BB15"/>
      <c r="BC15"/>
      <c r="BD15" s="246">
        <v>10.4</v>
      </c>
      <c r="BE15" s="246">
        <v>21.26</v>
      </c>
      <c r="BF15" s="246">
        <v>9.5399999999999991</v>
      </c>
    </row>
    <row r="16" spans="1:74" x14ac:dyDescent="0.25">
      <c r="A16" s="232">
        <v>40191</v>
      </c>
      <c r="B16" s="246">
        <v>6.73</v>
      </c>
      <c r="C16" s="246">
        <v>6.6</v>
      </c>
      <c r="D16"/>
      <c r="E16"/>
      <c r="F16"/>
      <c r="G16"/>
      <c r="H16" s="246">
        <v>3.44</v>
      </c>
      <c r="I16" s="246">
        <v>1.6</v>
      </c>
      <c r="J16"/>
      <c r="K16"/>
      <c r="L16"/>
      <c r="M16"/>
      <c r="N16" s="247">
        <v>41</v>
      </c>
      <c r="O16"/>
      <c r="P16"/>
      <c r="Q16"/>
      <c r="R16" s="247">
        <v>0</v>
      </c>
      <c r="S16" s="248">
        <v>0.40600000000000003</v>
      </c>
      <c r="T16"/>
      <c r="U16"/>
      <c r="V16" s="248">
        <v>0.16500000000000001</v>
      </c>
      <c r="W16" s="248">
        <v>0.104</v>
      </c>
      <c r="X16"/>
      <c r="Y16"/>
      <c r="Z16"/>
      <c r="AA16"/>
      <c r="AB16"/>
      <c r="AC16" s="249">
        <v>20.100000000000001</v>
      </c>
      <c r="AD16"/>
      <c r="AE16"/>
      <c r="AF16"/>
      <c r="AG16"/>
      <c r="AH16" s="249">
        <v>40.299999999999997</v>
      </c>
      <c r="AI16"/>
      <c r="AJ16" s="249">
        <v>30.8</v>
      </c>
      <c r="AK16"/>
      <c r="AL16" s="249">
        <v>7.4</v>
      </c>
      <c r="AM16" s="248">
        <v>0.11899999999999999</v>
      </c>
      <c r="AN16"/>
      <c r="AO16" s="249">
        <v>3.4</v>
      </c>
      <c r="AP16" s="246">
        <v>79.48</v>
      </c>
      <c r="AQ16" s="246">
        <v>0.93</v>
      </c>
      <c r="AR16"/>
      <c r="AS16"/>
      <c r="AT16"/>
      <c r="AU16"/>
      <c r="AV16" s="248">
        <v>15.24</v>
      </c>
      <c r="AW16" s="248">
        <v>14.3</v>
      </c>
      <c r="AX16"/>
      <c r="AY16"/>
      <c r="AZ16"/>
      <c r="BA16"/>
      <c r="BB16"/>
      <c r="BC16"/>
      <c r="BD16" s="246">
        <v>10.4</v>
      </c>
      <c r="BE16" s="246">
        <v>21.26</v>
      </c>
      <c r="BF16" s="246">
        <v>9.5399999999999991</v>
      </c>
    </row>
    <row r="17" spans="1:58" x14ac:dyDescent="0.25">
      <c r="A17" s="232">
        <v>40192</v>
      </c>
      <c r="B17" s="242">
        <f t="shared" ref="B17:C17" si="22">SUM(B15:B16)/2</f>
        <v>6.7850000000000001</v>
      </c>
      <c r="C17" s="242">
        <f t="shared" si="22"/>
        <v>6.5949999999999998</v>
      </c>
      <c r="D17"/>
      <c r="E17"/>
      <c r="F17"/>
      <c r="G17"/>
      <c r="H17" s="242">
        <f t="shared" ref="H17:I17" si="23">SUM(H15:H16)/2</f>
        <v>5.3849999999999998</v>
      </c>
      <c r="I17" s="242">
        <f t="shared" si="23"/>
        <v>1.7000000000000002</v>
      </c>
      <c r="J17"/>
      <c r="K17"/>
      <c r="L17"/>
      <c r="M17"/>
      <c r="N17" s="243">
        <f t="shared" ref="N17" si="24">SUM(N15:N16)/2</f>
        <v>43</v>
      </c>
      <c r="O17"/>
      <c r="P17"/>
      <c r="Q17"/>
      <c r="R17" s="243">
        <f t="shared" ref="R17:S17" si="25">SUM(R15:R16)/2</f>
        <v>0</v>
      </c>
      <c r="S17" s="244">
        <f t="shared" si="25"/>
        <v>0.41000000000000003</v>
      </c>
      <c r="T17"/>
      <c r="U17"/>
      <c r="V17" s="244">
        <f t="shared" ref="V17:W17" si="26">SUM(V15:V16)/2</f>
        <v>0.13600000000000001</v>
      </c>
      <c r="W17" s="244">
        <f t="shared" si="26"/>
        <v>0.11849999999999999</v>
      </c>
      <c r="X17"/>
      <c r="Y17"/>
      <c r="Z17"/>
      <c r="AA17"/>
      <c r="AB17"/>
      <c r="AC17" s="245">
        <f t="shared" ref="AC17" si="27">SUM(AC15:AC16)/2</f>
        <v>23.6</v>
      </c>
      <c r="AD17"/>
      <c r="AE17"/>
      <c r="AF17"/>
      <c r="AG17"/>
      <c r="AH17" s="245">
        <f t="shared" ref="AH17" si="28">SUM(AH15:AH16)/2</f>
        <v>47.3</v>
      </c>
      <c r="AI17"/>
      <c r="AJ17" s="245">
        <f t="shared" ref="AJ17" si="29">SUM(AJ15:AJ16)/2</f>
        <v>30</v>
      </c>
      <c r="AK17"/>
      <c r="AL17" s="245">
        <f t="shared" ref="AL17:AM17" si="30">SUM(AL15:AL16)/2</f>
        <v>9.3000000000000007</v>
      </c>
      <c r="AM17" s="244">
        <f t="shared" si="30"/>
        <v>0.15049999999999999</v>
      </c>
      <c r="AN17"/>
      <c r="AO17" s="245">
        <f t="shared" ref="AO17" si="31">SUM(AO15:AO16)/2</f>
        <v>3.4</v>
      </c>
      <c r="AP17" s="246">
        <v>84.43</v>
      </c>
      <c r="AQ17" s="246">
        <v>1.05</v>
      </c>
      <c r="AR17"/>
      <c r="AS17"/>
      <c r="AT17"/>
      <c r="AU17"/>
      <c r="AV17" s="248">
        <v>15.398999999999999</v>
      </c>
      <c r="AW17" s="248">
        <v>14.531000000000001</v>
      </c>
      <c r="AX17"/>
      <c r="AY17"/>
      <c r="AZ17"/>
      <c r="BA17"/>
      <c r="BB17"/>
      <c r="BC17"/>
      <c r="BD17" s="246">
        <v>10.4</v>
      </c>
      <c r="BE17" s="246">
        <v>21.26</v>
      </c>
      <c r="BF17" s="246">
        <v>9.5399999999999991</v>
      </c>
    </row>
    <row r="18" spans="1:58" x14ac:dyDescent="0.25">
      <c r="A18" s="232">
        <v>40193</v>
      </c>
      <c r="B18" s="246">
        <v>6.76</v>
      </c>
      <c r="C18" s="246">
        <v>6.68</v>
      </c>
      <c r="D18"/>
      <c r="E18"/>
      <c r="F18"/>
      <c r="G18"/>
      <c r="H18" s="246">
        <v>8.43</v>
      </c>
      <c r="I18" s="246">
        <v>1.62</v>
      </c>
      <c r="J18"/>
      <c r="K18"/>
      <c r="L18"/>
      <c r="M18"/>
      <c r="N18" s="247">
        <v>43</v>
      </c>
      <c r="O18"/>
      <c r="P18"/>
      <c r="Q18"/>
      <c r="R18" s="247">
        <v>0</v>
      </c>
      <c r="S18" s="248">
        <v>0.40300000000000002</v>
      </c>
      <c r="T18"/>
      <c r="U18"/>
      <c r="V18" s="248">
        <v>0.14099999999999999</v>
      </c>
      <c r="W18" s="248">
        <v>0.46300000000000002</v>
      </c>
      <c r="X18"/>
      <c r="Y18"/>
      <c r="Z18"/>
      <c r="AA18"/>
      <c r="AB18"/>
      <c r="AC18" s="249">
        <v>25.8</v>
      </c>
      <c r="AD18"/>
      <c r="AE18"/>
      <c r="AF18"/>
      <c r="AG18"/>
      <c r="AH18" s="249">
        <v>52</v>
      </c>
      <c r="AI18"/>
      <c r="AJ18" s="249">
        <v>28.8</v>
      </c>
      <c r="AK18"/>
      <c r="AL18" s="249">
        <v>8.8000000000000007</v>
      </c>
      <c r="AM18" s="248">
        <v>0.115</v>
      </c>
      <c r="AN18"/>
      <c r="AO18" s="249">
        <v>3.3</v>
      </c>
      <c r="AP18" s="246">
        <v>89.94</v>
      </c>
      <c r="AQ18" s="246">
        <v>1.1599999999999999</v>
      </c>
      <c r="AR18"/>
      <c r="AS18"/>
      <c r="AT18"/>
      <c r="AU18"/>
      <c r="AV18" s="248">
        <v>15.566000000000001</v>
      </c>
      <c r="AW18" s="248">
        <v>14.71</v>
      </c>
      <c r="AX18"/>
      <c r="AY18"/>
      <c r="AZ18"/>
      <c r="BA18"/>
      <c r="BB18"/>
      <c r="BC18"/>
      <c r="BD18" s="246">
        <v>10.4</v>
      </c>
      <c r="BE18" s="246">
        <v>21.26</v>
      </c>
      <c r="BF18" s="246">
        <v>6.73</v>
      </c>
    </row>
    <row r="19" spans="1:58" x14ac:dyDescent="0.25">
      <c r="A19" s="232">
        <v>40194</v>
      </c>
      <c r="B19" s="246">
        <v>6.83</v>
      </c>
      <c r="C19" s="246">
        <v>6.89</v>
      </c>
      <c r="D19"/>
      <c r="E19"/>
      <c r="F19"/>
      <c r="G19"/>
      <c r="H19" s="246">
        <v>6.94</v>
      </c>
      <c r="I19" s="246">
        <v>1.61</v>
      </c>
      <c r="J19"/>
      <c r="K19"/>
      <c r="L19"/>
      <c r="M19"/>
      <c r="N19" s="247">
        <v>43</v>
      </c>
      <c r="O19"/>
      <c r="P19"/>
      <c r="Q19"/>
      <c r="R19" s="247">
        <v>0</v>
      </c>
      <c r="S19" s="248">
        <v>0.40500000000000003</v>
      </c>
      <c r="T19"/>
      <c r="U19"/>
      <c r="V19" s="248">
        <v>0.17599999999999999</v>
      </c>
      <c r="W19" s="248">
        <v>0.29499999999999998</v>
      </c>
      <c r="X19"/>
      <c r="Y19"/>
      <c r="Z19"/>
      <c r="AA19"/>
      <c r="AB19"/>
      <c r="AC19" s="249">
        <v>27.5</v>
      </c>
      <c r="AD19"/>
      <c r="AE19"/>
      <c r="AF19"/>
      <c r="AG19"/>
      <c r="AH19" s="249">
        <v>55</v>
      </c>
      <c r="AI19"/>
      <c r="AJ19" s="249">
        <v>26.3</v>
      </c>
      <c r="AK19"/>
      <c r="AL19" s="249">
        <v>8.9</v>
      </c>
      <c r="AM19" s="248">
        <v>7.0000000000000007E-2</v>
      </c>
      <c r="AN19"/>
      <c r="AO19" s="249">
        <v>3.1</v>
      </c>
      <c r="AP19" s="246">
        <v>94.84</v>
      </c>
      <c r="AQ19" s="246">
        <v>1.32</v>
      </c>
      <c r="AR19"/>
      <c r="AS19"/>
      <c r="AT19"/>
      <c r="AU19"/>
      <c r="AV19" s="248">
        <v>15.48</v>
      </c>
      <c r="AW19" s="248">
        <v>14.68</v>
      </c>
      <c r="AX19"/>
      <c r="AY19"/>
      <c r="AZ19"/>
      <c r="BA19"/>
      <c r="BB19"/>
      <c r="BC19"/>
      <c r="BD19" s="246">
        <v>10.4</v>
      </c>
      <c r="BE19" s="246">
        <v>21.26</v>
      </c>
      <c r="BF19" s="246">
        <v>7.25</v>
      </c>
    </row>
    <row r="20" spans="1:58" x14ac:dyDescent="0.25">
      <c r="A20" s="232">
        <v>40195</v>
      </c>
      <c r="B20" s="242">
        <f t="shared" ref="B20" si="32">SUM(B18:B19)/2</f>
        <v>6.7949999999999999</v>
      </c>
      <c r="C20" s="242">
        <f>SUM(C18:C19)/2</f>
        <v>6.7850000000000001</v>
      </c>
      <c r="D20"/>
      <c r="E20"/>
      <c r="F20"/>
      <c r="G20"/>
      <c r="H20" s="242">
        <f>SUM(H18:H19)/2</f>
        <v>7.6850000000000005</v>
      </c>
      <c r="I20" s="246">
        <v>1.5</v>
      </c>
      <c r="J20"/>
      <c r="K20"/>
      <c r="L20"/>
      <c r="M20"/>
      <c r="N20" s="243">
        <f t="shared" ref="N20" si="33">SUM(N18:N19)/2</f>
        <v>43</v>
      </c>
      <c r="O20"/>
      <c r="P20"/>
      <c r="Q20"/>
      <c r="R20" s="243">
        <f t="shared" ref="R20" si="34">SUM(R18:R19)/2</f>
        <v>0</v>
      </c>
      <c r="S20" s="244">
        <f>SUM(S18:S19)/2</f>
        <v>0.40400000000000003</v>
      </c>
      <c r="T20"/>
      <c r="U20"/>
      <c r="V20" s="244">
        <f t="shared" ref="V20:W20" si="35">SUM(V18:V19)/2</f>
        <v>0.15849999999999997</v>
      </c>
      <c r="W20" s="244">
        <f t="shared" si="35"/>
        <v>0.379</v>
      </c>
      <c r="X20"/>
      <c r="Y20"/>
      <c r="Z20"/>
      <c r="AA20"/>
      <c r="AB20"/>
      <c r="AC20" s="245">
        <f t="shared" ref="AC20" si="36">SUM(AC18:AC19)/2</f>
        <v>26.65</v>
      </c>
      <c r="AD20"/>
      <c r="AE20"/>
      <c r="AF20"/>
      <c r="AG20"/>
      <c r="AH20" s="245">
        <f t="shared" ref="AH20" si="37">SUM(AH18:AH19)/2</f>
        <v>53.5</v>
      </c>
      <c r="AI20"/>
      <c r="AJ20" s="245">
        <f t="shared" ref="AJ20" si="38">SUM(AJ18:AJ19)/2</f>
        <v>27.55</v>
      </c>
      <c r="AK20"/>
      <c r="AL20" s="245">
        <f t="shared" ref="AL20:AM20" si="39">SUM(AL18:AL19)/2</f>
        <v>8.8500000000000014</v>
      </c>
      <c r="AM20" s="244">
        <f t="shared" si="39"/>
        <v>9.2499999999999999E-2</v>
      </c>
      <c r="AN20"/>
      <c r="AO20" s="245">
        <f t="shared" ref="AO20" si="40">SUM(AO18:AO19)/2</f>
        <v>3.2</v>
      </c>
      <c r="AP20" s="246">
        <v>85.51</v>
      </c>
      <c r="AQ20" s="246">
        <v>1.26</v>
      </c>
      <c r="AR20"/>
      <c r="AS20"/>
      <c r="AT20"/>
      <c r="AU20"/>
      <c r="AV20" s="248">
        <v>14.923</v>
      </c>
      <c r="AW20" s="248">
        <v>14.086</v>
      </c>
      <c r="AX20"/>
      <c r="AY20"/>
      <c r="AZ20"/>
      <c r="BA20"/>
      <c r="BB20"/>
      <c r="BC20"/>
      <c r="BD20" s="246">
        <v>10.4</v>
      </c>
      <c r="BE20" s="246">
        <v>21.26</v>
      </c>
      <c r="BF20" s="246">
        <v>7.25</v>
      </c>
    </row>
    <row r="21" spans="1:58" x14ac:dyDescent="0.25">
      <c r="A21" s="232">
        <v>40196</v>
      </c>
      <c r="B21" s="246">
        <v>6.75</v>
      </c>
      <c r="C21" s="246">
        <v>6.89</v>
      </c>
      <c r="D21"/>
      <c r="E21"/>
      <c r="F21"/>
      <c r="G21"/>
      <c r="H21" s="246">
        <v>7.27</v>
      </c>
      <c r="I21" s="246">
        <v>1.54</v>
      </c>
      <c r="J21"/>
      <c r="K21"/>
      <c r="L21"/>
      <c r="M21"/>
      <c r="N21" s="247">
        <v>49</v>
      </c>
      <c r="O21"/>
      <c r="P21"/>
      <c r="Q21"/>
      <c r="R21" s="247">
        <v>0</v>
      </c>
      <c r="S21" s="248">
        <v>0.41899999999999998</v>
      </c>
      <c r="T21"/>
      <c r="U21"/>
      <c r="V21" s="248">
        <v>0.373</v>
      </c>
      <c r="W21" s="248">
        <v>0.74</v>
      </c>
      <c r="X21"/>
      <c r="Y21"/>
      <c r="Z21"/>
      <c r="AA21"/>
      <c r="AB21"/>
      <c r="AC21" s="249">
        <v>28.2</v>
      </c>
      <c r="AD21"/>
      <c r="AE21"/>
      <c r="AF21"/>
      <c r="AG21"/>
      <c r="AH21" s="249">
        <v>56.5</v>
      </c>
      <c r="AI21"/>
      <c r="AJ21" s="249">
        <v>22.5</v>
      </c>
      <c r="AK21"/>
      <c r="AL21" s="249">
        <v>9</v>
      </c>
      <c r="AM21" s="248">
        <v>0.14299999999999999</v>
      </c>
      <c r="AN21"/>
      <c r="AO21" s="249">
        <v>3.4</v>
      </c>
      <c r="AP21" s="246">
        <v>100.15</v>
      </c>
      <c r="AQ21" s="246">
        <v>1.56</v>
      </c>
      <c r="AR21"/>
      <c r="AS21"/>
      <c r="AT21"/>
      <c r="AU21"/>
      <c r="AV21" s="248">
        <v>16.41</v>
      </c>
      <c r="AW21" s="248">
        <v>14.635999999999999</v>
      </c>
      <c r="AX21"/>
      <c r="AY21"/>
      <c r="AZ21"/>
      <c r="BA21"/>
      <c r="BB21"/>
      <c r="BC21"/>
      <c r="BD21" s="246">
        <v>10.4</v>
      </c>
      <c r="BE21" s="246">
        <v>21.26</v>
      </c>
      <c r="BF21" s="246">
        <v>7.25</v>
      </c>
    </row>
    <row r="22" spans="1:58" x14ac:dyDescent="0.25">
      <c r="A22" s="232">
        <v>40197</v>
      </c>
      <c r="B22" s="246">
        <v>6.75</v>
      </c>
      <c r="C22" s="246">
        <v>6.85</v>
      </c>
      <c r="D22"/>
      <c r="E22"/>
      <c r="F22"/>
      <c r="G22"/>
      <c r="H22" s="246">
        <v>7.03</v>
      </c>
      <c r="I22" s="246">
        <v>1.67</v>
      </c>
      <c r="J22"/>
      <c r="K22"/>
      <c r="L22"/>
      <c r="M22"/>
      <c r="N22" s="247">
        <v>50</v>
      </c>
      <c r="O22"/>
      <c r="P22"/>
      <c r="Q22"/>
      <c r="R22" s="247">
        <v>0</v>
      </c>
      <c r="S22" s="248">
        <v>0.40899999999999997</v>
      </c>
      <c r="T22"/>
      <c r="U22"/>
      <c r="V22" s="248">
        <v>0.223</v>
      </c>
      <c r="W22" s="248">
        <v>0.249</v>
      </c>
      <c r="X22"/>
      <c r="Y22"/>
      <c r="Z22"/>
      <c r="AA22"/>
      <c r="AB22"/>
      <c r="AC22" s="249">
        <v>28</v>
      </c>
      <c r="AD22"/>
      <c r="AE22"/>
      <c r="AF22"/>
      <c r="AG22"/>
      <c r="AH22" s="249">
        <v>56</v>
      </c>
      <c r="AI22"/>
      <c r="AJ22" s="249">
        <v>26.6</v>
      </c>
      <c r="AK22"/>
      <c r="AL22" s="249">
        <v>9</v>
      </c>
      <c r="AM22" s="248">
        <v>5.5E-2</v>
      </c>
      <c r="AN22"/>
      <c r="AO22" s="249">
        <v>3.3</v>
      </c>
      <c r="AP22" s="246">
        <v>100.72</v>
      </c>
      <c r="AQ22" s="246">
        <v>1.33</v>
      </c>
      <c r="AR22"/>
      <c r="AS22"/>
      <c r="AT22"/>
      <c r="AU22"/>
      <c r="AV22" s="248">
        <v>16.361000000000001</v>
      </c>
      <c r="AW22" s="248">
        <v>15.242000000000001</v>
      </c>
      <c r="AX22"/>
      <c r="AY22"/>
      <c r="AZ22"/>
      <c r="BA22"/>
      <c r="BB22"/>
      <c r="BC22"/>
      <c r="BD22" s="246">
        <v>10.4</v>
      </c>
      <c r="BE22" s="246">
        <v>21.26</v>
      </c>
      <c r="BF22" s="246">
        <v>7.25</v>
      </c>
    </row>
    <row r="23" spans="1:58" x14ac:dyDescent="0.25">
      <c r="A23" s="232">
        <v>40198</v>
      </c>
      <c r="B23" s="246">
        <v>6.88</v>
      </c>
      <c r="C23" s="246">
        <v>6.91</v>
      </c>
      <c r="D23"/>
      <c r="E23"/>
      <c r="F23"/>
      <c r="G23"/>
      <c r="H23" s="246">
        <v>6.87</v>
      </c>
      <c r="I23" s="246">
        <v>1.45</v>
      </c>
      <c r="J23"/>
      <c r="K23"/>
      <c r="L23"/>
      <c r="M23"/>
      <c r="N23" s="247">
        <v>54</v>
      </c>
      <c r="O23"/>
      <c r="P23"/>
      <c r="Q23"/>
      <c r="R23" s="247">
        <v>0</v>
      </c>
      <c r="S23" s="248">
        <v>0.39700000000000002</v>
      </c>
      <c r="T23"/>
      <c r="U23"/>
      <c r="V23" s="248">
        <v>0.20599999999999999</v>
      </c>
      <c r="W23" s="248">
        <v>0.17699999999999999</v>
      </c>
      <c r="X23"/>
      <c r="Y23"/>
      <c r="Z23"/>
      <c r="AA23"/>
      <c r="AB23"/>
      <c r="AC23" s="249">
        <v>29.2</v>
      </c>
      <c r="AD23"/>
      <c r="AE23"/>
      <c r="AF23"/>
      <c r="AG23"/>
      <c r="AH23" s="249">
        <v>58.4</v>
      </c>
      <c r="AI23"/>
      <c r="AJ23" s="249">
        <v>25.4</v>
      </c>
      <c r="AK23"/>
      <c r="AL23" s="249">
        <v>11.9</v>
      </c>
      <c r="AM23" s="248">
        <v>0.14000000000000001</v>
      </c>
      <c r="AN23"/>
      <c r="AO23" s="249">
        <v>3.3</v>
      </c>
      <c r="AP23" s="246">
        <v>94.35</v>
      </c>
      <c r="AQ23" s="246">
        <v>1.42</v>
      </c>
      <c r="AR23"/>
      <c r="AS23"/>
      <c r="AT23"/>
      <c r="AU23"/>
      <c r="AV23" s="248">
        <v>15.804</v>
      </c>
      <c r="AW23" s="248">
        <v>14.92</v>
      </c>
      <c r="AX23"/>
      <c r="AY23"/>
      <c r="AZ23"/>
      <c r="BA23"/>
      <c r="BB23"/>
      <c r="BC23"/>
      <c r="BD23" s="246">
        <v>10.4</v>
      </c>
      <c r="BE23" s="246">
        <v>21.26</v>
      </c>
      <c r="BF23" s="246">
        <v>9.02</v>
      </c>
    </row>
    <row r="24" spans="1:58" x14ac:dyDescent="0.25">
      <c r="A24" s="232">
        <v>40199</v>
      </c>
      <c r="B24" s="246">
        <v>6.85</v>
      </c>
      <c r="C24" s="246">
        <v>6.85</v>
      </c>
      <c r="D24"/>
      <c r="E24"/>
      <c r="F24"/>
      <c r="G24"/>
      <c r="H24" s="246">
        <v>6.87</v>
      </c>
      <c r="I24" s="246">
        <v>1.53</v>
      </c>
      <c r="J24"/>
      <c r="K24"/>
      <c r="L24"/>
      <c r="M24"/>
      <c r="N24" s="247">
        <v>45</v>
      </c>
      <c r="O24"/>
      <c r="P24"/>
      <c r="Q24"/>
      <c r="R24" s="247">
        <v>0</v>
      </c>
      <c r="S24" s="248">
        <v>0.378</v>
      </c>
      <c r="T24"/>
      <c r="U24"/>
      <c r="V24" s="248">
        <v>0.27700000000000002</v>
      </c>
      <c r="W24" s="248">
        <v>0.187</v>
      </c>
      <c r="X24"/>
      <c r="Y24"/>
      <c r="Z24"/>
      <c r="AA24"/>
      <c r="AB24"/>
      <c r="AC24" s="249">
        <v>29.8</v>
      </c>
      <c r="AD24"/>
      <c r="AE24"/>
      <c r="AF24"/>
      <c r="AG24"/>
      <c r="AH24" s="249">
        <v>59.6</v>
      </c>
      <c r="AI24"/>
      <c r="AJ24" s="249">
        <v>24.4</v>
      </c>
      <c r="AK24"/>
      <c r="AL24" s="249">
        <v>11.3</v>
      </c>
      <c r="AM24" s="248">
        <v>7.2999999999999995E-2</v>
      </c>
      <c r="AN24"/>
      <c r="AO24" s="249">
        <v>3.2</v>
      </c>
      <c r="AP24" s="246">
        <v>99.6</v>
      </c>
      <c r="AQ24" s="246">
        <v>1.48</v>
      </c>
      <c r="AR24"/>
      <c r="AS24"/>
      <c r="AT24"/>
      <c r="AU24"/>
      <c r="AV24" s="248">
        <v>16.721</v>
      </c>
      <c r="AW24" s="248">
        <v>15.023999999999999</v>
      </c>
      <c r="AX24"/>
      <c r="AY24"/>
      <c r="AZ24"/>
      <c r="BA24"/>
      <c r="BB24"/>
      <c r="BC24"/>
      <c r="BD24" s="246">
        <v>10.4</v>
      </c>
      <c r="BE24" s="246">
        <v>21.26</v>
      </c>
      <c r="BF24" s="246">
        <v>9.02</v>
      </c>
    </row>
    <row r="25" spans="1:58" x14ac:dyDescent="0.25">
      <c r="A25" s="232">
        <v>40200</v>
      </c>
      <c r="B25" s="246">
        <v>6.86</v>
      </c>
      <c r="C25" s="246">
        <v>6.94</v>
      </c>
      <c r="D25"/>
      <c r="E25"/>
      <c r="F25"/>
      <c r="G25"/>
      <c r="H25" s="246">
        <v>7.2</v>
      </c>
      <c r="I25" s="246">
        <v>1.55</v>
      </c>
      <c r="J25"/>
      <c r="K25"/>
      <c r="L25"/>
      <c r="M25"/>
      <c r="N25" s="247">
        <v>51</v>
      </c>
      <c r="O25"/>
      <c r="P25"/>
      <c r="Q25"/>
      <c r="R25" s="247">
        <v>0</v>
      </c>
      <c r="S25" s="248">
        <v>0.371</v>
      </c>
      <c r="T25"/>
      <c r="U25"/>
      <c r="V25" s="248">
        <v>0.20799999999999999</v>
      </c>
      <c r="W25" s="248">
        <v>0.123</v>
      </c>
      <c r="X25"/>
      <c r="Y25"/>
      <c r="Z25"/>
      <c r="AA25"/>
      <c r="AB25"/>
      <c r="AC25" s="249">
        <v>29.5</v>
      </c>
      <c r="AD25"/>
      <c r="AE25"/>
      <c r="AF25"/>
      <c r="AG25"/>
      <c r="AH25" s="249">
        <v>59.2</v>
      </c>
      <c r="AI25"/>
      <c r="AJ25" s="249">
        <v>23.6</v>
      </c>
      <c r="AK25"/>
      <c r="AL25" s="249">
        <v>10.6</v>
      </c>
      <c r="AM25" s="248">
        <v>9.8000000000000004E-2</v>
      </c>
      <c r="AN25"/>
      <c r="AO25" s="249">
        <v>3.5</v>
      </c>
      <c r="AP25" s="246">
        <v>90.45</v>
      </c>
      <c r="AQ25" s="246">
        <v>1.23</v>
      </c>
      <c r="AR25"/>
      <c r="AS25"/>
      <c r="AT25"/>
      <c r="AU25"/>
      <c r="AV25" s="248">
        <v>15.688000000000001</v>
      </c>
      <c r="AW25" s="248">
        <v>14.759</v>
      </c>
      <c r="AX25"/>
      <c r="AY25"/>
      <c r="AZ25"/>
      <c r="BA25"/>
      <c r="BB25"/>
      <c r="BC25"/>
      <c r="BD25" s="246">
        <v>10.4</v>
      </c>
      <c r="BE25" s="246">
        <v>21.26</v>
      </c>
      <c r="BF25" s="246">
        <v>9.02</v>
      </c>
    </row>
    <row r="26" spans="1:58" x14ac:dyDescent="0.25">
      <c r="A26" s="232">
        <v>40201</v>
      </c>
      <c r="B26" s="246">
        <v>6.84</v>
      </c>
      <c r="C26" s="246">
        <v>6.94</v>
      </c>
      <c r="D26"/>
      <c r="E26"/>
      <c r="F26"/>
      <c r="G26"/>
      <c r="H26" s="246">
        <v>7.3</v>
      </c>
      <c r="I26" s="246">
        <v>1.65</v>
      </c>
      <c r="J26"/>
      <c r="K26"/>
      <c r="L26"/>
      <c r="M26"/>
      <c r="N26" s="247">
        <v>48</v>
      </c>
      <c r="O26"/>
      <c r="P26"/>
      <c r="Q26"/>
      <c r="R26" s="247">
        <v>0</v>
      </c>
      <c r="S26" s="248">
        <v>0.37</v>
      </c>
      <c r="T26"/>
      <c r="U26"/>
      <c r="V26" s="248">
        <v>0.22500000000000001</v>
      </c>
      <c r="W26" s="248">
        <v>0.183</v>
      </c>
      <c r="X26"/>
      <c r="Y26"/>
      <c r="Z26"/>
      <c r="AA26"/>
      <c r="AB26"/>
      <c r="AC26" s="249">
        <v>28.2</v>
      </c>
      <c r="AD26"/>
      <c r="AE26"/>
      <c r="AF26"/>
      <c r="AG26"/>
      <c r="AH26" s="249">
        <v>56.5</v>
      </c>
      <c r="AI26"/>
      <c r="AJ26" s="249">
        <v>22.9</v>
      </c>
      <c r="AK26"/>
      <c r="AL26" s="249">
        <v>10.6</v>
      </c>
      <c r="AM26" s="248">
        <v>8.1000000000000003E-2</v>
      </c>
      <c r="AN26"/>
      <c r="AO26" s="249">
        <v>3.2</v>
      </c>
      <c r="AP26" s="246">
        <v>90.45</v>
      </c>
      <c r="AQ26" s="246">
        <v>1.1100000000000001</v>
      </c>
      <c r="AR26"/>
      <c r="AS26"/>
      <c r="AT26"/>
      <c r="AU26"/>
      <c r="AV26" s="248">
        <v>15.82</v>
      </c>
      <c r="AW26" s="248">
        <v>14.87</v>
      </c>
      <c r="AX26"/>
      <c r="AY26"/>
      <c r="AZ26"/>
      <c r="BA26"/>
      <c r="BB26"/>
      <c r="BC26"/>
      <c r="BD26" s="246">
        <v>10.4</v>
      </c>
      <c r="BE26" s="246">
        <v>21.26</v>
      </c>
      <c r="BF26" s="246">
        <v>8.49</v>
      </c>
    </row>
    <row r="27" spans="1:58" x14ac:dyDescent="0.25">
      <c r="A27" s="232">
        <v>40202</v>
      </c>
      <c r="B27" s="242">
        <f t="shared" ref="B27:C27" si="41">SUM(B25:B26)/2</f>
        <v>6.85</v>
      </c>
      <c r="C27" s="242">
        <f t="shared" si="41"/>
        <v>6.94</v>
      </c>
      <c r="D27"/>
      <c r="E27"/>
      <c r="F27"/>
      <c r="G27"/>
      <c r="H27" s="242">
        <f t="shared" ref="H27:I27" si="42">SUM(H25:H26)/2</f>
        <v>7.25</v>
      </c>
      <c r="I27" s="242">
        <f t="shared" si="42"/>
        <v>1.6</v>
      </c>
      <c r="J27"/>
      <c r="K27"/>
      <c r="L27"/>
      <c r="M27"/>
      <c r="N27" s="243">
        <f t="shared" ref="N27" si="43">SUM(N25:N26)/2</f>
        <v>49.5</v>
      </c>
      <c r="O27"/>
      <c r="P27"/>
      <c r="Q27"/>
      <c r="R27" s="243">
        <f t="shared" ref="R27:S27" si="44">SUM(R25:R26)/2</f>
        <v>0</v>
      </c>
      <c r="S27" s="244">
        <f t="shared" si="44"/>
        <v>0.3705</v>
      </c>
      <c r="T27"/>
      <c r="U27"/>
      <c r="V27" s="244">
        <f t="shared" ref="V27:W27" si="45">SUM(V25:V26)/2</f>
        <v>0.2165</v>
      </c>
      <c r="W27" s="244">
        <f t="shared" si="45"/>
        <v>0.153</v>
      </c>
      <c r="X27"/>
      <c r="Y27"/>
      <c r="Z27"/>
      <c r="AA27"/>
      <c r="AB27"/>
      <c r="AC27" s="245">
        <f t="shared" ref="AC27" si="46">SUM(AC25:AC26)/2</f>
        <v>28.85</v>
      </c>
      <c r="AD27"/>
      <c r="AE27"/>
      <c r="AF27"/>
      <c r="AG27"/>
      <c r="AH27" s="245">
        <f t="shared" ref="AH27" si="47">SUM(AH25:AH26)/2</f>
        <v>57.85</v>
      </c>
      <c r="AI27"/>
      <c r="AJ27" s="245">
        <f t="shared" ref="AJ27" si="48">SUM(AJ25:AJ26)/2</f>
        <v>23.25</v>
      </c>
      <c r="AK27"/>
      <c r="AL27" s="245">
        <f t="shared" ref="AL27:AM27" si="49">SUM(AL25:AL26)/2</f>
        <v>10.6</v>
      </c>
      <c r="AM27" s="244">
        <f t="shared" si="49"/>
        <v>8.9499999999999996E-2</v>
      </c>
      <c r="AN27"/>
      <c r="AO27" s="245">
        <f t="shared" ref="AO27" si="50">SUM(AO25:AO26)/2</f>
        <v>3.35</v>
      </c>
      <c r="AP27" s="246">
        <v>85.07</v>
      </c>
      <c r="AQ27" s="246">
        <v>1.1200000000000001</v>
      </c>
      <c r="AR27"/>
      <c r="AS27"/>
      <c r="AT27"/>
      <c r="AU27"/>
      <c r="AV27" s="248">
        <v>15.388</v>
      </c>
      <c r="AW27" s="248">
        <v>14.422000000000001</v>
      </c>
      <c r="AX27"/>
      <c r="AY27"/>
      <c r="AZ27"/>
      <c r="BA27"/>
      <c r="BB27"/>
      <c r="BC27"/>
      <c r="BD27" s="246">
        <v>10.4</v>
      </c>
      <c r="BE27" s="246">
        <v>21.26</v>
      </c>
      <c r="BF27" s="246">
        <v>8.49</v>
      </c>
    </row>
    <row r="28" spans="1:58" x14ac:dyDescent="0.25">
      <c r="A28" s="232">
        <v>40203</v>
      </c>
      <c r="B28" s="246">
        <v>6.86</v>
      </c>
      <c r="C28" s="246">
        <v>6.87</v>
      </c>
      <c r="D28"/>
      <c r="E28"/>
      <c r="F28"/>
      <c r="G28"/>
      <c r="H28" s="246">
        <v>7.11</v>
      </c>
      <c r="I28" s="246">
        <v>1.67</v>
      </c>
      <c r="J28"/>
      <c r="K28"/>
      <c r="L28"/>
      <c r="M28"/>
      <c r="N28" s="247">
        <v>54</v>
      </c>
      <c r="O28"/>
      <c r="P28"/>
      <c r="Q28"/>
      <c r="R28" s="247">
        <v>0</v>
      </c>
      <c r="S28" s="248">
        <v>0.378</v>
      </c>
      <c r="T28"/>
      <c r="U28"/>
      <c r="V28" s="248">
        <v>0.29199999999999998</v>
      </c>
      <c r="W28" s="248">
        <v>0.51</v>
      </c>
      <c r="X28"/>
      <c r="Y28"/>
      <c r="Z28"/>
      <c r="AA28"/>
      <c r="AB28"/>
      <c r="AC28" s="249">
        <v>29.2</v>
      </c>
      <c r="AD28"/>
      <c r="AE28"/>
      <c r="AF28"/>
      <c r="AG28"/>
      <c r="AH28" s="249">
        <v>58.3</v>
      </c>
      <c r="AI28"/>
      <c r="AJ28" s="249">
        <v>17.7</v>
      </c>
      <c r="AK28"/>
      <c r="AL28" s="249">
        <v>8.6999999999999993</v>
      </c>
      <c r="AM28" s="248">
        <v>0.13300000000000001</v>
      </c>
      <c r="AN28"/>
      <c r="AO28" s="249">
        <v>3.3</v>
      </c>
      <c r="AP28" s="246">
        <v>105.11</v>
      </c>
      <c r="AQ28" s="246">
        <v>1.62</v>
      </c>
      <c r="AR28"/>
      <c r="AS28"/>
      <c r="AT28"/>
      <c r="AU28"/>
      <c r="AV28" s="248">
        <v>16.361000000000001</v>
      </c>
      <c r="AW28" s="248">
        <v>14.500999999999999</v>
      </c>
      <c r="AX28"/>
      <c r="AY28"/>
      <c r="AZ28"/>
      <c r="BA28"/>
      <c r="BB28"/>
      <c r="BC28"/>
      <c r="BD28" s="246">
        <v>10.4</v>
      </c>
      <c r="BE28" s="246">
        <v>21.26</v>
      </c>
      <c r="BF28" s="246">
        <v>8.49</v>
      </c>
    </row>
    <row r="29" spans="1:58" x14ac:dyDescent="0.25">
      <c r="A29" s="232">
        <v>40204</v>
      </c>
      <c r="B29" s="187">
        <v>6.87</v>
      </c>
      <c r="C29" s="187">
        <v>6.7</v>
      </c>
      <c r="D29"/>
      <c r="E29"/>
      <c r="F29"/>
      <c r="G29"/>
      <c r="H29" s="187">
        <v>7.78</v>
      </c>
      <c r="I29" s="187">
        <v>1.56</v>
      </c>
      <c r="J29"/>
      <c r="K29"/>
      <c r="L29"/>
      <c r="M29"/>
      <c r="N29" s="247">
        <v>54</v>
      </c>
      <c r="O29"/>
      <c r="P29"/>
      <c r="Q29"/>
      <c r="R29" s="247">
        <v>0</v>
      </c>
      <c r="S29" s="240">
        <v>0.377</v>
      </c>
      <c r="T29"/>
      <c r="U29"/>
      <c r="V29" s="248">
        <v>0.193</v>
      </c>
      <c r="W29" s="240">
        <v>0.16400000000000001</v>
      </c>
      <c r="X29"/>
      <c r="Y29"/>
      <c r="Z29"/>
      <c r="AA29"/>
      <c r="AB29"/>
      <c r="AC29" s="241">
        <v>30</v>
      </c>
      <c r="AD29"/>
      <c r="AE29"/>
      <c r="AF29"/>
      <c r="AG29"/>
      <c r="AH29" s="241">
        <v>60.1</v>
      </c>
      <c r="AI29"/>
      <c r="AJ29" s="241">
        <v>18.600000000000001</v>
      </c>
      <c r="AK29"/>
      <c r="AL29" s="249">
        <v>8.9</v>
      </c>
      <c r="AM29" s="240">
        <v>0.114</v>
      </c>
      <c r="AN29"/>
      <c r="AO29" s="241">
        <v>3.5</v>
      </c>
      <c r="AP29" s="246">
        <v>94.57</v>
      </c>
      <c r="AQ29" s="187">
        <v>1.26</v>
      </c>
      <c r="AR29"/>
      <c r="AS29"/>
      <c r="AT29"/>
      <c r="AU29"/>
      <c r="AV29" s="240">
        <v>16.187000000000001</v>
      </c>
      <c r="AW29" s="240">
        <v>15.247</v>
      </c>
      <c r="AX29"/>
      <c r="AY29"/>
      <c r="AZ29"/>
      <c r="BA29"/>
      <c r="BB29"/>
      <c r="BC29"/>
      <c r="BD29" s="187">
        <v>10.4</v>
      </c>
      <c r="BE29" s="187">
        <v>21.26</v>
      </c>
      <c r="BF29" s="187">
        <v>9.02</v>
      </c>
    </row>
    <row r="30" spans="1:58" x14ac:dyDescent="0.25">
      <c r="A30" s="232">
        <v>40205</v>
      </c>
      <c r="B30" s="187">
        <v>6.92</v>
      </c>
      <c r="C30" s="187">
        <v>6.77</v>
      </c>
      <c r="D30"/>
      <c r="E30"/>
      <c r="F30"/>
      <c r="G30"/>
      <c r="H30" s="187">
        <v>7.86</v>
      </c>
      <c r="I30" s="187">
        <v>1.49</v>
      </c>
      <c r="J30"/>
      <c r="K30"/>
      <c r="L30"/>
      <c r="M30"/>
      <c r="N30" s="247">
        <v>57</v>
      </c>
      <c r="O30"/>
      <c r="P30"/>
      <c r="Q30"/>
      <c r="R30" s="247">
        <v>0</v>
      </c>
      <c r="S30" s="240">
        <v>0.38600000000000001</v>
      </c>
      <c r="T30"/>
      <c r="U30"/>
      <c r="V30" s="248">
        <v>0.249</v>
      </c>
      <c r="W30" s="240">
        <v>0.23300000000000001</v>
      </c>
      <c r="X30"/>
      <c r="Y30"/>
      <c r="Z30"/>
      <c r="AA30"/>
      <c r="AB30"/>
      <c r="AC30" s="241">
        <v>34.5</v>
      </c>
      <c r="AD30"/>
      <c r="AE30"/>
      <c r="AF30"/>
      <c r="AG30"/>
      <c r="AH30" s="241">
        <v>69</v>
      </c>
      <c r="AI30"/>
      <c r="AJ30" s="241">
        <v>18</v>
      </c>
      <c r="AK30"/>
      <c r="AL30" s="249">
        <v>7.4</v>
      </c>
      <c r="AM30" s="240">
        <v>0.13400000000000001</v>
      </c>
      <c r="AN30"/>
      <c r="AO30" s="241">
        <v>3.5</v>
      </c>
      <c r="AP30" s="246">
        <v>89.96</v>
      </c>
      <c r="AQ30" s="187">
        <v>1.25</v>
      </c>
      <c r="AR30"/>
      <c r="AS30"/>
      <c r="AT30"/>
      <c r="AU30"/>
      <c r="AV30" s="240">
        <v>15.863</v>
      </c>
      <c r="AW30" s="240">
        <v>14.9</v>
      </c>
      <c r="AX30"/>
      <c r="AY30"/>
      <c r="AZ30"/>
      <c r="BA30"/>
      <c r="BB30"/>
      <c r="BC30"/>
      <c r="BD30" s="187">
        <v>10.4</v>
      </c>
      <c r="BE30" s="187">
        <v>21.26</v>
      </c>
      <c r="BF30" s="187">
        <v>9.02</v>
      </c>
    </row>
    <row r="31" spans="1:58" x14ac:dyDescent="0.25">
      <c r="A31" s="232">
        <v>40206</v>
      </c>
      <c r="B31" s="187">
        <v>7.13</v>
      </c>
      <c r="C31" s="187">
        <v>6.67</v>
      </c>
      <c r="D31"/>
      <c r="E31"/>
      <c r="F31"/>
      <c r="G31"/>
      <c r="H31" s="187">
        <v>7.38</v>
      </c>
      <c r="I31" s="187">
        <v>1.49</v>
      </c>
      <c r="J31"/>
      <c r="K31"/>
      <c r="L31"/>
      <c r="M31"/>
      <c r="N31" s="239">
        <v>43</v>
      </c>
      <c r="O31"/>
      <c r="P31"/>
      <c r="Q31"/>
      <c r="R31" s="239">
        <v>0</v>
      </c>
      <c r="S31" s="240">
        <v>0.377</v>
      </c>
      <c r="T31"/>
      <c r="U31"/>
      <c r="V31" s="240">
        <v>0.39500000000000002</v>
      </c>
      <c r="W31" s="240">
        <v>0.248</v>
      </c>
      <c r="X31"/>
      <c r="Y31"/>
      <c r="Z31"/>
      <c r="AA31"/>
      <c r="AB31"/>
      <c r="AC31" s="241">
        <v>30.1</v>
      </c>
      <c r="AD31"/>
      <c r="AE31"/>
      <c r="AF31"/>
      <c r="AG31"/>
      <c r="AH31" s="241">
        <v>60.1</v>
      </c>
      <c r="AI31"/>
      <c r="AJ31" s="241">
        <v>19.100000000000001</v>
      </c>
      <c r="AK31"/>
      <c r="AL31" s="241">
        <v>8.6</v>
      </c>
      <c r="AM31" s="240">
        <v>0.14199999999999999</v>
      </c>
      <c r="AN31"/>
      <c r="AO31" s="241">
        <v>3.5</v>
      </c>
      <c r="AP31" s="246">
        <v>90.38</v>
      </c>
      <c r="AQ31" s="187">
        <v>1.27</v>
      </c>
      <c r="AR31"/>
      <c r="AS31"/>
      <c r="AT31"/>
      <c r="AU31"/>
      <c r="AV31" s="240">
        <v>15.814</v>
      </c>
      <c r="AW31" s="240">
        <v>14.877000000000001</v>
      </c>
      <c r="AX31"/>
      <c r="AY31"/>
      <c r="AZ31"/>
      <c r="BA31"/>
      <c r="BB31"/>
      <c r="BC31"/>
      <c r="BD31" s="187">
        <v>10.4</v>
      </c>
      <c r="BE31" s="187">
        <v>21.26</v>
      </c>
      <c r="BF31" s="187">
        <v>9.5399999999999991</v>
      </c>
    </row>
    <row r="32" spans="1:58" x14ac:dyDescent="0.25">
      <c r="A32" s="232">
        <v>40207</v>
      </c>
      <c r="B32" s="187">
        <v>6.61</v>
      </c>
      <c r="C32" s="187">
        <v>7.04</v>
      </c>
      <c r="D32"/>
      <c r="E32"/>
      <c r="F32"/>
      <c r="G32"/>
      <c r="H32" s="187">
        <v>6.84</v>
      </c>
      <c r="I32" s="187">
        <v>1.67</v>
      </c>
      <c r="J32"/>
      <c r="K32"/>
      <c r="L32"/>
      <c r="M32"/>
      <c r="N32" s="239">
        <v>42</v>
      </c>
      <c r="O32"/>
      <c r="P32"/>
      <c r="Q32"/>
      <c r="R32" s="239">
        <v>0</v>
      </c>
      <c r="S32" s="240">
        <v>0.376</v>
      </c>
      <c r="T32"/>
      <c r="U32"/>
      <c r="V32" s="240">
        <v>0.158</v>
      </c>
      <c r="W32" s="240">
        <v>0.26100000000000001</v>
      </c>
      <c r="X32"/>
      <c r="Y32"/>
      <c r="Z32"/>
      <c r="AA32"/>
      <c r="AB32"/>
      <c r="AC32" s="241">
        <v>30.6</v>
      </c>
      <c r="AD32"/>
      <c r="AE32"/>
      <c r="AF32"/>
      <c r="AG32"/>
      <c r="AH32" s="241">
        <v>61.3</v>
      </c>
      <c r="AI32"/>
      <c r="AJ32" s="241">
        <v>24.5</v>
      </c>
      <c r="AK32"/>
      <c r="AL32" s="241">
        <v>10.4</v>
      </c>
      <c r="AM32" s="240">
        <v>0.20699999999999999</v>
      </c>
      <c r="AN32"/>
      <c r="AO32" s="241">
        <v>3.4</v>
      </c>
      <c r="AP32" s="246">
        <v>94.86</v>
      </c>
      <c r="AQ32" s="187">
        <v>1.2</v>
      </c>
      <c r="AR32"/>
      <c r="AS32"/>
      <c r="AT32"/>
      <c r="AU32"/>
      <c r="AV32" s="240">
        <v>15.946</v>
      </c>
      <c r="AW32" s="240">
        <v>14.99</v>
      </c>
      <c r="AX32"/>
      <c r="AY32"/>
      <c r="AZ32"/>
      <c r="BA32"/>
      <c r="BB32"/>
      <c r="BC32"/>
      <c r="BD32" s="187">
        <v>11.51</v>
      </c>
      <c r="BE32" s="187">
        <v>15.94</v>
      </c>
      <c r="BF32" s="187">
        <v>9.5399999999999991</v>
      </c>
    </row>
    <row r="33" spans="1:58" x14ac:dyDescent="0.25">
      <c r="A33" s="232">
        <v>40208</v>
      </c>
      <c r="B33" s="187">
        <v>6.69</v>
      </c>
      <c r="C33" s="187">
        <v>6.6</v>
      </c>
      <c r="D33"/>
      <c r="E33"/>
      <c r="F33"/>
      <c r="G33"/>
      <c r="H33" s="187">
        <v>7.77</v>
      </c>
      <c r="I33" s="187">
        <v>1.65</v>
      </c>
      <c r="J33"/>
      <c r="K33"/>
      <c r="L33"/>
      <c r="M33"/>
      <c r="N33" s="239">
        <v>41</v>
      </c>
      <c r="O33"/>
      <c r="P33"/>
      <c r="Q33"/>
      <c r="R33" s="239">
        <v>0</v>
      </c>
      <c r="S33" s="240">
        <v>0.36399999999999999</v>
      </c>
      <c r="T33"/>
      <c r="U33"/>
      <c r="V33" s="240">
        <v>0.21</v>
      </c>
      <c r="W33" s="240">
        <v>0.29399999999999998</v>
      </c>
      <c r="X33"/>
      <c r="Y33"/>
      <c r="Z33"/>
      <c r="AA33"/>
      <c r="AB33"/>
      <c r="AC33" s="241">
        <v>29.4</v>
      </c>
      <c r="AD33"/>
      <c r="AE33"/>
      <c r="AF33"/>
      <c r="AG33"/>
      <c r="AH33" s="241">
        <v>58.9</v>
      </c>
      <c r="AI33"/>
      <c r="AJ33" s="241">
        <v>21</v>
      </c>
      <c r="AK33"/>
      <c r="AL33" s="241">
        <v>8.6</v>
      </c>
      <c r="AM33" s="240">
        <v>0.19900000000000001</v>
      </c>
      <c r="AN33"/>
      <c r="AO33" s="241">
        <v>3.5</v>
      </c>
      <c r="AP33" s="246">
        <v>90.45</v>
      </c>
      <c r="AQ33" s="187">
        <v>1.17</v>
      </c>
      <c r="AR33"/>
      <c r="AS33"/>
      <c r="AT33"/>
      <c r="AU33"/>
      <c r="AV33" s="240">
        <v>15.47</v>
      </c>
      <c r="AW33" s="240">
        <v>14.56</v>
      </c>
      <c r="AX33"/>
      <c r="AY33"/>
      <c r="AZ33"/>
      <c r="BA33"/>
      <c r="BB33"/>
      <c r="BC33"/>
      <c r="BD33" s="187">
        <v>11.51</v>
      </c>
      <c r="BE33" s="187">
        <v>15.94</v>
      </c>
      <c r="BF33" s="187">
        <v>9.5399999999999991</v>
      </c>
    </row>
    <row r="34" spans="1:58" ht="15.75" thickBot="1" x14ac:dyDescent="0.3">
      <c r="A34" s="232">
        <v>40209</v>
      </c>
      <c r="B34" s="254">
        <f t="shared" ref="B34:C34" si="51">SUM(B32:B33)/2</f>
        <v>6.65</v>
      </c>
      <c r="C34" s="254">
        <f t="shared" si="51"/>
        <v>6.82</v>
      </c>
      <c r="D34"/>
      <c r="E34"/>
      <c r="F34"/>
      <c r="G34"/>
      <c r="H34" s="254">
        <f t="shared" ref="H34:I34" si="52">SUM(H32:H33)/2</f>
        <v>7.3049999999999997</v>
      </c>
      <c r="I34" s="254">
        <f t="shared" si="52"/>
        <v>1.66</v>
      </c>
      <c r="J34"/>
      <c r="K34"/>
      <c r="L34"/>
      <c r="M34"/>
      <c r="N34" s="255">
        <f t="shared" ref="N34" si="53">SUM(N32:N33)/2</f>
        <v>41.5</v>
      </c>
      <c r="O34"/>
      <c r="P34"/>
      <c r="Q34"/>
      <c r="R34" s="255">
        <f t="shared" ref="R34:S34" si="54">SUM(R32:R33)/2</f>
        <v>0</v>
      </c>
      <c r="S34" s="256">
        <f t="shared" si="54"/>
        <v>0.37</v>
      </c>
      <c r="T34"/>
      <c r="U34"/>
      <c r="V34" s="256">
        <f t="shared" ref="V34:W34" si="55">SUM(V32:V33)/2</f>
        <v>0.184</v>
      </c>
      <c r="W34" s="256">
        <f t="shared" si="55"/>
        <v>0.27749999999999997</v>
      </c>
      <c r="X34"/>
      <c r="Y34"/>
      <c r="Z34"/>
      <c r="AA34"/>
      <c r="AB34"/>
      <c r="AC34" s="257">
        <f t="shared" ref="AC34" si="56">SUM(AC32:AC33)/2</f>
        <v>30</v>
      </c>
      <c r="AD34"/>
      <c r="AE34"/>
      <c r="AF34"/>
      <c r="AG34"/>
      <c r="AH34" s="257">
        <f t="shared" ref="AH34" si="57">SUM(AH32:AH33)/2</f>
        <v>60.099999999999994</v>
      </c>
      <c r="AI34"/>
      <c r="AJ34" s="257">
        <f t="shared" ref="AJ34" si="58">SUM(AJ32:AJ33)/2</f>
        <v>22.75</v>
      </c>
      <c r="AK34"/>
      <c r="AL34" s="257">
        <f t="shared" ref="AL34:AM34" si="59">SUM(AL32:AL33)/2</f>
        <v>9.5</v>
      </c>
      <c r="AM34" s="256">
        <f t="shared" si="59"/>
        <v>0.20300000000000001</v>
      </c>
      <c r="AN34"/>
      <c r="AO34" s="257">
        <f t="shared" ref="AO34:AQ34" si="60">SUM(AO32:AO33)/2</f>
        <v>3.45</v>
      </c>
      <c r="AP34" s="254">
        <f t="shared" si="60"/>
        <v>92.655000000000001</v>
      </c>
      <c r="AQ34" s="254">
        <f t="shared" si="60"/>
        <v>1.1850000000000001</v>
      </c>
      <c r="AR34"/>
      <c r="AS34"/>
      <c r="AT34"/>
      <c r="AU34"/>
      <c r="AV34" s="256">
        <f t="shared" ref="AV34:AW34" si="61">SUM(AV32:AV33)/2</f>
        <v>15.708</v>
      </c>
      <c r="AW34" s="256">
        <f t="shared" si="61"/>
        <v>14.775</v>
      </c>
      <c r="AX34"/>
      <c r="AY34"/>
      <c r="AZ34"/>
      <c r="BA34"/>
      <c r="BB34"/>
      <c r="BC34"/>
      <c r="BD34" s="254">
        <f t="shared" ref="BD34:BF34" si="62">SUM(BD32:BD33)/2</f>
        <v>11.51</v>
      </c>
      <c r="BE34" s="254">
        <f t="shared" si="62"/>
        <v>15.94</v>
      </c>
      <c r="BF34" s="254">
        <f t="shared" si="62"/>
        <v>9.5399999999999991</v>
      </c>
    </row>
    <row r="35" spans="1:58" x14ac:dyDescent="0.25">
      <c r="A35" s="232">
        <v>40210</v>
      </c>
      <c r="B35" s="246">
        <v>6.52</v>
      </c>
      <c r="C35" s="246">
        <v>6.49</v>
      </c>
      <c r="D35"/>
      <c r="E35"/>
      <c r="F35"/>
      <c r="G35"/>
      <c r="H35" s="246">
        <v>7.98</v>
      </c>
      <c r="I35" s="246">
        <v>1.58</v>
      </c>
      <c r="J35"/>
      <c r="K35"/>
      <c r="L35"/>
      <c r="M35"/>
      <c r="N35" s="247">
        <v>42</v>
      </c>
      <c r="O35"/>
      <c r="P35"/>
      <c r="Q35"/>
      <c r="R35" s="247">
        <v>0</v>
      </c>
      <c r="S35" s="248">
        <v>0.35199999999999998</v>
      </c>
      <c r="T35"/>
      <c r="U35"/>
      <c r="V35" s="248">
        <v>0.222</v>
      </c>
      <c r="W35" s="248">
        <v>0.40699999999999997</v>
      </c>
      <c r="X35"/>
      <c r="Y35"/>
      <c r="Z35"/>
      <c r="AA35"/>
      <c r="AB35"/>
      <c r="AC35" s="249">
        <v>32.299999999999997</v>
      </c>
      <c r="AD35"/>
      <c r="AE35"/>
      <c r="AF35"/>
      <c r="AG35"/>
      <c r="AH35" s="249">
        <v>64.7</v>
      </c>
      <c r="AI35"/>
      <c r="AJ35" s="249">
        <v>23.4</v>
      </c>
      <c r="AK35"/>
      <c r="AL35" s="249">
        <v>10.6</v>
      </c>
      <c r="AM35" s="248">
        <v>0.25</v>
      </c>
      <c r="AN35"/>
      <c r="AO35" s="249">
        <v>3.7</v>
      </c>
      <c r="AP35" s="246">
        <v>95.39</v>
      </c>
      <c r="AQ35" s="246">
        <v>1.39</v>
      </c>
      <c r="AR35"/>
      <c r="AS35"/>
      <c r="AT35"/>
      <c r="AU35"/>
      <c r="AV35" s="248">
        <v>16.457000000000001</v>
      </c>
      <c r="AW35" s="248">
        <v>14.573</v>
      </c>
      <c r="AX35"/>
      <c r="AY35"/>
      <c r="AZ35"/>
      <c r="BA35"/>
      <c r="BB35"/>
      <c r="BC35"/>
      <c r="BD35" s="246">
        <v>10.72</v>
      </c>
      <c r="BE35" s="246">
        <v>15.94</v>
      </c>
      <c r="BF35" s="246">
        <v>10.78</v>
      </c>
    </row>
    <row r="36" spans="1:58" x14ac:dyDescent="0.25">
      <c r="A36" s="232">
        <v>40211</v>
      </c>
      <c r="B36" s="246">
        <v>6.48</v>
      </c>
      <c r="C36" s="246">
        <v>6.49</v>
      </c>
      <c r="D36"/>
      <c r="E36"/>
      <c r="F36"/>
      <c r="G36"/>
      <c r="H36" s="246">
        <v>7.06</v>
      </c>
      <c r="I36" s="246">
        <v>1.63</v>
      </c>
      <c r="J36"/>
      <c r="K36"/>
      <c r="L36"/>
      <c r="M36"/>
      <c r="N36" s="247">
        <v>48</v>
      </c>
      <c r="O36"/>
      <c r="P36"/>
      <c r="Q36"/>
      <c r="R36" s="247">
        <v>0</v>
      </c>
      <c r="S36" s="248">
        <v>0.35199999999999998</v>
      </c>
      <c r="T36"/>
      <c r="U36"/>
      <c r="V36" s="248">
        <v>0.111</v>
      </c>
      <c r="W36" s="248">
        <v>0.377</v>
      </c>
      <c r="X36"/>
      <c r="Y36"/>
      <c r="Z36"/>
      <c r="AA36"/>
      <c r="AB36"/>
      <c r="AC36" s="249">
        <v>26.5</v>
      </c>
      <c r="AD36"/>
      <c r="AE36"/>
      <c r="AF36"/>
      <c r="AG36"/>
      <c r="AH36" s="249">
        <v>53</v>
      </c>
      <c r="AI36"/>
      <c r="AJ36" s="249">
        <v>21.2</v>
      </c>
      <c r="AK36"/>
      <c r="AL36" s="249">
        <v>10.4</v>
      </c>
      <c r="AM36" s="248">
        <v>0.153</v>
      </c>
      <c r="AN36"/>
      <c r="AO36" s="249">
        <v>3.5</v>
      </c>
      <c r="AP36" s="246">
        <v>90.58</v>
      </c>
      <c r="AQ36" s="246">
        <v>1.1299999999999999</v>
      </c>
      <c r="AR36"/>
      <c r="AS36"/>
      <c r="AT36"/>
      <c r="AU36"/>
      <c r="AV36" s="248">
        <v>15.875999999999999</v>
      </c>
      <c r="AW36" s="248">
        <v>14.898</v>
      </c>
      <c r="AX36"/>
      <c r="AY36"/>
      <c r="AZ36"/>
      <c r="BA36"/>
      <c r="BB36"/>
      <c r="BC36"/>
      <c r="BD36" s="246">
        <v>10.08</v>
      </c>
      <c r="BE36" s="246">
        <v>15.94</v>
      </c>
      <c r="BF36" s="246">
        <v>9.9</v>
      </c>
    </row>
    <row r="37" spans="1:58" x14ac:dyDescent="0.25">
      <c r="A37" s="232">
        <v>40212</v>
      </c>
      <c r="B37" s="246">
        <v>7.43</v>
      </c>
      <c r="C37" s="246">
        <v>6.42</v>
      </c>
      <c r="D37"/>
      <c r="E37"/>
      <c r="F37"/>
      <c r="G37"/>
      <c r="H37" s="246">
        <v>8.31</v>
      </c>
      <c r="I37" s="246">
        <v>1.59</v>
      </c>
      <c r="J37"/>
      <c r="K37"/>
      <c r="L37"/>
      <c r="M37"/>
      <c r="N37" s="247">
        <v>33</v>
      </c>
      <c r="O37"/>
      <c r="P37"/>
      <c r="Q37"/>
      <c r="R37" s="247">
        <v>0</v>
      </c>
      <c r="S37" s="248">
        <v>0.35399999999999998</v>
      </c>
      <c r="T37"/>
      <c r="U37"/>
      <c r="V37" s="248">
        <v>0.247</v>
      </c>
      <c r="W37" s="248">
        <v>0.14399999999999999</v>
      </c>
      <c r="X37"/>
      <c r="Y37"/>
      <c r="Z37"/>
      <c r="AA37"/>
      <c r="AB37"/>
      <c r="AC37" s="249">
        <v>27.6</v>
      </c>
      <c r="AD37"/>
      <c r="AE37"/>
      <c r="AF37"/>
      <c r="AG37"/>
      <c r="AH37" s="249">
        <v>55.1</v>
      </c>
      <c r="AI37"/>
      <c r="AJ37" s="249">
        <v>20.6</v>
      </c>
      <c r="AK37"/>
      <c r="AL37" s="249">
        <v>9.8000000000000007</v>
      </c>
      <c r="AM37" s="248">
        <v>0.14199999999999999</v>
      </c>
      <c r="AN37"/>
      <c r="AO37" s="249">
        <v>3.8</v>
      </c>
      <c r="AP37" s="246">
        <v>89.96</v>
      </c>
      <c r="AQ37" s="246">
        <v>1.1200000000000001</v>
      </c>
      <c r="AR37"/>
      <c r="AS37"/>
      <c r="AT37"/>
      <c r="AU37"/>
      <c r="AV37" s="248">
        <v>16.026</v>
      </c>
      <c r="AW37" s="248">
        <v>15.083</v>
      </c>
      <c r="AX37"/>
      <c r="AY37"/>
      <c r="AZ37"/>
      <c r="BA37"/>
      <c r="BB37"/>
      <c r="BC37"/>
      <c r="BD37" s="246">
        <v>10.08</v>
      </c>
      <c r="BE37" s="246">
        <v>15.94</v>
      </c>
      <c r="BF37" s="246">
        <v>9.3699999999999992</v>
      </c>
    </row>
    <row r="38" spans="1:58" x14ac:dyDescent="0.25">
      <c r="A38" s="232">
        <v>40213</v>
      </c>
      <c r="B38" s="246">
        <v>6.75</v>
      </c>
      <c r="C38" s="246">
        <v>7.19</v>
      </c>
      <c r="D38"/>
      <c r="E38"/>
      <c r="F38"/>
      <c r="G38"/>
      <c r="H38" s="246">
        <v>7.89</v>
      </c>
      <c r="I38" s="246">
        <v>1.27</v>
      </c>
      <c r="J38"/>
      <c r="K38"/>
      <c r="L38"/>
      <c r="M38"/>
      <c r="N38" s="247">
        <v>15</v>
      </c>
      <c r="O38"/>
      <c r="P38"/>
      <c r="Q38"/>
      <c r="R38" s="247">
        <v>0</v>
      </c>
      <c r="S38" s="248">
        <v>0.35299999999999998</v>
      </c>
      <c r="T38"/>
      <c r="U38"/>
      <c r="V38" s="248">
        <v>0.251</v>
      </c>
      <c r="W38" s="248">
        <v>0.498</v>
      </c>
      <c r="X38"/>
      <c r="Y38"/>
      <c r="Z38"/>
      <c r="AA38"/>
      <c r="AB38"/>
      <c r="AC38" s="249">
        <v>29.8</v>
      </c>
      <c r="AD38"/>
      <c r="AE38"/>
      <c r="AF38"/>
      <c r="AG38"/>
      <c r="AH38" s="249">
        <v>59.6</v>
      </c>
      <c r="AI38"/>
      <c r="AJ38" s="249">
        <v>20.8</v>
      </c>
      <c r="AK38"/>
      <c r="AL38" s="249">
        <v>10</v>
      </c>
      <c r="AM38" s="248">
        <v>3.7999999999999999E-2</v>
      </c>
      <c r="AN38"/>
      <c r="AO38" s="249">
        <v>4</v>
      </c>
      <c r="AP38" s="246">
        <v>107.12</v>
      </c>
      <c r="AQ38" s="246">
        <v>2</v>
      </c>
      <c r="AR38"/>
      <c r="AS38"/>
      <c r="AT38"/>
      <c r="AU38"/>
      <c r="AV38" s="248">
        <v>15.856999999999999</v>
      </c>
      <c r="AW38" s="248">
        <v>14.885</v>
      </c>
      <c r="AX38"/>
      <c r="AY38"/>
      <c r="AZ38"/>
      <c r="BA38"/>
      <c r="BB38"/>
      <c r="BC38"/>
      <c r="BD38" s="246">
        <v>10.08</v>
      </c>
      <c r="BE38" s="246">
        <v>15.94</v>
      </c>
      <c r="BF38" s="246">
        <v>8.1300000000000008</v>
      </c>
    </row>
    <row r="39" spans="1:58" x14ac:dyDescent="0.25">
      <c r="A39" s="232">
        <v>40214</v>
      </c>
      <c r="B39" s="246">
        <v>6.17</v>
      </c>
      <c r="C39" s="246">
        <v>6.3</v>
      </c>
      <c r="D39"/>
      <c r="E39"/>
      <c r="F39"/>
      <c r="G39"/>
      <c r="H39" s="246">
        <v>6.82</v>
      </c>
      <c r="I39" s="246">
        <v>1.3</v>
      </c>
      <c r="J39"/>
      <c r="K39"/>
      <c r="L39"/>
      <c r="M39"/>
      <c r="N39" s="247">
        <v>16</v>
      </c>
      <c r="O39"/>
      <c r="P39"/>
      <c r="Q39"/>
      <c r="R39" s="247">
        <v>0</v>
      </c>
      <c r="S39" s="248">
        <v>0.371</v>
      </c>
      <c r="T39"/>
      <c r="U39"/>
      <c r="V39" s="248">
        <v>0.161</v>
      </c>
      <c r="W39" s="248">
        <v>0.42299999999999999</v>
      </c>
      <c r="X39"/>
      <c r="Y39"/>
      <c r="Z39"/>
      <c r="AA39"/>
      <c r="AB39"/>
      <c r="AC39" s="249">
        <v>29.1</v>
      </c>
      <c r="AD39"/>
      <c r="AE39"/>
      <c r="AF39"/>
      <c r="AG39"/>
      <c r="AH39" s="249">
        <v>58.2</v>
      </c>
      <c r="AI39"/>
      <c r="AJ39" s="249">
        <v>21.1</v>
      </c>
      <c r="AK39"/>
      <c r="AL39" s="249">
        <v>9.9</v>
      </c>
      <c r="AM39" s="248">
        <v>4.1000000000000002E-2</v>
      </c>
      <c r="AN39"/>
      <c r="AO39" s="249">
        <v>5.6</v>
      </c>
      <c r="AP39" s="246">
        <v>80.62</v>
      </c>
      <c r="AQ39" s="246">
        <v>1.1499999999999999</v>
      </c>
      <c r="AR39"/>
      <c r="AS39"/>
      <c r="AT39"/>
      <c r="AU39"/>
      <c r="AV39" s="248">
        <v>15.89</v>
      </c>
      <c r="AW39" s="248">
        <v>14.930999999999999</v>
      </c>
      <c r="AX39"/>
      <c r="AY39"/>
      <c r="AZ39"/>
      <c r="BA39"/>
      <c r="BB39"/>
      <c r="BC39"/>
      <c r="BD39" s="246">
        <v>10.08</v>
      </c>
      <c r="BE39" s="246">
        <v>15.94</v>
      </c>
      <c r="BF39" s="246">
        <v>8.1300000000000008</v>
      </c>
    </row>
    <row r="40" spans="1:58" x14ac:dyDescent="0.25">
      <c r="A40" s="232">
        <v>40215</v>
      </c>
      <c r="B40" s="246">
        <v>6.96</v>
      </c>
      <c r="C40" s="246">
        <v>6.14</v>
      </c>
      <c r="D40"/>
      <c r="E40"/>
      <c r="F40"/>
      <c r="G40"/>
      <c r="H40" s="246">
        <v>7.04</v>
      </c>
      <c r="I40" s="246">
        <v>1.24</v>
      </c>
      <c r="J40"/>
      <c r="K40"/>
      <c r="L40"/>
      <c r="M40"/>
      <c r="N40" s="247">
        <v>42</v>
      </c>
      <c r="O40"/>
      <c r="P40"/>
      <c r="Q40"/>
      <c r="R40" s="247">
        <v>0</v>
      </c>
      <c r="S40" s="248">
        <v>0.38700000000000001</v>
      </c>
      <c r="T40"/>
      <c r="U40"/>
      <c r="V40" s="248">
        <v>0.17899999999999999</v>
      </c>
      <c r="W40" s="248">
        <v>0.51500000000000001</v>
      </c>
      <c r="X40"/>
      <c r="Y40"/>
      <c r="Z40"/>
      <c r="AA40"/>
      <c r="AB40"/>
      <c r="AC40" s="249">
        <v>30.5</v>
      </c>
      <c r="AD40"/>
      <c r="AE40"/>
      <c r="AF40"/>
      <c r="AG40"/>
      <c r="AH40" s="249">
        <v>61</v>
      </c>
      <c r="AI40"/>
      <c r="AJ40" s="249">
        <v>20.100000000000001</v>
      </c>
      <c r="AK40"/>
      <c r="AL40" s="249">
        <v>10.1</v>
      </c>
      <c r="AM40" s="248">
        <v>4.5999999999999999E-2</v>
      </c>
      <c r="AN40"/>
      <c r="AO40" s="249">
        <v>3.6</v>
      </c>
      <c r="AP40" s="246">
        <v>75.28</v>
      </c>
      <c r="AQ40" s="246">
        <v>1.08</v>
      </c>
      <c r="AR40"/>
      <c r="AS40"/>
      <c r="AT40"/>
      <c r="AU40"/>
      <c r="AV40" s="248">
        <v>15.69</v>
      </c>
      <c r="AW40" s="248">
        <v>14.74</v>
      </c>
      <c r="AX40"/>
      <c r="AY40"/>
      <c r="AZ40"/>
      <c r="BA40"/>
      <c r="BB40"/>
      <c r="BC40"/>
      <c r="BD40" s="246">
        <v>10.08</v>
      </c>
      <c r="BE40" s="246">
        <v>15.94</v>
      </c>
      <c r="BF40" s="246">
        <v>8.1300000000000008</v>
      </c>
    </row>
    <row r="41" spans="1:58" x14ac:dyDescent="0.25">
      <c r="A41" s="232">
        <v>40216</v>
      </c>
      <c r="B41" s="242">
        <f t="shared" ref="B41" si="63">SUM(B39:B40)/2</f>
        <v>6.5649999999999995</v>
      </c>
      <c r="C41" s="242">
        <f>SUM(C39:C40)/2</f>
        <v>6.22</v>
      </c>
      <c r="D41"/>
      <c r="E41"/>
      <c r="F41"/>
      <c r="G41"/>
      <c r="H41" s="242">
        <f>SUM(H39:H40)/2</f>
        <v>6.93</v>
      </c>
      <c r="I41" s="246">
        <v>1.33</v>
      </c>
      <c r="J41"/>
      <c r="K41"/>
      <c r="L41"/>
      <c r="M41"/>
      <c r="N41" s="243">
        <f t="shared" ref="N41" si="64">SUM(N39:N40)/2</f>
        <v>29</v>
      </c>
      <c r="O41"/>
      <c r="P41"/>
      <c r="Q41"/>
      <c r="R41" s="243">
        <f t="shared" ref="R41" si="65">SUM(R39:R40)/2</f>
        <v>0</v>
      </c>
      <c r="S41" s="244">
        <f>SUM(S39:S40)/2</f>
        <v>0.379</v>
      </c>
      <c r="T41"/>
      <c r="U41"/>
      <c r="V41" s="244">
        <f t="shared" ref="V41:W41" si="66">SUM(V39:V40)/2</f>
        <v>0.16999999999999998</v>
      </c>
      <c r="W41" s="244">
        <f t="shared" si="66"/>
        <v>0.46899999999999997</v>
      </c>
      <c r="X41"/>
      <c r="Y41"/>
      <c r="Z41"/>
      <c r="AA41"/>
      <c r="AB41"/>
      <c r="AC41" s="245">
        <f t="shared" ref="AC41" si="67">SUM(AC39:AC40)/2</f>
        <v>29.8</v>
      </c>
      <c r="AD41"/>
      <c r="AE41"/>
      <c r="AF41"/>
      <c r="AG41"/>
      <c r="AH41" s="245">
        <f t="shared" ref="AH41" si="68">SUM(AH39:AH40)/2</f>
        <v>59.6</v>
      </c>
      <c r="AI41"/>
      <c r="AJ41" s="245">
        <f t="shared" ref="AJ41" si="69">SUM(AJ39:AJ40)/2</f>
        <v>20.6</v>
      </c>
      <c r="AK41"/>
      <c r="AL41" s="245">
        <f t="shared" ref="AL41:AM41" si="70">SUM(AL39:AL40)/2</f>
        <v>10</v>
      </c>
      <c r="AM41" s="244">
        <f t="shared" si="70"/>
        <v>4.3499999999999997E-2</v>
      </c>
      <c r="AN41"/>
      <c r="AO41" s="245">
        <f t="shared" ref="AO41" si="71">SUM(AO39:AO40)/2</f>
        <v>4.5999999999999996</v>
      </c>
      <c r="AP41" s="246">
        <v>69.44</v>
      </c>
      <c r="AQ41" s="246">
        <v>0.93</v>
      </c>
      <c r="AR41"/>
      <c r="AS41"/>
      <c r="AT41"/>
      <c r="AU41"/>
      <c r="AV41" s="248">
        <v>14.956</v>
      </c>
      <c r="AW41" s="248">
        <v>13.957000000000001</v>
      </c>
      <c r="AX41"/>
      <c r="AY41"/>
      <c r="AZ41"/>
      <c r="BA41"/>
      <c r="BB41"/>
      <c r="BC41"/>
      <c r="BD41" s="246">
        <v>10.08</v>
      </c>
      <c r="BE41" s="246">
        <v>15.94</v>
      </c>
      <c r="BF41" s="246">
        <v>13.02</v>
      </c>
    </row>
    <row r="42" spans="1:58" x14ac:dyDescent="0.25">
      <c r="A42" s="232">
        <v>40217</v>
      </c>
      <c r="B42" s="246">
        <v>6.19</v>
      </c>
      <c r="C42" s="246">
        <v>6.48</v>
      </c>
      <c r="D42"/>
      <c r="E42"/>
      <c r="F42"/>
      <c r="G42"/>
      <c r="H42" s="246">
        <v>5.08</v>
      </c>
      <c r="I42" s="246">
        <v>1.23</v>
      </c>
      <c r="J42"/>
      <c r="K42"/>
      <c r="L42"/>
      <c r="M42"/>
      <c r="N42" s="247">
        <v>30</v>
      </c>
      <c r="O42"/>
      <c r="P42"/>
      <c r="Q42"/>
      <c r="R42" s="247">
        <v>0</v>
      </c>
      <c r="S42" s="248">
        <v>0.39500000000000002</v>
      </c>
      <c r="T42"/>
      <c r="U42"/>
      <c r="V42" s="248">
        <v>0.31900000000000001</v>
      </c>
      <c r="W42" s="248">
        <v>0.219</v>
      </c>
      <c r="X42"/>
      <c r="Y42"/>
      <c r="Z42"/>
      <c r="AA42"/>
      <c r="AB42"/>
      <c r="AC42" s="249">
        <v>29.2</v>
      </c>
      <c r="AD42"/>
      <c r="AE42"/>
      <c r="AF42"/>
      <c r="AG42"/>
      <c r="AH42" s="249">
        <v>59.3</v>
      </c>
      <c r="AI42"/>
      <c r="AJ42" s="249">
        <v>20</v>
      </c>
      <c r="AK42"/>
      <c r="AL42" s="249">
        <v>8.1999999999999993</v>
      </c>
      <c r="AM42" s="248">
        <v>6.9000000000000006E-2</v>
      </c>
      <c r="AN42"/>
      <c r="AO42" s="249">
        <v>3.8</v>
      </c>
      <c r="AP42" s="246">
        <v>75.959999999999994</v>
      </c>
      <c r="AQ42" s="246">
        <v>1.24</v>
      </c>
      <c r="AR42"/>
      <c r="AS42"/>
      <c r="AT42"/>
      <c r="AU42"/>
      <c r="AV42" s="248">
        <v>15.871</v>
      </c>
      <c r="AW42" s="248">
        <v>13.959</v>
      </c>
      <c r="AX42"/>
      <c r="AY42"/>
      <c r="AZ42"/>
      <c r="BA42"/>
      <c r="BB42"/>
      <c r="BC42"/>
      <c r="BD42" s="246">
        <v>10.08</v>
      </c>
      <c r="BE42" s="246">
        <v>15.94</v>
      </c>
      <c r="BF42" s="246">
        <v>13.02</v>
      </c>
    </row>
    <row r="43" spans="1:58" x14ac:dyDescent="0.25">
      <c r="A43" s="232">
        <v>40218</v>
      </c>
      <c r="B43" s="246">
        <v>6.4</v>
      </c>
      <c r="C43" s="246">
        <v>5.49</v>
      </c>
      <c r="D43"/>
      <c r="E43"/>
      <c r="F43"/>
      <c r="G43"/>
      <c r="H43" s="246">
        <v>7.35</v>
      </c>
      <c r="I43" s="246">
        <v>1.1299999999999999</v>
      </c>
      <c r="J43"/>
      <c r="K43"/>
      <c r="L43"/>
      <c r="M43"/>
      <c r="N43" s="247">
        <v>30</v>
      </c>
      <c r="O43"/>
      <c r="P43"/>
      <c r="Q43"/>
      <c r="R43" s="247">
        <v>0</v>
      </c>
      <c r="S43" s="248">
        <v>0.41499999999999998</v>
      </c>
      <c r="T43"/>
      <c r="U43"/>
      <c r="V43" s="248">
        <v>0.126</v>
      </c>
      <c r="W43" s="248">
        <v>0.379</v>
      </c>
      <c r="X43"/>
      <c r="Y43"/>
      <c r="Z43"/>
      <c r="AA43"/>
      <c r="AB43"/>
      <c r="AC43" s="249">
        <v>30.5</v>
      </c>
      <c r="AD43"/>
      <c r="AE43"/>
      <c r="AF43"/>
      <c r="AG43"/>
      <c r="AH43" s="249">
        <v>61</v>
      </c>
      <c r="AI43"/>
      <c r="AJ43" s="249">
        <v>21.6</v>
      </c>
      <c r="AK43"/>
      <c r="AL43" s="249">
        <v>8.9</v>
      </c>
      <c r="AM43" s="248">
        <v>8.6999999999999994E-2</v>
      </c>
      <c r="AN43"/>
      <c r="AO43" s="249">
        <v>3.7</v>
      </c>
      <c r="AP43" s="246">
        <v>69.569999999999993</v>
      </c>
      <c r="AQ43" s="246">
        <v>1.1100000000000001</v>
      </c>
      <c r="AR43"/>
      <c r="AS43"/>
      <c r="AT43"/>
      <c r="AU43"/>
      <c r="AV43" s="248">
        <v>15.054</v>
      </c>
      <c r="AW43" s="248">
        <v>14.111000000000001</v>
      </c>
      <c r="AX43"/>
      <c r="AY43"/>
      <c r="AZ43"/>
      <c r="BA43"/>
      <c r="BB43"/>
      <c r="BC43"/>
      <c r="BD43" s="246">
        <v>10.72</v>
      </c>
      <c r="BE43" s="246">
        <v>15.94</v>
      </c>
      <c r="BF43" s="246">
        <v>11.11</v>
      </c>
    </row>
    <row r="44" spans="1:58" x14ac:dyDescent="0.25">
      <c r="A44" s="232">
        <v>40219</v>
      </c>
      <c r="B44" s="187">
        <v>6.69</v>
      </c>
      <c r="C44" s="187">
        <v>6.31</v>
      </c>
      <c r="D44"/>
      <c r="E44"/>
      <c r="F44"/>
      <c r="G44"/>
      <c r="H44" s="187">
        <v>7.18</v>
      </c>
      <c r="I44" s="187">
        <v>1.31</v>
      </c>
      <c r="J44"/>
      <c r="K44"/>
      <c r="L44"/>
      <c r="M44"/>
      <c r="N44" s="239">
        <v>49</v>
      </c>
      <c r="O44"/>
      <c r="P44"/>
      <c r="Q44"/>
      <c r="R44" s="239">
        <v>0</v>
      </c>
      <c r="S44" s="240">
        <v>0.378</v>
      </c>
      <c r="T44"/>
      <c r="U44"/>
      <c r="V44" s="240">
        <v>0.157</v>
      </c>
      <c r="W44" s="240">
        <v>0.52700000000000002</v>
      </c>
      <c r="X44"/>
      <c r="Y44"/>
      <c r="Z44"/>
      <c r="AA44"/>
      <c r="AB44"/>
      <c r="AC44" s="241">
        <v>28.4</v>
      </c>
      <c r="AD44"/>
      <c r="AE44"/>
      <c r="AF44"/>
      <c r="AG44"/>
      <c r="AH44" s="241">
        <v>56.8</v>
      </c>
      <c r="AI44"/>
      <c r="AJ44" s="241">
        <v>23.7</v>
      </c>
      <c r="AK44"/>
      <c r="AL44" s="241">
        <v>11.8</v>
      </c>
      <c r="AM44" s="240">
        <v>0.06</v>
      </c>
      <c r="AN44"/>
      <c r="AO44" s="241">
        <v>3.6</v>
      </c>
      <c r="AP44" s="187">
        <v>80.19</v>
      </c>
      <c r="AQ44" s="187">
        <v>1.1499999999999999</v>
      </c>
      <c r="AR44"/>
      <c r="AS44"/>
      <c r="AT44"/>
      <c r="AU44"/>
      <c r="AV44" s="240">
        <v>15.795</v>
      </c>
      <c r="AW44" s="240">
        <v>14.804</v>
      </c>
      <c r="AX44"/>
      <c r="AY44"/>
      <c r="AZ44"/>
      <c r="BA44"/>
      <c r="BB44"/>
      <c r="BC44"/>
      <c r="BD44" s="187">
        <v>9.92</v>
      </c>
      <c r="BE44" s="187">
        <v>15.94</v>
      </c>
      <c r="BF44" s="187">
        <v>11.11</v>
      </c>
    </row>
    <row r="45" spans="1:58" x14ac:dyDescent="0.25">
      <c r="A45" s="232">
        <v>40220</v>
      </c>
      <c r="B45" s="187">
        <v>6.71</v>
      </c>
      <c r="C45" s="187">
        <v>6.49</v>
      </c>
      <c r="D45"/>
      <c r="E45"/>
      <c r="F45"/>
      <c r="G45"/>
      <c r="H45" s="187">
        <v>7.51</v>
      </c>
      <c r="I45" s="187">
        <v>1.1399999999999999</v>
      </c>
      <c r="J45"/>
      <c r="K45"/>
      <c r="L45"/>
      <c r="M45"/>
      <c r="N45" s="239">
        <v>46</v>
      </c>
      <c r="O45"/>
      <c r="P45"/>
      <c r="Q45"/>
      <c r="R45" s="239">
        <v>0</v>
      </c>
      <c r="S45" s="240">
        <v>0.38600000000000001</v>
      </c>
      <c r="T45"/>
      <c r="U45"/>
      <c r="V45" s="240">
        <v>0.13700000000000001</v>
      </c>
      <c r="W45" s="240">
        <v>0.28899999999999998</v>
      </c>
      <c r="X45"/>
      <c r="Y45"/>
      <c r="Z45"/>
      <c r="AA45"/>
      <c r="AB45"/>
      <c r="AC45" s="241">
        <v>31</v>
      </c>
      <c r="AD45"/>
      <c r="AE45"/>
      <c r="AF45"/>
      <c r="AG45"/>
      <c r="AH45" s="241">
        <v>62</v>
      </c>
      <c r="AI45"/>
      <c r="AJ45" s="241">
        <v>23.8</v>
      </c>
      <c r="AK45"/>
      <c r="AL45" s="241">
        <v>10.7</v>
      </c>
      <c r="AM45" s="240">
        <v>5.8999999999999997E-2</v>
      </c>
      <c r="AN45"/>
      <c r="AO45" s="241">
        <v>3.5</v>
      </c>
      <c r="AP45" s="187">
        <v>91.46</v>
      </c>
      <c r="AQ45" s="187">
        <v>1.69</v>
      </c>
      <c r="AR45"/>
      <c r="AS45"/>
      <c r="AT45"/>
      <c r="AU45"/>
      <c r="AV45" s="240">
        <v>15.641</v>
      </c>
      <c r="AW45" s="240">
        <v>14.682</v>
      </c>
      <c r="AX45"/>
      <c r="AY45"/>
      <c r="AZ45"/>
      <c r="BA45"/>
      <c r="BB45"/>
      <c r="BC45"/>
      <c r="BD45" s="187">
        <v>9.92</v>
      </c>
      <c r="BE45" s="187">
        <v>15.94</v>
      </c>
      <c r="BF45" s="187">
        <v>11.83</v>
      </c>
    </row>
    <row r="46" spans="1:58" x14ac:dyDescent="0.25">
      <c r="A46" s="232">
        <v>40221</v>
      </c>
      <c r="B46" s="187">
        <v>6.76</v>
      </c>
      <c r="C46" s="187">
        <v>6.71</v>
      </c>
      <c r="D46"/>
      <c r="E46"/>
      <c r="F46"/>
      <c r="G46"/>
      <c r="H46" s="187">
        <v>7.31</v>
      </c>
      <c r="I46" s="187">
        <v>1.23</v>
      </c>
      <c r="J46"/>
      <c r="K46"/>
      <c r="L46"/>
      <c r="M46"/>
      <c r="N46" s="239">
        <v>44</v>
      </c>
      <c r="O46"/>
      <c r="P46"/>
      <c r="Q46"/>
      <c r="R46" s="239">
        <v>0</v>
      </c>
      <c r="S46" s="240">
        <v>0.377</v>
      </c>
      <c r="T46"/>
      <c r="U46"/>
      <c r="V46" s="240">
        <v>0.19500000000000001</v>
      </c>
      <c r="W46" s="240">
        <v>0.49199999999999999</v>
      </c>
      <c r="X46"/>
      <c r="Y46"/>
      <c r="Z46"/>
      <c r="AA46"/>
      <c r="AB46"/>
      <c r="AC46" s="241">
        <v>30.9</v>
      </c>
      <c r="AD46"/>
      <c r="AE46"/>
      <c r="AF46"/>
      <c r="AG46"/>
      <c r="AH46" s="241">
        <v>61.7</v>
      </c>
      <c r="AI46"/>
      <c r="AJ46" s="241">
        <v>24</v>
      </c>
      <c r="AK46"/>
      <c r="AL46" s="241">
        <v>10.9</v>
      </c>
      <c r="AM46" s="240">
        <v>0.128</v>
      </c>
      <c r="AN46"/>
      <c r="AO46" s="241">
        <v>3.8</v>
      </c>
      <c r="AP46" s="187">
        <v>69.959999999999994</v>
      </c>
      <c r="AQ46" s="187">
        <v>0.91</v>
      </c>
      <c r="AR46"/>
      <c r="AS46"/>
      <c r="AT46"/>
      <c r="AU46"/>
      <c r="AV46" s="240">
        <v>15.855</v>
      </c>
      <c r="AW46" s="240">
        <v>14.835000000000001</v>
      </c>
      <c r="AX46"/>
      <c r="AY46"/>
      <c r="AZ46"/>
      <c r="BA46"/>
      <c r="BB46"/>
      <c r="BC46"/>
      <c r="BD46" s="187">
        <v>9.92</v>
      </c>
      <c r="BE46" s="187">
        <v>15.94</v>
      </c>
      <c r="BF46" s="187">
        <v>11.83</v>
      </c>
    </row>
    <row r="47" spans="1:58" x14ac:dyDescent="0.25">
      <c r="A47" s="232">
        <v>40222</v>
      </c>
      <c r="B47" s="187">
        <v>6.16</v>
      </c>
      <c r="C47" s="187">
        <v>6.18</v>
      </c>
      <c r="D47"/>
      <c r="E47"/>
      <c r="F47"/>
      <c r="G47"/>
      <c r="H47" s="187">
        <v>6.68</v>
      </c>
      <c r="I47" s="187">
        <v>1.25</v>
      </c>
      <c r="J47"/>
      <c r="K47"/>
      <c r="L47"/>
      <c r="M47"/>
      <c r="N47" s="239">
        <v>42</v>
      </c>
      <c r="O47"/>
      <c r="P47"/>
      <c r="Q47"/>
      <c r="R47" s="239">
        <v>0</v>
      </c>
      <c r="S47" s="240">
        <v>0.372</v>
      </c>
      <c r="T47"/>
      <c r="U47"/>
      <c r="V47" s="240">
        <v>0.188</v>
      </c>
      <c r="W47" s="240">
        <v>0.34300000000000003</v>
      </c>
      <c r="X47"/>
      <c r="Y47"/>
      <c r="Z47"/>
      <c r="AA47"/>
      <c r="AB47"/>
      <c r="AC47" s="241">
        <v>22.3</v>
      </c>
      <c r="AD47"/>
      <c r="AE47"/>
      <c r="AF47"/>
      <c r="AG47"/>
      <c r="AH47" s="241">
        <v>44.7</v>
      </c>
      <c r="AI47"/>
      <c r="AJ47" s="241">
        <v>23.3</v>
      </c>
      <c r="AK47"/>
      <c r="AL47" s="241">
        <v>11.2</v>
      </c>
      <c r="AM47" s="240">
        <v>0.16700000000000001</v>
      </c>
      <c r="AN47"/>
      <c r="AO47" s="241">
        <v>3.9</v>
      </c>
      <c r="AP47" s="187">
        <v>74.819999999999993</v>
      </c>
      <c r="AQ47" s="187">
        <v>0.97</v>
      </c>
      <c r="AR47"/>
      <c r="AS47"/>
      <c r="AT47"/>
      <c r="AU47"/>
      <c r="AV47" s="240">
        <v>16.23</v>
      </c>
      <c r="AW47" s="240">
        <v>15.28</v>
      </c>
      <c r="AX47"/>
      <c r="AY47"/>
      <c r="AZ47"/>
      <c r="BA47"/>
      <c r="BB47"/>
      <c r="BC47"/>
      <c r="BD47" s="187">
        <v>9.92</v>
      </c>
      <c r="BE47" s="187">
        <v>15.94</v>
      </c>
      <c r="BF47" s="187">
        <v>11.11</v>
      </c>
    </row>
    <row r="48" spans="1:58" x14ac:dyDescent="0.25">
      <c r="A48" s="232">
        <v>40223</v>
      </c>
      <c r="B48" s="242">
        <f t="shared" ref="B48" si="72">SUM(B46:B47)/2</f>
        <v>6.46</v>
      </c>
      <c r="C48" s="242">
        <f>SUM(C46:C47)/2</f>
        <v>6.4450000000000003</v>
      </c>
      <c r="D48"/>
      <c r="E48"/>
      <c r="F48"/>
      <c r="G48"/>
      <c r="H48" s="242">
        <f>SUM(H46:H47)/2</f>
        <v>6.9949999999999992</v>
      </c>
      <c r="I48" s="246">
        <v>1.2</v>
      </c>
      <c r="J48"/>
      <c r="K48"/>
      <c r="L48"/>
      <c r="M48"/>
      <c r="N48" s="243">
        <f t="shared" ref="N48" si="73">SUM(N46:N47)/2</f>
        <v>43</v>
      </c>
      <c r="O48"/>
      <c r="P48"/>
      <c r="Q48"/>
      <c r="R48" s="243">
        <f t="shared" ref="R48" si="74">SUM(R46:R47)/2</f>
        <v>0</v>
      </c>
      <c r="S48" s="244">
        <f>SUM(S46:S47)/2</f>
        <v>0.3745</v>
      </c>
      <c r="T48"/>
      <c r="U48"/>
      <c r="V48" s="244">
        <f t="shared" ref="V48:W48" si="75">SUM(V46:V47)/2</f>
        <v>0.1915</v>
      </c>
      <c r="W48" s="244">
        <f t="shared" si="75"/>
        <v>0.41749999999999998</v>
      </c>
      <c r="X48"/>
      <c r="Y48"/>
      <c r="Z48"/>
      <c r="AA48"/>
      <c r="AB48"/>
      <c r="AC48" s="245">
        <f t="shared" ref="AC48" si="76">SUM(AC46:AC47)/2</f>
        <v>26.6</v>
      </c>
      <c r="AD48"/>
      <c r="AE48"/>
      <c r="AF48"/>
      <c r="AG48"/>
      <c r="AH48" s="245">
        <f t="shared" ref="AH48" si="77">SUM(AH46:AH47)/2</f>
        <v>53.2</v>
      </c>
      <c r="AI48"/>
      <c r="AJ48" s="245">
        <f t="shared" ref="AJ48" si="78">SUM(AJ46:AJ47)/2</f>
        <v>23.65</v>
      </c>
      <c r="AK48"/>
      <c r="AL48" s="245">
        <f t="shared" ref="AL48:AM48" si="79">SUM(AL46:AL47)/2</f>
        <v>11.05</v>
      </c>
      <c r="AM48" s="244">
        <f t="shared" si="79"/>
        <v>0.14750000000000002</v>
      </c>
      <c r="AN48"/>
      <c r="AO48" s="245">
        <f t="shared" ref="AO48:AQ48" si="80">SUM(AO46:AO47)/2</f>
        <v>3.8499999999999996</v>
      </c>
      <c r="AP48" s="242">
        <f t="shared" si="80"/>
        <v>72.389999999999986</v>
      </c>
      <c r="AQ48" s="242">
        <f t="shared" si="80"/>
        <v>0.94</v>
      </c>
      <c r="AR48"/>
      <c r="AS48"/>
      <c r="AT48"/>
      <c r="AU48"/>
      <c r="AV48" s="248">
        <v>15.039</v>
      </c>
      <c r="AW48" s="248">
        <v>14.042</v>
      </c>
      <c r="AX48"/>
      <c r="AY48"/>
      <c r="AZ48"/>
      <c r="BA48"/>
      <c r="BB48"/>
      <c r="BC48"/>
      <c r="BD48" s="246">
        <v>9.92</v>
      </c>
      <c r="BE48" s="246">
        <v>15.94</v>
      </c>
      <c r="BF48" s="246">
        <v>11.11</v>
      </c>
    </row>
    <row r="49" spans="1:58" x14ac:dyDescent="0.25">
      <c r="A49" s="232">
        <v>40224</v>
      </c>
      <c r="B49" s="246">
        <v>6.15</v>
      </c>
      <c r="C49" s="246">
        <v>6</v>
      </c>
      <c r="D49"/>
      <c r="E49"/>
      <c r="F49"/>
      <c r="G49"/>
      <c r="H49" s="246">
        <v>7.12</v>
      </c>
      <c r="I49" s="246">
        <v>1.23</v>
      </c>
      <c r="J49"/>
      <c r="K49"/>
      <c r="L49"/>
      <c r="M49"/>
      <c r="N49" s="247">
        <v>73</v>
      </c>
      <c r="O49"/>
      <c r="P49"/>
      <c r="Q49"/>
      <c r="R49" s="247">
        <v>0</v>
      </c>
      <c r="S49" s="248">
        <v>0.34599999999999997</v>
      </c>
      <c r="T49"/>
      <c r="U49"/>
      <c r="V49" s="248">
        <v>0.215</v>
      </c>
      <c r="W49" s="248">
        <v>0.65</v>
      </c>
      <c r="X49"/>
      <c r="Y49"/>
      <c r="Z49"/>
      <c r="AA49"/>
      <c r="AB49"/>
      <c r="AC49" s="249">
        <v>30.3</v>
      </c>
      <c r="AD49"/>
      <c r="AE49"/>
      <c r="AF49"/>
      <c r="AG49"/>
      <c r="AH49" s="249">
        <v>60.6</v>
      </c>
      <c r="AI49"/>
      <c r="AJ49" s="249">
        <v>23.7</v>
      </c>
      <c r="AK49"/>
      <c r="AL49" s="249">
        <v>11.9</v>
      </c>
      <c r="AM49" s="248">
        <v>4.5999999999999999E-2</v>
      </c>
      <c r="AN49"/>
      <c r="AO49" s="249">
        <v>3.4</v>
      </c>
      <c r="AP49" s="246">
        <v>85.14</v>
      </c>
      <c r="AQ49" s="246">
        <v>1.35</v>
      </c>
      <c r="AR49"/>
      <c r="AS49"/>
      <c r="AT49"/>
      <c r="AU49"/>
      <c r="AV49" s="248">
        <v>16.859000000000002</v>
      </c>
      <c r="AW49" s="248">
        <v>14.96</v>
      </c>
      <c r="AX49"/>
      <c r="AY49"/>
      <c r="AZ49"/>
      <c r="BA49"/>
      <c r="BB49"/>
      <c r="BC49"/>
      <c r="BD49" s="246">
        <v>9.92</v>
      </c>
      <c r="BE49" s="246">
        <v>15.94</v>
      </c>
      <c r="BF49" s="246">
        <v>11.11</v>
      </c>
    </row>
    <row r="50" spans="1:58" x14ac:dyDescent="0.25">
      <c r="A50" s="232">
        <v>40225</v>
      </c>
      <c r="B50" s="246">
        <v>6.48</v>
      </c>
      <c r="C50" s="246">
        <v>6</v>
      </c>
      <c r="D50"/>
      <c r="E50"/>
      <c r="F50"/>
      <c r="G50"/>
      <c r="H50" s="246">
        <v>7.52</v>
      </c>
      <c r="I50" s="246">
        <v>1.04</v>
      </c>
      <c r="J50"/>
      <c r="K50"/>
      <c r="L50"/>
      <c r="M50"/>
      <c r="N50" s="247">
        <v>41</v>
      </c>
      <c r="O50"/>
      <c r="P50"/>
      <c r="Q50"/>
      <c r="R50" s="247">
        <v>0</v>
      </c>
      <c r="S50" s="248">
        <v>0.33800000000000002</v>
      </c>
      <c r="T50"/>
      <c r="U50"/>
      <c r="V50" s="248">
        <v>0.153</v>
      </c>
      <c r="W50" s="248">
        <v>0.193</v>
      </c>
      <c r="X50"/>
      <c r="Y50"/>
      <c r="Z50"/>
      <c r="AA50"/>
      <c r="AB50"/>
      <c r="AC50" s="249">
        <v>29.1</v>
      </c>
      <c r="AD50"/>
      <c r="AE50"/>
      <c r="AF50"/>
      <c r="AG50"/>
      <c r="AH50" s="249">
        <v>58.2</v>
      </c>
      <c r="AI50"/>
      <c r="AJ50" s="249">
        <v>23.4</v>
      </c>
      <c r="AK50"/>
      <c r="AL50" s="249">
        <v>12.3</v>
      </c>
      <c r="AM50" s="248">
        <v>6.4000000000000001E-2</v>
      </c>
      <c r="AN50"/>
      <c r="AO50" s="249">
        <v>3.7</v>
      </c>
      <c r="AP50" s="246">
        <v>65.03</v>
      </c>
      <c r="AQ50" s="246">
        <v>1.0900000000000001</v>
      </c>
      <c r="AR50"/>
      <c r="AS50"/>
      <c r="AT50"/>
      <c r="AU50"/>
      <c r="AV50" s="248">
        <v>14.919</v>
      </c>
      <c r="AW50" s="248">
        <v>13.875</v>
      </c>
      <c r="AX50"/>
      <c r="AY50"/>
      <c r="AZ50"/>
      <c r="BA50"/>
      <c r="BB50"/>
      <c r="BC50"/>
      <c r="BD50" s="246">
        <v>9.92</v>
      </c>
      <c r="BE50" s="246">
        <v>15.94</v>
      </c>
      <c r="BF50" s="246">
        <v>11.83</v>
      </c>
    </row>
    <row r="51" spans="1:58" x14ac:dyDescent="0.25">
      <c r="A51" s="232">
        <v>40226</v>
      </c>
      <c r="B51" s="246">
        <v>6.55</v>
      </c>
      <c r="C51" s="246">
        <v>6.62</v>
      </c>
      <c r="D51"/>
      <c r="E51"/>
      <c r="F51"/>
      <c r="G51"/>
      <c r="H51" s="246">
        <v>7.24</v>
      </c>
      <c r="I51" s="246">
        <v>1.28</v>
      </c>
      <c r="J51"/>
      <c r="K51"/>
      <c r="L51"/>
      <c r="M51"/>
      <c r="N51" s="247">
        <v>43</v>
      </c>
      <c r="O51"/>
      <c r="P51"/>
      <c r="Q51"/>
      <c r="R51" s="247">
        <v>0</v>
      </c>
      <c r="S51" s="248">
        <v>0.32600000000000001</v>
      </c>
      <c r="T51"/>
      <c r="U51"/>
      <c r="V51" s="248">
        <v>9.4E-2</v>
      </c>
      <c r="W51" s="248">
        <v>0.503</v>
      </c>
      <c r="X51"/>
      <c r="Y51"/>
      <c r="Z51"/>
      <c r="AA51"/>
      <c r="AB51"/>
      <c r="AC51" s="249">
        <v>28.6</v>
      </c>
      <c r="AD51"/>
      <c r="AE51"/>
      <c r="AF51"/>
      <c r="AG51"/>
      <c r="AH51" s="249">
        <v>57.3</v>
      </c>
      <c r="AI51"/>
      <c r="AJ51" s="249">
        <v>18.399999999999999</v>
      </c>
      <c r="AK51"/>
      <c r="AL51" s="249">
        <v>12.1</v>
      </c>
      <c r="AM51" s="248">
        <v>6.8000000000000005E-2</v>
      </c>
      <c r="AN51"/>
      <c r="AO51" s="249">
        <v>3.3</v>
      </c>
      <c r="AP51" s="246">
        <v>85.09</v>
      </c>
      <c r="AQ51" s="246">
        <v>1.1200000000000001</v>
      </c>
      <c r="AR51"/>
      <c r="AS51"/>
      <c r="AT51"/>
      <c r="AU51"/>
      <c r="AV51" s="248">
        <v>17.039000000000001</v>
      </c>
      <c r="AW51" s="248">
        <v>16.068999999999999</v>
      </c>
      <c r="AX51"/>
      <c r="AY51"/>
      <c r="AZ51"/>
      <c r="BA51"/>
      <c r="BB51"/>
      <c r="BC51"/>
      <c r="BD51" s="246">
        <v>9.92</v>
      </c>
      <c r="BE51" s="246">
        <v>15.94</v>
      </c>
      <c r="BF51" s="246">
        <v>11.83</v>
      </c>
    </row>
    <row r="52" spans="1:58" x14ac:dyDescent="0.25">
      <c r="A52" s="232">
        <v>40227</v>
      </c>
      <c r="B52" s="246">
        <v>6.54</v>
      </c>
      <c r="C52" s="246">
        <v>6.73</v>
      </c>
      <c r="D52"/>
      <c r="E52"/>
      <c r="F52"/>
      <c r="G52"/>
      <c r="H52" s="246">
        <v>6.87</v>
      </c>
      <c r="I52" s="246">
        <v>1.19</v>
      </c>
      <c r="J52"/>
      <c r="K52"/>
      <c r="L52"/>
      <c r="M52"/>
      <c r="N52" s="247">
        <v>30</v>
      </c>
      <c r="O52"/>
      <c r="P52"/>
      <c r="Q52"/>
      <c r="R52" s="247">
        <v>0</v>
      </c>
      <c r="S52" s="248">
        <v>0.32700000000000001</v>
      </c>
      <c r="T52"/>
      <c r="U52"/>
      <c r="V52" s="248">
        <v>0.20599999999999999</v>
      </c>
      <c r="W52" s="248">
        <v>0.48299999999999998</v>
      </c>
      <c r="X52"/>
      <c r="Y52"/>
      <c r="Z52"/>
      <c r="AA52"/>
      <c r="AB52"/>
      <c r="AC52" s="249">
        <v>30.7</v>
      </c>
      <c r="AD52"/>
      <c r="AE52"/>
      <c r="AF52"/>
      <c r="AG52"/>
      <c r="AH52" s="249">
        <v>61.2</v>
      </c>
      <c r="AI52"/>
      <c r="AJ52" s="249">
        <v>20.399999999999999</v>
      </c>
      <c r="AK52"/>
      <c r="AL52" s="249">
        <v>11.8</v>
      </c>
      <c r="AM52" s="248">
        <v>8.4000000000000005E-2</v>
      </c>
      <c r="AN52"/>
      <c r="AO52" s="249">
        <v>4.2</v>
      </c>
      <c r="AP52" s="246">
        <v>69.5</v>
      </c>
      <c r="AQ52" s="246">
        <v>0.87</v>
      </c>
      <c r="AR52"/>
      <c r="AS52"/>
      <c r="AT52"/>
      <c r="AU52"/>
      <c r="AV52" s="248">
        <v>16.384</v>
      </c>
      <c r="AW52" s="248">
        <v>15.33</v>
      </c>
      <c r="AX52"/>
      <c r="AY52"/>
      <c r="AZ52"/>
      <c r="BA52"/>
      <c r="BB52"/>
      <c r="BC52"/>
      <c r="BD52" s="246">
        <v>9.92</v>
      </c>
      <c r="BE52" s="246">
        <v>15.94</v>
      </c>
      <c r="BF52" s="246">
        <v>11.83</v>
      </c>
    </row>
    <row r="53" spans="1:58" x14ac:dyDescent="0.25">
      <c r="A53" s="232">
        <v>40228</v>
      </c>
      <c r="B53" s="246">
        <v>6.49</v>
      </c>
      <c r="C53" s="246">
        <v>6.41</v>
      </c>
      <c r="D53"/>
      <c r="E53"/>
      <c r="F53"/>
      <c r="G53"/>
      <c r="H53" s="246">
        <v>6.55</v>
      </c>
      <c r="I53" s="246">
        <v>1.1200000000000001</v>
      </c>
      <c r="J53"/>
      <c r="K53"/>
      <c r="L53"/>
      <c r="M53"/>
      <c r="N53" s="247">
        <v>34</v>
      </c>
      <c r="O53"/>
      <c r="P53"/>
      <c r="Q53"/>
      <c r="R53" s="247">
        <v>0</v>
      </c>
      <c r="S53" s="248">
        <v>0.33400000000000002</v>
      </c>
      <c r="T53"/>
      <c r="U53"/>
      <c r="V53" s="248">
        <v>0.193</v>
      </c>
      <c r="W53" s="248">
        <v>0.34399999999999997</v>
      </c>
      <c r="X53"/>
      <c r="Y53"/>
      <c r="Z53"/>
      <c r="AA53"/>
      <c r="AB53"/>
      <c r="AC53" s="249">
        <v>26.8</v>
      </c>
      <c r="AD53"/>
      <c r="AE53"/>
      <c r="AF53"/>
      <c r="AG53"/>
      <c r="AH53" s="249">
        <v>53.7</v>
      </c>
      <c r="AI53"/>
      <c r="AJ53" s="249">
        <v>20</v>
      </c>
      <c r="AK53"/>
      <c r="AL53" s="249">
        <v>10.4</v>
      </c>
      <c r="AM53" s="248">
        <v>0.10299999999999999</v>
      </c>
      <c r="AN53"/>
      <c r="AO53" s="249">
        <v>4.5</v>
      </c>
      <c r="AP53" s="246">
        <v>75.650000000000006</v>
      </c>
      <c r="AQ53" s="246">
        <v>1.1299999999999999</v>
      </c>
      <c r="AR53"/>
      <c r="AS53"/>
      <c r="AT53"/>
      <c r="AU53"/>
      <c r="AV53" s="248">
        <v>16.343</v>
      </c>
      <c r="AW53" s="248">
        <v>15.278</v>
      </c>
      <c r="AX53"/>
      <c r="AY53"/>
      <c r="AZ53"/>
      <c r="BA53"/>
      <c r="BB53"/>
      <c r="BC53"/>
      <c r="BD53" s="246">
        <v>9.92</v>
      </c>
      <c r="BE53" s="246">
        <v>15.94</v>
      </c>
      <c r="BF53" s="246">
        <v>11.83</v>
      </c>
    </row>
    <row r="54" spans="1:58" x14ac:dyDescent="0.25">
      <c r="A54" s="232">
        <v>40229</v>
      </c>
      <c r="B54" s="246">
        <v>6.75</v>
      </c>
      <c r="C54" s="246">
        <v>6.27</v>
      </c>
      <c r="D54"/>
      <c r="E54"/>
      <c r="F54"/>
      <c r="G54"/>
      <c r="H54" s="246">
        <v>7.36</v>
      </c>
      <c r="I54" s="246">
        <v>1.27</v>
      </c>
      <c r="J54"/>
      <c r="K54"/>
      <c r="L54"/>
      <c r="M54"/>
      <c r="N54" s="247">
        <v>31</v>
      </c>
      <c r="O54"/>
      <c r="P54"/>
      <c r="Q54"/>
      <c r="R54" s="247">
        <v>0</v>
      </c>
      <c r="S54" s="248">
        <v>0.34699999999999998</v>
      </c>
      <c r="T54"/>
      <c r="U54"/>
      <c r="V54" s="248">
        <v>0.13200000000000001</v>
      </c>
      <c r="W54" s="248">
        <v>0.29499999999999998</v>
      </c>
      <c r="X54"/>
      <c r="Y54"/>
      <c r="Z54"/>
      <c r="AA54"/>
      <c r="AB54"/>
      <c r="AC54" s="249">
        <v>29.2</v>
      </c>
      <c r="AD54"/>
      <c r="AE54"/>
      <c r="AF54"/>
      <c r="AG54"/>
      <c r="AH54" s="249">
        <v>58.3</v>
      </c>
      <c r="AI54"/>
      <c r="AJ54" s="249">
        <v>19.899999999999999</v>
      </c>
      <c r="AK54"/>
      <c r="AL54" s="249">
        <v>10.4</v>
      </c>
      <c r="AM54" s="248">
        <v>8.4000000000000005E-2</v>
      </c>
      <c r="AN54"/>
      <c r="AO54" s="249">
        <v>4.2</v>
      </c>
      <c r="AP54" s="246">
        <v>79.510000000000005</v>
      </c>
      <c r="AQ54" s="246">
        <v>1.1599999999999999</v>
      </c>
      <c r="AR54"/>
      <c r="AS54"/>
      <c r="AT54"/>
      <c r="AU54"/>
      <c r="AV54" s="248">
        <v>15.93</v>
      </c>
      <c r="AW54" s="248">
        <v>14.87</v>
      </c>
      <c r="AX54"/>
      <c r="AY54"/>
      <c r="AZ54"/>
      <c r="BA54"/>
      <c r="BB54"/>
      <c r="BC54"/>
      <c r="BD54" s="246">
        <v>9.92</v>
      </c>
      <c r="BE54" s="246">
        <v>15.94</v>
      </c>
      <c r="BF54" s="246">
        <v>10.63</v>
      </c>
    </row>
    <row r="55" spans="1:58" x14ac:dyDescent="0.25">
      <c r="A55" s="232">
        <v>40230</v>
      </c>
      <c r="B55" s="242">
        <f t="shared" ref="B55:C55" si="81">SUM(B53:B54)/2</f>
        <v>6.62</v>
      </c>
      <c r="C55" s="242">
        <f t="shared" si="81"/>
        <v>6.34</v>
      </c>
      <c r="D55"/>
      <c r="E55"/>
      <c r="F55"/>
      <c r="G55"/>
      <c r="H55" s="242">
        <f t="shared" ref="H55:I55" si="82">SUM(H53:H54)/2</f>
        <v>6.9550000000000001</v>
      </c>
      <c r="I55" s="242">
        <f t="shared" si="82"/>
        <v>1.1950000000000001</v>
      </c>
      <c r="J55"/>
      <c r="K55"/>
      <c r="L55"/>
      <c r="M55"/>
      <c r="N55" s="243">
        <f t="shared" ref="N55" si="83">SUM(N53:N54)/2</f>
        <v>32.5</v>
      </c>
      <c r="O55"/>
      <c r="P55"/>
      <c r="Q55"/>
      <c r="R55" s="243">
        <f t="shared" ref="R55:S55" si="84">SUM(R53:R54)/2</f>
        <v>0</v>
      </c>
      <c r="S55" s="244">
        <f t="shared" si="84"/>
        <v>0.34050000000000002</v>
      </c>
      <c r="T55"/>
      <c r="U55"/>
      <c r="V55" s="244">
        <f t="shared" ref="V55:W55" si="85">SUM(V53:V54)/2</f>
        <v>0.16250000000000001</v>
      </c>
      <c r="W55" s="244">
        <f t="shared" si="85"/>
        <v>0.31950000000000001</v>
      </c>
      <c r="X55"/>
      <c r="Y55"/>
      <c r="Z55"/>
      <c r="AA55"/>
      <c r="AB55"/>
      <c r="AC55" s="245">
        <f t="shared" ref="AC55" si="86">SUM(AC53:AC54)/2</f>
        <v>28</v>
      </c>
      <c r="AD55"/>
      <c r="AE55"/>
      <c r="AF55"/>
      <c r="AG55"/>
      <c r="AH55" s="245">
        <f t="shared" ref="AH55" si="87">SUM(AH53:AH54)/2</f>
        <v>56</v>
      </c>
      <c r="AI55"/>
      <c r="AJ55" s="245">
        <f t="shared" ref="AJ55" si="88">SUM(AJ53:AJ54)/2</f>
        <v>19.95</v>
      </c>
      <c r="AK55"/>
      <c r="AL55" s="245">
        <f t="shared" ref="AL55:AM55" si="89">SUM(AL53:AL54)/2</f>
        <v>10.4</v>
      </c>
      <c r="AM55" s="244">
        <f t="shared" si="89"/>
        <v>9.35E-2</v>
      </c>
      <c r="AN55"/>
      <c r="AO55" s="245">
        <f t="shared" ref="AO55:AQ55" si="90">SUM(AO53:AO54)/2</f>
        <v>4.3499999999999996</v>
      </c>
      <c r="AP55" s="242">
        <f t="shared" si="90"/>
        <v>77.580000000000013</v>
      </c>
      <c r="AQ55" s="242">
        <f t="shared" si="90"/>
        <v>1.145</v>
      </c>
      <c r="AR55"/>
      <c r="AS55"/>
      <c r="AT55"/>
      <c r="AU55"/>
      <c r="AV55" s="244">
        <f t="shared" ref="AV55:AW55" si="91">SUM(AV53:AV54)/2</f>
        <v>16.136499999999998</v>
      </c>
      <c r="AW55" s="244">
        <f t="shared" si="91"/>
        <v>15.074</v>
      </c>
      <c r="AX55"/>
      <c r="AY55"/>
      <c r="AZ55"/>
      <c r="BA55"/>
      <c r="BB55"/>
      <c r="BC55"/>
      <c r="BD55" s="242">
        <f t="shared" ref="BD55:BF55" si="92">SUM(BD53:BD54)/2</f>
        <v>9.92</v>
      </c>
      <c r="BE55" s="242">
        <f t="shared" si="92"/>
        <v>15.94</v>
      </c>
      <c r="BF55" s="242">
        <f t="shared" si="92"/>
        <v>11.23</v>
      </c>
    </row>
    <row r="56" spans="1:58" x14ac:dyDescent="0.25">
      <c r="A56" s="232">
        <v>40231</v>
      </c>
      <c r="B56" s="246">
        <v>6.39</v>
      </c>
      <c r="C56" s="246">
        <v>6.46</v>
      </c>
      <c r="D56"/>
      <c r="E56"/>
      <c r="F56"/>
      <c r="G56"/>
      <c r="H56" s="246">
        <v>7.2</v>
      </c>
      <c r="I56" s="246">
        <v>1.21</v>
      </c>
      <c r="J56"/>
      <c r="K56"/>
      <c r="L56"/>
      <c r="M56"/>
      <c r="N56" s="247">
        <v>40</v>
      </c>
      <c r="O56"/>
      <c r="P56"/>
      <c r="Q56"/>
      <c r="R56" s="247">
        <v>0</v>
      </c>
      <c r="S56" s="248">
        <v>0.33</v>
      </c>
      <c r="T56"/>
      <c r="U56"/>
      <c r="V56" s="248">
        <v>0.23699999999999999</v>
      </c>
      <c r="W56" s="248">
        <v>0.70099999999999996</v>
      </c>
      <c r="X56"/>
      <c r="Y56"/>
      <c r="Z56"/>
      <c r="AA56"/>
      <c r="AB56"/>
      <c r="AC56" s="249">
        <v>29.4</v>
      </c>
      <c r="AD56"/>
      <c r="AE56"/>
      <c r="AF56"/>
      <c r="AG56"/>
      <c r="AH56" s="249">
        <v>58.8</v>
      </c>
      <c r="AI56"/>
      <c r="AJ56" s="249">
        <v>25.9</v>
      </c>
      <c r="AK56"/>
      <c r="AL56" s="249">
        <v>10.9</v>
      </c>
      <c r="AM56" s="248">
        <v>0.158</v>
      </c>
      <c r="AN56"/>
      <c r="AO56" s="249">
        <v>4.4000000000000004</v>
      </c>
      <c r="AP56" s="246">
        <v>80.19</v>
      </c>
      <c r="AQ56" s="246">
        <v>1.24</v>
      </c>
      <c r="AR56"/>
      <c r="AS56"/>
      <c r="AT56"/>
      <c r="AU56"/>
      <c r="AV56" s="248">
        <v>16.744</v>
      </c>
      <c r="AW56" s="248">
        <v>14.853999999999999</v>
      </c>
      <c r="AX56"/>
      <c r="AY56"/>
      <c r="AZ56"/>
      <c r="BA56"/>
      <c r="BB56"/>
      <c r="BC56"/>
      <c r="BD56" s="246">
        <v>9.92</v>
      </c>
      <c r="BE56" s="246">
        <v>15.94</v>
      </c>
      <c r="BF56" s="246">
        <v>10.63</v>
      </c>
    </row>
    <row r="57" spans="1:58" x14ac:dyDescent="0.25">
      <c r="A57" s="232">
        <v>40232</v>
      </c>
      <c r="B57" s="246">
        <v>6.64</v>
      </c>
      <c r="C57" s="246">
        <v>6.51</v>
      </c>
      <c r="D57"/>
      <c r="E57"/>
      <c r="F57"/>
      <c r="G57"/>
      <c r="H57" s="246">
        <v>6.68</v>
      </c>
      <c r="I57" s="246">
        <v>1.22</v>
      </c>
      <c r="J57"/>
      <c r="K57"/>
      <c r="L57"/>
      <c r="M57"/>
      <c r="N57" s="247">
        <v>41</v>
      </c>
      <c r="O57"/>
      <c r="P57"/>
      <c r="Q57"/>
      <c r="R57" s="247">
        <v>0</v>
      </c>
      <c r="S57" s="248">
        <v>0.32800000000000001</v>
      </c>
      <c r="T57"/>
      <c r="U57"/>
      <c r="V57" s="248">
        <v>9.5000000000000001E-2</v>
      </c>
      <c r="W57" s="248">
        <v>0.432</v>
      </c>
      <c r="X57"/>
      <c r="Y57"/>
      <c r="Z57"/>
      <c r="AA57"/>
      <c r="AB57"/>
      <c r="AC57" s="249">
        <v>30</v>
      </c>
      <c r="AD57"/>
      <c r="AE57"/>
      <c r="AF57"/>
      <c r="AG57"/>
      <c r="AH57" s="249">
        <v>60</v>
      </c>
      <c r="AI57"/>
      <c r="AJ57" s="249">
        <v>24.1</v>
      </c>
      <c r="AK57"/>
      <c r="AL57" s="249">
        <v>11.2</v>
      </c>
      <c r="AM57" s="248">
        <v>9.7000000000000003E-2</v>
      </c>
      <c r="AN57"/>
      <c r="AO57" s="249">
        <v>4.0999999999999996</v>
      </c>
      <c r="AP57" s="246">
        <v>74.790000000000006</v>
      </c>
      <c r="AQ57" s="246">
        <v>1.04</v>
      </c>
      <c r="AR57"/>
      <c r="AS57"/>
      <c r="AT57"/>
      <c r="AU57"/>
      <c r="AV57" s="248">
        <v>15.991</v>
      </c>
      <c r="AW57" s="248">
        <v>15.044</v>
      </c>
      <c r="AX57"/>
      <c r="AY57"/>
      <c r="AZ57"/>
      <c r="BA57"/>
      <c r="BB57"/>
      <c r="BC57"/>
      <c r="BD57" s="246">
        <v>9.92</v>
      </c>
      <c r="BE57" s="246">
        <v>15.94</v>
      </c>
      <c r="BF57" s="246">
        <v>10.63</v>
      </c>
    </row>
    <row r="58" spans="1:58" x14ac:dyDescent="0.25">
      <c r="A58" s="232">
        <v>40233</v>
      </c>
      <c r="B58" s="242">
        <f t="shared" ref="B58:C58" si="93">SUM(B56:B57)/2</f>
        <v>6.5149999999999997</v>
      </c>
      <c r="C58" s="242">
        <f t="shared" si="93"/>
        <v>6.4849999999999994</v>
      </c>
      <c r="D58"/>
      <c r="E58"/>
      <c r="F58"/>
      <c r="G58"/>
      <c r="H58" s="242">
        <f t="shared" ref="H58:I58" si="94">SUM(H56:H57)/2</f>
        <v>6.9399999999999995</v>
      </c>
      <c r="I58" s="242">
        <f t="shared" si="94"/>
        <v>1.2149999999999999</v>
      </c>
      <c r="J58"/>
      <c r="K58"/>
      <c r="L58"/>
      <c r="M58"/>
      <c r="N58" s="243">
        <f t="shared" ref="N58" si="95">SUM(N56:N57)/2</f>
        <v>40.5</v>
      </c>
      <c r="O58"/>
      <c r="P58"/>
      <c r="Q58"/>
      <c r="R58" s="243">
        <f t="shared" ref="R58:S58" si="96">SUM(R56:R57)/2</f>
        <v>0</v>
      </c>
      <c r="S58" s="244">
        <f t="shared" si="96"/>
        <v>0.32900000000000001</v>
      </c>
      <c r="T58"/>
      <c r="U58"/>
      <c r="V58" s="244">
        <f t="shared" ref="V58:W58" si="97">SUM(V56:V57)/2</f>
        <v>0.16599999999999998</v>
      </c>
      <c r="W58" s="244">
        <f t="shared" si="97"/>
        <v>0.5665</v>
      </c>
      <c r="X58"/>
      <c r="Y58"/>
      <c r="Z58"/>
      <c r="AA58"/>
      <c r="AB58"/>
      <c r="AC58" s="245">
        <f t="shared" ref="AC58" si="98">SUM(AC56:AC57)/2</f>
        <v>29.7</v>
      </c>
      <c r="AD58"/>
      <c r="AE58"/>
      <c r="AF58"/>
      <c r="AG58"/>
      <c r="AH58" s="245">
        <f t="shared" ref="AH58" si="99">SUM(AH56:AH57)/2</f>
        <v>59.4</v>
      </c>
      <c r="AI58"/>
      <c r="AJ58" s="245">
        <f t="shared" ref="AJ58" si="100">SUM(AJ56:AJ57)/2</f>
        <v>25</v>
      </c>
      <c r="AK58"/>
      <c r="AL58" s="245">
        <f t="shared" ref="AL58:AM58" si="101">SUM(AL56:AL57)/2</f>
        <v>11.05</v>
      </c>
      <c r="AM58" s="244">
        <f t="shared" si="101"/>
        <v>0.1275</v>
      </c>
      <c r="AN58"/>
      <c r="AO58" s="245">
        <f t="shared" ref="AO58:AQ58" si="102">SUM(AO56:AO57)/2</f>
        <v>4.25</v>
      </c>
      <c r="AP58" s="242">
        <f t="shared" si="102"/>
        <v>77.490000000000009</v>
      </c>
      <c r="AQ58" s="242">
        <f t="shared" si="102"/>
        <v>1.1400000000000001</v>
      </c>
      <c r="AR58"/>
      <c r="AS58"/>
      <c r="AT58"/>
      <c r="AU58"/>
      <c r="AV58" s="244">
        <f t="shared" ref="AV58:AW58" si="103">SUM(AV56:AV57)/2</f>
        <v>16.3675</v>
      </c>
      <c r="AW58" s="244">
        <f t="shared" si="103"/>
        <v>14.949</v>
      </c>
      <c r="AX58"/>
      <c r="AY58"/>
      <c r="AZ58"/>
      <c r="BA58"/>
      <c r="BB58"/>
      <c r="BC58"/>
      <c r="BD58" s="242">
        <f t="shared" ref="BD58:BF58" si="104">SUM(BD56:BD57)/2</f>
        <v>9.92</v>
      </c>
      <c r="BE58" s="242">
        <f t="shared" si="104"/>
        <v>15.94</v>
      </c>
      <c r="BF58" s="242">
        <f t="shared" si="104"/>
        <v>10.63</v>
      </c>
    </row>
    <row r="59" spans="1:58" x14ac:dyDescent="0.25">
      <c r="A59" s="232">
        <v>40234</v>
      </c>
      <c r="B59" s="246">
        <v>7.2</v>
      </c>
      <c r="C59" s="246">
        <v>6.81</v>
      </c>
      <c r="D59"/>
      <c r="E59"/>
      <c r="F59"/>
      <c r="G59"/>
      <c r="H59" s="246">
        <v>7.29</v>
      </c>
      <c r="I59" s="246">
        <v>1.35</v>
      </c>
      <c r="J59"/>
      <c r="K59"/>
      <c r="L59"/>
      <c r="M59"/>
      <c r="N59" s="247">
        <v>41</v>
      </c>
      <c r="O59"/>
      <c r="P59"/>
      <c r="Q59"/>
      <c r="R59" s="247">
        <v>0</v>
      </c>
      <c r="S59" s="248">
        <v>0.32600000000000001</v>
      </c>
      <c r="T59"/>
      <c r="U59"/>
      <c r="V59" s="248">
        <v>0.13500000000000001</v>
      </c>
      <c r="W59" s="248">
        <v>0.41499999999999998</v>
      </c>
      <c r="X59"/>
      <c r="Y59"/>
      <c r="Z59"/>
      <c r="AA59"/>
      <c r="AB59"/>
      <c r="AC59" s="249">
        <v>30</v>
      </c>
      <c r="AD59"/>
      <c r="AE59"/>
      <c r="AF59"/>
      <c r="AG59"/>
      <c r="AH59" s="249">
        <v>60.1</v>
      </c>
      <c r="AI59"/>
      <c r="AJ59" s="249">
        <v>25.1</v>
      </c>
      <c r="AK59"/>
      <c r="AL59" s="249">
        <v>11.1</v>
      </c>
      <c r="AM59" s="248">
        <v>5.2999999999999999E-2</v>
      </c>
      <c r="AN59"/>
      <c r="AO59" s="249">
        <v>4.5999999999999996</v>
      </c>
      <c r="AP59" s="246">
        <v>79.27</v>
      </c>
      <c r="AQ59" s="246">
        <v>0.95</v>
      </c>
      <c r="AR59"/>
      <c r="AS59"/>
      <c r="AT59"/>
      <c r="AU59"/>
      <c r="AV59" s="248">
        <v>16.486000000000001</v>
      </c>
      <c r="AW59" s="248">
        <v>15.622</v>
      </c>
      <c r="AX59"/>
      <c r="AY59"/>
      <c r="AZ59"/>
      <c r="BA59"/>
      <c r="BB59"/>
      <c r="BC59"/>
      <c r="BD59" s="246">
        <v>9.92</v>
      </c>
      <c r="BE59" s="246">
        <v>15.94</v>
      </c>
      <c r="BF59" s="246">
        <v>10.63</v>
      </c>
    </row>
    <row r="60" spans="1:58" x14ac:dyDescent="0.25">
      <c r="A60" s="232">
        <v>40235</v>
      </c>
      <c r="B60" s="246">
        <v>6.56</v>
      </c>
      <c r="C60" s="246">
        <v>6.88</v>
      </c>
      <c r="D60"/>
      <c r="E60"/>
      <c r="F60"/>
      <c r="G60"/>
      <c r="H60" s="246">
        <v>7.84</v>
      </c>
      <c r="I60" s="246">
        <v>1.1200000000000001</v>
      </c>
      <c r="J60"/>
      <c r="K60"/>
      <c r="L60"/>
      <c r="M60"/>
      <c r="N60" s="247">
        <v>31</v>
      </c>
      <c r="O60"/>
      <c r="P60"/>
      <c r="Q60"/>
      <c r="R60" s="247">
        <v>0</v>
      </c>
      <c r="S60" s="248">
        <v>0.32400000000000001</v>
      </c>
      <c r="T60"/>
      <c r="U60"/>
      <c r="V60" s="248">
        <v>0.185</v>
      </c>
      <c r="W60" s="248">
        <v>0.31</v>
      </c>
      <c r="X60"/>
      <c r="Y60"/>
      <c r="Z60"/>
      <c r="AA60"/>
      <c r="AB60"/>
      <c r="AC60" s="249">
        <v>29.1</v>
      </c>
      <c r="AD60"/>
      <c r="AE60"/>
      <c r="AF60"/>
      <c r="AG60"/>
      <c r="AH60" s="249">
        <v>58.2</v>
      </c>
      <c r="AI60"/>
      <c r="AJ60" s="249">
        <v>24.1</v>
      </c>
      <c r="AK60"/>
      <c r="AL60" s="249">
        <v>11</v>
      </c>
      <c r="AM60" s="248">
        <v>5.8000000000000003E-2</v>
      </c>
      <c r="AN60"/>
      <c r="AO60" s="249">
        <v>4.5</v>
      </c>
      <c r="AP60" s="246">
        <v>75.37</v>
      </c>
      <c r="AQ60" s="246">
        <v>1.18</v>
      </c>
      <c r="AR60"/>
      <c r="AS60"/>
      <c r="AT60"/>
      <c r="AU60"/>
      <c r="AV60" s="248">
        <v>15.885999999999999</v>
      </c>
      <c r="AW60" s="248">
        <v>14.863</v>
      </c>
      <c r="AX60"/>
      <c r="AY60"/>
      <c r="AZ60"/>
      <c r="BA60"/>
      <c r="BB60"/>
      <c r="BC60"/>
      <c r="BD60" s="246">
        <v>9.92</v>
      </c>
      <c r="BE60" s="246">
        <v>15.94</v>
      </c>
      <c r="BF60" s="246">
        <v>10.63</v>
      </c>
    </row>
    <row r="61" spans="1:58" x14ac:dyDescent="0.25">
      <c r="A61" s="232">
        <v>40236</v>
      </c>
      <c r="B61" s="246">
        <v>6.33</v>
      </c>
      <c r="C61" s="246">
        <v>6.84</v>
      </c>
      <c r="D61"/>
      <c r="E61"/>
      <c r="F61"/>
      <c r="G61"/>
      <c r="H61" s="246">
        <v>7.68</v>
      </c>
      <c r="I61" s="246">
        <v>1.25</v>
      </c>
      <c r="J61"/>
      <c r="K61"/>
      <c r="L61"/>
      <c r="M61"/>
      <c r="N61" s="247">
        <v>46</v>
      </c>
      <c r="O61"/>
      <c r="P61"/>
      <c r="Q61"/>
      <c r="R61" s="247">
        <v>0</v>
      </c>
      <c r="S61" s="248">
        <v>0.33100000000000002</v>
      </c>
      <c r="T61"/>
      <c r="U61"/>
      <c r="V61" s="248">
        <v>0.16</v>
      </c>
      <c r="W61" s="248">
        <v>0.504</v>
      </c>
      <c r="X61"/>
      <c r="Y61"/>
      <c r="Z61"/>
      <c r="AA61"/>
      <c r="AB61"/>
      <c r="AC61" s="249">
        <v>22.5</v>
      </c>
      <c r="AD61"/>
      <c r="AE61"/>
      <c r="AF61"/>
      <c r="AG61"/>
      <c r="AH61" s="249">
        <v>55</v>
      </c>
      <c r="AI61"/>
      <c r="AJ61" s="249">
        <v>21.2</v>
      </c>
      <c r="AK61"/>
      <c r="AL61" s="249">
        <v>11.2</v>
      </c>
      <c r="AM61" s="248">
        <v>2.1999999999999999E-2</v>
      </c>
      <c r="AN61"/>
      <c r="AO61" s="249">
        <v>4</v>
      </c>
      <c r="AP61" s="246">
        <v>69.92</v>
      </c>
      <c r="AQ61" s="246">
        <v>0.88</v>
      </c>
      <c r="AR61"/>
      <c r="AS61"/>
      <c r="AT61"/>
      <c r="AU61"/>
      <c r="AV61" s="248">
        <v>15.9</v>
      </c>
      <c r="AW61" s="248">
        <v>14.87</v>
      </c>
      <c r="AX61"/>
      <c r="AY61"/>
      <c r="AZ61"/>
      <c r="BA61"/>
      <c r="BB61"/>
      <c r="BC61"/>
      <c r="BD61" s="246">
        <v>9.92</v>
      </c>
      <c r="BE61" s="246">
        <v>15.94</v>
      </c>
      <c r="BF61" s="246">
        <v>10.63</v>
      </c>
    </row>
    <row r="62" spans="1:58" ht="15.75" thickBot="1" x14ac:dyDescent="0.3">
      <c r="A62" s="232">
        <v>40237</v>
      </c>
      <c r="B62" s="254">
        <f t="shared" ref="B62:C62" si="105">SUM(B60:B61)/2</f>
        <v>6.4450000000000003</v>
      </c>
      <c r="C62" s="254">
        <f t="shared" si="105"/>
        <v>6.8599999999999994</v>
      </c>
      <c r="D62"/>
      <c r="E62"/>
      <c r="F62"/>
      <c r="G62"/>
      <c r="H62" s="254">
        <f t="shared" ref="H62:I62" si="106">SUM(H60:H61)/2</f>
        <v>7.76</v>
      </c>
      <c r="I62" s="254">
        <f t="shared" si="106"/>
        <v>1.1850000000000001</v>
      </c>
      <c r="J62"/>
      <c r="K62"/>
      <c r="L62"/>
      <c r="M62"/>
      <c r="N62" s="255">
        <f t="shared" ref="N62" si="107">SUM(N60:N61)/2</f>
        <v>38.5</v>
      </c>
      <c r="O62"/>
      <c r="P62"/>
      <c r="Q62"/>
      <c r="R62" s="255">
        <f t="shared" ref="R62:S62" si="108">SUM(R60:R61)/2</f>
        <v>0</v>
      </c>
      <c r="S62" s="256">
        <f t="shared" si="108"/>
        <v>0.32750000000000001</v>
      </c>
      <c r="T62"/>
      <c r="U62"/>
      <c r="V62" s="256">
        <f t="shared" ref="V62:W62" si="109">SUM(V60:V61)/2</f>
        <v>0.17249999999999999</v>
      </c>
      <c r="W62" s="256">
        <f t="shared" si="109"/>
        <v>0.40700000000000003</v>
      </c>
      <c r="X62"/>
      <c r="Y62"/>
      <c r="Z62"/>
      <c r="AA62"/>
      <c r="AB62"/>
      <c r="AC62" s="257">
        <f t="shared" ref="AC62" si="110">SUM(AC60:AC61)/2</f>
        <v>25.8</v>
      </c>
      <c r="AD62"/>
      <c r="AE62"/>
      <c r="AF62"/>
      <c r="AG62"/>
      <c r="AH62" s="257">
        <f t="shared" ref="AH62" si="111">SUM(AH60:AH61)/2</f>
        <v>56.6</v>
      </c>
      <c r="AI62"/>
      <c r="AJ62" s="257">
        <f t="shared" ref="AJ62" si="112">SUM(AJ60:AJ61)/2</f>
        <v>22.65</v>
      </c>
      <c r="AK62"/>
      <c r="AL62" s="257">
        <f t="shared" ref="AL62:AM62" si="113">SUM(AL60:AL61)/2</f>
        <v>11.1</v>
      </c>
      <c r="AM62" s="256">
        <f t="shared" si="113"/>
        <v>0.04</v>
      </c>
      <c r="AN62"/>
      <c r="AO62" s="257">
        <f t="shared" ref="AO62:AQ62" si="114">SUM(AO60:AO61)/2</f>
        <v>4.25</v>
      </c>
      <c r="AP62" s="254">
        <f t="shared" si="114"/>
        <v>72.64500000000001</v>
      </c>
      <c r="AQ62" s="254">
        <f t="shared" si="114"/>
        <v>1.03</v>
      </c>
      <c r="AR62"/>
      <c r="AS62"/>
      <c r="AT62"/>
      <c r="AU62"/>
      <c r="AV62" s="329">
        <v>15.510999999999999</v>
      </c>
      <c r="AW62" s="329">
        <v>14.484</v>
      </c>
      <c r="AX62"/>
      <c r="AY62"/>
      <c r="AZ62"/>
      <c r="BA62"/>
      <c r="BB62"/>
      <c r="BC62"/>
      <c r="BD62" s="330">
        <v>9.92</v>
      </c>
      <c r="BE62" s="330">
        <v>15.94</v>
      </c>
      <c r="BF62" s="330">
        <v>10.63</v>
      </c>
    </row>
    <row r="63" spans="1:58" x14ac:dyDescent="0.25">
      <c r="A63" s="232">
        <v>40238</v>
      </c>
      <c r="B63" s="246">
        <v>6.44</v>
      </c>
      <c r="C63" s="246">
        <v>6.95</v>
      </c>
      <c r="D63"/>
      <c r="E63"/>
      <c r="F63"/>
      <c r="G63"/>
      <c r="H63" s="246">
        <v>7.43</v>
      </c>
      <c r="I63" s="246">
        <v>1.25</v>
      </c>
      <c r="J63"/>
      <c r="K63"/>
      <c r="L63"/>
      <c r="M63"/>
      <c r="N63" s="247">
        <v>44</v>
      </c>
      <c r="O63"/>
      <c r="P63"/>
      <c r="Q63"/>
      <c r="R63" s="247">
        <v>1</v>
      </c>
      <c r="S63" s="248">
        <v>0.32500000000000001</v>
      </c>
      <c r="T63"/>
      <c r="U63"/>
      <c r="V63" s="248">
        <v>0.33300000000000002</v>
      </c>
      <c r="W63" s="248">
        <v>0.61699999999999999</v>
      </c>
      <c r="X63"/>
      <c r="Y63"/>
      <c r="Z63"/>
      <c r="AA63"/>
      <c r="AB63"/>
      <c r="AC63" s="249">
        <v>30.4</v>
      </c>
      <c r="AD63"/>
      <c r="AE63"/>
      <c r="AF63"/>
      <c r="AG63"/>
      <c r="AH63" s="249">
        <v>60.9</v>
      </c>
      <c r="AI63"/>
      <c r="AJ63" s="249">
        <v>20.9</v>
      </c>
      <c r="AK63"/>
      <c r="AL63" s="249">
        <v>10.6</v>
      </c>
      <c r="AM63" s="248">
        <v>6.4000000000000001E-2</v>
      </c>
      <c r="AN63"/>
      <c r="AO63" s="249">
        <v>3.7</v>
      </c>
      <c r="AP63" s="246">
        <v>80.17</v>
      </c>
      <c r="AQ63" s="246">
        <v>1.22</v>
      </c>
      <c r="AR63"/>
      <c r="AS63"/>
      <c r="AT63"/>
      <c r="AU63"/>
      <c r="AV63" s="248">
        <v>16.652000000000001</v>
      </c>
      <c r="AW63" s="248">
        <v>14.739000000000001</v>
      </c>
      <c r="AX63"/>
      <c r="AY63"/>
      <c r="AZ63"/>
      <c r="BA63"/>
      <c r="BB63"/>
      <c r="BC63"/>
      <c r="BD63" s="246">
        <v>9.92</v>
      </c>
      <c r="BE63" s="246">
        <v>15.94</v>
      </c>
      <c r="BF63" s="246">
        <v>9.91</v>
      </c>
    </row>
    <row r="64" spans="1:58" x14ac:dyDescent="0.25">
      <c r="A64" s="232">
        <v>40239</v>
      </c>
      <c r="B64" s="246">
        <v>6.43</v>
      </c>
      <c r="C64" s="246">
        <v>6.68</v>
      </c>
      <c r="D64"/>
      <c r="E64"/>
      <c r="F64"/>
      <c r="G64"/>
      <c r="H64" s="246">
        <v>7.58</v>
      </c>
      <c r="I64" s="246">
        <v>1.29</v>
      </c>
      <c r="J64"/>
      <c r="K64"/>
      <c r="L64"/>
      <c r="M64"/>
      <c r="N64" s="247">
        <v>41</v>
      </c>
      <c r="O64"/>
      <c r="P64"/>
      <c r="Q64"/>
      <c r="R64" s="247">
        <v>0</v>
      </c>
      <c r="S64" s="248">
        <v>0.33600000000000002</v>
      </c>
      <c r="T64"/>
      <c r="U64"/>
      <c r="V64" s="248">
        <v>0.13500000000000001</v>
      </c>
      <c r="W64" s="248">
        <v>0.44</v>
      </c>
      <c r="X64"/>
      <c r="Y64"/>
      <c r="Z64"/>
      <c r="AA64"/>
      <c r="AB64"/>
      <c r="AC64" s="249">
        <v>29.6</v>
      </c>
      <c r="AD64"/>
      <c r="AE64"/>
      <c r="AF64"/>
      <c r="AG64"/>
      <c r="AH64" s="249">
        <v>59.3</v>
      </c>
      <c r="AI64"/>
      <c r="AJ64" s="249">
        <v>19.899999999999999</v>
      </c>
      <c r="AK64"/>
      <c r="AL64" s="249">
        <v>10.199999999999999</v>
      </c>
      <c r="AM64" s="248">
        <v>2.9000000000000001E-2</v>
      </c>
      <c r="AN64"/>
      <c r="AO64" s="249">
        <v>3.6</v>
      </c>
      <c r="AP64" s="246">
        <v>74.84</v>
      </c>
      <c r="AQ64" s="246">
        <v>0.97</v>
      </c>
      <c r="AR64"/>
      <c r="AS64"/>
      <c r="AT64"/>
      <c r="AU64"/>
      <c r="AV64" s="248">
        <v>16.048999999999999</v>
      </c>
      <c r="AW64" s="248">
        <v>15.032</v>
      </c>
      <c r="AX64"/>
      <c r="AY64"/>
      <c r="AZ64"/>
      <c r="BA64"/>
      <c r="BB64"/>
      <c r="BC64"/>
      <c r="BD64" s="246">
        <v>9.92</v>
      </c>
      <c r="BE64" s="246">
        <v>15.94</v>
      </c>
      <c r="BF64" s="246">
        <v>9.91</v>
      </c>
    </row>
    <row r="65" spans="1:58" x14ac:dyDescent="0.25">
      <c r="A65" s="232">
        <v>40240</v>
      </c>
      <c r="B65" s="246">
        <v>6.03</v>
      </c>
      <c r="C65" s="246">
        <v>6.38</v>
      </c>
      <c r="D65"/>
      <c r="E65"/>
      <c r="F65"/>
      <c r="G65"/>
      <c r="H65" s="246">
        <v>7.56</v>
      </c>
      <c r="I65" s="246">
        <v>1.22</v>
      </c>
      <c r="J65"/>
      <c r="K65"/>
      <c r="L65"/>
      <c r="M65"/>
      <c r="N65" s="247">
        <v>43</v>
      </c>
      <c r="O65"/>
      <c r="P65"/>
      <c r="Q65"/>
      <c r="R65" s="247">
        <v>0</v>
      </c>
      <c r="S65" s="248">
        <v>0.33400000000000002</v>
      </c>
      <c r="T65"/>
      <c r="U65"/>
      <c r="V65" s="248">
        <v>0.14499999999999999</v>
      </c>
      <c r="W65" s="248">
        <v>0.43</v>
      </c>
      <c r="X65"/>
      <c r="Y65"/>
      <c r="Z65"/>
      <c r="AA65"/>
      <c r="AB65"/>
      <c r="AC65" s="249">
        <v>27.3</v>
      </c>
      <c r="AD65"/>
      <c r="AE65"/>
      <c r="AF65"/>
      <c r="AG65"/>
      <c r="AH65" s="249">
        <v>54.6</v>
      </c>
      <c r="AI65"/>
      <c r="AJ65" s="249">
        <v>21.8</v>
      </c>
      <c r="AK65"/>
      <c r="AL65" s="249">
        <v>11.1</v>
      </c>
      <c r="AM65" s="248">
        <v>4.3999999999999997E-2</v>
      </c>
      <c r="AN65"/>
      <c r="AO65" s="249">
        <v>3.6</v>
      </c>
      <c r="AP65" s="246">
        <v>71</v>
      </c>
      <c r="AQ65" s="246">
        <v>0.9</v>
      </c>
      <c r="AR65"/>
      <c r="AS65"/>
      <c r="AT65"/>
      <c r="AU65"/>
      <c r="AV65" s="248">
        <v>17.295000000000002</v>
      </c>
      <c r="AW65" s="248">
        <v>15.194000000000001</v>
      </c>
      <c r="AX65"/>
      <c r="AY65"/>
      <c r="AZ65"/>
      <c r="BA65"/>
      <c r="BB65"/>
      <c r="BC65"/>
      <c r="BD65" s="246">
        <v>9.92</v>
      </c>
      <c r="BE65" s="246">
        <v>15.94</v>
      </c>
      <c r="BF65" s="246">
        <v>9.91</v>
      </c>
    </row>
    <row r="66" spans="1:58" x14ac:dyDescent="0.25">
      <c r="A66" s="232">
        <v>40241</v>
      </c>
      <c r="B66" s="246">
        <v>7.42</v>
      </c>
      <c r="C66" s="246">
        <v>6.08</v>
      </c>
      <c r="D66"/>
      <c r="E66"/>
      <c r="F66"/>
      <c r="G66"/>
      <c r="H66" s="246">
        <v>7.33</v>
      </c>
      <c r="I66" s="246">
        <v>1.22</v>
      </c>
      <c r="J66"/>
      <c r="K66"/>
      <c r="L66"/>
      <c r="M66"/>
      <c r="N66" s="247">
        <v>37</v>
      </c>
      <c r="O66"/>
      <c r="P66"/>
      <c r="Q66"/>
      <c r="R66" s="247">
        <v>0</v>
      </c>
      <c r="S66" s="248">
        <v>0.32300000000000001</v>
      </c>
      <c r="T66"/>
      <c r="U66"/>
      <c r="V66" s="248">
        <v>0.152</v>
      </c>
      <c r="W66" s="248">
        <v>0.29199999999999998</v>
      </c>
      <c r="X66"/>
      <c r="Y66"/>
      <c r="Z66"/>
      <c r="AA66"/>
      <c r="AB66"/>
      <c r="AC66" s="249">
        <v>28.3</v>
      </c>
      <c r="AD66"/>
      <c r="AE66"/>
      <c r="AF66"/>
      <c r="AG66"/>
      <c r="AH66" s="249">
        <v>56.6</v>
      </c>
      <c r="AI66"/>
      <c r="AJ66" s="249">
        <v>18.399999999999999</v>
      </c>
      <c r="AK66"/>
      <c r="AL66" s="249">
        <v>10.199999999999999</v>
      </c>
      <c r="AM66" s="248">
        <v>1.9E-2</v>
      </c>
      <c r="AN66"/>
      <c r="AO66" s="249">
        <v>3.9</v>
      </c>
      <c r="AP66" s="246">
        <v>78.760000000000005</v>
      </c>
      <c r="AQ66" s="246">
        <v>1.19</v>
      </c>
      <c r="AR66"/>
      <c r="AS66"/>
      <c r="AT66"/>
      <c r="AU66"/>
      <c r="AV66" s="248">
        <v>18.22</v>
      </c>
      <c r="AW66" s="248">
        <v>14.82</v>
      </c>
      <c r="AX66"/>
      <c r="AY66"/>
      <c r="AZ66"/>
      <c r="BA66"/>
      <c r="BB66"/>
      <c r="BC66"/>
      <c r="BD66" s="246">
        <v>9.92</v>
      </c>
      <c r="BE66" s="246">
        <v>15.94</v>
      </c>
      <c r="BF66" s="246">
        <v>11.83</v>
      </c>
    </row>
    <row r="67" spans="1:58" x14ac:dyDescent="0.25">
      <c r="A67" s="232">
        <v>40242</v>
      </c>
      <c r="B67" s="246">
        <v>6.47</v>
      </c>
      <c r="C67" s="246">
        <v>6.61</v>
      </c>
      <c r="D67"/>
      <c r="E67"/>
      <c r="F67"/>
      <c r="G67"/>
      <c r="H67" s="246">
        <v>6.28</v>
      </c>
      <c r="I67" s="246">
        <v>1.21</v>
      </c>
      <c r="J67"/>
      <c r="K67"/>
      <c r="L67"/>
      <c r="M67"/>
      <c r="N67" s="247">
        <v>0</v>
      </c>
      <c r="O67"/>
      <c r="P67"/>
      <c r="Q67"/>
      <c r="R67" s="247">
        <v>0</v>
      </c>
      <c r="S67" s="248">
        <v>0.31</v>
      </c>
      <c r="T67"/>
      <c r="U67"/>
      <c r="V67" s="248">
        <v>0.14699999999999999</v>
      </c>
      <c r="W67" s="248">
        <v>0.27400000000000002</v>
      </c>
      <c r="X67"/>
      <c r="Y67"/>
      <c r="Z67"/>
      <c r="AA67"/>
      <c r="AB67"/>
      <c r="AC67" s="249">
        <v>31</v>
      </c>
      <c r="AD67"/>
      <c r="AE67"/>
      <c r="AF67"/>
      <c r="AG67"/>
      <c r="AH67" s="249">
        <v>61.1</v>
      </c>
      <c r="AI67"/>
      <c r="AJ67" s="249">
        <v>19.899999999999999</v>
      </c>
      <c r="AK67"/>
      <c r="AL67" s="249">
        <v>12.3</v>
      </c>
      <c r="AM67" s="248">
        <v>3.4000000000000002E-2</v>
      </c>
      <c r="AN67"/>
      <c r="AO67" s="249">
        <v>3.9</v>
      </c>
      <c r="AP67" s="246">
        <v>64.959999999999994</v>
      </c>
      <c r="AQ67" s="246">
        <v>0.79</v>
      </c>
      <c r="AR67"/>
      <c r="AS67"/>
      <c r="AT67"/>
      <c r="AU67"/>
      <c r="AV67" s="248">
        <v>16.908999999999999</v>
      </c>
      <c r="AW67" s="248">
        <v>14.744</v>
      </c>
      <c r="AX67"/>
      <c r="AY67"/>
      <c r="AZ67"/>
      <c r="BA67"/>
      <c r="BB67"/>
      <c r="BC67"/>
      <c r="BD67" s="246">
        <v>9.92</v>
      </c>
      <c r="BE67" s="246">
        <v>15.94</v>
      </c>
      <c r="BF67" s="246">
        <v>10.63</v>
      </c>
    </row>
    <row r="68" spans="1:58" x14ac:dyDescent="0.25">
      <c r="A68" s="232">
        <v>40243</v>
      </c>
      <c r="B68" s="246">
        <v>6.32</v>
      </c>
      <c r="C68" s="246">
        <v>6.57</v>
      </c>
      <c r="D68"/>
      <c r="E68"/>
      <c r="F68"/>
      <c r="G68"/>
      <c r="H68" s="246">
        <v>7.02</v>
      </c>
      <c r="I68" s="246">
        <v>1.1890000000000001</v>
      </c>
      <c r="J68"/>
      <c r="K68"/>
      <c r="L68"/>
      <c r="M68"/>
      <c r="N68" s="247">
        <v>31</v>
      </c>
      <c r="O68"/>
      <c r="P68"/>
      <c r="Q68"/>
      <c r="R68" s="247">
        <v>0</v>
      </c>
      <c r="S68" s="248">
        <v>0.32300000000000001</v>
      </c>
      <c r="T68"/>
      <c r="U68"/>
      <c r="V68" s="248">
        <v>0.156</v>
      </c>
      <c r="W68" s="248">
        <v>0.26600000000000001</v>
      </c>
      <c r="X68"/>
      <c r="Y68"/>
      <c r="Z68"/>
      <c r="AA68"/>
      <c r="AB68"/>
      <c r="AC68" s="249">
        <v>31.1</v>
      </c>
      <c r="AD68"/>
      <c r="AE68"/>
      <c r="AF68"/>
      <c r="AG68"/>
      <c r="AH68" s="249">
        <v>62</v>
      </c>
      <c r="AI68"/>
      <c r="AJ68" s="249">
        <v>22.9</v>
      </c>
      <c r="AK68"/>
      <c r="AL68" s="249">
        <v>11.6</v>
      </c>
      <c r="AM68" s="248">
        <v>4.8000000000000001E-2</v>
      </c>
      <c r="AN68"/>
      <c r="AO68" s="249">
        <v>3.8</v>
      </c>
      <c r="AP68" s="246">
        <v>64.959999999999994</v>
      </c>
      <c r="AQ68" s="246">
        <v>0.92</v>
      </c>
      <c r="AR68"/>
      <c r="AS68"/>
      <c r="AT68"/>
      <c r="AU68"/>
      <c r="AV68" s="248">
        <v>17.14</v>
      </c>
      <c r="AW68" s="248">
        <v>14.95</v>
      </c>
      <c r="AX68"/>
      <c r="AY68"/>
      <c r="AZ68"/>
      <c r="BA68"/>
      <c r="BB68"/>
      <c r="BC68"/>
      <c r="BD68" s="246">
        <v>9.92</v>
      </c>
      <c r="BE68" s="246">
        <v>15.94</v>
      </c>
      <c r="BF68" s="246">
        <v>10.63</v>
      </c>
    </row>
    <row r="69" spans="1:58" x14ac:dyDescent="0.25">
      <c r="A69" s="232">
        <v>40244</v>
      </c>
      <c r="B69" s="242">
        <f t="shared" ref="B69:C69" si="115">SUM(B67:B68)/2</f>
        <v>6.3949999999999996</v>
      </c>
      <c r="C69" s="242">
        <f t="shared" si="115"/>
        <v>6.59</v>
      </c>
      <c r="D69"/>
      <c r="E69"/>
      <c r="F69"/>
      <c r="G69"/>
      <c r="H69" s="242">
        <f t="shared" ref="H69:I69" si="116">SUM(H67:H68)/2</f>
        <v>6.65</v>
      </c>
      <c r="I69" s="242">
        <f t="shared" si="116"/>
        <v>1.1995</v>
      </c>
      <c r="J69"/>
      <c r="K69"/>
      <c r="L69"/>
      <c r="M69"/>
      <c r="N69" s="243">
        <f t="shared" ref="N69" si="117">SUM(N67:N68)/2</f>
        <v>15.5</v>
      </c>
      <c r="O69"/>
      <c r="P69"/>
      <c r="Q69"/>
      <c r="R69" s="243">
        <f t="shared" ref="R69:S69" si="118">SUM(R67:R68)/2</f>
        <v>0</v>
      </c>
      <c r="S69" s="244">
        <f t="shared" si="118"/>
        <v>0.3165</v>
      </c>
      <c r="T69"/>
      <c r="U69"/>
      <c r="V69" s="244">
        <f t="shared" ref="V69:W69" si="119">SUM(V67:V68)/2</f>
        <v>0.1515</v>
      </c>
      <c r="W69" s="244">
        <f t="shared" si="119"/>
        <v>0.27</v>
      </c>
      <c r="X69"/>
      <c r="Y69"/>
      <c r="Z69"/>
      <c r="AA69"/>
      <c r="AB69"/>
      <c r="AC69" s="245">
        <f t="shared" ref="AC69" si="120">SUM(AC67:AC68)/2</f>
        <v>31.05</v>
      </c>
      <c r="AD69"/>
      <c r="AE69"/>
      <c r="AF69"/>
      <c r="AG69"/>
      <c r="AH69" s="245">
        <f t="shared" ref="AH69" si="121">SUM(AH67:AH68)/2</f>
        <v>61.55</v>
      </c>
      <c r="AI69"/>
      <c r="AJ69" s="245">
        <f t="shared" ref="AJ69" si="122">SUM(AJ67:AJ68)/2</f>
        <v>21.4</v>
      </c>
      <c r="AK69"/>
      <c r="AL69" s="245">
        <f t="shared" ref="AL69:AM69" si="123">SUM(AL67:AL68)/2</f>
        <v>11.95</v>
      </c>
      <c r="AM69" s="244">
        <f t="shared" si="123"/>
        <v>4.1000000000000002E-2</v>
      </c>
      <c r="AN69"/>
      <c r="AO69" s="245">
        <f t="shared" ref="AO69:AQ69" si="124">SUM(AO67:AO68)/2</f>
        <v>3.8499999999999996</v>
      </c>
      <c r="AP69" s="242">
        <f t="shared" si="124"/>
        <v>64.959999999999994</v>
      </c>
      <c r="AQ69" s="242">
        <f t="shared" si="124"/>
        <v>0.85499999999999998</v>
      </c>
      <c r="AR69"/>
      <c r="AS69"/>
      <c r="AT69"/>
      <c r="AU69"/>
      <c r="AV69" s="248">
        <v>17.158000000000001</v>
      </c>
      <c r="AW69" s="248">
        <v>14.044</v>
      </c>
      <c r="AX69"/>
      <c r="AY69"/>
      <c r="AZ69"/>
      <c r="BA69"/>
      <c r="BB69"/>
      <c r="BC69"/>
      <c r="BD69" s="246">
        <v>9.92</v>
      </c>
      <c r="BE69" s="246">
        <v>15.94</v>
      </c>
      <c r="BF69" s="246">
        <v>10.63</v>
      </c>
    </row>
    <row r="70" spans="1:58" x14ac:dyDescent="0.25">
      <c r="A70" s="232">
        <v>40245</v>
      </c>
      <c r="B70" s="246">
        <v>6.35</v>
      </c>
      <c r="C70" s="246">
        <v>6.67</v>
      </c>
      <c r="D70"/>
      <c r="E70"/>
      <c r="F70"/>
      <c r="G70"/>
      <c r="H70" s="246">
        <v>7.93</v>
      </c>
      <c r="I70" s="246">
        <v>1.3</v>
      </c>
      <c r="J70"/>
      <c r="K70"/>
      <c r="L70"/>
      <c r="M70"/>
      <c r="N70" s="247">
        <v>42</v>
      </c>
      <c r="O70"/>
      <c r="P70"/>
      <c r="Q70"/>
      <c r="R70" s="247">
        <v>0</v>
      </c>
      <c r="S70" s="248">
        <v>0.30599999999999999</v>
      </c>
      <c r="T70"/>
      <c r="U70"/>
      <c r="V70" s="248">
        <v>0.19800000000000001</v>
      </c>
      <c r="W70" s="248">
        <v>0.23300000000000001</v>
      </c>
      <c r="X70"/>
      <c r="Y70"/>
      <c r="Z70"/>
      <c r="AA70"/>
      <c r="AB70"/>
      <c r="AC70" s="249">
        <v>30.7</v>
      </c>
      <c r="AD70"/>
      <c r="AE70"/>
      <c r="AF70"/>
      <c r="AG70"/>
      <c r="AH70" s="249">
        <v>61.4</v>
      </c>
      <c r="AI70"/>
      <c r="AJ70" s="249">
        <v>22.2</v>
      </c>
      <c r="AK70"/>
      <c r="AL70" s="249">
        <v>11.9</v>
      </c>
      <c r="AM70" s="248">
        <v>6.5000000000000002E-2</v>
      </c>
      <c r="AN70"/>
      <c r="AO70" s="249">
        <v>3.5</v>
      </c>
      <c r="AP70" s="246">
        <v>75.23</v>
      </c>
      <c r="AQ70" s="246">
        <v>1.1000000000000001</v>
      </c>
      <c r="AR70"/>
      <c r="AS70"/>
      <c r="AT70"/>
      <c r="AU70"/>
      <c r="AV70" s="248">
        <v>18.285</v>
      </c>
      <c r="AW70" s="248">
        <v>14.242000000000001</v>
      </c>
      <c r="AX70"/>
      <c r="AY70"/>
      <c r="AZ70"/>
      <c r="BA70"/>
      <c r="BB70"/>
      <c r="BC70"/>
      <c r="BD70" s="246">
        <v>9.92</v>
      </c>
      <c r="BE70" s="246">
        <v>15.94</v>
      </c>
      <c r="BF70" s="246">
        <v>10.63</v>
      </c>
    </row>
    <row r="71" spans="1:58" x14ac:dyDescent="0.25">
      <c r="A71" s="232">
        <v>40246</v>
      </c>
      <c r="B71" s="246">
        <v>7.5</v>
      </c>
      <c r="C71" s="246">
        <v>6.18</v>
      </c>
      <c r="D71"/>
      <c r="E71"/>
      <c r="F71"/>
      <c r="G71"/>
      <c r="H71" s="246">
        <v>7.36</v>
      </c>
      <c r="I71" s="246">
        <v>1.25</v>
      </c>
      <c r="J71"/>
      <c r="K71"/>
      <c r="L71"/>
      <c r="M71"/>
      <c r="N71" s="247">
        <v>54</v>
      </c>
      <c r="O71"/>
      <c r="P71"/>
      <c r="Q71"/>
      <c r="R71" s="247">
        <v>0</v>
      </c>
      <c r="S71" s="248">
        <v>0.308</v>
      </c>
      <c r="T71"/>
      <c r="U71"/>
      <c r="V71" s="248">
        <v>0.13300000000000001</v>
      </c>
      <c r="W71" s="248">
        <v>0.3</v>
      </c>
      <c r="X71"/>
      <c r="Y71"/>
      <c r="Z71"/>
      <c r="AA71"/>
      <c r="AB71"/>
      <c r="AC71" s="249">
        <v>30</v>
      </c>
      <c r="AD71"/>
      <c r="AE71"/>
      <c r="AF71"/>
      <c r="AG71"/>
      <c r="AH71" s="249">
        <v>60</v>
      </c>
      <c r="AI71"/>
      <c r="AJ71" s="249">
        <v>23.1</v>
      </c>
      <c r="AK71"/>
      <c r="AL71" s="249">
        <v>10.4</v>
      </c>
      <c r="AM71" s="248">
        <v>5.7000000000000002E-2</v>
      </c>
      <c r="AN71"/>
      <c r="AO71" s="249">
        <v>3.5</v>
      </c>
      <c r="AP71" s="246">
        <v>80.66</v>
      </c>
      <c r="AQ71" s="246">
        <v>1.24</v>
      </c>
      <c r="AR71"/>
      <c r="AS71"/>
      <c r="AT71"/>
      <c r="AU71"/>
      <c r="AV71" s="248">
        <v>17.811</v>
      </c>
      <c r="AW71" s="248">
        <v>14.723000000000001</v>
      </c>
      <c r="AX71"/>
      <c r="AY71"/>
      <c r="AZ71"/>
      <c r="BA71"/>
      <c r="BB71"/>
      <c r="BC71"/>
      <c r="BD71" s="246">
        <v>9.92</v>
      </c>
      <c r="BE71" s="246">
        <v>12.76</v>
      </c>
      <c r="BF71" s="246">
        <v>10.63</v>
      </c>
    </row>
    <row r="72" spans="1:58" x14ac:dyDescent="0.25">
      <c r="A72" s="232">
        <v>40247</v>
      </c>
      <c r="B72" s="246">
        <v>6.47</v>
      </c>
      <c r="C72" s="246">
        <v>6.58</v>
      </c>
      <c r="D72"/>
      <c r="E72"/>
      <c r="F72"/>
      <c r="G72"/>
      <c r="H72" s="246">
        <v>7.58</v>
      </c>
      <c r="I72" s="246">
        <v>1.2</v>
      </c>
      <c r="J72"/>
      <c r="K72"/>
      <c r="L72"/>
      <c r="M72"/>
      <c r="N72" s="247">
        <v>36</v>
      </c>
      <c r="O72"/>
      <c r="P72"/>
      <c r="Q72"/>
      <c r="R72" s="247">
        <v>0</v>
      </c>
      <c r="S72" s="248">
        <v>0.315</v>
      </c>
      <c r="T72"/>
      <c r="U72"/>
      <c r="V72" s="248">
        <v>0.14499999999999999</v>
      </c>
      <c r="W72" s="248">
        <v>0.23100000000000001</v>
      </c>
      <c r="X72"/>
      <c r="Y72"/>
      <c r="Z72"/>
      <c r="AA72"/>
      <c r="AB72"/>
      <c r="AC72" s="249">
        <v>30.1</v>
      </c>
      <c r="AD72"/>
      <c r="AE72"/>
      <c r="AF72"/>
      <c r="AG72"/>
      <c r="AH72" s="249">
        <v>60.2</v>
      </c>
      <c r="AI72"/>
      <c r="AJ72" s="249">
        <v>23.4</v>
      </c>
      <c r="AK72"/>
      <c r="AL72" s="249">
        <v>11.8</v>
      </c>
      <c r="AM72" s="248">
        <v>6.0999999999999999E-2</v>
      </c>
      <c r="AN72"/>
      <c r="AO72" s="249">
        <v>3.6</v>
      </c>
      <c r="AP72" s="246">
        <v>70.34</v>
      </c>
      <c r="AQ72" s="246">
        <v>1.01</v>
      </c>
      <c r="AR72"/>
      <c r="AS72"/>
      <c r="AT72"/>
      <c r="AU72"/>
      <c r="AV72" s="248">
        <v>17.568000000000001</v>
      </c>
      <c r="AW72" s="248">
        <v>14.454000000000001</v>
      </c>
      <c r="AX72"/>
      <c r="AY72"/>
      <c r="AZ72"/>
      <c r="BA72"/>
      <c r="BB72"/>
      <c r="BC72"/>
      <c r="BD72" s="246">
        <v>9.92</v>
      </c>
      <c r="BE72" s="246">
        <v>12.76</v>
      </c>
      <c r="BF72" s="246">
        <v>11.11</v>
      </c>
    </row>
    <row r="73" spans="1:58" x14ac:dyDescent="0.25">
      <c r="A73" s="232">
        <v>40248</v>
      </c>
      <c r="B73" s="246">
        <v>6.45</v>
      </c>
      <c r="C73" s="246">
        <v>6.46</v>
      </c>
      <c r="D73"/>
      <c r="E73"/>
      <c r="F73"/>
      <c r="G73"/>
      <c r="H73" s="246">
        <v>7.07</v>
      </c>
      <c r="I73" s="246">
        <v>1.23</v>
      </c>
      <c r="J73"/>
      <c r="K73"/>
      <c r="L73"/>
      <c r="M73"/>
      <c r="N73" s="247">
        <v>31</v>
      </c>
      <c r="O73"/>
      <c r="P73"/>
      <c r="Q73"/>
      <c r="R73" s="247">
        <v>0</v>
      </c>
      <c r="S73" s="248">
        <v>0.30199999999999999</v>
      </c>
      <c r="T73"/>
      <c r="U73"/>
      <c r="V73" s="248">
        <v>0.14699999999999999</v>
      </c>
      <c r="W73" s="248">
        <v>0.35399999999999998</v>
      </c>
      <c r="X73"/>
      <c r="Y73"/>
      <c r="Z73"/>
      <c r="AA73"/>
      <c r="AB73"/>
      <c r="AC73" s="249">
        <v>29.8</v>
      </c>
      <c r="AD73"/>
      <c r="AE73"/>
      <c r="AF73"/>
      <c r="AG73"/>
      <c r="AH73" s="249">
        <v>59.6</v>
      </c>
      <c r="AI73"/>
      <c r="AJ73" s="249">
        <v>28.6</v>
      </c>
      <c r="AK73"/>
      <c r="AL73" s="249">
        <v>11.2</v>
      </c>
      <c r="AM73" s="248">
        <v>6.7000000000000004E-2</v>
      </c>
      <c r="AN73"/>
      <c r="AO73" s="249">
        <v>3.4</v>
      </c>
      <c r="AP73" s="246">
        <v>84.52</v>
      </c>
      <c r="AQ73" s="246">
        <v>1.1399999999999999</v>
      </c>
      <c r="AR73"/>
      <c r="AS73"/>
      <c r="AT73"/>
      <c r="AU73"/>
      <c r="AV73" s="248">
        <v>19.216000000000001</v>
      </c>
      <c r="AW73" s="248">
        <v>16.196999999999999</v>
      </c>
      <c r="AX73"/>
      <c r="AY73"/>
      <c r="AZ73"/>
      <c r="BA73"/>
      <c r="BB73"/>
      <c r="BC73"/>
      <c r="BD73" s="246">
        <v>9.92</v>
      </c>
      <c r="BE73" s="246">
        <v>12.76</v>
      </c>
      <c r="BF73" s="246">
        <v>11.11</v>
      </c>
    </row>
    <row r="74" spans="1:58" x14ac:dyDescent="0.25">
      <c r="A74" s="232">
        <v>40249</v>
      </c>
      <c r="B74" s="246">
        <v>6.54</v>
      </c>
      <c r="C74" s="246">
        <v>6.03</v>
      </c>
      <c r="D74"/>
      <c r="E74"/>
      <c r="F74"/>
      <c r="G74"/>
      <c r="H74" s="246">
        <v>6.89</v>
      </c>
      <c r="I74" s="246">
        <v>1.25</v>
      </c>
      <c r="J74"/>
      <c r="K74"/>
      <c r="L74"/>
      <c r="M74"/>
      <c r="N74" s="247">
        <v>28</v>
      </c>
      <c r="O74"/>
      <c r="P74"/>
      <c r="Q74"/>
      <c r="R74" s="247">
        <v>0</v>
      </c>
      <c r="S74" s="248">
        <v>0.29199999999999998</v>
      </c>
      <c r="T74"/>
      <c r="U74"/>
      <c r="V74" s="248">
        <v>0.19900000000000001</v>
      </c>
      <c r="W74" s="248">
        <v>0.223</v>
      </c>
      <c r="X74"/>
      <c r="Y74"/>
      <c r="Z74"/>
      <c r="AA74"/>
      <c r="AB74"/>
      <c r="AC74" s="249">
        <v>28.6</v>
      </c>
      <c r="AD74"/>
      <c r="AE74"/>
      <c r="AF74"/>
      <c r="AG74"/>
      <c r="AH74" s="249">
        <v>57.2</v>
      </c>
      <c r="AI74"/>
      <c r="AJ74" s="249">
        <v>27</v>
      </c>
      <c r="AK74"/>
      <c r="AL74" s="249">
        <v>11.3</v>
      </c>
      <c r="AM74" s="248">
        <v>7.3999999999999996E-2</v>
      </c>
      <c r="AN74"/>
      <c r="AO74" s="249">
        <v>3.2</v>
      </c>
      <c r="AP74" s="246">
        <v>74.33</v>
      </c>
      <c r="AQ74" s="246">
        <v>0.99</v>
      </c>
      <c r="AR74"/>
      <c r="AS74"/>
      <c r="AT74"/>
      <c r="AU74"/>
      <c r="AV74" s="248">
        <v>18.183</v>
      </c>
      <c r="AW74" s="248">
        <v>15.05</v>
      </c>
      <c r="AX74"/>
      <c r="AY74"/>
      <c r="AZ74"/>
      <c r="BA74"/>
      <c r="BB74"/>
      <c r="BC74"/>
      <c r="BD74" s="246">
        <v>9.92</v>
      </c>
      <c r="BE74" s="246">
        <v>12.76</v>
      </c>
      <c r="BF74" s="246">
        <v>13.02</v>
      </c>
    </row>
    <row r="75" spans="1:58" x14ac:dyDescent="0.25">
      <c r="A75" s="232">
        <v>40250</v>
      </c>
      <c r="B75" s="246">
        <v>6.26</v>
      </c>
      <c r="C75" s="246">
        <v>5.87</v>
      </c>
      <c r="D75"/>
      <c r="E75"/>
      <c r="F75"/>
      <c r="G75"/>
      <c r="H75" s="246">
        <v>6.72</v>
      </c>
      <c r="I75" s="246">
        <v>1.32</v>
      </c>
      <c r="J75"/>
      <c r="K75"/>
      <c r="L75"/>
      <c r="M75"/>
      <c r="N75" s="247">
        <v>35</v>
      </c>
      <c r="O75"/>
      <c r="P75"/>
      <c r="Q75"/>
      <c r="R75" s="247">
        <v>0</v>
      </c>
      <c r="S75" s="248">
        <v>0.29399999999999998</v>
      </c>
      <c r="T75"/>
      <c r="U75"/>
      <c r="V75" s="248">
        <v>0.123</v>
      </c>
      <c r="W75" s="248">
        <v>0.373</v>
      </c>
      <c r="X75"/>
      <c r="Y75"/>
      <c r="Z75"/>
      <c r="AA75"/>
      <c r="AB75"/>
      <c r="AC75" s="249">
        <v>26.3</v>
      </c>
      <c r="AD75"/>
      <c r="AE75"/>
      <c r="AF75"/>
      <c r="AG75"/>
      <c r="AH75" s="249">
        <v>52.6</v>
      </c>
      <c r="AI75"/>
      <c r="AJ75" s="249">
        <v>28.9</v>
      </c>
      <c r="AK75"/>
      <c r="AL75" s="249">
        <v>10.1</v>
      </c>
      <c r="AM75" s="248">
        <v>0.09</v>
      </c>
      <c r="AN75"/>
      <c r="AO75" s="249">
        <v>3</v>
      </c>
      <c r="AP75" s="246">
        <v>80.680000000000007</v>
      </c>
      <c r="AQ75" s="246">
        <v>1.1499999999999999</v>
      </c>
      <c r="AR75"/>
      <c r="AS75"/>
      <c r="AT75"/>
      <c r="AU75"/>
      <c r="AV75" s="248">
        <v>17.940000000000001</v>
      </c>
      <c r="AW75" s="248">
        <v>14.85</v>
      </c>
      <c r="AX75"/>
      <c r="AY75"/>
      <c r="AZ75"/>
      <c r="BA75"/>
      <c r="BB75"/>
      <c r="BC75"/>
      <c r="BD75" s="246">
        <v>9.92</v>
      </c>
      <c r="BE75" s="246">
        <v>12.76</v>
      </c>
      <c r="BF75" s="246">
        <v>13.02</v>
      </c>
    </row>
    <row r="76" spans="1:58" x14ac:dyDescent="0.25">
      <c r="A76" s="232">
        <v>40251</v>
      </c>
      <c r="B76" s="242">
        <f t="shared" ref="B76:C76" si="125">SUM(B74:B75)/2</f>
        <v>6.4</v>
      </c>
      <c r="C76" s="242">
        <f t="shared" si="125"/>
        <v>5.95</v>
      </c>
      <c r="D76"/>
      <c r="E76"/>
      <c r="F76"/>
      <c r="G76"/>
      <c r="H76" s="242">
        <f t="shared" ref="H76:I76" si="126">SUM(H74:H75)/2</f>
        <v>6.8049999999999997</v>
      </c>
      <c r="I76" s="242">
        <f t="shared" si="126"/>
        <v>1.2850000000000001</v>
      </c>
      <c r="J76"/>
      <c r="K76"/>
      <c r="L76"/>
      <c r="M76"/>
      <c r="N76" s="243">
        <f t="shared" ref="N76" si="127">SUM(N74:N75)/2</f>
        <v>31.5</v>
      </c>
      <c r="O76"/>
      <c r="P76"/>
      <c r="Q76"/>
      <c r="R76" s="243">
        <f t="shared" ref="R76:S76" si="128">SUM(R74:R75)/2</f>
        <v>0</v>
      </c>
      <c r="S76" s="244">
        <f t="shared" si="128"/>
        <v>0.29299999999999998</v>
      </c>
      <c r="T76"/>
      <c r="U76"/>
      <c r="V76" s="244">
        <f t="shared" ref="V76:W76" si="129">SUM(V74:V75)/2</f>
        <v>0.161</v>
      </c>
      <c r="W76" s="244">
        <f t="shared" si="129"/>
        <v>0.29799999999999999</v>
      </c>
      <c r="X76"/>
      <c r="Y76"/>
      <c r="Z76"/>
      <c r="AA76"/>
      <c r="AB76"/>
      <c r="AC76" s="245">
        <f t="shared" ref="AC76" si="130">SUM(AC74:AC75)/2</f>
        <v>27.450000000000003</v>
      </c>
      <c r="AD76"/>
      <c r="AE76"/>
      <c r="AF76"/>
      <c r="AG76"/>
      <c r="AH76" s="245">
        <f t="shared" ref="AH76" si="131">SUM(AH74:AH75)/2</f>
        <v>54.900000000000006</v>
      </c>
      <c r="AI76"/>
      <c r="AJ76" s="245">
        <f t="shared" ref="AJ76" si="132">SUM(AJ74:AJ75)/2</f>
        <v>27.95</v>
      </c>
      <c r="AK76"/>
      <c r="AL76" s="245">
        <f t="shared" ref="AL76:AM76" si="133">SUM(AL74:AL75)/2</f>
        <v>10.7</v>
      </c>
      <c r="AM76" s="244">
        <f t="shared" si="133"/>
        <v>8.199999999999999E-2</v>
      </c>
      <c r="AN76"/>
      <c r="AO76" s="245">
        <f t="shared" ref="AO76:AQ76" si="134">SUM(AO74:AO75)/2</f>
        <v>3.1</v>
      </c>
      <c r="AP76" s="242">
        <f t="shared" si="134"/>
        <v>77.504999999999995</v>
      </c>
      <c r="AQ76" s="242">
        <f t="shared" si="134"/>
        <v>1.0699999999999998</v>
      </c>
      <c r="AR76"/>
      <c r="AS76"/>
      <c r="AT76"/>
      <c r="AU76"/>
      <c r="AV76" s="244">
        <f t="shared" ref="AV76:AW76" si="135">SUM(AV74:AV75)/2</f>
        <v>18.061500000000002</v>
      </c>
      <c r="AW76" s="244">
        <f t="shared" si="135"/>
        <v>14.95</v>
      </c>
      <c r="AX76"/>
      <c r="AY76"/>
      <c r="AZ76"/>
      <c r="BA76"/>
      <c r="BB76"/>
      <c r="BC76"/>
      <c r="BD76" s="242">
        <f t="shared" ref="BD76:BF76" si="136">SUM(BD74:BD75)/2</f>
        <v>9.92</v>
      </c>
      <c r="BE76" s="242">
        <f t="shared" si="136"/>
        <v>12.76</v>
      </c>
      <c r="BF76" s="242">
        <f t="shared" si="136"/>
        <v>13.02</v>
      </c>
    </row>
    <row r="77" spans="1:58" x14ac:dyDescent="0.25">
      <c r="A77" s="232">
        <v>40252</v>
      </c>
      <c r="B77" s="246">
        <v>6.33</v>
      </c>
      <c r="C77" s="246">
        <v>5.9</v>
      </c>
      <c r="D77"/>
      <c r="E77"/>
      <c r="F77"/>
      <c r="G77"/>
      <c r="H77" s="246">
        <v>6.27</v>
      </c>
      <c r="I77" s="246">
        <v>1.1499999999999999</v>
      </c>
      <c r="J77"/>
      <c r="K77"/>
      <c r="L77"/>
      <c r="M77"/>
      <c r="N77" s="247">
        <v>30</v>
      </c>
      <c r="O77"/>
      <c r="P77"/>
      <c r="Q77"/>
      <c r="R77" s="247">
        <v>0</v>
      </c>
      <c r="S77" s="248">
        <v>0.30199999999999999</v>
      </c>
      <c r="T77"/>
      <c r="U77"/>
      <c r="V77" s="248">
        <v>0.78800000000000003</v>
      </c>
      <c r="W77" s="248">
        <v>0.58899999999999997</v>
      </c>
      <c r="X77"/>
      <c r="Y77"/>
      <c r="Z77"/>
      <c r="AA77"/>
      <c r="AB77"/>
      <c r="AC77" s="249">
        <v>25.6</v>
      </c>
      <c r="AD77"/>
      <c r="AE77"/>
      <c r="AF77"/>
      <c r="AG77"/>
      <c r="AH77" s="249">
        <v>51.3</v>
      </c>
      <c r="AI77"/>
      <c r="AJ77" s="249">
        <v>15</v>
      </c>
      <c r="AK77"/>
      <c r="AL77" s="249">
        <v>6.2</v>
      </c>
      <c r="AM77" s="248">
        <v>0.114</v>
      </c>
      <c r="AN77"/>
      <c r="AO77" s="249">
        <v>3.8</v>
      </c>
      <c r="AP77" s="246">
        <v>69.680000000000007</v>
      </c>
      <c r="AQ77" s="246">
        <v>0.99</v>
      </c>
      <c r="AR77"/>
      <c r="AS77"/>
      <c r="AT77"/>
      <c r="AU77"/>
      <c r="AV77" s="248">
        <v>18.791</v>
      </c>
      <c r="AW77" s="248">
        <v>14.791</v>
      </c>
      <c r="AX77"/>
      <c r="AY77"/>
      <c r="AZ77"/>
      <c r="BA77"/>
      <c r="BB77"/>
      <c r="BC77"/>
      <c r="BD77" s="246">
        <v>9.1300000000000008</v>
      </c>
      <c r="BE77" s="246">
        <v>12.76</v>
      </c>
      <c r="BF77" s="246">
        <v>14.22</v>
      </c>
    </row>
    <row r="78" spans="1:58" x14ac:dyDescent="0.25">
      <c r="A78" s="232">
        <v>40253</v>
      </c>
      <c r="B78" s="246">
        <v>6.33</v>
      </c>
      <c r="C78" s="246">
        <v>5.84</v>
      </c>
      <c r="D78"/>
      <c r="E78"/>
      <c r="F78"/>
      <c r="G78"/>
      <c r="H78" s="246">
        <v>6.91</v>
      </c>
      <c r="I78" s="246">
        <v>0.96</v>
      </c>
      <c r="J78"/>
      <c r="K78"/>
      <c r="L78"/>
      <c r="M78"/>
      <c r="N78" s="247">
        <v>33</v>
      </c>
      <c r="O78"/>
      <c r="P78"/>
      <c r="Q78"/>
      <c r="R78" s="247">
        <v>0</v>
      </c>
      <c r="S78" s="248">
        <v>0.30399999999999999</v>
      </c>
      <c r="T78"/>
      <c r="U78"/>
      <c r="V78" s="248">
        <v>0.26400000000000001</v>
      </c>
      <c r="W78" s="248">
        <v>0.40200000000000002</v>
      </c>
      <c r="X78"/>
      <c r="Y78"/>
      <c r="Z78"/>
      <c r="AA78"/>
      <c r="AB78"/>
      <c r="AC78" s="249">
        <v>31.8</v>
      </c>
      <c r="AD78"/>
      <c r="AE78"/>
      <c r="AF78"/>
      <c r="AG78"/>
      <c r="AH78" s="249">
        <v>63.6</v>
      </c>
      <c r="AI78"/>
      <c r="AJ78" s="249">
        <v>17.899999999999999</v>
      </c>
      <c r="AK78"/>
      <c r="AL78" s="249">
        <v>11.8</v>
      </c>
      <c r="AM78" s="248">
        <v>0.127</v>
      </c>
      <c r="AN78"/>
      <c r="AO78" s="249">
        <v>3.8</v>
      </c>
      <c r="AP78" s="246">
        <v>60.19</v>
      </c>
      <c r="AQ78" s="246">
        <v>0.95</v>
      </c>
      <c r="AR78"/>
      <c r="AS78"/>
      <c r="AT78"/>
      <c r="AU78"/>
      <c r="AV78" s="248">
        <v>18.242999999999999</v>
      </c>
      <c r="AW78" s="248">
        <v>14.317</v>
      </c>
      <c r="AX78"/>
      <c r="AY78"/>
      <c r="AZ78"/>
      <c r="BA78"/>
      <c r="BB78"/>
      <c r="BC78"/>
      <c r="BD78" s="246">
        <v>9.1300000000000008</v>
      </c>
      <c r="BE78" s="246">
        <v>12.76</v>
      </c>
      <c r="BF78" s="246">
        <v>11.83</v>
      </c>
    </row>
    <row r="79" spans="1:58" x14ac:dyDescent="0.25">
      <c r="A79" s="232">
        <v>40254</v>
      </c>
      <c r="B79" s="246">
        <v>7.01</v>
      </c>
      <c r="C79" s="246">
        <v>6.3</v>
      </c>
      <c r="D79"/>
      <c r="E79"/>
      <c r="F79"/>
      <c r="G79"/>
      <c r="H79" s="246">
        <v>7.22</v>
      </c>
      <c r="I79" s="246">
        <v>1.24</v>
      </c>
      <c r="J79"/>
      <c r="K79"/>
      <c r="L79"/>
      <c r="M79"/>
      <c r="N79" s="247">
        <v>33</v>
      </c>
      <c r="O79"/>
      <c r="P79"/>
      <c r="Q79"/>
      <c r="R79" s="247">
        <v>0</v>
      </c>
      <c r="S79" s="248">
        <v>0.32500000000000001</v>
      </c>
      <c r="T79"/>
      <c r="U79"/>
      <c r="V79" s="248">
        <v>0.19400000000000001</v>
      </c>
      <c r="W79" s="248">
        <v>0.24399999999999999</v>
      </c>
      <c r="X79"/>
      <c r="Y79"/>
      <c r="Z79"/>
      <c r="AA79"/>
      <c r="AB79"/>
      <c r="AC79" s="249">
        <v>32.4</v>
      </c>
      <c r="AD79"/>
      <c r="AE79"/>
      <c r="AF79"/>
      <c r="AG79"/>
      <c r="AH79" s="249">
        <v>64.900000000000006</v>
      </c>
      <c r="AI79"/>
      <c r="AJ79" s="249">
        <v>18.399999999999999</v>
      </c>
      <c r="AK79"/>
      <c r="AL79" s="249">
        <v>10.4</v>
      </c>
      <c r="AM79" s="248">
        <v>0.109</v>
      </c>
      <c r="AN79"/>
      <c r="AO79" s="249">
        <v>3.7</v>
      </c>
      <c r="AP79" s="246">
        <v>86.35</v>
      </c>
      <c r="AQ79" s="246">
        <v>1.44</v>
      </c>
      <c r="AR79"/>
      <c r="AS79"/>
      <c r="AT79"/>
      <c r="AU79"/>
      <c r="AV79" s="248">
        <v>16.402000000000001</v>
      </c>
      <c r="AW79" s="248">
        <v>14.635</v>
      </c>
      <c r="AX79"/>
      <c r="AY79"/>
      <c r="AZ79"/>
      <c r="BA79"/>
      <c r="BB79"/>
      <c r="BC79"/>
      <c r="BD79" s="246">
        <v>9.1300000000000008</v>
      </c>
      <c r="BE79" s="246">
        <v>12.76</v>
      </c>
      <c r="BF79" s="246">
        <v>14.22</v>
      </c>
    </row>
    <row r="80" spans="1:58" x14ac:dyDescent="0.25">
      <c r="A80" s="232">
        <v>40255</v>
      </c>
      <c r="B80" s="246">
        <v>6.4</v>
      </c>
      <c r="C80" s="246">
        <v>7</v>
      </c>
      <c r="D80"/>
      <c r="E80"/>
      <c r="F80"/>
      <c r="G80"/>
      <c r="H80" s="246">
        <v>7.36</v>
      </c>
      <c r="I80" s="246">
        <v>1.1100000000000001</v>
      </c>
      <c r="J80"/>
      <c r="K80"/>
      <c r="L80"/>
      <c r="M80"/>
      <c r="N80" s="247">
        <v>9</v>
      </c>
      <c r="O80"/>
      <c r="P80"/>
      <c r="Q80"/>
      <c r="R80" s="247">
        <v>0</v>
      </c>
      <c r="S80" s="248">
        <v>0.29699999999999999</v>
      </c>
      <c r="T80"/>
      <c r="U80"/>
      <c r="V80" s="248">
        <v>0.20499999999999999</v>
      </c>
      <c r="W80" s="248">
        <v>0.17599999999999999</v>
      </c>
      <c r="X80"/>
      <c r="Y80"/>
      <c r="Z80"/>
      <c r="AA80"/>
      <c r="AB80"/>
      <c r="AC80" s="249">
        <v>31.4</v>
      </c>
      <c r="AD80"/>
      <c r="AE80"/>
      <c r="AF80"/>
      <c r="AG80"/>
      <c r="AH80" s="249">
        <v>62.8</v>
      </c>
      <c r="AI80"/>
      <c r="AJ80" s="249">
        <v>25.9</v>
      </c>
      <c r="AK80"/>
      <c r="AL80" s="249">
        <v>14.8</v>
      </c>
      <c r="AM80" s="248">
        <v>0.13</v>
      </c>
      <c r="AN80"/>
      <c r="AO80" s="249">
        <v>3.7</v>
      </c>
      <c r="AP80" s="246">
        <v>75.3</v>
      </c>
      <c r="AQ80" s="246">
        <v>1.03</v>
      </c>
      <c r="AR80"/>
      <c r="AS80"/>
      <c r="AT80"/>
      <c r="AU80"/>
      <c r="AV80" s="248">
        <v>16.97</v>
      </c>
      <c r="AW80" s="248">
        <v>15.944000000000001</v>
      </c>
      <c r="AX80"/>
      <c r="AY80"/>
      <c r="AZ80"/>
      <c r="BA80"/>
      <c r="BB80"/>
      <c r="BC80"/>
      <c r="BD80" s="246">
        <v>9.1300000000000008</v>
      </c>
      <c r="BE80" s="246">
        <v>12.76</v>
      </c>
      <c r="BF80" s="246">
        <v>14.22</v>
      </c>
    </row>
    <row r="81" spans="1:58" x14ac:dyDescent="0.25">
      <c r="A81" s="232">
        <v>40256</v>
      </c>
      <c r="B81" s="246">
        <v>6.45</v>
      </c>
      <c r="C81" s="246">
        <v>6.35</v>
      </c>
      <c r="D81"/>
      <c r="E81"/>
      <c r="F81"/>
      <c r="G81"/>
      <c r="H81" s="246">
        <v>6.96</v>
      </c>
      <c r="I81" s="246">
        <v>1.1399999999999999</v>
      </c>
      <c r="J81"/>
      <c r="K81"/>
      <c r="L81"/>
      <c r="M81"/>
      <c r="N81" s="247">
        <v>35</v>
      </c>
      <c r="O81"/>
      <c r="P81"/>
      <c r="Q81"/>
      <c r="R81" s="247">
        <v>0</v>
      </c>
      <c r="S81" s="248">
        <v>0.29899999999999999</v>
      </c>
      <c r="T81"/>
      <c r="U81"/>
      <c r="V81" s="248">
        <v>0.11600000000000001</v>
      </c>
      <c r="W81" s="248">
        <v>0.16900000000000001</v>
      </c>
      <c r="X81"/>
      <c r="Y81"/>
      <c r="Z81"/>
      <c r="AA81"/>
      <c r="AB81"/>
      <c r="AC81" s="249">
        <v>31.8</v>
      </c>
      <c r="AD81"/>
      <c r="AE81"/>
      <c r="AF81"/>
      <c r="AG81"/>
      <c r="AH81" s="249">
        <v>63.6</v>
      </c>
      <c r="AI81"/>
      <c r="AJ81" s="249">
        <v>25.3</v>
      </c>
      <c r="AK81"/>
      <c r="AL81" s="249">
        <v>11.8</v>
      </c>
      <c r="AM81" s="248">
        <v>9.5000000000000001E-2</v>
      </c>
      <c r="AN81"/>
      <c r="AO81" s="249">
        <v>3.7</v>
      </c>
      <c r="AP81" s="246">
        <v>70.400000000000006</v>
      </c>
      <c r="AQ81" s="246">
        <v>0.98</v>
      </c>
      <c r="AR81"/>
      <c r="AS81"/>
      <c r="AT81"/>
      <c r="AU81"/>
      <c r="AV81" s="248">
        <v>16.03</v>
      </c>
      <c r="AW81" s="248">
        <v>15.057</v>
      </c>
      <c r="AX81"/>
      <c r="AY81"/>
      <c r="AZ81"/>
      <c r="BA81"/>
      <c r="BB81"/>
      <c r="BC81"/>
      <c r="BD81" s="246">
        <v>9.1300000000000008</v>
      </c>
      <c r="BE81" s="246">
        <v>17.86</v>
      </c>
      <c r="BF81" s="246">
        <v>14.22</v>
      </c>
    </row>
    <row r="82" spans="1:58" x14ac:dyDescent="0.25">
      <c r="A82" s="232">
        <v>40257</v>
      </c>
      <c r="B82" s="246">
        <v>6.29</v>
      </c>
      <c r="C82" s="246">
        <v>6.52</v>
      </c>
      <c r="D82"/>
      <c r="E82"/>
      <c r="F82"/>
      <c r="G82"/>
      <c r="H82" s="246">
        <v>7.75</v>
      </c>
      <c r="I82" s="246">
        <v>1.17</v>
      </c>
      <c r="J82"/>
      <c r="K82"/>
      <c r="L82"/>
      <c r="M82"/>
      <c r="N82" s="247">
        <v>37</v>
      </c>
      <c r="O82"/>
      <c r="P82"/>
      <c r="Q82"/>
      <c r="R82" s="247">
        <v>0</v>
      </c>
      <c r="S82" s="248">
        <v>0.30599999999999999</v>
      </c>
      <c r="T82"/>
      <c r="U82"/>
      <c r="V82" s="248">
        <v>9.4E-2</v>
      </c>
      <c r="W82" s="248">
        <v>0.14599999999999999</v>
      </c>
      <c r="X82"/>
      <c r="Y82"/>
      <c r="Z82"/>
      <c r="AA82"/>
      <c r="AB82"/>
      <c r="AC82" s="249">
        <v>32.700000000000003</v>
      </c>
      <c r="AD82"/>
      <c r="AE82"/>
      <c r="AF82"/>
      <c r="AG82"/>
      <c r="AH82" s="249">
        <v>65.400000000000006</v>
      </c>
      <c r="AI82"/>
      <c r="AJ82" s="249">
        <v>24.5</v>
      </c>
      <c r="AK82"/>
      <c r="AL82" s="249">
        <v>11.6</v>
      </c>
      <c r="AM82" s="248">
        <v>8.3000000000000004E-2</v>
      </c>
      <c r="AN82"/>
      <c r="AO82" s="249">
        <v>4</v>
      </c>
      <c r="AP82" s="246">
        <v>70.45</v>
      </c>
      <c r="AQ82" s="246">
        <v>0.99</v>
      </c>
      <c r="AR82"/>
      <c r="AS82"/>
      <c r="AT82"/>
      <c r="AU82"/>
      <c r="AV82" s="248">
        <v>15.86</v>
      </c>
      <c r="AW82" s="248">
        <v>14.79</v>
      </c>
      <c r="AX82"/>
      <c r="AY82"/>
      <c r="AZ82"/>
      <c r="BA82"/>
      <c r="BB82"/>
      <c r="BC82"/>
      <c r="BD82" s="246">
        <v>9.1300000000000008</v>
      </c>
      <c r="BE82" s="246">
        <v>17.86</v>
      </c>
      <c r="BF82" s="246">
        <v>14.22</v>
      </c>
    </row>
    <row r="83" spans="1:58" x14ac:dyDescent="0.25">
      <c r="A83" s="232">
        <v>40258</v>
      </c>
      <c r="B83" s="242">
        <f t="shared" ref="B83:C83" si="137">SUM(B81:B82)/2</f>
        <v>6.37</v>
      </c>
      <c r="C83" s="242">
        <f t="shared" si="137"/>
        <v>6.4349999999999996</v>
      </c>
      <c r="D83"/>
      <c r="E83"/>
      <c r="F83"/>
      <c r="G83"/>
      <c r="H83" s="242">
        <f t="shared" ref="H83:I83" si="138">SUM(H81:H82)/2</f>
        <v>7.3550000000000004</v>
      </c>
      <c r="I83" s="242">
        <f t="shared" si="138"/>
        <v>1.1549999999999998</v>
      </c>
      <c r="J83"/>
      <c r="K83"/>
      <c r="L83"/>
      <c r="M83"/>
      <c r="N83" s="243">
        <f t="shared" ref="N83" si="139">SUM(N81:N82)/2</f>
        <v>36</v>
      </c>
      <c r="O83"/>
      <c r="P83"/>
      <c r="Q83"/>
      <c r="R83" s="243">
        <f t="shared" ref="R83:S83" si="140">SUM(R81:R82)/2</f>
        <v>0</v>
      </c>
      <c r="S83" s="244">
        <f t="shared" si="140"/>
        <v>0.30249999999999999</v>
      </c>
      <c r="T83"/>
      <c r="U83"/>
      <c r="V83" s="244">
        <f t="shared" ref="V83:W83" si="141">SUM(V81:V82)/2</f>
        <v>0.10500000000000001</v>
      </c>
      <c r="W83" s="244">
        <f t="shared" si="141"/>
        <v>0.1575</v>
      </c>
      <c r="X83"/>
      <c r="Y83"/>
      <c r="Z83"/>
      <c r="AA83"/>
      <c r="AB83"/>
      <c r="AC83" s="245">
        <f t="shared" ref="AC83" si="142">SUM(AC81:AC82)/2</f>
        <v>32.25</v>
      </c>
      <c r="AD83"/>
      <c r="AE83"/>
      <c r="AF83"/>
      <c r="AG83"/>
      <c r="AH83" s="245">
        <f t="shared" ref="AH83" si="143">SUM(AH81:AH82)/2</f>
        <v>64.5</v>
      </c>
      <c r="AI83"/>
      <c r="AJ83" s="245">
        <f t="shared" ref="AJ83" si="144">SUM(AJ81:AJ82)/2</f>
        <v>24.9</v>
      </c>
      <c r="AK83"/>
      <c r="AL83" s="245">
        <f t="shared" ref="AL83:AM83" si="145">SUM(AL81:AL82)/2</f>
        <v>11.7</v>
      </c>
      <c r="AM83" s="244">
        <f t="shared" si="145"/>
        <v>8.8999999999999996E-2</v>
      </c>
      <c r="AN83"/>
      <c r="AO83" s="245">
        <f t="shared" ref="AO83" si="146">SUM(AO81:AO82)/2</f>
        <v>3.85</v>
      </c>
      <c r="AP83" s="246">
        <v>69.92</v>
      </c>
      <c r="AQ83" s="246">
        <v>1.0900000000000001</v>
      </c>
      <c r="AR83"/>
      <c r="AS83"/>
      <c r="AT83"/>
      <c r="AU83"/>
      <c r="AV83" s="248">
        <v>15.701000000000001</v>
      </c>
      <c r="AW83" s="248">
        <v>14.686</v>
      </c>
      <c r="AX83"/>
      <c r="AY83"/>
      <c r="AZ83"/>
      <c r="BA83"/>
      <c r="BB83"/>
      <c r="BC83"/>
      <c r="BD83" s="246">
        <v>9.1300000000000008</v>
      </c>
      <c r="BE83" s="246">
        <v>17.86</v>
      </c>
      <c r="BF83" s="246">
        <v>14.22</v>
      </c>
    </row>
    <row r="84" spans="1:58" x14ac:dyDescent="0.25">
      <c r="A84" s="232">
        <v>40259</v>
      </c>
      <c r="B84" s="246">
        <v>6.44</v>
      </c>
      <c r="C84" s="246">
        <v>6.55</v>
      </c>
      <c r="D84"/>
      <c r="E84"/>
      <c r="F84"/>
      <c r="G84"/>
      <c r="H84" s="246">
        <v>7.04</v>
      </c>
      <c r="I84" s="246">
        <v>1.25</v>
      </c>
      <c r="J84"/>
      <c r="K84"/>
      <c r="L84"/>
      <c r="M84"/>
      <c r="N84" s="247">
        <v>39</v>
      </c>
      <c r="O84"/>
      <c r="P84"/>
      <c r="Q84"/>
      <c r="R84" s="247">
        <v>1</v>
      </c>
      <c r="S84" s="248">
        <v>0.311</v>
      </c>
      <c r="T84"/>
      <c r="U84"/>
      <c r="V84" s="248">
        <v>0.24</v>
      </c>
      <c r="W84" s="248">
        <v>0.26</v>
      </c>
      <c r="X84"/>
      <c r="Y84"/>
      <c r="Z84"/>
      <c r="AA84"/>
      <c r="AB84"/>
      <c r="AC84" s="249">
        <v>31.2</v>
      </c>
      <c r="AD84"/>
      <c r="AE84"/>
      <c r="AF84"/>
      <c r="AG84"/>
      <c r="AH84" s="249">
        <v>62.5</v>
      </c>
      <c r="AI84"/>
      <c r="AJ84" s="249">
        <v>25.5</v>
      </c>
      <c r="AK84"/>
      <c r="AL84" s="249">
        <v>13.4</v>
      </c>
      <c r="AM84" s="248">
        <v>0.10100000000000001</v>
      </c>
      <c r="AN84"/>
      <c r="AO84" s="249">
        <v>3.8</v>
      </c>
      <c r="AP84" s="246">
        <v>84.67</v>
      </c>
      <c r="AQ84" s="246">
        <v>1.32</v>
      </c>
      <c r="AR84"/>
      <c r="AS84"/>
      <c r="AT84"/>
      <c r="AU84"/>
      <c r="AV84" s="248">
        <v>16.89</v>
      </c>
      <c r="AW84" s="248">
        <v>14.96</v>
      </c>
      <c r="AX84"/>
      <c r="AY84"/>
      <c r="AZ84"/>
      <c r="BA84"/>
      <c r="BB84"/>
      <c r="BC84"/>
      <c r="BD84" s="246">
        <v>9.1300000000000008</v>
      </c>
      <c r="BE84" s="246">
        <v>17.86</v>
      </c>
      <c r="BF84" s="246">
        <v>13.02</v>
      </c>
    </row>
    <row r="85" spans="1:58" x14ac:dyDescent="0.25">
      <c r="A85" s="232">
        <v>40260</v>
      </c>
      <c r="B85" s="246">
        <v>7.52</v>
      </c>
      <c r="C85" s="246">
        <v>6.48</v>
      </c>
      <c r="D85"/>
      <c r="E85"/>
      <c r="F85"/>
      <c r="G85"/>
      <c r="H85" s="246">
        <v>6.74</v>
      </c>
      <c r="I85" s="246">
        <v>1.1100000000000001</v>
      </c>
      <c r="J85"/>
      <c r="K85"/>
      <c r="L85"/>
      <c r="M85"/>
      <c r="N85" s="247">
        <v>43</v>
      </c>
      <c r="O85"/>
      <c r="P85"/>
      <c r="Q85"/>
      <c r="R85" s="247">
        <v>0</v>
      </c>
      <c r="S85" s="248">
        <v>0.30299999999999999</v>
      </c>
      <c r="T85"/>
      <c r="U85"/>
      <c r="V85" s="248">
        <v>8.5000000000000006E-2</v>
      </c>
      <c r="W85" s="248">
        <v>0.17599999999999999</v>
      </c>
      <c r="X85"/>
      <c r="Y85"/>
      <c r="Z85"/>
      <c r="AA85"/>
      <c r="AB85"/>
      <c r="AC85" s="249">
        <v>31.6</v>
      </c>
      <c r="AD85"/>
      <c r="AE85"/>
      <c r="AF85"/>
      <c r="AG85"/>
      <c r="AH85" s="249">
        <v>63.2</v>
      </c>
      <c r="AI85"/>
      <c r="AJ85" s="249">
        <v>23.3</v>
      </c>
      <c r="AK85"/>
      <c r="AL85" s="249">
        <v>14.8</v>
      </c>
      <c r="AM85" s="248">
        <v>7.3999999999999996E-2</v>
      </c>
      <c r="AN85"/>
      <c r="AO85" s="249">
        <v>3.7</v>
      </c>
      <c r="AP85" s="246">
        <v>69.63</v>
      </c>
      <c r="AQ85" s="246">
        <v>0.99</v>
      </c>
      <c r="AR85"/>
      <c r="AS85"/>
      <c r="AT85"/>
      <c r="AU85"/>
      <c r="AV85" s="248">
        <v>16.007000000000001</v>
      </c>
      <c r="AW85" s="248">
        <v>15.026</v>
      </c>
      <c r="AX85"/>
      <c r="AY85"/>
      <c r="AZ85"/>
      <c r="BA85"/>
      <c r="BB85"/>
      <c r="BC85"/>
      <c r="BD85" s="246">
        <v>9.1300000000000008</v>
      </c>
      <c r="BE85" s="246">
        <v>17.86</v>
      </c>
      <c r="BF85" s="246">
        <v>13.02</v>
      </c>
    </row>
    <row r="86" spans="1:58" x14ac:dyDescent="0.25">
      <c r="A86" s="232">
        <v>40261</v>
      </c>
      <c r="B86" s="242">
        <f t="shared" ref="B86:C87" si="147">SUM(B84:B85)/2</f>
        <v>6.98</v>
      </c>
      <c r="C86" s="242">
        <f t="shared" si="147"/>
        <v>6.5150000000000006</v>
      </c>
      <c r="D86"/>
      <c r="E86"/>
      <c r="F86"/>
      <c r="G86"/>
      <c r="H86" s="242">
        <f t="shared" ref="H86:H87" si="148">SUM(H84:H85)/2</f>
        <v>6.8900000000000006</v>
      </c>
      <c r="I86" s="246">
        <v>1.1599999999999999</v>
      </c>
      <c r="J86"/>
      <c r="K86"/>
      <c r="L86"/>
      <c r="M86"/>
      <c r="N86" s="243">
        <f t="shared" ref="N86:N87" si="149">SUM(N84:N85)/2</f>
        <v>41</v>
      </c>
      <c r="O86"/>
      <c r="P86"/>
      <c r="Q86"/>
      <c r="R86" s="243">
        <f t="shared" ref="R86:S87" si="150">SUM(R84:R85)/2</f>
        <v>0.5</v>
      </c>
      <c r="S86" s="244">
        <f t="shared" si="150"/>
        <v>0.307</v>
      </c>
      <c r="T86"/>
      <c r="U86"/>
      <c r="V86" s="244">
        <f t="shared" ref="V86:W87" si="151">SUM(V84:V85)/2</f>
        <v>0.16250000000000001</v>
      </c>
      <c r="W86" s="244">
        <f t="shared" si="151"/>
        <v>0.218</v>
      </c>
      <c r="X86"/>
      <c r="Y86"/>
      <c r="Z86"/>
      <c r="AA86"/>
      <c r="AB86"/>
      <c r="AC86" s="245">
        <f t="shared" ref="AC86:AC87" si="152">SUM(AC84:AC85)/2</f>
        <v>31.4</v>
      </c>
      <c r="AD86"/>
      <c r="AE86"/>
      <c r="AF86"/>
      <c r="AG86"/>
      <c r="AH86" s="245">
        <f t="shared" ref="AH86:AH87" si="153">SUM(AH84:AH85)/2</f>
        <v>62.85</v>
      </c>
      <c r="AI86"/>
      <c r="AJ86" s="245">
        <f t="shared" ref="AJ86:AJ87" si="154">SUM(AJ84:AJ85)/2</f>
        <v>24.4</v>
      </c>
      <c r="AK86"/>
      <c r="AL86" s="245">
        <f t="shared" ref="AL86:AM87" si="155">SUM(AL84:AL85)/2</f>
        <v>14.100000000000001</v>
      </c>
      <c r="AM86" s="244">
        <f t="shared" si="155"/>
        <v>8.7499999999999994E-2</v>
      </c>
      <c r="AN86"/>
      <c r="AO86" s="245">
        <f t="shared" ref="AO86:AO87" si="156">SUM(AO84:AO85)/2</f>
        <v>3.75</v>
      </c>
      <c r="AP86" s="246">
        <v>73.89</v>
      </c>
      <c r="AQ86" s="246">
        <v>1.08</v>
      </c>
      <c r="AR86"/>
      <c r="AS86"/>
      <c r="AT86"/>
      <c r="AU86"/>
      <c r="AV86" s="248">
        <v>16.003</v>
      </c>
      <c r="AW86" s="248">
        <v>14.958</v>
      </c>
      <c r="AX86"/>
      <c r="AY86"/>
      <c r="AZ86"/>
      <c r="BA86"/>
      <c r="BB86"/>
      <c r="BC86"/>
      <c r="BD86" s="246">
        <v>9.1300000000000008</v>
      </c>
      <c r="BE86" s="246">
        <v>17.86</v>
      </c>
      <c r="BF86" s="246">
        <v>11.83</v>
      </c>
    </row>
    <row r="87" spans="1:58" x14ac:dyDescent="0.25">
      <c r="A87" s="232">
        <v>40262</v>
      </c>
      <c r="B87" s="242">
        <f t="shared" si="147"/>
        <v>7.25</v>
      </c>
      <c r="C87" s="242">
        <f t="shared" si="147"/>
        <v>6.4975000000000005</v>
      </c>
      <c r="D87"/>
      <c r="E87"/>
      <c r="F87"/>
      <c r="G87"/>
      <c r="H87" s="242">
        <f t="shared" si="148"/>
        <v>6.8150000000000004</v>
      </c>
      <c r="I87" s="246">
        <v>1.2</v>
      </c>
      <c r="J87"/>
      <c r="K87"/>
      <c r="L87"/>
      <c r="M87"/>
      <c r="N87" s="243">
        <f t="shared" si="149"/>
        <v>42</v>
      </c>
      <c r="O87"/>
      <c r="P87"/>
      <c r="Q87"/>
      <c r="R87" s="243">
        <f t="shared" si="150"/>
        <v>0.25</v>
      </c>
      <c r="S87" s="244">
        <f t="shared" si="150"/>
        <v>0.30499999999999999</v>
      </c>
      <c r="T87"/>
      <c r="U87"/>
      <c r="V87" s="244">
        <f t="shared" si="151"/>
        <v>0.12375</v>
      </c>
      <c r="W87" s="244">
        <f t="shared" si="151"/>
        <v>0.19700000000000001</v>
      </c>
      <c r="X87"/>
      <c r="Y87"/>
      <c r="Z87"/>
      <c r="AA87"/>
      <c r="AB87"/>
      <c r="AC87" s="245">
        <f t="shared" si="152"/>
        <v>31.5</v>
      </c>
      <c r="AD87"/>
      <c r="AE87"/>
      <c r="AF87"/>
      <c r="AG87"/>
      <c r="AH87" s="245">
        <f t="shared" si="153"/>
        <v>63.025000000000006</v>
      </c>
      <c r="AI87"/>
      <c r="AJ87" s="245">
        <f t="shared" si="154"/>
        <v>23.85</v>
      </c>
      <c r="AK87"/>
      <c r="AL87" s="245">
        <f t="shared" si="155"/>
        <v>14.450000000000001</v>
      </c>
      <c r="AM87" s="244">
        <f t="shared" si="155"/>
        <v>8.0749999999999988E-2</v>
      </c>
      <c r="AN87"/>
      <c r="AO87" s="245">
        <f t="shared" si="156"/>
        <v>3.7250000000000001</v>
      </c>
      <c r="AP87" s="246">
        <v>69.569999999999993</v>
      </c>
      <c r="AQ87" s="246">
        <v>0.9</v>
      </c>
      <c r="AR87"/>
      <c r="AS87"/>
      <c r="AT87"/>
      <c r="AU87"/>
      <c r="AV87" s="248">
        <v>15.991</v>
      </c>
      <c r="AW87" s="248">
        <v>15.016999999999999</v>
      </c>
      <c r="AX87"/>
      <c r="AY87"/>
      <c r="AZ87"/>
      <c r="BA87"/>
      <c r="BB87"/>
      <c r="BC87"/>
      <c r="BD87" s="246">
        <v>9.1300000000000008</v>
      </c>
      <c r="BE87" s="246">
        <v>17.86</v>
      </c>
      <c r="BF87" s="246">
        <v>11.83</v>
      </c>
    </row>
    <row r="88" spans="1:58" x14ac:dyDescent="0.25">
      <c r="A88" s="232">
        <v>40263</v>
      </c>
      <c r="B88" s="246">
        <v>6.33</v>
      </c>
      <c r="C88" s="246">
        <v>6.52</v>
      </c>
      <c r="D88"/>
      <c r="E88"/>
      <c r="F88"/>
      <c r="G88"/>
      <c r="H88" s="246">
        <v>6.69</v>
      </c>
      <c r="I88" s="246">
        <v>1.22</v>
      </c>
      <c r="J88"/>
      <c r="K88"/>
      <c r="L88"/>
      <c r="M88"/>
      <c r="N88" s="247">
        <v>36</v>
      </c>
      <c r="O88"/>
      <c r="P88"/>
      <c r="Q88"/>
      <c r="R88" s="247">
        <v>0</v>
      </c>
      <c r="S88" s="248">
        <v>0.30299999999999999</v>
      </c>
      <c r="T88"/>
      <c r="U88"/>
      <c r="V88" s="248">
        <v>0.10299999999999999</v>
      </c>
      <c r="W88" s="248">
        <v>0.26</v>
      </c>
      <c r="X88"/>
      <c r="Y88"/>
      <c r="Z88"/>
      <c r="AA88"/>
      <c r="AB88"/>
      <c r="AC88" s="249">
        <v>26.9</v>
      </c>
      <c r="AD88"/>
      <c r="AE88"/>
      <c r="AF88"/>
      <c r="AG88"/>
      <c r="AH88" s="249">
        <v>53.8</v>
      </c>
      <c r="AI88"/>
      <c r="AJ88" s="249">
        <v>23.9</v>
      </c>
      <c r="AK88"/>
      <c r="AL88" s="249">
        <v>12.8</v>
      </c>
      <c r="AM88" s="248">
        <v>9.8000000000000004E-2</v>
      </c>
      <c r="AN88"/>
      <c r="AO88" s="249">
        <v>4</v>
      </c>
      <c r="AP88" s="246">
        <v>70.63</v>
      </c>
      <c r="AQ88" s="246">
        <v>0.95</v>
      </c>
      <c r="AR88"/>
      <c r="AS88"/>
      <c r="AT88"/>
      <c r="AU88"/>
      <c r="AV88" s="248">
        <v>15.769</v>
      </c>
      <c r="AW88" s="248">
        <v>14.756</v>
      </c>
      <c r="AX88"/>
      <c r="AY88"/>
      <c r="AZ88"/>
      <c r="BA88"/>
      <c r="BB88"/>
      <c r="BC88"/>
      <c r="BD88" s="246">
        <v>9.1300000000000008</v>
      </c>
      <c r="BE88" s="246">
        <v>17.86</v>
      </c>
      <c r="BF88" s="246">
        <v>11.83</v>
      </c>
    </row>
    <row r="89" spans="1:58" x14ac:dyDescent="0.25">
      <c r="A89" s="232">
        <v>40264</v>
      </c>
      <c r="B89" s="246">
        <v>6.33</v>
      </c>
      <c r="C89" s="246">
        <v>6.59</v>
      </c>
      <c r="D89"/>
      <c r="E89"/>
      <c r="F89"/>
      <c r="G89"/>
      <c r="H89" s="246">
        <v>6.96</v>
      </c>
      <c r="I89" s="246">
        <v>1.25</v>
      </c>
      <c r="J89"/>
      <c r="K89"/>
      <c r="L89"/>
      <c r="M89"/>
      <c r="N89" s="247">
        <v>37</v>
      </c>
      <c r="O89"/>
      <c r="P89"/>
      <c r="Q89"/>
      <c r="R89" s="247">
        <v>0</v>
      </c>
      <c r="S89" s="248">
        <v>0.29899999999999999</v>
      </c>
      <c r="T89"/>
      <c r="U89"/>
      <c r="V89" s="248">
        <v>6.7000000000000004E-2</v>
      </c>
      <c r="W89" s="248">
        <v>0.441</v>
      </c>
      <c r="X89"/>
      <c r="Y89"/>
      <c r="Z89"/>
      <c r="AA89"/>
      <c r="AB89"/>
      <c r="AC89" s="249">
        <v>32.299999999999997</v>
      </c>
      <c r="AD89"/>
      <c r="AE89"/>
      <c r="AF89"/>
      <c r="AG89"/>
      <c r="AH89" s="249">
        <v>64.599999999999994</v>
      </c>
      <c r="AI89"/>
      <c r="AJ89" s="249">
        <v>22.1</v>
      </c>
      <c r="AK89"/>
      <c r="AL89" s="249">
        <v>12.6</v>
      </c>
      <c r="AM89" s="248">
        <v>9.4E-2</v>
      </c>
      <c r="AN89"/>
      <c r="AO89" s="249">
        <v>4.3</v>
      </c>
      <c r="AP89" s="246">
        <v>68.91</v>
      </c>
      <c r="AQ89" s="246">
        <v>0.83</v>
      </c>
      <c r="AR89"/>
      <c r="AS89"/>
      <c r="AT89"/>
      <c r="AU89"/>
      <c r="AV89" s="248">
        <v>16.02</v>
      </c>
      <c r="AW89" s="248">
        <v>15.02</v>
      </c>
      <c r="AX89"/>
      <c r="AY89"/>
      <c r="AZ89"/>
      <c r="BA89"/>
      <c r="BB89"/>
      <c r="BC89"/>
      <c r="BD89" s="246">
        <v>9.1300000000000008</v>
      </c>
      <c r="BE89" s="246">
        <v>17.86</v>
      </c>
      <c r="BF89" s="246">
        <v>12.54</v>
      </c>
    </row>
    <row r="90" spans="1:58" x14ac:dyDescent="0.25">
      <c r="A90" s="232">
        <v>40265</v>
      </c>
      <c r="B90" s="242">
        <f t="shared" ref="B90" si="157">SUM(B88:B89)/2</f>
        <v>6.33</v>
      </c>
      <c r="C90" s="242">
        <f>SUM(C88:C89)/2</f>
        <v>6.5549999999999997</v>
      </c>
      <c r="D90"/>
      <c r="E90"/>
      <c r="F90"/>
      <c r="G90"/>
      <c r="H90" s="242">
        <f>SUM(H88:H89)/2</f>
        <v>6.8250000000000002</v>
      </c>
      <c r="I90" s="246">
        <v>1.2</v>
      </c>
      <c r="J90"/>
      <c r="K90"/>
      <c r="L90"/>
      <c r="M90"/>
      <c r="N90" s="243">
        <f t="shared" ref="N90" si="158">SUM(N88:N89)/2</f>
        <v>36.5</v>
      </c>
      <c r="O90"/>
      <c r="P90"/>
      <c r="Q90"/>
      <c r="R90" s="243">
        <f t="shared" ref="R90" si="159">SUM(R88:R89)/2</f>
        <v>0</v>
      </c>
      <c r="S90" s="244">
        <f>SUM(S88:S89)/2</f>
        <v>0.30099999999999999</v>
      </c>
      <c r="T90"/>
      <c r="U90"/>
      <c r="V90" s="244">
        <f t="shared" ref="V90:W90" si="160">SUM(V88:V89)/2</f>
        <v>8.4999999999999992E-2</v>
      </c>
      <c r="W90" s="244">
        <f t="shared" si="160"/>
        <v>0.35050000000000003</v>
      </c>
      <c r="X90"/>
      <c r="Y90"/>
      <c r="Z90"/>
      <c r="AA90"/>
      <c r="AB90"/>
      <c r="AC90" s="245">
        <f t="shared" ref="AC90" si="161">SUM(AC88:AC89)/2</f>
        <v>29.599999999999998</v>
      </c>
      <c r="AD90"/>
      <c r="AE90"/>
      <c r="AF90"/>
      <c r="AG90"/>
      <c r="AH90" s="245">
        <f t="shared" ref="AH90" si="162">SUM(AH88:AH89)/2</f>
        <v>59.199999999999996</v>
      </c>
      <c r="AI90"/>
      <c r="AJ90" s="245">
        <f t="shared" ref="AJ90" si="163">SUM(AJ88:AJ89)/2</f>
        <v>23</v>
      </c>
      <c r="AK90"/>
      <c r="AL90" s="245">
        <f t="shared" ref="AL90:AM90" si="164">SUM(AL88:AL89)/2</f>
        <v>12.7</v>
      </c>
      <c r="AM90" s="244">
        <f t="shared" si="164"/>
        <v>9.6000000000000002E-2</v>
      </c>
      <c r="AN90"/>
      <c r="AO90" s="245">
        <f t="shared" ref="AO90" si="165">SUM(AO88:AO89)/2</f>
        <v>4.1500000000000004</v>
      </c>
      <c r="AP90" s="246">
        <v>70.34</v>
      </c>
      <c r="AQ90" s="246">
        <v>0.99</v>
      </c>
      <c r="AR90"/>
      <c r="AS90"/>
      <c r="AT90"/>
      <c r="AU90"/>
      <c r="AV90" s="248">
        <v>15.647</v>
      </c>
      <c r="AW90" s="248">
        <v>14.61</v>
      </c>
      <c r="AX90"/>
      <c r="AY90"/>
      <c r="AZ90"/>
      <c r="BA90"/>
      <c r="BB90"/>
      <c r="BC90"/>
      <c r="BD90" s="246">
        <v>9.1300000000000008</v>
      </c>
      <c r="BE90" s="246">
        <v>17.86</v>
      </c>
      <c r="BF90" s="246">
        <v>12.54</v>
      </c>
    </row>
    <row r="91" spans="1:58" x14ac:dyDescent="0.25">
      <c r="A91" s="232">
        <v>40266</v>
      </c>
      <c r="B91" s="246">
        <v>6.38</v>
      </c>
      <c r="C91" s="246">
        <v>6.63</v>
      </c>
      <c r="D91"/>
      <c r="E91"/>
      <c r="F91"/>
      <c r="G91"/>
      <c r="H91" s="246">
        <v>6.75</v>
      </c>
      <c r="I91" s="246">
        <v>1.34</v>
      </c>
      <c r="J91"/>
      <c r="K91"/>
      <c r="L91"/>
      <c r="M91"/>
      <c r="N91" s="247">
        <v>32</v>
      </c>
      <c r="O91"/>
      <c r="P91"/>
      <c r="Q91"/>
      <c r="R91" s="247">
        <v>0</v>
      </c>
      <c r="S91" s="248">
        <v>0.29799999999999999</v>
      </c>
      <c r="T91"/>
      <c r="U91"/>
      <c r="V91" s="248">
        <v>0.27200000000000002</v>
      </c>
      <c r="W91" s="248">
        <v>0.30199999999999999</v>
      </c>
      <c r="X91"/>
      <c r="Y91"/>
      <c r="Z91"/>
      <c r="AA91"/>
      <c r="AB91"/>
      <c r="AC91" s="249">
        <v>30.1</v>
      </c>
      <c r="AD91"/>
      <c r="AE91"/>
      <c r="AF91"/>
      <c r="AG91"/>
      <c r="AH91" s="249">
        <v>60.2</v>
      </c>
      <c r="AI91"/>
      <c r="AJ91" s="249">
        <v>22.8</v>
      </c>
      <c r="AK91"/>
      <c r="AL91" s="249">
        <v>11.7</v>
      </c>
      <c r="AM91" s="248">
        <v>0.08</v>
      </c>
      <c r="AN91"/>
      <c r="AO91" s="249">
        <v>4.3</v>
      </c>
      <c r="AP91" s="246">
        <v>80.17</v>
      </c>
      <c r="AQ91" s="246">
        <v>1.1399999999999999</v>
      </c>
      <c r="AR91"/>
      <c r="AS91"/>
      <c r="AT91"/>
      <c r="AU91"/>
      <c r="AV91" s="248">
        <v>16.675999999999998</v>
      </c>
      <c r="AW91" s="248">
        <v>14.699</v>
      </c>
      <c r="AX91"/>
      <c r="AY91"/>
      <c r="AZ91"/>
      <c r="BA91"/>
      <c r="BB91"/>
      <c r="BC91"/>
      <c r="BD91" s="246">
        <v>9.1300000000000008</v>
      </c>
      <c r="BE91" s="246">
        <v>17.54</v>
      </c>
      <c r="BF91" s="246">
        <v>13.02</v>
      </c>
    </row>
    <row r="92" spans="1:58" x14ac:dyDescent="0.25">
      <c r="A92" s="232">
        <v>40267</v>
      </c>
      <c r="B92" s="246">
        <v>6.38</v>
      </c>
      <c r="C92" s="246">
        <v>6.58</v>
      </c>
      <c r="D92"/>
      <c r="E92"/>
      <c r="F92"/>
      <c r="G92"/>
      <c r="H92" s="246">
        <v>6.86</v>
      </c>
      <c r="I92" s="246">
        <v>1.21</v>
      </c>
      <c r="J92"/>
      <c r="K92"/>
      <c r="L92"/>
      <c r="M92"/>
      <c r="N92" s="247">
        <v>35</v>
      </c>
      <c r="O92"/>
      <c r="P92"/>
      <c r="Q92"/>
      <c r="R92" s="247">
        <v>0</v>
      </c>
      <c r="S92" s="248">
        <v>0.30299999999999999</v>
      </c>
      <c r="T92"/>
      <c r="U92"/>
      <c r="V92" s="248">
        <v>7.1999999999999995E-2</v>
      </c>
      <c r="W92" s="248">
        <v>0.187</v>
      </c>
      <c r="X92"/>
      <c r="Y92"/>
      <c r="Z92"/>
      <c r="AA92"/>
      <c r="AB92"/>
      <c r="AC92" s="249">
        <v>33.200000000000003</v>
      </c>
      <c r="AD92"/>
      <c r="AE92"/>
      <c r="AF92"/>
      <c r="AG92"/>
      <c r="AH92" s="249">
        <v>66.400000000000006</v>
      </c>
      <c r="AI92"/>
      <c r="AJ92" s="249">
        <v>20.399999999999999</v>
      </c>
      <c r="AK92"/>
      <c r="AL92" s="249">
        <v>10.9</v>
      </c>
      <c r="AM92" s="248">
        <v>5.7000000000000002E-2</v>
      </c>
      <c r="AN92"/>
      <c r="AO92" s="249">
        <v>4</v>
      </c>
      <c r="AP92" s="246">
        <v>65.510000000000005</v>
      </c>
      <c r="AQ92" s="246">
        <v>0.92</v>
      </c>
      <c r="AR92"/>
      <c r="AS92"/>
      <c r="AT92"/>
      <c r="AU92"/>
      <c r="AV92" s="248">
        <v>15.013999999999999</v>
      </c>
      <c r="AW92" s="248">
        <v>13.951000000000001</v>
      </c>
      <c r="AX92"/>
      <c r="AY92"/>
      <c r="AZ92"/>
      <c r="BA92"/>
      <c r="BB92"/>
      <c r="BC92"/>
      <c r="BD92" s="246">
        <v>9.1300000000000008</v>
      </c>
      <c r="BE92" s="246">
        <v>17.54</v>
      </c>
      <c r="BF92" s="246">
        <v>13.02</v>
      </c>
    </row>
    <row r="93" spans="1:58" ht="15.75" thickBot="1" x14ac:dyDescent="0.3">
      <c r="A93" s="232">
        <v>40268</v>
      </c>
      <c r="B93" s="330">
        <v>6.46</v>
      </c>
      <c r="C93" s="330">
        <v>6.52</v>
      </c>
      <c r="D93"/>
      <c r="E93"/>
      <c r="F93"/>
      <c r="G93"/>
      <c r="H93" s="330">
        <v>7.21</v>
      </c>
      <c r="I93" s="330">
        <v>1.28</v>
      </c>
      <c r="J93"/>
      <c r="K93"/>
      <c r="L93"/>
      <c r="M93"/>
      <c r="N93" s="331">
        <v>31</v>
      </c>
      <c r="O93"/>
      <c r="P93"/>
      <c r="Q93"/>
      <c r="R93" s="331">
        <v>0</v>
      </c>
      <c r="S93" s="329">
        <v>0.30299999999999999</v>
      </c>
      <c r="T93"/>
      <c r="U93"/>
      <c r="V93" s="329">
        <v>6.8000000000000005E-2</v>
      </c>
      <c r="W93" s="329">
        <v>0.13100000000000001</v>
      </c>
      <c r="X93"/>
      <c r="Y93"/>
      <c r="Z93"/>
      <c r="AA93"/>
      <c r="AB93"/>
      <c r="AC93" s="332">
        <v>34.1</v>
      </c>
      <c r="AD93"/>
      <c r="AE93"/>
      <c r="AF93"/>
      <c r="AG93"/>
      <c r="AH93" s="332">
        <v>68.2</v>
      </c>
      <c r="AI93"/>
      <c r="AJ93" s="332">
        <v>21.3</v>
      </c>
      <c r="AK93"/>
      <c r="AL93" s="332">
        <v>15.7</v>
      </c>
      <c r="AM93" s="329">
        <v>9.9000000000000005E-2</v>
      </c>
      <c r="AN93"/>
      <c r="AO93" s="332">
        <v>4.3</v>
      </c>
      <c r="AP93" s="330">
        <v>76.8</v>
      </c>
      <c r="AQ93" s="330">
        <v>0.98</v>
      </c>
      <c r="AR93"/>
      <c r="AS93"/>
      <c r="AT93"/>
      <c r="AU93"/>
      <c r="AV93" s="329">
        <v>16.414999999999999</v>
      </c>
      <c r="AW93" s="329">
        <v>15.412000000000001</v>
      </c>
      <c r="AX93"/>
      <c r="AY93"/>
      <c r="AZ93"/>
      <c r="BA93"/>
      <c r="BB93"/>
      <c r="BC93"/>
      <c r="BD93" s="330">
        <v>9.1300000000000008</v>
      </c>
      <c r="BE93" s="330">
        <v>17.54</v>
      </c>
      <c r="BF93" s="330">
        <v>14.22</v>
      </c>
    </row>
    <row r="94" spans="1:58" x14ac:dyDescent="0.25">
      <c r="A94" s="232">
        <v>40269</v>
      </c>
      <c r="B94" s="246">
        <v>6.47</v>
      </c>
      <c r="C94" s="246">
        <v>6.33</v>
      </c>
      <c r="D94"/>
      <c r="E94"/>
      <c r="F94"/>
      <c r="G94"/>
      <c r="H94" s="246">
        <v>7.31</v>
      </c>
      <c r="I94" s="246">
        <v>1.19</v>
      </c>
      <c r="J94"/>
      <c r="K94"/>
      <c r="L94"/>
      <c r="M94"/>
      <c r="N94" s="247">
        <v>34</v>
      </c>
      <c r="O94"/>
      <c r="P94"/>
      <c r="Q94"/>
      <c r="R94" s="247">
        <v>0</v>
      </c>
      <c r="S94" s="248">
        <v>0.29499999999999998</v>
      </c>
      <c r="T94"/>
      <c r="U94"/>
      <c r="V94" s="248">
        <v>9.5000000000000001E-2</v>
      </c>
      <c r="W94" s="248">
        <v>0.153</v>
      </c>
      <c r="X94"/>
      <c r="Y94"/>
      <c r="Z94"/>
      <c r="AA94"/>
      <c r="AB94"/>
      <c r="AC94" s="249">
        <v>33.6</v>
      </c>
      <c r="AD94"/>
      <c r="AE94"/>
      <c r="AF94"/>
      <c r="AG94"/>
      <c r="AH94" s="249">
        <v>67.400000000000006</v>
      </c>
      <c r="AI94"/>
      <c r="AJ94" s="249">
        <v>25.8</v>
      </c>
      <c r="AK94"/>
      <c r="AL94" s="249">
        <v>15.1</v>
      </c>
      <c r="AM94" s="248">
        <v>0.11600000000000001</v>
      </c>
      <c r="AN94"/>
      <c r="AO94" s="249">
        <v>4.0999999999999996</v>
      </c>
      <c r="AP94" s="246">
        <v>69.92</v>
      </c>
      <c r="AQ94" s="246">
        <v>0.97</v>
      </c>
      <c r="AR94"/>
      <c r="AS94"/>
      <c r="AT94"/>
      <c r="AU94"/>
      <c r="AV94" s="248">
        <v>15.718</v>
      </c>
      <c r="AW94" s="248">
        <v>14.683999999999999</v>
      </c>
      <c r="AX94"/>
      <c r="AY94"/>
      <c r="AZ94"/>
      <c r="BA94"/>
      <c r="BB94"/>
      <c r="BC94"/>
      <c r="BD94" s="246">
        <v>9.1300000000000008</v>
      </c>
      <c r="BE94" s="246">
        <v>17.54</v>
      </c>
      <c r="BF94" s="246">
        <v>14.22</v>
      </c>
    </row>
    <row r="95" spans="1:58" x14ac:dyDescent="0.25">
      <c r="A95" s="232">
        <v>40270</v>
      </c>
      <c r="B95" s="246">
        <v>6.51</v>
      </c>
      <c r="C95" s="246">
        <v>6.44</v>
      </c>
      <c r="D95"/>
      <c r="E95"/>
      <c r="F95"/>
      <c r="G95"/>
      <c r="H95" s="246">
        <v>7.37</v>
      </c>
      <c r="I95" s="246">
        <v>1.23</v>
      </c>
      <c r="J95"/>
      <c r="K95"/>
      <c r="L95"/>
      <c r="M95"/>
      <c r="N95" s="247">
        <v>43</v>
      </c>
      <c r="O95"/>
      <c r="P95"/>
      <c r="Q95"/>
      <c r="R95" s="247">
        <v>0</v>
      </c>
      <c r="S95" s="248">
        <v>0.29899999999999999</v>
      </c>
      <c r="T95"/>
      <c r="U95"/>
      <c r="V95" s="248">
        <v>8.7999999999999995E-2</v>
      </c>
      <c r="W95" s="248">
        <v>0.14199999999999999</v>
      </c>
      <c r="X95"/>
      <c r="Y95"/>
      <c r="Z95"/>
      <c r="AA95"/>
      <c r="AB95"/>
      <c r="AC95" s="249">
        <v>35.299999999999997</v>
      </c>
      <c r="AD95"/>
      <c r="AE95"/>
      <c r="AF95"/>
      <c r="AG95"/>
      <c r="AH95" s="249">
        <v>70.599999999999994</v>
      </c>
      <c r="AI95"/>
      <c r="AJ95" s="249">
        <v>23.7</v>
      </c>
      <c r="AK95"/>
      <c r="AL95" s="249">
        <v>14.9</v>
      </c>
      <c r="AM95" s="248">
        <v>0.10100000000000001</v>
      </c>
      <c r="AN95"/>
      <c r="AO95" s="249">
        <v>4.8</v>
      </c>
      <c r="AP95" s="246">
        <v>75.3</v>
      </c>
      <c r="AQ95" s="246">
        <v>1.07</v>
      </c>
      <c r="AR95"/>
      <c r="AS95"/>
      <c r="AT95"/>
      <c r="AU95"/>
      <c r="AV95" s="248">
        <v>15.903</v>
      </c>
      <c r="AW95" s="248">
        <v>14.882999999999999</v>
      </c>
      <c r="AX95"/>
      <c r="AY95"/>
      <c r="AZ95"/>
      <c r="BA95"/>
      <c r="BB95"/>
      <c r="BC95"/>
      <c r="BD95" s="246">
        <v>9.1300000000000008</v>
      </c>
      <c r="BE95" s="246">
        <v>17.54</v>
      </c>
      <c r="BF95" s="246">
        <v>14.22</v>
      </c>
    </row>
    <row r="96" spans="1:58" x14ac:dyDescent="0.25">
      <c r="A96" s="232">
        <v>40271</v>
      </c>
      <c r="B96" s="246">
        <v>6.62</v>
      </c>
      <c r="C96" s="246">
        <v>6.46</v>
      </c>
      <c r="D96"/>
      <c r="E96"/>
      <c r="F96"/>
      <c r="G96"/>
      <c r="H96" s="246">
        <v>6.47</v>
      </c>
      <c r="I96" s="246">
        <v>1.41</v>
      </c>
      <c r="J96"/>
      <c r="K96"/>
      <c r="L96"/>
      <c r="M96"/>
      <c r="N96" s="247">
        <v>34</v>
      </c>
      <c r="O96"/>
      <c r="P96"/>
      <c r="Q96"/>
      <c r="R96" s="247">
        <v>0</v>
      </c>
      <c r="S96" s="248">
        <v>0.309</v>
      </c>
      <c r="T96"/>
      <c r="U96"/>
      <c r="V96" s="248">
        <v>0.113</v>
      </c>
      <c r="W96" s="248">
        <v>0.32</v>
      </c>
      <c r="X96"/>
      <c r="Y96"/>
      <c r="Z96"/>
      <c r="AA96"/>
      <c r="AB96"/>
      <c r="AC96" s="249">
        <v>33.6</v>
      </c>
      <c r="AD96"/>
      <c r="AE96"/>
      <c r="AF96"/>
      <c r="AG96"/>
      <c r="AH96" s="249">
        <v>67.099999999999994</v>
      </c>
      <c r="AI96"/>
      <c r="AJ96" s="249">
        <v>22.7</v>
      </c>
      <c r="AK96"/>
      <c r="AL96" s="249">
        <v>12.6</v>
      </c>
      <c r="AM96" s="248">
        <v>0.10100000000000001</v>
      </c>
      <c r="AN96"/>
      <c r="AO96" s="249">
        <v>4.5</v>
      </c>
      <c r="AP96" s="246">
        <v>80.48</v>
      </c>
      <c r="AQ96" s="246">
        <v>1.03</v>
      </c>
      <c r="AR96"/>
      <c r="AS96"/>
      <c r="AT96"/>
      <c r="AU96"/>
      <c r="AV96" s="248">
        <v>16.010000000000002</v>
      </c>
      <c r="AW96" s="248">
        <v>14.96</v>
      </c>
      <c r="AX96"/>
      <c r="AY96"/>
      <c r="AZ96"/>
      <c r="BA96"/>
      <c r="BB96"/>
      <c r="BC96"/>
      <c r="BD96" s="246">
        <v>9.1300000000000008</v>
      </c>
      <c r="BE96" s="246">
        <v>17.54</v>
      </c>
      <c r="BF96" s="246">
        <v>15.42</v>
      </c>
    </row>
    <row r="97" spans="1:58" x14ac:dyDescent="0.25">
      <c r="A97" s="232">
        <v>40272</v>
      </c>
      <c r="B97" s="242">
        <f t="shared" ref="B97:C97" si="166">SUM(B95:B96)/2</f>
        <v>6.5649999999999995</v>
      </c>
      <c r="C97" s="242">
        <f t="shared" si="166"/>
        <v>6.45</v>
      </c>
      <c r="D97"/>
      <c r="E97"/>
      <c r="F97"/>
      <c r="G97"/>
      <c r="H97" s="242">
        <f t="shared" ref="H97:I97" si="167">SUM(H95:H96)/2</f>
        <v>6.92</v>
      </c>
      <c r="I97" s="242">
        <f t="shared" si="167"/>
        <v>1.3199999999999998</v>
      </c>
      <c r="J97"/>
      <c r="K97"/>
      <c r="L97"/>
      <c r="M97"/>
      <c r="N97" s="243">
        <f t="shared" ref="N97" si="168">SUM(N95:N96)/2</f>
        <v>38.5</v>
      </c>
      <c r="O97"/>
      <c r="P97"/>
      <c r="Q97"/>
      <c r="R97" s="243">
        <f t="shared" ref="R97:S97" si="169">SUM(R95:R96)/2</f>
        <v>0</v>
      </c>
      <c r="S97" s="244">
        <f t="shared" si="169"/>
        <v>0.30399999999999999</v>
      </c>
      <c r="T97"/>
      <c r="U97"/>
      <c r="V97" s="244">
        <f t="shared" ref="V97:W97" si="170">SUM(V95:V96)/2</f>
        <v>0.10050000000000001</v>
      </c>
      <c r="W97" s="244">
        <f t="shared" si="170"/>
        <v>0.23099999999999998</v>
      </c>
      <c r="X97"/>
      <c r="Y97"/>
      <c r="Z97"/>
      <c r="AA97"/>
      <c r="AB97"/>
      <c r="AC97" s="245">
        <f t="shared" ref="AC97" si="171">SUM(AC95:AC96)/2</f>
        <v>34.450000000000003</v>
      </c>
      <c r="AD97"/>
      <c r="AE97"/>
      <c r="AF97"/>
      <c r="AG97"/>
      <c r="AH97" s="245">
        <f t="shared" ref="AH97" si="172">SUM(AH95:AH96)/2</f>
        <v>68.849999999999994</v>
      </c>
      <c r="AI97"/>
      <c r="AJ97" s="245">
        <f t="shared" ref="AJ97" si="173">SUM(AJ95:AJ96)/2</f>
        <v>23.2</v>
      </c>
      <c r="AK97"/>
      <c r="AL97" s="245">
        <f t="shared" ref="AL97:AM97" si="174">SUM(AL95:AL96)/2</f>
        <v>13.75</v>
      </c>
      <c r="AM97" s="244">
        <f t="shared" si="174"/>
        <v>0.10100000000000001</v>
      </c>
      <c r="AN97"/>
      <c r="AO97" s="245">
        <f t="shared" ref="AO97:AQ97" si="175">SUM(AO95:AO96)/2</f>
        <v>4.6500000000000004</v>
      </c>
      <c r="AP97" s="242">
        <f t="shared" si="175"/>
        <v>77.89</v>
      </c>
      <c r="AQ97" s="242">
        <f t="shared" si="175"/>
        <v>1.05</v>
      </c>
      <c r="AR97"/>
      <c r="AS97"/>
      <c r="AT97"/>
      <c r="AU97"/>
      <c r="AV97" s="244">
        <f t="shared" ref="AV97:AW97" si="176">SUM(AV95:AV96)/2</f>
        <v>15.956500000000002</v>
      </c>
      <c r="AW97" s="244">
        <f t="shared" si="176"/>
        <v>14.9215</v>
      </c>
      <c r="AX97"/>
      <c r="AY97"/>
      <c r="AZ97"/>
      <c r="BA97"/>
      <c r="BB97"/>
      <c r="BC97"/>
      <c r="BD97" s="242">
        <f t="shared" ref="BD97:BF97" si="177">SUM(BD95:BD96)/2</f>
        <v>9.1300000000000008</v>
      </c>
      <c r="BE97" s="242">
        <f t="shared" si="177"/>
        <v>17.54</v>
      </c>
      <c r="BF97" s="242">
        <f t="shared" si="177"/>
        <v>14.82</v>
      </c>
    </row>
    <row r="98" spans="1:58" x14ac:dyDescent="0.25">
      <c r="A98" s="232">
        <v>40273</v>
      </c>
      <c r="B98" s="246">
        <v>6.47</v>
      </c>
      <c r="C98" s="246">
        <v>6.35</v>
      </c>
      <c r="D98"/>
      <c r="E98"/>
      <c r="F98"/>
      <c r="G98"/>
      <c r="H98" s="246">
        <v>6.6</v>
      </c>
      <c r="I98" s="246">
        <v>1.1499999999999999</v>
      </c>
      <c r="J98"/>
      <c r="K98"/>
      <c r="L98"/>
      <c r="M98"/>
      <c r="N98" s="247">
        <v>41</v>
      </c>
      <c r="O98"/>
      <c r="P98"/>
      <c r="Q98"/>
      <c r="R98" s="247">
        <v>0</v>
      </c>
      <c r="S98" s="248">
        <v>0.36599999999999999</v>
      </c>
      <c r="T98"/>
      <c r="U98"/>
      <c r="V98" s="248">
        <v>0.155</v>
      </c>
      <c r="W98" s="248">
        <v>0.248</v>
      </c>
      <c r="X98"/>
      <c r="Y98"/>
      <c r="Z98"/>
      <c r="AA98"/>
      <c r="AB98"/>
      <c r="AC98" s="249">
        <v>35.1</v>
      </c>
      <c r="AD98"/>
      <c r="AE98"/>
      <c r="AF98"/>
      <c r="AG98"/>
      <c r="AH98" s="249">
        <v>70.2</v>
      </c>
      <c r="AI98"/>
      <c r="AJ98" s="249">
        <v>37.700000000000003</v>
      </c>
      <c r="AK98"/>
      <c r="AL98" s="249">
        <v>14.8</v>
      </c>
      <c r="AM98" s="248">
        <v>9.2999999999999999E-2</v>
      </c>
      <c r="AN98"/>
      <c r="AO98" s="249">
        <v>4.4000000000000004</v>
      </c>
      <c r="AP98" s="246">
        <v>84.58</v>
      </c>
      <c r="AQ98" s="246">
        <v>1.52</v>
      </c>
      <c r="AR98"/>
      <c r="AS98"/>
      <c r="AT98"/>
      <c r="AU98"/>
      <c r="AV98" s="248">
        <v>16.306000000000001</v>
      </c>
      <c r="AW98" s="248">
        <v>14.379</v>
      </c>
      <c r="AX98"/>
      <c r="AY98"/>
      <c r="AZ98"/>
      <c r="BA98"/>
      <c r="BB98"/>
      <c r="BC98"/>
      <c r="BD98" s="246">
        <v>9.1300000000000008</v>
      </c>
      <c r="BE98" s="246">
        <v>17.54</v>
      </c>
      <c r="BF98" s="246">
        <v>15.42</v>
      </c>
    </row>
    <row r="99" spans="1:58" x14ac:dyDescent="0.25">
      <c r="A99" s="232">
        <v>40274</v>
      </c>
      <c r="B99" s="246">
        <v>6.45</v>
      </c>
      <c r="C99" s="246">
        <v>6.48</v>
      </c>
      <c r="D99"/>
      <c r="E99"/>
      <c r="F99"/>
      <c r="G99"/>
      <c r="H99" s="246">
        <v>8.77</v>
      </c>
      <c r="I99" s="246">
        <v>1.1499999999999999</v>
      </c>
      <c r="J99"/>
      <c r="K99"/>
      <c r="L99"/>
      <c r="M99"/>
      <c r="N99" s="247">
        <v>38</v>
      </c>
      <c r="O99"/>
      <c r="P99"/>
      <c r="Q99"/>
      <c r="R99" s="247">
        <v>0</v>
      </c>
      <c r="S99" s="248">
        <v>0.30599999999999999</v>
      </c>
      <c r="T99"/>
      <c r="U99"/>
      <c r="V99" s="248">
        <v>8.5999999999999993E-2</v>
      </c>
      <c r="W99" s="248">
        <v>0.19800000000000001</v>
      </c>
      <c r="X99"/>
      <c r="Y99"/>
      <c r="Z99"/>
      <c r="AA99"/>
      <c r="AB99"/>
      <c r="AC99" s="249">
        <v>30.1</v>
      </c>
      <c r="AD99"/>
      <c r="AE99"/>
      <c r="AF99"/>
      <c r="AG99"/>
      <c r="AH99" s="249">
        <v>60.2</v>
      </c>
      <c r="AI99"/>
      <c r="AJ99" s="249">
        <v>26.2</v>
      </c>
      <c r="AK99"/>
      <c r="AL99" s="249">
        <v>14.3</v>
      </c>
      <c r="AM99" s="248">
        <v>0.14499999999999999</v>
      </c>
      <c r="AN99"/>
      <c r="AO99" s="249">
        <v>4.2</v>
      </c>
      <c r="AP99" s="246">
        <v>80.680000000000007</v>
      </c>
      <c r="AQ99" s="246">
        <v>1.34</v>
      </c>
      <c r="AR99"/>
      <c r="AS99"/>
      <c r="AT99"/>
      <c r="AU99"/>
      <c r="AV99" s="248">
        <v>15.616</v>
      </c>
      <c r="AW99" s="248">
        <v>14.683</v>
      </c>
      <c r="AX99"/>
      <c r="AY99"/>
      <c r="AZ99"/>
      <c r="BA99"/>
      <c r="BB99"/>
      <c r="BC99"/>
      <c r="BD99" s="246">
        <v>9.1300000000000008</v>
      </c>
      <c r="BE99" s="246">
        <v>17.54</v>
      </c>
      <c r="BF99" s="246">
        <v>15.42</v>
      </c>
    </row>
    <row r="100" spans="1:58" x14ac:dyDescent="0.25">
      <c r="A100" s="232">
        <v>40275</v>
      </c>
      <c r="B100" s="246">
        <v>6.45</v>
      </c>
      <c r="C100" s="246">
        <v>5.45</v>
      </c>
      <c r="D100"/>
      <c r="E100"/>
      <c r="F100"/>
      <c r="G100"/>
      <c r="H100" s="246">
        <v>7.53</v>
      </c>
      <c r="I100" s="246">
        <v>1.21</v>
      </c>
      <c r="J100"/>
      <c r="K100"/>
      <c r="L100"/>
      <c r="M100"/>
      <c r="N100" s="247">
        <v>45</v>
      </c>
      <c r="O100"/>
      <c r="P100"/>
      <c r="Q100"/>
      <c r="R100" s="247">
        <v>0</v>
      </c>
      <c r="S100" s="248">
        <v>0.313</v>
      </c>
      <c r="T100"/>
      <c r="U100"/>
      <c r="V100" s="248">
        <v>0.13900000000000001</v>
      </c>
      <c r="W100" s="248">
        <v>0.75800000000000001</v>
      </c>
      <c r="X100"/>
      <c r="Y100"/>
      <c r="Z100"/>
      <c r="AA100"/>
      <c r="AB100"/>
      <c r="AC100" s="249">
        <v>30.2</v>
      </c>
      <c r="AD100"/>
      <c r="AE100"/>
      <c r="AF100"/>
      <c r="AG100"/>
      <c r="AH100" s="249">
        <v>60.5</v>
      </c>
      <c r="AI100"/>
      <c r="AJ100" s="249">
        <v>25.8</v>
      </c>
      <c r="AK100"/>
      <c r="AL100" s="249">
        <v>13.9</v>
      </c>
      <c r="AM100" s="248">
        <v>0.16800000000000001</v>
      </c>
      <c r="AN100"/>
      <c r="AO100" s="249">
        <v>5.0999999999999996</v>
      </c>
      <c r="AP100" s="246">
        <v>80.66</v>
      </c>
      <c r="AQ100" s="246">
        <v>1.25</v>
      </c>
      <c r="AR100"/>
      <c r="AS100"/>
      <c r="AT100"/>
      <c r="AU100"/>
      <c r="AV100" s="248">
        <v>15.865</v>
      </c>
      <c r="AW100" s="248">
        <v>14.88</v>
      </c>
      <c r="AX100"/>
      <c r="AY100"/>
      <c r="AZ100"/>
      <c r="BA100"/>
      <c r="BB100"/>
      <c r="BC100"/>
      <c r="BD100" s="246">
        <v>9.1300000000000008</v>
      </c>
      <c r="BE100" s="246">
        <v>17.54</v>
      </c>
      <c r="BF100" s="246">
        <v>15.42</v>
      </c>
    </row>
    <row r="101" spans="1:58" x14ac:dyDescent="0.25">
      <c r="A101" s="232">
        <v>40276</v>
      </c>
      <c r="B101" s="246">
        <v>6.34</v>
      </c>
      <c r="C101" s="246">
        <v>5.21</v>
      </c>
      <c r="D101"/>
      <c r="E101"/>
      <c r="F101"/>
      <c r="G101"/>
      <c r="H101" s="246">
        <v>7.37</v>
      </c>
      <c r="I101" s="246">
        <v>1.29</v>
      </c>
      <c r="J101"/>
      <c r="K101"/>
      <c r="L101"/>
      <c r="M101"/>
      <c r="N101" s="247">
        <v>42</v>
      </c>
      <c r="O101"/>
      <c r="P101"/>
      <c r="Q101"/>
      <c r="R101" s="247">
        <v>0</v>
      </c>
      <c r="S101" s="248">
        <v>0.30299999999999999</v>
      </c>
      <c r="T101"/>
      <c r="U101"/>
      <c r="V101" s="248">
        <v>8.8999999999999996E-2</v>
      </c>
      <c r="W101" s="248">
        <v>0.214</v>
      </c>
      <c r="X101"/>
      <c r="Y101"/>
      <c r="Z101"/>
      <c r="AA101"/>
      <c r="AB101"/>
      <c r="AC101" s="249">
        <v>28.2</v>
      </c>
      <c r="AD101"/>
      <c r="AE101"/>
      <c r="AF101"/>
      <c r="AG101"/>
      <c r="AH101" s="249">
        <v>56.4</v>
      </c>
      <c r="AI101"/>
      <c r="AJ101" s="249">
        <v>26.8</v>
      </c>
      <c r="AK101"/>
      <c r="AL101" s="249">
        <v>11.8</v>
      </c>
      <c r="AM101" s="248">
        <v>6.7000000000000004E-2</v>
      </c>
      <c r="AN101"/>
      <c r="AO101" s="249">
        <v>5.2</v>
      </c>
      <c r="AP101" s="246">
        <v>80.19</v>
      </c>
      <c r="AQ101" s="246">
        <v>1.18</v>
      </c>
      <c r="AR101"/>
      <c r="AS101"/>
      <c r="AT101"/>
      <c r="AU101"/>
      <c r="AV101" s="248">
        <v>15.858000000000001</v>
      </c>
      <c r="AW101" s="248">
        <v>14.712</v>
      </c>
      <c r="AX101"/>
      <c r="AY101"/>
      <c r="AZ101"/>
      <c r="BA101"/>
      <c r="BB101"/>
      <c r="BC101"/>
      <c r="BD101" s="246">
        <v>9.1300000000000008</v>
      </c>
      <c r="BE101" s="246">
        <v>17.54</v>
      </c>
      <c r="BF101" s="246">
        <v>11.83</v>
      </c>
    </row>
    <row r="102" spans="1:58" x14ac:dyDescent="0.25">
      <c r="A102" s="232">
        <v>40277</v>
      </c>
      <c r="B102" s="246">
        <v>6.36</v>
      </c>
      <c r="C102" s="246">
        <v>5.24</v>
      </c>
      <c r="D102"/>
      <c r="E102"/>
      <c r="F102"/>
      <c r="G102"/>
      <c r="H102" s="246">
        <v>7.34</v>
      </c>
      <c r="I102" s="246">
        <v>1.23</v>
      </c>
      <c r="J102"/>
      <c r="K102"/>
      <c r="L102"/>
      <c r="M102"/>
      <c r="N102" s="247">
        <v>41</v>
      </c>
      <c r="O102"/>
      <c r="P102"/>
      <c r="Q102"/>
      <c r="R102" s="247">
        <v>0</v>
      </c>
      <c r="S102" s="248">
        <v>0.30099999999999999</v>
      </c>
      <c r="T102"/>
      <c r="U102"/>
      <c r="V102" s="248">
        <v>0.51</v>
      </c>
      <c r="W102" s="248">
        <v>0.28999999999999998</v>
      </c>
      <c r="X102"/>
      <c r="Y102"/>
      <c r="Z102"/>
      <c r="AA102"/>
      <c r="AB102"/>
      <c r="AC102" s="249">
        <v>29.6</v>
      </c>
      <c r="AD102"/>
      <c r="AE102"/>
      <c r="AF102"/>
      <c r="AG102"/>
      <c r="AH102" s="249">
        <v>59.2</v>
      </c>
      <c r="AI102"/>
      <c r="AJ102" s="249">
        <v>26.4</v>
      </c>
      <c r="AK102"/>
      <c r="AL102" s="249">
        <v>9.8000000000000007</v>
      </c>
      <c r="AM102" s="248">
        <v>5.2999999999999999E-2</v>
      </c>
      <c r="AN102"/>
      <c r="AO102" s="249">
        <v>5</v>
      </c>
      <c r="AP102" s="246">
        <v>79.69</v>
      </c>
      <c r="AQ102" s="246">
        <v>1.2</v>
      </c>
      <c r="AR102"/>
      <c r="AS102"/>
      <c r="AT102"/>
      <c r="AU102"/>
      <c r="AV102" s="248">
        <v>15.821</v>
      </c>
      <c r="AW102" s="248">
        <v>14.863</v>
      </c>
      <c r="AX102"/>
      <c r="AY102"/>
      <c r="AZ102"/>
      <c r="BA102"/>
      <c r="BB102"/>
      <c r="BC102"/>
      <c r="BD102" s="246">
        <v>9.1300000000000008</v>
      </c>
      <c r="BE102" s="246">
        <v>17.54</v>
      </c>
      <c r="BF102" s="246">
        <v>11.83</v>
      </c>
    </row>
    <row r="103" spans="1:58" x14ac:dyDescent="0.25">
      <c r="A103" s="232">
        <v>40278</v>
      </c>
      <c r="B103" s="246">
        <v>6.33</v>
      </c>
      <c r="C103" s="246">
        <v>6.39</v>
      </c>
      <c r="D103"/>
      <c r="E103"/>
      <c r="F103"/>
      <c r="G103"/>
      <c r="H103" s="246">
        <v>7.44</v>
      </c>
      <c r="I103" s="246">
        <v>1.27</v>
      </c>
      <c r="J103"/>
      <c r="K103"/>
      <c r="L103"/>
      <c r="M103"/>
      <c r="N103" s="247">
        <v>42</v>
      </c>
      <c r="O103"/>
      <c r="P103"/>
      <c r="Q103"/>
      <c r="R103" s="247">
        <v>0</v>
      </c>
      <c r="S103" s="248">
        <v>0.31</v>
      </c>
      <c r="T103"/>
      <c r="U103"/>
      <c r="V103" s="248">
        <v>0.108</v>
      </c>
      <c r="W103" s="248">
        <v>0.185</v>
      </c>
      <c r="X103"/>
      <c r="Y103"/>
      <c r="Z103"/>
      <c r="AA103"/>
      <c r="AB103"/>
      <c r="AC103" s="249">
        <v>30</v>
      </c>
      <c r="AD103"/>
      <c r="AE103"/>
      <c r="AF103"/>
      <c r="AG103"/>
      <c r="AH103" s="249">
        <v>60</v>
      </c>
      <c r="AI103"/>
      <c r="AJ103" s="249">
        <v>24.2</v>
      </c>
      <c r="AK103"/>
      <c r="AL103" s="249">
        <v>10.1</v>
      </c>
      <c r="AM103" s="248">
        <v>6.0999999999999999E-2</v>
      </c>
      <c r="AN103"/>
      <c r="AO103" s="249">
        <v>5.0999999999999996</v>
      </c>
      <c r="AP103" s="246">
        <v>80.2</v>
      </c>
      <c r="AQ103" s="246">
        <v>1.18</v>
      </c>
      <c r="AR103"/>
      <c r="AS103"/>
      <c r="AT103"/>
      <c r="AU103"/>
      <c r="AV103" s="248">
        <v>15.74</v>
      </c>
      <c r="AW103" s="248">
        <v>14.85</v>
      </c>
      <c r="AX103"/>
      <c r="AY103"/>
      <c r="AZ103"/>
      <c r="BA103"/>
      <c r="BB103"/>
      <c r="BC103"/>
      <c r="BD103" s="246">
        <v>9.1300000000000008</v>
      </c>
      <c r="BE103" s="246">
        <v>17.54</v>
      </c>
      <c r="BF103" s="246">
        <v>11.83</v>
      </c>
    </row>
    <row r="104" spans="1:58" x14ac:dyDescent="0.25">
      <c r="A104" s="232">
        <v>40279</v>
      </c>
      <c r="B104" s="242">
        <f t="shared" ref="B104" si="178">SUM(B102:B103)/2</f>
        <v>6.3450000000000006</v>
      </c>
      <c r="C104" s="242">
        <f>SUM(C102:C103)/2</f>
        <v>5.8149999999999995</v>
      </c>
      <c r="D104"/>
      <c r="E104"/>
      <c r="F104"/>
      <c r="G104"/>
      <c r="H104" s="242">
        <f>SUM(H102:H103)/2</f>
        <v>7.3900000000000006</v>
      </c>
      <c r="I104" s="246">
        <v>1.32</v>
      </c>
      <c r="J104"/>
      <c r="K104"/>
      <c r="L104"/>
      <c r="M104"/>
      <c r="N104" s="243">
        <f t="shared" ref="N104" si="179">SUM(N102:N103)/2</f>
        <v>41.5</v>
      </c>
      <c r="O104"/>
      <c r="P104"/>
      <c r="Q104"/>
      <c r="R104" s="243">
        <f t="shared" ref="R104" si="180">SUM(R102:R103)/2</f>
        <v>0</v>
      </c>
      <c r="S104" s="244">
        <f>SUM(S102:S103)/2</f>
        <v>0.30549999999999999</v>
      </c>
      <c r="T104"/>
      <c r="U104"/>
      <c r="V104" s="244">
        <f t="shared" ref="V104:W104" si="181">SUM(V102:V103)/2</f>
        <v>0.309</v>
      </c>
      <c r="W104" s="244">
        <f t="shared" si="181"/>
        <v>0.23749999999999999</v>
      </c>
      <c r="X104"/>
      <c r="Y104"/>
      <c r="Z104"/>
      <c r="AA104"/>
      <c r="AB104"/>
      <c r="AC104" s="245">
        <f t="shared" ref="AC104" si="182">SUM(AC102:AC103)/2</f>
        <v>29.8</v>
      </c>
      <c r="AD104"/>
      <c r="AE104"/>
      <c r="AF104"/>
      <c r="AG104"/>
      <c r="AH104" s="245">
        <f t="shared" ref="AH104" si="183">SUM(AH102:AH103)/2</f>
        <v>59.6</v>
      </c>
      <c r="AI104"/>
      <c r="AJ104" s="245">
        <f t="shared" ref="AJ104" si="184">SUM(AJ102:AJ103)/2</f>
        <v>25.299999999999997</v>
      </c>
      <c r="AK104"/>
      <c r="AL104" s="245">
        <f t="shared" ref="AL104:AM104" si="185">SUM(AL102:AL103)/2</f>
        <v>9.9499999999999993</v>
      </c>
      <c r="AM104" s="244">
        <f t="shared" si="185"/>
        <v>5.6999999999999995E-2</v>
      </c>
      <c r="AN104"/>
      <c r="AO104" s="245">
        <f t="shared" ref="AO104" si="186">SUM(AO102:AO103)/2</f>
        <v>5.05</v>
      </c>
      <c r="AP104" s="246">
        <v>75.28</v>
      </c>
      <c r="AQ104" s="246">
        <v>1.19</v>
      </c>
      <c r="AR104"/>
      <c r="AS104"/>
      <c r="AT104"/>
      <c r="AU104"/>
      <c r="AV104" s="248">
        <v>14.506</v>
      </c>
      <c r="AW104" s="248">
        <v>13.638</v>
      </c>
      <c r="AX104"/>
      <c r="AY104"/>
      <c r="AZ104"/>
      <c r="BA104"/>
      <c r="BB104"/>
      <c r="BC104"/>
      <c r="BD104" s="246">
        <v>10.72</v>
      </c>
      <c r="BE104" s="246">
        <v>17.54</v>
      </c>
      <c r="BF104" s="246">
        <v>11.83</v>
      </c>
    </row>
    <row r="105" spans="1:58" x14ac:dyDescent="0.25">
      <c r="A105" s="232">
        <v>40280</v>
      </c>
      <c r="B105" s="246">
        <v>6.49</v>
      </c>
      <c r="C105" s="246">
        <v>6.4</v>
      </c>
      <c r="D105"/>
      <c r="E105"/>
      <c r="F105"/>
      <c r="G105"/>
      <c r="H105" s="246">
        <v>7.72</v>
      </c>
      <c r="I105" s="246">
        <v>1.55</v>
      </c>
      <c r="J105"/>
      <c r="K105"/>
      <c r="L105"/>
      <c r="M105"/>
      <c r="N105" s="247">
        <v>42</v>
      </c>
      <c r="O105"/>
      <c r="P105"/>
      <c r="Q105"/>
      <c r="R105" s="247">
        <v>0</v>
      </c>
      <c r="S105" s="248">
        <v>0.28899999999999998</v>
      </c>
      <c r="T105"/>
      <c r="U105"/>
      <c r="V105" s="248">
        <v>0.41499999999999998</v>
      </c>
      <c r="W105" s="248">
        <v>0.249</v>
      </c>
      <c r="X105"/>
      <c r="Y105"/>
      <c r="Z105"/>
      <c r="AA105"/>
      <c r="AB105"/>
      <c r="AC105" s="249">
        <v>27.5</v>
      </c>
      <c r="AD105"/>
      <c r="AE105"/>
      <c r="AF105"/>
      <c r="AG105"/>
      <c r="AH105" s="249">
        <v>55</v>
      </c>
      <c r="AI105"/>
      <c r="AJ105" s="249">
        <v>22.1</v>
      </c>
      <c r="AK105"/>
      <c r="AL105" s="249">
        <v>10.7</v>
      </c>
      <c r="AM105" s="248">
        <v>9.8000000000000004E-2</v>
      </c>
      <c r="AN105"/>
      <c r="AO105" s="249">
        <v>5.2</v>
      </c>
      <c r="AP105" s="246">
        <v>89.96</v>
      </c>
      <c r="AQ105" s="246">
        <v>1.23</v>
      </c>
      <c r="AR105"/>
      <c r="AS105"/>
      <c r="AT105"/>
      <c r="AU105"/>
      <c r="AV105" s="248">
        <v>16.408000000000001</v>
      </c>
      <c r="AW105" s="248">
        <v>14.694000000000001</v>
      </c>
      <c r="AX105"/>
      <c r="AY105"/>
      <c r="AZ105"/>
      <c r="BA105"/>
      <c r="BB105"/>
      <c r="BC105"/>
      <c r="BD105" s="246">
        <v>10.72</v>
      </c>
      <c r="BE105" s="246">
        <v>17.54</v>
      </c>
      <c r="BF105" s="246">
        <v>11.83</v>
      </c>
    </row>
    <row r="106" spans="1:58" x14ac:dyDescent="0.25">
      <c r="A106" s="232">
        <v>40281</v>
      </c>
      <c r="B106" s="246">
        <v>6.49</v>
      </c>
      <c r="C106" s="246">
        <v>6.51</v>
      </c>
      <c r="D106"/>
      <c r="E106"/>
      <c r="F106"/>
      <c r="G106"/>
      <c r="H106" s="246">
        <v>7.11</v>
      </c>
      <c r="I106" s="246">
        <v>1.48</v>
      </c>
      <c r="J106"/>
      <c r="K106"/>
      <c r="L106"/>
      <c r="M106"/>
      <c r="N106" s="247">
        <v>38</v>
      </c>
      <c r="O106"/>
      <c r="P106"/>
      <c r="Q106"/>
      <c r="R106" s="247">
        <v>0</v>
      </c>
      <c r="S106" s="248">
        <v>0.33700000000000002</v>
      </c>
      <c r="T106"/>
      <c r="U106"/>
      <c r="V106" s="248">
        <v>9.8000000000000004E-2</v>
      </c>
      <c r="W106" s="248">
        <v>0.35</v>
      </c>
      <c r="X106"/>
      <c r="Y106"/>
      <c r="Z106"/>
      <c r="AA106"/>
      <c r="AB106"/>
      <c r="AC106" s="249">
        <v>29.4</v>
      </c>
      <c r="AD106"/>
      <c r="AE106"/>
      <c r="AF106"/>
      <c r="AG106"/>
      <c r="AH106" s="249">
        <v>58.8</v>
      </c>
      <c r="AI106"/>
      <c r="AJ106" s="249">
        <v>22.9</v>
      </c>
      <c r="AK106"/>
      <c r="AL106" s="249">
        <v>11.7</v>
      </c>
      <c r="AM106" s="248">
        <v>7.3999999999999996E-2</v>
      </c>
      <c r="AN106"/>
      <c r="AO106" s="249">
        <v>5.4</v>
      </c>
      <c r="AP106" s="246">
        <v>80.19</v>
      </c>
      <c r="AQ106" s="246">
        <v>0.97</v>
      </c>
      <c r="AR106"/>
      <c r="AS106"/>
      <c r="AT106"/>
      <c r="AU106"/>
      <c r="AV106" s="248">
        <v>15.74</v>
      </c>
      <c r="AW106" s="248">
        <v>14.869</v>
      </c>
      <c r="AX106"/>
      <c r="AY106"/>
      <c r="AZ106"/>
      <c r="BA106"/>
      <c r="BB106"/>
      <c r="BC106"/>
      <c r="BD106" s="246">
        <v>11.51</v>
      </c>
      <c r="BE106" s="246">
        <v>17.54</v>
      </c>
      <c r="BF106" s="246">
        <v>10.67</v>
      </c>
    </row>
    <row r="107" spans="1:58" x14ac:dyDescent="0.25">
      <c r="A107" s="232">
        <v>40282</v>
      </c>
      <c r="B107" s="246">
        <v>6.52</v>
      </c>
      <c r="C107" s="246">
        <v>6.5</v>
      </c>
      <c r="D107"/>
      <c r="E107"/>
      <c r="F107"/>
      <c r="G107"/>
      <c r="H107" s="246">
        <v>7.03</v>
      </c>
      <c r="I107" s="246">
        <v>1.53</v>
      </c>
      <c r="J107"/>
      <c r="K107"/>
      <c r="L107"/>
      <c r="M107"/>
      <c r="N107" s="247">
        <v>36</v>
      </c>
      <c r="O107"/>
      <c r="P107"/>
      <c r="Q107"/>
      <c r="R107" s="247">
        <v>0</v>
      </c>
      <c r="S107" s="248">
        <v>0.33</v>
      </c>
      <c r="T107"/>
      <c r="U107"/>
      <c r="V107" s="248">
        <v>7.3999999999999996E-2</v>
      </c>
      <c r="W107" s="248">
        <v>0.36699999999999999</v>
      </c>
      <c r="X107"/>
      <c r="Y107"/>
      <c r="Z107"/>
      <c r="AA107"/>
      <c r="AB107"/>
      <c r="AC107" s="249">
        <v>27.3</v>
      </c>
      <c r="AD107"/>
      <c r="AE107"/>
      <c r="AF107"/>
      <c r="AG107"/>
      <c r="AH107" s="249">
        <v>54.6</v>
      </c>
      <c r="AI107"/>
      <c r="AJ107" s="249">
        <v>24.1</v>
      </c>
      <c r="AK107"/>
      <c r="AL107" s="249">
        <v>11.3</v>
      </c>
      <c r="AM107" s="248">
        <v>6.9000000000000006E-2</v>
      </c>
      <c r="AN107"/>
      <c r="AO107" s="249">
        <v>4.5999999999999996</v>
      </c>
      <c r="AP107" s="246">
        <v>80.66</v>
      </c>
      <c r="AQ107" s="246">
        <v>0.95</v>
      </c>
      <c r="AR107"/>
      <c r="AS107"/>
      <c r="AT107"/>
      <c r="AU107"/>
      <c r="AV107" s="248">
        <v>15.558</v>
      </c>
      <c r="AW107" s="248">
        <v>14.791</v>
      </c>
      <c r="AX107"/>
      <c r="AY107"/>
      <c r="AZ107"/>
      <c r="BA107"/>
      <c r="BB107"/>
      <c r="BC107"/>
      <c r="BD107" s="246">
        <v>11.51</v>
      </c>
      <c r="BE107" s="246">
        <v>17.54</v>
      </c>
      <c r="BF107" s="246">
        <v>10.63</v>
      </c>
    </row>
    <row r="108" spans="1:58" x14ac:dyDescent="0.25">
      <c r="A108" s="232">
        <v>40283</v>
      </c>
      <c r="B108" s="246">
        <v>6.47</v>
      </c>
      <c r="C108" s="246">
        <v>6.74</v>
      </c>
      <c r="D108"/>
      <c r="E108"/>
      <c r="F108"/>
      <c r="G108"/>
      <c r="H108" s="246">
        <v>7.26</v>
      </c>
      <c r="I108" s="246">
        <v>1.6</v>
      </c>
      <c r="J108"/>
      <c r="K108"/>
      <c r="L108"/>
      <c r="M108"/>
      <c r="N108" s="247">
        <v>36</v>
      </c>
      <c r="O108"/>
      <c r="P108"/>
      <c r="Q108"/>
      <c r="R108" s="247">
        <v>0</v>
      </c>
      <c r="S108" s="248">
        <v>0.32500000000000001</v>
      </c>
      <c r="T108"/>
      <c r="U108"/>
      <c r="V108" s="248">
        <v>9.7000000000000003E-2</v>
      </c>
      <c r="W108" s="248">
        <v>0.308</v>
      </c>
      <c r="X108"/>
      <c r="Y108"/>
      <c r="Z108"/>
      <c r="AA108"/>
      <c r="AB108"/>
      <c r="AC108" s="249">
        <v>28.4</v>
      </c>
      <c r="AD108"/>
      <c r="AE108"/>
      <c r="AF108"/>
      <c r="AG108"/>
      <c r="AH108" s="249">
        <v>56.8</v>
      </c>
      <c r="AI108"/>
      <c r="AJ108" s="249">
        <v>21.9</v>
      </c>
      <c r="AK108"/>
      <c r="AL108" s="249">
        <v>11.6</v>
      </c>
      <c r="AM108" s="248">
        <v>7.1999999999999995E-2</v>
      </c>
      <c r="AN108"/>
      <c r="AO108" s="249">
        <v>4.5</v>
      </c>
      <c r="AP108" s="246">
        <v>84.65</v>
      </c>
      <c r="AQ108" s="246">
        <v>1.01</v>
      </c>
      <c r="AR108"/>
      <c r="AS108"/>
      <c r="AT108"/>
      <c r="AU108"/>
      <c r="AV108" s="248">
        <v>15.558999999999999</v>
      </c>
      <c r="AW108" s="248">
        <v>14.718</v>
      </c>
      <c r="AX108"/>
      <c r="AY108"/>
      <c r="AZ108"/>
      <c r="BA108"/>
      <c r="BB108"/>
      <c r="BC108"/>
      <c r="BD108" s="246">
        <v>11.51</v>
      </c>
      <c r="BE108" s="246">
        <v>17.54</v>
      </c>
      <c r="BF108" s="246">
        <v>11.83</v>
      </c>
    </row>
    <row r="109" spans="1:58" x14ac:dyDescent="0.25">
      <c r="A109" s="232">
        <v>40284</v>
      </c>
      <c r="B109" s="246">
        <v>6.42</v>
      </c>
      <c r="C109" s="246">
        <v>6.83</v>
      </c>
      <c r="D109"/>
      <c r="E109"/>
      <c r="F109"/>
      <c r="G109"/>
      <c r="H109" s="246">
        <v>7.54</v>
      </c>
      <c r="I109" s="246">
        <v>1.31</v>
      </c>
      <c r="J109"/>
      <c r="K109"/>
      <c r="L109"/>
      <c r="M109"/>
      <c r="N109" s="247">
        <v>34</v>
      </c>
      <c r="O109"/>
      <c r="P109"/>
      <c r="Q109"/>
      <c r="R109" s="247">
        <v>0</v>
      </c>
      <c r="S109" s="248">
        <v>0.308</v>
      </c>
      <c r="T109"/>
      <c r="U109"/>
      <c r="V109" s="248">
        <v>8.5000000000000006E-2</v>
      </c>
      <c r="W109" s="248">
        <v>0.115</v>
      </c>
      <c r="X109"/>
      <c r="Y109"/>
      <c r="Z109"/>
      <c r="AA109"/>
      <c r="AB109"/>
      <c r="AC109" s="249">
        <v>28.7</v>
      </c>
      <c r="AD109"/>
      <c r="AE109"/>
      <c r="AF109"/>
      <c r="AG109"/>
      <c r="AH109" s="249">
        <v>57.4</v>
      </c>
      <c r="AI109"/>
      <c r="AJ109" s="249">
        <v>26</v>
      </c>
      <c r="AK109"/>
      <c r="AL109" s="249">
        <v>11.8</v>
      </c>
      <c r="AM109" s="248">
        <v>8.1000000000000003E-2</v>
      </c>
      <c r="AN109"/>
      <c r="AO109" s="249">
        <v>5</v>
      </c>
      <c r="AP109" s="246">
        <v>75.23</v>
      </c>
      <c r="AQ109" s="246">
        <v>1.06</v>
      </c>
      <c r="AR109"/>
      <c r="AS109"/>
      <c r="AT109"/>
      <c r="AU109"/>
      <c r="AV109" s="248">
        <v>15.145</v>
      </c>
      <c r="AW109" s="248">
        <v>14.41</v>
      </c>
      <c r="AX109"/>
      <c r="AY109"/>
      <c r="AZ109"/>
      <c r="BA109"/>
      <c r="BB109"/>
      <c r="BC109"/>
      <c r="BD109" s="246">
        <v>11.51</v>
      </c>
      <c r="BE109" s="246">
        <v>17.54</v>
      </c>
      <c r="BF109" s="246">
        <v>11.83</v>
      </c>
    </row>
    <row r="110" spans="1:58" x14ac:dyDescent="0.25">
      <c r="A110" s="232">
        <v>40285</v>
      </c>
      <c r="B110" s="246">
        <v>6.49</v>
      </c>
      <c r="C110" s="246">
        <v>6.49</v>
      </c>
      <c r="D110"/>
      <c r="E110"/>
      <c r="F110"/>
      <c r="G110"/>
      <c r="H110" s="246">
        <v>6.55</v>
      </c>
      <c r="I110" s="246">
        <v>1.23</v>
      </c>
      <c r="J110"/>
      <c r="K110"/>
      <c r="L110"/>
      <c r="M110"/>
      <c r="N110" s="247">
        <v>37</v>
      </c>
      <c r="O110"/>
      <c r="P110"/>
      <c r="Q110"/>
      <c r="R110" s="247">
        <v>0</v>
      </c>
      <c r="S110" s="248">
        <v>0.33100000000000002</v>
      </c>
      <c r="T110"/>
      <c r="U110"/>
      <c r="V110" s="248">
        <v>9.9000000000000005E-2</v>
      </c>
      <c r="W110" s="248">
        <v>0.35</v>
      </c>
      <c r="X110"/>
      <c r="Y110"/>
      <c r="Z110"/>
      <c r="AA110"/>
      <c r="AB110"/>
      <c r="AC110" s="245">
        <f>SUM(AC111:AC112)/2</f>
        <v>23.55</v>
      </c>
      <c r="AD110"/>
      <c r="AE110"/>
      <c r="AF110"/>
      <c r="AG110"/>
      <c r="AH110" s="245">
        <f>SUM(AH111:AH112)/2</f>
        <v>47.1</v>
      </c>
      <c r="AI110"/>
      <c r="AJ110" s="249">
        <v>25.5</v>
      </c>
      <c r="AK110"/>
      <c r="AL110" s="249">
        <v>5.7</v>
      </c>
      <c r="AM110" s="248">
        <v>0.15</v>
      </c>
      <c r="AN110"/>
      <c r="AO110" s="245">
        <f>SUM(AO111:AO112)/2</f>
        <v>4.6500000000000004</v>
      </c>
      <c r="AP110" s="246">
        <v>70.41</v>
      </c>
      <c r="AQ110" s="246">
        <v>0.92</v>
      </c>
      <c r="AR110"/>
      <c r="AS110"/>
      <c r="AT110"/>
      <c r="AU110"/>
      <c r="AV110" s="248">
        <v>15.7</v>
      </c>
      <c r="AW110" s="248">
        <v>14.88</v>
      </c>
      <c r="AX110"/>
      <c r="AY110"/>
      <c r="AZ110"/>
      <c r="BA110"/>
      <c r="BB110"/>
      <c r="BC110"/>
      <c r="BD110" s="246">
        <v>11.51</v>
      </c>
      <c r="BE110" s="246">
        <v>17.54</v>
      </c>
      <c r="BF110" s="246">
        <v>10.63</v>
      </c>
    </row>
    <row r="111" spans="1:58" x14ac:dyDescent="0.25">
      <c r="A111" s="232">
        <v>40286</v>
      </c>
      <c r="B111" s="242">
        <f t="shared" ref="B111" si="187">SUM(B109:B110)/2</f>
        <v>6.4550000000000001</v>
      </c>
      <c r="C111" s="242">
        <f>SUM(C109:C110)/2</f>
        <v>6.66</v>
      </c>
      <c r="D111"/>
      <c r="E111"/>
      <c r="F111"/>
      <c r="G111"/>
      <c r="H111" s="242">
        <f>SUM(H109:H110)/2</f>
        <v>7.0449999999999999</v>
      </c>
      <c r="I111" s="246">
        <v>1.1499999999999999</v>
      </c>
      <c r="J111"/>
      <c r="K111"/>
      <c r="L111"/>
      <c r="M111"/>
      <c r="N111" s="243">
        <f t="shared" ref="N111" si="188">SUM(N109:N110)/2</f>
        <v>35.5</v>
      </c>
      <c r="O111"/>
      <c r="P111"/>
      <c r="Q111"/>
      <c r="R111" s="243">
        <f t="shared" ref="R111" si="189">SUM(R109:R110)/2</f>
        <v>0</v>
      </c>
      <c r="S111" s="244">
        <f>SUM(S109:S110)/2</f>
        <v>0.31950000000000001</v>
      </c>
      <c r="T111"/>
      <c r="U111"/>
      <c r="V111" s="244">
        <f t="shared" ref="V111:W111" si="190">SUM(V109:V110)/2</f>
        <v>9.1999999999999998E-2</v>
      </c>
      <c r="W111" s="244">
        <f t="shared" si="190"/>
        <v>0.23249999999999998</v>
      </c>
      <c r="X111"/>
      <c r="Y111"/>
      <c r="Z111"/>
      <c r="AA111"/>
      <c r="AB111"/>
      <c r="AC111" s="245">
        <f>SUM(AC112:AC113)/2</f>
        <v>23.6</v>
      </c>
      <c r="AD111"/>
      <c r="AE111"/>
      <c r="AF111"/>
      <c r="AG111"/>
      <c r="AH111" s="245">
        <f>SUM(AH112:AH113)/2</f>
        <v>47.2</v>
      </c>
      <c r="AI111"/>
      <c r="AJ111" s="245">
        <f>SUM(AJ109:AJ110)/2</f>
        <v>25.75</v>
      </c>
      <c r="AK111"/>
      <c r="AL111" s="245">
        <f>SUM(AL109:AL110)/2</f>
        <v>8.75</v>
      </c>
      <c r="AM111" s="244">
        <f>SUM(AM109:AM110)/2</f>
        <v>0.11549999999999999</v>
      </c>
      <c r="AN111"/>
      <c r="AO111" s="245">
        <f>SUM(AO112:AO113)/2</f>
        <v>4.9000000000000004</v>
      </c>
      <c r="AP111" s="246">
        <v>65.400000000000006</v>
      </c>
      <c r="AQ111" s="246">
        <v>1</v>
      </c>
      <c r="AR111"/>
      <c r="AS111"/>
      <c r="AT111"/>
      <c r="AU111"/>
      <c r="AV111" s="248">
        <v>14.625999999999999</v>
      </c>
      <c r="AW111" s="248">
        <v>13.834</v>
      </c>
      <c r="AX111"/>
      <c r="AY111"/>
      <c r="AZ111"/>
      <c r="BA111"/>
      <c r="BB111"/>
      <c r="BC111"/>
      <c r="BD111" s="246">
        <v>11.51</v>
      </c>
      <c r="BE111" s="246">
        <v>17.54</v>
      </c>
      <c r="BF111" s="246">
        <v>10.63</v>
      </c>
    </row>
    <row r="112" spans="1:58" x14ac:dyDescent="0.25">
      <c r="A112" s="232">
        <v>40287</v>
      </c>
      <c r="B112" s="246">
        <v>6.46</v>
      </c>
      <c r="C112" s="246">
        <v>6.53</v>
      </c>
      <c r="D112"/>
      <c r="E112"/>
      <c r="F112"/>
      <c r="G112"/>
      <c r="H112" s="246">
        <v>6.01</v>
      </c>
      <c r="I112" s="246">
        <v>1.3</v>
      </c>
      <c r="J112"/>
      <c r="K112"/>
      <c r="L112"/>
      <c r="M112"/>
      <c r="N112" s="247">
        <v>44</v>
      </c>
      <c r="O112"/>
      <c r="P112"/>
      <c r="Q112"/>
      <c r="R112" s="247">
        <v>0</v>
      </c>
      <c r="S112" s="248">
        <v>0.33500000000000002</v>
      </c>
      <c r="T112"/>
      <c r="U112"/>
      <c r="V112" s="248">
        <v>0.13</v>
      </c>
      <c r="W112" s="248">
        <v>0.55400000000000005</v>
      </c>
      <c r="X112"/>
      <c r="Y112"/>
      <c r="Z112"/>
      <c r="AA112"/>
      <c r="AB112"/>
      <c r="AC112" s="249">
        <v>23.5</v>
      </c>
      <c r="AD112"/>
      <c r="AE112"/>
      <c r="AF112"/>
      <c r="AG112"/>
      <c r="AH112" s="249">
        <v>47</v>
      </c>
      <c r="AI112"/>
      <c r="AJ112" s="249">
        <v>26.9</v>
      </c>
      <c r="AK112"/>
      <c r="AL112" s="249">
        <v>7.1</v>
      </c>
      <c r="AM112" s="248">
        <v>6.2E-2</v>
      </c>
      <c r="AN112"/>
      <c r="AO112" s="249">
        <v>4.4000000000000004</v>
      </c>
      <c r="AP112" s="246">
        <v>80.88</v>
      </c>
      <c r="AQ112" s="246">
        <v>1.18</v>
      </c>
      <c r="AR112"/>
      <c r="AS112"/>
      <c r="AT112"/>
      <c r="AU112"/>
      <c r="AV112" s="248">
        <v>16.408999999999999</v>
      </c>
      <c r="AW112" s="248">
        <v>14.824</v>
      </c>
      <c r="AX112"/>
      <c r="AY112"/>
      <c r="AZ112"/>
      <c r="BA112"/>
      <c r="BB112"/>
      <c r="BC112"/>
      <c r="BD112" s="246">
        <v>11.51</v>
      </c>
      <c r="BE112" s="246">
        <v>17.54</v>
      </c>
      <c r="BF112" s="246">
        <v>13.02</v>
      </c>
    </row>
    <row r="113" spans="1:58" x14ac:dyDescent="0.25">
      <c r="A113" s="232">
        <v>40288</v>
      </c>
      <c r="B113" s="246">
        <v>6.4</v>
      </c>
      <c r="C113" s="246">
        <v>6.17</v>
      </c>
      <c r="D113"/>
      <c r="E113"/>
      <c r="F113"/>
      <c r="G113"/>
      <c r="H113" s="246">
        <v>7.49</v>
      </c>
      <c r="I113" s="246">
        <v>1.28</v>
      </c>
      <c r="J113"/>
      <c r="K113"/>
      <c r="L113"/>
      <c r="M113"/>
      <c r="N113" s="247">
        <v>43</v>
      </c>
      <c r="O113"/>
      <c r="P113"/>
      <c r="Q113"/>
      <c r="R113" s="247">
        <v>0</v>
      </c>
      <c r="S113" s="248">
        <v>0.35399999999999998</v>
      </c>
      <c r="T113"/>
      <c r="U113"/>
      <c r="V113" s="248">
        <v>9.6000000000000002E-2</v>
      </c>
      <c r="W113" s="248">
        <v>0.435</v>
      </c>
      <c r="X113"/>
      <c r="Y113"/>
      <c r="Z113"/>
      <c r="AA113"/>
      <c r="AB113"/>
      <c r="AC113" s="249">
        <v>23.7</v>
      </c>
      <c r="AD113"/>
      <c r="AE113"/>
      <c r="AF113"/>
      <c r="AG113"/>
      <c r="AH113" s="249">
        <v>47.4</v>
      </c>
      <c r="AI113"/>
      <c r="AJ113" s="249">
        <v>25.7</v>
      </c>
      <c r="AK113"/>
      <c r="AL113" s="249">
        <v>9.8000000000000007</v>
      </c>
      <c r="AM113" s="248">
        <v>6.8000000000000005E-2</v>
      </c>
      <c r="AN113"/>
      <c r="AO113" s="249">
        <v>5.4</v>
      </c>
      <c r="AP113" s="246">
        <v>75.28</v>
      </c>
      <c r="AQ113" s="246">
        <v>0.89</v>
      </c>
      <c r="AR113"/>
      <c r="AS113"/>
      <c r="AT113"/>
      <c r="AU113"/>
      <c r="AV113" s="248">
        <v>16.376000000000001</v>
      </c>
      <c r="AW113" s="248">
        <v>15.725</v>
      </c>
      <c r="AX113"/>
      <c r="AY113"/>
      <c r="AZ113"/>
      <c r="BA113"/>
      <c r="BB113"/>
      <c r="BC113"/>
      <c r="BD113" s="246">
        <v>11.51</v>
      </c>
      <c r="BE113" s="246">
        <v>17.54</v>
      </c>
      <c r="BF113" s="246">
        <v>10.63</v>
      </c>
    </row>
    <row r="114" spans="1:58" x14ac:dyDescent="0.25">
      <c r="A114" s="232">
        <v>40289</v>
      </c>
      <c r="B114" s="246">
        <v>6.43</v>
      </c>
      <c r="C114" s="246">
        <v>6.65</v>
      </c>
      <c r="D114"/>
      <c r="E114"/>
      <c r="F114"/>
      <c r="G114"/>
      <c r="H114" s="246">
        <v>7.24</v>
      </c>
      <c r="I114" s="246">
        <v>1.23</v>
      </c>
      <c r="J114"/>
      <c r="K114"/>
      <c r="L114"/>
      <c r="M114"/>
      <c r="N114" s="247">
        <v>31</v>
      </c>
      <c r="O114"/>
      <c r="P114"/>
      <c r="Q114"/>
      <c r="R114" s="247">
        <v>0</v>
      </c>
      <c r="S114" s="248">
        <v>0.29499999999999998</v>
      </c>
      <c r="T114"/>
      <c r="U114"/>
      <c r="V114" s="248">
        <v>0.16800000000000001</v>
      </c>
      <c r="W114" s="248">
        <v>0.33900000000000002</v>
      </c>
      <c r="X114"/>
      <c r="Y114"/>
      <c r="Z114"/>
      <c r="AA114"/>
      <c r="AB114"/>
      <c r="AC114" s="249">
        <v>25.1</v>
      </c>
      <c r="AD114"/>
      <c r="AE114"/>
      <c r="AF114"/>
      <c r="AG114"/>
      <c r="AH114" s="249">
        <v>50.3</v>
      </c>
      <c r="AI114"/>
      <c r="AJ114" s="249">
        <v>24.9</v>
      </c>
      <c r="AK114"/>
      <c r="AL114" s="249">
        <v>8.1999999999999993</v>
      </c>
      <c r="AM114" s="248">
        <v>0.185</v>
      </c>
      <c r="AN114"/>
      <c r="AO114" s="249">
        <v>5.4</v>
      </c>
      <c r="AP114" s="246">
        <v>79.87</v>
      </c>
      <c r="AQ114" s="246">
        <v>0.98</v>
      </c>
      <c r="AR114"/>
      <c r="AS114"/>
      <c r="AT114"/>
      <c r="AU114"/>
      <c r="AV114" s="248">
        <v>17.143000000000001</v>
      </c>
      <c r="AW114" s="248">
        <v>16.414000000000001</v>
      </c>
      <c r="AX114"/>
      <c r="AY114"/>
      <c r="AZ114"/>
      <c r="BA114"/>
      <c r="BB114"/>
      <c r="BC114"/>
      <c r="BD114" s="246">
        <v>11.51</v>
      </c>
      <c r="BE114" s="246">
        <v>17.54</v>
      </c>
      <c r="BF114" s="246">
        <v>9.43</v>
      </c>
    </row>
    <row r="115" spans="1:58" x14ac:dyDescent="0.25">
      <c r="A115" s="232">
        <v>40290</v>
      </c>
      <c r="B115" s="246">
        <v>6.35</v>
      </c>
      <c r="C115" s="246">
        <v>5.91</v>
      </c>
      <c r="D115"/>
      <c r="E115"/>
      <c r="F115"/>
      <c r="G115"/>
      <c r="H115" s="246">
        <v>7.55</v>
      </c>
      <c r="I115" s="246">
        <v>1.31</v>
      </c>
      <c r="J115"/>
      <c r="K115"/>
      <c r="L115"/>
      <c r="M115"/>
      <c r="N115" s="247">
        <v>36</v>
      </c>
      <c r="O115"/>
      <c r="P115"/>
      <c r="Q115"/>
      <c r="R115" s="247">
        <v>0</v>
      </c>
      <c r="S115" s="248">
        <v>0.30099999999999999</v>
      </c>
      <c r="T115"/>
      <c r="U115"/>
      <c r="V115" s="248">
        <v>9.1999999999999998E-2</v>
      </c>
      <c r="W115" s="248">
        <v>0.30399999999999999</v>
      </c>
      <c r="X115"/>
      <c r="Y115"/>
      <c r="Z115"/>
      <c r="AA115"/>
      <c r="AB115"/>
      <c r="AC115" s="249">
        <v>25.4</v>
      </c>
      <c r="AD115"/>
      <c r="AE115"/>
      <c r="AF115"/>
      <c r="AG115"/>
      <c r="AH115" s="249">
        <v>50.8</v>
      </c>
      <c r="AI115"/>
      <c r="AJ115" s="249">
        <v>23.2</v>
      </c>
      <c r="AK115"/>
      <c r="AL115" s="249">
        <v>8.9</v>
      </c>
      <c r="AM115" s="248">
        <v>1.4E-2</v>
      </c>
      <c r="AN115"/>
      <c r="AO115" s="249">
        <v>5.5</v>
      </c>
      <c r="AP115" s="246">
        <v>70.34</v>
      </c>
      <c r="AQ115" s="246">
        <v>0.88</v>
      </c>
      <c r="AR115"/>
      <c r="AS115"/>
      <c r="AT115"/>
      <c r="AU115"/>
      <c r="AV115" s="248">
        <v>15.291</v>
      </c>
      <c r="AW115" s="248">
        <v>14.605</v>
      </c>
      <c r="AX115"/>
      <c r="AY115"/>
      <c r="AZ115"/>
      <c r="BA115"/>
      <c r="BB115"/>
      <c r="BC115"/>
      <c r="BD115" s="246">
        <v>11.51</v>
      </c>
      <c r="BE115" s="246">
        <v>17.54</v>
      </c>
      <c r="BF115" s="246">
        <v>9.43</v>
      </c>
    </row>
    <row r="116" spans="1:58" x14ac:dyDescent="0.25">
      <c r="A116" s="232">
        <v>40291</v>
      </c>
      <c r="B116" s="246">
        <v>6.41</v>
      </c>
      <c r="C116" s="246">
        <v>5.98</v>
      </c>
      <c r="D116"/>
      <c r="E116"/>
      <c r="F116"/>
      <c r="G116"/>
      <c r="H116" s="246">
        <v>7.59</v>
      </c>
      <c r="I116" s="246">
        <v>1.32</v>
      </c>
      <c r="J116"/>
      <c r="K116"/>
      <c r="L116"/>
      <c r="M116"/>
      <c r="N116" s="247">
        <v>30</v>
      </c>
      <c r="O116"/>
      <c r="P116"/>
      <c r="Q116"/>
      <c r="R116" s="247">
        <v>0</v>
      </c>
      <c r="S116" s="248">
        <v>0.29399999999999998</v>
      </c>
      <c r="T116"/>
      <c r="U116"/>
      <c r="V116" s="248">
        <v>8.7999999999999995E-2</v>
      </c>
      <c r="W116" s="248">
        <v>0.27900000000000003</v>
      </c>
      <c r="X116"/>
      <c r="Y116"/>
      <c r="Z116"/>
      <c r="AA116"/>
      <c r="AB116"/>
      <c r="AC116" s="249">
        <v>27.1</v>
      </c>
      <c r="AD116"/>
      <c r="AE116"/>
      <c r="AF116"/>
      <c r="AG116"/>
      <c r="AH116" s="249">
        <v>54.2</v>
      </c>
      <c r="AI116"/>
      <c r="AJ116" s="249">
        <v>21.8</v>
      </c>
      <c r="AK116"/>
      <c r="AL116" s="249">
        <v>9.6</v>
      </c>
      <c r="AM116" s="248">
        <v>0.124</v>
      </c>
      <c r="AN116"/>
      <c r="AO116" s="249">
        <v>5.6</v>
      </c>
      <c r="AP116" s="246">
        <v>75.290000000000006</v>
      </c>
      <c r="AQ116" s="246">
        <v>1</v>
      </c>
      <c r="AR116"/>
      <c r="AS116"/>
      <c r="AT116"/>
      <c r="AU116"/>
      <c r="AV116" s="248">
        <v>15.464</v>
      </c>
      <c r="AW116" s="248">
        <v>14.728999999999999</v>
      </c>
      <c r="AX116"/>
      <c r="AY116"/>
      <c r="AZ116"/>
      <c r="BA116"/>
      <c r="BB116"/>
      <c r="BC116"/>
      <c r="BD116" s="246">
        <v>11.51</v>
      </c>
      <c r="BE116" s="246">
        <v>17.54</v>
      </c>
      <c r="BF116" s="246">
        <v>8.7200000000000006</v>
      </c>
    </row>
    <row r="117" spans="1:58" x14ac:dyDescent="0.25">
      <c r="A117" s="232">
        <v>40292</v>
      </c>
      <c r="B117" s="246">
        <v>6.32</v>
      </c>
      <c r="C117" s="246">
        <v>5.99</v>
      </c>
      <c r="D117"/>
      <c r="E117"/>
      <c r="F117"/>
      <c r="G117"/>
      <c r="H117" s="246">
        <v>7.49</v>
      </c>
      <c r="I117" s="246">
        <v>1.22</v>
      </c>
      <c r="J117"/>
      <c r="K117"/>
      <c r="L117"/>
      <c r="M117"/>
      <c r="N117" s="247">
        <v>47</v>
      </c>
      <c r="O117"/>
      <c r="P117"/>
      <c r="Q117"/>
      <c r="R117" s="247">
        <v>0</v>
      </c>
      <c r="S117" s="248">
        <v>0.30399999999999999</v>
      </c>
      <c r="T117"/>
      <c r="U117"/>
      <c r="V117" s="248">
        <v>7.3999999999999996E-2</v>
      </c>
      <c r="W117" s="248">
        <v>0.25600000000000001</v>
      </c>
      <c r="X117"/>
      <c r="Y117"/>
      <c r="Z117"/>
      <c r="AA117"/>
      <c r="AB117"/>
      <c r="AC117" s="249">
        <v>23</v>
      </c>
      <c r="AD117"/>
      <c r="AE117"/>
      <c r="AF117"/>
      <c r="AG117"/>
      <c r="AH117" s="249">
        <v>46</v>
      </c>
      <c r="AI117"/>
      <c r="AJ117" s="249">
        <v>22.2</v>
      </c>
      <c r="AK117"/>
      <c r="AL117" s="249">
        <v>11.7</v>
      </c>
      <c r="AM117" s="248">
        <v>0.114</v>
      </c>
      <c r="AN117"/>
      <c r="AO117" s="249">
        <v>7.7</v>
      </c>
      <c r="AP117" s="246">
        <v>65.03</v>
      </c>
      <c r="AQ117" s="246">
        <v>0.85</v>
      </c>
      <c r="AR117"/>
      <c r="AS117"/>
      <c r="AT117"/>
      <c r="AU117"/>
      <c r="AV117" s="248">
        <v>14.51</v>
      </c>
      <c r="AW117" s="248">
        <v>14.28</v>
      </c>
      <c r="AX117"/>
      <c r="AY117"/>
      <c r="AZ117"/>
      <c r="BA117"/>
      <c r="BB117"/>
      <c r="BC117"/>
      <c r="BD117" s="246">
        <v>11.51</v>
      </c>
      <c r="BE117" s="246">
        <v>17.54</v>
      </c>
      <c r="BF117" s="246">
        <v>8.7200000000000006</v>
      </c>
    </row>
    <row r="118" spans="1:58" x14ac:dyDescent="0.25">
      <c r="A118" s="232">
        <v>40293</v>
      </c>
      <c r="B118" s="242">
        <f t="shared" ref="B118:C118" si="191">SUM(B116:B117)/2</f>
        <v>6.3650000000000002</v>
      </c>
      <c r="C118" s="242">
        <f t="shared" si="191"/>
        <v>5.9850000000000003</v>
      </c>
      <c r="D118"/>
      <c r="E118"/>
      <c r="F118"/>
      <c r="G118"/>
      <c r="H118" s="242">
        <f t="shared" ref="H118:I118" si="192">SUM(H116:H117)/2</f>
        <v>7.54</v>
      </c>
      <c r="I118" s="242">
        <f t="shared" si="192"/>
        <v>1.27</v>
      </c>
      <c r="J118"/>
      <c r="K118"/>
      <c r="L118"/>
      <c r="M118"/>
      <c r="N118" s="243">
        <f t="shared" ref="N118" si="193">SUM(N116:N117)/2</f>
        <v>38.5</v>
      </c>
      <c r="O118"/>
      <c r="P118"/>
      <c r="Q118"/>
      <c r="R118" s="243">
        <f t="shared" ref="R118:S118" si="194">SUM(R116:R117)/2</f>
        <v>0</v>
      </c>
      <c r="S118" s="244">
        <f t="shared" si="194"/>
        <v>0.29899999999999999</v>
      </c>
      <c r="T118"/>
      <c r="U118"/>
      <c r="V118" s="244">
        <f t="shared" ref="V118:W118" si="195">SUM(V116:V117)/2</f>
        <v>8.0999999999999989E-2</v>
      </c>
      <c r="W118" s="244">
        <f t="shared" si="195"/>
        <v>0.26750000000000002</v>
      </c>
      <c r="X118"/>
      <c r="Y118"/>
      <c r="Z118"/>
      <c r="AA118"/>
      <c r="AB118"/>
      <c r="AC118" s="245">
        <f t="shared" ref="AC118" si="196">SUM(AC116:AC117)/2</f>
        <v>25.05</v>
      </c>
      <c r="AD118"/>
      <c r="AE118"/>
      <c r="AF118"/>
      <c r="AG118"/>
      <c r="AH118" s="245">
        <f t="shared" ref="AH118" si="197">SUM(AH116:AH117)/2</f>
        <v>50.1</v>
      </c>
      <c r="AI118"/>
      <c r="AJ118" s="245">
        <f t="shared" ref="AJ118" si="198">SUM(AJ116:AJ117)/2</f>
        <v>22</v>
      </c>
      <c r="AK118"/>
      <c r="AL118" s="245">
        <f t="shared" ref="AL118:AM118" si="199">SUM(AL116:AL117)/2</f>
        <v>10.649999999999999</v>
      </c>
      <c r="AM118" s="244">
        <f t="shared" si="199"/>
        <v>0.11899999999999999</v>
      </c>
      <c r="AN118"/>
      <c r="AO118" s="245">
        <f t="shared" ref="AO118:AQ118" si="200">SUM(AO116:AO117)/2</f>
        <v>6.65</v>
      </c>
      <c r="AP118" s="242">
        <f t="shared" si="200"/>
        <v>70.16</v>
      </c>
      <c r="AQ118" s="242">
        <f t="shared" si="200"/>
        <v>0.92500000000000004</v>
      </c>
      <c r="AR118"/>
      <c r="AS118"/>
      <c r="AT118"/>
      <c r="AU118"/>
      <c r="AV118" s="244">
        <f t="shared" ref="AV118:AW118" si="201">SUM(AV116:AV117)/2</f>
        <v>14.987</v>
      </c>
      <c r="AW118" s="244">
        <f t="shared" si="201"/>
        <v>14.5045</v>
      </c>
      <c r="AX118"/>
      <c r="AY118"/>
      <c r="AZ118"/>
      <c r="BA118"/>
      <c r="BB118"/>
      <c r="BC118"/>
      <c r="BD118" s="242">
        <f t="shared" ref="BD118:BF118" si="202">SUM(BD116:BD117)/2</f>
        <v>11.51</v>
      </c>
      <c r="BE118" s="242">
        <f t="shared" si="202"/>
        <v>17.54</v>
      </c>
      <c r="BF118" s="242">
        <f t="shared" si="202"/>
        <v>8.7200000000000006</v>
      </c>
    </row>
    <row r="119" spans="1:58" x14ac:dyDescent="0.25">
      <c r="A119" s="232">
        <v>40294</v>
      </c>
      <c r="B119" s="246">
        <v>6.48</v>
      </c>
      <c r="C119" s="246">
        <v>6.29</v>
      </c>
      <c r="D119"/>
      <c r="E119"/>
      <c r="F119"/>
      <c r="G119"/>
      <c r="H119" s="246">
        <v>6.47</v>
      </c>
      <c r="I119" s="246">
        <v>1.42</v>
      </c>
      <c r="J119"/>
      <c r="K119"/>
      <c r="L119"/>
      <c r="M119"/>
      <c r="N119" s="247">
        <v>35</v>
      </c>
      <c r="O119"/>
      <c r="P119"/>
      <c r="Q119"/>
      <c r="R119" s="247">
        <v>0</v>
      </c>
      <c r="S119" s="248">
        <v>0.378</v>
      </c>
      <c r="T119"/>
      <c r="U119"/>
      <c r="V119" s="248">
        <v>0.26400000000000001</v>
      </c>
      <c r="W119" s="248">
        <v>0.26800000000000002</v>
      </c>
      <c r="X119"/>
      <c r="Y119"/>
      <c r="Z119"/>
      <c r="AA119"/>
      <c r="AB119"/>
      <c r="AC119" s="249">
        <v>17.600000000000001</v>
      </c>
      <c r="AD119"/>
      <c r="AE119"/>
      <c r="AF119"/>
      <c r="AG119"/>
      <c r="AH119" s="249">
        <v>35.299999999999997</v>
      </c>
      <c r="AI119"/>
      <c r="AJ119" s="249">
        <v>12.4</v>
      </c>
      <c r="AK119"/>
      <c r="AL119" s="245">
        <f>SUM(AL117:AL118)/2</f>
        <v>11.174999999999999</v>
      </c>
      <c r="AM119" s="248">
        <v>0.25</v>
      </c>
      <c r="AN119"/>
      <c r="AO119" s="249">
        <v>7.6</v>
      </c>
      <c r="AP119" s="246">
        <v>74.790000000000006</v>
      </c>
      <c r="AQ119" s="246">
        <v>0.95</v>
      </c>
      <c r="AR119"/>
      <c r="AS119"/>
      <c r="AT119"/>
      <c r="AU119"/>
      <c r="AV119" s="248">
        <v>15.907999999999999</v>
      </c>
      <c r="AW119" s="248">
        <v>14.34</v>
      </c>
      <c r="AX119"/>
      <c r="AY119"/>
      <c r="AZ119"/>
      <c r="BA119"/>
      <c r="BB119"/>
      <c r="BC119"/>
      <c r="BD119" s="246">
        <v>11.51</v>
      </c>
      <c r="BE119" s="246">
        <v>17.54</v>
      </c>
      <c r="BF119" s="246">
        <v>8.7200000000000006</v>
      </c>
    </row>
    <row r="120" spans="1:58" x14ac:dyDescent="0.25">
      <c r="A120" s="232">
        <v>40295</v>
      </c>
      <c r="B120" s="246">
        <v>6.45</v>
      </c>
      <c r="C120" s="246">
        <v>6.01</v>
      </c>
      <c r="D120"/>
      <c r="E120"/>
      <c r="F120"/>
      <c r="G120"/>
      <c r="H120" s="246">
        <v>6.36</v>
      </c>
      <c r="I120" s="246">
        <v>1.33</v>
      </c>
      <c r="J120"/>
      <c r="K120"/>
      <c r="L120"/>
      <c r="M120"/>
      <c r="N120" s="247">
        <v>33</v>
      </c>
      <c r="O120"/>
      <c r="P120"/>
      <c r="Q120"/>
      <c r="R120" s="247">
        <v>0</v>
      </c>
      <c r="S120" s="248">
        <v>0.312</v>
      </c>
      <c r="T120"/>
      <c r="U120"/>
      <c r="V120" s="248">
        <v>0.06</v>
      </c>
      <c r="W120" s="248">
        <v>5.8000000000000003E-2</v>
      </c>
      <c r="X120"/>
      <c r="Y120"/>
      <c r="Z120"/>
      <c r="AA120"/>
      <c r="AB120"/>
      <c r="AC120" s="249">
        <v>19.8</v>
      </c>
      <c r="AD120"/>
      <c r="AE120"/>
      <c r="AF120"/>
      <c r="AG120"/>
      <c r="AH120" s="249">
        <v>39.6</v>
      </c>
      <c r="AI120"/>
      <c r="AJ120" s="249">
        <v>11.3</v>
      </c>
      <c r="AK120"/>
      <c r="AL120" s="245">
        <f>SUM(AL118:AL119)/2</f>
        <v>10.912499999999998</v>
      </c>
      <c r="AM120" s="248">
        <v>0.25</v>
      </c>
      <c r="AN120"/>
      <c r="AO120" s="249">
        <v>7.4</v>
      </c>
      <c r="AP120" s="246">
        <v>69.48</v>
      </c>
      <c r="AQ120" s="246">
        <v>0.82</v>
      </c>
      <c r="AR120"/>
      <c r="AS120"/>
      <c r="AT120"/>
      <c r="AU120"/>
      <c r="AV120" s="248">
        <v>15.378</v>
      </c>
      <c r="AW120" s="248">
        <v>14.691000000000001</v>
      </c>
      <c r="AX120"/>
      <c r="AY120"/>
      <c r="AZ120"/>
      <c r="BA120"/>
      <c r="BB120"/>
      <c r="BC120"/>
      <c r="BD120" s="246">
        <v>11.51</v>
      </c>
      <c r="BE120" s="246">
        <v>17.54</v>
      </c>
      <c r="BF120" s="246">
        <v>8.7200000000000006</v>
      </c>
    </row>
    <row r="121" spans="1:58" x14ac:dyDescent="0.25">
      <c r="A121" s="232">
        <v>40296</v>
      </c>
      <c r="B121" s="246">
        <v>7.48</v>
      </c>
      <c r="C121" s="246">
        <v>5.99</v>
      </c>
      <c r="D121"/>
      <c r="E121"/>
      <c r="F121"/>
      <c r="G121"/>
      <c r="H121" s="246">
        <v>7.54</v>
      </c>
      <c r="I121" s="246">
        <v>1.39</v>
      </c>
      <c r="J121"/>
      <c r="K121"/>
      <c r="L121"/>
      <c r="M121"/>
      <c r="N121" s="247">
        <v>41</v>
      </c>
      <c r="O121"/>
      <c r="P121"/>
      <c r="Q121"/>
      <c r="R121" s="247">
        <v>0</v>
      </c>
      <c r="S121" s="248">
        <v>0.42399999999999999</v>
      </c>
      <c r="T121"/>
      <c r="U121"/>
      <c r="V121" s="248">
        <v>7.0000000000000007E-2</v>
      </c>
      <c r="W121" s="248">
        <v>0.30499999999999999</v>
      </c>
      <c r="X121"/>
      <c r="Y121"/>
      <c r="Z121"/>
      <c r="AA121"/>
      <c r="AB121"/>
      <c r="AC121" s="249">
        <v>23.6</v>
      </c>
      <c r="AD121"/>
      <c r="AE121"/>
      <c r="AF121"/>
      <c r="AG121"/>
      <c r="AH121" s="249">
        <v>47.2</v>
      </c>
      <c r="AI121"/>
      <c r="AJ121" s="249">
        <v>14.2</v>
      </c>
      <c r="AK121"/>
      <c r="AL121" s="249">
        <v>6</v>
      </c>
      <c r="AM121" s="248">
        <v>3.7999999999999999E-2</v>
      </c>
      <c r="AN121"/>
      <c r="AO121" s="249">
        <v>8.4</v>
      </c>
      <c r="AP121" s="246">
        <v>65.03</v>
      </c>
      <c r="AQ121" s="246">
        <v>0.7</v>
      </c>
      <c r="AR121"/>
      <c r="AS121"/>
      <c r="AT121"/>
      <c r="AU121"/>
      <c r="AV121" s="248">
        <v>14.833</v>
      </c>
      <c r="AW121" s="248">
        <v>14.161</v>
      </c>
      <c r="AX121"/>
      <c r="AY121"/>
      <c r="AZ121"/>
      <c r="BA121"/>
      <c r="BB121"/>
      <c r="BC121"/>
      <c r="BD121" s="246">
        <v>11.51</v>
      </c>
      <c r="BE121" s="246">
        <v>17.54</v>
      </c>
      <c r="BF121" s="246">
        <v>7.52</v>
      </c>
    </row>
    <row r="122" spans="1:58" x14ac:dyDescent="0.25">
      <c r="A122" s="232">
        <v>40297</v>
      </c>
      <c r="B122" s="246">
        <v>6.48</v>
      </c>
      <c r="C122" s="246">
        <v>5.93</v>
      </c>
      <c r="D122"/>
      <c r="E122"/>
      <c r="F122"/>
      <c r="G122"/>
      <c r="H122" s="246">
        <v>7.53</v>
      </c>
      <c r="I122" s="246">
        <v>1.36</v>
      </c>
      <c r="J122"/>
      <c r="K122"/>
      <c r="L122"/>
      <c r="M122"/>
      <c r="N122" s="247">
        <v>48</v>
      </c>
      <c r="O122"/>
      <c r="P122"/>
      <c r="Q122"/>
      <c r="R122" s="247">
        <v>0</v>
      </c>
      <c r="S122" s="248">
        <v>0.39500000000000002</v>
      </c>
      <c r="T122"/>
      <c r="U122"/>
      <c r="V122" s="248">
        <v>0.121</v>
      </c>
      <c r="W122" s="248">
        <v>0.30599999999999999</v>
      </c>
      <c r="X122"/>
      <c r="Y122"/>
      <c r="Z122"/>
      <c r="AA122"/>
      <c r="AB122"/>
      <c r="AC122" s="249">
        <v>25.2</v>
      </c>
      <c r="AD122"/>
      <c r="AE122"/>
      <c r="AF122"/>
      <c r="AG122"/>
      <c r="AH122" s="249">
        <v>50.4</v>
      </c>
      <c r="AI122"/>
      <c r="AJ122" s="249">
        <v>20</v>
      </c>
      <c r="AK122"/>
      <c r="AL122" s="249">
        <v>10.4</v>
      </c>
      <c r="AM122" s="248">
        <v>9.4E-2</v>
      </c>
      <c r="AN122"/>
      <c r="AO122" s="249">
        <v>8.8000000000000007</v>
      </c>
      <c r="AP122" s="246">
        <v>65.03</v>
      </c>
      <c r="AQ122" s="246">
        <v>0.73</v>
      </c>
      <c r="AR122"/>
      <c r="AS122"/>
      <c r="AT122"/>
      <c r="AU122"/>
      <c r="AV122" s="248">
        <v>14.792</v>
      </c>
      <c r="AW122" s="248">
        <v>14.103</v>
      </c>
      <c r="AX122"/>
      <c r="AY122"/>
      <c r="AZ122"/>
      <c r="BA122"/>
      <c r="BB122"/>
      <c r="BC122"/>
      <c r="BD122" s="246">
        <v>11.51</v>
      </c>
      <c r="BE122" s="246">
        <v>17.54</v>
      </c>
      <c r="BF122" s="246">
        <v>7.04</v>
      </c>
    </row>
    <row r="123" spans="1:58" ht="15.75" thickBot="1" x14ac:dyDescent="0.3">
      <c r="A123" s="232">
        <v>40298</v>
      </c>
      <c r="B123" s="330">
        <v>6.48</v>
      </c>
      <c r="C123" s="330">
        <v>5.82</v>
      </c>
      <c r="D123"/>
      <c r="E123"/>
      <c r="F123"/>
      <c r="G123"/>
      <c r="H123" s="330">
        <v>7.64</v>
      </c>
      <c r="I123" s="330">
        <v>1.28</v>
      </c>
      <c r="J123"/>
      <c r="K123"/>
      <c r="L123"/>
      <c r="M123"/>
      <c r="N123" s="331">
        <v>46</v>
      </c>
      <c r="O123"/>
      <c r="P123"/>
      <c r="Q123"/>
      <c r="R123" s="331">
        <v>0</v>
      </c>
      <c r="S123" s="329">
        <v>0.41299999999999998</v>
      </c>
      <c r="T123"/>
      <c r="U123"/>
      <c r="V123" s="329">
        <v>9.8000000000000004E-2</v>
      </c>
      <c r="W123" s="329">
        <v>0.38100000000000001</v>
      </c>
      <c r="X123"/>
      <c r="Y123"/>
      <c r="Z123"/>
      <c r="AA123"/>
      <c r="AB123"/>
      <c r="AC123" s="332">
        <v>22.1</v>
      </c>
      <c r="AD123"/>
      <c r="AE123"/>
      <c r="AF123"/>
      <c r="AG123"/>
      <c r="AH123" s="332">
        <v>44.2</v>
      </c>
      <c r="AI123"/>
      <c r="AJ123" s="332">
        <v>21.2</v>
      </c>
      <c r="AK123"/>
      <c r="AL123" s="332">
        <v>9.6</v>
      </c>
      <c r="AM123" s="329">
        <v>0.154</v>
      </c>
      <c r="AN123"/>
      <c r="AO123" s="332">
        <v>6.9</v>
      </c>
      <c r="AP123" s="330">
        <v>69.92</v>
      </c>
      <c r="AQ123" s="330">
        <v>0.96</v>
      </c>
      <c r="AR123"/>
      <c r="AS123"/>
      <c r="AT123"/>
      <c r="AU123"/>
      <c r="AV123" s="329">
        <v>14.83</v>
      </c>
      <c r="AW123" s="329">
        <v>14.195</v>
      </c>
      <c r="AX123"/>
      <c r="AY123"/>
      <c r="AZ123"/>
      <c r="BA123"/>
      <c r="BB123"/>
      <c r="BC123"/>
      <c r="BD123" s="330">
        <v>11.51</v>
      </c>
      <c r="BE123" s="330">
        <v>17.54</v>
      </c>
      <c r="BF123" s="330">
        <v>7.04</v>
      </c>
    </row>
    <row r="124" spans="1:58" x14ac:dyDescent="0.25">
      <c r="A124" s="232">
        <v>40299</v>
      </c>
      <c r="B124" s="246">
        <v>6.51</v>
      </c>
      <c r="C124" s="246">
        <v>6.44</v>
      </c>
      <c r="D124"/>
      <c r="E124"/>
      <c r="F124"/>
      <c r="G124"/>
      <c r="H124" s="246">
        <v>7.48</v>
      </c>
      <c r="I124" s="246">
        <v>1.35</v>
      </c>
      <c r="J124"/>
      <c r="K124"/>
      <c r="L124"/>
      <c r="M124"/>
      <c r="N124" s="247">
        <v>42</v>
      </c>
      <c r="O124"/>
      <c r="P124"/>
      <c r="Q124"/>
      <c r="R124" s="247">
        <v>0</v>
      </c>
      <c r="S124" s="248">
        <v>0.42099999999999999</v>
      </c>
      <c r="T124"/>
      <c r="U124"/>
      <c r="V124" s="248">
        <v>0.10299999999999999</v>
      </c>
      <c r="W124" s="248">
        <v>0.23799999999999999</v>
      </c>
      <c r="X124"/>
      <c r="Y124"/>
      <c r="Z124"/>
      <c r="AA124"/>
      <c r="AB124"/>
      <c r="AC124" s="249">
        <v>23</v>
      </c>
      <c r="AD124"/>
      <c r="AE124"/>
      <c r="AF124"/>
      <c r="AG124"/>
      <c r="AH124" s="249">
        <v>46</v>
      </c>
      <c r="AI124"/>
      <c r="AJ124" s="249">
        <v>22.3</v>
      </c>
      <c r="AK124"/>
      <c r="AL124" s="249">
        <v>7.4</v>
      </c>
      <c r="AM124" s="248">
        <v>9.8000000000000004E-2</v>
      </c>
      <c r="AN124"/>
      <c r="AO124" s="249">
        <v>7</v>
      </c>
      <c r="AP124" s="246">
        <v>65.09</v>
      </c>
      <c r="AQ124" s="246">
        <v>0.77</v>
      </c>
      <c r="AR124"/>
      <c r="AS124"/>
      <c r="AT124"/>
      <c r="AU124"/>
      <c r="AV124" s="248">
        <v>14.63</v>
      </c>
      <c r="AW124" s="248">
        <v>13.92</v>
      </c>
      <c r="AX124"/>
      <c r="AY124"/>
      <c r="AZ124"/>
      <c r="BA124"/>
      <c r="BB124"/>
      <c r="BC124"/>
      <c r="BD124" s="246">
        <v>11.51</v>
      </c>
      <c r="BE124" s="246">
        <v>17.54</v>
      </c>
      <c r="BF124" s="246">
        <v>7.04</v>
      </c>
    </row>
    <row r="125" spans="1:58" x14ac:dyDescent="0.25">
      <c r="A125" s="232">
        <v>40300</v>
      </c>
      <c r="B125" s="242">
        <f t="shared" ref="B125:C125" si="203">SUM(B123:B124)/2</f>
        <v>6.4950000000000001</v>
      </c>
      <c r="C125" s="242">
        <f t="shared" si="203"/>
        <v>6.1300000000000008</v>
      </c>
      <c r="D125"/>
      <c r="E125"/>
      <c r="F125"/>
      <c r="G125"/>
      <c r="H125" s="242">
        <f t="shared" ref="H125:I125" si="204">SUM(H123:H124)/2</f>
        <v>7.5600000000000005</v>
      </c>
      <c r="I125" s="242">
        <f t="shared" si="204"/>
        <v>1.3149999999999999</v>
      </c>
      <c r="J125"/>
      <c r="K125"/>
      <c r="L125"/>
      <c r="M125"/>
      <c r="N125" s="243">
        <f t="shared" ref="N125" si="205">SUM(N123:N124)/2</f>
        <v>44</v>
      </c>
      <c r="O125"/>
      <c r="P125"/>
      <c r="Q125"/>
      <c r="R125" s="243">
        <f t="shared" ref="R125:S125" si="206">SUM(R123:R124)/2</f>
        <v>0</v>
      </c>
      <c r="S125" s="244">
        <f t="shared" si="206"/>
        <v>0.41699999999999998</v>
      </c>
      <c r="T125"/>
      <c r="U125"/>
      <c r="V125" s="244">
        <f t="shared" ref="V125:W125" si="207">SUM(V123:V124)/2</f>
        <v>0.10050000000000001</v>
      </c>
      <c r="W125" s="244">
        <f t="shared" si="207"/>
        <v>0.3095</v>
      </c>
      <c r="X125"/>
      <c r="Y125"/>
      <c r="Z125"/>
      <c r="AA125"/>
      <c r="AB125"/>
      <c r="AC125" s="245">
        <f t="shared" ref="AC125" si="208">SUM(AC123:AC124)/2</f>
        <v>22.55</v>
      </c>
      <c r="AD125"/>
      <c r="AE125"/>
      <c r="AF125"/>
      <c r="AG125"/>
      <c r="AH125" s="245">
        <f t="shared" ref="AH125" si="209">SUM(AH123:AH124)/2</f>
        <v>45.1</v>
      </c>
      <c r="AI125"/>
      <c r="AJ125" s="245">
        <f t="shared" ref="AJ125" si="210">SUM(AJ123:AJ124)/2</f>
        <v>21.75</v>
      </c>
      <c r="AK125"/>
      <c r="AL125" s="245">
        <f t="shared" ref="AL125:AM125" si="211">SUM(AL123:AL124)/2</f>
        <v>8.5</v>
      </c>
      <c r="AM125" s="244">
        <f t="shared" si="211"/>
        <v>0.126</v>
      </c>
      <c r="AN125"/>
      <c r="AO125" s="245">
        <f t="shared" ref="AO125" si="212">SUM(AO123:AO124)/2</f>
        <v>6.95</v>
      </c>
      <c r="AP125" s="246">
        <v>70.760000000000005</v>
      </c>
      <c r="AQ125" s="246">
        <v>0.96</v>
      </c>
      <c r="AR125"/>
      <c r="AS125"/>
      <c r="AT125"/>
      <c r="AU125"/>
      <c r="AV125" s="248">
        <v>14.398</v>
      </c>
      <c r="AW125" s="248">
        <v>13.676</v>
      </c>
      <c r="AX125"/>
      <c r="AY125"/>
      <c r="AZ125"/>
      <c r="BA125"/>
      <c r="BB125"/>
      <c r="BC125"/>
      <c r="BD125" s="246">
        <v>11.51</v>
      </c>
      <c r="BE125" s="246">
        <v>17.54</v>
      </c>
      <c r="BF125" s="246">
        <v>7.04</v>
      </c>
    </row>
    <row r="126" spans="1:58" x14ac:dyDescent="0.25">
      <c r="A126" s="232">
        <v>40301</v>
      </c>
      <c r="B126" s="246">
        <v>6.59</v>
      </c>
      <c r="C126" s="246">
        <v>7.12</v>
      </c>
      <c r="D126"/>
      <c r="E126"/>
      <c r="F126"/>
      <c r="G126"/>
      <c r="H126" s="246">
        <v>7.64</v>
      </c>
      <c r="I126" s="246">
        <v>1.3</v>
      </c>
      <c r="J126"/>
      <c r="K126"/>
      <c r="L126"/>
      <c r="M126"/>
      <c r="N126" s="247">
        <v>40</v>
      </c>
      <c r="O126"/>
      <c r="P126"/>
      <c r="Q126"/>
      <c r="R126" s="247">
        <v>0</v>
      </c>
      <c r="S126" s="248">
        <v>0.46700000000000003</v>
      </c>
      <c r="T126"/>
      <c r="U126"/>
      <c r="V126" s="248">
        <v>0.21</v>
      </c>
      <c r="W126" s="248">
        <v>0.47499999999999998</v>
      </c>
      <c r="X126"/>
      <c r="Y126"/>
      <c r="Z126"/>
      <c r="AA126"/>
      <c r="AB126"/>
      <c r="AC126" s="249">
        <v>24.6</v>
      </c>
      <c r="AD126"/>
      <c r="AE126"/>
      <c r="AF126"/>
      <c r="AG126"/>
      <c r="AH126" s="249">
        <v>49.1</v>
      </c>
      <c r="AI126"/>
      <c r="AJ126" s="249">
        <v>20.9</v>
      </c>
      <c r="AK126"/>
      <c r="AL126" s="249">
        <v>6.9</v>
      </c>
      <c r="AM126" s="248">
        <v>9.0999999999999998E-2</v>
      </c>
      <c r="AN126"/>
      <c r="AO126" s="249">
        <v>7.4</v>
      </c>
      <c r="AP126" s="246">
        <v>65.03</v>
      </c>
      <c r="AQ126" s="246">
        <v>0.99</v>
      </c>
      <c r="AR126"/>
      <c r="AS126"/>
      <c r="AT126"/>
      <c r="AU126"/>
      <c r="AV126" s="248">
        <v>14.476000000000001</v>
      </c>
      <c r="AW126" s="248">
        <v>12.887</v>
      </c>
      <c r="AX126"/>
      <c r="AY126"/>
      <c r="AZ126"/>
      <c r="BA126"/>
      <c r="BB126"/>
      <c r="BC126"/>
      <c r="BD126" s="246">
        <v>10.72</v>
      </c>
      <c r="BE126" s="246">
        <v>16.329999999999998</v>
      </c>
      <c r="BF126" s="246">
        <v>7.04</v>
      </c>
    </row>
    <row r="127" spans="1:58" x14ac:dyDescent="0.25">
      <c r="A127" s="232">
        <v>40302</v>
      </c>
      <c r="B127" s="246">
        <v>6.62</v>
      </c>
      <c r="C127" s="246">
        <v>7.02</v>
      </c>
      <c r="D127"/>
      <c r="E127"/>
      <c r="F127"/>
      <c r="G127"/>
      <c r="H127" s="246">
        <v>7.4</v>
      </c>
      <c r="I127" s="246">
        <v>1.17</v>
      </c>
      <c r="J127"/>
      <c r="K127"/>
      <c r="L127"/>
      <c r="M127"/>
      <c r="N127" s="247">
        <v>34</v>
      </c>
      <c r="O127"/>
      <c r="P127"/>
      <c r="Q127"/>
      <c r="R127" s="247">
        <v>0</v>
      </c>
      <c r="S127" s="248">
        <v>0.49399999999999999</v>
      </c>
      <c r="T127"/>
      <c r="U127"/>
      <c r="V127" s="248">
        <v>5.3999999999999999E-2</v>
      </c>
      <c r="W127" s="248">
        <v>0.24099999999999999</v>
      </c>
      <c r="X127"/>
      <c r="Y127"/>
      <c r="Z127"/>
      <c r="AA127"/>
      <c r="AB127"/>
      <c r="AC127" s="249">
        <v>22.1</v>
      </c>
      <c r="AD127"/>
      <c r="AE127"/>
      <c r="AF127"/>
      <c r="AG127"/>
      <c r="AH127" s="249">
        <v>44.3</v>
      </c>
      <c r="AI127"/>
      <c r="AJ127" s="249">
        <v>15.8</v>
      </c>
      <c r="AK127"/>
      <c r="AL127" s="249">
        <v>5.9</v>
      </c>
      <c r="AM127" s="248">
        <v>2.7E-2</v>
      </c>
      <c r="AN127"/>
      <c r="AO127" s="249">
        <v>8</v>
      </c>
      <c r="AP127" s="246">
        <v>60.15</v>
      </c>
      <c r="AQ127" s="246">
        <v>0.9</v>
      </c>
      <c r="AR127"/>
      <c r="AS127"/>
      <c r="AT127"/>
      <c r="AU127"/>
      <c r="AV127" s="248">
        <v>13.866</v>
      </c>
      <c r="AW127" s="248">
        <v>13.135999999999999</v>
      </c>
      <c r="AX127"/>
      <c r="AY127"/>
      <c r="AZ127"/>
      <c r="BA127"/>
      <c r="BB127"/>
      <c r="BC127"/>
      <c r="BD127" s="246">
        <v>10.72</v>
      </c>
      <c r="BE127" s="246">
        <v>15.31</v>
      </c>
      <c r="BF127" s="246">
        <v>6.32</v>
      </c>
    </row>
    <row r="128" spans="1:58" x14ac:dyDescent="0.25">
      <c r="A128" s="232">
        <v>40303</v>
      </c>
      <c r="B128" s="246">
        <v>5.79</v>
      </c>
      <c r="C128" s="246">
        <v>6.01</v>
      </c>
      <c r="D128"/>
      <c r="E128"/>
      <c r="F128"/>
      <c r="G128"/>
      <c r="H128" s="246">
        <v>7.4</v>
      </c>
      <c r="I128" s="246">
        <v>1.25</v>
      </c>
      <c r="J128"/>
      <c r="K128"/>
      <c r="L128"/>
      <c r="M128"/>
      <c r="N128" s="247">
        <v>33</v>
      </c>
      <c r="O128"/>
      <c r="P128"/>
      <c r="Q128"/>
      <c r="R128" s="247">
        <v>0</v>
      </c>
      <c r="S128" s="248">
        <v>0.41299999999999998</v>
      </c>
      <c r="T128"/>
      <c r="U128"/>
      <c r="V128" s="248">
        <v>8.3000000000000004E-2</v>
      </c>
      <c r="W128" s="248">
        <v>0.26700000000000002</v>
      </c>
      <c r="X128"/>
      <c r="Y128"/>
      <c r="Z128"/>
      <c r="AA128"/>
      <c r="AB128"/>
      <c r="AC128" s="249">
        <v>21.7</v>
      </c>
      <c r="AD128"/>
      <c r="AE128"/>
      <c r="AF128"/>
      <c r="AG128"/>
      <c r="AH128" s="249">
        <v>43.4</v>
      </c>
      <c r="AI128"/>
      <c r="AJ128" s="249">
        <v>16.600000000000001</v>
      </c>
      <c r="AK128"/>
      <c r="AL128" s="249">
        <v>3.3</v>
      </c>
      <c r="AM128" s="248">
        <v>8.5999999999999993E-2</v>
      </c>
      <c r="AN128"/>
      <c r="AO128" s="249">
        <v>6.7</v>
      </c>
      <c r="AP128" s="246">
        <v>65.03</v>
      </c>
      <c r="AQ128" s="246">
        <v>0.77</v>
      </c>
      <c r="AR128"/>
      <c r="AS128"/>
      <c r="AT128"/>
      <c r="AU128"/>
      <c r="AV128" s="248">
        <v>15.260999999999999</v>
      </c>
      <c r="AW128" s="248">
        <v>14.590999999999999</v>
      </c>
      <c r="AX128"/>
      <c r="AY128"/>
      <c r="AZ128"/>
      <c r="BA128"/>
      <c r="BB128"/>
      <c r="BC128"/>
      <c r="BD128" s="246">
        <v>10.72</v>
      </c>
      <c r="BE128" s="246">
        <v>15.31</v>
      </c>
      <c r="BF128" s="246">
        <v>6.32</v>
      </c>
    </row>
    <row r="129" spans="1:58" x14ac:dyDescent="0.25">
      <c r="A129" s="232">
        <v>40304</v>
      </c>
      <c r="B129" s="246">
        <v>5.63</v>
      </c>
      <c r="C129" s="246">
        <v>5.94</v>
      </c>
      <c r="D129"/>
      <c r="E129"/>
      <c r="F129"/>
      <c r="G129"/>
      <c r="H129" s="246">
        <v>7.34</v>
      </c>
      <c r="I129" s="246">
        <v>1.25</v>
      </c>
      <c r="J129"/>
      <c r="K129"/>
      <c r="L129"/>
      <c r="M129"/>
      <c r="N129" s="247">
        <v>42</v>
      </c>
      <c r="O129"/>
      <c r="P129"/>
      <c r="Q129"/>
      <c r="R129" s="247">
        <v>0</v>
      </c>
      <c r="S129" s="248">
        <v>0.49299999999999999</v>
      </c>
      <c r="T129"/>
      <c r="U129"/>
      <c r="V129" s="248">
        <v>0.125</v>
      </c>
      <c r="W129" s="248">
        <v>0.24199999999999999</v>
      </c>
      <c r="X129"/>
      <c r="Y129"/>
      <c r="Z129"/>
      <c r="AA129"/>
      <c r="AB129"/>
      <c r="AC129" s="249">
        <v>21.8</v>
      </c>
      <c r="AD129"/>
      <c r="AE129"/>
      <c r="AF129"/>
      <c r="AG129"/>
      <c r="AH129" s="249">
        <v>43.6</v>
      </c>
      <c r="AI129"/>
      <c r="AJ129" s="249">
        <v>19.3</v>
      </c>
      <c r="AK129"/>
      <c r="AL129" s="249">
        <v>3.6</v>
      </c>
      <c r="AM129" s="248">
        <v>7.3999999999999996E-2</v>
      </c>
      <c r="AN129"/>
      <c r="AO129" s="249">
        <v>6.9</v>
      </c>
      <c r="AP129" s="246">
        <v>69.59</v>
      </c>
      <c r="AQ129" s="246">
        <v>0.98</v>
      </c>
      <c r="AR129"/>
      <c r="AS129"/>
      <c r="AT129"/>
      <c r="AU129"/>
      <c r="AV129" s="248">
        <v>14.762</v>
      </c>
      <c r="AW129" s="248">
        <v>14.16</v>
      </c>
      <c r="AX129"/>
      <c r="AY129"/>
      <c r="AZ129"/>
      <c r="BA129"/>
      <c r="BB129"/>
      <c r="BC129"/>
      <c r="BD129" s="246">
        <v>9.92</v>
      </c>
      <c r="BE129" s="246">
        <v>15.31</v>
      </c>
      <c r="BF129" s="246">
        <v>6.32</v>
      </c>
    </row>
    <row r="130" spans="1:58" x14ac:dyDescent="0.25">
      <c r="A130" s="232">
        <v>40305</v>
      </c>
      <c r="B130" s="246">
        <v>6.22</v>
      </c>
      <c r="C130" s="246">
        <v>5.92</v>
      </c>
      <c r="D130"/>
      <c r="E130"/>
      <c r="F130"/>
      <c r="G130"/>
      <c r="H130" s="246">
        <v>7.34</v>
      </c>
      <c r="I130" s="246">
        <v>0.99</v>
      </c>
      <c r="J130"/>
      <c r="K130"/>
      <c r="L130"/>
      <c r="M130"/>
      <c r="N130" s="247">
        <v>37</v>
      </c>
      <c r="O130"/>
      <c r="P130"/>
      <c r="Q130"/>
      <c r="R130" s="247">
        <v>0</v>
      </c>
      <c r="S130" s="248">
        <v>0.39500000000000002</v>
      </c>
      <c r="T130"/>
      <c r="U130"/>
      <c r="V130" s="248">
        <v>0.156</v>
      </c>
      <c r="W130" s="248">
        <v>0.125</v>
      </c>
      <c r="X130"/>
      <c r="Y130"/>
      <c r="Z130"/>
      <c r="AA130"/>
      <c r="AB130"/>
      <c r="AC130" s="249">
        <v>25</v>
      </c>
      <c r="AD130"/>
      <c r="AE130"/>
      <c r="AF130"/>
      <c r="AG130"/>
      <c r="AH130" s="249">
        <v>50.1</v>
      </c>
      <c r="AI130"/>
      <c r="AJ130" s="249">
        <v>19</v>
      </c>
      <c r="AK130"/>
      <c r="AL130" s="249">
        <v>6.6</v>
      </c>
      <c r="AM130" s="248">
        <v>0.25</v>
      </c>
      <c r="AN130"/>
      <c r="AO130" s="249">
        <v>7.2</v>
      </c>
      <c r="AP130" s="246">
        <v>65.03</v>
      </c>
      <c r="AQ130" s="246">
        <v>1.1299999999999999</v>
      </c>
      <c r="AR130"/>
      <c r="AS130"/>
      <c r="AT130"/>
      <c r="AU130"/>
      <c r="AV130" s="248">
        <v>14.587</v>
      </c>
      <c r="AW130" s="248">
        <v>13.936</v>
      </c>
      <c r="AX130"/>
      <c r="AY130"/>
      <c r="AZ130"/>
      <c r="BA130"/>
      <c r="BB130"/>
      <c r="BC130"/>
      <c r="BD130" s="246">
        <v>9.92</v>
      </c>
      <c r="BE130" s="246">
        <v>15.31</v>
      </c>
      <c r="BF130" s="246">
        <v>10.63</v>
      </c>
    </row>
    <row r="131" spans="1:58" x14ac:dyDescent="0.25">
      <c r="A131" s="232">
        <v>40306</v>
      </c>
      <c r="B131" s="246">
        <v>6.9</v>
      </c>
      <c r="C131" s="246">
        <v>6.18</v>
      </c>
      <c r="D131"/>
      <c r="E131"/>
      <c r="F131"/>
      <c r="G131"/>
      <c r="H131" s="246">
        <v>7.63</v>
      </c>
      <c r="I131" s="246">
        <v>1.1499999999999999</v>
      </c>
      <c r="J131"/>
      <c r="K131"/>
      <c r="L131"/>
      <c r="M131"/>
      <c r="N131" s="247">
        <v>38</v>
      </c>
      <c r="O131"/>
      <c r="P131"/>
      <c r="Q131"/>
      <c r="R131" s="247">
        <v>0</v>
      </c>
      <c r="S131" s="248">
        <v>0.38700000000000001</v>
      </c>
      <c r="T131"/>
      <c r="U131"/>
      <c r="V131" s="248">
        <v>0.1</v>
      </c>
      <c r="W131" s="248">
        <v>8.5000000000000006E-2</v>
      </c>
      <c r="X131"/>
      <c r="Y131"/>
      <c r="Z131"/>
      <c r="AA131"/>
      <c r="AB131"/>
      <c r="AC131" s="249">
        <v>24.8</v>
      </c>
      <c r="AD131"/>
      <c r="AE131"/>
      <c r="AF131"/>
      <c r="AG131"/>
      <c r="AH131" s="249">
        <v>49.6</v>
      </c>
      <c r="AI131"/>
      <c r="AJ131" s="249">
        <v>20.6</v>
      </c>
      <c r="AK131"/>
      <c r="AL131" s="249">
        <v>8.6999999999999993</v>
      </c>
      <c r="AM131" s="248">
        <v>0.153</v>
      </c>
      <c r="AN131"/>
      <c r="AO131" s="249">
        <v>7.4</v>
      </c>
      <c r="AP131" s="246">
        <v>65.03</v>
      </c>
      <c r="AQ131" s="246">
        <v>0.95</v>
      </c>
      <c r="AR131"/>
      <c r="AS131"/>
      <c r="AT131"/>
      <c r="AU131"/>
      <c r="AV131" s="248">
        <v>14.65</v>
      </c>
      <c r="AW131" s="248">
        <v>14.04</v>
      </c>
      <c r="AX131"/>
      <c r="AY131"/>
      <c r="AZ131"/>
      <c r="BA131"/>
      <c r="BB131"/>
      <c r="BC131"/>
      <c r="BD131" s="246">
        <v>9.1300000000000008</v>
      </c>
      <c r="BE131" s="246">
        <v>15.31</v>
      </c>
      <c r="BF131" s="246">
        <v>10.63</v>
      </c>
    </row>
    <row r="132" spans="1:58" x14ac:dyDescent="0.25">
      <c r="A132" s="232">
        <v>40307</v>
      </c>
      <c r="B132" s="242">
        <f t="shared" ref="B132" si="213">SUM(B130:B131)/2</f>
        <v>6.5600000000000005</v>
      </c>
      <c r="C132" s="242">
        <f>SUM(C130:C131)/2</f>
        <v>6.05</v>
      </c>
      <c r="D132"/>
      <c r="E132"/>
      <c r="F132"/>
      <c r="G132"/>
      <c r="H132" s="242">
        <f>SUM(H130:H131)/2</f>
        <v>7.4849999999999994</v>
      </c>
      <c r="I132" s="246">
        <v>1.1100000000000001</v>
      </c>
      <c r="J132"/>
      <c r="K132"/>
      <c r="L132"/>
      <c r="M132"/>
      <c r="N132" s="243">
        <f t="shared" ref="N132" si="214">SUM(N130:N131)/2</f>
        <v>37.5</v>
      </c>
      <c r="O132"/>
      <c r="P132"/>
      <c r="Q132"/>
      <c r="R132" s="243">
        <f t="shared" ref="R132" si="215">SUM(R130:R131)/2</f>
        <v>0</v>
      </c>
      <c r="S132" s="244">
        <f>SUM(S130:S131)/2</f>
        <v>0.39100000000000001</v>
      </c>
      <c r="T132"/>
      <c r="U132"/>
      <c r="V132" s="244">
        <f t="shared" ref="V132:W132" si="216">SUM(V130:V131)/2</f>
        <v>0.128</v>
      </c>
      <c r="W132" s="244">
        <f t="shared" si="216"/>
        <v>0.10500000000000001</v>
      </c>
      <c r="X132"/>
      <c r="Y132"/>
      <c r="Z132"/>
      <c r="AA132"/>
      <c r="AB132"/>
      <c r="AC132" s="245">
        <f t="shared" ref="AC132" si="217">SUM(AC130:AC131)/2</f>
        <v>24.9</v>
      </c>
      <c r="AD132"/>
      <c r="AE132"/>
      <c r="AF132"/>
      <c r="AG132"/>
      <c r="AH132" s="245">
        <f t="shared" ref="AH132" si="218">SUM(AH130:AH131)/2</f>
        <v>49.85</v>
      </c>
      <c r="AI132"/>
      <c r="AJ132" s="245">
        <f t="shared" ref="AJ132" si="219">SUM(AJ130:AJ131)/2</f>
        <v>19.8</v>
      </c>
      <c r="AK132"/>
      <c r="AL132" s="245">
        <f t="shared" ref="AL132:AM132" si="220">SUM(AL130:AL131)/2</f>
        <v>7.6499999999999995</v>
      </c>
      <c r="AM132" s="244">
        <f t="shared" si="220"/>
        <v>0.20150000000000001</v>
      </c>
      <c r="AN132"/>
      <c r="AO132" s="245">
        <f t="shared" ref="AO132" si="221">SUM(AO130:AO131)/2</f>
        <v>7.3000000000000007</v>
      </c>
      <c r="AP132" s="246">
        <v>65.03</v>
      </c>
      <c r="AQ132" s="246">
        <v>1.1200000000000001</v>
      </c>
      <c r="AR132"/>
      <c r="AS132"/>
      <c r="AT132"/>
      <c r="AU132"/>
      <c r="AV132" s="248">
        <v>13.91</v>
      </c>
      <c r="AW132" s="248">
        <v>13.215</v>
      </c>
      <c r="AX132"/>
      <c r="AY132"/>
      <c r="AZ132"/>
      <c r="BA132"/>
      <c r="BB132"/>
      <c r="BC132"/>
      <c r="BD132" s="246">
        <v>9.1300000000000008</v>
      </c>
      <c r="BE132" s="246">
        <v>15.31</v>
      </c>
      <c r="BF132" s="246">
        <v>10.63</v>
      </c>
    </row>
    <row r="133" spans="1:58" x14ac:dyDescent="0.25">
      <c r="A133" s="232">
        <v>40308</v>
      </c>
      <c r="B133" s="246">
        <v>7.02</v>
      </c>
      <c r="C133" s="246">
        <v>6.52</v>
      </c>
      <c r="D133"/>
      <c r="E133"/>
      <c r="F133"/>
      <c r="G133"/>
      <c r="H133" s="246">
        <v>7.19</v>
      </c>
      <c r="I133" s="246">
        <v>1.17</v>
      </c>
      <c r="J133"/>
      <c r="K133"/>
      <c r="L133"/>
      <c r="M133"/>
      <c r="N133" s="247">
        <v>39</v>
      </c>
      <c r="O133"/>
      <c r="P133"/>
      <c r="Q133"/>
      <c r="R133" s="247">
        <v>0</v>
      </c>
      <c r="S133" s="248">
        <v>0.58899999999999997</v>
      </c>
      <c r="T133"/>
      <c r="U133"/>
      <c r="V133" s="248">
        <v>0.14799999999999999</v>
      </c>
      <c r="W133" s="248">
        <v>0.14499999999999999</v>
      </c>
      <c r="X133"/>
      <c r="Y133"/>
      <c r="Z133"/>
      <c r="AA133"/>
      <c r="AB133"/>
      <c r="AC133" s="249">
        <v>23.2</v>
      </c>
      <c r="AD133"/>
      <c r="AE133"/>
      <c r="AF133"/>
      <c r="AG133"/>
      <c r="AH133" s="249">
        <v>46.4</v>
      </c>
      <c r="AI133"/>
      <c r="AJ133" s="249">
        <v>12.2</v>
      </c>
      <c r="AK133"/>
      <c r="AL133" s="249">
        <v>6.8</v>
      </c>
      <c r="AM133" s="248">
        <v>0.112</v>
      </c>
      <c r="AN133"/>
      <c r="AO133" s="249">
        <v>8.5</v>
      </c>
      <c r="AP133" s="246">
        <v>80.180000000000007</v>
      </c>
      <c r="AQ133" s="246">
        <v>1.42</v>
      </c>
      <c r="AR133"/>
      <c r="AS133"/>
      <c r="AT133"/>
      <c r="AU133"/>
      <c r="AV133" s="248">
        <v>15.631</v>
      </c>
      <c r="AW133" s="248">
        <v>14.077</v>
      </c>
      <c r="AX133"/>
      <c r="AY133"/>
      <c r="AZ133"/>
      <c r="BA133"/>
      <c r="BB133"/>
      <c r="BC133"/>
      <c r="BD133" s="246">
        <v>9.1300000000000008</v>
      </c>
      <c r="BE133" s="246">
        <v>15.31</v>
      </c>
      <c r="BF133" s="246">
        <v>10.63</v>
      </c>
    </row>
    <row r="134" spans="1:58" x14ac:dyDescent="0.25">
      <c r="A134" s="232">
        <v>40309</v>
      </c>
      <c r="B134" s="246">
        <v>4.71</v>
      </c>
      <c r="C134" s="246">
        <v>6.52</v>
      </c>
      <c r="D134"/>
      <c r="E134"/>
      <c r="F134"/>
      <c r="G134"/>
      <c r="H134" s="246">
        <v>6.78</v>
      </c>
      <c r="I134" s="246">
        <v>1.1599999999999999</v>
      </c>
      <c r="J134"/>
      <c r="K134"/>
      <c r="L134"/>
      <c r="M134"/>
      <c r="N134" s="247">
        <v>37</v>
      </c>
      <c r="O134"/>
      <c r="P134"/>
      <c r="Q134"/>
      <c r="R134" s="247">
        <v>0</v>
      </c>
      <c r="S134" s="248">
        <v>0.58799999999999997</v>
      </c>
      <c r="T134"/>
      <c r="U134"/>
      <c r="V134" s="248">
        <v>0.104</v>
      </c>
      <c r="W134" s="248">
        <v>8.3000000000000004E-2</v>
      </c>
      <c r="X134"/>
      <c r="Y134"/>
      <c r="Z134"/>
      <c r="AA134"/>
      <c r="AB134"/>
      <c r="AC134" s="249">
        <v>24.2</v>
      </c>
      <c r="AD134"/>
      <c r="AE134"/>
      <c r="AF134"/>
      <c r="AG134"/>
      <c r="AH134" s="249">
        <v>48.4</v>
      </c>
      <c r="AI134"/>
      <c r="AJ134" s="249">
        <v>13.9</v>
      </c>
      <c r="AK134"/>
      <c r="AL134" s="249">
        <v>7</v>
      </c>
      <c r="AM134" s="248">
        <v>0.11799999999999999</v>
      </c>
      <c r="AN134"/>
      <c r="AO134" s="249">
        <v>7.9</v>
      </c>
      <c r="AP134" s="246">
        <v>75.3</v>
      </c>
      <c r="AQ134" s="246">
        <v>1.17</v>
      </c>
      <c r="AR134"/>
      <c r="AS134"/>
      <c r="AT134"/>
      <c r="AU134"/>
      <c r="AV134" s="248">
        <v>15.311999999999999</v>
      </c>
      <c r="AW134" s="248">
        <v>14.678000000000001</v>
      </c>
      <c r="AX134"/>
      <c r="AY134"/>
      <c r="AZ134"/>
      <c r="BA134"/>
      <c r="BB134"/>
      <c r="BC134"/>
      <c r="BD134" s="246">
        <v>9.1300000000000008</v>
      </c>
      <c r="BE134" s="246">
        <v>15.31</v>
      </c>
      <c r="BF134" s="246">
        <v>10.63</v>
      </c>
    </row>
    <row r="135" spans="1:58" x14ac:dyDescent="0.25">
      <c r="A135" s="232">
        <v>40310</v>
      </c>
      <c r="B135" s="246">
        <v>5.29</v>
      </c>
      <c r="C135" s="246">
        <v>6.47</v>
      </c>
      <c r="D135"/>
      <c r="E135"/>
      <c r="F135"/>
      <c r="G135"/>
      <c r="H135" s="246">
        <v>7.02</v>
      </c>
      <c r="I135" s="246">
        <v>1.1100000000000001</v>
      </c>
      <c r="J135"/>
      <c r="K135"/>
      <c r="L135"/>
      <c r="M135"/>
      <c r="N135" s="247">
        <v>43</v>
      </c>
      <c r="O135"/>
      <c r="P135"/>
      <c r="Q135"/>
      <c r="R135" s="247">
        <v>0</v>
      </c>
      <c r="S135" s="248">
        <v>0.57199999999999995</v>
      </c>
      <c r="T135"/>
      <c r="U135"/>
      <c r="V135" s="248">
        <v>0.121</v>
      </c>
      <c r="W135" s="248">
        <v>0.14099999999999999</v>
      </c>
      <c r="X135"/>
      <c r="Y135"/>
      <c r="Z135"/>
      <c r="AA135"/>
      <c r="AB135"/>
      <c r="AC135" s="249">
        <v>25.1</v>
      </c>
      <c r="AD135"/>
      <c r="AE135"/>
      <c r="AF135"/>
      <c r="AG135"/>
      <c r="AH135" s="249">
        <v>50.2</v>
      </c>
      <c r="AI135"/>
      <c r="AJ135" s="249">
        <v>16.2</v>
      </c>
      <c r="AK135"/>
      <c r="AL135" s="249">
        <v>8.3000000000000007</v>
      </c>
      <c r="AM135" s="248">
        <v>0.108</v>
      </c>
      <c r="AN135"/>
      <c r="AO135" s="249">
        <v>8.4</v>
      </c>
      <c r="AP135" s="246">
        <v>70.34</v>
      </c>
      <c r="AQ135" s="246">
        <v>1.2</v>
      </c>
      <c r="AR135"/>
      <c r="AS135"/>
      <c r="AT135"/>
      <c r="AU135"/>
      <c r="AV135" s="248">
        <v>14.461</v>
      </c>
      <c r="AW135" s="248">
        <v>13.808999999999999</v>
      </c>
      <c r="AX135"/>
      <c r="AY135"/>
      <c r="AZ135"/>
      <c r="BA135"/>
      <c r="BB135"/>
      <c r="BC135"/>
      <c r="BD135" s="246">
        <v>9.1300000000000008</v>
      </c>
      <c r="BE135" s="246">
        <v>15.31</v>
      </c>
      <c r="BF135" s="246">
        <v>10.63</v>
      </c>
    </row>
    <row r="136" spans="1:58" x14ac:dyDescent="0.25">
      <c r="A136" s="232">
        <v>40311</v>
      </c>
      <c r="B136" s="246">
        <v>5.56</v>
      </c>
      <c r="C136" s="246">
        <v>6.31</v>
      </c>
      <c r="D136"/>
      <c r="E136"/>
      <c r="F136"/>
      <c r="G136"/>
      <c r="H136" s="246">
        <v>7.16</v>
      </c>
      <c r="I136" s="246">
        <v>1.24</v>
      </c>
      <c r="J136"/>
      <c r="K136"/>
      <c r="L136"/>
      <c r="M136"/>
      <c r="N136" s="247">
        <v>41</v>
      </c>
      <c r="O136"/>
      <c r="P136"/>
      <c r="Q136"/>
      <c r="R136" s="247">
        <v>0</v>
      </c>
      <c r="S136" s="248">
        <v>0.66100000000000003</v>
      </c>
      <c r="T136"/>
      <c r="U136"/>
      <c r="V136" s="248">
        <v>0.112</v>
      </c>
      <c r="W136" s="248">
        <v>0.27300000000000002</v>
      </c>
      <c r="X136"/>
      <c r="Y136"/>
      <c r="Z136"/>
      <c r="AA136"/>
      <c r="AB136"/>
      <c r="AC136" s="249">
        <v>21.7</v>
      </c>
      <c r="AD136"/>
      <c r="AE136"/>
      <c r="AF136"/>
      <c r="AG136"/>
      <c r="AH136" s="249">
        <v>43.4</v>
      </c>
      <c r="AI136"/>
      <c r="AJ136" s="249">
        <v>15.3</v>
      </c>
      <c r="AK136"/>
      <c r="AL136" s="249">
        <v>8.6999999999999993</v>
      </c>
      <c r="AM136" s="248">
        <v>0.113</v>
      </c>
      <c r="AN136"/>
      <c r="AO136" s="249">
        <v>8.6</v>
      </c>
      <c r="AP136" s="246">
        <v>74.790000000000006</v>
      </c>
      <c r="AQ136" s="246">
        <v>1.19</v>
      </c>
      <c r="AR136"/>
      <c r="AS136"/>
      <c r="AT136"/>
      <c r="AU136"/>
      <c r="AV136" s="248">
        <v>14.622999999999999</v>
      </c>
      <c r="AW136" s="248">
        <v>13.946</v>
      </c>
      <c r="AX136"/>
      <c r="AY136"/>
      <c r="AZ136"/>
      <c r="BA136"/>
      <c r="BB136"/>
      <c r="BC136"/>
      <c r="BD136" s="246">
        <v>9.1300000000000008</v>
      </c>
      <c r="BE136" s="246">
        <v>15.31</v>
      </c>
      <c r="BF136" s="246">
        <v>10.63</v>
      </c>
    </row>
    <row r="137" spans="1:58" x14ac:dyDescent="0.25">
      <c r="A137" s="232">
        <v>40312</v>
      </c>
      <c r="B137" s="246">
        <v>6.74</v>
      </c>
      <c r="C137" s="246">
        <v>6.4</v>
      </c>
      <c r="D137"/>
      <c r="E137"/>
      <c r="F137"/>
      <c r="G137"/>
      <c r="H137" s="246">
        <v>7.17</v>
      </c>
      <c r="I137" s="246">
        <v>1.38</v>
      </c>
      <c r="J137"/>
      <c r="K137"/>
      <c r="L137"/>
      <c r="M137"/>
      <c r="N137" s="247">
        <v>43</v>
      </c>
      <c r="O137"/>
      <c r="P137"/>
      <c r="Q137"/>
      <c r="R137" s="247">
        <v>0</v>
      </c>
      <c r="S137" s="244">
        <f>SUM(S169)/2</f>
        <v>0.24</v>
      </c>
      <c r="T137"/>
      <c r="U137"/>
      <c r="V137" s="248">
        <v>8.5999999999999993E-2</v>
      </c>
      <c r="W137" s="248">
        <v>9.8000000000000004E-2</v>
      </c>
      <c r="X137"/>
      <c r="Y137"/>
      <c r="Z137"/>
      <c r="AA137"/>
      <c r="AB137"/>
      <c r="AC137" s="249">
        <v>23.8</v>
      </c>
      <c r="AD137"/>
      <c r="AE137"/>
      <c r="AF137"/>
      <c r="AG137"/>
      <c r="AH137" s="249">
        <v>47.6</v>
      </c>
      <c r="AI137"/>
      <c r="AJ137" s="249">
        <v>16</v>
      </c>
      <c r="AK137"/>
      <c r="AL137" s="249">
        <v>9.1999999999999993</v>
      </c>
      <c r="AM137" s="248">
        <v>9.7000000000000003E-2</v>
      </c>
      <c r="AN137"/>
      <c r="AO137" s="249">
        <v>8.6999999999999993</v>
      </c>
      <c r="AP137" s="246">
        <v>79.78</v>
      </c>
      <c r="AQ137" s="246">
        <v>1.23</v>
      </c>
      <c r="AR137"/>
      <c r="AS137"/>
      <c r="AT137"/>
      <c r="AU137"/>
      <c r="AV137" s="248">
        <v>14.519</v>
      </c>
      <c r="AW137" s="248">
        <v>13.898999999999999</v>
      </c>
      <c r="AX137"/>
      <c r="AY137"/>
      <c r="AZ137"/>
      <c r="BA137"/>
      <c r="BB137"/>
      <c r="BC137"/>
      <c r="BD137" s="246">
        <v>9.1300000000000008</v>
      </c>
      <c r="BE137" s="246">
        <v>15.31</v>
      </c>
      <c r="BF137" s="246">
        <v>10.63</v>
      </c>
    </row>
    <row r="138" spans="1:58" x14ac:dyDescent="0.25">
      <c r="A138" s="232">
        <v>40313</v>
      </c>
      <c r="B138" s="246">
        <v>6.74</v>
      </c>
      <c r="C138" s="246">
        <v>6.48</v>
      </c>
      <c r="D138"/>
      <c r="E138"/>
      <c r="F138"/>
      <c r="G138"/>
      <c r="H138" s="246">
        <v>6.82</v>
      </c>
      <c r="I138" s="246">
        <v>1.29</v>
      </c>
      <c r="J138"/>
      <c r="K138"/>
      <c r="L138"/>
      <c r="M138"/>
      <c r="N138" s="247">
        <v>44</v>
      </c>
      <c r="O138"/>
      <c r="P138"/>
      <c r="Q138"/>
      <c r="R138" s="247">
        <v>0</v>
      </c>
      <c r="S138" s="248">
        <f>SUM(S136:S137)/2</f>
        <v>0.45050000000000001</v>
      </c>
      <c r="T138"/>
      <c r="U138"/>
      <c r="V138" s="248">
        <v>0.10100000000000001</v>
      </c>
      <c r="W138" s="248">
        <v>9.7000000000000003E-2</v>
      </c>
      <c r="X138"/>
      <c r="Y138"/>
      <c r="Z138"/>
      <c r="AA138"/>
      <c r="AB138"/>
      <c r="AC138" s="249">
        <v>25.6</v>
      </c>
      <c r="AD138"/>
      <c r="AE138"/>
      <c r="AF138"/>
      <c r="AG138"/>
      <c r="AH138" s="249">
        <v>51.2</v>
      </c>
      <c r="AI138"/>
      <c r="AJ138" s="249">
        <v>15.4</v>
      </c>
      <c r="AK138"/>
      <c r="AL138" s="249">
        <v>9</v>
      </c>
      <c r="AM138" s="248">
        <v>0.11799999999999999</v>
      </c>
      <c r="AN138"/>
      <c r="AO138" s="249">
        <v>8.5</v>
      </c>
      <c r="AP138" s="246">
        <v>75.760000000000005</v>
      </c>
      <c r="AQ138" s="246">
        <v>1.22</v>
      </c>
      <c r="AR138"/>
      <c r="AS138"/>
      <c r="AT138"/>
      <c r="AU138"/>
      <c r="AV138" s="248">
        <v>14.4</v>
      </c>
      <c r="AW138" s="248">
        <v>13.71</v>
      </c>
      <c r="AX138"/>
      <c r="AY138"/>
      <c r="AZ138"/>
      <c r="BA138"/>
      <c r="BB138"/>
      <c r="BC138"/>
      <c r="BD138" s="246">
        <v>9.1300000000000008</v>
      </c>
      <c r="BE138" s="246">
        <v>15.31</v>
      </c>
      <c r="BF138" s="246">
        <v>10.63</v>
      </c>
    </row>
    <row r="139" spans="1:58" x14ac:dyDescent="0.25">
      <c r="A139" s="232">
        <v>40314</v>
      </c>
      <c r="B139" s="242">
        <f>SUM(B137:B138)/2</f>
        <v>6.74</v>
      </c>
      <c r="C139" s="242">
        <f>SUM(C137:C138)/2</f>
        <v>6.44</v>
      </c>
      <c r="D139"/>
      <c r="E139"/>
      <c r="F139"/>
      <c r="G139"/>
      <c r="H139" s="246">
        <f>SUM(H137:H138)/2</f>
        <v>6.9950000000000001</v>
      </c>
      <c r="I139" s="246">
        <v>1.2</v>
      </c>
      <c r="J139"/>
      <c r="K139"/>
      <c r="L139"/>
      <c r="M139"/>
      <c r="N139" s="243">
        <f t="shared" ref="N139:N140" si="222">SUM(N137:N138)/2</f>
        <v>43.5</v>
      </c>
      <c r="O139"/>
      <c r="P139"/>
      <c r="Q139"/>
      <c r="R139" s="243">
        <f t="shared" ref="R139:S154" si="223">SUM(R137:R138)/2</f>
        <v>0</v>
      </c>
      <c r="S139" s="248">
        <f>SUM(S137:S138)/2</f>
        <v>0.34525</v>
      </c>
      <c r="T139"/>
      <c r="U139"/>
      <c r="V139" s="244">
        <f t="shared" ref="V139:V140" si="224">SUM(V137:V138)/2</f>
        <v>9.35E-2</v>
      </c>
      <c r="W139" s="244">
        <f>SUM(W137:W138)/2</f>
        <v>9.7500000000000003E-2</v>
      </c>
      <c r="X139"/>
      <c r="Y139"/>
      <c r="Z139"/>
      <c r="AA139"/>
      <c r="AB139"/>
      <c r="AC139" s="245">
        <f t="shared" ref="AC139:AC140" si="225">SUM(AC137:AC138)/2</f>
        <v>24.700000000000003</v>
      </c>
      <c r="AD139"/>
      <c r="AE139"/>
      <c r="AF139"/>
      <c r="AG139"/>
      <c r="AH139" s="245">
        <f t="shared" ref="AH139:AH140" si="226">SUM(AH137:AH138)/2</f>
        <v>49.400000000000006</v>
      </c>
      <c r="AI139"/>
      <c r="AJ139" s="245">
        <f t="shared" ref="AJ139:AJ140" si="227">SUM(AJ137:AJ138)/2</f>
        <v>15.7</v>
      </c>
      <c r="AK139"/>
      <c r="AL139" s="245">
        <f t="shared" ref="AL139:AM140" si="228">SUM(AL137:AL138)/2</f>
        <v>9.1</v>
      </c>
      <c r="AM139" s="244">
        <f t="shared" si="228"/>
        <v>0.1075</v>
      </c>
      <c r="AN139"/>
      <c r="AO139" s="245">
        <f t="shared" ref="AO139:AO140" si="229">SUM(AO137:AO138)/2</f>
        <v>8.6</v>
      </c>
      <c r="AP139" s="246">
        <v>65.31</v>
      </c>
      <c r="AQ139" s="246">
        <v>1.66</v>
      </c>
      <c r="AR139"/>
      <c r="AS139"/>
      <c r="AT139"/>
      <c r="AU139"/>
      <c r="AV139" s="248">
        <v>13.679</v>
      </c>
      <c r="AW139" s="248">
        <v>12.972</v>
      </c>
      <c r="AX139"/>
      <c r="AY139"/>
      <c r="AZ139"/>
      <c r="BA139"/>
      <c r="BB139"/>
      <c r="BC139"/>
      <c r="BD139" s="246">
        <v>9.1300000000000008</v>
      </c>
      <c r="BE139" s="246">
        <v>15.31</v>
      </c>
      <c r="BF139" s="246">
        <v>10.63</v>
      </c>
    </row>
    <row r="140" spans="1:58" x14ac:dyDescent="0.25">
      <c r="A140" s="232">
        <v>40315</v>
      </c>
      <c r="B140" s="242">
        <f>SUM(B138:B139)/2</f>
        <v>6.74</v>
      </c>
      <c r="C140" s="242">
        <f>SUM(C138:C139)/2</f>
        <v>6.4600000000000009</v>
      </c>
      <c r="D140"/>
      <c r="E140"/>
      <c r="F140"/>
      <c r="G140"/>
      <c r="H140" s="246">
        <f>SUM(H138:H139)/2</f>
        <v>6.9075000000000006</v>
      </c>
      <c r="I140" s="246">
        <v>1.32</v>
      </c>
      <c r="J140"/>
      <c r="K140"/>
      <c r="L140"/>
      <c r="M140"/>
      <c r="N140" s="243">
        <f t="shared" si="222"/>
        <v>43.75</v>
      </c>
      <c r="O140"/>
      <c r="P140"/>
      <c r="Q140"/>
      <c r="R140" s="243">
        <f t="shared" si="223"/>
        <v>0</v>
      </c>
      <c r="S140" s="248">
        <f t="shared" si="223"/>
        <v>0.39787499999999998</v>
      </c>
      <c r="T140"/>
      <c r="U140"/>
      <c r="V140" s="244">
        <f t="shared" si="224"/>
        <v>9.7250000000000003E-2</v>
      </c>
      <c r="W140" s="244">
        <f>SUM(W138:W139)/2</f>
        <v>9.7250000000000003E-2</v>
      </c>
      <c r="X140"/>
      <c r="Y140"/>
      <c r="Z140"/>
      <c r="AA140"/>
      <c r="AB140"/>
      <c r="AC140" s="245">
        <f t="shared" si="225"/>
        <v>25.150000000000002</v>
      </c>
      <c r="AD140"/>
      <c r="AE140"/>
      <c r="AF140"/>
      <c r="AG140"/>
      <c r="AH140" s="245">
        <f t="shared" si="226"/>
        <v>50.300000000000004</v>
      </c>
      <c r="AI140"/>
      <c r="AJ140" s="245">
        <f t="shared" si="227"/>
        <v>15.55</v>
      </c>
      <c r="AK140"/>
      <c r="AL140" s="245">
        <f t="shared" si="228"/>
        <v>9.0500000000000007</v>
      </c>
      <c r="AM140" s="244">
        <f t="shared" si="228"/>
        <v>0.11274999999999999</v>
      </c>
      <c r="AN140"/>
      <c r="AO140" s="245">
        <f t="shared" si="229"/>
        <v>8.5500000000000007</v>
      </c>
      <c r="AP140" s="246">
        <v>79.69</v>
      </c>
      <c r="AQ140" s="246">
        <v>1.3</v>
      </c>
      <c r="AR140"/>
      <c r="AS140"/>
      <c r="AT140"/>
      <c r="AU140"/>
      <c r="AV140" s="248">
        <v>15.4</v>
      </c>
      <c r="AW140" s="248">
        <v>13.829000000000001</v>
      </c>
      <c r="AX140"/>
      <c r="AY140"/>
      <c r="AZ140"/>
      <c r="BA140"/>
      <c r="BB140"/>
      <c r="BC140"/>
      <c r="BD140" s="246">
        <v>9.92</v>
      </c>
      <c r="BE140" s="246">
        <v>15.31</v>
      </c>
      <c r="BF140" s="242">
        <f>SUM(BF138:BF139)/2</f>
        <v>10.63</v>
      </c>
    </row>
    <row r="141" spans="1:58" x14ac:dyDescent="0.25">
      <c r="A141" s="232">
        <v>40316</v>
      </c>
      <c r="B141" s="246">
        <v>6.82</v>
      </c>
      <c r="C141" s="246">
        <v>6.59</v>
      </c>
      <c r="D141"/>
      <c r="E141"/>
      <c r="F141"/>
      <c r="G141"/>
      <c r="H141" s="246">
        <v>7.28</v>
      </c>
      <c r="I141" s="246">
        <v>1.34</v>
      </c>
      <c r="J141"/>
      <c r="K141"/>
      <c r="L141"/>
      <c r="M141"/>
      <c r="N141" s="247">
        <v>49</v>
      </c>
      <c r="O141"/>
      <c r="P141"/>
      <c r="Q141"/>
      <c r="R141" s="247">
        <v>0</v>
      </c>
      <c r="S141" s="248">
        <f t="shared" si="223"/>
        <v>0.37156250000000002</v>
      </c>
      <c r="T141"/>
      <c r="U141"/>
      <c r="V141" s="248">
        <v>9.4E-2</v>
      </c>
      <c r="W141" s="248">
        <v>8.3000000000000004E-2</v>
      </c>
      <c r="X141"/>
      <c r="Y141"/>
      <c r="Z141"/>
      <c r="AA141"/>
      <c r="AB141"/>
      <c r="AC141" s="249">
        <v>25.5</v>
      </c>
      <c r="AD141"/>
      <c r="AE141"/>
      <c r="AF141"/>
      <c r="AG141"/>
      <c r="AH141" s="249">
        <v>51</v>
      </c>
      <c r="AI141"/>
      <c r="AJ141" s="249">
        <v>17.100000000000001</v>
      </c>
      <c r="AK141"/>
      <c r="AL141" s="249">
        <v>8.6999999999999993</v>
      </c>
      <c r="AM141" s="248">
        <v>0.114</v>
      </c>
      <c r="AN141"/>
      <c r="AO141" s="249">
        <v>8</v>
      </c>
      <c r="AP141" s="246">
        <v>75.23</v>
      </c>
      <c r="AQ141" s="246">
        <v>1.01</v>
      </c>
      <c r="AR141"/>
      <c r="AS141"/>
      <c r="AT141"/>
      <c r="AU141"/>
      <c r="AV141" s="248">
        <v>15.161</v>
      </c>
      <c r="AW141" s="248">
        <v>14.541</v>
      </c>
      <c r="AX141"/>
      <c r="AY141"/>
      <c r="AZ141"/>
      <c r="BA141"/>
      <c r="BB141"/>
      <c r="BC141"/>
      <c r="BD141" s="246">
        <v>9.92</v>
      </c>
      <c r="BE141" s="246">
        <v>15.31</v>
      </c>
      <c r="BF141" s="246">
        <v>9.6199999999999992</v>
      </c>
    </row>
    <row r="142" spans="1:58" x14ac:dyDescent="0.25">
      <c r="A142" s="232">
        <v>40317</v>
      </c>
      <c r="B142" s="246">
        <v>6.35</v>
      </c>
      <c r="C142" s="246">
        <v>6.62</v>
      </c>
      <c r="D142"/>
      <c r="E142"/>
      <c r="F142"/>
      <c r="G142"/>
      <c r="H142" s="246">
        <v>7.5</v>
      </c>
      <c r="I142" s="246">
        <v>1.31</v>
      </c>
      <c r="J142"/>
      <c r="K142"/>
      <c r="L142"/>
      <c r="M142"/>
      <c r="N142" s="247">
        <v>40</v>
      </c>
      <c r="O142"/>
      <c r="P142"/>
      <c r="Q142"/>
      <c r="R142" s="247">
        <v>0</v>
      </c>
      <c r="S142" s="248">
        <f t="shared" si="223"/>
        <v>0.38471875</v>
      </c>
      <c r="T142"/>
      <c r="U142"/>
      <c r="V142" s="248">
        <v>0.129</v>
      </c>
      <c r="W142" s="248">
        <v>0.13900000000000001</v>
      </c>
      <c r="X142"/>
      <c r="Y142"/>
      <c r="Z142"/>
      <c r="AA142"/>
      <c r="AB142"/>
      <c r="AC142" s="249">
        <v>24.2</v>
      </c>
      <c r="AD142"/>
      <c r="AE142"/>
      <c r="AF142"/>
      <c r="AG142"/>
      <c r="AH142" s="249">
        <v>48.4</v>
      </c>
      <c r="AI142"/>
      <c r="AJ142" s="249">
        <v>18.600000000000001</v>
      </c>
      <c r="AK142"/>
      <c r="AL142" s="249">
        <v>7.8</v>
      </c>
      <c r="AM142" s="248">
        <v>0.10100000000000001</v>
      </c>
      <c r="AN142"/>
      <c r="AO142" s="249">
        <v>8.3000000000000007</v>
      </c>
      <c r="AP142" s="246">
        <v>85.8</v>
      </c>
      <c r="AQ142" s="246">
        <v>1.35</v>
      </c>
      <c r="AR142"/>
      <c r="AS142"/>
      <c r="AT142"/>
      <c r="AU142"/>
      <c r="AV142" s="248">
        <v>15.335000000000001</v>
      </c>
      <c r="AW142" s="248">
        <v>14.669</v>
      </c>
      <c r="AX142"/>
      <c r="AY142"/>
      <c r="AZ142"/>
      <c r="BA142"/>
      <c r="BB142"/>
      <c r="BC142"/>
      <c r="BD142" s="246">
        <v>9.92</v>
      </c>
      <c r="BE142" s="246">
        <v>15.31</v>
      </c>
      <c r="BF142" s="246">
        <v>9.43</v>
      </c>
    </row>
    <row r="143" spans="1:58" x14ac:dyDescent="0.25">
      <c r="A143" s="232">
        <v>40318</v>
      </c>
      <c r="B143" s="246">
        <v>7.09</v>
      </c>
      <c r="C143" s="246">
        <v>6.45</v>
      </c>
      <c r="D143"/>
      <c r="E143"/>
      <c r="F143"/>
      <c r="G143"/>
      <c r="H143" s="246">
        <v>6.72</v>
      </c>
      <c r="I143" s="246">
        <v>1.26</v>
      </c>
      <c r="J143"/>
      <c r="K143"/>
      <c r="L143"/>
      <c r="M143"/>
      <c r="N143" s="247">
        <v>31</v>
      </c>
      <c r="O143"/>
      <c r="P143"/>
      <c r="Q143"/>
      <c r="R143" s="247">
        <v>0</v>
      </c>
      <c r="S143" s="248">
        <f t="shared" si="223"/>
        <v>0.37814062500000001</v>
      </c>
      <c r="T143"/>
      <c r="U143"/>
      <c r="V143" s="248">
        <v>0.152</v>
      </c>
      <c r="W143" s="248">
        <v>0.76100000000000001</v>
      </c>
      <c r="X143"/>
      <c r="Y143"/>
      <c r="Z143"/>
      <c r="AA143"/>
      <c r="AB143"/>
      <c r="AC143" s="249">
        <v>24.5</v>
      </c>
      <c r="AD143"/>
      <c r="AE143"/>
      <c r="AF143"/>
      <c r="AG143"/>
      <c r="AH143" s="249">
        <v>49</v>
      </c>
      <c r="AI143"/>
      <c r="AJ143" s="249">
        <v>15.6</v>
      </c>
      <c r="AK143"/>
      <c r="AL143" s="249">
        <v>8.6999999999999993</v>
      </c>
      <c r="AM143" s="248">
        <v>7.0999999999999994E-2</v>
      </c>
      <c r="AN143"/>
      <c r="AO143" s="249">
        <v>9</v>
      </c>
      <c r="AP143" s="246">
        <v>81.09</v>
      </c>
      <c r="AQ143" s="246">
        <v>1.39</v>
      </c>
      <c r="AR143"/>
      <c r="AS143"/>
      <c r="AT143"/>
      <c r="AU143"/>
      <c r="AV143" s="248">
        <v>14.52</v>
      </c>
      <c r="AW143" s="248">
        <v>13.917</v>
      </c>
      <c r="AX143"/>
      <c r="AY143"/>
      <c r="AZ143"/>
      <c r="BA143"/>
      <c r="BB143"/>
      <c r="BC143"/>
      <c r="BD143" s="246">
        <v>9.92</v>
      </c>
      <c r="BE143" s="246">
        <v>15.31</v>
      </c>
      <c r="BF143" s="246">
        <v>9.43</v>
      </c>
    </row>
    <row r="144" spans="1:58" x14ac:dyDescent="0.25">
      <c r="A144" s="232">
        <v>40319</v>
      </c>
      <c r="B144" s="246">
        <v>6.35</v>
      </c>
      <c r="C144" s="246">
        <v>6.18</v>
      </c>
      <c r="D144"/>
      <c r="E144"/>
      <c r="F144"/>
      <c r="G144"/>
      <c r="H144" s="246">
        <v>7.39</v>
      </c>
      <c r="I144" s="246">
        <v>1.21</v>
      </c>
      <c r="J144"/>
      <c r="K144"/>
      <c r="L144"/>
      <c r="M144"/>
      <c r="N144" s="247">
        <v>28</v>
      </c>
      <c r="O144"/>
      <c r="P144"/>
      <c r="Q144"/>
      <c r="R144" s="247">
        <v>0</v>
      </c>
      <c r="S144" s="248">
        <f t="shared" si="223"/>
        <v>0.3814296875</v>
      </c>
      <c r="T144"/>
      <c r="U144"/>
      <c r="V144" s="248">
        <v>0.183</v>
      </c>
      <c r="W144" s="248">
        <v>0.216</v>
      </c>
      <c r="X144"/>
      <c r="Y144"/>
      <c r="Z144"/>
      <c r="AA144"/>
      <c r="AB144"/>
      <c r="AC144" s="249">
        <v>24.2</v>
      </c>
      <c r="AD144"/>
      <c r="AE144"/>
      <c r="AF144"/>
      <c r="AG144"/>
      <c r="AH144" s="249">
        <v>48.4</v>
      </c>
      <c r="AI144"/>
      <c r="AJ144" s="249">
        <v>18.3</v>
      </c>
      <c r="AK144"/>
      <c r="AL144" s="249">
        <v>7.8</v>
      </c>
      <c r="AM144" s="248">
        <v>0.223</v>
      </c>
      <c r="AN144"/>
      <c r="AO144" s="249">
        <v>9</v>
      </c>
      <c r="AP144" s="246">
        <v>70.03</v>
      </c>
      <c r="AQ144" s="246">
        <v>1.1200000000000001</v>
      </c>
      <c r="AR144"/>
      <c r="AS144"/>
      <c r="AT144"/>
      <c r="AU144"/>
      <c r="AV144" s="248">
        <v>14.329000000000001</v>
      </c>
      <c r="AW144" s="248">
        <v>13.638999999999999</v>
      </c>
      <c r="AX144"/>
      <c r="AY144"/>
      <c r="AZ144"/>
      <c r="BA144"/>
      <c r="BB144"/>
      <c r="BC144"/>
      <c r="BD144" s="246">
        <v>10.72</v>
      </c>
      <c r="BE144" s="246">
        <v>15.31</v>
      </c>
      <c r="BF144" s="246">
        <v>9.43</v>
      </c>
    </row>
    <row r="145" spans="1:58" x14ac:dyDescent="0.25">
      <c r="A145" s="232">
        <v>40320</v>
      </c>
      <c r="B145" s="246">
        <v>6.41</v>
      </c>
      <c r="C145" s="246">
        <v>6.59</v>
      </c>
      <c r="D145"/>
      <c r="E145"/>
      <c r="F145"/>
      <c r="G145"/>
      <c r="H145" s="246">
        <v>7.9</v>
      </c>
      <c r="I145" s="246">
        <v>1.26</v>
      </c>
      <c r="J145"/>
      <c r="K145"/>
      <c r="L145"/>
      <c r="M145"/>
      <c r="N145" s="247">
        <v>41</v>
      </c>
      <c r="O145"/>
      <c r="P145"/>
      <c r="Q145"/>
      <c r="R145" s="247">
        <v>0</v>
      </c>
      <c r="S145" s="248">
        <f t="shared" si="223"/>
        <v>0.37978515624999998</v>
      </c>
      <c r="T145"/>
      <c r="U145"/>
      <c r="V145" s="248">
        <v>8.5000000000000006E-2</v>
      </c>
      <c r="W145" s="248">
        <v>0.112</v>
      </c>
      <c r="X145"/>
      <c r="Y145"/>
      <c r="Z145"/>
      <c r="AA145"/>
      <c r="AB145"/>
      <c r="AC145" s="249">
        <v>25.4</v>
      </c>
      <c r="AD145"/>
      <c r="AE145"/>
      <c r="AF145"/>
      <c r="AG145"/>
      <c r="AH145" s="249">
        <v>50.8</v>
      </c>
      <c r="AI145"/>
      <c r="AJ145" s="249">
        <v>19.399999999999999</v>
      </c>
      <c r="AK145"/>
      <c r="AL145" s="249">
        <v>7.1</v>
      </c>
      <c r="AM145" s="248">
        <v>0.13300000000000001</v>
      </c>
      <c r="AN145"/>
      <c r="AO145" s="249">
        <v>9.1999999999999993</v>
      </c>
      <c r="AP145" s="246">
        <v>79.69</v>
      </c>
      <c r="AQ145" s="246">
        <v>1.32</v>
      </c>
      <c r="AR145"/>
      <c r="AS145"/>
      <c r="AT145"/>
      <c r="AU145"/>
      <c r="AV145" s="248">
        <v>14.58</v>
      </c>
      <c r="AW145" s="248">
        <v>14.01</v>
      </c>
      <c r="AX145"/>
      <c r="AY145"/>
      <c r="AZ145"/>
      <c r="BA145"/>
      <c r="BB145"/>
      <c r="BC145"/>
      <c r="BD145" s="246">
        <v>9.1300000000000008</v>
      </c>
      <c r="BE145" s="246">
        <v>15.31</v>
      </c>
      <c r="BF145" s="246">
        <v>10.63</v>
      </c>
    </row>
    <row r="146" spans="1:58" x14ac:dyDescent="0.25">
      <c r="A146" s="232">
        <v>40321</v>
      </c>
      <c r="B146" s="242">
        <f t="shared" ref="B146" si="230">SUM(B144:B145)/2</f>
        <v>6.38</v>
      </c>
      <c r="C146" s="242">
        <f>SUM(C144:C145)/2</f>
        <v>6.3849999999999998</v>
      </c>
      <c r="D146"/>
      <c r="E146"/>
      <c r="F146"/>
      <c r="G146"/>
      <c r="H146" s="242">
        <f>SUM(H144:H145)/2</f>
        <v>7.6449999999999996</v>
      </c>
      <c r="I146" s="246">
        <v>1.2</v>
      </c>
      <c r="J146"/>
      <c r="K146"/>
      <c r="L146"/>
      <c r="M146"/>
      <c r="N146" s="243">
        <f t="shared" ref="N146" si="231">SUM(N144:N145)/2</f>
        <v>34.5</v>
      </c>
      <c r="O146"/>
      <c r="P146"/>
      <c r="Q146"/>
      <c r="R146" s="243">
        <f t="shared" ref="R146" si="232">SUM(R144:R145)/2</f>
        <v>0</v>
      </c>
      <c r="S146" s="248">
        <f t="shared" si="223"/>
        <v>0.38060742187499996</v>
      </c>
      <c r="T146"/>
      <c r="U146"/>
      <c r="V146" s="244">
        <f t="shared" ref="V146:W146" si="233">SUM(V144:V145)/2</f>
        <v>0.13400000000000001</v>
      </c>
      <c r="W146" s="244">
        <f t="shared" si="233"/>
        <v>0.16400000000000001</v>
      </c>
      <c r="X146"/>
      <c r="Y146"/>
      <c r="Z146"/>
      <c r="AA146"/>
      <c r="AB146"/>
      <c r="AC146" s="245">
        <f t="shared" ref="AC146" si="234">SUM(AC144:AC145)/2</f>
        <v>24.799999999999997</v>
      </c>
      <c r="AD146"/>
      <c r="AE146"/>
      <c r="AF146"/>
      <c r="AG146"/>
      <c r="AH146" s="245">
        <f t="shared" ref="AH146" si="235">SUM(AH144:AH145)/2</f>
        <v>49.599999999999994</v>
      </c>
      <c r="AI146"/>
      <c r="AJ146" s="245">
        <f t="shared" ref="AJ146" si="236">SUM(AJ144:AJ145)/2</f>
        <v>18.850000000000001</v>
      </c>
      <c r="AK146"/>
      <c r="AL146" s="245">
        <f t="shared" ref="AL146:AM146" si="237">SUM(AL144:AL145)/2</f>
        <v>7.4499999999999993</v>
      </c>
      <c r="AM146" s="244">
        <f t="shared" si="237"/>
        <v>0.17799999999999999</v>
      </c>
      <c r="AN146"/>
      <c r="AO146" s="245">
        <f t="shared" ref="AO146" si="238">SUM(AO144:AO145)/2</f>
        <v>9.1</v>
      </c>
      <c r="AP146" s="246">
        <v>59.71</v>
      </c>
      <c r="AQ146" s="246">
        <v>1.03</v>
      </c>
      <c r="AR146"/>
      <c r="AS146"/>
      <c r="AT146"/>
      <c r="AU146"/>
      <c r="AV146" s="248">
        <v>12.833</v>
      </c>
      <c r="AW146" s="248">
        <v>12.16</v>
      </c>
      <c r="AX146"/>
      <c r="AY146"/>
      <c r="AZ146"/>
      <c r="BA146"/>
      <c r="BB146"/>
      <c r="BC146"/>
      <c r="BD146" s="246">
        <v>9.1300000000000008</v>
      </c>
      <c r="BE146" s="246">
        <v>15.31</v>
      </c>
      <c r="BF146" s="246">
        <v>10.63</v>
      </c>
    </row>
    <row r="147" spans="1:58" x14ac:dyDescent="0.25">
      <c r="A147" s="232">
        <v>40322</v>
      </c>
      <c r="B147" s="246">
        <v>5.78</v>
      </c>
      <c r="C147" s="246">
        <v>6.3</v>
      </c>
      <c r="D147"/>
      <c r="E147"/>
      <c r="F147"/>
      <c r="G147"/>
      <c r="H147" s="246">
        <v>7.59</v>
      </c>
      <c r="I147" s="246">
        <v>1.1299999999999999</v>
      </c>
      <c r="J147"/>
      <c r="K147"/>
      <c r="L147"/>
      <c r="M147"/>
      <c r="N147" s="247">
        <v>37</v>
      </c>
      <c r="O147"/>
      <c r="P147"/>
      <c r="Q147"/>
      <c r="R147" s="247">
        <v>0</v>
      </c>
      <c r="S147" s="248">
        <f t="shared" si="223"/>
        <v>0.38019628906249997</v>
      </c>
      <c r="T147"/>
      <c r="U147"/>
      <c r="V147" s="248">
        <v>0.129</v>
      </c>
      <c r="W147" s="248">
        <v>0.121</v>
      </c>
      <c r="X147"/>
      <c r="Y147"/>
      <c r="Z147"/>
      <c r="AA147"/>
      <c r="AB147"/>
      <c r="AC147" s="249">
        <v>24.3</v>
      </c>
      <c r="AD147"/>
      <c r="AE147"/>
      <c r="AF147"/>
      <c r="AG147"/>
      <c r="AH147" s="249">
        <v>48.7</v>
      </c>
      <c r="AI147"/>
      <c r="AJ147" s="249">
        <v>19.600000000000001</v>
      </c>
      <c r="AK147"/>
      <c r="AL147" s="249">
        <v>8.9</v>
      </c>
      <c r="AM147" s="248">
        <v>0.1</v>
      </c>
      <c r="AN147"/>
      <c r="AO147" s="249">
        <v>9.9</v>
      </c>
      <c r="AP147" s="246">
        <v>90.45</v>
      </c>
      <c r="AQ147" s="246">
        <v>1.71</v>
      </c>
      <c r="AR147"/>
      <c r="AS147"/>
      <c r="AT147"/>
      <c r="AU147"/>
      <c r="AV147" s="248">
        <v>15.976000000000001</v>
      </c>
      <c r="AW147" s="248">
        <v>14.476000000000001</v>
      </c>
      <c r="AX147"/>
      <c r="AY147"/>
      <c r="AZ147"/>
      <c r="BA147"/>
      <c r="BB147"/>
      <c r="BC147"/>
      <c r="BD147" s="246">
        <v>9.1300000000000008</v>
      </c>
      <c r="BE147" s="246">
        <v>15.31</v>
      </c>
      <c r="BF147" s="246">
        <v>10.63</v>
      </c>
    </row>
    <row r="148" spans="1:58" x14ac:dyDescent="0.25">
      <c r="A148" s="232">
        <v>40323</v>
      </c>
      <c r="B148" s="246">
        <v>6.41</v>
      </c>
      <c r="C148" s="246">
        <v>6.47</v>
      </c>
      <c r="D148"/>
      <c r="E148"/>
      <c r="F148"/>
      <c r="G148"/>
      <c r="H148" s="246">
        <v>7.63</v>
      </c>
      <c r="I148" s="246">
        <v>1.29</v>
      </c>
      <c r="J148"/>
      <c r="K148"/>
      <c r="L148"/>
      <c r="M148"/>
      <c r="N148" s="247">
        <v>33</v>
      </c>
      <c r="O148"/>
      <c r="P148"/>
      <c r="Q148"/>
      <c r="R148" s="247">
        <v>0</v>
      </c>
      <c r="S148" s="248">
        <f t="shared" si="223"/>
        <v>0.38040185546874994</v>
      </c>
      <c r="T148"/>
      <c r="U148"/>
      <c r="V148" s="248">
        <v>0.17799999999999999</v>
      </c>
      <c r="W148" s="248">
        <v>0.104</v>
      </c>
      <c r="X148"/>
      <c r="Y148"/>
      <c r="Z148"/>
      <c r="AA148"/>
      <c r="AB148"/>
      <c r="AC148" s="249">
        <v>25.1</v>
      </c>
      <c r="AD148"/>
      <c r="AE148"/>
      <c r="AF148"/>
      <c r="AG148"/>
      <c r="AH148" s="249">
        <v>50.1</v>
      </c>
      <c r="AI148"/>
      <c r="AJ148" s="249">
        <v>18.5</v>
      </c>
      <c r="AK148"/>
      <c r="AL148" s="249">
        <v>8.9</v>
      </c>
      <c r="AM148" s="248">
        <v>0.114</v>
      </c>
      <c r="AN148"/>
      <c r="AO148" s="249">
        <v>1.02</v>
      </c>
      <c r="AP148" s="246">
        <v>79.680000000000007</v>
      </c>
      <c r="AQ148" s="246">
        <v>1.28</v>
      </c>
      <c r="AR148"/>
      <c r="AS148"/>
      <c r="AT148"/>
      <c r="AU148"/>
      <c r="AV148" s="248">
        <v>14.769</v>
      </c>
      <c r="AW148" s="248">
        <v>14.077</v>
      </c>
      <c r="AX148"/>
      <c r="AY148"/>
      <c r="AZ148"/>
      <c r="BA148"/>
      <c r="BB148"/>
      <c r="BC148"/>
      <c r="BD148" s="246">
        <v>9.1300000000000008</v>
      </c>
      <c r="BE148" s="246">
        <v>14.29</v>
      </c>
      <c r="BF148" s="246">
        <v>9.67</v>
      </c>
    </row>
    <row r="149" spans="1:58" x14ac:dyDescent="0.25">
      <c r="A149" s="232">
        <v>40324</v>
      </c>
      <c r="B149" s="246">
        <v>5.49</v>
      </c>
      <c r="C149" s="246">
        <v>6.43</v>
      </c>
      <c r="D149"/>
      <c r="E149"/>
      <c r="F149"/>
      <c r="G149"/>
      <c r="H149" s="246">
        <v>7.68</v>
      </c>
      <c r="I149" s="246">
        <v>1.2</v>
      </c>
      <c r="J149"/>
      <c r="K149"/>
      <c r="L149"/>
      <c r="M149"/>
      <c r="N149" s="247">
        <v>53</v>
      </c>
      <c r="O149"/>
      <c r="P149"/>
      <c r="Q149"/>
      <c r="R149" s="247">
        <v>0</v>
      </c>
      <c r="S149" s="248">
        <f t="shared" si="223"/>
        <v>0.38029907226562498</v>
      </c>
      <c r="T149"/>
      <c r="U149"/>
      <c r="V149" s="248">
        <v>9.4E-2</v>
      </c>
      <c r="W149" s="248">
        <v>0.11</v>
      </c>
      <c r="X149"/>
      <c r="Y149"/>
      <c r="Z149"/>
      <c r="AA149"/>
      <c r="AB149"/>
      <c r="AC149" s="249">
        <v>24.6</v>
      </c>
      <c r="AD149"/>
      <c r="AE149"/>
      <c r="AF149"/>
      <c r="AG149"/>
      <c r="AH149" s="249">
        <v>49.2</v>
      </c>
      <c r="AI149"/>
      <c r="AJ149" s="249">
        <v>19.5</v>
      </c>
      <c r="AK149"/>
      <c r="AL149" s="249">
        <v>7.3</v>
      </c>
      <c r="AM149" s="248">
        <v>0.13800000000000001</v>
      </c>
      <c r="AN149"/>
      <c r="AO149" s="249">
        <v>10</v>
      </c>
      <c r="AP149" s="246">
        <v>75.790000000000006</v>
      </c>
      <c r="AQ149" s="246">
        <v>1.21</v>
      </c>
      <c r="AR149"/>
      <c r="AS149"/>
      <c r="AT149"/>
      <c r="AU149"/>
      <c r="AV149" s="248">
        <v>14.920999999999999</v>
      </c>
      <c r="AW149" s="248">
        <v>14.307</v>
      </c>
      <c r="AX149"/>
      <c r="AY149"/>
      <c r="AZ149"/>
      <c r="BA149"/>
      <c r="BB149"/>
      <c r="BC149"/>
      <c r="BD149" s="246">
        <v>9.1300000000000008</v>
      </c>
      <c r="BE149" s="246">
        <v>14.29</v>
      </c>
      <c r="BF149" s="246">
        <v>9.67</v>
      </c>
    </row>
    <row r="150" spans="1:58" x14ac:dyDescent="0.25">
      <c r="A150" s="232">
        <v>40325</v>
      </c>
      <c r="B150" s="246">
        <v>5.08</v>
      </c>
      <c r="C150" s="246">
        <v>5.8</v>
      </c>
      <c r="D150"/>
      <c r="E150"/>
      <c r="F150"/>
      <c r="G150"/>
      <c r="H150" s="246">
        <v>7.41</v>
      </c>
      <c r="I150" s="246">
        <v>1.05</v>
      </c>
      <c r="J150"/>
      <c r="K150"/>
      <c r="L150"/>
      <c r="M150"/>
      <c r="N150" s="247">
        <v>37</v>
      </c>
      <c r="O150"/>
      <c r="P150"/>
      <c r="Q150"/>
      <c r="R150" s="247">
        <v>0</v>
      </c>
      <c r="S150" s="248">
        <f t="shared" si="223"/>
        <v>0.38035046386718746</v>
      </c>
      <c r="T150"/>
      <c r="U150"/>
      <c r="V150" s="248">
        <v>0.15</v>
      </c>
      <c r="W150" s="248">
        <v>0.13200000000000001</v>
      </c>
      <c r="X150"/>
      <c r="Y150"/>
      <c r="Z150"/>
      <c r="AA150"/>
      <c r="AB150"/>
      <c r="AC150" s="249">
        <v>23</v>
      </c>
      <c r="AD150"/>
      <c r="AE150"/>
      <c r="AF150"/>
      <c r="AG150"/>
      <c r="AH150" s="249">
        <v>46</v>
      </c>
      <c r="AI150"/>
      <c r="AJ150" s="249">
        <v>12</v>
      </c>
      <c r="AK150"/>
      <c r="AL150" s="249">
        <v>7.3</v>
      </c>
      <c r="AM150" s="248">
        <v>0.105</v>
      </c>
      <c r="AN150"/>
      <c r="AO150" s="249">
        <v>9.9</v>
      </c>
      <c r="AP150" s="246">
        <v>69.92</v>
      </c>
      <c r="AQ150" s="246">
        <v>1.24</v>
      </c>
      <c r="AR150"/>
      <c r="AS150"/>
      <c r="AT150"/>
      <c r="AU150"/>
      <c r="AV150" s="248">
        <v>14.54</v>
      </c>
      <c r="AW150" s="248">
        <v>13.856999999999999</v>
      </c>
      <c r="AX150"/>
      <c r="AY150"/>
      <c r="AZ150"/>
      <c r="BA150"/>
      <c r="BB150"/>
      <c r="BC150"/>
      <c r="BD150" s="246">
        <v>9.1300000000000008</v>
      </c>
      <c r="BE150" s="246">
        <v>14.29</v>
      </c>
      <c r="BF150" s="246">
        <v>9.67</v>
      </c>
    </row>
    <row r="151" spans="1:58" x14ac:dyDescent="0.25">
      <c r="A151" s="232">
        <v>40326</v>
      </c>
      <c r="B151" s="246">
        <v>6.47</v>
      </c>
      <c r="C151" s="246">
        <v>6.43</v>
      </c>
      <c r="D151"/>
      <c r="E151"/>
      <c r="F151"/>
      <c r="G151"/>
      <c r="H151" s="246">
        <v>7.63</v>
      </c>
      <c r="I151" s="246">
        <v>1.23</v>
      </c>
      <c r="J151"/>
      <c r="K151"/>
      <c r="L151"/>
      <c r="M151"/>
      <c r="N151" s="247">
        <v>48</v>
      </c>
      <c r="O151"/>
      <c r="P151"/>
      <c r="Q151"/>
      <c r="R151" s="247">
        <v>0</v>
      </c>
      <c r="S151" s="248">
        <f t="shared" si="223"/>
        <v>0.38032476806640625</v>
      </c>
      <c r="T151"/>
      <c r="U151"/>
      <c r="V151" s="248">
        <v>0.104</v>
      </c>
      <c r="W151" s="248">
        <v>0.10100000000000001</v>
      </c>
      <c r="X151"/>
      <c r="Y151"/>
      <c r="Z151"/>
      <c r="AA151"/>
      <c r="AB151"/>
      <c r="AC151" s="249">
        <v>23.9</v>
      </c>
      <c r="AD151"/>
      <c r="AE151"/>
      <c r="AF151"/>
      <c r="AG151"/>
      <c r="AH151" s="249">
        <v>46.9</v>
      </c>
      <c r="AI151"/>
      <c r="AJ151" s="249">
        <v>18.7</v>
      </c>
      <c r="AK151"/>
      <c r="AL151" s="249">
        <v>8.4</v>
      </c>
      <c r="AM151" s="248">
        <v>0.121</v>
      </c>
      <c r="AN151"/>
      <c r="AO151" s="249">
        <v>10</v>
      </c>
      <c r="AP151" s="246">
        <v>80.17</v>
      </c>
      <c r="AQ151" s="246">
        <v>1.29</v>
      </c>
      <c r="AR151"/>
      <c r="AS151"/>
      <c r="AT151"/>
      <c r="AU151"/>
      <c r="AV151" s="248">
        <v>15.102</v>
      </c>
      <c r="AW151" s="248">
        <v>14.471</v>
      </c>
      <c r="AX151"/>
      <c r="AY151"/>
      <c r="AZ151"/>
      <c r="BA151"/>
      <c r="BB151"/>
      <c r="BC151"/>
      <c r="BD151" s="246">
        <v>9.1630000000000003</v>
      </c>
      <c r="BE151" s="246">
        <v>14.29</v>
      </c>
      <c r="BF151" s="246">
        <v>9.67</v>
      </c>
    </row>
    <row r="152" spans="1:58" x14ac:dyDescent="0.25">
      <c r="A152" s="232">
        <v>40327</v>
      </c>
      <c r="B152" s="246">
        <v>6.28</v>
      </c>
      <c r="C152" s="246">
        <v>6.4</v>
      </c>
      <c r="D152"/>
      <c r="E152"/>
      <c r="F152"/>
      <c r="G152"/>
      <c r="H152" s="246">
        <v>6.89</v>
      </c>
      <c r="I152" s="246">
        <v>1.26</v>
      </c>
      <c r="J152"/>
      <c r="K152"/>
      <c r="L152"/>
      <c r="M152"/>
      <c r="N152" s="247">
        <v>53</v>
      </c>
      <c r="O152"/>
      <c r="P152"/>
      <c r="Q152"/>
      <c r="R152" s="247">
        <v>0</v>
      </c>
      <c r="S152" s="248">
        <f t="shared" si="223"/>
        <v>0.38033761596679683</v>
      </c>
      <c r="T152"/>
      <c r="U152"/>
      <c r="V152" s="248">
        <v>0.113</v>
      </c>
      <c r="W152" s="248">
        <v>0.11799999999999999</v>
      </c>
      <c r="X152"/>
      <c r="Y152"/>
      <c r="Z152"/>
      <c r="AA152"/>
      <c r="AB152"/>
      <c r="AC152" s="249">
        <v>24.8</v>
      </c>
      <c r="AD152"/>
      <c r="AE152"/>
      <c r="AF152"/>
      <c r="AG152"/>
      <c r="AH152" s="249">
        <v>49.6</v>
      </c>
      <c r="AI152"/>
      <c r="AJ152" s="249">
        <v>17.8</v>
      </c>
      <c r="AK152"/>
      <c r="AL152" s="249">
        <v>8.1</v>
      </c>
      <c r="AM152" s="248">
        <v>0.13600000000000001</v>
      </c>
      <c r="AN152"/>
      <c r="AO152" s="249">
        <v>9.1999999999999993</v>
      </c>
      <c r="AP152" s="246">
        <v>75.37</v>
      </c>
      <c r="AQ152" s="246">
        <v>1.26</v>
      </c>
      <c r="AR152"/>
      <c r="AS152"/>
      <c r="AT152"/>
      <c r="AU152"/>
      <c r="AV152" s="248">
        <v>14.25</v>
      </c>
      <c r="AW152" s="248">
        <v>13.57</v>
      </c>
      <c r="AX152"/>
      <c r="AY152"/>
      <c r="AZ152"/>
      <c r="BA152"/>
      <c r="BB152"/>
      <c r="BC152"/>
      <c r="BD152" s="246">
        <v>9.1300000000000008</v>
      </c>
      <c r="BE152" s="246">
        <v>14.29</v>
      </c>
      <c r="BF152" s="246">
        <v>9.67</v>
      </c>
    </row>
    <row r="153" spans="1:58" x14ac:dyDescent="0.25">
      <c r="A153" s="232">
        <v>40328</v>
      </c>
      <c r="B153" s="242">
        <f t="shared" ref="B153" si="239">SUM(B151:B152)/2</f>
        <v>6.375</v>
      </c>
      <c r="C153" s="242">
        <f>SUM(C151:C152)/2</f>
        <v>6.415</v>
      </c>
      <c r="D153"/>
      <c r="E153"/>
      <c r="F153"/>
      <c r="G153"/>
      <c r="H153" s="242">
        <f>SUM(H151:H152)/2</f>
        <v>7.26</v>
      </c>
      <c r="I153" s="246">
        <v>1.1599999999999999</v>
      </c>
      <c r="J153"/>
      <c r="K153"/>
      <c r="L153"/>
      <c r="M153"/>
      <c r="N153" s="243">
        <f t="shared" ref="N153" si="240">SUM(N151:N152)/2</f>
        <v>50.5</v>
      </c>
      <c r="O153"/>
      <c r="P153"/>
      <c r="Q153"/>
      <c r="R153" s="243">
        <f t="shared" ref="R153" si="241">SUM(R151:R152)/2</f>
        <v>0</v>
      </c>
      <c r="S153" s="248">
        <f t="shared" si="223"/>
        <v>0.38033119201660154</v>
      </c>
      <c r="T153"/>
      <c r="U153"/>
      <c r="V153" s="244">
        <f t="shared" ref="V153:W153" si="242">SUM(V151:V152)/2</f>
        <v>0.1085</v>
      </c>
      <c r="W153" s="244">
        <f t="shared" si="242"/>
        <v>0.1095</v>
      </c>
      <c r="X153"/>
      <c r="Y153"/>
      <c r="Z153"/>
      <c r="AA153"/>
      <c r="AB153"/>
      <c r="AC153" s="245">
        <f t="shared" ref="AC153" si="243">SUM(AC151:AC152)/2</f>
        <v>24.35</v>
      </c>
      <c r="AD153"/>
      <c r="AE153"/>
      <c r="AF153"/>
      <c r="AG153"/>
      <c r="AH153" s="245">
        <f t="shared" ref="AH153" si="244">SUM(AH151:AH152)/2</f>
        <v>48.25</v>
      </c>
      <c r="AI153"/>
      <c r="AJ153" s="245">
        <f t="shared" ref="AJ153" si="245">SUM(AJ151:AJ152)/2</f>
        <v>18.25</v>
      </c>
      <c r="AK153"/>
      <c r="AL153" s="245">
        <f t="shared" ref="AL153:AM153" si="246">SUM(AL151:AL152)/2</f>
        <v>8.25</v>
      </c>
      <c r="AM153" s="244">
        <f t="shared" si="246"/>
        <v>0.1285</v>
      </c>
      <c r="AN153"/>
      <c r="AO153" s="245">
        <f t="shared" ref="AO153" si="247">SUM(AO151:AO152)/2</f>
        <v>9.6</v>
      </c>
      <c r="AP153" s="246">
        <v>69.92</v>
      </c>
      <c r="AQ153" s="246">
        <v>1</v>
      </c>
      <c r="AR153"/>
      <c r="AS153"/>
      <c r="AT153"/>
      <c r="AU153"/>
      <c r="AV153" s="248">
        <v>14.45</v>
      </c>
      <c r="AW153" s="248">
        <v>14.7</v>
      </c>
      <c r="AX153"/>
      <c r="AY153"/>
      <c r="AZ153"/>
      <c r="BA153"/>
      <c r="BB153"/>
      <c r="BC153"/>
      <c r="BD153" s="246">
        <v>9.1300000000000008</v>
      </c>
      <c r="BE153" s="246">
        <v>14.29</v>
      </c>
      <c r="BF153" s="246">
        <v>9.67</v>
      </c>
    </row>
    <row r="154" spans="1:58" ht="15.75" thickBot="1" x14ac:dyDescent="0.3">
      <c r="A154" s="232">
        <v>40329</v>
      </c>
      <c r="B154" s="330">
        <v>7.06</v>
      </c>
      <c r="C154" s="330">
        <v>6.49</v>
      </c>
      <c r="D154"/>
      <c r="E154"/>
      <c r="F154"/>
      <c r="G154"/>
      <c r="H154" s="330">
        <v>7.06</v>
      </c>
      <c r="I154" s="330">
        <v>1.0900000000000001</v>
      </c>
      <c r="J154"/>
      <c r="K154"/>
      <c r="L154"/>
      <c r="M154"/>
      <c r="N154" s="331">
        <v>31</v>
      </c>
      <c r="O154"/>
      <c r="P154"/>
      <c r="Q154"/>
      <c r="R154" s="331">
        <v>0</v>
      </c>
      <c r="S154" s="329">
        <f t="shared" si="223"/>
        <v>0.38033440399169915</v>
      </c>
      <c r="T154"/>
      <c r="U154"/>
      <c r="V154" s="329">
        <v>0.214</v>
      </c>
      <c r="W154" s="329">
        <v>0.105</v>
      </c>
      <c r="X154"/>
      <c r="Y154"/>
      <c r="Z154"/>
      <c r="AA154"/>
      <c r="AB154"/>
      <c r="AC154" s="332">
        <v>24.6</v>
      </c>
      <c r="AD154"/>
      <c r="AE154"/>
      <c r="AF154"/>
      <c r="AG154"/>
      <c r="AH154" s="332">
        <v>49.2</v>
      </c>
      <c r="AI154"/>
      <c r="AJ154" s="332">
        <v>20.2</v>
      </c>
      <c r="AK154"/>
      <c r="AL154" s="332">
        <v>8.1</v>
      </c>
      <c r="AM154" s="329">
        <v>0.20100000000000001</v>
      </c>
      <c r="AN154"/>
      <c r="AO154" s="332">
        <v>9.1</v>
      </c>
      <c r="AP154" s="330">
        <v>90.03</v>
      </c>
      <c r="AQ154" s="330">
        <v>1.6</v>
      </c>
      <c r="AR154"/>
      <c r="AS154"/>
      <c r="AT154"/>
      <c r="AU154"/>
      <c r="AV154" s="329">
        <v>16.771999999999998</v>
      </c>
      <c r="AW154" s="329">
        <v>15.22</v>
      </c>
      <c r="AX154"/>
      <c r="AY154"/>
      <c r="AZ154"/>
      <c r="BA154"/>
      <c r="BB154"/>
      <c r="BC154"/>
      <c r="BD154" s="330">
        <v>9.1300000000000008</v>
      </c>
      <c r="BE154" s="330">
        <v>14.29</v>
      </c>
      <c r="BF154" s="330">
        <v>10.15</v>
      </c>
    </row>
    <row r="155" spans="1:58" x14ac:dyDescent="0.25">
      <c r="A155" s="232">
        <v>40330</v>
      </c>
      <c r="B155" s="246">
        <v>6.52</v>
      </c>
      <c r="C155" s="246">
        <v>5.0199999999999996</v>
      </c>
      <c r="D155"/>
      <c r="E155"/>
      <c r="F155"/>
      <c r="G155"/>
      <c r="H155" s="246">
        <v>7.22</v>
      </c>
      <c r="I155" s="246">
        <v>1.33</v>
      </c>
      <c r="J155"/>
      <c r="K155"/>
      <c r="L155"/>
      <c r="M155"/>
      <c r="N155" s="247">
        <v>39</v>
      </c>
      <c r="O155"/>
      <c r="P155"/>
      <c r="Q155"/>
      <c r="R155" s="247">
        <v>8</v>
      </c>
      <c r="S155" s="248">
        <f t="shared" ref="S155:S168" si="248">SUM(S153:S154)/2</f>
        <v>0.38033279800415032</v>
      </c>
      <c r="T155"/>
      <c r="U155"/>
      <c r="V155" s="248">
        <v>0.56000000000000005</v>
      </c>
      <c r="W155" s="248">
        <v>0.318</v>
      </c>
      <c r="X155"/>
      <c r="Y155"/>
      <c r="Z155"/>
      <c r="AA155"/>
      <c r="AB155"/>
      <c r="AC155" s="249">
        <v>24.3</v>
      </c>
      <c r="AD155"/>
      <c r="AE155"/>
      <c r="AF155"/>
      <c r="AG155"/>
      <c r="AH155" s="249">
        <v>48.6</v>
      </c>
      <c r="AI155"/>
      <c r="AJ155" s="249">
        <v>7.6</v>
      </c>
      <c r="AK155"/>
      <c r="AL155" s="249">
        <v>7.9</v>
      </c>
      <c r="AM155" s="248">
        <v>0.246</v>
      </c>
      <c r="AN155"/>
      <c r="AO155" s="249">
        <v>9.1</v>
      </c>
      <c r="AP155" s="246">
        <v>89.9</v>
      </c>
      <c r="AQ155" s="246">
        <v>1.41</v>
      </c>
      <c r="AR155"/>
      <c r="AS155"/>
      <c r="AT155"/>
      <c r="AU155"/>
      <c r="AV155" s="248">
        <v>15.506</v>
      </c>
      <c r="AW155" s="248">
        <v>14.903</v>
      </c>
      <c r="AX155"/>
      <c r="AY155"/>
      <c r="AZ155"/>
      <c r="BA155"/>
      <c r="BB155"/>
      <c r="BC155"/>
      <c r="BD155" s="246">
        <v>9.1300000000000008</v>
      </c>
      <c r="BE155" s="246">
        <v>14.29</v>
      </c>
      <c r="BF155" s="246">
        <v>10.15</v>
      </c>
    </row>
    <row r="156" spans="1:58" x14ac:dyDescent="0.25">
      <c r="A156" s="232">
        <v>40331</v>
      </c>
      <c r="B156" s="246">
        <v>6.42</v>
      </c>
      <c r="C156" s="246">
        <v>6.27</v>
      </c>
      <c r="D156"/>
      <c r="E156"/>
      <c r="F156"/>
      <c r="G156"/>
      <c r="H156" s="246">
        <v>7.23</v>
      </c>
      <c r="I156" s="246">
        <v>1.4</v>
      </c>
      <c r="J156"/>
      <c r="K156"/>
      <c r="L156"/>
      <c r="M156"/>
      <c r="N156" s="247">
        <v>40</v>
      </c>
      <c r="O156"/>
      <c r="P156"/>
      <c r="Q156"/>
      <c r="R156" s="247">
        <v>0</v>
      </c>
      <c r="S156" s="248">
        <f t="shared" si="248"/>
        <v>0.38033360099792474</v>
      </c>
      <c r="T156"/>
      <c r="U156"/>
      <c r="V156" s="248">
        <v>0.10100000000000001</v>
      </c>
      <c r="W156" s="248">
        <v>0.14199999999999999</v>
      </c>
      <c r="X156"/>
      <c r="Y156"/>
      <c r="Z156"/>
      <c r="AA156"/>
      <c r="AB156"/>
      <c r="AC156" s="249">
        <v>26.7</v>
      </c>
      <c r="AD156"/>
      <c r="AE156"/>
      <c r="AF156"/>
      <c r="AG156"/>
      <c r="AH156" s="249">
        <v>53.3</v>
      </c>
      <c r="AI156"/>
      <c r="AJ156" s="249">
        <v>12.5</v>
      </c>
      <c r="AK156"/>
      <c r="AL156" s="249">
        <v>9.1999999999999993</v>
      </c>
      <c r="AM156" s="248">
        <v>0.184</v>
      </c>
      <c r="AN156"/>
      <c r="AO156" s="249">
        <v>9.8000000000000007</v>
      </c>
      <c r="AP156" s="246">
        <v>80.17</v>
      </c>
      <c r="AQ156" s="246">
        <v>1.05</v>
      </c>
      <c r="AR156"/>
      <c r="AS156"/>
      <c r="AT156"/>
      <c r="AU156"/>
      <c r="AV156" s="248">
        <v>15.516999999999999</v>
      </c>
      <c r="AW156" s="248">
        <v>14.875999999999999</v>
      </c>
      <c r="AX156"/>
      <c r="AY156"/>
      <c r="AZ156"/>
      <c r="BA156"/>
      <c r="BB156"/>
      <c r="BC156"/>
      <c r="BD156" s="246">
        <v>10.72</v>
      </c>
      <c r="BE156" s="246">
        <v>17.86</v>
      </c>
      <c r="BF156" s="246">
        <v>10.39</v>
      </c>
    </row>
    <row r="157" spans="1:58" x14ac:dyDescent="0.25">
      <c r="A157" s="232">
        <v>40332</v>
      </c>
      <c r="B157" s="246">
        <v>5.61</v>
      </c>
      <c r="C157" s="246">
        <v>6.33</v>
      </c>
      <c r="D157"/>
      <c r="E157"/>
      <c r="F157"/>
      <c r="G157"/>
      <c r="H157" s="246">
        <v>7.25</v>
      </c>
      <c r="I157" s="246">
        <v>1.42</v>
      </c>
      <c r="J157"/>
      <c r="K157"/>
      <c r="L157"/>
      <c r="M157"/>
      <c r="N157" s="247">
        <v>46</v>
      </c>
      <c r="O157"/>
      <c r="P157"/>
      <c r="Q157"/>
      <c r="R157" s="247">
        <v>0</v>
      </c>
      <c r="S157" s="248">
        <f t="shared" si="248"/>
        <v>0.3803331995010375</v>
      </c>
      <c r="T157"/>
      <c r="U157"/>
      <c r="V157" s="248">
        <v>0.121</v>
      </c>
      <c r="W157" s="248">
        <v>0.126</v>
      </c>
      <c r="X157"/>
      <c r="Y157"/>
      <c r="Z157"/>
      <c r="AA157"/>
      <c r="AB157"/>
      <c r="AC157" s="249">
        <v>27.5</v>
      </c>
      <c r="AD157"/>
      <c r="AE157"/>
      <c r="AF157"/>
      <c r="AG157"/>
      <c r="AH157" s="249">
        <v>55</v>
      </c>
      <c r="AI157"/>
      <c r="AJ157" s="249">
        <v>13.5</v>
      </c>
      <c r="AK157"/>
      <c r="AL157" s="249">
        <v>9.6999999999999993</v>
      </c>
      <c r="AM157" s="248">
        <v>0.11</v>
      </c>
      <c r="AN157"/>
      <c r="AO157" s="249">
        <v>9.9</v>
      </c>
      <c r="AP157" s="246">
        <v>75.81</v>
      </c>
      <c r="AQ157" s="246">
        <v>0.93</v>
      </c>
      <c r="AR157"/>
      <c r="AS157"/>
      <c r="AT157"/>
      <c r="AU157"/>
      <c r="AV157" s="248">
        <v>15.339</v>
      </c>
      <c r="AW157" s="248">
        <v>14.67</v>
      </c>
      <c r="AX157"/>
      <c r="AY157"/>
      <c r="AZ157"/>
      <c r="BA157"/>
      <c r="BB157"/>
      <c r="BC157"/>
      <c r="BD157" s="246">
        <v>10.72</v>
      </c>
      <c r="BE157" s="246">
        <v>17.86</v>
      </c>
      <c r="BF157" s="246">
        <v>10.39</v>
      </c>
    </row>
    <row r="158" spans="1:58" x14ac:dyDescent="0.25">
      <c r="A158" s="232">
        <v>40333</v>
      </c>
      <c r="B158" s="246">
        <v>6.77</v>
      </c>
      <c r="C158" s="246">
        <v>6.33</v>
      </c>
      <c r="D158"/>
      <c r="E158"/>
      <c r="F158"/>
      <c r="G158"/>
      <c r="H158" s="246">
        <v>7.1</v>
      </c>
      <c r="I158" s="246">
        <v>1.48</v>
      </c>
      <c r="J158"/>
      <c r="K158"/>
      <c r="L158"/>
      <c r="M158"/>
      <c r="N158" s="247">
        <v>30</v>
      </c>
      <c r="O158"/>
      <c r="P158"/>
      <c r="Q158"/>
      <c r="R158" s="247">
        <v>0</v>
      </c>
      <c r="S158" s="248">
        <f t="shared" si="248"/>
        <v>0.38033340024948115</v>
      </c>
      <c r="T158"/>
      <c r="U158"/>
      <c r="V158" s="248">
        <v>0.27900000000000003</v>
      </c>
      <c r="W158" s="248">
        <v>0.109</v>
      </c>
      <c r="X158"/>
      <c r="Y158"/>
      <c r="Z158"/>
      <c r="AA158"/>
      <c r="AB158"/>
      <c r="AC158" s="249">
        <v>27.5</v>
      </c>
      <c r="AD158"/>
      <c r="AE158"/>
      <c r="AF158"/>
      <c r="AG158"/>
      <c r="AH158" s="249">
        <v>55.1</v>
      </c>
      <c r="AI158"/>
      <c r="AJ158" s="249">
        <v>10.7</v>
      </c>
      <c r="AK158"/>
      <c r="AL158" s="249">
        <v>11.1</v>
      </c>
      <c r="AM158" s="248">
        <v>0.16300000000000001</v>
      </c>
      <c r="AN158"/>
      <c r="AO158" s="249">
        <v>10.8</v>
      </c>
      <c r="AP158" s="246">
        <v>69.92</v>
      </c>
      <c r="AQ158" s="246">
        <v>0.74</v>
      </c>
      <c r="AR158"/>
      <c r="AS158"/>
      <c r="AT158"/>
      <c r="AU158"/>
      <c r="AV158" s="248">
        <v>15.002000000000001</v>
      </c>
      <c r="AW158" s="248">
        <v>14.281000000000001</v>
      </c>
      <c r="AX158"/>
      <c r="AY158"/>
      <c r="AZ158"/>
      <c r="BA158"/>
      <c r="BB158"/>
      <c r="BC158"/>
      <c r="BD158" s="246">
        <v>9.92</v>
      </c>
      <c r="BE158" s="246">
        <v>17.86</v>
      </c>
      <c r="BF158" s="246">
        <v>10.39</v>
      </c>
    </row>
    <row r="159" spans="1:58" x14ac:dyDescent="0.25">
      <c r="A159" s="232">
        <v>40334</v>
      </c>
      <c r="B159" s="246">
        <v>6.81</v>
      </c>
      <c r="C159" s="246">
        <v>6.4</v>
      </c>
      <c r="D159"/>
      <c r="E159"/>
      <c r="F159"/>
      <c r="G159"/>
      <c r="H159" s="246">
        <v>7.21</v>
      </c>
      <c r="I159" s="246">
        <v>1.54</v>
      </c>
      <c r="J159"/>
      <c r="K159"/>
      <c r="L159"/>
      <c r="M159"/>
      <c r="N159" s="247">
        <v>38</v>
      </c>
      <c r="O159"/>
      <c r="P159"/>
      <c r="Q159"/>
      <c r="R159" s="247">
        <v>0</v>
      </c>
      <c r="S159" s="248">
        <f t="shared" si="248"/>
        <v>0.38033329987525932</v>
      </c>
      <c r="T159"/>
      <c r="U159"/>
      <c r="V159" s="248">
        <v>9.7000000000000003E-2</v>
      </c>
      <c r="W159" s="248">
        <v>0.112</v>
      </c>
      <c r="X159"/>
      <c r="Y159"/>
      <c r="Z159"/>
      <c r="AA159"/>
      <c r="AB159"/>
      <c r="AC159" s="249">
        <v>26.7</v>
      </c>
      <c r="AD159"/>
      <c r="AE159"/>
      <c r="AF159"/>
      <c r="AG159"/>
      <c r="AH159" s="249">
        <v>53.4</v>
      </c>
      <c r="AI159"/>
      <c r="AJ159" s="249">
        <v>14.3</v>
      </c>
      <c r="AK159"/>
      <c r="AL159" s="249">
        <v>8.6</v>
      </c>
      <c r="AM159" s="248">
        <v>0.154</v>
      </c>
      <c r="AN159"/>
      <c r="AO159" s="249">
        <v>10.5</v>
      </c>
      <c r="AP159" s="246">
        <v>79.69</v>
      </c>
      <c r="AQ159" s="246">
        <v>0.95</v>
      </c>
      <c r="AR159"/>
      <c r="AS159"/>
      <c r="AT159"/>
      <c r="AU159"/>
      <c r="AV159" s="248">
        <v>15.15</v>
      </c>
      <c r="AW159" s="248">
        <v>14.52</v>
      </c>
      <c r="AX159"/>
      <c r="AY159"/>
      <c r="AZ159"/>
      <c r="BA159"/>
      <c r="BB159"/>
      <c r="BC159"/>
      <c r="BD159" s="246">
        <v>9.92</v>
      </c>
      <c r="BE159" s="246">
        <v>17.86</v>
      </c>
      <c r="BF159" s="246">
        <v>10.39</v>
      </c>
    </row>
    <row r="160" spans="1:58" x14ac:dyDescent="0.25">
      <c r="A160" s="232">
        <v>40335</v>
      </c>
      <c r="B160" s="242">
        <f t="shared" ref="B160" si="249">SUM(B158:B159)/2</f>
        <v>6.7899999999999991</v>
      </c>
      <c r="C160" s="242">
        <f>SUM(C158:C159)/2</f>
        <v>6.3650000000000002</v>
      </c>
      <c r="D160"/>
      <c r="E160"/>
      <c r="F160"/>
      <c r="G160"/>
      <c r="H160" s="244">
        <f>SUM(H158:H159)/2</f>
        <v>7.1549999999999994</v>
      </c>
      <c r="I160" s="246">
        <v>1.33</v>
      </c>
      <c r="J160"/>
      <c r="K160"/>
      <c r="L160"/>
      <c r="M160"/>
      <c r="N160" s="243">
        <f t="shared" ref="N160" si="250">SUM(N158:N159)/2</f>
        <v>34</v>
      </c>
      <c r="O160"/>
      <c r="P160"/>
      <c r="Q160"/>
      <c r="R160" s="243">
        <f t="shared" ref="R160" si="251">SUM(R158:R159)/2</f>
        <v>0</v>
      </c>
      <c r="S160" s="248">
        <f t="shared" si="248"/>
        <v>0.38033335006237023</v>
      </c>
      <c r="T160"/>
      <c r="U160"/>
      <c r="V160" s="244">
        <f t="shared" ref="V160:W160" si="252">SUM(V158:V159)/2</f>
        <v>0.188</v>
      </c>
      <c r="W160" s="244">
        <f t="shared" si="252"/>
        <v>0.1105</v>
      </c>
      <c r="X160"/>
      <c r="Y160"/>
      <c r="Z160"/>
      <c r="AA160"/>
      <c r="AB160"/>
      <c r="AC160" s="245">
        <f t="shared" ref="AC160" si="253">SUM(AC158:AC159)/2</f>
        <v>27.1</v>
      </c>
      <c r="AD160"/>
      <c r="AE160"/>
      <c r="AF160"/>
      <c r="AG160"/>
      <c r="AH160" s="245">
        <f t="shared" ref="AH160" si="254">SUM(AH158:AH159)/2</f>
        <v>54.25</v>
      </c>
      <c r="AI160"/>
      <c r="AJ160" s="245">
        <f t="shared" ref="AJ160" si="255">SUM(AJ158:AJ159)/2</f>
        <v>12.5</v>
      </c>
      <c r="AK160"/>
      <c r="AL160" s="245">
        <f t="shared" ref="AL160:AM160" si="256">SUM(AL158:AL159)/2</f>
        <v>9.85</v>
      </c>
      <c r="AM160" s="244">
        <f t="shared" si="256"/>
        <v>0.1585</v>
      </c>
      <c r="AN160"/>
      <c r="AO160" s="245">
        <f t="shared" ref="AO160" si="257">SUM(AO158:AO159)/2</f>
        <v>10.65</v>
      </c>
      <c r="AP160" s="246">
        <v>69.989999999999995</v>
      </c>
      <c r="AQ160" s="246">
        <v>1.06</v>
      </c>
      <c r="AR160"/>
      <c r="AS160"/>
      <c r="AT160"/>
      <c r="AU160"/>
      <c r="AV160" s="248">
        <v>13.996</v>
      </c>
      <c r="AW160" s="248">
        <v>13.32</v>
      </c>
      <c r="AX160"/>
      <c r="AY160"/>
      <c r="AZ160"/>
      <c r="BA160"/>
      <c r="BB160"/>
      <c r="BC160"/>
      <c r="BD160" s="246">
        <v>9.92</v>
      </c>
      <c r="BE160" s="246">
        <v>17.86</v>
      </c>
      <c r="BF160" s="246">
        <v>10.39</v>
      </c>
    </row>
    <row r="161" spans="1:58" x14ac:dyDescent="0.25">
      <c r="A161" s="232">
        <v>40336</v>
      </c>
      <c r="B161" s="246">
        <v>7.45</v>
      </c>
      <c r="C161" s="246">
        <v>6.24</v>
      </c>
      <c r="D161"/>
      <c r="E161"/>
      <c r="F161"/>
      <c r="G161"/>
      <c r="H161" s="246">
        <v>6.89</v>
      </c>
      <c r="I161" s="246">
        <v>1.45</v>
      </c>
      <c r="J161"/>
      <c r="K161"/>
      <c r="L161"/>
      <c r="M161"/>
      <c r="N161" s="247">
        <v>36</v>
      </c>
      <c r="O161"/>
      <c r="P161"/>
      <c r="Q161"/>
      <c r="R161" s="247">
        <v>0</v>
      </c>
      <c r="S161" s="248">
        <f t="shared" si="248"/>
        <v>0.38033332496881478</v>
      </c>
      <c r="T161"/>
      <c r="U161"/>
      <c r="V161" s="248">
        <v>0.21299999999999999</v>
      </c>
      <c r="W161" s="248">
        <v>0.11899999999999999</v>
      </c>
      <c r="X161"/>
      <c r="Y161"/>
      <c r="Z161"/>
      <c r="AA161"/>
      <c r="AB161"/>
      <c r="AC161" s="249">
        <v>26.4</v>
      </c>
      <c r="AD161"/>
      <c r="AE161"/>
      <c r="AF161"/>
      <c r="AG161"/>
      <c r="AH161" s="249">
        <v>52.8</v>
      </c>
      <c r="AI161"/>
      <c r="AJ161" s="249">
        <v>13.7</v>
      </c>
      <c r="AK161"/>
      <c r="AL161" s="249">
        <v>8.1999999999999993</v>
      </c>
      <c r="AM161" s="248">
        <v>0.15</v>
      </c>
      <c r="AN161"/>
      <c r="AO161" s="249">
        <v>10.4</v>
      </c>
      <c r="AP161" s="246">
        <v>80.239999999999995</v>
      </c>
      <c r="AQ161" s="246">
        <v>1.1399999999999999</v>
      </c>
      <c r="AR161"/>
      <c r="AS161"/>
      <c r="AT161"/>
      <c r="AU161"/>
      <c r="AV161" s="248">
        <v>17.148</v>
      </c>
      <c r="AW161" s="248">
        <v>14.06</v>
      </c>
      <c r="AX161"/>
      <c r="AY161"/>
      <c r="AZ161"/>
      <c r="BA161"/>
      <c r="BB161"/>
      <c r="BC161"/>
      <c r="BD161" s="246">
        <v>9.92</v>
      </c>
      <c r="BE161" s="246">
        <v>17.86</v>
      </c>
      <c r="BF161" s="246">
        <v>10.39</v>
      </c>
    </row>
    <row r="162" spans="1:58" x14ac:dyDescent="0.25">
      <c r="A162" s="232">
        <v>40337</v>
      </c>
      <c r="B162" s="246">
        <v>7.71</v>
      </c>
      <c r="C162" s="246">
        <v>6.95</v>
      </c>
      <c r="D162"/>
      <c r="E162"/>
      <c r="F162"/>
      <c r="G162"/>
      <c r="H162" s="246">
        <v>7.69</v>
      </c>
      <c r="I162" s="246">
        <v>1.21</v>
      </c>
      <c r="J162"/>
      <c r="K162"/>
      <c r="L162"/>
      <c r="M162"/>
      <c r="N162" s="247">
        <v>35</v>
      </c>
      <c r="O162"/>
      <c r="P162"/>
      <c r="Q162"/>
      <c r="R162" s="247">
        <v>1</v>
      </c>
      <c r="S162" s="248">
        <f t="shared" si="248"/>
        <v>0.38033333751559251</v>
      </c>
      <c r="T162"/>
      <c r="U162"/>
      <c r="V162" s="248">
        <v>0.14399999999999999</v>
      </c>
      <c r="W162" s="248">
        <v>0.13700000000000001</v>
      </c>
      <c r="X162"/>
      <c r="Y162"/>
      <c r="Z162"/>
      <c r="AA162"/>
      <c r="AB162"/>
      <c r="AC162" s="249">
        <v>27.5</v>
      </c>
      <c r="AD162"/>
      <c r="AE162"/>
      <c r="AF162"/>
      <c r="AG162"/>
      <c r="AH162" s="249">
        <v>54.9</v>
      </c>
      <c r="AI162"/>
      <c r="AJ162" s="249">
        <v>19.8</v>
      </c>
      <c r="AK162"/>
      <c r="AL162" s="245">
        <f>SUM(AL160:AL161)/2</f>
        <v>9.0249999999999986</v>
      </c>
      <c r="AM162" s="248">
        <v>0.184</v>
      </c>
      <c r="AN162"/>
      <c r="AO162" s="249">
        <v>9.9</v>
      </c>
      <c r="AP162" s="246">
        <v>73.650000000000006</v>
      </c>
      <c r="AQ162" s="246">
        <v>1.07</v>
      </c>
      <c r="AR162"/>
      <c r="AS162"/>
      <c r="AT162"/>
      <c r="AU162"/>
      <c r="AV162" s="248">
        <v>17.815999999999999</v>
      </c>
      <c r="AW162" s="248">
        <v>14.669</v>
      </c>
      <c r="AX162"/>
      <c r="AY162"/>
      <c r="AZ162"/>
      <c r="BA162"/>
      <c r="BB162"/>
      <c r="BC162"/>
      <c r="BD162" s="246">
        <v>9.92</v>
      </c>
      <c r="BE162" s="246">
        <v>17.86</v>
      </c>
      <c r="BF162" s="246">
        <v>10.39</v>
      </c>
    </row>
    <row r="163" spans="1:58" x14ac:dyDescent="0.25">
      <c r="A163" s="232">
        <v>40338</v>
      </c>
      <c r="B163" s="246">
        <v>6.34</v>
      </c>
      <c r="C163" s="246">
        <v>7.33</v>
      </c>
      <c r="D163"/>
      <c r="E163"/>
      <c r="F163"/>
      <c r="G163"/>
      <c r="H163" s="246">
        <v>7.48</v>
      </c>
      <c r="I163" s="246">
        <v>1.06</v>
      </c>
      <c r="J163"/>
      <c r="K163"/>
      <c r="L163"/>
      <c r="M163"/>
      <c r="N163" s="247">
        <v>42</v>
      </c>
      <c r="O163"/>
      <c r="P163"/>
      <c r="Q163"/>
      <c r="R163" s="247">
        <v>4</v>
      </c>
      <c r="S163" s="248">
        <f t="shared" si="248"/>
        <v>0.38033333124220364</v>
      </c>
      <c r="T163"/>
      <c r="U163"/>
      <c r="V163" s="248">
        <v>0.27900000000000003</v>
      </c>
      <c r="W163" s="248">
        <v>0.17199999999999999</v>
      </c>
      <c r="X163"/>
      <c r="Y163"/>
      <c r="Z163"/>
      <c r="AA163"/>
      <c r="AB163"/>
      <c r="AC163" s="249">
        <v>28</v>
      </c>
      <c r="AD163"/>
      <c r="AE163"/>
      <c r="AF163"/>
      <c r="AG163"/>
      <c r="AH163" s="249">
        <v>56</v>
      </c>
      <c r="AI163"/>
      <c r="AJ163" s="249">
        <v>19.399999999999999</v>
      </c>
      <c r="AK163"/>
      <c r="AL163" s="249">
        <v>10.9</v>
      </c>
      <c r="AM163" s="248">
        <v>0.218</v>
      </c>
      <c r="AN163"/>
      <c r="AO163" s="249">
        <v>11.1</v>
      </c>
      <c r="AP163" s="246">
        <v>73.63</v>
      </c>
      <c r="AQ163" s="246">
        <v>1.17</v>
      </c>
      <c r="AR163"/>
      <c r="AS163"/>
      <c r="AT163"/>
      <c r="AU163"/>
      <c r="AV163" s="248">
        <v>18.125</v>
      </c>
      <c r="AW163" s="248">
        <v>14.984999999999999</v>
      </c>
      <c r="AX163"/>
      <c r="AY163"/>
      <c r="AZ163"/>
      <c r="BA163"/>
      <c r="BB163"/>
      <c r="BC163"/>
      <c r="BD163" s="246">
        <v>9.92</v>
      </c>
      <c r="BE163" s="246">
        <v>15.82</v>
      </c>
      <c r="BF163" s="246">
        <v>10.55</v>
      </c>
    </row>
    <row r="164" spans="1:58" x14ac:dyDescent="0.25">
      <c r="A164" s="232">
        <v>40339</v>
      </c>
      <c r="B164" s="246">
        <v>6.37</v>
      </c>
      <c r="C164" s="246">
        <v>6.45</v>
      </c>
      <c r="D164"/>
      <c r="E164"/>
      <c r="F164"/>
      <c r="G164"/>
      <c r="H164" s="246">
        <v>7.38</v>
      </c>
      <c r="I164" s="246">
        <v>1.07</v>
      </c>
      <c r="J164"/>
      <c r="K164"/>
      <c r="L164"/>
      <c r="M164"/>
      <c r="N164" s="247">
        <v>42</v>
      </c>
      <c r="O164"/>
      <c r="P164"/>
      <c r="Q164"/>
      <c r="R164" s="247">
        <v>2</v>
      </c>
      <c r="S164" s="248">
        <f t="shared" si="248"/>
        <v>0.38033333437889805</v>
      </c>
      <c r="T164"/>
      <c r="U164"/>
      <c r="V164" s="248">
        <v>0.28899999999999998</v>
      </c>
      <c r="W164" s="248">
        <v>0.20699999999999999</v>
      </c>
      <c r="X164"/>
      <c r="Y164"/>
      <c r="Z164"/>
      <c r="AA164"/>
      <c r="AB164"/>
      <c r="AC164" s="249">
        <v>27.1</v>
      </c>
      <c r="AD164"/>
      <c r="AE164"/>
      <c r="AF164"/>
      <c r="AG164"/>
      <c r="AH164" s="249">
        <v>54.2</v>
      </c>
      <c r="AI164"/>
      <c r="AJ164" s="249">
        <v>20.2</v>
      </c>
      <c r="AK164"/>
      <c r="AL164" s="249">
        <v>9.6999999999999993</v>
      </c>
      <c r="AM164" s="248">
        <v>0.20200000000000001</v>
      </c>
      <c r="AN164"/>
      <c r="AO164" s="249">
        <v>11.1</v>
      </c>
      <c r="AP164" s="246">
        <v>73.650000000000006</v>
      </c>
      <c r="AQ164" s="246">
        <v>1.19</v>
      </c>
      <c r="AR164"/>
      <c r="AS164"/>
      <c r="AT164"/>
      <c r="AU164"/>
      <c r="AV164" s="248">
        <v>16.183</v>
      </c>
      <c r="AW164" s="248">
        <v>14.776</v>
      </c>
      <c r="AX164"/>
      <c r="AY164"/>
      <c r="AZ164"/>
      <c r="BA164"/>
      <c r="BB164"/>
      <c r="BC164"/>
      <c r="BD164" s="246">
        <v>9.92</v>
      </c>
      <c r="BE164" s="246">
        <v>16.84</v>
      </c>
      <c r="BF164" s="246">
        <v>10.55</v>
      </c>
    </row>
    <row r="165" spans="1:58" x14ac:dyDescent="0.25">
      <c r="A165" s="232">
        <v>40340</v>
      </c>
      <c r="B165" s="246">
        <v>6.46</v>
      </c>
      <c r="C165" s="246">
        <v>6.24</v>
      </c>
      <c r="D165"/>
      <c r="E165"/>
      <c r="F165"/>
      <c r="G165"/>
      <c r="H165" s="246">
        <v>7.44</v>
      </c>
      <c r="I165" s="246">
        <v>1.26</v>
      </c>
      <c r="J165"/>
      <c r="K165"/>
      <c r="L165"/>
      <c r="M165"/>
      <c r="N165" s="247">
        <v>32</v>
      </c>
      <c r="O165"/>
      <c r="P165"/>
      <c r="Q165"/>
      <c r="R165" s="247">
        <v>0</v>
      </c>
      <c r="S165" s="248">
        <f t="shared" si="248"/>
        <v>0.38033333281055082</v>
      </c>
      <c r="T165"/>
      <c r="U165"/>
      <c r="V165" s="248">
        <v>0.13400000000000001</v>
      </c>
      <c r="W165" s="248">
        <v>0.113</v>
      </c>
      <c r="X165"/>
      <c r="Y165"/>
      <c r="Z165"/>
      <c r="AA165"/>
      <c r="AB165"/>
      <c r="AC165" s="249">
        <v>27.9</v>
      </c>
      <c r="AD165"/>
      <c r="AE165"/>
      <c r="AF165"/>
      <c r="AG165"/>
      <c r="AH165" s="249">
        <v>55.8</v>
      </c>
      <c r="AI165"/>
      <c r="AJ165" s="249">
        <v>23.4</v>
      </c>
      <c r="AK165"/>
      <c r="AL165" s="249">
        <v>10.8</v>
      </c>
      <c r="AM165" s="248">
        <v>0.14799999999999999</v>
      </c>
      <c r="AN165"/>
      <c r="AO165" s="249">
        <v>11.7</v>
      </c>
      <c r="AP165" s="246">
        <v>89.96</v>
      </c>
      <c r="AQ165" s="246">
        <v>1.4</v>
      </c>
      <c r="AR165"/>
      <c r="AS165"/>
      <c r="AT165"/>
      <c r="AU165"/>
      <c r="AV165" s="248">
        <v>17.7</v>
      </c>
      <c r="AW165" s="248">
        <v>15.553000000000001</v>
      </c>
      <c r="AX165"/>
      <c r="AY165"/>
      <c r="AZ165"/>
      <c r="BA165"/>
      <c r="BB165"/>
      <c r="BC165"/>
      <c r="BD165" s="246">
        <v>9.1300000000000008</v>
      </c>
      <c r="BE165" s="246">
        <v>16.84</v>
      </c>
      <c r="BF165" s="246">
        <v>10.55</v>
      </c>
    </row>
    <row r="166" spans="1:58" x14ac:dyDescent="0.25">
      <c r="A166" s="232">
        <v>40341</v>
      </c>
      <c r="B166" s="246">
        <v>6.36</v>
      </c>
      <c r="C166" s="246">
        <v>6.37</v>
      </c>
      <c r="D166"/>
      <c r="E166"/>
      <c r="F166"/>
      <c r="G166"/>
      <c r="H166" s="246">
        <v>6.47</v>
      </c>
      <c r="I166" s="246">
        <v>1.25</v>
      </c>
      <c r="J166"/>
      <c r="K166"/>
      <c r="L166"/>
      <c r="M166"/>
      <c r="N166" s="247">
        <v>39</v>
      </c>
      <c r="O166"/>
      <c r="P166"/>
      <c r="Q166"/>
      <c r="R166" s="247">
        <v>7</v>
      </c>
      <c r="S166" s="248">
        <f t="shared" si="248"/>
        <v>0.38033333359472443</v>
      </c>
      <c r="T166"/>
      <c r="U166"/>
      <c r="V166" s="248">
        <v>0.503</v>
      </c>
      <c r="W166" s="248">
        <v>0.13800000000000001</v>
      </c>
      <c r="X166"/>
      <c r="Y166"/>
      <c r="Z166"/>
      <c r="AA166"/>
      <c r="AB166"/>
      <c r="AC166" s="249">
        <v>28.8</v>
      </c>
      <c r="AD166"/>
      <c r="AE166"/>
      <c r="AF166"/>
      <c r="AG166"/>
      <c r="AH166" s="249">
        <v>57.7</v>
      </c>
      <c r="AI166"/>
      <c r="AJ166" s="249">
        <v>12.6</v>
      </c>
      <c r="AK166"/>
      <c r="AL166" s="249">
        <v>10.3</v>
      </c>
      <c r="AM166" s="248">
        <v>0.24099999999999999</v>
      </c>
      <c r="AN166"/>
      <c r="AO166" s="249">
        <v>12.3</v>
      </c>
      <c r="AP166" s="246">
        <v>77.680000000000007</v>
      </c>
      <c r="AQ166" s="246">
        <v>1</v>
      </c>
      <c r="AR166"/>
      <c r="AS166"/>
      <c r="AT166"/>
      <c r="AU166"/>
      <c r="AV166" s="248">
        <v>17.399999999999999</v>
      </c>
      <c r="AW166" s="248">
        <v>15.69</v>
      </c>
      <c r="AX166"/>
      <c r="AY166"/>
      <c r="AZ166"/>
      <c r="BA166"/>
      <c r="BB166"/>
      <c r="BC166"/>
      <c r="BD166" s="246">
        <v>9.92</v>
      </c>
      <c r="BE166" s="246">
        <v>16.84</v>
      </c>
      <c r="BF166" s="246">
        <v>11.35</v>
      </c>
    </row>
    <row r="167" spans="1:58" x14ac:dyDescent="0.25">
      <c r="A167" s="232">
        <v>40342</v>
      </c>
      <c r="B167" s="242">
        <f t="shared" ref="B167" si="258">SUM(B165:B166)/2</f>
        <v>6.41</v>
      </c>
      <c r="C167" s="242">
        <f>SUM(C165:C166)/2</f>
        <v>6.3049999999999997</v>
      </c>
      <c r="D167"/>
      <c r="E167"/>
      <c r="F167"/>
      <c r="G167"/>
      <c r="H167" s="242">
        <f>SUM(H165:H166)/2</f>
        <v>6.9550000000000001</v>
      </c>
      <c r="I167" s="246">
        <v>1.21</v>
      </c>
      <c r="J167"/>
      <c r="K167"/>
      <c r="L167"/>
      <c r="M167"/>
      <c r="N167" s="243">
        <f t="shared" ref="N167" si="259">SUM(N165:N166)/2</f>
        <v>35.5</v>
      </c>
      <c r="O167"/>
      <c r="P167"/>
      <c r="Q167"/>
      <c r="R167" s="243">
        <f t="shared" ref="R167" si="260">SUM(R165:R166)/2</f>
        <v>3.5</v>
      </c>
      <c r="S167" s="248">
        <f t="shared" si="248"/>
        <v>0.38033333320263762</v>
      </c>
      <c r="T167"/>
      <c r="U167"/>
      <c r="V167" s="244">
        <f t="shared" ref="V167:W167" si="261">SUM(V165:V166)/2</f>
        <v>0.31850000000000001</v>
      </c>
      <c r="W167" s="244">
        <f t="shared" si="261"/>
        <v>0.1255</v>
      </c>
      <c r="X167"/>
      <c r="Y167"/>
      <c r="Z167"/>
      <c r="AA167"/>
      <c r="AB167"/>
      <c r="AC167" s="245">
        <f t="shared" ref="AC167" si="262">SUM(AC165:AC166)/2</f>
        <v>28.35</v>
      </c>
      <c r="AD167"/>
      <c r="AE167"/>
      <c r="AF167"/>
      <c r="AG167"/>
      <c r="AH167" s="245">
        <f t="shared" ref="AH167" si="263">SUM(AH165:AH166)/2</f>
        <v>56.75</v>
      </c>
      <c r="AI167"/>
      <c r="AJ167" s="245">
        <f t="shared" ref="AJ167" si="264">SUM(AJ165:AJ166)/2</f>
        <v>18</v>
      </c>
      <c r="AK167"/>
      <c r="AL167" s="245">
        <f t="shared" ref="AL167:AM167" si="265">SUM(AL165:AL166)/2</f>
        <v>10.55</v>
      </c>
      <c r="AM167" s="244">
        <f t="shared" si="265"/>
        <v>0.19450000000000001</v>
      </c>
      <c r="AN167"/>
      <c r="AO167" s="245">
        <f t="shared" ref="AO167" si="266">SUM(AO165:AO166)/2</f>
        <v>12</v>
      </c>
      <c r="AP167" s="246">
        <v>83.07</v>
      </c>
      <c r="AQ167" s="246">
        <v>1.2</v>
      </c>
      <c r="AR167"/>
      <c r="AS167"/>
      <c r="AT167"/>
      <c r="AU167"/>
      <c r="AV167" s="248">
        <v>15.734</v>
      </c>
      <c r="AW167" s="248">
        <v>15.683999999999999</v>
      </c>
      <c r="AX167"/>
      <c r="AY167"/>
      <c r="AZ167"/>
      <c r="BA167"/>
      <c r="BB167"/>
      <c r="BC167"/>
      <c r="BD167" s="246">
        <v>9.92</v>
      </c>
      <c r="BE167" s="246">
        <v>16.84</v>
      </c>
      <c r="BF167" s="246">
        <v>11.35</v>
      </c>
    </row>
    <row r="168" spans="1:58" x14ac:dyDescent="0.25">
      <c r="A168" s="232">
        <v>40343</v>
      </c>
      <c r="B168" s="246">
        <v>6.58</v>
      </c>
      <c r="C168" s="246">
        <v>6.38</v>
      </c>
      <c r="D168"/>
      <c r="E168"/>
      <c r="F168"/>
      <c r="G168"/>
      <c r="H168" s="246">
        <v>7.51</v>
      </c>
      <c r="I168" s="246">
        <v>1.1599999999999999</v>
      </c>
      <c r="J168"/>
      <c r="K168"/>
      <c r="L168"/>
      <c r="M168"/>
      <c r="N168" s="247">
        <v>29</v>
      </c>
      <c r="O168"/>
      <c r="P168"/>
      <c r="Q168"/>
      <c r="R168" s="247">
        <v>1</v>
      </c>
      <c r="S168" s="248">
        <f t="shared" si="248"/>
        <v>0.38033333339868103</v>
      </c>
      <c r="T168"/>
      <c r="U168"/>
      <c r="V168" s="248">
        <v>0.86</v>
      </c>
      <c r="W168" s="248">
        <v>0.311</v>
      </c>
      <c r="X168"/>
      <c r="Y168"/>
      <c r="Z168"/>
      <c r="AA168"/>
      <c r="AB168"/>
      <c r="AC168" s="249">
        <v>27.4</v>
      </c>
      <c r="AD168"/>
      <c r="AE168"/>
      <c r="AF168"/>
      <c r="AG168"/>
      <c r="AH168" s="249">
        <v>54.9</v>
      </c>
      <c r="AI168"/>
      <c r="AJ168" s="249">
        <v>21.3</v>
      </c>
      <c r="AK168"/>
      <c r="AL168" s="249">
        <v>12.1</v>
      </c>
      <c r="AM168" s="248">
        <v>0.25</v>
      </c>
      <c r="AN168"/>
      <c r="AO168" s="249">
        <v>12.8</v>
      </c>
      <c r="AP168" s="246">
        <v>91.15</v>
      </c>
      <c r="AQ168" s="246">
        <v>1.42</v>
      </c>
      <c r="AR168"/>
      <c r="AS168"/>
      <c r="AT168"/>
      <c r="AU168"/>
      <c r="AV168" s="248">
        <v>19.132999999999999</v>
      </c>
      <c r="AW168" s="248">
        <v>16.059000000000001</v>
      </c>
      <c r="AX168"/>
      <c r="AY168"/>
      <c r="AZ168"/>
      <c r="BA168"/>
      <c r="BB168"/>
      <c r="BC168"/>
      <c r="BD168" s="246">
        <v>5.17</v>
      </c>
      <c r="BE168" s="246">
        <v>17.350000000000001</v>
      </c>
      <c r="BF168" s="246">
        <v>10.63</v>
      </c>
    </row>
    <row r="169" spans="1:58" x14ac:dyDescent="0.25">
      <c r="A169" s="232">
        <v>40344</v>
      </c>
      <c r="B169" s="246">
        <v>6.59</v>
      </c>
      <c r="C169" s="246">
        <v>6.58</v>
      </c>
      <c r="D169"/>
      <c r="E169"/>
      <c r="F169"/>
      <c r="G169"/>
      <c r="H169" s="246">
        <v>7.13</v>
      </c>
      <c r="I169" s="246">
        <v>1.19</v>
      </c>
      <c r="J169"/>
      <c r="K169"/>
      <c r="L169"/>
      <c r="M169"/>
      <c r="N169" s="247">
        <v>39</v>
      </c>
      <c r="O169"/>
      <c r="P169"/>
      <c r="Q169"/>
      <c r="R169" s="247">
        <v>3</v>
      </c>
      <c r="S169" s="248">
        <v>0.48</v>
      </c>
      <c r="T169"/>
      <c r="U169"/>
      <c r="V169" s="248">
        <v>0.20699999999999999</v>
      </c>
      <c r="W169" s="248">
        <v>0.11</v>
      </c>
      <c r="X169"/>
      <c r="Y169"/>
      <c r="Z169"/>
      <c r="AA169"/>
      <c r="AB169"/>
      <c r="AC169" s="249">
        <v>29.9</v>
      </c>
      <c r="AD169"/>
      <c r="AE169"/>
      <c r="AF169"/>
      <c r="AG169"/>
      <c r="AH169" s="249">
        <v>59.8</v>
      </c>
      <c r="AI169"/>
      <c r="AJ169" s="249">
        <v>24</v>
      </c>
      <c r="AK169"/>
      <c r="AL169" s="249">
        <v>9.8000000000000007</v>
      </c>
      <c r="AM169" s="248">
        <v>0.25</v>
      </c>
      <c r="AN169"/>
      <c r="AO169" s="249">
        <v>13.4</v>
      </c>
      <c r="AP169" s="246">
        <v>75.75</v>
      </c>
      <c r="AQ169" s="246">
        <v>1.23</v>
      </c>
      <c r="AR169"/>
      <c r="AS169"/>
      <c r="AT169"/>
      <c r="AU169"/>
      <c r="AV169" s="248">
        <v>17.420999999999999</v>
      </c>
      <c r="AW169" s="248">
        <v>14.22</v>
      </c>
      <c r="AX169"/>
      <c r="AY169"/>
      <c r="AZ169"/>
      <c r="BA169"/>
      <c r="BB169"/>
      <c r="BC169"/>
      <c r="BD169" s="246">
        <v>9.92</v>
      </c>
      <c r="BE169" s="246">
        <v>17.350000000000001</v>
      </c>
      <c r="BF169" s="246">
        <v>10.83</v>
      </c>
    </row>
    <row r="170" spans="1:58" x14ac:dyDescent="0.25">
      <c r="A170" s="232">
        <v>40345</v>
      </c>
      <c r="B170" s="246">
        <v>6.36</v>
      </c>
      <c r="C170" s="246">
        <v>6.17</v>
      </c>
      <c r="D170"/>
      <c r="E170"/>
      <c r="F170"/>
      <c r="G170"/>
      <c r="H170" s="246">
        <v>7.18</v>
      </c>
      <c r="I170" s="246">
        <v>1.82</v>
      </c>
      <c r="J170"/>
      <c r="K170"/>
      <c r="L170"/>
      <c r="M170"/>
      <c r="N170" s="247">
        <v>39</v>
      </c>
      <c r="O170"/>
      <c r="P170"/>
      <c r="Q170"/>
      <c r="R170" s="247">
        <v>2</v>
      </c>
      <c r="S170" s="248">
        <v>0.49199999999999999</v>
      </c>
      <c r="T170"/>
      <c r="U170"/>
      <c r="V170" s="248">
        <v>0.24299999999999999</v>
      </c>
      <c r="W170" s="248">
        <v>0.16800000000000001</v>
      </c>
      <c r="X170"/>
      <c r="Y170"/>
      <c r="Z170"/>
      <c r="AA170"/>
      <c r="AB170"/>
      <c r="AC170" s="249">
        <v>30.1</v>
      </c>
      <c r="AD170"/>
      <c r="AE170"/>
      <c r="AF170"/>
      <c r="AG170"/>
      <c r="AH170" s="249">
        <v>60.2</v>
      </c>
      <c r="AI170"/>
      <c r="AJ170" s="249">
        <v>21.7</v>
      </c>
      <c r="AK170"/>
      <c r="AL170" s="249">
        <v>7.4</v>
      </c>
      <c r="AM170" s="248">
        <v>0.218</v>
      </c>
      <c r="AN170"/>
      <c r="AO170" s="249">
        <v>12.6</v>
      </c>
      <c r="AP170" s="246">
        <v>74.09</v>
      </c>
      <c r="AQ170" s="246">
        <v>0.46</v>
      </c>
      <c r="AR170"/>
      <c r="AS170"/>
      <c r="AT170"/>
      <c r="AU170"/>
      <c r="AV170" s="248">
        <v>17.988</v>
      </c>
      <c r="AW170" s="248">
        <v>14.779</v>
      </c>
      <c r="AX170"/>
      <c r="AY170"/>
      <c r="AZ170"/>
      <c r="BA170"/>
      <c r="BB170"/>
      <c r="BC170"/>
      <c r="BD170" s="246">
        <v>10.4</v>
      </c>
      <c r="BE170" s="246">
        <v>18.37</v>
      </c>
      <c r="BF170" s="246">
        <v>10.63</v>
      </c>
    </row>
    <row r="171" spans="1:58" x14ac:dyDescent="0.25">
      <c r="A171" s="232">
        <v>40346</v>
      </c>
      <c r="B171" s="246">
        <v>6.59</v>
      </c>
      <c r="C171" s="246">
        <v>5.84</v>
      </c>
      <c r="D171"/>
      <c r="E171"/>
      <c r="F171"/>
      <c r="G171"/>
      <c r="H171" s="246">
        <v>7.16</v>
      </c>
      <c r="I171" s="246">
        <v>1.35</v>
      </c>
      <c r="J171"/>
      <c r="K171"/>
      <c r="L171"/>
      <c r="M171"/>
      <c r="N171" s="247">
        <v>38</v>
      </c>
      <c r="O171"/>
      <c r="P171"/>
      <c r="Q171"/>
      <c r="R171" s="247">
        <v>2</v>
      </c>
      <c r="S171" s="248">
        <v>0.314</v>
      </c>
      <c r="T171"/>
      <c r="U171"/>
      <c r="V171" s="248">
        <v>0.221</v>
      </c>
      <c r="W171" s="248">
        <v>0.14399999999999999</v>
      </c>
      <c r="X171"/>
      <c r="Y171"/>
      <c r="Z171"/>
      <c r="AA171"/>
      <c r="AB171"/>
      <c r="AC171" s="249">
        <v>21.3</v>
      </c>
      <c r="AD171"/>
      <c r="AE171"/>
      <c r="AF171"/>
      <c r="AG171"/>
      <c r="AH171" s="249">
        <v>42.6</v>
      </c>
      <c r="AI171"/>
      <c r="AJ171" s="249">
        <v>25</v>
      </c>
      <c r="AK171"/>
      <c r="AL171" s="249">
        <v>7.8</v>
      </c>
      <c r="AM171" s="248">
        <v>0.215</v>
      </c>
      <c r="AN171"/>
      <c r="AO171" s="249">
        <v>13</v>
      </c>
      <c r="AP171" s="246">
        <v>94.86</v>
      </c>
      <c r="AQ171" s="246">
        <v>1.54</v>
      </c>
      <c r="AR171"/>
      <c r="AS171"/>
      <c r="AT171"/>
      <c r="AU171"/>
      <c r="AV171" s="248">
        <v>17.956</v>
      </c>
      <c r="AW171" s="248">
        <v>14.856</v>
      </c>
      <c r="AX171"/>
      <c r="AY171"/>
      <c r="AZ171"/>
      <c r="BA171"/>
      <c r="BB171"/>
      <c r="BC171"/>
      <c r="BD171" s="246">
        <v>8.81</v>
      </c>
      <c r="BE171" s="246">
        <v>15.31</v>
      </c>
      <c r="BF171" s="246">
        <v>10.63</v>
      </c>
    </row>
    <row r="172" spans="1:58" x14ac:dyDescent="0.25">
      <c r="A172" s="232">
        <v>40347</v>
      </c>
      <c r="B172" s="246">
        <v>6.59</v>
      </c>
      <c r="C172" s="246">
        <v>6.72</v>
      </c>
      <c r="D172"/>
      <c r="E172"/>
      <c r="F172"/>
      <c r="G172"/>
      <c r="H172" s="246">
        <v>7.4</v>
      </c>
      <c r="I172" s="246">
        <v>1.1100000000000001</v>
      </c>
      <c r="J172"/>
      <c r="K172"/>
      <c r="L172"/>
      <c r="M172"/>
      <c r="N172" s="247">
        <v>34</v>
      </c>
      <c r="O172"/>
      <c r="P172"/>
      <c r="Q172"/>
      <c r="R172" s="247">
        <v>3</v>
      </c>
      <c r="S172" s="248">
        <v>0.33900000000000002</v>
      </c>
      <c r="T172"/>
      <c r="U172"/>
      <c r="V172" s="248">
        <v>0.189</v>
      </c>
      <c r="W172" s="248">
        <v>0.189</v>
      </c>
      <c r="X172"/>
      <c r="Y172"/>
      <c r="Z172"/>
      <c r="AA172"/>
      <c r="AB172"/>
      <c r="AC172" s="249">
        <v>27.7</v>
      </c>
      <c r="AD172"/>
      <c r="AE172"/>
      <c r="AF172"/>
      <c r="AG172"/>
      <c r="AH172" s="249">
        <v>55.4</v>
      </c>
      <c r="AI172"/>
      <c r="AJ172" s="249">
        <v>23.8</v>
      </c>
      <c r="AK172"/>
      <c r="AL172" s="249">
        <v>9.9</v>
      </c>
      <c r="AM172" s="248">
        <v>0.217</v>
      </c>
      <c r="AN172"/>
      <c r="AO172" s="249">
        <v>12</v>
      </c>
      <c r="AP172" s="246">
        <v>78.19</v>
      </c>
      <c r="AQ172" s="246">
        <v>1.33</v>
      </c>
      <c r="AR172"/>
      <c r="AS172"/>
      <c r="AT172"/>
      <c r="AU172"/>
      <c r="AV172" s="248">
        <v>18.199000000000002</v>
      </c>
      <c r="AW172" s="248">
        <v>14.567</v>
      </c>
      <c r="AX172"/>
      <c r="AY172"/>
      <c r="AZ172"/>
      <c r="BA172"/>
      <c r="BB172"/>
      <c r="BC172"/>
      <c r="BD172" s="246">
        <v>8.81</v>
      </c>
      <c r="BE172" s="246">
        <v>13.78</v>
      </c>
      <c r="BF172" s="246">
        <v>11.11</v>
      </c>
    </row>
    <row r="173" spans="1:58" x14ac:dyDescent="0.25">
      <c r="A173" s="232">
        <v>40348</v>
      </c>
      <c r="B173" s="246">
        <v>6.69</v>
      </c>
      <c r="C173" s="246">
        <v>6.7</v>
      </c>
      <c r="D173"/>
      <c r="E173"/>
      <c r="F173"/>
      <c r="G173"/>
      <c r="H173" s="246">
        <v>6.58</v>
      </c>
      <c r="I173" s="246">
        <v>1.08</v>
      </c>
      <c r="J173"/>
      <c r="K173"/>
      <c r="L173"/>
      <c r="M173"/>
      <c r="N173" s="247">
        <v>51</v>
      </c>
      <c r="O173"/>
      <c r="P173"/>
      <c r="Q173"/>
      <c r="R173" s="247">
        <v>6</v>
      </c>
      <c r="S173" s="248">
        <v>0.377</v>
      </c>
      <c r="T173"/>
      <c r="U173"/>
      <c r="V173" s="248">
        <v>0.52</v>
      </c>
      <c r="W173" s="248">
        <v>0.23499999999999999</v>
      </c>
      <c r="X173"/>
      <c r="Y173"/>
      <c r="Z173"/>
      <c r="AA173"/>
      <c r="AB173"/>
      <c r="AC173" s="249">
        <v>31.2</v>
      </c>
      <c r="AD173"/>
      <c r="AE173"/>
      <c r="AF173"/>
      <c r="AG173"/>
      <c r="AH173" s="249">
        <v>62.4</v>
      </c>
      <c r="AI173"/>
      <c r="AJ173" s="249">
        <v>26.2</v>
      </c>
      <c r="AK173"/>
      <c r="AL173" s="249">
        <v>11.3</v>
      </c>
      <c r="AM173" s="248">
        <v>0.25</v>
      </c>
      <c r="AN173"/>
      <c r="AO173" s="249">
        <v>12.2</v>
      </c>
      <c r="AP173" s="246">
        <v>89.47</v>
      </c>
      <c r="AQ173" s="246">
        <v>1.56</v>
      </c>
      <c r="AR173"/>
      <c r="AS173"/>
      <c r="AT173"/>
      <c r="AU173"/>
      <c r="AV173" s="248">
        <v>17.09</v>
      </c>
      <c r="AW173" s="248">
        <v>15.36</v>
      </c>
      <c r="AX173"/>
      <c r="AY173"/>
      <c r="AZ173"/>
      <c r="BA173"/>
      <c r="BB173"/>
      <c r="BC173"/>
      <c r="BD173" s="242">
        <f>SUM(BD171:BD172)/2</f>
        <v>8.81</v>
      </c>
      <c r="BE173" s="242">
        <f>SUM(BE171:BE172)/2</f>
        <v>14.545</v>
      </c>
      <c r="BF173" s="242">
        <f>SUM(BF171:BF172)/2</f>
        <v>10.870000000000001</v>
      </c>
    </row>
    <row r="174" spans="1:58" x14ac:dyDescent="0.25">
      <c r="A174" s="232">
        <v>40349</v>
      </c>
      <c r="B174" s="242">
        <f t="shared" ref="B174" si="267">SUM(B172:B173)/2</f>
        <v>6.6400000000000006</v>
      </c>
      <c r="C174" s="242">
        <f>SUM(C172:C173)/2</f>
        <v>6.71</v>
      </c>
      <c r="D174"/>
      <c r="E174"/>
      <c r="F174"/>
      <c r="G174"/>
      <c r="H174" s="242">
        <f>SUM(H172:H173)/2</f>
        <v>6.99</v>
      </c>
      <c r="I174" s="246">
        <v>1.06</v>
      </c>
      <c r="J174"/>
      <c r="K174"/>
      <c r="L174"/>
      <c r="M174"/>
      <c r="N174" s="243">
        <f t="shared" ref="N174" si="268">SUM(N172:N173)/2</f>
        <v>42.5</v>
      </c>
      <c r="O174"/>
      <c r="P174"/>
      <c r="Q174"/>
      <c r="R174" s="243">
        <f t="shared" ref="R174" si="269">SUM(R172:R173)/2</f>
        <v>4.5</v>
      </c>
      <c r="S174" s="244">
        <f>SUM(S172:S173)/2</f>
        <v>0.35799999999999998</v>
      </c>
      <c r="T174"/>
      <c r="U174"/>
      <c r="V174" s="244">
        <f t="shared" ref="V174:W174" si="270">SUM(V172:V173)/2</f>
        <v>0.35450000000000004</v>
      </c>
      <c r="W174" s="244">
        <f t="shared" si="270"/>
        <v>0.21199999999999999</v>
      </c>
      <c r="X174"/>
      <c r="Y174"/>
      <c r="Z174"/>
      <c r="AA174"/>
      <c r="AB174"/>
      <c r="AC174" s="245">
        <f t="shared" ref="AC174" si="271">SUM(AC172:AC173)/2</f>
        <v>29.45</v>
      </c>
      <c r="AD174"/>
      <c r="AE174"/>
      <c r="AF174"/>
      <c r="AG174"/>
      <c r="AH174" s="245">
        <f t="shared" ref="AH174" si="272">SUM(AH172:AH173)/2</f>
        <v>58.9</v>
      </c>
      <c r="AI174"/>
      <c r="AJ174" s="245">
        <f t="shared" ref="AJ174" si="273">SUM(AJ172:AJ173)/2</f>
        <v>25</v>
      </c>
      <c r="AK174"/>
      <c r="AL174" s="245">
        <f t="shared" ref="AL174:AM174" si="274">SUM(AL172:AL173)/2</f>
        <v>10.600000000000001</v>
      </c>
      <c r="AM174" s="244">
        <f t="shared" si="274"/>
        <v>0.23349999999999999</v>
      </c>
      <c r="AN174"/>
      <c r="AO174" s="245">
        <f t="shared" ref="AO174" si="275">SUM(AO172:AO173)/2</f>
        <v>12.1</v>
      </c>
      <c r="AP174" s="246">
        <v>85.07</v>
      </c>
      <c r="AQ174" s="246">
        <v>1.54</v>
      </c>
      <c r="AR174"/>
      <c r="AS174"/>
      <c r="AT174"/>
      <c r="AU174"/>
      <c r="AV174" s="248">
        <v>14.984999999999999</v>
      </c>
      <c r="AW174" s="248">
        <v>14.852</v>
      </c>
      <c r="AX174"/>
      <c r="AY174"/>
      <c r="AZ174"/>
      <c r="BA174"/>
      <c r="BB174"/>
      <c r="BC174"/>
      <c r="BD174" s="246">
        <v>7.7</v>
      </c>
      <c r="BE174" s="246">
        <v>11.74</v>
      </c>
      <c r="BF174" s="246">
        <v>14.46</v>
      </c>
    </row>
    <row r="175" spans="1:58" x14ac:dyDescent="0.25">
      <c r="A175" s="232">
        <v>40350</v>
      </c>
      <c r="B175" s="246">
        <v>5.83</v>
      </c>
      <c r="C175" s="246">
        <v>7.08</v>
      </c>
      <c r="D175"/>
      <c r="E175"/>
      <c r="F175"/>
      <c r="G175"/>
      <c r="H175" s="246">
        <v>7.08</v>
      </c>
      <c r="I175" s="246">
        <v>1.26</v>
      </c>
      <c r="J175"/>
      <c r="K175"/>
      <c r="L175"/>
      <c r="M175"/>
      <c r="N175" s="247">
        <v>38</v>
      </c>
      <c r="O175"/>
      <c r="P175"/>
      <c r="Q175"/>
      <c r="R175" s="247">
        <v>2</v>
      </c>
      <c r="S175" s="248">
        <v>0.36</v>
      </c>
      <c r="T175"/>
      <c r="U175"/>
      <c r="V175" s="248">
        <v>0.33700000000000002</v>
      </c>
      <c r="W175" s="248">
        <v>0.23300000000000001</v>
      </c>
      <c r="X175"/>
      <c r="Y175"/>
      <c r="Z175"/>
      <c r="AA175"/>
      <c r="AB175"/>
      <c r="AC175" s="249">
        <v>30.4</v>
      </c>
      <c r="AD175"/>
      <c r="AE175"/>
      <c r="AF175"/>
      <c r="AG175"/>
      <c r="AH175" s="249">
        <v>60.8</v>
      </c>
      <c r="AI175"/>
      <c r="AJ175" s="249">
        <v>24.1</v>
      </c>
      <c r="AK175"/>
      <c r="AL175" s="249">
        <v>11.5</v>
      </c>
      <c r="AM175" s="248">
        <v>0.25</v>
      </c>
      <c r="AN175"/>
      <c r="AO175" s="249">
        <v>12.9</v>
      </c>
      <c r="AP175" s="246">
        <v>100.24</v>
      </c>
      <c r="AQ175" s="246">
        <v>1.93</v>
      </c>
      <c r="AR175"/>
      <c r="AS175"/>
      <c r="AT175"/>
      <c r="AU175"/>
      <c r="AV175" s="248">
        <v>15.714</v>
      </c>
      <c r="AW175" s="248">
        <v>14.238</v>
      </c>
      <c r="AX175"/>
      <c r="AY175"/>
      <c r="AZ175"/>
      <c r="BA175"/>
      <c r="BB175"/>
      <c r="BC175"/>
      <c r="BD175" s="246">
        <v>7.7</v>
      </c>
      <c r="BE175" s="246">
        <v>11.74</v>
      </c>
      <c r="BF175" s="246">
        <v>14.46</v>
      </c>
    </row>
    <row r="176" spans="1:58" x14ac:dyDescent="0.25">
      <c r="A176" s="232">
        <v>40351</v>
      </c>
      <c r="B176" s="246">
        <v>5.78</v>
      </c>
      <c r="C176" s="246">
        <v>5.82</v>
      </c>
      <c r="D176"/>
      <c r="E176"/>
      <c r="F176"/>
      <c r="G176"/>
      <c r="H176" s="246">
        <v>7.46</v>
      </c>
      <c r="I176" s="246">
        <v>1.22</v>
      </c>
      <c r="J176"/>
      <c r="K176"/>
      <c r="L176"/>
      <c r="M176"/>
      <c r="N176" s="247">
        <v>36</v>
      </c>
      <c r="O176"/>
      <c r="P176"/>
      <c r="Q176"/>
      <c r="R176" s="247">
        <v>1</v>
      </c>
      <c r="S176" s="248">
        <v>0.41599999999999998</v>
      </c>
      <c r="T176"/>
      <c r="U176"/>
      <c r="V176" s="248">
        <v>0.503</v>
      </c>
      <c r="W176" s="248">
        <v>0.34399999999999997</v>
      </c>
      <c r="X176"/>
      <c r="Y176"/>
      <c r="Z176"/>
      <c r="AA176"/>
      <c r="AB176"/>
      <c r="AC176" s="249">
        <v>30.5</v>
      </c>
      <c r="AD176"/>
      <c r="AE176"/>
      <c r="AF176"/>
      <c r="AG176"/>
      <c r="AH176" s="249">
        <v>61</v>
      </c>
      <c r="AI176"/>
      <c r="AJ176" s="249">
        <v>20.3</v>
      </c>
      <c r="AK176"/>
      <c r="AL176" s="249">
        <v>10.4</v>
      </c>
      <c r="AM176" s="248">
        <v>0.25</v>
      </c>
      <c r="AN176"/>
      <c r="AO176" s="249">
        <v>12.8</v>
      </c>
      <c r="AP176" s="246">
        <v>100.22</v>
      </c>
      <c r="AQ176" s="246">
        <v>1.71</v>
      </c>
      <c r="AR176"/>
      <c r="AS176"/>
      <c r="AT176"/>
      <c r="AU176"/>
      <c r="AV176" s="248">
        <v>16.125</v>
      </c>
      <c r="AW176" s="248">
        <v>15.516</v>
      </c>
      <c r="AX176"/>
      <c r="AY176"/>
      <c r="AZ176"/>
      <c r="BA176"/>
      <c r="BB176"/>
      <c r="BC176"/>
      <c r="BD176" s="246">
        <v>7.39</v>
      </c>
      <c r="BE176" s="246">
        <v>12.76</v>
      </c>
      <c r="BF176" s="246">
        <v>14.46</v>
      </c>
    </row>
    <row r="177" spans="1:58" x14ac:dyDescent="0.25">
      <c r="A177" s="232">
        <v>40352</v>
      </c>
      <c r="B177" s="246">
        <v>5.9</v>
      </c>
      <c r="C177" s="246">
        <v>5.87</v>
      </c>
      <c r="D177"/>
      <c r="E177"/>
      <c r="F177"/>
      <c r="G177"/>
      <c r="H177" s="246">
        <v>7.52</v>
      </c>
      <c r="I177" s="246">
        <v>1.1200000000000001</v>
      </c>
      <c r="J177"/>
      <c r="K177"/>
      <c r="L177"/>
      <c r="M177"/>
      <c r="N177" s="247">
        <v>39</v>
      </c>
      <c r="O177"/>
      <c r="P177"/>
      <c r="Q177"/>
      <c r="R177" s="247">
        <v>2</v>
      </c>
      <c r="S177" s="248">
        <v>0.40100000000000002</v>
      </c>
      <c r="T177"/>
      <c r="U177"/>
      <c r="V177" s="248">
        <v>0.51700000000000002</v>
      </c>
      <c r="W177" s="248">
        <v>0.40200000000000002</v>
      </c>
      <c r="X177"/>
      <c r="Y177"/>
      <c r="Z177"/>
      <c r="AA177"/>
      <c r="AB177"/>
      <c r="AC177" s="249">
        <v>32.200000000000003</v>
      </c>
      <c r="AD177"/>
      <c r="AE177"/>
      <c r="AF177"/>
      <c r="AG177"/>
      <c r="AH177" s="249">
        <v>64.400000000000006</v>
      </c>
      <c r="AI177"/>
      <c r="AJ177" s="249">
        <v>26.4</v>
      </c>
      <c r="AK177"/>
      <c r="AL177" s="249">
        <v>12.6</v>
      </c>
      <c r="AM177" s="248">
        <v>0.224</v>
      </c>
      <c r="AN177"/>
      <c r="AO177" s="249">
        <v>12.9</v>
      </c>
      <c r="AP177" s="246">
        <v>99.53</v>
      </c>
      <c r="AQ177" s="246">
        <v>1.74</v>
      </c>
      <c r="AR177"/>
      <c r="AS177"/>
      <c r="AT177"/>
      <c r="AU177"/>
      <c r="AV177" s="248">
        <v>16.321000000000002</v>
      </c>
      <c r="AW177" s="248">
        <v>15.794</v>
      </c>
      <c r="AX177"/>
      <c r="AY177"/>
      <c r="AZ177"/>
      <c r="BA177"/>
      <c r="BB177"/>
      <c r="BC177"/>
      <c r="BD177" s="246">
        <v>7.86</v>
      </c>
      <c r="BE177" s="246">
        <v>12.26</v>
      </c>
      <c r="BF177" s="246">
        <v>14.46</v>
      </c>
    </row>
    <row r="178" spans="1:58" x14ac:dyDescent="0.25">
      <c r="A178" s="232">
        <v>40353</v>
      </c>
      <c r="B178" s="246">
        <v>5.78</v>
      </c>
      <c r="C178" s="246">
        <v>6.18</v>
      </c>
      <c r="D178"/>
      <c r="E178"/>
      <c r="F178"/>
      <c r="G178"/>
      <c r="H178" s="246">
        <v>7.18</v>
      </c>
      <c r="I178" s="246">
        <v>1.17</v>
      </c>
      <c r="J178"/>
      <c r="K178"/>
      <c r="L178"/>
      <c r="M178"/>
      <c r="N178" s="247">
        <v>39</v>
      </c>
      <c r="O178"/>
      <c r="P178"/>
      <c r="Q178"/>
      <c r="R178" s="247">
        <v>0</v>
      </c>
      <c r="S178" s="248">
        <v>0.48399999999999999</v>
      </c>
      <c r="T178"/>
      <c r="U178"/>
      <c r="V178" s="248">
        <v>0.90300000000000002</v>
      </c>
      <c r="W178" s="248">
        <v>0.31900000000000001</v>
      </c>
      <c r="X178"/>
      <c r="Y178"/>
      <c r="Z178"/>
      <c r="AA178"/>
      <c r="AB178"/>
      <c r="AC178" s="249">
        <v>32.6</v>
      </c>
      <c r="AD178"/>
      <c r="AE178"/>
      <c r="AF178"/>
      <c r="AG178"/>
      <c r="AH178" s="249">
        <v>65.2</v>
      </c>
      <c r="AI178"/>
      <c r="AJ178" s="249">
        <v>25.8</v>
      </c>
      <c r="AK178"/>
      <c r="AL178" s="249">
        <v>12.9</v>
      </c>
      <c r="AM178" s="248">
        <v>0.25</v>
      </c>
      <c r="AN178"/>
      <c r="AO178" s="249">
        <v>13.6</v>
      </c>
      <c r="AP178" s="246">
        <v>100.22</v>
      </c>
      <c r="AQ178" s="246">
        <v>2</v>
      </c>
      <c r="AR178"/>
      <c r="AS178"/>
      <c r="AT178"/>
      <c r="AU178"/>
      <c r="AV178" s="248">
        <v>15.59</v>
      </c>
      <c r="AW178" s="248">
        <v>14.65</v>
      </c>
      <c r="AX178"/>
      <c r="AY178"/>
      <c r="AZ178"/>
      <c r="BA178"/>
      <c r="BB178"/>
      <c r="BC178"/>
      <c r="BD178" s="246">
        <v>7.86</v>
      </c>
      <c r="BE178" s="246">
        <v>12.76</v>
      </c>
      <c r="BF178" s="246">
        <v>14.46</v>
      </c>
    </row>
    <row r="179" spans="1:58" x14ac:dyDescent="0.25">
      <c r="A179" s="232">
        <v>40354</v>
      </c>
      <c r="B179" s="246">
        <v>5.8</v>
      </c>
      <c r="C179" s="246">
        <v>5.8</v>
      </c>
      <c r="D179"/>
      <c r="E179"/>
      <c r="F179"/>
      <c r="G179"/>
      <c r="H179" s="246">
        <v>7.1</v>
      </c>
      <c r="I179" s="246">
        <v>1.21</v>
      </c>
      <c r="J179"/>
      <c r="K179"/>
      <c r="L179"/>
      <c r="M179"/>
      <c r="N179" s="247">
        <v>39</v>
      </c>
      <c r="O179"/>
      <c r="P179"/>
      <c r="Q179"/>
      <c r="R179" s="247">
        <v>0</v>
      </c>
      <c r="S179" s="248">
        <v>0.61</v>
      </c>
      <c r="T179"/>
      <c r="U179"/>
      <c r="V179" s="248">
        <v>0.61</v>
      </c>
      <c r="W179" s="248">
        <v>0.27600000000000002</v>
      </c>
      <c r="X179"/>
      <c r="Y179"/>
      <c r="Z179"/>
      <c r="AA179"/>
      <c r="AB179"/>
      <c r="AC179" s="249">
        <v>32.6</v>
      </c>
      <c r="AD179"/>
      <c r="AE179"/>
      <c r="AF179"/>
      <c r="AG179"/>
      <c r="AH179" s="249">
        <v>65.2</v>
      </c>
      <c r="AI179"/>
      <c r="AJ179" s="249">
        <v>26.7</v>
      </c>
      <c r="AK179"/>
      <c r="AL179" s="249">
        <v>13</v>
      </c>
      <c r="AM179" s="248">
        <v>0.25</v>
      </c>
      <c r="AN179"/>
      <c r="AO179" s="249">
        <v>13.6</v>
      </c>
      <c r="AP179" s="246">
        <v>110.49</v>
      </c>
      <c r="AQ179" s="246">
        <v>1.78</v>
      </c>
      <c r="AR179"/>
      <c r="AS179"/>
      <c r="AT179"/>
      <c r="AU179"/>
      <c r="AV179" s="248">
        <v>17.216999999999999</v>
      </c>
      <c r="AW179" s="248">
        <v>16.760000000000002</v>
      </c>
      <c r="AX179"/>
      <c r="AY179"/>
      <c r="AZ179"/>
      <c r="BA179"/>
      <c r="BB179"/>
      <c r="BC179"/>
      <c r="BD179" s="246">
        <v>7.86</v>
      </c>
      <c r="BE179" s="246">
        <v>12.76</v>
      </c>
      <c r="BF179" s="246">
        <v>14.46</v>
      </c>
    </row>
    <row r="180" spans="1:58" x14ac:dyDescent="0.25">
      <c r="A180" s="232">
        <v>40355</v>
      </c>
      <c r="B180" s="246">
        <v>6.4</v>
      </c>
      <c r="C180" s="246">
        <v>6.1</v>
      </c>
      <c r="D180"/>
      <c r="E180"/>
      <c r="F180"/>
      <c r="G180"/>
      <c r="H180" s="246">
        <v>7.2</v>
      </c>
      <c r="I180" s="246">
        <v>1.1499999999999999</v>
      </c>
      <c r="J180"/>
      <c r="K180"/>
      <c r="L180"/>
      <c r="M180"/>
      <c r="N180" s="247">
        <v>44</v>
      </c>
      <c r="O180"/>
      <c r="P180"/>
      <c r="Q180"/>
      <c r="R180" s="247">
        <v>1</v>
      </c>
      <c r="S180" s="248">
        <v>0.47899999999999998</v>
      </c>
      <c r="T180"/>
      <c r="U180"/>
      <c r="V180" s="248">
        <v>0.31</v>
      </c>
      <c r="W180" s="248">
        <v>0.224</v>
      </c>
      <c r="X180"/>
      <c r="Y180"/>
      <c r="Z180"/>
      <c r="AA180"/>
      <c r="AB180"/>
      <c r="AC180" s="249">
        <v>30.1</v>
      </c>
      <c r="AD180"/>
      <c r="AE180"/>
      <c r="AF180"/>
      <c r="AG180"/>
      <c r="AH180" s="249">
        <v>60.1</v>
      </c>
      <c r="AI180"/>
      <c r="AJ180" s="249">
        <v>23.3</v>
      </c>
      <c r="AK180"/>
      <c r="AL180" s="249">
        <v>9.6</v>
      </c>
      <c r="AM180" s="248">
        <v>0.25</v>
      </c>
      <c r="AN180"/>
      <c r="AO180" s="249">
        <v>13.7</v>
      </c>
      <c r="AP180" s="246">
        <v>100.24</v>
      </c>
      <c r="AQ180" s="246">
        <v>1.81</v>
      </c>
      <c r="AR180"/>
      <c r="AS180"/>
      <c r="AT180"/>
      <c r="AU180"/>
      <c r="AV180" s="248">
        <v>16.05</v>
      </c>
      <c r="AW180" s="248">
        <v>15.4</v>
      </c>
      <c r="AX180"/>
      <c r="AY180"/>
      <c r="AZ180"/>
      <c r="BA180"/>
      <c r="BB180"/>
      <c r="BC180"/>
      <c r="BD180" s="246">
        <v>7.86</v>
      </c>
      <c r="BE180" s="246">
        <v>12.76</v>
      </c>
      <c r="BF180" s="246">
        <v>14.46</v>
      </c>
    </row>
    <row r="181" spans="1:58" x14ac:dyDescent="0.25">
      <c r="A181" s="232">
        <v>40356</v>
      </c>
      <c r="B181" s="242">
        <f t="shared" ref="B181" si="276">SUM(B179:B180)/2</f>
        <v>6.1</v>
      </c>
      <c r="C181" s="242">
        <f>SUM(C179:C180)/2</f>
        <v>5.9499999999999993</v>
      </c>
      <c r="D181"/>
      <c r="E181"/>
      <c r="F181"/>
      <c r="G181"/>
      <c r="H181" s="242">
        <f>SUM(H179:H180)/2</f>
        <v>7.15</v>
      </c>
      <c r="I181" s="246">
        <v>1.1200000000000001</v>
      </c>
      <c r="J181"/>
      <c r="K181"/>
      <c r="L181"/>
      <c r="M181"/>
      <c r="N181" s="243">
        <f t="shared" ref="N181" si="277">SUM(N179:N180)/2</f>
        <v>41.5</v>
      </c>
      <c r="O181"/>
      <c r="P181"/>
      <c r="Q181"/>
      <c r="R181" s="243">
        <f t="shared" ref="R181" si="278">SUM(R179:R180)/2</f>
        <v>0.5</v>
      </c>
      <c r="S181" s="244">
        <f>SUM(S179:S180)/2</f>
        <v>0.54449999999999998</v>
      </c>
      <c r="T181"/>
      <c r="U181"/>
      <c r="V181" s="244">
        <f t="shared" ref="V181:W181" si="279">SUM(V179:V180)/2</f>
        <v>0.45999999999999996</v>
      </c>
      <c r="W181" s="244">
        <f t="shared" si="279"/>
        <v>0.25</v>
      </c>
      <c r="X181"/>
      <c r="Y181"/>
      <c r="Z181"/>
      <c r="AA181"/>
      <c r="AB181"/>
      <c r="AC181" s="245">
        <f t="shared" ref="AC181" si="280">SUM(AC179:AC180)/2</f>
        <v>31.35</v>
      </c>
      <c r="AD181"/>
      <c r="AE181"/>
      <c r="AF181"/>
      <c r="AG181"/>
      <c r="AH181" s="245">
        <f t="shared" ref="AH181" si="281">SUM(AH179:AH180)/2</f>
        <v>62.650000000000006</v>
      </c>
      <c r="AI181"/>
      <c r="AJ181" s="245">
        <f t="shared" ref="AJ181" si="282">SUM(AJ179:AJ180)/2</f>
        <v>25</v>
      </c>
      <c r="AK181"/>
      <c r="AL181" s="245">
        <f t="shared" ref="AL181:AM181" si="283">SUM(AL179:AL180)/2</f>
        <v>11.3</v>
      </c>
      <c r="AM181" s="244">
        <f t="shared" si="283"/>
        <v>0.25</v>
      </c>
      <c r="AN181"/>
      <c r="AO181" s="245">
        <f t="shared" ref="AO181" si="284">SUM(AO179:AO180)/2</f>
        <v>13.649999999999999</v>
      </c>
      <c r="AP181" s="246">
        <v>100.22</v>
      </c>
      <c r="AQ181" s="246">
        <v>1.8</v>
      </c>
      <c r="AR181"/>
      <c r="AS181"/>
      <c r="AT181"/>
      <c r="AU181"/>
      <c r="AV181" s="248">
        <v>16.16</v>
      </c>
      <c r="AW181" s="248">
        <v>15.61</v>
      </c>
      <c r="AX181"/>
      <c r="AY181"/>
      <c r="AZ181"/>
      <c r="BA181"/>
      <c r="BB181"/>
      <c r="BC181"/>
      <c r="BD181" s="246">
        <v>8.34</v>
      </c>
      <c r="BE181" s="246">
        <v>12.25</v>
      </c>
      <c r="BF181" s="246">
        <v>14.46</v>
      </c>
    </row>
    <row r="182" spans="1:58" x14ac:dyDescent="0.25">
      <c r="A182" s="232">
        <v>40357</v>
      </c>
      <c r="B182" s="246">
        <v>5.81</v>
      </c>
      <c r="C182" s="246">
        <v>6.08</v>
      </c>
      <c r="D182"/>
      <c r="E182"/>
      <c r="F182"/>
      <c r="G182"/>
      <c r="H182" s="246">
        <v>7.14</v>
      </c>
      <c r="I182" s="246">
        <v>1.21</v>
      </c>
      <c r="J182"/>
      <c r="K182"/>
      <c r="L182"/>
      <c r="M182"/>
      <c r="N182" s="247">
        <v>39</v>
      </c>
      <c r="O182"/>
      <c r="P182"/>
      <c r="Q182"/>
      <c r="R182" s="247">
        <v>1</v>
      </c>
      <c r="S182" s="248">
        <v>0.52400000000000002</v>
      </c>
      <c r="T182"/>
      <c r="U182"/>
      <c r="V182" s="248">
        <v>0.21299999999999999</v>
      </c>
      <c r="W182" s="248">
        <v>0.183</v>
      </c>
      <c r="X182"/>
      <c r="Y182"/>
      <c r="Z182"/>
      <c r="AA182"/>
      <c r="AB182"/>
      <c r="AC182" s="249">
        <v>32.799999999999997</v>
      </c>
      <c r="AD182"/>
      <c r="AE182"/>
      <c r="AF182"/>
      <c r="AG182"/>
      <c r="AH182" s="249">
        <v>65.8</v>
      </c>
      <c r="AI182"/>
      <c r="AJ182" s="249">
        <v>26.9</v>
      </c>
      <c r="AK182"/>
      <c r="AL182" s="249">
        <v>14.2</v>
      </c>
      <c r="AM182" s="248">
        <v>0.25</v>
      </c>
      <c r="AN182"/>
      <c r="AO182" s="249">
        <v>14.5</v>
      </c>
      <c r="AP182" s="246">
        <v>105.13</v>
      </c>
      <c r="AQ182" s="246">
        <v>1.71</v>
      </c>
      <c r="AR182"/>
      <c r="AS182"/>
      <c r="AT182"/>
      <c r="AU182"/>
      <c r="AV182" s="248">
        <v>18.815000000000001</v>
      </c>
      <c r="AW182" s="248">
        <v>16.335000000000001</v>
      </c>
      <c r="AX182"/>
      <c r="AY182"/>
      <c r="AZ182"/>
      <c r="BA182"/>
      <c r="BB182"/>
      <c r="BC182"/>
      <c r="BD182" s="246">
        <v>8.34</v>
      </c>
      <c r="BE182" s="246">
        <v>12.25</v>
      </c>
      <c r="BF182" s="246">
        <v>14.46</v>
      </c>
    </row>
    <row r="183" spans="1:58" x14ac:dyDescent="0.25">
      <c r="A183" s="232">
        <v>40358</v>
      </c>
      <c r="B183" s="246">
        <v>5.81</v>
      </c>
      <c r="C183" s="246">
        <v>6.44</v>
      </c>
      <c r="D183"/>
      <c r="E183"/>
      <c r="F183"/>
      <c r="G183"/>
      <c r="H183" s="246">
        <v>7.13</v>
      </c>
      <c r="I183" s="246">
        <v>0.95</v>
      </c>
      <c r="J183"/>
      <c r="K183"/>
      <c r="L183"/>
      <c r="M183"/>
      <c r="N183" s="247">
        <v>38</v>
      </c>
      <c r="O183"/>
      <c r="P183"/>
      <c r="Q183"/>
      <c r="R183" s="247">
        <v>2</v>
      </c>
      <c r="S183" s="248">
        <v>0.47799999999999998</v>
      </c>
      <c r="T183"/>
      <c r="U183"/>
      <c r="V183" s="248">
        <v>0.63600000000000001</v>
      </c>
      <c r="W183" s="248">
        <v>0.192</v>
      </c>
      <c r="X183"/>
      <c r="Y183"/>
      <c r="Z183"/>
      <c r="AA183"/>
      <c r="AB183"/>
      <c r="AC183" s="249">
        <v>32</v>
      </c>
      <c r="AD183"/>
      <c r="AE183"/>
      <c r="AF183"/>
      <c r="AG183"/>
      <c r="AH183" s="249">
        <v>64</v>
      </c>
      <c r="AI183"/>
      <c r="AJ183" s="249">
        <v>29.1</v>
      </c>
      <c r="AK183"/>
      <c r="AL183" s="249">
        <v>19</v>
      </c>
      <c r="AM183" s="248">
        <v>0.25</v>
      </c>
      <c r="AN183"/>
      <c r="AO183" s="249">
        <v>14.7</v>
      </c>
      <c r="AP183" s="246">
        <v>94.84</v>
      </c>
      <c r="AQ183" s="246">
        <v>1.91</v>
      </c>
      <c r="AR183"/>
      <c r="AS183"/>
      <c r="AT183"/>
      <c r="AU183"/>
      <c r="AV183" s="248">
        <v>18.247</v>
      </c>
      <c r="AW183" s="248">
        <v>15.079000000000001</v>
      </c>
      <c r="AX183"/>
      <c r="AY183"/>
      <c r="AZ183"/>
      <c r="BA183"/>
      <c r="BB183"/>
      <c r="BC183"/>
      <c r="BD183" s="246">
        <v>8.34</v>
      </c>
      <c r="BE183" s="246">
        <v>12.25</v>
      </c>
      <c r="BF183" s="246">
        <v>14.46</v>
      </c>
    </row>
    <row r="184" spans="1:58" ht="15.75" thickBot="1" x14ac:dyDescent="0.3">
      <c r="A184" s="232">
        <v>40359</v>
      </c>
      <c r="B184" s="330">
        <v>5.76</v>
      </c>
      <c r="C184" s="330">
        <v>5.8</v>
      </c>
      <c r="D184"/>
      <c r="E184"/>
      <c r="F184"/>
      <c r="G184"/>
      <c r="H184" s="330">
        <v>7.12</v>
      </c>
      <c r="I184" s="330">
        <v>1.05</v>
      </c>
      <c r="J184"/>
      <c r="K184"/>
      <c r="L184"/>
      <c r="M184"/>
      <c r="N184" s="331">
        <v>41</v>
      </c>
      <c r="O184"/>
      <c r="P184"/>
      <c r="Q184"/>
      <c r="R184" s="331">
        <v>3</v>
      </c>
      <c r="S184" s="329">
        <v>0.443</v>
      </c>
      <c r="T184"/>
      <c r="U184"/>
      <c r="V184" s="329">
        <v>0.54200000000000004</v>
      </c>
      <c r="W184" s="329">
        <v>0.192</v>
      </c>
      <c r="X184"/>
      <c r="Y184"/>
      <c r="Z184"/>
      <c r="AA184"/>
      <c r="AB184"/>
      <c r="AC184" s="332">
        <v>30.5</v>
      </c>
      <c r="AD184"/>
      <c r="AE184"/>
      <c r="AF184"/>
      <c r="AG184"/>
      <c r="AH184" s="332">
        <v>61.1</v>
      </c>
      <c r="AI184"/>
      <c r="AJ184" s="332">
        <v>24.9</v>
      </c>
      <c r="AK184"/>
      <c r="AL184" s="332">
        <v>13.7</v>
      </c>
      <c r="AM184" s="329">
        <v>0.25</v>
      </c>
      <c r="AN184"/>
      <c r="AO184" s="332">
        <v>14.7</v>
      </c>
      <c r="AP184" s="330">
        <v>97.02</v>
      </c>
      <c r="AQ184" s="330">
        <v>1.9</v>
      </c>
      <c r="AR184"/>
      <c r="AS184"/>
      <c r="AT184"/>
      <c r="AU184"/>
      <c r="AV184" s="329">
        <v>18.187999999999999</v>
      </c>
      <c r="AW184" s="329">
        <v>14.91</v>
      </c>
      <c r="AX184"/>
      <c r="AY184"/>
      <c r="AZ184"/>
      <c r="BA184"/>
      <c r="BB184"/>
      <c r="BC184"/>
      <c r="BD184" s="330">
        <v>8.34</v>
      </c>
      <c r="BE184" s="330">
        <v>12.25</v>
      </c>
      <c r="BF184" s="330">
        <v>14.46</v>
      </c>
    </row>
    <row r="185" spans="1:58" x14ac:dyDescent="0.25">
      <c r="A185" s="232">
        <v>40360</v>
      </c>
      <c r="B185" s="246">
        <v>5.8</v>
      </c>
      <c r="C185" s="246">
        <v>5.72</v>
      </c>
      <c r="D185"/>
      <c r="E185"/>
      <c r="F185"/>
      <c r="G185"/>
      <c r="H185" s="246">
        <v>7.24</v>
      </c>
      <c r="I185" s="246">
        <v>1.1499999999999999</v>
      </c>
      <c r="J185"/>
      <c r="K185"/>
      <c r="L185"/>
      <c r="M185"/>
      <c r="N185" s="247">
        <v>37</v>
      </c>
      <c r="O185"/>
      <c r="P185"/>
      <c r="Q185"/>
      <c r="R185" s="247">
        <v>3</v>
      </c>
      <c r="S185" s="248">
        <v>0.52200000000000002</v>
      </c>
      <c r="T185"/>
      <c r="U185"/>
      <c r="V185" s="248">
        <v>0.38600000000000001</v>
      </c>
      <c r="W185" s="248">
        <v>0.16900000000000001</v>
      </c>
      <c r="X185"/>
      <c r="Y185"/>
      <c r="Z185"/>
      <c r="AA185"/>
      <c r="AB185"/>
      <c r="AC185" s="249">
        <v>29.1</v>
      </c>
      <c r="AD185"/>
      <c r="AE185"/>
      <c r="AF185"/>
      <c r="AG185"/>
      <c r="AH185" s="249">
        <v>58.3</v>
      </c>
      <c r="AI185"/>
      <c r="AJ185" s="249">
        <v>25.1</v>
      </c>
      <c r="AK185"/>
      <c r="AL185" s="249">
        <v>12</v>
      </c>
      <c r="AM185" s="248">
        <v>0.25</v>
      </c>
      <c r="AN185"/>
      <c r="AO185" s="249">
        <v>14.8</v>
      </c>
      <c r="AP185" s="246">
        <v>105.11</v>
      </c>
      <c r="AQ185" s="246">
        <v>1.94</v>
      </c>
      <c r="AR185"/>
      <c r="AS185"/>
      <c r="AT185"/>
      <c r="AU185"/>
      <c r="AV185" s="248">
        <v>17.006</v>
      </c>
      <c r="AW185" s="248">
        <v>15.416</v>
      </c>
      <c r="AX185"/>
      <c r="AY185"/>
      <c r="AZ185"/>
      <c r="BA185"/>
      <c r="BB185"/>
      <c r="BC185"/>
      <c r="BD185" s="246">
        <v>8.34</v>
      </c>
      <c r="BE185" s="246">
        <v>12.25</v>
      </c>
      <c r="BF185" s="246">
        <v>14.46</v>
      </c>
    </row>
    <row r="186" spans="1:58" x14ac:dyDescent="0.25">
      <c r="A186" s="232">
        <v>40361</v>
      </c>
      <c r="B186" s="246">
        <v>6.01</v>
      </c>
      <c r="C186" s="246">
        <v>5.87</v>
      </c>
      <c r="D186"/>
      <c r="E186"/>
      <c r="F186"/>
      <c r="G186"/>
      <c r="H186" s="246">
        <v>7.25</v>
      </c>
      <c r="I186" s="246">
        <v>1.17</v>
      </c>
      <c r="J186"/>
      <c r="K186"/>
      <c r="L186"/>
      <c r="M186"/>
      <c r="N186" s="247">
        <v>38</v>
      </c>
      <c r="O186"/>
      <c r="P186"/>
      <c r="Q186"/>
      <c r="R186" s="247">
        <v>1</v>
      </c>
      <c r="S186" s="248">
        <v>0.46800000000000003</v>
      </c>
      <c r="T186"/>
      <c r="U186"/>
      <c r="V186" s="248">
        <v>0.108</v>
      </c>
      <c r="W186" s="248">
        <v>0.158</v>
      </c>
      <c r="X186"/>
      <c r="Y186"/>
      <c r="Z186"/>
      <c r="AA186"/>
      <c r="AB186"/>
      <c r="AC186" s="249">
        <v>30.2</v>
      </c>
      <c r="AD186"/>
      <c r="AE186"/>
      <c r="AF186"/>
      <c r="AG186"/>
      <c r="AH186" s="249">
        <v>60.4</v>
      </c>
      <c r="AI186"/>
      <c r="AJ186" s="249">
        <v>25.8</v>
      </c>
      <c r="AK186"/>
      <c r="AL186" s="249">
        <v>11.8</v>
      </c>
      <c r="AM186" s="248">
        <v>0.25</v>
      </c>
      <c r="AN186"/>
      <c r="AO186" s="249">
        <v>14.9</v>
      </c>
      <c r="AP186" s="246">
        <v>94.88</v>
      </c>
      <c r="AQ186" s="246">
        <v>1.53</v>
      </c>
      <c r="AR186"/>
      <c r="AS186"/>
      <c r="AT186"/>
      <c r="AU186"/>
      <c r="AV186" s="248">
        <v>16.126999999999999</v>
      </c>
      <c r="AW186" s="248">
        <v>15.968</v>
      </c>
      <c r="AX186"/>
      <c r="AY186"/>
      <c r="AZ186"/>
      <c r="BA186"/>
      <c r="BB186"/>
      <c r="BC186"/>
      <c r="BD186" s="246">
        <v>8.34</v>
      </c>
      <c r="BE186" s="246">
        <v>30.62</v>
      </c>
      <c r="BF186" s="246">
        <v>14.46</v>
      </c>
    </row>
    <row r="187" spans="1:58" x14ac:dyDescent="0.25">
      <c r="A187" s="232">
        <v>40362</v>
      </c>
      <c r="B187" s="246">
        <v>5.85</v>
      </c>
      <c r="C187" s="246">
        <v>5.98</v>
      </c>
      <c r="D187"/>
      <c r="E187"/>
      <c r="F187"/>
      <c r="G187"/>
      <c r="H187" s="246">
        <v>6.87</v>
      </c>
      <c r="I187" s="246">
        <v>1.05</v>
      </c>
      <c r="J187"/>
      <c r="K187"/>
      <c r="L187"/>
      <c r="M187"/>
      <c r="N187" s="247">
        <v>38</v>
      </c>
      <c r="O187"/>
      <c r="P187"/>
      <c r="Q187"/>
      <c r="R187" s="247">
        <v>0</v>
      </c>
      <c r="S187" s="248">
        <v>0.48299999999999998</v>
      </c>
      <c r="T187"/>
      <c r="U187"/>
      <c r="V187" s="248">
        <v>0.19400000000000001</v>
      </c>
      <c r="W187" s="248">
        <v>0.13900000000000001</v>
      </c>
      <c r="X187"/>
      <c r="Y187"/>
      <c r="Z187"/>
      <c r="AA187"/>
      <c r="AB187"/>
      <c r="AC187" s="249">
        <v>28.2</v>
      </c>
      <c r="AD187"/>
      <c r="AE187"/>
      <c r="AF187"/>
      <c r="AG187"/>
      <c r="AH187" s="249">
        <v>56.4</v>
      </c>
      <c r="AI187"/>
      <c r="AJ187" s="249">
        <v>21.6</v>
      </c>
      <c r="AK187"/>
      <c r="AL187" s="249">
        <v>13.7</v>
      </c>
      <c r="AM187" s="248">
        <v>0.25</v>
      </c>
      <c r="AN187"/>
      <c r="AO187" s="249">
        <v>15.6</v>
      </c>
      <c r="AP187" s="246">
        <v>95.76</v>
      </c>
      <c r="AQ187" s="246">
        <v>1.86</v>
      </c>
      <c r="AR187"/>
      <c r="AS187"/>
      <c r="AT187"/>
      <c r="AU187"/>
      <c r="AV187" s="248">
        <v>15.55</v>
      </c>
      <c r="AW187" s="248">
        <v>14.92</v>
      </c>
      <c r="AX187"/>
      <c r="AY187"/>
      <c r="AZ187"/>
      <c r="BA187"/>
      <c r="BB187"/>
      <c r="BC187"/>
      <c r="BD187" s="246">
        <v>8.34</v>
      </c>
      <c r="BE187" s="246">
        <v>30.62</v>
      </c>
      <c r="BF187" s="246">
        <v>14.46</v>
      </c>
    </row>
    <row r="188" spans="1:58" x14ac:dyDescent="0.25">
      <c r="A188" s="232">
        <v>40363</v>
      </c>
      <c r="B188" s="242">
        <f t="shared" ref="B188" si="285">SUM(B186:B187)/2</f>
        <v>5.93</v>
      </c>
      <c r="C188" s="242">
        <f>SUM(C186:C187)/2</f>
        <v>5.9250000000000007</v>
      </c>
      <c r="D188"/>
      <c r="E188"/>
      <c r="F188"/>
      <c r="G188"/>
      <c r="H188" s="242">
        <f>SUM(H186:H187)/2</f>
        <v>7.0600000000000005</v>
      </c>
      <c r="I188" s="246">
        <v>1.07</v>
      </c>
      <c r="J188"/>
      <c r="K188"/>
      <c r="L188"/>
      <c r="M188"/>
      <c r="N188" s="243">
        <f t="shared" ref="N188" si="286">SUM(N186:N187)/2</f>
        <v>38</v>
      </c>
      <c r="O188"/>
      <c r="P188"/>
      <c r="Q188"/>
      <c r="R188" s="243">
        <f t="shared" ref="R188" si="287">SUM(R186:R187)/2</f>
        <v>0.5</v>
      </c>
      <c r="S188" s="244">
        <f>SUM(S186:S187)/2</f>
        <v>0.47550000000000003</v>
      </c>
      <c r="T188"/>
      <c r="U188"/>
      <c r="V188" s="244">
        <f t="shared" ref="V188:W188" si="288">SUM(V186:V187)/2</f>
        <v>0.151</v>
      </c>
      <c r="W188" s="244">
        <f t="shared" si="288"/>
        <v>0.14850000000000002</v>
      </c>
      <c r="X188"/>
      <c r="Y188"/>
      <c r="Z188"/>
      <c r="AA188"/>
      <c r="AB188"/>
      <c r="AC188" s="245">
        <f t="shared" ref="AC188" si="289">SUM(AC186:AC187)/2</f>
        <v>29.2</v>
      </c>
      <c r="AD188"/>
      <c r="AE188"/>
      <c r="AF188"/>
      <c r="AG188"/>
      <c r="AH188" s="245">
        <f t="shared" ref="AH188" si="290">SUM(AH186:AH187)/2</f>
        <v>58.4</v>
      </c>
      <c r="AI188"/>
      <c r="AJ188" s="245">
        <f t="shared" ref="AJ188" si="291">SUM(AJ186:AJ187)/2</f>
        <v>23.700000000000003</v>
      </c>
      <c r="AK188"/>
      <c r="AL188" s="245">
        <f t="shared" ref="AL188:AM188" si="292">SUM(AL186:AL187)/2</f>
        <v>12.75</v>
      </c>
      <c r="AM188" s="244">
        <f t="shared" si="292"/>
        <v>0.25</v>
      </c>
      <c r="AN188"/>
      <c r="AO188" s="245">
        <f t="shared" ref="AO188" si="293">SUM(AO186:AO187)/2</f>
        <v>15.25</v>
      </c>
      <c r="AP188" s="246">
        <v>85</v>
      </c>
      <c r="AQ188" s="246">
        <v>1.63</v>
      </c>
      <c r="AR188"/>
      <c r="AS188"/>
      <c r="AT188"/>
      <c r="AU188"/>
      <c r="AV188" s="248">
        <v>15.03</v>
      </c>
      <c r="AW188" s="248">
        <v>14.27</v>
      </c>
      <c r="AX188"/>
      <c r="AY188"/>
      <c r="AZ188"/>
      <c r="BA188"/>
      <c r="BB188"/>
      <c r="BC188"/>
      <c r="BD188" s="246">
        <v>8.34</v>
      </c>
      <c r="BE188" s="246">
        <v>30.62</v>
      </c>
      <c r="BF188" s="246">
        <v>14.46</v>
      </c>
    </row>
    <row r="189" spans="1:58" x14ac:dyDescent="0.25">
      <c r="A189" s="232">
        <v>40364</v>
      </c>
      <c r="B189" s="246">
        <v>5.91</v>
      </c>
      <c r="C189" s="246">
        <v>6.22</v>
      </c>
      <c r="D189"/>
      <c r="E189"/>
      <c r="F189"/>
      <c r="G189"/>
      <c r="H189" s="246">
        <v>7.03</v>
      </c>
      <c r="I189" s="246">
        <v>1.44</v>
      </c>
      <c r="J189"/>
      <c r="K189"/>
      <c r="L189"/>
      <c r="M189"/>
      <c r="N189" s="247">
        <v>37</v>
      </c>
      <c r="O189"/>
      <c r="P189"/>
      <c r="Q189"/>
      <c r="R189" s="247">
        <v>3</v>
      </c>
      <c r="S189" s="248">
        <v>0.46600000000000003</v>
      </c>
      <c r="T189"/>
      <c r="U189"/>
      <c r="V189" s="248">
        <v>0.36399999999999999</v>
      </c>
      <c r="W189" s="248">
        <v>0.16</v>
      </c>
      <c r="X189"/>
      <c r="Y189"/>
      <c r="Z189"/>
      <c r="AA189"/>
      <c r="AB189"/>
      <c r="AC189" s="249">
        <v>31.3</v>
      </c>
      <c r="AD189"/>
      <c r="AE189"/>
      <c r="AF189"/>
      <c r="AG189"/>
      <c r="AH189" s="249">
        <v>62.6</v>
      </c>
      <c r="AI189"/>
      <c r="AJ189" s="249">
        <v>25.5</v>
      </c>
      <c r="AK189"/>
      <c r="AL189" s="249">
        <v>12.2</v>
      </c>
      <c r="AM189" s="248">
        <v>0.25</v>
      </c>
      <c r="AN189"/>
      <c r="AO189" s="249">
        <v>15</v>
      </c>
      <c r="AP189" s="246">
        <v>100.72</v>
      </c>
      <c r="AQ189" s="246">
        <v>1.5</v>
      </c>
      <c r="AR189"/>
      <c r="AS189"/>
      <c r="AT189"/>
      <c r="AU189"/>
      <c r="AV189" s="248">
        <v>16.172999999999998</v>
      </c>
      <c r="AW189" s="248">
        <v>15.555</v>
      </c>
      <c r="AX189"/>
      <c r="AY189"/>
      <c r="AZ189"/>
      <c r="BA189"/>
      <c r="BB189"/>
      <c r="BC189"/>
      <c r="BD189" s="246">
        <v>8.34</v>
      </c>
      <c r="BE189" s="246">
        <v>30.62</v>
      </c>
      <c r="BF189" s="246">
        <v>14.46</v>
      </c>
    </row>
    <row r="190" spans="1:58" x14ac:dyDescent="0.25">
      <c r="A190" s="232">
        <v>40365</v>
      </c>
      <c r="B190" s="246">
        <v>5.79</v>
      </c>
      <c r="C190" s="246">
        <v>6.01</v>
      </c>
      <c r="D190"/>
      <c r="E190"/>
      <c r="F190"/>
      <c r="G190"/>
      <c r="H190" s="246">
        <v>7.05</v>
      </c>
      <c r="I190" s="246">
        <v>1.36</v>
      </c>
      <c r="J190"/>
      <c r="K190"/>
      <c r="L190"/>
      <c r="M190"/>
      <c r="N190" s="247">
        <v>37</v>
      </c>
      <c r="O190"/>
      <c r="P190"/>
      <c r="Q190"/>
      <c r="R190" s="247">
        <v>4</v>
      </c>
      <c r="S190" s="248">
        <v>0.54</v>
      </c>
      <c r="T190"/>
      <c r="U190"/>
      <c r="V190" s="248">
        <v>0.51500000000000001</v>
      </c>
      <c r="W190" s="248">
        <v>0.14799999999999999</v>
      </c>
      <c r="X190"/>
      <c r="Y190"/>
      <c r="Z190"/>
      <c r="AA190"/>
      <c r="AB190"/>
      <c r="AC190" s="249">
        <v>29.9</v>
      </c>
      <c r="AD190"/>
      <c r="AE190"/>
      <c r="AF190"/>
      <c r="AG190"/>
      <c r="AH190" s="249">
        <v>59.9</v>
      </c>
      <c r="AI190"/>
      <c r="AJ190" s="249">
        <v>26.7</v>
      </c>
      <c r="AK190"/>
      <c r="AL190" s="249">
        <v>12</v>
      </c>
      <c r="AM190" s="248">
        <v>0.25</v>
      </c>
      <c r="AN190"/>
      <c r="AO190" s="249">
        <v>15.3</v>
      </c>
      <c r="AP190" s="246">
        <v>99.73</v>
      </c>
      <c r="AQ190" s="246">
        <v>1.73</v>
      </c>
      <c r="AR190"/>
      <c r="AS190"/>
      <c r="AT190"/>
      <c r="AU190"/>
      <c r="AV190" s="248">
        <v>15.321</v>
      </c>
      <c r="AW190" s="248">
        <v>14.619</v>
      </c>
      <c r="AX190"/>
      <c r="AY190"/>
      <c r="AZ190"/>
      <c r="BA190"/>
      <c r="BB190"/>
      <c r="BC190"/>
      <c r="BD190" s="246">
        <v>8.34</v>
      </c>
      <c r="BE190" s="246">
        <v>31.13</v>
      </c>
      <c r="BF190" s="246">
        <v>14.46</v>
      </c>
    </row>
    <row r="191" spans="1:58" x14ac:dyDescent="0.25">
      <c r="A191" s="232">
        <v>40366</v>
      </c>
      <c r="B191" s="246">
        <v>5.85</v>
      </c>
      <c r="C191" s="246">
        <v>5.24</v>
      </c>
      <c r="D191"/>
      <c r="E191"/>
      <c r="F191"/>
      <c r="G191"/>
      <c r="H191" s="246">
        <v>6.97</v>
      </c>
      <c r="I191" s="246">
        <v>1.41</v>
      </c>
      <c r="J191"/>
      <c r="K191"/>
      <c r="L191"/>
      <c r="M191"/>
      <c r="N191" s="247">
        <v>32</v>
      </c>
      <c r="O191"/>
      <c r="P191"/>
      <c r="Q191"/>
      <c r="R191" s="247">
        <v>1</v>
      </c>
      <c r="S191" s="248">
        <v>0.52900000000000003</v>
      </c>
      <c r="T191"/>
      <c r="U191"/>
      <c r="V191" s="248">
        <v>0.34399999999999997</v>
      </c>
      <c r="W191" s="248">
        <v>0.14000000000000001</v>
      </c>
      <c r="X191"/>
      <c r="Y191"/>
      <c r="Z191"/>
      <c r="AA191"/>
      <c r="AB191"/>
      <c r="AC191" s="249">
        <v>31.8</v>
      </c>
      <c r="AD191"/>
      <c r="AE191"/>
      <c r="AF191"/>
      <c r="AG191"/>
      <c r="AH191" s="249">
        <v>63.6</v>
      </c>
      <c r="AI191"/>
      <c r="AJ191" s="249">
        <v>26.1</v>
      </c>
      <c r="AK191"/>
      <c r="AL191" s="249">
        <v>11.2</v>
      </c>
      <c r="AM191" s="248">
        <v>0.245</v>
      </c>
      <c r="AN191"/>
      <c r="AO191" s="249">
        <v>14.7</v>
      </c>
      <c r="AP191" s="246">
        <v>100.23</v>
      </c>
      <c r="AQ191" s="246">
        <v>1.69</v>
      </c>
      <c r="AR191"/>
      <c r="AS191"/>
      <c r="AT191"/>
      <c r="AU191"/>
      <c r="AV191" s="248">
        <v>15.315</v>
      </c>
      <c r="AW191" s="248">
        <v>14.675000000000001</v>
      </c>
      <c r="AX191"/>
      <c r="AY191"/>
      <c r="AZ191"/>
      <c r="BA191"/>
      <c r="BB191"/>
      <c r="BC191"/>
      <c r="BD191" s="246">
        <v>8.34</v>
      </c>
      <c r="BE191" s="246">
        <v>31.13</v>
      </c>
      <c r="BF191" s="246">
        <v>14.46</v>
      </c>
    </row>
    <row r="192" spans="1:58" x14ac:dyDescent="0.25">
      <c r="A192" s="232">
        <v>40367</v>
      </c>
      <c r="B192" s="246">
        <v>5.81</v>
      </c>
      <c r="C192" s="246">
        <v>6.22</v>
      </c>
      <c r="D192"/>
      <c r="E192"/>
      <c r="F192"/>
      <c r="G192"/>
      <c r="H192" s="246">
        <v>7.08</v>
      </c>
      <c r="I192" s="246">
        <v>1.32</v>
      </c>
      <c r="J192"/>
      <c r="K192"/>
      <c r="L192"/>
      <c r="M192"/>
      <c r="N192" s="247">
        <v>31</v>
      </c>
      <c r="O192"/>
      <c r="P192"/>
      <c r="Q192"/>
      <c r="R192" s="247">
        <v>0</v>
      </c>
      <c r="S192" s="248">
        <v>0.51500000000000001</v>
      </c>
      <c r="T192"/>
      <c r="U192"/>
      <c r="V192" s="248">
        <v>0.32100000000000001</v>
      </c>
      <c r="W192" s="248">
        <v>0.17299999999999999</v>
      </c>
      <c r="X192"/>
      <c r="Y192"/>
      <c r="Z192"/>
      <c r="AA192"/>
      <c r="AB192"/>
      <c r="AC192" s="249">
        <v>32.9</v>
      </c>
      <c r="AD192"/>
      <c r="AE192"/>
      <c r="AF192"/>
      <c r="AG192"/>
      <c r="AH192" s="249">
        <v>65.8</v>
      </c>
      <c r="AI192"/>
      <c r="AJ192" s="249">
        <v>24.7</v>
      </c>
      <c r="AK192"/>
      <c r="AL192" s="249">
        <v>11.4</v>
      </c>
      <c r="AM192" s="248">
        <v>0.21099999999999999</v>
      </c>
      <c r="AN192"/>
      <c r="AO192" s="249">
        <v>14.6</v>
      </c>
      <c r="AP192" s="246">
        <v>95.04</v>
      </c>
      <c r="AQ192" s="246">
        <v>1.57</v>
      </c>
      <c r="AR192"/>
      <c r="AS192"/>
      <c r="AT192"/>
      <c r="AU192"/>
      <c r="AV192" s="248">
        <v>15.62</v>
      </c>
      <c r="AW192" s="248">
        <v>14.914999999999999</v>
      </c>
      <c r="AX192"/>
      <c r="AY192"/>
      <c r="AZ192"/>
      <c r="BA192"/>
      <c r="BB192"/>
      <c r="BC192"/>
      <c r="BD192" s="246">
        <v>8.34</v>
      </c>
      <c r="BE192" s="246">
        <v>31.13</v>
      </c>
      <c r="BF192" s="246">
        <v>14.46</v>
      </c>
    </row>
    <row r="193" spans="1:58" x14ac:dyDescent="0.25">
      <c r="A193" s="232">
        <v>40368</v>
      </c>
      <c r="B193" s="246">
        <v>5.89</v>
      </c>
      <c r="C193" s="246">
        <v>6.46</v>
      </c>
      <c r="D193"/>
      <c r="E193"/>
      <c r="F193"/>
      <c r="G193"/>
      <c r="H193" s="246">
        <v>7.2</v>
      </c>
      <c r="I193" s="246">
        <v>1.18</v>
      </c>
      <c r="J193"/>
      <c r="K193"/>
      <c r="L193"/>
      <c r="M193"/>
      <c r="N193" s="247">
        <v>36</v>
      </c>
      <c r="O193"/>
      <c r="P193"/>
      <c r="Q193"/>
      <c r="R193" s="247">
        <v>4</v>
      </c>
      <c r="S193" s="248">
        <v>0.49299999999999999</v>
      </c>
      <c r="T193"/>
      <c r="U193"/>
      <c r="V193" s="248">
        <v>0.69599999999999995</v>
      </c>
      <c r="W193" s="248">
        <v>0.161</v>
      </c>
      <c r="X193"/>
      <c r="Y193"/>
      <c r="Z193"/>
      <c r="AA193"/>
      <c r="AB193"/>
      <c r="AC193" s="249">
        <v>32.9</v>
      </c>
      <c r="AD193"/>
      <c r="AE193"/>
      <c r="AF193"/>
      <c r="AG193"/>
      <c r="AH193" s="249">
        <v>65.900000000000006</v>
      </c>
      <c r="AI193"/>
      <c r="AJ193" s="249">
        <v>26.9</v>
      </c>
      <c r="AK193"/>
      <c r="AL193" s="249">
        <v>12.3</v>
      </c>
      <c r="AM193" s="248">
        <v>0.23300000000000001</v>
      </c>
      <c r="AN193"/>
      <c r="AO193" s="249">
        <v>14.9</v>
      </c>
      <c r="AP193" s="246">
        <v>105.53</v>
      </c>
      <c r="AQ193" s="246">
        <v>1.66</v>
      </c>
      <c r="AR193"/>
      <c r="AS193"/>
      <c r="AT193"/>
      <c r="AU193"/>
      <c r="AV193" s="248">
        <v>19.117000000000001</v>
      </c>
      <c r="AW193" s="248">
        <v>16.86</v>
      </c>
      <c r="AX193"/>
      <c r="AY193"/>
      <c r="AZ193"/>
      <c r="BA193"/>
      <c r="BB193"/>
      <c r="BC193"/>
      <c r="BD193" s="246">
        <v>7.55</v>
      </c>
      <c r="BE193" s="246">
        <v>31.13</v>
      </c>
      <c r="BF193" s="246">
        <v>14.46</v>
      </c>
    </row>
    <row r="194" spans="1:58" x14ac:dyDescent="0.25">
      <c r="A194" s="232">
        <v>40369</v>
      </c>
      <c r="B194" s="246">
        <v>5.91</v>
      </c>
      <c r="C194" s="246">
        <v>5.92</v>
      </c>
      <c r="D194"/>
      <c r="E194"/>
      <c r="F194"/>
      <c r="G194"/>
      <c r="H194" s="246">
        <v>7.25</v>
      </c>
      <c r="I194" s="246">
        <v>1.1599999999999999</v>
      </c>
      <c r="J194"/>
      <c r="K194"/>
      <c r="L194"/>
      <c r="M194"/>
      <c r="N194" s="247">
        <v>34</v>
      </c>
      <c r="O194"/>
      <c r="P194"/>
      <c r="Q194"/>
      <c r="R194" s="247">
        <v>4</v>
      </c>
      <c r="S194" s="248">
        <v>0.499</v>
      </c>
      <c r="T194"/>
      <c r="U194"/>
      <c r="V194" s="248">
        <v>0.254</v>
      </c>
      <c r="W194" s="248">
        <v>0.16500000000000001</v>
      </c>
      <c r="X194"/>
      <c r="Y194"/>
      <c r="Z194"/>
      <c r="AA194"/>
      <c r="AB194"/>
      <c r="AC194" s="249">
        <v>31.6</v>
      </c>
      <c r="AD194"/>
      <c r="AE194"/>
      <c r="AF194"/>
      <c r="AG194"/>
      <c r="AH194" s="249">
        <v>63.2</v>
      </c>
      <c r="AI194"/>
      <c r="AJ194" s="249">
        <v>23.8</v>
      </c>
      <c r="AK194"/>
      <c r="AL194" s="249">
        <v>12.9</v>
      </c>
      <c r="AM194" s="248">
        <v>0.23699999999999999</v>
      </c>
      <c r="AN194"/>
      <c r="AO194" s="249">
        <v>16.399999999999999</v>
      </c>
      <c r="AP194" s="246">
        <v>109.52</v>
      </c>
      <c r="AQ194" s="246">
        <v>1.87</v>
      </c>
      <c r="AR194"/>
      <c r="AS194"/>
      <c r="AT194"/>
      <c r="AU194"/>
      <c r="AV194" s="248">
        <v>19.75</v>
      </c>
      <c r="AW194" s="248">
        <v>16.420000000000002</v>
      </c>
      <c r="AX194"/>
      <c r="AY194"/>
      <c r="AZ194"/>
      <c r="BA194"/>
      <c r="BB194"/>
      <c r="BC194"/>
      <c r="BD194" s="246">
        <v>7.23</v>
      </c>
      <c r="BE194" s="246">
        <v>32.659999999999997</v>
      </c>
      <c r="BF194" s="246">
        <v>14.46</v>
      </c>
    </row>
    <row r="195" spans="1:58" x14ac:dyDescent="0.25">
      <c r="A195" s="232">
        <v>40370</v>
      </c>
      <c r="B195" s="242">
        <f t="shared" ref="B195" si="294">SUM(B193:B194)/2</f>
        <v>5.9</v>
      </c>
      <c r="C195" s="242">
        <f>SUM(C193:C194)/2</f>
        <v>6.1899999999999995</v>
      </c>
      <c r="D195"/>
      <c r="E195"/>
      <c r="F195"/>
      <c r="G195"/>
      <c r="H195" s="242">
        <f>SUM(H193:H194)/2</f>
        <v>7.2249999999999996</v>
      </c>
      <c r="I195" s="246">
        <v>0.91</v>
      </c>
      <c r="J195"/>
      <c r="K195"/>
      <c r="L195"/>
      <c r="M195"/>
      <c r="N195" s="243">
        <f t="shared" ref="N195" si="295">SUM(N193:N194)/2</f>
        <v>35</v>
      </c>
      <c r="O195"/>
      <c r="P195"/>
      <c r="Q195"/>
      <c r="R195" s="243">
        <f t="shared" ref="R195" si="296">SUM(R193:R194)/2</f>
        <v>4</v>
      </c>
      <c r="S195" s="244">
        <f>SUM(S193:S194)/2</f>
        <v>0.496</v>
      </c>
      <c r="T195"/>
      <c r="U195"/>
      <c r="V195" s="244">
        <f t="shared" ref="V195:W195" si="297">SUM(V193:V194)/2</f>
        <v>0.47499999999999998</v>
      </c>
      <c r="W195" s="244">
        <f t="shared" si="297"/>
        <v>0.16300000000000001</v>
      </c>
      <c r="X195"/>
      <c r="Y195"/>
      <c r="Z195"/>
      <c r="AA195"/>
      <c r="AB195"/>
      <c r="AC195" s="245">
        <f t="shared" ref="AC195" si="298">SUM(AC193:AC194)/2</f>
        <v>32.25</v>
      </c>
      <c r="AD195"/>
      <c r="AE195"/>
      <c r="AF195"/>
      <c r="AG195"/>
      <c r="AH195" s="245">
        <f t="shared" ref="AH195" si="299">SUM(AH193:AH194)/2</f>
        <v>64.550000000000011</v>
      </c>
      <c r="AI195"/>
      <c r="AJ195" s="245">
        <f t="shared" ref="AJ195" si="300">SUM(AJ193:AJ194)/2</f>
        <v>25.35</v>
      </c>
      <c r="AK195"/>
      <c r="AL195" s="245">
        <f t="shared" ref="AL195:AM195" si="301">SUM(AL193:AL194)/2</f>
        <v>12.600000000000001</v>
      </c>
      <c r="AM195" s="244">
        <f t="shared" si="301"/>
        <v>0.23499999999999999</v>
      </c>
      <c r="AN195"/>
      <c r="AO195" s="245">
        <f t="shared" ref="AO195" si="302">SUM(AO193:AO194)/2</f>
        <v>15.649999999999999</v>
      </c>
      <c r="AP195" s="246">
        <v>95.41</v>
      </c>
      <c r="AQ195" s="246">
        <v>1.95</v>
      </c>
      <c r="AR195"/>
      <c r="AS195"/>
      <c r="AT195"/>
      <c r="AU195"/>
      <c r="AV195" s="248">
        <v>17.989999999999998</v>
      </c>
      <c r="AW195" s="248">
        <v>15.141999999999999</v>
      </c>
      <c r="AX195"/>
      <c r="AY195"/>
      <c r="AZ195"/>
      <c r="BA195"/>
      <c r="BB195"/>
      <c r="BC195"/>
      <c r="BD195" s="246">
        <v>7.23</v>
      </c>
      <c r="BE195" s="246">
        <v>32.659999999999997</v>
      </c>
      <c r="BF195" s="246">
        <v>14.46</v>
      </c>
    </row>
    <row r="196" spans="1:58" x14ac:dyDescent="0.25">
      <c r="A196" s="232">
        <v>40371</v>
      </c>
      <c r="B196" s="246">
        <v>5.92</v>
      </c>
      <c r="C196" s="246">
        <v>6.25</v>
      </c>
      <c r="D196"/>
      <c r="E196"/>
      <c r="F196"/>
      <c r="G196"/>
      <c r="H196" s="246">
        <v>7.28</v>
      </c>
      <c r="I196" s="246">
        <v>1.08</v>
      </c>
      <c r="J196"/>
      <c r="K196"/>
      <c r="L196"/>
      <c r="M196"/>
      <c r="N196" s="247">
        <v>34</v>
      </c>
      <c r="O196"/>
      <c r="P196"/>
      <c r="Q196"/>
      <c r="R196" s="247">
        <v>0</v>
      </c>
      <c r="S196" s="248">
        <v>0.56200000000000006</v>
      </c>
      <c r="T196"/>
      <c r="U196"/>
      <c r="V196" s="248">
        <v>0.38200000000000001</v>
      </c>
      <c r="W196" s="248">
        <v>0.19400000000000001</v>
      </c>
      <c r="X196"/>
      <c r="Y196"/>
      <c r="Z196"/>
      <c r="AA196"/>
      <c r="AB196"/>
      <c r="AC196" s="249">
        <v>33.700000000000003</v>
      </c>
      <c r="AD196"/>
      <c r="AE196"/>
      <c r="AF196"/>
      <c r="AG196"/>
      <c r="AH196" s="249">
        <v>67.400000000000006</v>
      </c>
      <c r="AI196"/>
      <c r="AJ196" s="249">
        <v>26.1</v>
      </c>
      <c r="AK196"/>
      <c r="AL196" s="249">
        <v>12.4</v>
      </c>
      <c r="AM196" s="248">
        <v>0.23699999999999999</v>
      </c>
      <c r="AN196"/>
      <c r="AO196" s="249">
        <v>17.5</v>
      </c>
      <c r="AP196" s="246">
        <v>105.6</v>
      </c>
      <c r="AQ196" s="246">
        <v>2.2000000000000002</v>
      </c>
      <c r="AR196"/>
      <c r="AS196"/>
      <c r="AT196"/>
      <c r="AU196"/>
      <c r="AV196" s="248">
        <v>18.387</v>
      </c>
      <c r="AW196" s="248">
        <v>14.632999999999999</v>
      </c>
      <c r="AX196"/>
      <c r="AY196"/>
      <c r="AZ196"/>
      <c r="BA196"/>
      <c r="BB196"/>
      <c r="BC196"/>
      <c r="BD196" s="246">
        <v>6.91</v>
      </c>
      <c r="BE196" s="246">
        <v>32.659999999999997</v>
      </c>
      <c r="BF196" s="246">
        <v>14.46</v>
      </c>
    </row>
    <row r="197" spans="1:58" x14ac:dyDescent="0.25">
      <c r="A197" s="232">
        <v>40372</v>
      </c>
      <c r="B197" s="246">
        <v>5.88</v>
      </c>
      <c r="C197" s="246">
        <v>6.31</v>
      </c>
      <c r="D197"/>
      <c r="E197"/>
      <c r="F197"/>
      <c r="G197"/>
      <c r="H197" s="246">
        <v>7.22</v>
      </c>
      <c r="I197" s="246">
        <v>1.35</v>
      </c>
      <c r="J197"/>
      <c r="K197"/>
      <c r="L197"/>
      <c r="M197"/>
      <c r="N197" s="247">
        <v>35</v>
      </c>
      <c r="O197"/>
      <c r="P197"/>
      <c r="Q197"/>
      <c r="R197" s="247">
        <v>0</v>
      </c>
      <c r="S197" s="248">
        <v>0.68899999999999995</v>
      </c>
      <c r="T197"/>
      <c r="U197"/>
      <c r="V197" s="248">
        <v>0.51100000000000001</v>
      </c>
      <c r="W197" s="248">
        <v>0.186</v>
      </c>
      <c r="X197"/>
      <c r="Y197"/>
      <c r="Z197"/>
      <c r="AA197"/>
      <c r="AB197"/>
      <c r="AC197" s="249">
        <v>33.5</v>
      </c>
      <c r="AD197"/>
      <c r="AE197"/>
      <c r="AF197"/>
      <c r="AG197"/>
      <c r="AH197" s="249">
        <v>67</v>
      </c>
      <c r="AI197"/>
      <c r="AJ197" s="249">
        <v>26</v>
      </c>
      <c r="AK197"/>
      <c r="AL197" s="249">
        <v>12.1</v>
      </c>
      <c r="AM197" s="248">
        <v>0.23300000000000001</v>
      </c>
      <c r="AN197"/>
      <c r="AO197" s="249">
        <v>17.600000000000001</v>
      </c>
      <c r="AP197" s="246">
        <v>125.18</v>
      </c>
      <c r="AQ197" s="246">
        <v>2.57</v>
      </c>
      <c r="AR197"/>
      <c r="AS197"/>
      <c r="AT197"/>
      <c r="AU197"/>
      <c r="AV197" s="248">
        <v>19.594999999999999</v>
      </c>
      <c r="AW197" s="248">
        <v>15.497999999999999</v>
      </c>
      <c r="AX197"/>
      <c r="AY197"/>
      <c r="AZ197"/>
      <c r="BA197"/>
      <c r="BB197"/>
      <c r="BC197"/>
      <c r="BD197" s="246">
        <v>6.75</v>
      </c>
      <c r="BE197" s="246">
        <v>34.19</v>
      </c>
      <c r="BF197" s="246">
        <v>14.46</v>
      </c>
    </row>
    <row r="198" spans="1:58" x14ac:dyDescent="0.25">
      <c r="A198" s="232">
        <v>40373</v>
      </c>
      <c r="B198" s="242">
        <f t="shared" ref="B198" si="303">SUM(B196:B197)/2</f>
        <v>5.9</v>
      </c>
      <c r="C198" s="242">
        <f>SUM(C196:C197)/2</f>
        <v>6.2799999999999994</v>
      </c>
      <c r="D198"/>
      <c r="E198"/>
      <c r="F198"/>
      <c r="G198"/>
      <c r="H198" s="242">
        <f>SUM(H196:H197)/2</f>
        <v>7.25</v>
      </c>
      <c r="I198" s="246">
        <v>1.48</v>
      </c>
      <c r="J198"/>
      <c r="K198"/>
      <c r="L198"/>
      <c r="M198"/>
      <c r="N198" s="243">
        <f t="shared" ref="N198" si="304">SUM(N196:N197)/2</f>
        <v>34.5</v>
      </c>
      <c r="O198"/>
      <c r="P198"/>
      <c r="Q198"/>
      <c r="R198" s="243">
        <f t="shared" ref="R198" si="305">SUM(R196:R197)/2</f>
        <v>0</v>
      </c>
      <c r="S198" s="244">
        <f>SUM(S196:S197)/2</f>
        <v>0.62549999999999994</v>
      </c>
      <c r="T198"/>
      <c r="U198"/>
      <c r="V198" s="244">
        <f t="shared" ref="V198:W198" si="306">SUM(V196:V197)/2</f>
        <v>0.44650000000000001</v>
      </c>
      <c r="W198" s="244">
        <f t="shared" si="306"/>
        <v>0.19</v>
      </c>
      <c r="X198"/>
      <c r="Y198"/>
      <c r="Z198"/>
      <c r="AA198"/>
      <c r="AB198"/>
      <c r="AC198" s="245">
        <f t="shared" ref="AC198" si="307">SUM(AC196:AC197)/2</f>
        <v>33.6</v>
      </c>
      <c r="AD198"/>
      <c r="AE198"/>
      <c r="AF198"/>
      <c r="AG198"/>
      <c r="AH198" s="245">
        <f t="shared" ref="AH198" si="308">SUM(AH196:AH197)/2</f>
        <v>67.2</v>
      </c>
      <c r="AI198"/>
      <c r="AJ198" s="245">
        <f t="shared" ref="AJ198" si="309">SUM(AJ196:AJ197)/2</f>
        <v>26.05</v>
      </c>
      <c r="AK198"/>
      <c r="AL198" s="245">
        <f t="shared" ref="AL198:AM198" si="310">SUM(AL196:AL197)/2</f>
        <v>12.25</v>
      </c>
      <c r="AM198" s="244">
        <f t="shared" si="310"/>
        <v>0.23499999999999999</v>
      </c>
      <c r="AN198"/>
      <c r="AO198" s="245">
        <f t="shared" ref="AO198" si="311">SUM(AO196:AO197)/2</f>
        <v>17.55</v>
      </c>
      <c r="AP198" s="246">
        <v>139.82</v>
      </c>
      <c r="AQ198" s="246">
        <v>2.14</v>
      </c>
      <c r="AR198"/>
      <c r="AS198"/>
      <c r="AT198"/>
      <c r="AU198"/>
      <c r="AV198" s="248">
        <v>19.183</v>
      </c>
      <c r="AW198" s="248">
        <v>17.518999999999998</v>
      </c>
      <c r="AX198"/>
      <c r="AY198"/>
      <c r="AZ198"/>
      <c r="BA198"/>
      <c r="BB198"/>
      <c r="BC198"/>
      <c r="BD198" s="246">
        <v>6.75</v>
      </c>
      <c r="BE198" s="246">
        <v>24.19</v>
      </c>
      <c r="BF198" s="246">
        <v>14.46</v>
      </c>
    </row>
    <row r="199" spans="1:58" x14ac:dyDescent="0.25">
      <c r="A199" s="232">
        <v>40374</v>
      </c>
      <c r="B199" s="246">
        <v>5.81</v>
      </c>
      <c r="C199" s="246">
        <v>6.81</v>
      </c>
      <c r="D199"/>
      <c r="E199"/>
      <c r="F199"/>
      <c r="G199"/>
      <c r="H199" s="246">
        <v>7.2</v>
      </c>
      <c r="I199" s="246">
        <v>1.41</v>
      </c>
      <c r="J199"/>
      <c r="K199"/>
      <c r="L199"/>
      <c r="M199"/>
      <c r="N199" s="247">
        <v>36</v>
      </c>
      <c r="O199"/>
      <c r="P199"/>
      <c r="Q199"/>
      <c r="R199" s="247">
        <v>2</v>
      </c>
      <c r="S199" s="248">
        <v>0.66100000000000003</v>
      </c>
      <c r="T199"/>
      <c r="U199"/>
      <c r="V199" s="248">
        <v>0.193</v>
      </c>
      <c r="W199" s="248">
        <v>0.17499999999999999</v>
      </c>
      <c r="X199"/>
      <c r="Y199"/>
      <c r="Z199"/>
      <c r="AA199"/>
      <c r="AB199"/>
      <c r="AC199" s="249">
        <v>33.5</v>
      </c>
      <c r="AD199"/>
      <c r="AE199"/>
      <c r="AF199"/>
      <c r="AG199"/>
      <c r="AH199" s="249">
        <v>67.099999999999994</v>
      </c>
      <c r="AI199"/>
      <c r="AJ199" s="249">
        <v>29.8</v>
      </c>
      <c r="AK199"/>
      <c r="AL199" s="249">
        <v>13.9</v>
      </c>
      <c r="AM199" s="248">
        <v>0.223</v>
      </c>
      <c r="AN199"/>
      <c r="AO199" s="249">
        <v>18.2</v>
      </c>
      <c r="AP199" s="246">
        <v>135.43</v>
      </c>
      <c r="AQ199" s="246">
        <v>2.4500000000000002</v>
      </c>
      <c r="AR199"/>
      <c r="AS199"/>
      <c r="AT199"/>
      <c r="AU199"/>
      <c r="AV199" s="248">
        <v>16.491</v>
      </c>
      <c r="AW199" s="248">
        <v>15.920999999999999</v>
      </c>
      <c r="AX199"/>
      <c r="AY199"/>
      <c r="AZ199"/>
      <c r="BA199"/>
      <c r="BB199"/>
      <c r="BC199"/>
      <c r="BD199" s="246">
        <v>7.86</v>
      </c>
      <c r="BE199" s="246">
        <v>36.74</v>
      </c>
      <c r="BF199" s="246">
        <v>14.46</v>
      </c>
    </row>
    <row r="200" spans="1:58" x14ac:dyDescent="0.25">
      <c r="A200" s="232">
        <v>40375</v>
      </c>
      <c r="B200" s="246">
        <v>5.96</v>
      </c>
      <c r="C200" s="246">
        <v>6.08</v>
      </c>
      <c r="D200"/>
      <c r="E200"/>
      <c r="F200"/>
      <c r="G200"/>
      <c r="H200" s="246">
        <v>7.16</v>
      </c>
      <c r="I200" s="246">
        <v>1.37</v>
      </c>
      <c r="J200"/>
      <c r="K200"/>
      <c r="L200"/>
      <c r="M200"/>
      <c r="N200" s="247">
        <v>36</v>
      </c>
      <c r="O200"/>
      <c r="P200"/>
      <c r="Q200"/>
      <c r="R200" s="247">
        <v>6</v>
      </c>
      <c r="S200" s="248">
        <v>0.71199999999999997</v>
      </c>
      <c r="T200"/>
      <c r="U200"/>
      <c r="V200" s="248">
        <v>0.121</v>
      </c>
      <c r="W200" s="248">
        <v>0.51400000000000001</v>
      </c>
      <c r="X200"/>
      <c r="Y200"/>
      <c r="Z200"/>
      <c r="AA200"/>
      <c r="AB200"/>
      <c r="AC200" s="249">
        <v>29.7</v>
      </c>
      <c r="AD200"/>
      <c r="AE200"/>
      <c r="AF200"/>
      <c r="AG200"/>
      <c r="AH200" s="249">
        <v>59.4</v>
      </c>
      <c r="AI200"/>
      <c r="AJ200" s="249">
        <v>18.8</v>
      </c>
      <c r="AK200"/>
      <c r="AL200" s="249">
        <v>13.3</v>
      </c>
      <c r="AM200" s="248">
        <v>0.245</v>
      </c>
      <c r="AN200"/>
      <c r="AO200" s="249">
        <v>17.899999999999999</v>
      </c>
      <c r="AP200" s="246">
        <v>150.29</v>
      </c>
      <c r="AQ200" s="246">
        <v>2.52</v>
      </c>
      <c r="AR200"/>
      <c r="AS200"/>
      <c r="AT200"/>
      <c r="AU200"/>
      <c r="AV200" s="248">
        <v>18.100000000000001</v>
      </c>
      <c r="AW200" s="248">
        <v>17.55</v>
      </c>
      <c r="AX200"/>
      <c r="AY200"/>
      <c r="AZ200"/>
      <c r="BA200"/>
      <c r="BB200"/>
      <c r="BC200"/>
      <c r="BD200" s="246">
        <v>7.86</v>
      </c>
      <c r="BE200" s="246">
        <v>45.93</v>
      </c>
      <c r="BF200" s="246">
        <v>14.46</v>
      </c>
    </row>
    <row r="201" spans="1:58" x14ac:dyDescent="0.25">
      <c r="A201" s="232">
        <v>40376</v>
      </c>
      <c r="B201" s="242">
        <f t="shared" ref="B201:C202" si="312">SUM(B199:B200)/2</f>
        <v>5.8849999999999998</v>
      </c>
      <c r="C201" s="242">
        <f t="shared" si="312"/>
        <v>6.4450000000000003</v>
      </c>
      <c r="D201"/>
      <c r="E201"/>
      <c r="F201"/>
      <c r="G201"/>
      <c r="H201" s="242">
        <f t="shared" ref="H201:H202" si="313">SUM(H199:H200)/2</f>
        <v>7.18</v>
      </c>
      <c r="I201" s="246">
        <v>1.23</v>
      </c>
      <c r="J201"/>
      <c r="K201"/>
      <c r="L201"/>
      <c r="M201"/>
      <c r="N201" s="243">
        <f t="shared" ref="N201:N202" si="314">SUM(N199:N200)/2</f>
        <v>36</v>
      </c>
      <c r="O201"/>
      <c r="P201"/>
      <c r="Q201"/>
      <c r="R201" s="243">
        <f t="shared" ref="R201:S202" si="315">SUM(R199:R200)/2</f>
        <v>4</v>
      </c>
      <c r="S201" s="244">
        <f t="shared" si="315"/>
        <v>0.6865</v>
      </c>
      <c r="T201"/>
      <c r="U201"/>
      <c r="V201" s="244">
        <f t="shared" ref="V201:W202" si="316">SUM(V199:V200)/2</f>
        <v>0.157</v>
      </c>
      <c r="W201" s="244">
        <f t="shared" si="316"/>
        <v>0.34450000000000003</v>
      </c>
      <c r="X201"/>
      <c r="Y201"/>
      <c r="Z201"/>
      <c r="AA201"/>
      <c r="AB201"/>
      <c r="AC201" s="245">
        <f t="shared" ref="AC201:AC202" si="317">SUM(AC199:AC200)/2</f>
        <v>31.6</v>
      </c>
      <c r="AD201"/>
      <c r="AE201"/>
      <c r="AF201"/>
      <c r="AG201"/>
      <c r="AH201" s="245">
        <f t="shared" ref="AH201:AH202" si="318">SUM(AH199:AH200)/2</f>
        <v>63.25</v>
      </c>
      <c r="AI201"/>
      <c r="AJ201" s="245">
        <f t="shared" ref="AJ201:AJ202" si="319">SUM(AJ199:AJ200)/2</f>
        <v>24.3</v>
      </c>
      <c r="AK201"/>
      <c r="AL201" s="245">
        <f t="shared" ref="AL201:AM202" si="320">SUM(AL199:AL200)/2</f>
        <v>13.600000000000001</v>
      </c>
      <c r="AM201" s="244">
        <f t="shared" si="320"/>
        <v>0.23399999999999999</v>
      </c>
      <c r="AN201"/>
      <c r="AO201" s="245">
        <f t="shared" ref="AO201:AO202" si="321">SUM(AO199:AO200)/2</f>
        <v>18.049999999999997</v>
      </c>
      <c r="AP201" s="246">
        <v>130.11000000000001</v>
      </c>
      <c r="AQ201" s="246">
        <v>2.52</v>
      </c>
      <c r="AR201"/>
      <c r="AS201"/>
      <c r="AT201"/>
      <c r="AU201"/>
      <c r="AV201" s="248">
        <v>16.399999999999999</v>
      </c>
      <c r="AW201" s="248">
        <v>15.77</v>
      </c>
      <c r="AX201"/>
      <c r="AY201"/>
      <c r="AZ201"/>
      <c r="BA201"/>
      <c r="BB201"/>
      <c r="BC201"/>
      <c r="BD201" s="246">
        <v>7.86</v>
      </c>
      <c r="BE201" s="246">
        <v>45.93</v>
      </c>
      <c r="BF201" s="246">
        <v>14.46</v>
      </c>
    </row>
    <row r="202" spans="1:58" x14ac:dyDescent="0.25">
      <c r="A202" s="232">
        <v>40377</v>
      </c>
      <c r="B202" s="242">
        <f t="shared" si="312"/>
        <v>5.9224999999999994</v>
      </c>
      <c r="C202" s="242">
        <f t="shared" si="312"/>
        <v>6.2625000000000002</v>
      </c>
      <c r="D202"/>
      <c r="E202"/>
      <c r="F202"/>
      <c r="G202"/>
      <c r="H202" s="242">
        <f t="shared" si="313"/>
        <v>7.17</v>
      </c>
      <c r="I202" s="246">
        <v>0.94</v>
      </c>
      <c r="J202"/>
      <c r="K202"/>
      <c r="L202"/>
      <c r="M202"/>
      <c r="N202" s="243">
        <f t="shared" si="314"/>
        <v>36</v>
      </c>
      <c r="O202"/>
      <c r="P202"/>
      <c r="Q202"/>
      <c r="R202" s="243">
        <f t="shared" si="315"/>
        <v>5</v>
      </c>
      <c r="S202" s="244">
        <f t="shared" si="315"/>
        <v>0.69924999999999993</v>
      </c>
      <c r="T202"/>
      <c r="U202"/>
      <c r="V202" s="244">
        <f t="shared" si="316"/>
        <v>0.13900000000000001</v>
      </c>
      <c r="W202" s="244">
        <f t="shared" si="316"/>
        <v>0.42925000000000002</v>
      </c>
      <c r="X202"/>
      <c r="Y202"/>
      <c r="Z202"/>
      <c r="AA202"/>
      <c r="AB202"/>
      <c r="AC202" s="245">
        <f t="shared" si="317"/>
        <v>30.65</v>
      </c>
      <c r="AD202"/>
      <c r="AE202"/>
      <c r="AF202"/>
      <c r="AG202"/>
      <c r="AH202" s="245">
        <f t="shared" si="318"/>
        <v>61.325000000000003</v>
      </c>
      <c r="AI202"/>
      <c r="AJ202" s="245">
        <f t="shared" si="319"/>
        <v>21.55</v>
      </c>
      <c r="AK202"/>
      <c r="AL202" s="245">
        <f t="shared" si="320"/>
        <v>13.450000000000001</v>
      </c>
      <c r="AM202" s="244">
        <f t="shared" si="320"/>
        <v>0.23949999999999999</v>
      </c>
      <c r="AN202"/>
      <c r="AO202" s="245">
        <f t="shared" si="321"/>
        <v>17.974999999999998</v>
      </c>
      <c r="AP202" s="246">
        <v>124.67</v>
      </c>
      <c r="AQ202" s="246">
        <v>2.52</v>
      </c>
      <c r="AR202"/>
      <c r="AS202"/>
      <c r="AT202"/>
      <c r="AU202"/>
      <c r="AV202" s="248">
        <v>16.55</v>
      </c>
      <c r="AW202" s="248">
        <v>16.34</v>
      </c>
      <c r="AX202"/>
      <c r="AY202"/>
      <c r="AZ202"/>
      <c r="BA202"/>
      <c r="BB202"/>
      <c r="BC202"/>
      <c r="BD202" s="246">
        <v>7.86</v>
      </c>
      <c r="BE202" s="246">
        <v>45.93</v>
      </c>
      <c r="BF202" s="246">
        <v>14.46</v>
      </c>
    </row>
    <row r="203" spans="1:58" x14ac:dyDescent="0.25">
      <c r="A203" s="232">
        <v>40378</v>
      </c>
      <c r="B203" s="246">
        <v>5.98</v>
      </c>
      <c r="C203" s="246">
        <v>6.37</v>
      </c>
      <c r="D203"/>
      <c r="E203"/>
      <c r="F203"/>
      <c r="G203"/>
      <c r="H203" s="246">
        <v>7.04</v>
      </c>
      <c r="I203" s="246">
        <v>1.34</v>
      </c>
      <c r="J203"/>
      <c r="K203"/>
      <c r="L203"/>
      <c r="M203"/>
      <c r="N203" s="247">
        <v>34</v>
      </c>
      <c r="O203"/>
      <c r="P203"/>
      <c r="Q203"/>
      <c r="R203" s="247">
        <v>6</v>
      </c>
      <c r="S203" s="248">
        <v>0.64600000000000002</v>
      </c>
      <c r="T203"/>
      <c r="U203"/>
      <c r="V203" s="248">
        <v>0.98</v>
      </c>
      <c r="W203" s="248">
        <v>0.29699999999999999</v>
      </c>
      <c r="X203"/>
      <c r="Y203"/>
      <c r="Z203"/>
      <c r="AA203"/>
      <c r="AB203"/>
      <c r="AC203" s="249">
        <v>31.2</v>
      </c>
      <c r="AD203"/>
      <c r="AE203"/>
      <c r="AF203"/>
      <c r="AG203"/>
      <c r="AH203" s="249">
        <v>61.5</v>
      </c>
      <c r="AI203"/>
      <c r="AJ203" s="249">
        <v>20.5</v>
      </c>
      <c r="AK203"/>
      <c r="AL203" s="249">
        <v>13.7</v>
      </c>
      <c r="AM203" s="248">
        <v>0.25</v>
      </c>
      <c r="AN203"/>
      <c r="AO203" s="249">
        <v>19.3</v>
      </c>
      <c r="AP203" s="246">
        <v>159.47</v>
      </c>
      <c r="AQ203" s="246">
        <v>3.13</v>
      </c>
      <c r="AR203"/>
      <c r="AS203"/>
      <c r="AT203"/>
      <c r="AU203"/>
      <c r="AV203" s="248">
        <v>17.314</v>
      </c>
      <c r="AW203" s="248">
        <v>16.242999999999999</v>
      </c>
      <c r="AX203"/>
      <c r="AY203"/>
      <c r="AZ203"/>
      <c r="BA203"/>
      <c r="BB203"/>
      <c r="BC203"/>
      <c r="BD203" s="246">
        <v>8.15</v>
      </c>
      <c r="BE203" s="246">
        <v>21</v>
      </c>
      <c r="BF203" s="246">
        <v>38</v>
      </c>
    </row>
    <row r="204" spans="1:58" x14ac:dyDescent="0.25">
      <c r="A204" s="232">
        <v>40379</v>
      </c>
      <c r="B204" s="246">
        <v>7.19</v>
      </c>
      <c r="C204" s="246">
        <v>6.42</v>
      </c>
      <c r="D204"/>
      <c r="E204"/>
      <c r="F204"/>
      <c r="G204"/>
      <c r="H204" s="246">
        <v>7.61</v>
      </c>
      <c r="I204" s="246">
        <v>1.64</v>
      </c>
      <c r="J204"/>
      <c r="K204"/>
      <c r="L204"/>
      <c r="M204"/>
      <c r="N204" s="247">
        <v>38</v>
      </c>
      <c r="O204"/>
      <c r="P204"/>
      <c r="Q204"/>
      <c r="R204" s="247">
        <v>0</v>
      </c>
      <c r="S204" s="248">
        <v>0.56100000000000005</v>
      </c>
      <c r="T204"/>
      <c r="U204"/>
      <c r="V204" s="248">
        <v>0.13500000000000001</v>
      </c>
      <c r="W204" s="248">
        <v>0.109</v>
      </c>
      <c r="X204"/>
      <c r="Y204"/>
      <c r="Z204"/>
      <c r="AA204"/>
      <c r="AB204"/>
      <c r="AC204" s="249">
        <v>24.3</v>
      </c>
      <c r="AD204"/>
      <c r="AE204"/>
      <c r="AF204"/>
      <c r="AG204"/>
      <c r="AH204" s="249">
        <v>48.9</v>
      </c>
      <c r="AI204"/>
      <c r="AJ204" s="249">
        <v>22.1</v>
      </c>
      <c r="AK204"/>
      <c r="AL204" s="249">
        <v>8.1999999999999993</v>
      </c>
      <c r="AM204" s="248">
        <v>0.14599999999999999</v>
      </c>
      <c r="AN204"/>
      <c r="AO204" s="249">
        <v>19.2</v>
      </c>
      <c r="AP204" s="246">
        <v>154.99</v>
      </c>
      <c r="AQ204" s="246">
        <v>2.4500000000000002</v>
      </c>
      <c r="AR204"/>
      <c r="AS204"/>
      <c r="AT204"/>
      <c r="AU204"/>
      <c r="AV204" s="248">
        <v>17.818000000000001</v>
      </c>
      <c r="AW204" s="248">
        <v>17.195</v>
      </c>
      <c r="AX204"/>
      <c r="AY204"/>
      <c r="AZ204"/>
      <c r="BA204"/>
      <c r="BB204"/>
      <c r="BC204"/>
      <c r="BD204" s="246">
        <v>8.34</v>
      </c>
      <c r="BE204" s="246">
        <v>10.72</v>
      </c>
      <c r="BF204" s="246">
        <v>8.9499999999999993</v>
      </c>
    </row>
    <row r="205" spans="1:58" x14ac:dyDescent="0.25">
      <c r="A205" s="232">
        <v>40380</v>
      </c>
      <c r="B205" s="246">
        <v>6.66</v>
      </c>
      <c r="C205" s="246">
        <v>6.29</v>
      </c>
      <c r="D205"/>
      <c r="E205"/>
      <c r="F205"/>
      <c r="G205"/>
      <c r="H205" s="246">
        <v>6.8780000000000001</v>
      </c>
      <c r="I205" s="246">
        <v>1.7</v>
      </c>
      <c r="J205"/>
      <c r="K205"/>
      <c r="L205"/>
      <c r="M205"/>
      <c r="N205" s="247">
        <v>37</v>
      </c>
      <c r="O205"/>
      <c r="P205"/>
      <c r="Q205"/>
      <c r="R205" s="247">
        <v>4</v>
      </c>
      <c r="S205" s="248">
        <v>0.61099999999999999</v>
      </c>
      <c r="T205"/>
      <c r="U205"/>
      <c r="V205" s="248">
        <v>0.114</v>
      </c>
      <c r="W205" s="248">
        <v>0.123</v>
      </c>
      <c r="X205"/>
      <c r="Y205"/>
      <c r="Z205"/>
      <c r="AA205"/>
      <c r="AB205"/>
      <c r="AC205" s="249">
        <v>24</v>
      </c>
      <c r="AD205"/>
      <c r="AE205"/>
      <c r="AF205"/>
      <c r="AG205"/>
      <c r="AH205" s="249">
        <v>48.1</v>
      </c>
      <c r="AI205"/>
      <c r="AJ205" s="249">
        <v>21.2</v>
      </c>
      <c r="AK205"/>
      <c r="AL205" s="249">
        <v>8.4</v>
      </c>
      <c r="AM205" s="248">
        <v>0.23599999999999999</v>
      </c>
      <c r="AN205"/>
      <c r="AO205" s="249">
        <v>19.3</v>
      </c>
      <c r="AP205" s="246">
        <v>151.09</v>
      </c>
      <c r="AQ205" s="246">
        <v>2.52</v>
      </c>
      <c r="AR205"/>
      <c r="AS205"/>
      <c r="AT205"/>
      <c r="AU205"/>
      <c r="AV205" s="248">
        <v>16.818999999999999</v>
      </c>
      <c r="AW205" s="248">
        <v>16.257000000000001</v>
      </c>
      <c r="AX205"/>
      <c r="AY205"/>
      <c r="AZ205"/>
      <c r="BA205"/>
      <c r="BB205"/>
      <c r="BC205"/>
      <c r="BD205" s="246">
        <v>8.02</v>
      </c>
      <c r="BE205" s="246">
        <v>5.61</v>
      </c>
      <c r="BF205" s="246">
        <v>9.91</v>
      </c>
    </row>
    <row r="206" spans="1:58" x14ac:dyDescent="0.25">
      <c r="A206" s="232">
        <v>40381</v>
      </c>
      <c r="B206" s="246">
        <v>7.03</v>
      </c>
      <c r="C206" s="246">
        <v>6.46</v>
      </c>
      <c r="D206"/>
      <c r="E206"/>
      <c r="F206"/>
      <c r="G206"/>
      <c r="H206" s="246">
        <v>6.99</v>
      </c>
      <c r="I206" s="246">
        <v>1.63</v>
      </c>
      <c r="J206"/>
      <c r="K206"/>
      <c r="L206"/>
      <c r="M206"/>
      <c r="N206" s="247">
        <v>36</v>
      </c>
      <c r="O206"/>
      <c r="P206"/>
      <c r="Q206"/>
      <c r="R206" s="247">
        <v>2</v>
      </c>
      <c r="S206" s="248">
        <v>0.50700000000000001</v>
      </c>
      <c r="T206"/>
      <c r="U206"/>
      <c r="V206" s="248">
        <v>0.13100000000000001</v>
      </c>
      <c r="W206" s="248">
        <v>0.191</v>
      </c>
      <c r="X206"/>
      <c r="Y206"/>
      <c r="Z206"/>
      <c r="AA206"/>
      <c r="AB206"/>
      <c r="AC206" s="249">
        <v>22.6</v>
      </c>
      <c r="AD206"/>
      <c r="AE206"/>
      <c r="AF206"/>
      <c r="AG206"/>
      <c r="AH206" s="249">
        <v>46.2</v>
      </c>
      <c r="AI206"/>
      <c r="AJ206" s="249">
        <v>22.3</v>
      </c>
      <c r="AK206"/>
      <c r="AL206" s="249">
        <v>8</v>
      </c>
      <c r="AM206" s="248">
        <v>0.224</v>
      </c>
      <c r="AN206"/>
      <c r="AO206" s="249">
        <v>19.600000000000001</v>
      </c>
      <c r="AP206" s="246">
        <v>154.99</v>
      </c>
      <c r="AQ206" s="246">
        <v>2.66</v>
      </c>
      <c r="AR206"/>
      <c r="AS206"/>
      <c r="AT206"/>
      <c r="AU206"/>
      <c r="AV206" s="248">
        <v>17.047000000000001</v>
      </c>
      <c r="AW206" s="248">
        <v>16.401</v>
      </c>
      <c r="AX206"/>
      <c r="AY206"/>
      <c r="AZ206"/>
      <c r="BA206"/>
      <c r="BB206"/>
      <c r="BC206"/>
      <c r="BD206" s="246">
        <v>8.34</v>
      </c>
      <c r="BE206" s="246">
        <v>4.08</v>
      </c>
      <c r="BF206" s="246">
        <v>9.91</v>
      </c>
    </row>
    <row r="207" spans="1:58" x14ac:dyDescent="0.25">
      <c r="A207" s="232">
        <v>40382</v>
      </c>
      <c r="B207" s="246">
        <v>6.64</v>
      </c>
      <c r="C207" s="246">
        <v>6.3</v>
      </c>
      <c r="D207"/>
      <c r="E207"/>
      <c r="F207"/>
      <c r="G207"/>
      <c r="H207" s="246">
        <v>6.83</v>
      </c>
      <c r="I207" s="246">
        <v>1.56</v>
      </c>
      <c r="J207"/>
      <c r="K207"/>
      <c r="L207"/>
      <c r="M207"/>
      <c r="N207" s="247">
        <v>43</v>
      </c>
      <c r="O207"/>
      <c r="P207"/>
      <c r="Q207"/>
      <c r="R207" s="247">
        <v>1</v>
      </c>
      <c r="S207" s="248">
        <v>0.59699999999999998</v>
      </c>
      <c r="T207"/>
      <c r="U207"/>
      <c r="V207" s="248">
        <v>0.106</v>
      </c>
      <c r="W207" s="248">
        <v>0.46200000000000002</v>
      </c>
      <c r="X207"/>
      <c r="Y207"/>
      <c r="Z207"/>
      <c r="AA207"/>
      <c r="AB207"/>
      <c r="AC207" s="249">
        <v>25.8</v>
      </c>
      <c r="AD207"/>
      <c r="AE207"/>
      <c r="AF207"/>
      <c r="AG207"/>
      <c r="AH207" s="249">
        <v>51.6</v>
      </c>
      <c r="AI207"/>
      <c r="AJ207" s="249">
        <v>21.3</v>
      </c>
      <c r="AK207"/>
      <c r="AL207" s="249">
        <v>6.2</v>
      </c>
      <c r="AM207" s="248">
        <v>0.188</v>
      </c>
      <c r="AN207"/>
      <c r="AO207" s="249">
        <v>19.5</v>
      </c>
      <c r="AP207" s="246">
        <v>139.72999999999999</v>
      </c>
      <c r="AQ207" s="246">
        <v>2.68</v>
      </c>
      <c r="AR207"/>
      <c r="AS207"/>
      <c r="AT207"/>
      <c r="AU207"/>
      <c r="AV207" s="248">
        <v>15.62</v>
      </c>
      <c r="AW207" s="248">
        <v>14.957000000000001</v>
      </c>
      <c r="AX207"/>
      <c r="AY207"/>
      <c r="AZ207"/>
      <c r="BA207"/>
      <c r="BB207"/>
      <c r="BC207"/>
      <c r="BD207" s="246">
        <v>8.5</v>
      </c>
      <c r="BE207" s="246">
        <v>4.08</v>
      </c>
      <c r="BF207" s="246">
        <v>9.91</v>
      </c>
    </row>
    <row r="208" spans="1:58" x14ac:dyDescent="0.25">
      <c r="A208" s="232">
        <v>40383</v>
      </c>
      <c r="B208" s="246">
        <v>6.47</v>
      </c>
      <c r="C208" s="246">
        <v>5.68</v>
      </c>
      <c r="D208"/>
      <c r="E208"/>
      <c r="F208"/>
      <c r="G208"/>
      <c r="H208" s="246">
        <v>7.06</v>
      </c>
      <c r="I208" s="246">
        <v>1.72</v>
      </c>
      <c r="J208"/>
      <c r="K208"/>
      <c r="L208"/>
      <c r="M208"/>
      <c r="N208" s="247">
        <v>44</v>
      </c>
      <c r="O208"/>
      <c r="P208"/>
      <c r="Q208"/>
      <c r="R208" s="247">
        <v>1</v>
      </c>
      <c r="S208" s="248">
        <v>0.503</v>
      </c>
      <c r="T208"/>
      <c r="U208"/>
      <c r="V208" s="248">
        <v>0.111</v>
      </c>
      <c r="W208" s="248">
        <v>0.40799999999999997</v>
      </c>
      <c r="X208"/>
      <c r="Y208"/>
      <c r="Z208"/>
      <c r="AA208"/>
      <c r="AB208"/>
      <c r="AC208" s="249">
        <v>25.6</v>
      </c>
      <c r="AD208"/>
      <c r="AE208"/>
      <c r="AF208"/>
      <c r="AG208"/>
      <c r="AH208" s="249">
        <v>51.2</v>
      </c>
      <c r="AI208"/>
      <c r="AJ208" s="249">
        <v>12.3</v>
      </c>
      <c r="AK208"/>
      <c r="AL208" s="249">
        <v>7.2</v>
      </c>
      <c r="AM208" s="248">
        <v>0.20899999999999999</v>
      </c>
      <c r="AN208"/>
      <c r="AO208" s="249">
        <v>18.899999999999999</v>
      </c>
      <c r="AP208" s="246">
        <v>145.9</v>
      </c>
      <c r="AQ208" s="246">
        <v>2.4</v>
      </c>
      <c r="AR208"/>
      <c r="AS208"/>
      <c r="AT208"/>
      <c r="AU208"/>
      <c r="AV208" s="248">
        <v>16.77</v>
      </c>
      <c r="AW208" s="248">
        <v>16.05</v>
      </c>
      <c r="AX208"/>
      <c r="AY208"/>
      <c r="AZ208"/>
      <c r="BA208"/>
      <c r="BB208"/>
      <c r="BC208"/>
      <c r="BD208" s="246">
        <v>8.02</v>
      </c>
      <c r="BE208" s="246">
        <v>4.08</v>
      </c>
      <c r="BF208" s="246">
        <v>10.63</v>
      </c>
    </row>
    <row r="209" spans="1:58" x14ac:dyDescent="0.25">
      <c r="A209" s="232">
        <v>40384</v>
      </c>
      <c r="B209" s="242">
        <f t="shared" ref="B209" si="322">SUM(B207:B208)/2</f>
        <v>6.5549999999999997</v>
      </c>
      <c r="C209" s="242">
        <f>SUM(C207:C208)/2</f>
        <v>5.99</v>
      </c>
      <c r="D209"/>
      <c r="E209"/>
      <c r="F209"/>
      <c r="G209"/>
      <c r="H209" s="242">
        <f>SUM(H207:H208)/2</f>
        <v>6.9450000000000003</v>
      </c>
      <c r="I209" s="246">
        <v>1.73</v>
      </c>
      <c r="J209"/>
      <c r="K209"/>
      <c r="L209"/>
      <c r="M209"/>
      <c r="N209" s="243">
        <f t="shared" ref="N209" si="323">SUM(N207:N208)/2</f>
        <v>43.5</v>
      </c>
      <c r="O209"/>
      <c r="P209"/>
      <c r="Q209"/>
      <c r="R209" s="243">
        <f t="shared" ref="R209" si="324">SUM(R207:R208)/2</f>
        <v>1</v>
      </c>
      <c r="S209" s="244">
        <f>SUM(S207:S208)/2</f>
        <v>0.55000000000000004</v>
      </c>
      <c r="T209"/>
      <c r="U209"/>
      <c r="V209" s="244">
        <f t="shared" ref="V209:W209" si="325">SUM(V207:V208)/2</f>
        <v>0.1085</v>
      </c>
      <c r="W209" s="244">
        <f t="shared" si="325"/>
        <v>0.435</v>
      </c>
      <c r="X209"/>
      <c r="Y209"/>
      <c r="Z209"/>
      <c r="AA209"/>
      <c r="AB209"/>
      <c r="AC209" s="245">
        <f t="shared" ref="AC209" si="326">SUM(AC207:AC208)/2</f>
        <v>25.700000000000003</v>
      </c>
      <c r="AD209"/>
      <c r="AE209"/>
      <c r="AF209"/>
      <c r="AG209"/>
      <c r="AH209" s="245">
        <f t="shared" ref="AH209" si="327">SUM(AH207:AH208)/2</f>
        <v>51.400000000000006</v>
      </c>
      <c r="AI209"/>
      <c r="AJ209" s="245">
        <f t="shared" ref="AJ209" si="328">SUM(AJ207:AJ208)/2</f>
        <v>16.8</v>
      </c>
      <c r="AK209"/>
      <c r="AL209" s="245">
        <f t="shared" ref="AL209:AM209" si="329">SUM(AL207:AL208)/2</f>
        <v>6.7</v>
      </c>
      <c r="AM209" s="244">
        <f t="shared" si="329"/>
        <v>0.19850000000000001</v>
      </c>
      <c r="AN209"/>
      <c r="AO209" s="245">
        <f t="shared" ref="AO209" si="330">SUM(AO207:AO208)/2</f>
        <v>19.2</v>
      </c>
      <c r="AP209" s="246">
        <v>130.05000000000001</v>
      </c>
      <c r="AQ209" s="246">
        <v>2.4</v>
      </c>
      <c r="AR209"/>
      <c r="AS209"/>
      <c r="AT209"/>
      <c r="AU209"/>
      <c r="AV209" s="248">
        <v>15.064500000000001</v>
      </c>
      <c r="AW209" s="248">
        <v>14.311999999999999</v>
      </c>
      <c r="AX209"/>
      <c r="AY209"/>
      <c r="AZ209"/>
      <c r="BA209"/>
      <c r="BB209"/>
      <c r="BC209"/>
      <c r="BD209" s="246">
        <v>8.02</v>
      </c>
      <c r="BE209" s="246">
        <v>22.96</v>
      </c>
      <c r="BF209" s="246">
        <v>10.39</v>
      </c>
    </row>
    <row r="210" spans="1:58" x14ac:dyDescent="0.25">
      <c r="A210" s="232">
        <v>40385</v>
      </c>
      <c r="B210" s="246">
        <v>6.5</v>
      </c>
      <c r="C210" s="246">
        <v>6.48</v>
      </c>
      <c r="D210"/>
      <c r="E210"/>
      <c r="F210"/>
      <c r="G210"/>
      <c r="H210" s="246">
        <v>7.29</v>
      </c>
      <c r="I210" s="246">
        <v>1.72</v>
      </c>
      <c r="J210"/>
      <c r="K210"/>
      <c r="L210"/>
      <c r="M210"/>
      <c r="N210" s="247">
        <v>39</v>
      </c>
      <c r="O210"/>
      <c r="P210"/>
      <c r="Q210"/>
      <c r="R210" s="247">
        <v>1</v>
      </c>
      <c r="S210" s="248">
        <v>0.498</v>
      </c>
      <c r="T210"/>
      <c r="U210"/>
      <c r="V210" s="248">
        <v>0.20100000000000001</v>
      </c>
      <c r="W210" s="248">
        <v>0.17399999999999999</v>
      </c>
      <c r="X210"/>
      <c r="Y210"/>
      <c r="Z210"/>
      <c r="AA210"/>
      <c r="AB210"/>
      <c r="AC210" s="249">
        <v>27</v>
      </c>
      <c r="AD210"/>
      <c r="AE210"/>
      <c r="AF210"/>
      <c r="AG210"/>
      <c r="AH210" s="249">
        <v>54</v>
      </c>
      <c r="AI210"/>
      <c r="AJ210" s="249">
        <v>17.100000000000001</v>
      </c>
      <c r="AK210"/>
      <c r="AL210" s="249">
        <v>7.3</v>
      </c>
      <c r="AM210" s="248">
        <v>0.17299999999999999</v>
      </c>
      <c r="AN210"/>
      <c r="AO210" s="249">
        <v>20.399999999999999</v>
      </c>
      <c r="AP210" s="246">
        <v>135.01</v>
      </c>
      <c r="AQ210" s="246">
        <v>2.37</v>
      </c>
      <c r="AR210"/>
      <c r="AS210"/>
      <c r="AT210"/>
      <c r="AU210"/>
      <c r="AV210" s="248">
        <v>16.638000000000002</v>
      </c>
      <c r="AW210" s="248">
        <v>14.973000000000001</v>
      </c>
      <c r="AX210"/>
      <c r="AY210"/>
      <c r="AZ210"/>
      <c r="BA210"/>
      <c r="BB210"/>
      <c r="BC210"/>
      <c r="BD210" s="246">
        <v>8.02</v>
      </c>
      <c r="BE210" s="246">
        <v>22.96</v>
      </c>
      <c r="BF210" s="246">
        <v>10.39</v>
      </c>
    </row>
    <row r="211" spans="1:58" x14ac:dyDescent="0.25">
      <c r="A211" s="232">
        <v>40386</v>
      </c>
      <c r="B211" s="246">
        <v>6.62</v>
      </c>
      <c r="C211" s="246">
        <v>6.31</v>
      </c>
      <c r="D211"/>
      <c r="E211"/>
      <c r="F211"/>
      <c r="G211"/>
      <c r="H211" s="246">
        <v>7.7</v>
      </c>
      <c r="I211" s="246">
        <v>1.52</v>
      </c>
      <c r="J211"/>
      <c r="K211"/>
      <c r="L211"/>
      <c r="M211"/>
      <c r="N211" s="247">
        <v>39</v>
      </c>
      <c r="O211"/>
      <c r="P211"/>
      <c r="Q211"/>
      <c r="R211" s="247">
        <v>2</v>
      </c>
      <c r="S211" s="248">
        <v>0.56000000000000005</v>
      </c>
      <c r="T211"/>
      <c r="U211"/>
      <c r="V211" s="248">
        <v>0.17699999999999999</v>
      </c>
      <c r="W211" s="248">
        <v>0.29099999999999998</v>
      </c>
      <c r="X211"/>
      <c r="Y211"/>
      <c r="Z211"/>
      <c r="AA211"/>
      <c r="AB211"/>
      <c r="AC211" s="249">
        <v>26</v>
      </c>
      <c r="AD211"/>
      <c r="AE211"/>
      <c r="AF211"/>
      <c r="AG211"/>
      <c r="AH211" s="249">
        <v>52</v>
      </c>
      <c r="AI211"/>
      <c r="AJ211" s="249">
        <v>19.2</v>
      </c>
      <c r="AK211"/>
      <c r="AL211" s="249">
        <v>9.4</v>
      </c>
      <c r="AM211" s="248">
        <v>0.11899999999999999</v>
      </c>
      <c r="AN211"/>
      <c r="AO211" s="249">
        <v>19.3</v>
      </c>
      <c r="AP211" s="246">
        <v>130.05000000000001</v>
      </c>
      <c r="AQ211" s="246">
        <v>2.4</v>
      </c>
      <c r="AR211"/>
      <c r="AS211"/>
      <c r="AT211"/>
      <c r="AU211"/>
      <c r="AV211" s="248">
        <v>15.73</v>
      </c>
      <c r="AW211" s="248">
        <v>15.047000000000001</v>
      </c>
      <c r="AX211"/>
      <c r="AY211"/>
      <c r="AZ211"/>
      <c r="BA211"/>
      <c r="BB211"/>
      <c r="BC211"/>
      <c r="BD211" s="246">
        <v>8.02</v>
      </c>
      <c r="BE211" s="246">
        <v>22.96</v>
      </c>
      <c r="BF211" s="246">
        <v>10.39</v>
      </c>
    </row>
    <row r="212" spans="1:58" x14ac:dyDescent="0.25">
      <c r="A212" s="232">
        <v>40387</v>
      </c>
      <c r="B212" s="246">
        <v>6.35</v>
      </c>
      <c r="C212" s="246">
        <v>6.49</v>
      </c>
      <c r="D212"/>
      <c r="E212"/>
      <c r="F212"/>
      <c r="G212"/>
      <c r="H212" s="246">
        <v>7.22</v>
      </c>
      <c r="I212" s="246">
        <v>1.67</v>
      </c>
      <c r="J212"/>
      <c r="K212"/>
      <c r="L212"/>
      <c r="M212"/>
      <c r="N212" s="247">
        <v>43</v>
      </c>
      <c r="O212"/>
      <c r="P212"/>
      <c r="Q212"/>
      <c r="R212" s="247">
        <v>3</v>
      </c>
      <c r="S212" s="248">
        <v>0.55000000000000004</v>
      </c>
      <c r="T212"/>
      <c r="U212"/>
      <c r="V212" s="248">
        <v>0.35899999999999999</v>
      </c>
      <c r="W212" s="248">
        <v>0.17399999999999999</v>
      </c>
      <c r="X212"/>
      <c r="Y212"/>
      <c r="Z212"/>
      <c r="AA212"/>
      <c r="AB212"/>
      <c r="AC212" s="249">
        <v>23.2</v>
      </c>
      <c r="AD212"/>
      <c r="AE212"/>
      <c r="AF212"/>
      <c r="AG212"/>
      <c r="AH212" s="249">
        <v>46.4</v>
      </c>
      <c r="AI212"/>
      <c r="AJ212" s="249">
        <v>20.100000000000001</v>
      </c>
      <c r="AK212"/>
      <c r="AL212" s="249">
        <v>8.6</v>
      </c>
      <c r="AM212" s="248">
        <v>0.11</v>
      </c>
      <c r="AN212"/>
      <c r="AO212" s="249">
        <v>18</v>
      </c>
      <c r="AP212" s="246">
        <v>139.91</v>
      </c>
      <c r="AQ212" s="246">
        <v>2.38</v>
      </c>
      <c r="AR212"/>
      <c r="AS212"/>
      <c r="AT212"/>
      <c r="AU212"/>
      <c r="AV212" s="248">
        <v>16.428999999999998</v>
      </c>
      <c r="AW212" s="248">
        <v>15.691000000000001</v>
      </c>
      <c r="AX212"/>
      <c r="AY212"/>
      <c r="AZ212"/>
      <c r="BA212"/>
      <c r="BB212"/>
      <c r="BC212"/>
      <c r="BD212" s="246">
        <v>7.55</v>
      </c>
      <c r="BE212" s="246">
        <v>20.41</v>
      </c>
      <c r="BF212" s="246">
        <v>10.15</v>
      </c>
    </row>
    <row r="213" spans="1:58" x14ac:dyDescent="0.25">
      <c r="A213" s="232">
        <v>40388</v>
      </c>
      <c r="B213" s="246">
        <v>6.91</v>
      </c>
      <c r="C213" s="246">
        <v>6.24</v>
      </c>
      <c r="D213"/>
      <c r="E213"/>
      <c r="F213"/>
      <c r="G213"/>
      <c r="H213" s="246">
        <v>7.06</v>
      </c>
      <c r="I213" s="246">
        <v>1.71</v>
      </c>
      <c r="J213"/>
      <c r="K213"/>
      <c r="L213"/>
      <c r="M213"/>
      <c r="N213" s="247">
        <v>45</v>
      </c>
      <c r="O213"/>
      <c r="P213"/>
      <c r="Q213"/>
      <c r="R213" s="247">
        <v>0</v>
      </c>
      <c r="S213" s="248">
        <v>0.59399999999999997</v>
      </c>
      <c r="T213"/>
      <c r="U213"/>
      <c r="V213" s="248">
        <v>0.2</v>
      </c>
      <c r="W213" s="248">
        <v>0.152</v>
      </c>
      <c r="X213"/>
      <c r="Y213"/>
      <c r="Z213"/>
      <c r="AA213"/>
      <c r="AB213"/>
      <c r="AC213" s="249">
        <v>23.3</v>
      </c>
      <c r="AD213"/>
      <c r="AE213"/>
      <c r="AF213"/>
      <c r="AG213"/>
      <c r="AH213" s="249">
        <v>46.6</v>
      </c>
      <c r="AI213"/>
      <c r="AJ213" s="249">
        <v>18.899999999999999</v>
      </c>
      <c r="AK213"/>
      <c r="AL213" s="249">
        <v>7.3</v>
      </c>
      <c r="AM213" s="248">
        <v>0.151</v>
      </c>
      <c r="AN213"/>
      <c r="AO213" s="249">
        <v>18.3</v>
      </c>
      <c r="AP213" s="246">
        <v>129.38999999999999</v>
      </c>
      <c r="AQ213" s="246">
        <v>2.5</v>
      </c>
      <c r="AR213"/>
      <c r="AS213"/>
      <c r="AT213"/>
      <c r="AU213"/>
      <c r="AV213" s="248">
        <v>14.656000000000001</v>
      </c>
      <c r="AW213" s="248">
        <v>13.939</v>
      </c>
      <c r="AX213"/>
      <c r="AY213"/>
      <c r="AZ213"/>
      <c r="BA213"/>
      <c r="BB213"/>
      <c r="BC213"/>
      <c r="BD213" s="246">
        <v>8.02</v>
      </c>
      <c r="BE213" s="246">
        <v>14.29</v>
      </c>
      <c r="BF213" s="246">
        <v>10.15</v>
      </c>
    </row>
    <row r="214" spans="1:58" x14ac:dyDescent="0.25">
      <c r="A214" s="232">
        <v>40389</v>
      </c>
      <c r="B214" s="246">
        <v>7.11</v>
      </c>
      <c r="C214" s="246">
        <v>6.58</v>
      </c>
      <c r="D214"/>
      <c r="E214"/>
      <c r="F214"/>
      <c r="G214"/>
      <c r="H214" s="246">
        <v>7.9</v>
      </c>
      <c r="I214" s="246">
        <v>1.58</v>
      </c>
      <c r="J214"/>
      <c r="K214"/>
      <c r="L214"/>
      <c r="M214"/>
      <c r="N214" s="247">
        <v>41</v>
      </c>
      <c r="O214"/>
      <c r="P214"/>
      <c r="Q214"/>
      <c r="R214" s="247">
        <v>4</v>
      </c>
      <c r="S214" s="248">
        <v>1.0900000000000001</v>
      </c>
      <c r="T214"/>
      <c r="U214"/>
      <c r="V214" s="248">
        <v>0.63900000000000001</v>
      </c>
      <c r="W214" s="248">
        <v>0.215</v>
      </c>
      <c r="X214"/>
      <c r="Y214"/>
      <c r="Z214"/>
      <c r="AA214"/>
      <c r="AB214"/>
      <c r="AC214" s="249">
        <v>27.3</v>
      </c>
      <c r="AD214"/>
      <c r="AE214"/>
      <c r="AF214"/>
      <c r="AG214"/>
      <c r="AH214" s="249">
        <v>54.6</v>
      </c>
      <c r="AI214"/>
      <c r="AJ214" s="249">
        <v>21.4</v>
      </c>
      <c r="AK214"/>
      <c r="AL214" s="249">
        <v>9.3000000000000007</v>
      </c>
      <c r="AM214" s="248">
        <v>0.20399999999999999</v>
      </c>
      <c r="AN214"/>
      <c r="AO214" s="249">
        <v>18</v>
      </c>
      <c r="AP214" s="246">
        <v>150.6</v>
      </c>
      <c r="AQ214" s="246">
        <v>2.4</v>
      </c>
      <c r="AR214"/>
      <c r="AS214"/>
      <c r="AT214"/>
      <c r="AU214"/>
      <c r="AV214" s="248">
        <v>17.934000000000001</v>
      </c>
      <c r="AW214" s="248">
        <v>17.201000000000001</v>
      </c>
      <c r="AX214"/>
      <c r="AY214"/>
      <c r="AZ214"/>
      <c r="BA214"/>
      <c r="BB214"/>
      <c r="BC214"/>
      <c r="BD214" s="246">
        <v>8.02</v>
      </c>
      <c r="BE214" s="246">
        <v>30.62</v>
      </c>
      <c r="BF214" s="246">
        <v>11.35</v>
      </c>
    </row>
    <row r="215" spans="1:58" ht="15.75" thickBot="1" x14ac:dyDescent="0.3">
      <c r="A215" s="232">
        <v>40390</v>
      </c>
      <c r="B215" s="330">
        <v>7.18</v>
      </c>
      <c r="C215" s="330">
        <v>6.58</v>
      </c>
      <c r="D215"/>
      <c r="E215"/>
      <c r="F215"/>
      <c r="G215"/>
      <c r="H215" s="330">
        <v>7.11</v>
      </c>
      <c r="I215" s="330">
        <v>1.71</v>
      </c>
      <c r="J215"/>
      <c r="K215"/>
      <c r="L215"/>
      <c r="M215"/>
      <c r="N215" s="331">
        <v>30</v>
      </c>
      <c r="O215"/>
      <c r="P215"/>
      <c r="Q215"/>
      <c r="R215" s="331">
        <v>0</v>
      </c>
      <c r="S215" s="329">
        <v>0.88200000000000001</v>
      </c>
      <c r="T215"/>
      <c r="U215"/>
      <c r="V215" s="329">
        <v>0.15</v>
      </c>
      <c r="W215" s="329">
        <v>0.63400000000000001</v>
      </c>
      <c r="X215"/>
      <c r="Y215"/>
      <c r="Z215"/>
      <c r="AA215"/>
      <c r="AB215"/>
      <c r="AC215" s="332">
        <v>24.4</v>
      </c>
      <c r="AD215"/>
      <c r="AE215"/>
      <c r="AF215"/>
      <c r="AG215"/>
      <c r="AH215" s="332">
        <v>48.8</v>
      </c>
      <c r="AI215"/>
      <c r="AJ215" s="332">
        <v>12.1</v>
      </c>
      <c r="AK215"/>
      <c r="AL215" s="332">
        <v>8.5</v>
      </c>
      <c r="AM215" s="329">
        <v>0.185</v>
      </c>
      <c r="AN215"/>
      <c r="AO215" s="332">
        <v>18.399999999999999</v>
      </c>
      <c r="AP215" s="330">
        <v>140.30000000000001</v>
      </c>
      <c r="AQ215" s="330">
        <v>2.48</v>
      </c>
      <c r="AR215"/>
      <c r="AS215"/>
      <c r="AT215"/>
      <c r="AU215"/>
      <c r="AV215" s="329">
        <v>15.87</v>
      </c>
      <c r="AW215" s="329">
        <v>15.2</v>
      </c>
      <c r="AX215"/>
      <c r="AY215"/>
      <c r="AZ215"/>
      <c r="BA215"/>
      <c r="BB215"/>
      <c r="BC215"/>
      <c r="BD215" s="330">
        <v>8.34</v>
      </c>
      <c r="BE215" s="330">
        <v>13.27</v>
      </c>
      <c r="BF215" s="330">
        <v>10.63</v>
      </c>
    </row>
    <row r="216" spans="1:58" x14ac:dyDescent="0.25">
      <c r="A216" s="232">
        <v>40391</v>
      </c>
      <c r="B216" s="242">
        <f t="shared" ref="B216" si="331">SUM(B214:B215)/2</f>
        <v>7.1449999999999996</v>
      </c>
      <c r="C216" s="242">
        <f>SUM(C214:C215)/2</f>
        <v>6.58</v>
      </c>
      <c r="D216"/>
      <c r="E216"/>
      <c r="F216"/>
      <c r="G216"/>
      <c r="H216" s="242">
        <f>SUM(H214:H215)/2</f>
        <v>7.5050000000000008</v>
      </c>
      <c r="I216" s="246">
        <v>1.63</v>
      </c>
      <c r="J216"/>
      <c r="K216"/>
      <c r="L216"/>
      <c r="M216"/>
      <c r="N216" s="243">
        <f t="shared" ref="N216" si="332">SUM(N214:N215)/2</f>
        <v>35.5</v>
      </c>
      <c r="O216"/>
      <c r="P216"/>
      <c r="Q216"/>
      <c r="R216" s="243">
        <f t="shared" ref="R216" si="333">SUM(R214:R215)/2</f>
        <v>2</v>
      </c>
      <c r="S216" s="244">
        <f>SUM(S214:S215)/2</f>
        <v>0.98599999999999999</v>
      </c>
      <c r="T216"/>
      <c r="U216"/>
      <c r="V216" s="244">
        <f t="shared" ref="V216:W216" si="334">SUM(V214:V215)/2</f>
        <v>0.39450000000000002</v>
      </c>
      <c r="W216" s="244">
        <f t="shared" si="334"/>
        <v>0.42449999999999999</v>
      </c>
      <c r="X216"/>
      <c r="Y216"/>
      <c r="Z216"/>
      <c r="AA216"/>
      <c r="AB216"/>
      <c r="AC216" s="245">
        <f t="shared" ref="AC216" si="335">SUM(AC214:AC215)/2</f>
        <v>25.85</v>
      </c>
      <c r="AD216"/>
      <c r="AE216"/>
      <c r="AF216"/>
      <c r="AG216"/>
      <c r="AH216" s="245">
        <f t="shared" ref="AH216" si="336">SUM(AH214:AH215)/2</f>
        <v>51.7</v>
      </c>
      <c r="AI216"/>
      <c r="AJ216" s="245">
        <f t="shared" ref="AJ216" si="337">SUM(AJ214:AJ215)/2</f>
        <v>16.75</v>
      </c>
      <c r="AK216"/>
      <c r="AL216" s="245">
        <f t="shared" ref="AL216:AM216" si="338">SUM(AL214:AL215)/2</f>
        <v>8.9</v>
      </c>
      <c r="AM216" s="244">
        <f t="shared" si="338"/>
        <v>0.19450000000000001</v>
      </c>
      <c r="AN216"/>
      <c r="AO216" s="245">
        <f t="shared" ref="AO216" si="339">SUM(AO214:AO215)/2</f>
        <v>18.2</v>
      </c>
      <c r="AP216" s="246">
        <v>135.43</v>
      </c>
      <c r="AQ216" s="246">
        <v>4.5199999999999996</v>
      </c>
      <c r="AR216"/>
      <c r="AS216"/>
      <c r="AT216"/>
      <c r="AU216"/>
      <c r="AV216" s="248">
        <v>15.699</v>
      </c>
      <c r="AW216" s="248">
        <v>14.944000000000001</v>
      </c>
      <c r="AX216"/>
      <c r="AY216"/>
      <c r="AZ216"/>
      <c r="BA216"/>
      <c r="BB216"/>
      <c r="BC216"/>
      <c r="BD216" s="246">
        <v>8.34</v>
      </c>
      <c r="BE216" s="246">
        <v>13.27</v>
      </c>
      <c r="BF216" s="246">
        <v>10.63</v>
      </c>
    </row>
    <row r="217" spans="1:58" x14ac:dyDescent="0.25">
      <c r="A217" s="232">
        <v>40392</v>
      </c>
      <c r="B217" s="246">
        <v>6.22</v>
      </c>
      <c r="C217" s="246">
        <v>6.33</v>
      </c>
      <c r="D217"/>
      <c r="E217"/>
      <c r="F217"/>
      <c r="G217"/>
      <c r="H217" s="246">
        <v>7.02</v>
      </c>
      <c r="I217" s="246">
        <v>1.58</v>
      </c>
      <c r="J217"/>
      <c r="K217"/>
      <c r="L217"/>
      <c r="M217"/>
      <c r="N217" s="247">
        <v>42</v>
      </c>
      <c r="O217"/>
      <c r="P217"/>
      <c r="Q217"/>
      <c r="R217" s="247">
        <v>2</v>
      </c>
      <c r="S217" s="248">
        <v>0.72599999999999998</v>
      </c>
      <c r="T217"/>
      <c r="U217"/>
      <c r="V217" s="248">
        <v>0.20899999999999999</v>
      </c>
      <c r="W217" s="248">
        <v>0.13600000000000001</v>
      </c>
      <c r="X217"/>
      <c r="Y217"/>
      <c r="Z217"/>
      <c r="AA217"/>
      <c r="AB217"/>
      <c r="AC217" s="249">
        <v>25.5</v>
      </c>
      <c r="AD217"/>
      <c r="AE217"/>
      <c r="AF217"/>
      <c r="AG217"/>
      <c r="AH217" s="249">
        <v>51</v>
      </c>
      <c r="AI217"/>
      <c r="AJ217" s="249">
        <v>15.9</v>
      </c>
      <c r="AK217"/>
      <c r="AL217" s="249">
        <v>7.6</v>
      </c>
      <c r="AM217" s="248">
        <v>0.159</v>
      </c>
      <c r="AN217"/>
      <c r="AO217" s="249">
        <v>18.2</v>
      </c>
      <c r="AP217" s="246">
        <v>150.76</v>
      </c>
      <c r="AQ217" s="246">
        <v>2.69</v>
      </c>
      <c r="AR217"/>
      <c r="AS217"/>
      <c r="AT217"/>
      <c r="AU217"/>
      <c r="AV217" s="248">
        <v>16.834</v>
      </c>
      <c r="AW217" s="248">
        <v>16.027999999999999</v>
      </c>
      <c r="AX217"/>
      <c r="AY217"/>
      <c r="AZ217"/>
      <c r="BA217"/>
      <c r="BB217"/>
      <c r="BC217"/>
      <c r="BD217" s="246">
        <v>8.34</v>
      </c>
      <c r="BE217" s="246">
        <v>11.23</v>
      </c>
      <c r="BF217" s="246">
        <v>11.11</v>
      </c>
    </row>
    <row r="218" spans="1:58" x14ac:dyDescent="0.25">
      <c r="A218" s="232">
        <v>40393</v>
      </c>
      <c r="B218" s="246">
        <v>6.23</v>
      </c>
      <c r="C218" s="246">
        <v>6.15</v>
      </c>
      <c r="D218"/>
      <c r="E218"/>
      <c r="F218"/>
      <c r="G218"/>
      <c r="H218" s="246">
        <v>7.33</v>
      </c>
      <c r="I218" s="246">
        <v>2.98</v>
      </c>
      <c r="J218"/>
      <c r="K218"/>
      <c r="L218"/>
      <c r="M218"/>
      <c r="N218" s="247">
        <v>41</v>
      </c>
      <c r="O218"/>
      <c r="P218"/>
      <c r="Q218"/>
      <c r="R218" s="247">
        <v>0</v>
      </c>
      <c r="S218" s="248">
        <v>0.66100000000000003</v>
      </c>
      <c r="T218"/>
      <c r="U218"/>
      <c r="V218" s="248">
        <v>0.16400000000000001</v>
      </c>
      <c r="W218" s="248">
        <v>0.17499999999999999</v>
      </c>
      <c r="X218"/>
      <c r="Y218"/>
      <c r="Z218"/>
      <c r="AA218"/>
      <c r="AB218"/>
      <c r="AC218" s="249">
        <v>26.4</v>
      </c>
      <c r="AD218"/>
      <c r="AE218"/>
      <c r="AF218"/>
      <c r="AG218"/>
      <c r="AH218" s="249">
        <v>52.8</v>
      </c>
      <c r="AI218"/>
      <c r="AJ218" s="249">
        <v>18.100000000000001</v>
      </c>
      <c r="AK218"/>
      <c r="AL218" s="249">
        <v>8.6999999999999993</v>
      </c>
      <c r="AM218" s="248">
        <v>0.183</v>
      </c>
      <c r="AN218"/>
      <c r="AO218" s="249">
        <v>18.399999999999999</v>
      </c>
      <c r="AP218" s="246">
        <v>146.38999999999999</v>
      </c>
      <c r="AQ218" s="246">
        <v>1.32</v>
      </c>
      <c r="AR218"/>
      <c r="AS218"/>
      <c r="AT218"/>
      <c r="AU218"/>
      <c r="AV218" s="248">
        <v>16.210999999999999</v>
      </c>
      <c r="AW218" s="248">
        <v>15.459</v>
      </c>
      <c r="AX218"/>
      <c r="AY218"/>
      <c r="AZ218"/>
      <c r="BA218"/>
      <c r="BB218"/>
      <c r="BC218"/>
      <c r="BD218" s="246">
        <v>13.89</v>
      </c>
      <c r="BE218" s="246">
        <v>15.31</v>
      </c>
      <c r="BF218" s="246">
        <v>11.83</v>
      </c>
    </row>
    <row r="219" spans="1:58" x14ac:dyDescent="0.25">
      <c r="A219" s="232">
        <v>40394</v>
      </c>
      <c r="B219" s="246">
        <v>7.41</v>
      </c>
      <c r="C219" s="246">
        <v>6.21</v>
      </c>
      <c r="D219"/>
      <c r="E219"/>
      <c r="F219"/>
      <c r="G219"/>
      <c r="H219" s="246">
        <v>7.46</v>
      </c>
      <c r="I219" s="246">
        <v>1.6</v>
      </c>
      <c r="J219"/>
      <c r="K219"/>
      <c r="L219"/>
      <c r="M219"/>
      <c r="N219" s="247">
        <v>38</v>
      </c>
      <c r="O219"/>
      <c r="P219"/>
      <c r="Q219"/>
      <c r="R219" s="247">
        <v>4</v>
      </c>
      <c r="S219" s="248">
        <v>0.68</v>
      </c>
      <c r="T219"/>
      <c r="U219"/>
      <c r="V219" s="248">
        <v>0.67600000000000005</v>
      </c>
      <c r="W219" s="248">
        <v>0.192</v>
      </c>
      <c r="X219"/>
      <c r="Y219"/>
      <c r="Z219"/>
      <c r="AA219"/>
      <c r="AB219"/>
      <c r="AC219" s="249">
        <v>26.5</v>
      </c>
      <c r="AD219"/>
      <c r="AE219"/>
      <c r="AF219"/>
      <c r="AG219"/>
      <c r="AH219" s="249">
        <v>53.1</v>
      </c>
      <c r="AI219"/>
      <c r="AJ219" s="249">
        <v>25.4</v>
      </c>
      <c r="AK219"/>
      <c r="AL219" s="249">
        <v>9.8000000000000007</v>
      </c>
      <c r="AM219" s="248">
        <v>0.214</v>
      </c>
      <c r="AN219"/>
      <c r="AO219" s="249">
        <v>18.7</v>
      </c>
      <c r="AP219" s="246">
        <v>174.86</v>
      </c>
      <c r="AQ219" s="246">
        <v>3.2</v>
      </c>
      <c r="AR219"/>
      <c r="AS219"/>
      <c r="AT219"/>
      <c r="AU219"/>
      <c r="AV219" s="248">
        <v>17.199000000000002</v>
      </c>
      <c r="AW219" s="248">
        <v>16.536000000000001</v>
      </c>
      <c r="AX219"/>
      <c r="AY219"/>
      <c r="AZ219"/>
      <c r="BA219"/>
      <c r="BB219"/>
      <c r="BC219"/>
      <c r="BD219" s="246">
        <v>13.89</v>
      </c>
      <c r="BE219" s="246">
        <v>15.31</v>
      </c>
      <c r="BF219" s="246">
        <v>13.89</v>
      </c>
    </row>
    <row r="220" spans="1:58" x14ac:dyDescent="0.25">
      <c r="A220" s="232">
        <v>40395</v>
      </c>
      <c r="B220" s="246">
        <v>6.89</v>
      </c>
      <c r="C220" s="246">
        <v>6.23</v>
      </c>
      <c r="D220"/>
      <c r="E220"/>
      <c r="F220"/>
      <c r="G220"/>
      <c r="H220" s="246">
        <v>7.42</v>
      </c>
      <c r="I220" s="246">
        <v>1.51</v>
      </c>
      <c r="J220"/>
      <c r="K220"/>
      <c r="L220"/>
      <c r="M220"/>
      <c r="N220" s="247">
        <v>40</v>
      </c>
      <c r="O220"/>
      <c r="P220"/>
      <c r="Q220"/>
      <c r="R220" s="247">
        <v>2</v>
      </c>
      <c r="S220" s="248">
        <v>0.53400000000000003</v>
      </c>
      <c r="T220"/>
      <c r="U220"/>
      <c r="V220" s="248">
        <v>0.32500000000000001</v>
      </c>
      <c r="W220" s="248">
        <v>0.151</v>
      </c>
      <c r="X220"/>
      <c r="Y220"/>
      <c r="Z220"/>
      <c r="AA220"/>
      <c r="AB220"/>
      <c r="AC220" s="249">
        <v>24.9</v>
      </c>
      <c r="AD220"/>
      <c r="AE220"/>
      <c r="AF220"/>
      <c r="AG220"/>
      <c r="AH220" s="249">
        <v>49.9</v>
      </c>
      <c r="AI220"/>
      <c r="AJ220" s="249">
        <v>22.1</v>
      </c>
      <c r="AK220"/>
      <c r="AL220" s="249">
        <v>9.8000000000000007</v>
      </c>
      <c r="AM220" s="248">
        <v>0.20799999999999999</v>
      </c>
      <c r="AN220"/>
      <c r="AO220" s="249">
        <v>19</v>
      </c>
      <c r="AP220" s="246">
        <v>150.6</v>
      </c>
      <c r="AQ220" s="246">
        <v>3.27</v>
      </c>
      <c r="AR220"/>
      <c r="AS220"/>
      <c r="AT220"/>
      <c r="AU220"/>
      <c r="AV220" s="248">
        <v>18.152000000000001</v>
      </c>
      <c r="AW220" s="248">
        <v>15.262</v>
      </c>
      <c r="AX220"/>
      <c r="AY220"/>
      <c r="AZ220"/>
      <c r="BA220"/>
      <c r="BB220"/>
      <c r="BC220"/>
      <c r="BD220" s="246">
        <v>14.68</v>
      </c>
      <c r="BE220" s="246">
        <v>8.68</v>
      </c>
      <c r="BF220" s="246">
        <v>11.83</v>
      </c>
    </row>
    <row r="221" spans="1:58" x14ac:dyDescent="0.25">
      <c r="A221" s="232">
        <v>40396</v>
      </c>
      <c r="B221" s="246">
        <v>6.65</v>
      </c>
      <c r="C221" s="246">
        <v>6</v>
      </c>
      <c r="D221"/>
      <c r="E221"/>
      <c r="F221"/>
      <c r="G221"/>
      <c r="H221" s="246">
        <v>6.84</v>
      </c>
      <c r="I221" s="246">
        <v>1.88</v>
      </c>
      <c r="J221"/>
      <c r="K221"/>
      <c r="L221"/>
      <c r="M221"/>
      <c r="N221" s="247">
        <v>42</v>
      </c>
      <c r="O221"/>
      <c r="P221"/>
      <c r="Q221"/>
      <c r="R221" s="247">
        <v>0</v>
      </c>
      <c r="S221" s="248">
        <v>0.501</v>
      </c>
      <c r="T221"/>
      <c r="U221"/>
      <c r="V221" s="248">
        <v>0.109</v>
      </c>
      <c r="W221" s="248">
        <v>0.11899999999999999</v>
      </c>
      <c r="X221"/>
      <c r="Y221"/>
      <c r="Z221"/>
      <c r="AA221"/>
      <c r="AB221"/>
      <c r="AC221" s="249">
        <v>27.7</v>
      </c>
      <c r="AD221"/>
      <c r="AE221"/>
      <c r="AF221"/>
      <c r="AG221"/>
      <c r="AH221" s="249">
        <v>55.5</v>
      </c>
      <c r="AI221"/>
      <c r="AJ221" s="249">
        <v>20.6</v>
      </c>
      <c r="AK221"/>
      <c r="AL221" s="249">
        <v>9.1</v>
      </c>
      <c r="AM221" s="248">
        <v>0.25</v>
      </c>
      <c r="AN221"/>
      <c r="AO221" s="249">
        <v>19.5</v>
      </c>
      <c r="AP221" s="246">
        <v>159.86000000000001</v>
      </c>
      <c r="AQ221" s="246">
        <v>2.76</v>
      </c>
      <c r="AR221"/>
      <c r="AS221"/>
      <c r="AT221"/>
      <c r="AU221"/>
      <c r="AV221" s="248">
        <v>19.169</v>
      </c>
      <c r="AW221" s="248">
        <v>15.645</v>
      </c>
      <c r="AX221"/>
      <c r="AY221"/>
      <c r="AZ221"/>
      <c r="BA221"/>
      <c r="BB221"/>
      <c r="BC221"/>
      <c r="BD221" s="246">
        <v>8.34</v>
      </c>
      <c r="BE221" s="246">
        <v>8.68</v>
      </c>
      <c r="BF221" s="246">
        <v>12.31</v>
      </c>
    </row>
    <row r="222" spans="1:58" x14ac:dyDescent="0.25">
      <c r="A222" s="232">
        <v>40397</v>
      </c>
      <c r="B222" s="246">
        <v>6.65</v>
      </c>
      <c r="C222" s="246">
        <v>6.42</v>
      </c>
      <c r="D222"/>
      <c r="E222"/>
      <c r="F222"/>
      <c r="G222"/>
      <c r="H222" s="246">
        <v>7.3</v>
      </c>
      <c r="I222" s="246">
        <v>1.78</v>
      </c>
      <c r="J222"/>
      <c r="K222"/>
      <c r="L222"/>
      <c r="M222"/>
      <c r="N222" s="247">
        <v>40</v>
      </c>
      <c r="O222"/>
      <c r="P222"/>
      <c r="Q222"/>
      <c r="R222" s="247">
        <v>1</v>
      </c>
      <c r="S222" s="248">
        <v>0.45800000000000002</v>
      </c>
      <c r="T222"/>
      <c r="U222"/>
      <c r="V222" s="248">
        <v>0.113</v>
      </c>
      <c r="W222" s="248">
        <v>0.128</v>
      </c>
      <c r="X222"/>
      <c r="Y222"/>
      <c r="Z222"/>
      <c r="AA222"/>
      <c r="AB222"/>
      <c r="AC222" s="249">
        <v>28.6</v>
      </c>
      <c r="AD222"/>
      <c r="AE222"/>
      <c r="AF222"/>
      <c r="AG222"/>
      <c r="AH222" s="249">
        <v>57.2</v>
      </c>
      <c r="AI222"/>
      <c r="AJ222" s="249">
        <v>20</v>
      </c>
      <c r="AK222"/>
      <c r="AL222" s="249">
        <v>8.4</v>
      </c>
      <c r="AM222" s="248">
        <v>0.20200000000000001</v>
      </c>
      <c r="AN222"/>
      <c r="AO222" s="249">
        <v>19.7</v>
      </c>
      <c r="AP222" s="246">
        <v>150.12</v>
      </c>
      <c r="AQ222" s="246">
        <v>2.67</v>
      </c>
      <c r="AR222"/>
      <c r="AS222"/>
      <c r="AT222"/>
      <c r="AU222"/>
      <c r="AV222" s="248">
        <v>18.93</v>
      </c>
      <c r="AW222" s="248">
        <v>15.33</v>
      </c>
      <c r="AX222"/>
      <c r="AY222"/>
      <c r="AZ222"/>
      <c r="BA222"/>
      <c r="BB222"/>
      <c r="BC222"/>
      <c r="BD222" s="246">
        <v>7.55</v>
      </c>
      <c r="BE222" s="246">
        <v>22.45</v>
      </c>
      <c r="BF222" s="246">
        <v>13.02</v>
      </c>
    </row>
    <row r="223" spans="1:58" x14ac:dyDescent="0.25">
      <c r="A223" s="232">
        <v>40398</v>
      </c>
      <c r="B223" s="242">
        <f t="shared" ref="B223" si="340">SUM(B221:B222)/2</f>
        <v>6.65</v>
      </c>
      <c r="C223" s="242">
        <f>SUM(C221:C222)/2</f>
        <v>6.21</v>
      </c>
      <c r="D223"/>
      <c r="E223"/>
      <c r="F223"/>
      <c r="G223"/>
      <c r="H223" s="242">
        <f>SUM(H221:H222)/2</f>
        <v>7.07</v>
      </c>
      <c r="I223" s="246">
        <v>1.72</v>
      </c>
      <c r="J223"/>
      <c r="K223"/>
      <c r="L223"/>
      <c r="M223"/>
      <c r="N223" s="243">
        <f t="shared" ref="N223" si="341">SUM(N221:N222)/2</f>
        <v>41</v>
      </c>
      <c r="O223"/>
      <c r="P223"/>
      <c r="Q223"/>
      <c r="R223" s="243">
        <f t="shared" ref="R223" si="342">SUM(R221:R222)/2</f>
        <v>0.5</v>
      </c>
      <c r="S223" s="244">
        <f>SUM(S221:S222)/2</f>
        <v>0.47950000000000004</v>
      </c>
      <c r="T223"/>
      <c r="U223"/>
      <c r="V223" s="244">
        <f t="shared" ref="V223:W223" si="343">SUM(V221:V222)/2</f>
        <v>0.111</v>
      </c>
      <c r="W223" s="244">
        <f t="shared" si="343"/>
        <v>0.1235</v>
      </c>
      <c r="X223"/>
      <c r="Y223"/>
      <c r="Z223"/>
      <c r="AA223"/>
      <c r="AB223"/>
      <c r="AC223" s="245">
        <f t="shared" ref="AC223" si="344">SUM(AC221:AC222)/2</f>
        <v>28.15</v>
      </c>
      <c r="AD223"/>
      <c r="AE223"/>
      <c r="AF223"/>
      <c r="AG223"/>
      <c r="AH223" s="245">
        <f t="shared" ref="AH223" si="345">SUM(AH221:AH222)/2</f>
        <v>56.35</v>
      </c>
      <c r="AI223"/>
      <c r="AJ223" s="245">
        <f t="shared" ref="AJ223" si="346">SUM(AJ221:AJ222)/2</f>
        <v>20.3</v>
      </c>
      <c r="AK223"/>
      <c r="AL223" s="245">
        <f t="shared" ref="AL223:AM223" si="347">SUM(AL221:AL222)/2</f>
        <v>8.75</v>
      </c>
      <c r="AM223" s="244">
        <f t="shared" si="347"/>
        <v>0.22600000000000001</v>
      </c>
      <c r="AN223"/>
      <c r="AO223" s="245">
        <f t="shared" ref="AO223" si="348">SUM(AO221:AO222)/2</f>
        <v>19.600000000000001</v>
      </c>
      <c r="AP223" s="246">
        <v>136.56</v>
      </c>
      <c r="AQ223" s="246">
        <v>2.4700000000000002</v>
      </c>
      <c r="AR223"/>
      <c r="AS223"/>
      <c r="AT223"/>
      <c r="AU223"/>
      <c r="AV223" s="248">
        <v>18.321000000000002</v>
      </c>
      <c r="AW223" s="248">
        <v>14.784000000000001</v>
      </c>
      <c r="AX223"/>
      <c r="AY223"/>
      <c r="AZ223"/>
      <c r="BA223"/>
      <c r="BB223"/>
      <c r="BC223"/>
      <c r="BD223" s="242">
        <f>SUM(BD221:BD222)/2</f>
        <v>7.9450000000000003</v>
      </c>
      <c r="BE223" s="242">
        <f>SUM(BE221:BE222)/2</f>
        <v>15.565</v>
      </c>
      <c r="BF223" s="242">
        <f>SUM(BF221:BF222)/2</f>
        <v>12.664999999999999</v>
      </c>
    </row>
    <row r="224" spans="1:58" x14ac:dyDescent="0.25">
      <c r="A224" s="232">
        <v>40399</v>
      </c>
      <c r="B224" s="246">
        <v>6.85</v>
      </c>
      <c r="C224" s="246">
        <v>6.55</v>
      </c>
      <c r="D224"/>
      <c r="E224"/>
      <c r="F224"/>
      <c r="G224"/>
      <c r="H224" s="246">
        <v>7.24</v>
      </c>
      <c r="I224" s="246">
        <v>1.65</v>
      </c>
      <c r="J224"/>
      <c r="K224"/>
      <c r="L224"/>
      <c r="M224"/>
      <c r="N224" s="247">
        <v>36</v>
      </c>
      <c r="O224"/>
      <c r="P224"/>
      <c r="Q224"/>
      <c r="R224" s="247">
        <v>0</v>
      </c>
      <c r="S224" s="248">
        <v>0.52600000000000002</v>
      </c>
      <c r="T224"/>
      <c r="U224"/>
      <c r="V224" s="248">
        <v>0.13800000000000001</v>
      </c>
      <c r="W224" s="248">
        <v>0.157</v>
      </c>
      <c r="X224"/>
      <c r="Y224"/>
      <c r="Z224"/>
      <c r="AA224"/>
      <c r="AB224"/>
      <c r="AC224" s="249">
        <v>26.4</v>
      </c>
      <c r="AD224"/>
      <c r="AE224"/>
      <c r="AF224"/>
      <c r="AG224"/>
      <c r="AH224" s="249">
        <v>52.8</v>
      </c>
      <c r="AI224"/>
      <c r="AJ224" s="249">
        <v>20.100000000000001</v>
      </c>
      <c r="AK224"/>
      <c r="AL224" s="249">
        <v>8.8000000000000007</v>
      </c>
      <c r="AM224" s="248">
        <v>0.25</v>
      </c>
      <c r="AN224"/>
      <c r="AO224" s="249">
        <v>18.600000000000001</v>
      </c>
      <c r="AP224" s="246">
        <v>150.29</v>
      </c>
      <c r="AQ224" s="246">
        <v>2.71</v>
      </c>
      <c r="AR224"/>
      <c r="AS224"/>
      <c r="AT224"/>
      <c r="AU224"/>
      <c r="AV224" s="248">
        <v>19.053000000000001</v>
      </c>
      <c r="AW224" s="248">
        <v>15.637</v>
      </c>
      <c r="AX224"/>
      <c r="AY224"/>
      <c r="AZ224"/>
      <c r="BA224"/>
      <c r="BB224"/>
      <c r="BC224"/>
      <c r="BD224" s="246">
        <v>6.75</v>
      </c>
      <c r="BE224" s="246">
        <v>10.210000000000001</v>
      </c>
      <c r="BF224" s="246">
        <v>11.83</v>
      </c>
    </row>
    <row r="225" spans="1:58" x14ac:dyDescent="0.25">
      <c r="A225" s="232">
        <v>40400</v>
      </c>
      <c r="B225" s="246">
        <v>6.9</v>
      </c>
      <c r="C225" s="246">
        <v>6.22</v>
      </c>
      <c r="D225"/>
      <c r="E225"/>
      <c r="F225"/>
      <c r="G225"/>
      <c r="H225" s="246">
        <v>7.18</v>
      </c>
      <c r="I225" s="246">
        <v>1.46</v>
      </c>
      <c r="J225"/>
      <c r="K225"/>
      <c r="L225"/>
      <c r="M225"/>
      <c r="N225" s="247">
        <v>50</v>
      </c>
      <c r="O225"/>
      <c r="P225"/>
      <c r="Q225"/>
      <c r="R225" s="247">
        <v>4</v>
      </c>
      <c r="S225" s="248">
        <v>0.61699999999999999</v>
      </c>
      <c r="T225"/>
      <c r="U225"/>
      <c r="V225" s="248">
        <v>0.153</v>
      </c>
      <c r="W225" s="248">
        <v>0.161</v>
      </c>
      <c r="X225"/>
      <c r="Y225"/>
      <c r="Z225"/>
      <c r="AA225"/>
      <c r="AB225"/>
      <c r="AC225" s="249">
        <v>25.9</v>
      </c>
      <c r="AD225"/>
      <c r="AE225"/>
      <c r="AF225"/>
      <c r="AG225"/>
      <c r="AH225" s="249">
        <v>51.9</v>
      </c>
      <c r="AI225"/>
      <c r="AJ225" s="249">
        <v>21.9</v>
      </c>
      <c r="AK225"/>
      <c r="AL225" s="249">
        <v>8.4</v>
      </c>
      <c r="AM225" s="248">
        <v>0.25</v>
      </c>
      <c r="AN225"/>
      <c r="AO225" s="249">
        <v>18.600000000000001</v>
      </c>
      <c r="AP225" s="246">
        <v>145.68</v>
      </c>
      <c r="AQ225" s="246">
        <v>2.87</v>
      </c>
      <c r="AR225"/>
      <c r="AS225"/>
      <c r="AT225"/>
      <c r="AU225"/>
      <c r="AV225" s="248">
        <v>18.923999999999999</v>
      </c>
      <c r="AW225" s="248">
        <v>15.269</v>
      </c>
      <c r="AX225"/>
      <c r="AY225"/>
      <c r="AZ225"/>
      <c r="BA225"/>
      <c r="BB225"/>
      <c r="BC225"/>
      <c r="BD225" s="246">
        <v>6.12</v>
      </c>
      <c r="BE225" s="246">
        <v>7.65</v>
      </c>
      <c r="BF225" s="246">
        <v>11.83</v>
      </c>
    </row>
    <row r="226" spans="1:58" x14ac:dyDescent="0.25">
      <c r="A226" s="232">
        <v>40401</v>
      </c>
      <c r="B226" s="246">
        <v>6.44</v>
      </c>
      <c r="C226" s="246">
        <v>6.17</v>
      </c>
      <c r="D226"/>
      <c r="E226"/>
      <c r="F226"/>
      <c r="G226"/>
      <c r="H226" s="246">
        <v>7.28</v>
      </c>
      <c r="I226" s="246">
        <v>1.33</v>
      </c>
      <c r="J226"/>
      <c r="K226"/>
      <c r="L226"/>
      <c r="M226"/>
      <c r="N226" s="247">
        <v>39</v>
      </c>
      <c r="O226"/>
      <c r="P226"/>
      <c r="Q226"/>
      <c r="R226" s="247">
        <v>3</v>
      </c>
      <c r="S226" s="248">
        <v>0.55400000000000005</v>
      </c>
      <c r="T226"/>
      <c r="U226"/>
      <c r="V226" s="248">
        <v>0.25</v>
      </c>
      <c r="W226" s="248">
        <v>0.156</v>
      </c>
      <c r="X226"/>
      <c r="Y226"/>
      <c r="Z226"/>
      <c r="AA226"/>
      <c r="AB226"/>
      <c r="AC226" s="249">
        <v>26</v>
      </c>
      <c r="AD226"/>
      <c r="AE226"/>
      <c r="AF226"/>
      <c r="AG226"/>
      <c r="AH226" s="249">
        <v>51.9</v>
      </c>
      <c r="AI226"/>
      <c r="AJ226" s="249">
        <v>20.3</v>
      </c>
      <c r="AK226"/>
      <c r="AL226" s="249">
        <v>8.6</v>
      </c>
      <c r="AM226" s="248">
        <v>0.25</v>
      </c>
      <c r="AN226"/>
      <c r="AO226" s="249">
        <v>19.3</v>
      </c>
      <c r="AP226" s="246">
        <v>144.74</v>
      </c>
      <c r="AQ226" s="246">
        <v>2.9</v>
      </c>
      <c r="AR226"/>
      <c r="AS226"/>
      <c r="AT226"/>
      <c r="AU226"/>
      <c r="AV226" s="248">
        <v>18.443999999999999</v>
      </c>
      <c r="AW226" s="248">
        <v>15.535</v>
      </c>
      <c r="AX226"/>
      <c r="AY226"/>
      <c r="AZ226"/>
      <c r="BA226"/>
      <c r="BB226"/>
      <c r="BC226"/>
      <c r="BD226" s="246">
        <v>5.48</v>
      </c>
      <c r="BE226" s="246">
        <v>8.16</v>
      </c>
      <c r="BF226" s="246">
        <v>11.83</v>
      </c>
    </row>
    <row r="227" spans="1:58" x14ac:dyDescent="0.25">
      <c r="A227" s="232">
        <v>40402</v>
      </c>
      <c r="B227" s="246">
        <v>6.84</v>
      </c>
      <c r="C227" s="246">
        <v>6.25</v>
      </c>
      <c r="D227"/>
      <c r="E227"/>
      <c r="F227"/>
      <c r="G227"/>
      <c r="H227" s="246">
        <v>7.15</v>
      </c>
      <c r="I227" s="246">
        <v>1.57</v>
      </c>
      <c r="J227"/>
      <c r="K227"/>
      <c r="L227"/>
      <c r="M227"/>
      <c r="N227" s="247">
        <v>36</v>
      </c>
      <c r="O227"/>
      <c r="P227"/>
      <c r="Q227"/>
      <c r="R227" s="247">
        <v>0</v>
      </c>
      <c r="S227" s="248">
        <v>0.61799999999999999</v>
      </c>
      <c r="T227"/>
      <c r="U227"/>
      <c r="V227" s="248">
        <v>0.216</v>
      </c>
      <c r="W227" s="248">
        <v>0.17</v>
      </c>
      <c r="X227"/>
      <c r="Y227"/>
      <c r="Z227"/>
      <c r="AA227"/>
      <c r="AB227"/>
      <c r="AC227" s="249">
        <v>25.3</v>
      </c>
      <c r="AD227"/>
      <c r="AE227"/>
      <c r="AF227"/>
      <c r="AG227"/>
      <c r="AH227" s="249">
        <v>50.6</v>
      </c>
      <c r="AI227"/>
      <c r="AJ227" s="249">
        <v>21.1</v>
      </c>
      <c r="AK227"/>
      <c r="AL227" s="245">
        <f>SUM(AL225:AL226)/2</f>
        <v>8.5</v>
      </c>
      <c r="AM227" s="248">
        <v>0.20200000000000001</v>
      </c>
      <c r="AN227"/>
      <c r="AO227" s="249">
        <v>19.100000000000001</v>
      </c>
      <c r="AP227" s="246">
        <v>139.84</v>
      </c>
      <c r="AQ227" s="246">
        <v>2.93</v>
      </c>
      <c r="AR227"/>
      <c r="AS227"/>
      <c r="AT227"/>
      <c r="AU227"/>
      <c r="AV227" s="248">
        <v>18.317</v>
      </c>
      <c r="AW227" s="248">
        <v>14.099</v>
      </c>
      <c r="AX227"/>
      <c r="AY227"/>
      <c r="AZ227"/>
      <c r="BA227"/>
      <c r="BB227"/>
      <c r="BC227"/>
      <c r="BD227" s="246">
        <v>5.64</v>
      </c>
      <c r="BE227" s="246">
        <v>8.16</v>
      </c>
      <c r="BF227" s="246">
        <v>11.83</v>
      </c>
    </row>
    <row r="228" spans="1:58" x14ac:dyDescent="0.25">
      <c r="A228" s="232">
        <v>40403</v>
      </c>
      <c r="B228" s="246">
        <v>6.38</v>
      </c>
      <c r="C228" s="246">
        <v>6.47</v>
      </c>
      <c r="D228"/>
      <c r="E228"/>
      <c r="F228"/>
      <c r="G228"/>
      <c r="H228" s="246">
        <v>7.31</v>
      </c>
      <c r="I228" s="246">
        <v>1.77</v>
      </c>
      <c r="J228"/>
      <c r="K228"/>
      <c r="L228"/>
      <c r="M228"/>
      <c r="N228" s="247">
        <v>44</v>
      </c>
      <c r="O228"/>
      <c r="P228"/>
      <c r="Q228"/>
      <c r="R228" s="247">
        <v>2</v>
      </c>
      <c r="S228" s="248">
        <v>0.79700000000000004</v>
      </c>
      <c r="T228"/>
      <c r="U228"/>
      <c r="V228" s="248">
        <v>0.11</v>
      </c>
      <c r="W228" s="248">
        <v>0.27</v>
      </c>
      <c r="X228"/>
      <c r="Y228"/>
      <c r="Z228"/>
      <c r="AA228"/>
      <c r="AB228"/>
      <c r="AC228" s="249">
        <v>27.8</v>
      </c>
      <c r="AD228"/>
      <c r="AE228"/>
      <c r="AF228"/>
      <c r="AG228"/>
      <c r="AH228" s="249">
        <v>55.6</v>
      </c>
      <c r="AI228"/>
      <c r="AJ228" s="249">
        <v>21.2</v>
      </c>
      <c r="AK228"/>
      <c r="AL228" s="249">
        <v>8.4</v>
      </c>
      <c r="AM228" s="248">
        <v>0.22</v>
      </c>
      <c r="AN228"/>
      <c r="AO228" s="249">
        <v>18.3</v>
      </c>
      <c r="AP228" s="246">
        <v>150.09</v>
      </c>
      <c r="AQ228" s="246">
        <v>2.97</v>
      </c>
      <c r="AR228"/>
      <c r="AS228"/>
      <c r="AT228"/>
      <c r="AU228"/>
      <c r="AV228" s="248">
        <v>18.189</v>
      </c>
      <c r="AW228" s="248">
        <v>14.375999999999999</v>
      </c>
      <c r="AX228"/>
      <c r="AY228"/>
      <c r="AZ228"/>
      <c r="BA228"/>
      <c r="BB228"/>
      <c r="BC228"/>
      <c r="BD228" s="246">
        <v>8.34</v>
      </c>
      <c r="BE228" s="246">
        <v>10.210000000000001</v>
      </c>
      <c r="BF228" s="246">
        <v>11.35</v>
      </c>
    </row>
    <row r="229" spans="1:58" x14ac:dyDescent="0.25">
      <c r="A229" s="232">
        <v>40404</v>
      </c>
      <c r="B229" s="246">
        <v>6.79</v>
      </c>
      <c r="C229" s="246">
        <v>6.42</v>
      </c>
      <c r="D229"/>
      <c r="E229"/>
      <c r="F229"/>
      <c r="G229"/>
      <c r="H229" s="246">
        <v>7.25</v>
      </c>
      <c r="I229" s="246">
        <v>1.7</v>
      </c>
      <c r="J229"/>
      <c r="K229"/>
      <c r="L229"/>
      <c r="M229"/>
      <c r="N229" s="247">
        <v>39</v>
      </c>
      <c r="O229"/>
      <c r="P229"/>
      <c r="Q229"/>
      <c r="R229" s="247">
        <v>1</v>
      </c>
      <c r="S229" s="248">
        <v>0.63500000000000001</v>
      </c>
      <c r="T229"/>
      <c r="U229"/>
      <c r="V229" s="248">
        <v>0.183</v>
      </c>
      <c r="W229" s="248">
        <v>0.14699999999999999</v>
      </c>
      <c r="X229"/>
      <c r="Y229"/>
      <c r="Z229"/>
      <c r="AA229"/>
      <c r="AB229"/>
      <c r="AC229" s="249">
        <v>28.4</v>
      </c>
      <c r="AD229"/>
      <c r="AE229"/>
      <c r="AF229"/>
      <c r="AG229"/>
      <c r="AH229" s="249">
        <v>56.8</v>
      </c>
      <c r="AI229"/>
      <c r="AJ229" s="249">
        <v>22.9</v>
      </c>
      <c r="AK229"/>
      <c r="AL229" s="245">
        <f>SUM(AL227:AL228)/2</f>
        <v>8.4499999999999993</v>
      </c>
      <c r="AM229" s="248">
        <v>0.19700000000000001</v>
      </c>
      <c r="AN229"/>
      <c r="AO229" s="249">
        <v>18.7</v>
      </c>
      <c r="AP229" s="246">
        <v>135.91999999999999</v>
      </c>
      <c r="AQ229" s="246">
        <v>2.57</v>
      </c>
      <c r="AR229"/>
      <c r="AS229"/>
      <c r="AT229"/>
      <c r="AU229"/>
      <c r="AV229" s="248">
        <v>17.672000000000001</v>
      </c>
      <c r="AW229" s="248">
        <v>14.441000000000001</v>
      </c>
      <c r="AX229"/>
      <c r="AY229"/>
      <c r="AZ229"/>
      <c r="BA229"/>
      <c r="BB229"/>
      <c r="BC229"/>
      <c r="BD229" s="246">
        <v>7.55</v>
      </c>
      <c r="BE229" s="246">
        <v>20.41</v>
      </c>
      <c r="BF229" s="246">
        <v>11.83</v>
      </c>
    </row>
    <row r="230" spans="1:58" x14ac:dyDescent="0.25">
      <c r="A230" s="232">
        <v>40405</v>
      </c>
      <c r="B230" s="242">
        <f t="shared" ref="B230" si="349">SUM(B228:B229)/2</f>
        <v>6.585</v>
      </c>
      <c r="C230" s="242">
        <f>SUM(C228:C229)/2</f>
        <v>6.4450000000000003</v>
      </c>
      <c r="D230"/>
      <c r="E230"/>
      <c r="F230"/>
      <c r="G230"/>
      <c r="H230" s="242">
        <f>SUM(H228:H229)/2</f>
        <v>7.2799999999999994</v>
      </c>
      <c r="I230" s="246">
        <v>1.63</v>
      </c>
      <c r="J230"/>
      <c r="K230"/>
      <c r="L230"/>
      <c r="M230"/>
      <c r="N230" s="243">
        <f t="shared" ref="N230" si="350">SUM(N228:N229)/2</f>
        <v>41.5</v>
      </c>
      <c r="O230"/>
      <c r="P230"/>
      <c r="Q230"/>
      <c r="R230" s="243">
        <f t="shared" ref="R230" si="351">SUM(R228:R229)/2</f>
        <v>1.5</v>
      </c>
      <c r="S230" s="244">
        <f>SUM(S228:S229)/2</f>
        <v>0.71599999999999997</v>
      </c>
      <c r="T230"/>
      <c r="U230"/>
      <c r="V230" s="244">
        <f t="shared" ref="V230:W230" si="352">SUM(V228:V229)/2</f>
        <v>0.14649999999999999</v>
      </c>
      <c r="W230" s="244">
        <f t="shared" si="352"/>
        <v>0.20850000000000002</v>
      </c>
      <c r="X230"/>
      <c r="Y230"/>
      <c r="Z230"/>
      <c r="AA230"/>
      <c r="AB230"/>
      <c r="AC230" s="245">
        <f t="shared" ref="AC230" si="353">SUM(AC228:AC229)/2</f>
        <v>28.1</v>
      </c>
      <c r="AD230"/>
      <c r="AE230"/>
      <c r="AF230"/>
      <c r="AG230"/>
      <c r="AH230" s="245">
        <f t="shared" ref="AH230" si="354">SUM(AH228:AH229)/2</f>
        <v>56.2</v>
      </c>
      <c r="AI230"/>
      <c r="AJ230" s="245">
        <f t="shared" ref="AJ230" si="355">SUM(AJ228:AJ229)/2</f>
        <v>22.049999999999997</v>
      </c>
      <c r="AK230"/>
      <c r="AL230" s="245">
        <f t="shared" ref="AL230:AM230" si="356">SUM(AL228:AL229)/2</f>
        <v>8.4250000000000007</v>
      </c>
      <c r="AM230" s="244">
        <f t="shared" si="356"/>
        <v>0.20850000000000002</v>
      </c>
      <c r="AN230"/>
      <c r="AO230" s="245">
        <f t="shared" ref="AO230" si="357">SUM(AO228:AO229)/2</f>
        <v>18.5</v>
      </c>
      <c r="AP230" s="246">
        <v>134.94999999999999</v>
      </c>
      <c r="AQ230" s="246">
        <v>2.54</v>
      </c>
      <c r="AR230"/>
      <c r="AS230"/>
      <c r="AT230"/>
      <c r="AU230"/>
      <c r="AV230" s="248">
        <v>18.050999999999998</v>
      </c>
      <c r="AW230" s="248">
        <v>14.680999999999999</v>
      </c>
      <c r="AX230"/>
      <c r="AY230"/>
      <c r="AZ230"/>
      <c r="BA230"/>
      <c r="BB230"/>
      <c r="BC230"/>
      <c r="BD230" s="246">
        <v>7.55</v>
      </c>
      <c r="BE230" s="246">
        <v>21.43</v>
      </c>
      <c r="BF230" s="246">
        <v>11.83</v>
      </c>
    </row>
    <row r="231" spans="1:58" x14ac:dyDescent="0.25">
      <c r="A231" s="232">
        <v>40406</v>
      </c>
      <c r="B231" s="246">
        <v>6.67</v>
      </c>
      <c r="C231" s="246">
        <v>6.24</v>
      </c>
      <c r="D231"/>
      <c r="E231"/>
      <c r="F231"/>
      <c r="G231"/>
      <c r="H231" s="246">
        <v>7.3</v>
      </c>
      <c r="I231" s="246">
        <v>1.68</v>
      </c>
      <c r="J231"/>
      <c r="K231"/>
      <c r="L231"/>
      <c r="M231"/>
      <c r="N231" s="247">
        <v>40</v>
      </c>
      <c r="O231"/>
      <c r="P231"/>
      <c r="Q231"/>
      <c r="R231" s="247">
        <v>0</v>
      </c>
      <c r="S231" s="248">
        <v>0.62</v>
      </c>
      <c r="T231"/>
      <c r="U231"/>
      <c r="V231" s="248">
        <v>0.28799999999999998</v>
      </c>
      <c r="W231" s="248">
        <v>0.161</v>
      </c>
      <c r="X231"/>
      <c r="Y231"/>
      <c r="Z231"/>
      <c r="AA231"/>
      <c r="AB231"/>
      <c r="AC231" s="249">
        <v>28.9</v>
      </c>
      <c r="AD231"/>
      <c r="AE231"/>
      <c r="AF231"/>
      <c r="AG231"/>
      <c r="AH231" s="249">
        <v>57.9</v>
      </c>
      <c r="AI231"/>
      <c r="AJ231" s="249">
        <v>27.3</v>
      </c>
      <c r="AK231"/>
      <c r="AL231" s="245">
        <f>SUM(AL229:AL230)/2</f>
        <v>8.4375</v>
      </c>
      <c r="AM231" s="248">
        <v>0.17499999999999999</v>
      </c>
      <c r="AN231"/>
      <c r="AO231" s="249">
        <v>19.3</v>
      </c>
      <c r="AP231" s="246">
        <v>155.65</v>
      </c>
      <c r="AQ231" s="246">
        <v>2.73</v>
      </c>
      <c r="AR231"/>
      <c r="AS231"/>
      <c r="AT231"/>
      <c r="AU231"/>
      <c r="AV231" s="248">
        <v>19.574999999999999</v>
      </c>
      <c r="AW231" s="248">
        <v>16.042999999999999</v>
      </c>
      <c r="AX231"/>
      <c r="AY231"/>
      <c r="AZ231"/>
      <c r="BA231"/>
      <c r="BB231"/>
      <c r="BC231"/>
      <c r="BD231" s="246">
        <v>7.55</v>
      </c>
      <c r="BE231" s="246">
        <v>10.210000000000001</v>
      </c>
      <c r="BF231" s="246">
        <v>11.83</v>
      </c>
    </row>
    <row r="232" spans="1:58" x14ac:dyDescent="0.25">
      <c r="A232" s="232">
        <v>40407</v>
      </c>
      <c r="B232" s="246">
        <v>6.59</v>
      </c>
      <c r="C232" s="246">
        <v>6.2</v>
      </c>
      <c r="D232"/>
      <c r="E232"/>
      <c r="F232"/>
      <c r="G232"/>
      <c r="H232" s="246">
        <v>7.06</v>
      </c>
      <c r="I232" s="246">
        <v>1.74</v>
      </c>
      <c r="J232"/>
      <c r="K232"/>
      <c r="L232"/>
      <c r="M232"/>
      <c r="N232" s="247">
        <v>39</v>
      </c>
      <c r="O232"/>
      <c r="P232"/>
      <c r="Q232"/>
      <c r="R232" s="247">
        <v>0</v>
      </c>
      <c r="S232" s="248">
        <v>0.61599999999999999</v>
      </c>
      <c r="T232"/>
      <c r="U232"/>
      <c r="V232" s="248">
        <v>0.21199999999999999</v>
      </c>
      <c r="W232" s="248">
        <v>0.17499999999999999</v>
      </c>
      <c r="X232"/>
      <c r="Y232"/>
      <c r="Z232"/>
      <c r="AA232"/>
      <c r="AB232"/>
      <c r="AC232" s="249">
        <v>27.3</v>
      </c>
      <c r="AD232"/>
      <c r="AE232"/>
      <c r="AF232"/>
      <c r="AG232"/>
      <c r="AH232" s="249">
        <v>54.6</v>
      </c>
      <c r="AI232"/>
      <c r="AJ232" s="249">
        <v>26.6</v>
      </c>
      <c r="AK232"/>
      <c r="AL232" s="245">
        <f>SUM(AL230:AL231)/2</f>
        <v>8.4312500000000004</v>
      </c>
      <c r="AM232" s="248">
        <v>0.13600000000000001</v>
      </c>
      <c r="AN232"/>
      <c r="AO232" s="249">
        <v>20</v>
      </c>
      <c r="AP232" s="246">
        <v>124.67</v>
      </c>
      <c r="AQ232" s="246">
        <v>1.85</v>
      </c>
      <c r="AR232"/>
      <c r="AS232"/>
      <c r="AT232"/>
      <c r="AU232"/>
      <c r="AV232" s="248">
        <v>19.251000000000001</v>
      </c>
      <c r="AW232" s="248">
        <v>15.787000000000001</v>
      </c>
      <c r="AX232"/>
      <c r="AY232"/>
      <c r="AZ232"/>
      <c r="BA232"/>
      <c r="BB232"/>
      <c r="BC232"/>
      <c r="BD232" s="246">
        <v>7.55</v>
      </c>
      <c r="BE232" s="246">
        <v>10.210000000000001</v>
      </c>
      <c r="BF232" s="246">
        <v>11.83</v>
      </c>
    </row>
    <row r="233" spans="1:58" x14ac:dyDescent="0.25">
      <c r="A233" s="232">
        <v>40408</v>
      </c>
      <c r="B233" s="242">
        <f t="shared" ref="B233:C233" si="358">SUM(B231:B232)/2</f>
        <v>6.63</v>
      </c>
      <c r="C233" s="242">
        <f t="shared" si="358"/>
        <v>6.2200000000000006</v>
      </c>
      <c r="D233"/>
      <c r="E233"/>
      <c r="F233"/>
      <c r="G233"/>
      <c r="H233" s="242">
        <f t="shared" ref="H233:I233" si="359">SUM(H231:H232)/2</f>
        <v>7.18</v>
      </c>
      <c r="I233" s="242">
        <f t="shared" si="359"/>
        <v>1.71</v>
      </c>
      <c r="J233"/>
      <c r="K233"/>
      <c r="L233"/>
      <c r="M233"/>
      <c r="N233" s="243">
        <f t="shared" ref="N233" si="360">SUM(N231:N232)/2</f>
        <v>39.5</v>
      </c>
      <c r="O233"/>
      <c r="P233"/>
      <c r="Q233"/>
      <c r="R233" s="243">
        <f t="shared" ref="R233:S233" si="361">SUM(R231:R232)/2</f>
        <v>0</v>
      </c>
      <c r="S233" s="244">
        <f t="shared" si="361"/>
        <v>0.61799999999999999</v>
      </c>
      <c r="T233"/>
      <c r="U233"/>
      <c r="V233" s="244">
        <f t="shared" ref="V233:W233" si="362">SUM(V231:V232)/2</f>
        <v>0.25</v>
      </c>
      <c r="W233" s="244">
        <f t="shared" si="362"/>
        <v>0.16799999999999998</v>
      </c>
      <c r="X233"/>
      <c r="Y233"/>
      <c r="Z233"/>
      <c r="AA233"/>
      <c r="AB233"/>
      <c r="AC233" s="245">
        <f t="shared" ref="AC233" si="363">SUM(AC231:AC232)/2</f>
        <v>28.1</v>
      </c>
      <c r="AD233"/>
      <c r="AE233"/>
      <c r="AF233"/>
      <c r="AG233"/>
      <c r="AH233" s="245">
        <f t="shared" ref="AH233" si="364">SUM(AH231:AH232)/2</f>
        <v>56.25</v>
      </c>
      <c r="AI233"/>
      <c r="AJ233" s="245">
        <f t="shared" ref="AJ233" si="365">SUM(AJ231:AJ232)/2</f>
        <v>26.950000000000003</v>
      </c>
      <c r="AK233"/>
      <c r="AL233" s="245">
        <f t="shared" ref="AL233:AM233" si="366">SUM(AL231:AL232)/2</f>
        <v>8.4343749999999993</v>
      </c>
      <c r="AM233" s="244">
        <f t="shared" si="366"/>
        <v>0.1555</v>
      </c>
      <c r="AN233"/>
      <c r="AO233" s="245">
        <f t="shared" ref="AO233:AQ233" si="367">SUM(AO231:AO232)/2</f>
        <v>19.649999999999999</v>
      </c>
      <c r="AP233" s="242">
        <f t="shared" si="367"/>
        <v>140.16</v>
      </c>
      <c r="AQ233" s="242">
        <f t="shared" si="367"/>
        <v>2.29</v>
      </c>
      <c r="AR233"/>
      <c r="AS233"/>
      <c r="AT233"/>
      <c r="AU233"/>
      <c r="AV233" s="244">
        <f t="shared" ref="AV233:AW233" si="368">SUM(AV231:AV232)/2</f>
        <v>19.413</v>
      </c>
      <c r="AW233" s="244">
        <f t="shared" si="368"/>
        <v>15.914999999999999</v>
      </c>
      <c r="AX233"/>
      <c r="AY233"/>
      <c r="AZ233"/>
      <c r="BA233"/>
      <c r="BB233"/>
      <c r="BC233"/>
      <c r="BD233" s="242">
        <f t="shared" ref="BD233:BF233" si="369">SUM(BD231:BD232)/2</f>
        <v>7.55</v>
      </c>
      <c r="BE233" s="242">
        <f t="shared" si="369"/>
        <v>10.210000000000001</v>
      </c>
      <c r="BF233" s="242">
        <f t="shared" si="369"/>
        <v>11.83</v>
      </c>
    </row>
    <row r="234" spans="1:58" x14ac:dyDescent="0.25">
      <c r="A234" s="232">
        <v>40409</v>
      </c>
      <c r="B234" s="246">
        <v>6.77</v>
      </c>
      <c r="C234" s="246">
        <v>6.56</v>
      </c>
      <c r="D234"/>
      <c r="E234"/>
      <c r="F234"/>
      <c r="G234"/>
      <c r="H234" s="246">
        <v>7.9</v>
      </c>
      <c r="I234" s="246">
        <v>2.21</v>
      </c>
      <c r="J234"/>
      <c r="K234"/>
      <c r="L234"/>
      <c r="M234"/>
      <c r="N234" s="247">
        <v>36</v>
      </c>
      <c r="O234"/>
      <c r="P234"/>
      <c r="Q234"/>
      <c r="R234" s="247">
        <v>1</v>
      </c>
      <c r="S234" s="248">
        <v>0.499</v>
      </c>
      <c r="T234"/>
      <c r="U234"/>
      <c r="V234" s="248">
        <v>0.13300000000000001</v>
      </c>
      <c r="W234" s="248">
        <v>0.373</v>
      </c>
      <c r="X234"/>
      <c r="Y234"/>
      <c r="Z234"/>
      <c r="AA234"/>
      <c r="AB234"/>
      <c r="AC234" s="249">
        <v>28.1</v>
      </c>
      <c r="AD234"/>
      <c r="AE234"/>
      <c r="AF234"/>
      <c r="AG234"/>
      <c r="AH234" s="249">
        <v>56.2</v>
      </c>
      <c r="AI234"/>
      <c r="AJ234" s="249">
        <v>21.1</v>
      </c>
      <c r="AK234"/>
      <c r="AL234" s="245">
        <f>SUM(AL232:AL233)/2</f>
        <v>8.4328125000000007</v>
      </c>
      <c r="AM234" s="248">
        <v>0.14199999999999999</v>
      </c>
      <c r="AN234"/>
      <c r="AO234" s="249">
        <v>20.6</v>
      </c>
      <c r="AP234" s="246">
        <v>170.56</v>
      </c>
      <c r="AQ234" s="246">
        <v>2.95</v>
      </c>
      <c r="AR234"/>
      <c r="AS234"/>
      <c r="AT234"/>
      <c r="AU234"/>
      <c r="AV234" s="248">
        <v>18.562000000000001</v>
      </c>
      <c r="AW234" s="248">
        <v>15.009</v>
      </c>
      <c r="AX234"/>
      <c r="AY234"/>
      <c r="AZ234"/>
      <c r="BA234"/>
      <c r="BB234"/>
      <c r="BC234"/>
      <c r="BD234" s="246">
        <v>5.96</v>
      </c>
      <c r="BE234" s="242">
        <f>SUM(BE232:BE233)/2</f>
        <v>10.210000000000001</v>
      </c>
      <c r="BF234" s="246">
        <v>11.83</v>
      </c>
    </row>
    <row r="235" spans="1:58" x14ac:dyDescent="0.25">
      <c r="A235" s="232">
        <v>40410</v>
      </c>
      <c r="B235" s="246">
        <v>6.74</v>
      </c>
      <c r="C235" s="246">
        <v>6.9</v>
      </c>
      <c r="D235"/>
      <c r="E235"/>
      <c r="F235"/>
      <c r="G235"/>
      <c r="H235" s="246">
        <v>7.17</v>
      </c>
      <c r="I235" s="246">
        <v>2.14</v>
      </c>
      <c r="J235"/>
      <c r="K235"/>
      <c r="L235"/>
      <c r="M235"/>
      <c r="N235" s="247">
        <v>30</v>
      </c>
      <c r="O235"/>
      <c r="P235"/>
      <c r="Q235"/>
      <c r="R235" s="247">
        <v>0</v>
      </c>
      <c r="S235" s="248">
        <v>0.52800000000000002</v>
      </c>
      <c r="T235"/>
      <c r="U235"/>
      <c r="V235" s="248">
        <v>0.375</v>
      </c>
      <c r="W235" s="248">
        <v>0.36899999999999999</v>
      </c>
      <c r="X235"/>
      <c r="Y235"/>
      <c r="Z235"/>
      <c r="AA235"/>
      <c r="AB235"/>
      <c r="AC235" s="249">
        <v>25.8</v>
      </c>
      <c r="AD235"/>
      <c r="AE235"/>
      <c r="AF235"/>
      <c r="AG235"/>
      <c r="AH235" s="249">
        <v>51.6</v>
      </c>
      <c r="AI235"/>
      <c r="AJ235" s="249">
        <v>19.899999999999999</v>
      </c>
      <c r="AK235"/>
      <c r="AL235" s="245">
        <f>SUM(AL233:AL234)/2</f>
        <v>8.43359375</v>
      </c>
      <c r="AM235" s="248">
        <v>9.4E-2</v>
      </c>
      <c r="AN235"/>
      <c r="AO235" s="249">
        <v>20</v>
      </c>
      <c r="AP235" s="246">
        <v>165.26</v>
      </c>
      <c r="AQ235" s="246">
        <v>2.7</v>
      </c>
      <c r="AR235"/>
      <c r="AS235"/>
      <c r="AT235"/>
      <c r="AU235"/>
      <c r="AV235" s="248">
        <v>18.940000000000001</v>
      </c>
      <c r="AW235" s="248">
        <v>15.5</v>
      </c>
      <c r="AX235"/>
      <c r="AY235"/>
      <c r="AZ235"/>
      <c r="BA235"/>
      <c r="BB235"/>
      <c r="BC235"/>
      <c r="BD235" s="246">
        <v>5.96</v>
      </c>
      <c r="BE235" s="242">
        <f>SUM(BE233:BE234)/2</f>
        <v>10.210000000000001</v>
      </c>
      <c r="BF235" s="246">
        <v>11.83</v>
      </c>
    </row>
    <row r="236" spans="1:58" x14ac:dyDescent="0.25">
      <c r="A236" s="232">
        <v>40411</v>
      </c>
      <c r="B236" s="242">
        <f t="shared" ref="B236:C237" si="370">SUM(B234:B235)/2</f>
        <v>6.7549999999999999</v>
      </c>
      <c r="C236" s="242">
        <f t="shared" si="370"/>
        <v>6.73</v>
      </c>
      <c r="D236"/>
      <c r="E236"/>
      <c r="F236"/>
      <c r="G236"/>
      <c r="H236" s="242">
        <f t="shared" ref="H236:I236" si="371">SUM(H234:H235)/2</f>
        <v>7.5350000000000001</v>
      </c>
      <c r="I236" s="242">
        <f t="shared" si="371"/>
        <v>2.1749999999999998</v>
      </c>
      <c r="J236"/>
      <c r="K236"/>
      <c r="L236"/>
      <c r="M236"/>
      <c r="N236" s="243">
        <f t="shared" ref="N236:N237" si="372">SUM(N234:N235)/2</f>
        <v>33</v>
      </c>
      <c r="O236"/>
      <c r="P236"/>
      <c r="Q236"/>
      <c r="R236" s="243">
        <f t="shared" ref="R236:S237" si="373">SUM(R234:R235)/2</f>
        <v>0.5</v>
      </c>
      <c r="S236" s="244">
        <f t="shared" si="373"/>
        <v>0.51350000000000007</v>
      </c>
      <c r="T236"/>
      <c r="U236"/>
      <c r="V236" s="244">
        <f t="shared" ref="V236:W237" si="374">SUM(V234:V235)/2</f>
        <v>0.254</v>
      </c>
      <c r="W236" s="244">
        <f t="shared" si="374"/>
        <v>0.371</v>
      </c>
      <c r="X236"/>
      <c r="Y236"/>
      <c r="Z236"/>
      <c r="AA236"/>
      <c r="AB236"/>
      <c r="AC236" s="245">
        <f t="shared" ref="AC236:AC237" si="375">SUM(AC234:AC235)/2</f>
        <v>26.950000000000003</v>
      </c>
      <c r="AD236"/>
      <c r="AE236"/>
      <c r="AF236"/>
      <c r="AG236"/>
      <c r="AH236" s="245">
        <f t="shared" ref="AH236:AH237" si="376">SUM(AH234:AH235)/2</f>
        <v>53.900000000000006</v>
      </c>
      <c r="AI236"/>
      <c r="AJ236" s="245">
        <f t="shared" ref="AJ236:AJ237" si="377">SUM(AJ234:AJ235)/2</f>
        <v>20.5</v>
      </c>
      <c r="AK236"/>
      <c r="AL236" s="245">
        <f>SUM(AL234:AL235)/2</f>
        <v>8.4332031250000004</v>
      </c>
      <c r="AM236" s="244">
        <f>SUM(AM234:AM235)/2</f>
        <v>0.11799999999999999</v>
      </c>
      <c r="AN236"/>
      <c r="AO236" s="245">
        <f>SUM(AO234:AO235)/2</f>
        <v>20.3</v>
      </c>
      <c r="AP236" s="242">
        <f>SUM(AP234:AP235)/2</f>
        <v>167.91</v>
      </c>
      <c r="AQ236" s="242">
        <f>SUM(AQ234:AQ235)/2</f>
        <v>2.8250000000000002</v>
      </c>
      <c r="AR236"/>
      <c r="AS236"/>
      <c r="AT236"/>
      <c r="AU236"/>
      <c r="AV236" s="244">
        <f t="shared" ref="AV236:AW236" si="378">SUM(AV234:AV235)/2</f>
        <v>18.751000000000001</v>
      </c>
      <c r="AW236" s="244">
        <f t="shared" si="378"/>
        <v>15.2545</v>
      </c>
      <c r="AX236"/>
      <c r="AY236"/>
      <c r="AZ236"/>
      <c r="BA236"/>
      <c r="BB236"/>
      <c r="BC236"/>
      <c r="BD236" s="242">
        <f>SUM(BD234:BD235)/2</f>
        <v>5.96</v>
      </c>
      <c r="BE236" s="242">
        <f>SUM(BE234:BE235)/2</f>
        <v>10.210000000000001</v>
      </c>
      <c r="BF236" s="242">
        <f>SUM(BF234:BF235)/2</f>
        <v>11.83</v>
      </c>
    </row>
    <row r="237" spans="1:58" x14ac:dyDescent="0.25">
      <c r="A237" s="232">
        <v>40412</v>
      </c>
      <c r="B237" s="242">
        <f t="shared" si="370"/>
        <v>6.7475000000000005</v>
      </c>
      <c r="C237" s="242">
        <f>SUM(C235:C236)/2</f>
        <v>6.8150000000000004</v>
      </c>
      <c r="D237"/>
      <c r="E237"/>
      <c r="F237"/>
      <c r="G237"/>
      <c r="H237" s="242">
        <f>SUM(H235:H236)/2</f>
        <v>7.3525</v>
      </c>
      <c r="I237" s="246">
        <v>2.41</v>
      </c>
      <c r="J237"/>
      <c r="K237"/>
      <c r="L237"/>
      <c r="M237"/>
      <c r="N237" s="243">
        <f t="shared" si="372"/>
        <v>31.5</v>
      </c>
      <c r="O237"/>
      <c r="P237"/>
      <c r="Q237"/>
      <c r="R237" s="243">
        <f t="shared" si="373"/>
        <v>0.25</v>
      </c>
      <c r="S237" s="244">
        <f>SUM(S235:S236)/2</f>
        <v>0.52075000000000005</v>
      </c>
      <c r="T237"/>
      <c r="U237"/>
      <c r="V237" s="244">
        <f t="shared" si="374"/>
        <v>0.3145</v>
      </c>
      <c r="W237" s="244">
        <f t="shared" si="374"/>
        <v>0.37</v>
      </c>
      <c r="X237"/>
      <c r="Y237"/>
      <c r="Z237"/>
      <c r="AA237"/>
      <c r="AB237"/>
      <c r="AC237" s="245">
        <f t="shared" si="375"/>
        <v>26.375</v>
      </c>
      <c r="AD237"/>
      <c r="AE237"/>
      <c r="AF237"/>
      <c r="AG237"/>
      <c r="AH237" s="245">
        <f t="shared" si="376"/>
        <v>52.75</v>
      </c>
      <c r="AI237"/>
      <c r="AJ237" s="245">
        <f t="shared" si="377"/>
        <v>20.2</v>
      </c>
      <c r="AK237"/>
      <c r="AL237" s="245">
        <f>SUM(AL235:AL236)/2</f>
        <v>8.4333984374999993</v>
      </c>
      <c r="AM237" s="244">
        <f>SUM(AM235:AM236)/2</f>
        <v>0.106</v>
      </c>
      <c r="AN237"/>
      <c r="AO237" s="245">
        <f>SUM(AO235:AO236)/2</f>
        <v>20.149999999999999</v>
      </c>
      <c r="AP237" s="246">
        <v>160.52000000000001</v>
      </c>
      <c r="AQ237" s="246">
        <v>2.87</v>
      </c>
      <c r="AR237"/>
      <c r="AS237"/>
      <c r="AT237"/>
      <c r="AU237"/>
      <c r="AV237" s="248">
        <v>17.405999999999999</v>
      </c>
      <c r="AW237" s="248">
        <v>13.811999999999999</v>
      </c>
      <c r="AX237"/>
      <c r="AY237"/>
      <c r="AZ237"/>
      <c r="BA237"/>
      <c r="BB237"/>
      <c r="BC237"/>
      <c r="BD237" s="246">
        <v>7.55</v>
      </c>
      <c r="BE237" s="242">
        <f>SUM(BE235:BE236)/2</f>
        <v>10.210000000000001</v>
      </c>
      <c r="BF237" s="246">
        <v>12.31</v>
      </c>
    </row>
    <row r="238" spans="1:58" x14ac:dyDescent="0.25">
      <c r="A238" s="232">
        <v>40413</v>
      </c>
      <c r="B238" s="246">
        <v>6.46</v>
      </c>
      <c r="C238" s="246">
        <v>6.41</v>
      </c>
      <c r="D238"/>
      <c r="E238"/>
      <c r="F238"/>
      <c r="G238"/>
      <c r="H238" s="246">
        <v>6.54</v>
      </c>
      <c r="I238" s="246">
        <v>1.94</v>
      </c>
      <c r="J238"/>
      <c r="K238"/>
      <c r="L238"/>
      <c r="M238"/>
      <c r="N238" s="247">
        <v>31</v>
      </c>
      <c r="O238"/>
      <c r="P238"/>
      <c r="Q238"/>
      <c r="R238" s="247">
        <v>1</v>
      </c>
      <c r="S238" s="248">
        <v>0.49199999999999999</v>
      </c>
      <c r="T238"/>
      <c r="U238"/>
      <c r="V238" s="248">
        <v>0.24</v>
      </c>
      <c r="W238" s="248">
        <v>0.61599999999999999</v>
      </c>
      <c r="X238"/>
      <c r="Y238"/>
      <c r="Z238"/>
      <c r="AA238"/>
      <c r="AB238"/>
      <c r="AC238" s="249">
        <v>26.1</v>
      </c>
      <c r="AD238"/>
      <c r="AE238"/>
      <c r="AF238"/>
      <c r="AG238"/>
      <c r="AH238" s="249">
        <v>52.2</v>
      </c>
      <c r="AI238"/>
      <c r="AJ238" s="249">
        <v>23.3</v>
      </c>
      <c r="AK238"/>
      <c r="AL238" s="245">
        <f>SUM(AL236:AL237)/2</f>
        <v>8.4333007812500007</v>
      </c>
      <c r="AM238" s="248">
        <v>0.25</v>
      </c>
      <c r="AN238"/>
      <c r="AO238" s="249">
        <v>18.399999999999999</v>
      </c>
      <c r="AP238" s="246">
        <v>135.94</v>
      </c>
      <c r="AQ238" s="246">
        <v>2.41</v>
      </c>
      <c r="AR238"/>
      <c r="AS238"/>
      <c r="AT238"/>
      <c r="AU238"/>
      <c r="AV238" s="248">
        <v>18.213999999999999</v>
      </c>
      <c r="AW238" s="248">
        <v>14.182</v>
      </c>
      <c r="AX238"/>
      <c r="AY238"/>
      <c r="AZ238"/>
      <c r="BA238"/>
      <c r="BB238"/>
      <c r="BC238"/>
      <c r="BD238" s="246">
        <v>7.55</v>
      </c>
      <c r="BE238" s="242">
        <f>SUM(BE236:BE237)/2</f>
        <v>10.210000000000001</v>
      </c>
      <c r="BF238" s="246">
        <v>12.31</v>
      </c>
    </row>
    <row r="239" spans="1:58" x14ac:dyDescent="0.25">
      <c r="A239" s="232">
        <v>40414</v>
      </c>
      <c r="B239" s="246">
        <v>6.48</v>
      </c>
      <c r="C239" s="246">
        <v>6.26</v>
      </c>
      <c r="D239"/>
      <c r="E239"/>
      <c r="F239"/>
      <c r="G239"/>
      <c r="H239" s="246">
        <v>7.18</v>
      </c>
      <c r="I239" s="246">
        <v>1.7</v>
      </c>
      <c r="J239"/>
      <c r="K239"/>
      <c r="L239"/>
      <c r="M239"/>
      <c r="N239" s="247">
        <v>30</v>
      </c>
      <c r="O239"/>
      <c r="P239"/>
      <c r="Q239"/>
      <c r="R239" s="247">
        <v>1</v>
      </c>
      <c r="S239" s="248">
        <v>0.58699999999999997</v>
      </c>
      <c r="T239"/>
      <c r="U239"/>
      <c r="V239" s="248">
        <v>0.20699999999999999</v>
      </c>
      <c r="W239" s="248">
        <v>0.307</v>
      </c>
      <c r="X239"/>
      <c r="Y239"/>
      <c r="Z239"/>
      <c r="AA239"/>
      <c r="AB239"/>
      <c r="AC239" s="249">
        <v>30.4</v>
      </c>
      <c r="AD239"/>
      <c r="AE239"/>
      <c r="AF239"/>
      <c r="AG239"/>
      <c r="AH239" s="249">
        <v>60.8</v>
      </c>
      <c r="AI239"/>
      <c r="AJ239" s="249">
        <v>24</v>
      </c>
      <c r="AK239"/>
      <c r="AL239" s="249">
        <v>7.1</v>
      </c>
      <c r="AM239" s="248">
        <v>0.17199999999999999</v>
      </c>
      <c r="AN239"/>
      <c r="AO239" s="249">
        <v>18.100000000000001</v>
      </c>
      <c r="AP239" s="246">
        <v>130.05000000000001</v>
      </c>
      <c r="AQ239" s="246">
        <v>2.19</v>
      </c>
      <c r="AR239"/>
      <c r="AS239"/>
      <c r="AT239"/>
      <c r="AU239"/>
      <c r="AV239" s="248">
        <v>18.782</v>
      </c>
      <c r="AW239" s="248">
        <v>15.176</v>
      </c>
      <c r="AX239"/>
      <c r="AY239"/>
      <c r="AZ239"/>
      <c r="BA239"/>
      <c r="BB239"/>
      <c r="BC239"/>
      <c r="BD239" s="246">
        <v>8.34</v>
      </c>
      <c r="BE239" s="246">
        <v>10.34</v>
      </c>
      <c r="BF239" s="246">
        <v>13.06</v>
      </c>
    </row>
    <row r="240" spans="1:58" x14ac:dyDescent="0.25">
      <c r="A240" s="232">
        <v>40415</v>
      </c>
      <c r="B240" s="246">
        <v>6.52</v>
      </c>
      <c r="C240" s="246">
        <v>6.38</v>
      </c>
      <c r="D240"/>
      <c r="E240"/>
      <c r="F240"/>
      <c r="G240"/>
      <c r="H240" s="246">
        <v>6.88</v>
      </c>
      <c r="I240" s="246">
        <v>1.85</v>
      </c>
      <c r="J240"/>
      <c r="K240"/>
      <c r="L240"/>
      <c r="M240"/>
      <c r="N240" s="247">
        <v>39</v>
      </c>
      <c r="O240"/>
      <c r="P240"/>
      <c r="Q240"/>
      <c r="R240" s="247">
        <v>5</v>
      </c>
      <c r="S240" s="248">
        <v>0.60599999999999998</v>
      </c>
      <c r="T240"/>
      <c r="U240"/>
      <c r="V240" s="248">
        <v>0.39500000000000002</v>
      </c>
      <c r="W240" s="248">
        <v>0.26100000000000001</v>
      </c>
      <c r="X240"/>
      <c r="Y240"/>
      <c r="Z240"/>
      <c r="AA240"/>
      <c r="AB240"/>
      <c r="AC240" s="249">
        <v>28.8</v>
      </c>
      <c r="AD240"/>
      <c r="AE240"/>
      <c r="AF240"/>
      <c r="AG240"/>
      <c r="AH240" s="249">
        <v>57.7</v>
      </c>
      <c r="AI240"/>
      <c r="AJ240" s="249">
        <v>25.6</v>
      </c>
      <c r="AK240"/>
      <c r="AL240" s="249">
        <v>9.8000000000000007</v>
      </c>
      <c r="AM240" s="248">
        <v>2.5</v>
      </c>
      <c r="AN240"/>
      <c r="AO240" s="249">
        <v>18.399999999999999</v>
      </c>
      <c r="AP240" s="246">
        <v>149.68</v>
      </c>
      <c r="AQ240" s="246">
        <v>2.33</v>
      </c>
      <c r="AR240"/>
      <c r="AS240"/>
      <c r="AT240"/>
      <c r="AU240"/>
      <c r="AV240" s="248">
        <v>19.805</v>
      </c>
      <c r="AW240" s="248">
        <v>16.245000000000001</v>
      </c>
      <c r="AX240"/>
      <c r="AY240"/>
      <c r="AZ240"/>
      <c r="BA240"/>
      <c r="BB240"/>
      <c r="BC240"/>
      <c r="BD240" s="246">
        <v>8.02</v>
      </c>
      <c r="BE240" s="246">
        <v>10.34</v>
      </c>
      <c r="BF240" s="246">
        <v>13.77</v>
      </c>
    </row>
    <row r="241" spans="1:58" x14ac:dyDescent="0.25">
      <c r="A241" s="232">
        <v>40416</v>
      </c>
      <c r="B241" s="246">
        <v>6.66</v>
      </c>
      <c r="C241" s="246">
        <v>6.53</v>
      </c>
      <c r="D241"/>
      <c r="E241"/>
      <c r="F241"/>
      <c r="G241"/>
      <c r="H241" s="246">
        <v>7.6</v>
      </c>
      <c r="I241" s="246">
        <v>1.63</v>
      </c>
      <c r="J241"/>
      <c r="K241"/>
      <c r="L241"/>
      <c r="M241"/>
      <c r="N241" s="247">
        <v>22</v>
      </c>
      <c r="O241"/>
      <c r="P241"/>
      <c r="Q241"/>
      <c r="R241" s="247">
        <v>0</v>
      </c>
      <c r="S241" s="248">
        <v>0.63500000000000001</v>
      </c>
      <c r="T241"/>
      <c r="U241"/>
      <c r="V241" s="248">
        <v>0.374</v>
      </c>
      <c r="W241" s="248">
        <v>0.29399999999999998</v>
      </c>
      <c r="X241"/>
      <c r="Y241"/>
      <c r="Z241"/>
      <c r="AA241"/>
      <c r="AB241"/>
      <c r="AC241" s="249">
        <v>28.6</v>
      </c>
      <c r="AD241"/>
      <c r="AE241"/>
      <c r="AF241"/>
      <c r="AG241"/>
      <c r="AH241" s="249">
        <v>57.3</v>
      </c>
      <c r="AI241"/>
      <c r="AJ241" s="249">
        <v>22.5</v>
      </c>
      <c r="AK241"/>
      <c r="AL241" s="249">
        <v>9.8000000000000007</v>
      </c>
      <c r="AM241" s="248">
        <v>0.25</v>
      </c>
      <c r="AN241"/>
      <c r="AO241" s="249">
        <v>18.600000000000001</v>
      </c>
      <c r="AP241" s="246">
        <v>150.58000000000001</v>
      </c>
      <c r="AQ241" s="246">
        <v>2.4500000000000002</v>
      </c>
      <c r="AR241"/>
      <c r="AS241"/>
      <c r="AT241"/>
      <c r="AU241"/>
      <c r="AV241" s="248">
        <v>20.983000000000001</v>
      </c>
      <c r="AW241" s="248">
        <v>16.773</v>
      </c>
      <c r="AX241"/>
      <c r="AY241"/>
      <c r="AZ241"/>
      <c r="BA241"/>
      <c r="BB241"/>
      <c r="BC241"/>
      <c r="BD241" s="246">
        <v>8.34</v>
      </c>
      <c r="BE241" s="246">
        <v>8.68</v>
      </c>
      <c r="BF241" s="246">
        <v>13.3</v>
      </c>
    </row>
    <row r="242" spans="1:58" x14ac:dyDescent="0.25">
      <c r="A242" s="232">
        <v>40417</v>
      </c>
      <c r="B242" s="246">
        <v>6.83</v>
      </c>
      <c r="C242" s="246">
        <v>6.73</v>
      </c>
      <c r="D242"/>
      <c r="E242"/>
      <c r="F242"/>
      <c r="G242"/>
      <c r="H242" s="246">
        <v>7.28</v>
      </c>
      <c r="I242" s="246">
        <v>1.65</v>
      </c>
      <c r="J242"/>
      <c r="K242"/>
      <c r="L242"/>
      <c r="M242"/>
      <c r="N242" s="247">
        <v>30</v>
      </c>
      <c r="O242"/>
      <c r="P242"/>
      <c r="Q242"/>
      <c r="R242" s="247">
        <v>2</v>
      </c>
      <c r="S242" s="248">
        <v>0.44</v>
      </c>
      <c r="T242"/>
      <c r="U242"/>
      <c r="V242" s="248">
        <v>0.215</v>
      </c>
      <c r="W242" s="248">
        <v>0.313</v>
      </c>
      <c r="X242"/>
      <c r="Y242"/>
      <c r="Z242"/>
      <c r="AA242"/>
      <c r="AB242"/>
      <c r="AC242" s="249">
        <v>28.7</v>
      </c>
      <c r="AD242"/>
      <c r="AE242"/>
      <c r="AF242"/>
      <c r="AG242"/>
      <c r="AH242" s="249">
        <v>57.3</v>
      </c>
      <c r="AI242"/>
      <c r="AJ242" s="249">
        <v>22.5</v>
      </c>
      <c r="AK242"/>
      <c r="AL242" s="249">
        <v>9.4</v>
      </c>
      <c r="AM242" s="248">
        <v>0.249</v>
      </c>
      <c r="AN242"/>
      <c r="AO242" s="249">
        <v>19.399999999999999</v>
      </c>
      <c r="AP242" s="246">
        <v>140.33000000000001</v>
      </c>
      <c r="AQ242" s="246">
        <v>2.33</v>
      </c>
      <c r="AR242"/>
      <c r="AS242"/>
      <c r="AT242"/>
      <c r="AU242"/>
      <c r="AV242" s="248">
        <v>20.196999999999999</v>
      </c>
      <c r="AW242" s="248">
        <v>15.997999999999999</v>
      </c>
      <c r="AX242"/>
      <c r="AY242"/>
      <c r="AZ242"/>
      <c r="BA242"/>
      <c r="BB242"/>
      <c r="BC242"/>
      <c r="BD242" s="246">
        <v>8.02</v>
      </c>
      <c r="BE242" s="242">
        <f>SUM(BE240:BE241)/2</f>
        <v>9.51</v>
      </c>
      <c r="BF242" s="246">
        <v>13.3</v>
      </c>
    </row>
    <row r="243" spans="1:58" x14ac:dyDescent="0.25">
      <c r="A243" s="232">
        <v>40418</v>
      </c>
      <c r="B243" s="246">
        <v>6.96</v>
      </c>
      <c r="C243" s="246">
        <v>7.07</v>
      </c>
      <c r="D243"/>
      <c r="E243"/>
      <c r="F243"/>
      <c r="G243"/>
      <c r="H243" s="246">
        <v>6.99</v>
      </c>
      <c r="I243" s="246">
        <v>1.59</v>
      </c>
      <c r="J243"/>
      <c r="K243"/>
      <c r="L243"/>
      <c r="M243"/>
      <c r="N243" s="247">
        <v>39</v>
      </c>
      <c r="O243"/>
      <c r="P243"/>
      <c r="Q243"/>
      <c r="R243" s="247">
        <v>2</v>
      </c>
      <c r="S243" s="248">
        <v>0.45900000000000002</v>
      </c>
      <c r="T243"/>
      <c r="U243"/>
      <c r="V243" s="248">
        <v>0.29499999999999998</v>
      </c>
      <c r="W243" s="248">
        <v>0.70799999999999996</v>
      </c>
      <c r="X243"/>
      <c r="Y243"/>
      <c r="Z243"/>
      <c r="AA243"/>
      <c r="AB243"/>
      <c r="AC243" s="249">
        <v>28.2</v>
      </c>
      <c r="AD243"/>
      <c r="AE243"/>
      <c r="AF243"/>
      <c r="AG243"/>
      <c r="AH243" s="249">
        <v>56.3</v>
      </c>
      <c r="AI243"/>
      <c r="AJ243" s="249">
        <v>20.399999999999999</v>
      </c>
      <c r="AK243"/>
      <c r="AL243" s="249">
        <v>8.1999999999999993</v>
      </c>
      <c r="AM243" s="248">
        <v>0.25</v>
      </c>
      <c r="AN243"/>
      <c r="AO243" s="249">
        <v>19.3</v>
      </c>
      <c r="AP243" s="246">
        <v>125.16</v>
      </c>
      <c r="AQ243" s="246">
        <v>2.37</v>
      </c>
      <c r="AR243"/>
      <c r="AS243"/>
      <c r="AT243"/>
      <c r="AU243"/>
      <c r="AV243" s="248">
        <v>18.57</v>
      </c>
      <c r="AW243" s="248">
        <v>14.34</v>
      </c>
      <c r="AX243"/>
      <c r="AY243"/>
      <c r="AZ243"/>
      <c r="BA243"/>
      <c r="BB243"/>
      <c r="BC243"/>
      <c r="BD243" s="246">
        <v>8.34</v>
      </c>
      <c r="BE243" s="242">
        <f>SUM(BE241:BE242)/2</f>
        <v>9.0949999999999989</v>
      </c>
      <c r="BF243" s="246">
        <v>13.3</v>
      </c>
    </row>
    <row r="244" spans="1:58" x14ac:dyDescent="0.25">
      <c r="A244" s="232">
        <v>40419</v>
      </c>
      <c r="B244" s="242">
        <f t="shared" ref="B244:C244" si="379">SUM(B242:B243)/2</f>
        <v>6.8949999999999996</v>
      </c>
      <c r="C244" s="242">
        <f t="shared" si="379"/>
        <v>6.9</v>
      </c>
      <c r="D244"/>
      <c r="E244"/>
      <c r="F244"/>
      <c r="G244"/>
      <c r="H244" s="242">
        <f t="shared" ref="H244:I244" si="380">SUM(H242:H243)/2</f>
        <v>7.1349999999999998</v>
      </c>
      <c r="I244" s="242">
        <f t="shared" si="380"/>
        <v>1.62</v>
      </c>
      <c r="J244"/>
      <c r="K244"/>
      <c r="L244"/>
      <c r="M244"/>
      <c r="N244" s="243">
        <f t="shared" ref="N244" si="381">SUM(N242:N243)/2</f>
        <v>34.5</v>
      </c>
      <c r="O244"/>
      <c r="P244"/>
      <c r="Q244"/>
      <c r="R244" s="243">
        <f t="shared" ref="R244:S244" si="382">SUM(R242:R243)/2</f>
        <v>2</v>
      </c>
      <c r="S244" s="244">
        <f t="shared" si="382"/>
        <v>0.44950000000000001</v>
      </c>
      <c r="T244"/>
      <c r="U244"/>
      <c r="V244" s="244">
        <f t="shared" ref="V244:W244" si="383">SUM(V242:V243)/2</f>
        <v>0.255</v>
      </c>
      <c r="W244" s="244">
        <f t="shared" si="383"/>
        <v>0.51049999999999995</v>
      </c>
      <c r="X244"/>
      <c r="Y244"/>
      <c r="Z244"/>
      <c r="AA244"/>
      <c r="AB244"/>
      <c r="AC244" s="245">
        <f t="shared" ref="AC244" si="384">SUM(AC242:AC243)/2</f>
        <v>28.45</v>
      </c>
      <c r="AD244"/>
      <c r="AE244"/>
      <c r="AF244"/>
      <c r="AG244"/>
      <c r="AH244" s="245">
        <f t="shared" ref="AH244" si="385">SUM(AH242:AH243)/2</f>
        <v>56.8</v>
      </c>
      <c r="AI244"/>
      <c r="AJ244" s="245">
        <f t="shared" ref="AJ244" si="386">SUM(AJ242:AJ243)/2</f>
        <v>21.45</v>
      </c>
      <c r="AK244"/>
      <c r="AL244" s="245">
        <f t="shared" ref="AL244:AM244" si="387">SUM(AL242:AL243)/2</f>
        <v>8.8000000000000007</v>
      </c>
      <c r="AM244" s="244">
        <f t="shared" si="387"/>
        <v>0.2495</v>
      </c>
      <c r="AN244"/>
      <c r="AO244" s="245">
        <f t="shared" ref="AO244:AQ244" si="388">SUM(AO242:AO243)/2</f>
        <v>19.350000000000001</v>
      </c>
      <c r="AP244" s="242">
        <f t="shared" si="388"/>
        <v>132.745</v>
      </c>
      <c r="AQ244" s="242">
        <f t="shared" si="388"/>
        <v>2.35</v>
      </c>
      <c r="AR244"/>
      <c r="AS244"/>
      <c r="AT244"/>
      <c r="AU244"/>
      <c r="AV244" s="244">
        <f t="shared" ref="AV244:AW244" si="389">SUM(AV242:AV243)/2</f>
        <v>19.383499999999998</v>
      </c>
      <c r="AW244" s="244">
        <f t="shared" si="389"/>
        <v>15.169</v>
      </c>
      <c r="AX244"/>
      <c r="AY244"/>
      <c r="AZ244"/>
      <c r="BA244"/>
      <c r="BB244"/>
      <c r="BC244"/>
      <c r="BD244" s="242">
        <f t="shared" ref="BD244:BF244" si="390">SUM(BD242:BD243)/2</f>
        <v>8.18</v>
      </c>
      <c r="BE244" s="242">
        <f t="shared" si="390"/>
        <v>9.3024999999999984</v>
      </c>
      <c r="BF244" s="242">
        <f t="shared" si="390"/>
        <v>13.3</v>
      </c>
    </row>
    <row r="245" spans="1:58" x14ac:dyDescent="0.25">
      <c r="A245" s="232">
        <v>40420</v>
      </c>
      <c r="B245" s="246">
        <v>6.73</v>
      </c>
      <c r="C245" s="246">
        <v>7.02</v>
      </c>
      <c r="D245"/>
      <c r="E245"/>
      <c r="F245"/>
      <c r="G245"/>
      <c r="H245" s="246">
        <v>7.88</v>
      </c>
      <c r="I245" s="246">
        <v>1.42</v>
      </c>
      <c r="J245"/>
      <c r="K245"/>
      <c r="L245"/>
      <c r="M245"/>
      <c r="N245" s="247">
        <v>36</v>
      </c>
      <c r="O245"/>
      <c r="P245"/>
      <c r="Q245"/>
      <c r="R245" s="247">
        <v>6</v>
      </c>
      <c r="S245" s="248">
        <v>0.51800000000000002</v>
      </c>
      <c r="T245"/>
      <c r="U245"/>
      <c r="V245" s="248">
        <v>0.222</v>
      </c>
      <c r="W245" s="248">
        <v>0.34399999999999997</v>
      </c>
      <c r="X245"/>
      <c r="Y245"/>
      <c r="Z245"/>
      <c r="AA245"/>
      <c r="AB245"/>
      <c r="AC245" s="249">
        <v>28.7</v>
      </c>
      <c r="AD245"/>
      <c r="AE245"/>
      <c r="AF245"/>
      <c r="AG245"/>
      <c r="AH245" s="249">
        <v>57.3</v>
      </c>
      <c r="AI245"/>
      <c r="AJ245" s="249">
        <v>24</v>
      </c>
      <c r="AK245"/>
      <c r="AL245" s="249">
        <v>9.8000000000000007</v>
      </c>
      <c r="AM245" s="248">
        <v>0.25</v>
      </c>
      <c r="AN245"/>
      <c r="AO245" s="249">
        <v>18.8</v>
      </c>
      <c r="AP245" s="246">
        <v>135.43</v>
      </c>
      <c r="AQ245" s="246">
        <v>2.0499999999999998</v>
      </c>
      <c r="AR245"/>
      <c r="AS245"/>
      <c r="AT245"/>
      <c r="AU245"/>
      <c r="AV245" s="248">
        <v>19.715</v>
      </c>
      <c r="AW245" s="248">
        <v>15.093</v>
      </c>
      <c r="AX245"/>
      <c r="AY245"/>
      <c r="AZ245"/>
      <c r="BA245"/>
      <c r="BB245"/>
      <c r="BC245"/>
      <c r="BD245" s="246">
        <v>8.02</v>
      </c>
      <c r="BE245" s="242">
        <f>SUM(BE243:BE244)/2</f>
        <v>9.1987499999999986</v>
      </c>
      <c r="BF245" s="246">
        <v>13.3</v>
      </c>
    </row>
    <row r="246" spans="1:58" ht="15.75" thickBot="1" x14ac:dyDescent="0.3">
      <c r="A246" s="232">
        <v>40421</v>
      </c>
      <c r="B246" s="330">
        <v>7.05</v>
      </c>
      <c r="C246" s="330">
        <v>6.42</v>
      </c>
      <c r="D246"/>
      <c r="E246"/>
      <c r="F246"/>
      <c r="G246"/>
      <c r="H246" s="330">
        <v>7.53</v>
      </c>
      <c r="I246" s="330">
        <v>1.27</v>
      </c>
      <c r="J246"/>
      <c r="K246"/>
      <c r="L246"/>
      <c r="M246"/>
      <c r="N246" s="331">
        <v>38</v>
      </c>
      <c r="O246"/>
      <c r="P246"/>
      <c r="Q246"/>
      <c r="R246" s="331">
        <v>5</v>
      </c>
      <c r="S246" s="329">
        <v>0.496</v>
      </c>
      <c r="T246"/>
      <c r="U246"/>
      <c r="V246" s="329">
        <v>7.4999999999999997E-2</v>
      </c>
      <c r="W246" s="329">
        <v>0.22500000000000001</v>
      </c>
      <c r="X246"/>
      <c r="Y246"/>
      <c r="Z246"/>
      <c r="AA246"/>
      <c r="AB246"/>
      <c r="AC246" s="332">
        <v>27.7</v>
      </c>
      <c r="AD246"/>
      <c r="AE246"/>
      <c r="AF246"/>
      <c r="AG246"/>
      <c r="AH246" s="332">
        <v>55.3</v>
      </c>
      <c r="AI246"/>
      <c r="AJ246" s="332">
        <v>22.7</v>
      </c>
      <c r="AK246"/>
      <c r="AL246" s="332">
        <v>8.1999999999999993</v>
      </c>
      <c r="AM246" s="329">
        <v>0.25</v>
      </c>
      <c r="AN246"/>
      <c r="AO246" s="332">
        <v>18.600000000000001</v>
      </c>
      <c r="AP246" s="330">
        <v>134.94999999999999</v>
      </c>
      <c r="AQ246" s="330">
        <v>2.63</v>
      </c>
      <c r="AR246"/>
      <c r="AS246"/>
      <c r="AT246"/>
      <c r="AU246"/>
      <c r="AV246" s="329">
        <v>20.646000000000001</v>
      </c>
      <c r="AW246" s="329">
        <v>15.709</v>
      </c>
      <c r="AX246"/>
      <c r="AY246"/>
      <c r="AZ246"/>
      <c r="BA246"/>
      <c r="BB246"/>
      <c r="BC246"/>
      <c r="BD246" s="330">
        <v>8.02</v>
      </c>
      <c r="BE246" s="254">
        <f>SUM(BE244:BE245)/2</f>
        <v>9.2506249999999994</v>
      </c>
      <c r="BF246" s="330">
        <v>13.3</v>
      </c>
    </row>
    <row r="247" spans="1:58" x14ac:dyDescent="0.25">
      <c r="A247" s="232">
        <v>40422</v>
      </c>
      <c r="B247" s="246">
        <v>6.7</v>
      </c>
      <c r="C247" s="246">
        <v>6.41</v>
      </c>
      <c r="D247"/>
      <c r="E247"/>
      <c r="F247"/>
      <c r="G247"/>
      <c r="H247" s="246">
        <v>7.62</v>
      </c>
      <c r="I247" s="246">
        <v>1.66</v>
      </c>
      <c r="J247"/>
      <c r="K247"/>
      <c r="L247"/>
      <c r="M247"/>
      <c r="N247" s="247">
        <v>34</v>
      </c>
      <c r="O247"/>
      <c r="P247"/>
      <c r="Q247"/>
      <c r="R247" s="247">
        <v>1</v>
      </c>
      <c r="S247" s="248">
        <v>0.46</v>
      </c>
      <c r="T247"/>
      <c r="U247"/>
      <c r="V247" s="248">
        <v>0.26400000000000001</v>
      </c>
      <c r="W247" s="248">
        <v>0.16500000000000001</v>
      </c>
      <c r="X247"/>
      <c r="Y247"/>
      <c r="Z247"/>
      <c r="AA247"/>
      <c r="AB247"/>
      <c r="AC247" s="249">
        <v>28</v>
      </c>
      <c r="AD247"/>
      <c r="AE247"/>
      <c r="AF247"/>
      <c r="AG247"/>
      <c r="AH247" s="249">
        <v>56</v>
      </c>
      <c r="AI247"/>
      <c r="AJ247" s="249">
        <v>22</v>
      </c>
      <c r="AK247"/>
      <c r="AL247" s="249">
        <v>8.6999999999999993</v>
      </c>
      <c r="AM247" s="248">
        <v>0.25</v>
      </c>
      <c r="AN247"/>
      <c r="AO247" s="249">
        <v>18.899999999999999</v>
      </c>
      <c r="AP247" s="246">
        <v>140.33000000000001</v>
      </c>
      <c r="AQ247" s="246">
        <v>2.41</v>
      </c>
      <c r="AR247"/>
      <c r="AS247"/>
      <c r="AT247"/>
      <c r="AU247"/>
      <c r="AV247" s="248">
        <v>20.759</v>
      </c>
      <c r="AW247" s="248">
        <v>15.634</v>
      </c>
      <c r="AX247"/>
      <c r="AY247"/>
      <c r="AZ247"/>
      <c r="BA247"/>
      <c r="BB247"/>
      <c r="BC247"/>
      <c r="BD247" s="246">
        <v>8.02</v>
      </c>
      <c r="BE247" s="246">
        <v>8.68</v>
      </c>
      <c r="BF247" s="246">
        <v>13.3</v>
      </c>
    </row>
    <row r="248" spans="1:58" x14ac:dyDescent="0.25">
      <c r="A248" s="232">
        <v>40423</v>
      </c>
      <c r="B248" s="246">
        <v>6.71</v>
      </c>
      <c r="C248" s="246">
        <v>6.46</v>
      </c>
      <c r="D248"/>
      <c r="E248"/>
      <c r="F248"/>
      <c r="G248"/>
      <c r="H248" s="246">
        <v>7.35</v>
      </c>
      <c r="I248" s="246">
        <v>1.77</v>
      </c>
      <c r="J248"/>
      <c r="K248"/>
      <c r="L248"/>
      <c r="M248"/>
      <c r="N248" s="247">
        <v>30</v>
      </c>
      <c r="O248"/>
      <c r="P248"/>
      <c r="Q248"/>
      <c r="R248" s="247">
        <v>4</v>
      </c>
      <c r="S248" s="248">
        <v>0.42899999999999999</v>
      </c>
      <c r="T248"/>
      <c r="U248"/>
      <c r="V248" s="248">
        <v>0.33600000000000002</v>
      </c>
      <c r="W248" s="248">
        <v>0.186</v>
      </c>
      <c r="X248"/>
      <c r="Y248"/>
      <c r="Z248"/>
      <c r="AA248"/>
      <c r="AB248"/>
      <c r="AC248" s="249">
        <v>29.9</v>
      </c>
      <c r="AD248"/>
      <c r="AE248"/>
      <c r="AF248"/>
      <c r="AG248"/>
      <c r="AH248" s="249">
        <v>59.9</v>
      </c>
      <c r="AI248"/>
      <c r="AJ248" s="249">
        <v>24</v>
      </c>
      <c r="AK248"/>
      <c r="AL248" s="249">
        <v>9.1999999999999993</v>
      </c>
      <c r="AM248" s="248">
        <v>0.25</v>
      </c>
      <c r="AN248"/>
      <c r="AO248" s="249">
        <v>19.100000000000001</v>
      </c>
      <c r="AP248" s="246">
        <v>134.91999999999999</v>
      </c>
      <c r="AQ248" s="246">
        <v>2.25</v>
      </c>
      <c r="AR248"/>
      <c r="AS248"/>
      <c r="AT248"/>
      <c r="AU248"/>
      <c r="AV248" s="248">
        <v>20.332999999999998</v>
      </c>
      <c r="AW248" s="248">
        <v>15.228</v>
      </c>
      <c r="AX248"/>
      <c r="AY248"/>
      <c r="AZ248"/>
      <c r="BA248"/>
      <c r="BB248"/>
      <c r="BC248"/>
      <c r="BD248" s="246">
        <v>8.5</v>
      </c>
      <c r="BE248" s="246">
        <v>18.88</v>
      </c>
      <c r="BF248" s="246">
        <v>12.1</v>
      </c>
    </row>
    <row r="249" spans="1:58" x14ac:dyDescent="0.25">
      <c r="A249" s="232">
        <v>40424</v>
      </c>
      <c r="B249" s="246">
        <v>6.71</v>
      </c>
      <c r="C249" s="246">
        <v>6.3</v>
      </c>
      <c r="D249"/>
      <c r="E249"/>
      <c r="F249"/>
      <c r="G249"/>
      <c r="H249" s="246">
        <v>6.88</v>
      </c>
      <c r="I249" s="246">
        <v>1.74</v>
      </c>
      <c r="J249"/>
      <c r="K249"/>
      <c r="L249"/>
      <c r="M249"/>
      <c r="N249" s="247">
        <v>43</v>
      </c>
      <c r="O249"/>
      <c r="P249"/>
      <c r="Q249"/>
      <c r="R249" s="247">
        <v>2</v>
      </c>
      <c r="S249" s="248">
        <v>0.47799999999999998</v>
      </c>
      <c r="T249"/>
      <c r="U249"/>
      <c r="V249" s="248">
        <v>0.26200000000000001</v>
      </c>
      <c r="W249" s="248">
        <v>0.41299999999999998</v>
      </c>
      <c r="X249"/>
      <c r="Y249"/>
      <c r="Z249"/>
      <c r="AA249"/>
      <c r="AB249"/>
      <c r="AC249" s="249">
        <v>29.8</v>
      </c>
      <c r="AD249"/>
      <c r="AE249"/>
      <c r="AF249"/>
      <c r="AG249"/>
      <c r="AH249" s="249">
        <v>59.6</v>
      </c>
      <c r="AI249"/>
      <c r="AJ249" s="249">
        <v>23.1</v>
      </c>
      <c r="AK249"/>
      <c r="AL249" s="249">
        <v>9.1</v>
      </c>
      <c r="AM249" s="248">
        <v>0.153</v>
      </c>
      <c r="AN249"/>
      <c r="AO249" s="249">
        <v>18.5</v>
      </c>
      <c r="AP249" s="246">
        <v>134.94999999999999</v>
      </c>
      <c r="AQ249" s="246">
        <v>2.33</v>
      </c>
      <c r="AR249"/>
      <c r="AS249"/>
      <c r="AT249"/>
      <c r="AU249"/>
      <c r="AV249" s="248">
        <v>20.213000000000001</v>
      </c>
      <c r="AW249" s="248">
        <v>15.067</v>
      </c>
      <c r="AX249"/>
      <c r="AY249"/>
      <c r="AZ249"/>
      <c r="BA249"/>
      <c r="BB249"/>
      <c r="BC249"/>
      <c r="BD249" s="246">
        <v>9.1300000000000008</v>
      </c>
      <c r="BE249" s="246">
        <v>18.88</v>
      </c>
      <c r="BF249" s="246">
        <v>12.1</v>
      </c>
    </row>
    <row r="250" spans="1:58" x14ac:dyDescent="0.25">
      <c r="A250" s="232">
        <v>40425</v>
      </c>
      <c r="B250" s="246">
        <v>6.84</v>
      </c>
      <c r="C250" s="246">
        <v>6.42</v>
      </c>
      <c r="D250"/>
      <c r="E250"/>
      <c r="F250"/>
      <c r="G250"/>
      <c r="H250" s="246">
        <v>7.04</v>
      </c>
      <c r="I250" s="246">
        <v>1.81</v>
      </c>
      <c r="J250"/>
      <c r="K250"/>
      <c r="L250"/>
      <c r="M250"/>
      <c r="N250" s="247">
        <v>41</v>
      </c>
      <c r="O250"/>
      <c r="P250"/>
      <c r="Q250"/>
      <c r="R250" s="247">
        <v>1</v>
      </c>
      <c r="S250" s="248">
        <v>0.42399999999999999</v>
      </c>
      <c r="T250"/>
      <c r="U250"/>
      <c r="V250" s="248">
        <v>0.24299999999999999</v>
      </c>
      <c r="W250" s="248">
        <v>0.435</v>
      </c>
      <c r="X250"/>
      <c r="Y250"/>
      <c r="Z250"/>
      <c r="AA250"/>
      <c r="AB250"/>
      <c r="AC250" s="249">
        <v>31.1</v>
      </c>
      <c r="AD250"/>
      <c r="AE250"/>
      <c r="AF250"/>
      <c r="AG250"/>
      <c r="AH250" s="249">
        <v>62.2</v>
      </c>
      <c r="AI250"/>
      <c r="AJ250" s="249">
        <v>23.7</v>
      </c>
      <c r="AK250"/>
      <c r="AL250" s="249">
        <v>8.9</v>
      </c>
      <c r="AM250" s="248">
        <v>0.20200000000000001</v>
      </c>
      <c r="AN250"/>
      <c r="AO250" s="249">
        <v>19</v>
      </c>
      <c r="AP250" s="246">
        <v>125.6</v>
      </c>
      <c r="AQ250" s="246">
        <v>2.16</v>
      </c>
      <c r="AR250"/>
      <c r="AS250"/>
      <c r="AT250"/>
      <c r="AU250"/>
      <c r="AV250" s="248">
        <v>19.04</v>
      </c>
      <c r="AW250" s="248">
        <v>14.35</v>
      </c>
      <c r="AX250"/>
      <c r="AY250"/>
      <c r="AZ250"/>
      <c r="BA250"/>
      <c r="BB250"/>
      <c r="BC250"/>
      <c r="BD250" s="246">
        <v>9.77</v>
      </c>
      <c r="BE250" s="246">
        <v>19.899999999999999</v>
      </c>
      <c r="BF250" s="246">
        <v>12.58</v>
      </c>
    </row>
    <row r="251" spans="1:58" x14ac:dyDescent="0.25">
      <c r="A251" s="232">
        <v>40426</v>
      </c>
      <c r="B251" s="242">
        <f t="shared" ref="B251" si="391">SUM(B249:B250)/2</f>
        <v>6.7750000000000004</v>
      </c>
      <c r="C251" s="242">
        <f>SUM(C249:C250)/2</f>
        <v>6.3599999999999994</v>
      </c>
      <c r="D251"/>
      <c r="E251"/>
      <c r="F251"/>
      <c r="G251"/>
      <c r="H251" s="242">
        <f>SUM(H249:H250)/2</f>
        <v>6.96</v>
      </c>
      <c r="I251" s="246">
        <v>1.65</v>
      </c>
      <c r="J251"/>
      <c r="K251"/>
      <c r="L251"/>
      <c r="M251"/>
      <c r="N251" s="243">
        <f t="shared" ref="N251" si="392">SUM(N249:N250)/2</f>
        <v>42</v>
      </c>
      <c r="O251"/>
      <c r="P251"/>
      <c r="Q251"/>
      <c r="R251" s="243">
        <f t="shared" ref="R251" si="393">SUM(R249:R250)/2</f>
        <v>1.5</v>
      </c>
      <c r="S251" s="244">
        <f>SUM(S249:S250)/2</f>
        <v>0.45099999999999996</v>
      </c>
      <c r="T251"/>
      <c r="U251"/>
      <c r="V251" s="244">
        <f t="shared" ref="V251:W251" si="394">SUM(V249:V250)/2</f>
        <v>0.2525</v>
      </c>
      <c r="W251" s="244">
        <f t="shared" si="394"/>
        <v>0.42399999999999999</v>
      </c>
      <c r="X251"/>
      <c r="Y251"/>
      <c r="Z251"/>
      <c r="AA251"/>
      <c r="AB251"/>
      <c r="AC251" s="245">
        <f t="shared" ref="AC251" si="395">SUM(AC249:AC250)/2</f>
        <v>30.450000000000003</v>
      </c>
      <c r="AD251"/>
      <c r="AE251"/>
      <c r="AF251"/>
      <c r="AG251"/>
      <c r="AH251" s="245">
        <f t="shared" ref="AH251" si="396">SUM(AH249:AH250)/2</f>
        <v>60.900000000000006</v>
      </c>
      <c r="AI251"/>
      <c r="AJ251" s="245">
        <f t="shared" ref="AJ251" si="397">SUM(AJ249:AJ250)/2</f>
        <v>23.4</v>
      </c>
      <c r="AK251"/>
      <c r="AL251" s="245">
        <f t="shared" ref="AL251:AM251" si="398">SUM(AL249:AL250)/2</f>
        <v>9</v>
      </c>
      <c r="AM251" s="244">
        <f t="shared" si="398"/>
        <v>0.17749999999999999</v>
      </c>
      <c r="AN251"/>
      <c r="AO251" s="245">
        <f t="shared" ref="AO251" si="399">SUM(AO249:AO250)/2</f>
        <v>18.75</v>
      </c>
      <c r="AP251" s="246">
        <v>120.33</v>
      </c>
      <c r="AQ251" s="246">
        <v>2.39</v>
      </c>
      <c r="AR251"/>
      <c r="AS251"/>
      <c r="AT251"/>
      <c r="AU251"/>
      <c r="AV251" s="248">
        <v>18.641999999999999</v>
      </c>
      <c r="AW251" s="248">
        <v>13.523999999999999</v>
      </c>
      <c r="AX251"/>
      <c r="AY251"/>
      <c r="AZ251"/>
      <c r="BA251"/>
      <c r="BB251"/>
      <c r="BC251"/>
      <c r="BD251" s="246">
        <v>9.77</v>
      </c>
      <c r="BE251" s="246">
        <v>19.899999999999999</v>
      </c>
      <c r="BF251" s="246">
        <v>12.58</v>
      </c>
    </row>
    <row r="252" spans="1:58" x14ac:dyDescent="0.25">
      <c r="A252" s="232">
        <v>40427</v>
      </c>
      <c r="B252" s="246">
        <v>6.62</v>
      </c>
      <c r="C252" s="246">
        <v>6.21</v>
      </c>
      <c r="D252"/>
      <c r="E252"/>
      <c r="F252"/>
      <c r="G252"/>
      <c r="H252" s="246">
        <v>7.11</v>
      </c>
      <c r="I252" s="246">
        <v>1.61</v>
      </c>
      <c r="J252"/>
      <c r="K252"/>
      <c r="L252"/>
      <c r="M252"/>
      <c r="N252" s="247">
        <v>50</v>
      </c>
      <c r="O252"/>
      <c r="P252"/>
      <c r="Q252"/>
      <c r="R252" s="247">
        <v>3</v>
      </c>
      <c r="S252" s="248">
        <v>1.542</v>
      </c>
      <c r="T252"/>
      <c r="U252"/>
      <c r="V252" s="248">
        <v>0.24</v>
      </c>
      <c r="W252" s="248">
        <v>0.53400000000000003</v>
      </c>
      <c r="X252"/>
      <c r="Y252"/>
      <c r="Z252"/>
      <c r="AA252"/>
      <c r="AB252"/>
      <c r="AC252" s="249">
        <v>29</v>
      </c>
      <c r="AD252"/>
      <c r="AE252"/>
      <c r="AF252"/>
      <c r="AG252"/>
      <c r="AH252" s="249">
        <v>58</v>
      </c>
      <c r="AI252"/>
      <c r="AJ252" s="249">
        <v>25.9</v>
      </c>
      <c r="AK252"/>
      <c r="AL252" s="249">
        <v>10.5</v>
      </c>
      <c r="AM252" s="248">
        <v>0.13600000000000001</v>
      </c>
      <c r="AN252"/>
      <c r="AO252" s="249">
        <v>19.5</v>
      </c>
      <c r="AP252" s="246">
        <v>130.49</v>
      </c>
      <c r="AQ252" s="246">
        <v>2.59</v>
      </c>
      <c r="AR252"/>
      <c r="AS252"/>
      <c r="AT252"/>
      <c r="AU252"/>
      <c r="AV252" s="248">
        <v>19.154</v>
      </c>
      <c r="AW252" s="248">
        <v>14.098000000000001</v>
      </c>
      <c r="AX252"/>
      <c r="AY252"/>
      <c r="AZ252"/>
      <c r="BA252"/>
      <c r="BB252"/>
      <c r="BC252"/>
      <c r="BD252" s="246">
        <v>9.4499999999999993</v>
      </c>
      <c r="BE252" s="246">
        <v>7.65</v>
      </c>
      <c r="BF252" s="246">
        <v>14.25</v>
      </c>
    </row>
    <row r="253" spans="1:58" x14ac:dyDescent="0.25">
      <c r="A253" s="232">
        <v>40428</v>
      </c>
      <c r="B253" s="246">
        <v>6.67</v>
      </c>
      <c r="C253" s="246">
        <v>6.28</v>
      </c>
      <c r="D253"/>
      <c r="E253"/>
      <c r="F253"/>
      <c r="G253"/>
      <c r="H253" s="246">
        <v>7.6</v>
      </c>
      <c r="I253" s="246">
        <v>1.65</v>
      </c>
      <c r="J253"/>
      <c r="K253"/>
      <c r="L253"/>
      <c r="M253"/>
      <c r="N253" s="247">
        <v>38</v>
      </c>
      <c r="O253"/>
      <c r="P253"/>
      <c r="Q253"/>
      <c r="R253" s="247">
        <v>2</v>
      </c>
      <c r="S253" s="248">
        <v>1.1919999999999999</v>
      </c>
      <c r="T253"/>
      <c r="U253"/>
      <c r="V253" s="248">
        <v>0.33100000000000002</v>
      </c>
      <c r="W253" s="248">
        <v>0.39800000000000002</v>
      </c>
      <c r="X253"/>
      <c r="Y253"/>
      <c r="Z253"/>
      <c r="AA253"/>
      <c r="AB253"/>
      <c r="AC253" s="249">
        <v>31.3</v>
      </c>
      <c r="AD253"/>
      <c r="AE253"/>
      <c r="AF253"/>
      <c r="AG253"/>
      <c r="AH253" s="249">
        <v>62.6</v>
      </c>
      <c r="AI253"/>
      <c r="AJ253" s="249">
        <v>24.6</v>
      </c>
      <c r="AK253"/>
      <c r="AL253" s="249">
        <v>9.4</v>
      </c>
      <c r="AM253" s="248">
        <v>0.25</v>
      </c>
      <c r="AN253"/>
      <c r="AO253" s="249">
        <v>18.899999999999999</v>
      </c>
      <c r="AP253" s="246">
        <v>130.54</v>
      </c>
      <c r="AQ253" s="246">
        <v>2.5</v>
      </c>
      <c r="AR253"/>
      <c r="AS253"/>
      <c r="AT253"/>
      <c r="AU253"/>
      <c r="AV253" s="248">
        <v>19.414000000000001</v>
      </c>
      <c r="AW253" s="248">
        <v>14.273</v>
      </c>
      <c r="AX253"/>
      <c r="AY253"/>
      <c r="AZ253"/>
      <c r="BA253"/>
      <c r="BB253"/>
      <c r="BC253"/>
      <c r="BD253" s="246">
        <v>9.4499999999999993</v>
      </c>
      <c r="BE253" s="246">
        <v>15.31</v>
      </c>
      <c r="BF253" s="246">
        <v>14.25</v>
      </c>
    </row>
    <row r="254" spans="1:58" x14ac:dyDescent="0.25">
      <c r="A254" s="232">
        <v>40429</v>
      </c>
      <c r="B254" s="246">
        <v>6.19</v>
      </c>
      <c r="C254" s="246">
        <v>6.45</v>
      </c>
      <c r="D254"/>
      <c r="E254"/>
      <c r="F254"/>
      <c r="G254"/>
      <c r="H254" s="246">
        <v>7.67</v>
      </c>
      <c r="I254" s="246">
        <v>1.74</v>
      </c>
      <c r="J254"/>
      <c r="K254"/>
      <c r="L254"/>
      <c r="M254"/>
      <c r="N254" s="247">
        <v>41</v>
      </c>
      <c r="O254"/>
      <c r="P254"/>
      <c r="Q254"/>
      <c r="R254" s="247">
        <v>0</v>
      </c>
      <c r="S254" s="248">
        <v>1.111</v>
      </c>
      <c r="T254"/>
      <c r="U254"/>
      <c r="V254" s="248">
        <v>0.21299999999999999</v>
      </c>
      <c r="W254" s="248">
        <v>0.437</v>
      </c>
      <c r="X254"/>
      <c r="Y254"/>
      <c r="Z254"/>
      <c r="AA254"/>
      <c r="AB254"/>
      <c r="AC254" s="249">
        <v>33.6</v>
      </c>
      <c r="AD254"/>
      <c r="AE254"/>
      <c r="AF254"/>
      <c r="AG254"/>
      <c r="AH254" s="249">
        <v>67.2</v>
      </c>
      <c r="AI254"/>
      <c r="AJ254" s="249">
        <v>23.3</v>
      </c>
      <c r="AK254"/>
      <c r="AL254" s="249">
        <v>11.1</v>
      </c>
      <c r="AM254" s="248">
        <v>0.25</v>
      </c>
      <c r="AN254"/>
      <c r="AO254" s="249">
        <v>17.8</v>
      </c>
      <c r="AP254" s="246">
        <v>120.28</v>
      </c>
      <c r="AQ254" s="246">
        <v>2.15</v>
      </c>
      <c r="AR254"/>
      <c r="AS254"/>
      <c r="AT254"/>
      <c r="AU254"/>
      <c r="AV254" s="248">
        <v>19.170000000000002</v>
      </c>
      <c r="AW254" s="248">
        <v>14.048999999999999</v>
      </c>
      <c r="AX254"/>
      <c r="AY254"/>
      <c r="AZ254"/>
      <c r="BA254"/>
      <c r="BB254"/>
      <c r="BC254"/>
      <c r="BD254" s="246">
        <v>9.4499999999999993</v>
      </c>
      <c r="BE254" s="246">
        <v>22.96</v>
      </c>
      <c r="BF254" s="246">
        <v>14.25</v>
      </c>
    </row>
    <row r="255" spans="1:58" x14ac:dyDescent="0.25">
      <c r="A255" s="232">
        <v>40430</v>
      </c>
      <c r="B255" s="246">
        <v>7.01</v>
      </c>
      <c r="C255" s="246">
        <v>6.6</v>
      </c>
      <c r="D255"/>
      <c r="E255"/>
      <c r="F255"/>
      <c r="G255"/>
      <c r="H255" s="246">
        <v>7.62</v>
      </c>
      <c r="I255" s="246">
        <v>1.71</v>
      </c>
      <c r="J255"/>
      <c r="K255"/>
      <c r="L255"/>
      <c r="M255"/>
      <c r="N255" s="247">
        <v>36</v>
      </c>
      <c r="O255"/>
      <c r="P255"/>
      <c r="Q255"/>
      <c r="R255" s="247">
        <v>2</v>
      </c>
      <c r="S255" s="248">
        <v>0.96199999999999997</v>
      </c>
      <c r="T255"/>
      <c r="U255"/>
      <c r="V255" s="248">
        <v>0.31</v>
      </c>
      <c r="W255" s="248">
        <v>0.26300000000000001</v>
      </c>
      <c r="X255"/>
      <c r="Y255"/>
      <c r="Z255"/>
      <c r="AA255"/>
      <c r="AB255"/>
      <c r="AC255" s="249">
        <v>33.700000000000003</v>
      </c>
      <c r="AD255"/>
      <c r="AE255"/>
      <c r="AF255"/>
      <c r="AG255"/>
      <c r="AH255" s="249">
        <v>67.400000000000006</v>
      </c>
      <c r="AI255"/>
      <c r="AJ255" s="249">
        <v>26.1</v>
      </c>
      <c r="AK255"/>
      <c r="AL255" s="249">
        <v>10.7</v>
      </c>
      <c r="AM255" s="248">
        <v>0.25</v>
      </c>
      <c r="AN255"/>
      <c r="AO255" s="249">
        <v>17.7</v>
      </c>
      <c r="AP255" s="246">
        <v>119.62</v>
      </c>
      <c r="AQ255" s="246">
        <v>2.06</v>
      </c>
      <c r="AR255"/>
      <c r="AS255"/>
      <c r="AT255"/>
      <c r="AU255"/>
      <c r="AV255" s="248">
        <v>19.541</v>
      </c>
      <c r="AW255" s="248">
        <v>14.414999999999999</v>
      </c>
      <c r="AX255"/>
      <c r="AY255"/>
      <c r="AZ255"/>
      <c r="BA255"/>
      <c r="BB255"/>
      <c r="BC255"/>
      <c r="BD255" s="246">
        <v>9.4499999999999993</v>
      </c>
      <c r="BE255" s="246">
        <v>30.62</v>
      </c>
      <c r="BF255" s="246">
        <v>13.06</v>
      </c>
    </row>
    <row r="256" spans="1:58" x14ac:dyDescent="0.25">
      <c r="A256" s="232">
        <v>40431</v>
      </c>
      <c r="B256" s="246">
        <v>6.62</v>
      </c>
      <c r="C256" s="246">
        <v>6.67</v>
      </c>
      <c r="D256"/>
      <c r="E256"/>
      <c r="F256"/>
      <c r="G256"/>
      <c r="H256" s="246">
        <v>7.45</v>
      </c>
      <c r="I256" s="246">
        <v>1.59</v>
      </c>
      <c r="J256"/>
      <c r="K256"/>
      <c r="L256"/>
      <c r="M256"/>
      <c r="N256" s="247">
        <v>33</v>
      </c>
      <c r="O256"/>
      <c r="P256"/>
      <c r="Q256"/>
      <c r="R256" s="247">
        <v>4</v>
      </c>
      <c r="S256" s="248">
        <v>0.79600000000000004</v>
      </c>
      <c r="T256"/>
      <c r="U256"/>
      <c r="V256" s="248">
        <v>0.252</v>
      </c>
      <c r="W256" s="248">
        <v>0.33</v>
      </c>
      <c r="X256"/>
      <c r="Y256"/>
      <c r="Z256"/>
      <c r="AA256"/>
      <c r="AB256"/>
      <c r="AC256" s="249">
        <v>30.3</v>
      </c>
      <c r="AD256"/>
      <c r="AE256"/>
      <c r="AF256"/>
      <c r="AG256"/>
      <c r="AH256" s="249">
        <v>60.7</v>
      </c>
      <c r="AI256"/>
      <c r="AJ256" s="249">
        <v>26.4</v>
      </c>
      <c r="AK256"/>
      <c r="AL256" s="249">
        <v>10.8</v>
      </c>
      <c r="AM256" s="248">
        <v>0.25</v>
      </c>
      <c r="AN256"/>
      <c r="AO256" s="249">
        <v>16.7</v>
      </c>
      <c r="AP256" s="246">
        <v>109.32</v>
      </c>
      <c r="AQ256" s="246">
        <v>1.91</v>
      </c>
      <c r="AR256"/>
      <c r="AS256"/>
      <c r="AT256"/>
      <c r="AU256"/>
      <c r="AV256" s="248">
        <v>19.318000000000001</v>
      </c>
      <c r="AW256" s="248">
        <v>14.166</v>
      </c>
      <c r="AX256"/>
      <c r="AY256"/>
      <c r="AZ256"/>
      <c r="BA256"/>
      <c r="BB256"/>
      <c r="BC256"/>
      <c r="BD256" s="246">
        <v>9.77</v>
      </c>
      <c r="BE256" s="246">
        <v>13.78</v>
      </c>
      <c r="BF256" s="246">
        <v>13.06</v>
      </c>
    </row>
    <row r="257" spans="1:58" x14ac:dyDescent="0.25">
      <c r="A257" s="232">
        <v>40432</v>
      </c>
      <c r="B257" s="246">
        <v>6.55</v>
      </c>
      <c r="C257" s="246">
        <v>6.93</v>
      </c>
      <c r="D257"/>
      <c r="E257"/>
      <c r="F257"/>
      <c r="G257"/>
      <c r="H257" s="246">
        <v>6.61</v>
      </c>
      <c r="I257" s="246">
        <v>1.74</v>
      </c>
      <c r="J257"/>
      <c r="K257"/>
      <c r="L257"/>
      <c r="M257"/>
      <c r="N257" s="247">
        <v>24</v>
      </c>
      <c r="O257"/>
      <c r="P257"/>
      <c r="Q257"/>
      <c r="R257" s="247">
        <v>0</v>
      </c>
      <c r="S257" s="248">
        <v>0.753</v>
      </c>
      <c r="T257"/>
      <c r="U257"/>
      <c r="V257" s="248">
        <v>0.43</v>
      </c>
      <c r="W257" s="248">
        <v>0.439</v>
      </c>
      <c r="X257"/>
      <c r="Y257"/>
      <c r="Z257"/>
      <c r="AA257"/>
      <c r="AB257"/>
      <c r="AC257" s="249">
        <v>29.4</v>
      </c>
      <c r="AD257"/>
      <c r="AE257"/>
      <c r="AF257"/>
      <c r="AG257"/>
      <c r="AH257" s="249">
        <v>58.8</v>
      </c>
      <c r="AI257"/>
      <c r="AJ257" s="249">
        <v>26.1</v>
      </c>
      <c r="AK257"/>
      <c r="AL257" s="249">
        <v>9.3000000000000007</v>
      </c>
      <c r="AM257" s="248">
        <v>0.25</v>
      </c>
      <c r="AN257"/>
      <c r="AO257" s="249">
        <v>16.600000000000001</v>
      </c>
      <c r="AP257" s="246">
        <v>110.01</v>
      </c>
      <c r="AQ257" s="246">
        <v>2.04</v>
      </c>
      <c r="AR257"/>
      <c r="AS257"/>
      <c r="AT257"/>
      <c r="AU257"/>
      <c r="AV257" s="248">
        <v>18.38</v>
      </c>
      <c r="AW257" s="248">
        <v>13.22</v>
      </c>
      <c r="AX257"/>
      <c r="AY257"/>
      <c r="AZ257"/>
      <c r="BA257"/>
      <c r="BB257"/>
      <c r="BC257"/>
      <c r="BD257" s="246">
        <v>9.77</v>
      </c>
      <c r="BE257" s="246">
        <v>13.28</v>
      </c>
      <c r="BF257" s="246">
        <v>13.06</v>
      </c>
    </row>
    <row r="258" spans="1:58" x14ac:dyDescent="0.25">
      <c r="A258" s="232">
        <v>40433</v>
      </c>
      <c r="B258" s="242">
        <f t="shared" ref="B258:C258" si="400">SUM(B256:B257)/2</f>
        <v>6.585</v>
      </c>
      <c r="C258" s="242">
        <f t="shared" si="400"/>
        <v>6.8</v>
      </c>
      <c r="D258"/>
      <c r="E258"/>
      <c r="F258"/>
      <c r="G258"/>
      <c r="H258" s="242">
        <f t="shared" ref="H258:I258" si="401">SUM(H256:H257)/2</f>
        <v>7.03</v>
      </c>
      <c r="I258" s="242">
        <f t="shared" si="401"/>
        <v>1.665</v>
      </c>
      <c r="J258"/>
      <c r="K258"/>
      <c r="L258"/>
      <c r="M258"/>
      <c r="N258" s="243">
        <f t="shared" ref="N258" si="402">SUM(N256:N257)/2</f>
        <v>28.5</v>
      </c>
      <c r="O258"/>
      <c r="P258"/>
      <c r="Q258"/>
      <c r="R258" s="243">
        <f t="shared" ref="R258:S258" si="403">SUM(R256:R257)/2</f>
        <v>2</v>
      </c>
      <c r="S258" s="244">
        <f t="shared" si="403"/>
        <v>0.77449999999999997</v>
      </c>
      <c r="T258"/>
      <c r="U258"/>
      <c r="V258" s="244">
        <f t="shared" ref="V258:W258" si="404">SUM(V256:V257)/2</f>
        <v>0.34099999999999997</v>
      </c>
      <c r="W258" s="244">
        <f t="shared" si="404"/>
        <v>0.38450000000000001</v>
      </c>
      <c r="X258"/>
      <c r="Y258"/>
      <c r="Z258"/>
      <c r="AA258"/>
      <c r="AB258"/>
      <c r="AC258" s="245">
        <f t="shared" ref="AC258" si="405">SUM(AC256:AC257)/2</f>
        <v>29.85</v>
      </c>
      <c r="AD258"/>
      <c r="AE258"/>
      <c r="AF258"/>
      <c r="AG258"/>
      <c r="AH258" s="245">
        <f t="shared" ref="AH258" si="406">SUM(AH256:AH257)/2</f>
        <v>59.75</v>
      </c>
      <c r="AI258"/>
      <c r="AJ258" s="245">
        <f t="shared" ref="AJ258" si="407">SUM(AJ256:AJ257)/2</f>
        <v>26.25</v>
      </c>
      <c r="AK258"/>
      <c r="AL258" s="245">
        <f t="shared" ref="AL258:AM258" si="408">SUM(AL256:AL257)/2</f>
        <v>10.050000000000001</v>
      </c>
      <c r="AM258" s="244">
        <f t="shared" si="408"/>
        <v>0.25</v>
      </c>
      <c r="AN258"/>
      <c r="AO258" s="245">
        <f t="shared" ref="AO258" si="409">SUM(AO256:AO257)/2</f>
        <v>16.649999999999999</v>
      </c>
      <c r="AP258" s="246">
        <v>94.84</v>
      </c>
      <c r="AQ258" s="246">
        <v>1.61</v>
      </c>
      <c r="AR258"/>
      <c r="AS258"/>
      <c r="AT258"/>
      <c r="AU258"/>
      <c r="AV258" s="248">
        <v>17.617000000000001</v>
      </c>
      <c r="AW258" s="248">
        <v>13.337999999999999</v>
      </c>
      <c r="AX258"/>
      <c r="AY258"/>
      <c r="AZ258"/>
      <c r="BA258"/>
      <c r="BB258"/>
      <c r="BC258"/>
      <c r="BD258" s="246">
        <v>9.77</v>
      </c>
      <c r="BE258" s="246">
        <v>13.78</v>
      </c>
      <c r="BF258" s="246">
        <v>13.06</v>
      </c>
    </row>
    <row r="259" spans="1:58" x14ac:dyDescent="0.25">
      <c r="A259" s="232">
        <v>40434</v>
      </c>
      <c r="B259" s="246">
        <v>7.26</v>
      </c>
      <c r="C259" s="246">
        <v>6.4</v>
      </c>
      <c r="D259"/>
      <c r="E259"/>
      <c r="F259"/>
      <c r="G259"/>
      <c r="H259" s="246">
        <v>6.64</v>
      </c>
      <c r="I259" s="246">
        <v>1.79</v>
      </c>
      <c r="J259"/>
      <c r="K259"/>
      <c r="L259"/>
      <c r="M259"/>
      <c r="N259" s="247">
        <v>41</v>
      </c>
      <c r="O259"/>
      <c r="P259"/>
      <c r="Q259"/>
      <c r="R259" s="247">
        <v>3</v>
      </c>
      <c r="S259" s="248">
        <v>0.78200000000000003</v>
      </c>
      <c r="T259"/>
      <c r="U259"/>
      <c r="V259" s="248">
        <v>4.2999999999999997E-2</v>
      </c>
      <c r="W259" s="248">
        <v>0.65500000000000003</v>
      </c>
      <c r="X259"/>
      <c r="Y259"/>
      <c r="Z259"/>
      <c r="AA259"/>
      <c r="AB259"/>
      <c r="AC259" s="249">
        <v>30.5</v>
      </c>
      <c r="AD259"/>
      <c r="AE259"/>
      <c r="AF259"/>
      <c r="AG259"/>
      <c r="AH259" s="249">
        <v>61</v>
      </c>
      <c r="AI259"/>
      <c r="AJ259" s="249">
        <v>25.2</v>
      </c>
      <c r="AK259"/>
      <c r="AL259" s="249">
        <v>7.6</v>
      </c>
      <c r="AM259" s="248">
        <v>0.25</v>
      </c>
      <c r="AN259"/>
      <c r="AO259" s="249">
        <v>15.4</v>
      </c>
      <c r="AP259" s="246">
        <v>115.39</v>
      </c>
      <c r="AQ259" s="246">
        <v>1.96</v>
      </c>
      <c r="AR259"/>
      <c r="AS259"/>
      <c r="AT259"/>
      <c r="AU259"/>
      <c r="AV259" s="248">
        <v>19.123999999999999</v>
      </c>
      <c r="AW259" s="248">
        <v>13.976000000000001</v>
      </c>
      <c r="AX259"/>
      <c r="AY259"/>
      <c r="AZ259"/>
      <c r="BA259"/>
      <c r="BB259"/>
      <c r="BC259"/>
      <c r="BD259" s="246">
        <v>9.77</v>
      </c>
      <c r="BE259" s="246">
        <v>13.78</v>
      </c>
      <c r="BF259" s="246">
        <v>14.25</v>
      </c>
    </row>
    <row r="260" spans="1:58" x14ac:dyDescent="0.25">
      <c r="A260" s="232">
        <v>40435</v>
      </c>
      <c r="B260" s="246">
        <v>6.39</v>
      </c>
      <c r="C260" s="246">
        <v>6.34</v>
      </c>
      <c r="D260"/>
      <c r="E260"/>
      <c r="F260"/>
      <c r="G260"/>
      <c r="H260" s="246">
        <v>7.55</v>
      </c>
      <c r="I260" s="246">
        <v>1.84</v>
      </c>
      <c r="J260"/>
      <c r="K260"/>
      <c r="L260"/>
      <c r="M260"/>
      <c r="N260" s="247">
        <v>34</v>
      </c>
      <c r="O260"/>
      <c r="P260"/>
      <c r="Q260"/>
      <c r="R260" s="247">
        <v>1</v>
      </c>
      <c r="S260" s="248">
        <v>0.78300000000000003</v>
      </c>
      <c r="T260"/>
      <c r="U260"/>
      <c r="V260" s="248">
        <v>0.312</v>
      </c>
      <c r="W260" s="248">
        <v>0.56899999999999995</v>
      </c>
      <c r="X260"/>
      <c r="Y260"/>
      <c r="Z260"/>
      <c r="AA260"/>
      <c r="AB260"/>
      <c r="AC260" s="249">
        <v>32.700000000000003</v>
      </c>
      <c r="AD260"/>
      <c r="AE260"/>
      <c r="AF260"/>
      <c r="AG260"/>
      <c r="AH260" s="249">
        <v>65.400000000000006</v>
      </c>
      <c r="AI260"/>
      <c r="AJ260" s="249">
        <v>27.3</v>
      </c>
      <c r="AK260"/>
      <c r="AL260" s="249">
        <v>9.1</v>
      </c>
      <c r="AM260" s="248">
        <v>0.16800000000000001</v>
      </c>
      <c r="AN260"/>
      <c r="AO260" s="249">
        <v>15.1</v>
      </c>
      <c r="AP260" s="246">
        <v>129.59</v>
      </c>
      <c r="AQ260" s="246">
        <v>1.75</v>
      </c>
      <c r="AR260"/>
      <c r="AS260"/>
      <c r="AT260"/>
      <c r="AU260"/>
      <c r="AV260" s="248">
        <v>19.026</v>
      </c>
      <c r="AW260" s="248">
        <v>13.851000000000001</v>
      </c>
      <c r="AX260"/>
      <c r="AY260"/>
      <c r="AZ260"/>
      <c r="BA260"/>
      <c r="BB260"/>
      <c r="BC260"/>
      <c r="BD260" s="246">
        <v>10.08</v>
      </c>
      <c r="BE260" s="246">
        <v>28.07</v>
      </c>
      <c r="BF260" s="246">
        <v>13.3</v>
      </c>
    </row>
    <row r="261" spans="1:58" x14ac:dyDescent="0.25">
      <c r="A261" s="232">
        <v>40436</v>
      </c>
      <c r="B261" s="246">
        <v>7.11</v>
      </c>
      <c r="C261" s="246">
        <v>6.17</v>
      </c>
      <c r="D261"/>
      <c r="E261"/>
      <c r="F261"/>
      <c r="G261"/>
      <c r="H261" s="246">
        <v>7.7</v>
      </c>
      <c r="I261" s="246">
        <v>1.74</v>
      </c>
      <c r="J261"/>
      <c r="K261"/>
      <c r="L261"/>
      <c r="M261"/>
      <c r="N261" s="247">
        <v>33</v>
      </c>
      <c r="O261"/>
      <c r="P261"/>
      <c r="Q261"/>
      <c r="R261" s="247">
        <v>0</v>
      </c>
      <c r="S261" s="248">
        <v>0.58199999999999996</v>
      </c>
      <c r="T261"/>
      <c r="U261"/>
      <c r="V261" s="248">
        <v>0.45700000000000002</v>
      </c>
      <c r="W261" s="248">
        <v>0.39400000000000002</v>
      </c>
      <c r="X261"/>
      <c r="Y261"/>
      <c r="Z261"/>
      <c r="AA261"/>
      <c r="AB261"/>
      <c r="AC261" s="249">
        <v>31.3</v>
      </c>
      <c r="AD261"/>
      <c r="AE261"/>
      <c r="AF261"/>
      <c r="AG261"/>
      <c r="AH261" s="249">
        <v>62.6</v>
      </c>
      <c r="AI261"/>
      <c r="AJ261" s="249">
        <v>26.5</v>
      </c>
      <c r="AK261"/>
      <c r="AL261" s="249">
        <v>8.9</v>
      </c>
      <c r="AM261" s="248">
        <v>0.152</v>
      </c>
      <c r="AN261"/>
      <c r="AO261" s="249">
        <v>15.6</v>
      </c>
      <c r="AP261" s="246">
        <v>111.91</v>
      </c>
      <c r="AQ261" s="246">
        <v>1.89</v>
      </c>
      <c r="AR261"/>
      <c r="AS261"/>
      <c r="AT261"/>
      <c r="AU261"/>
      <c r="AV261" s="248">
        <v>19.196999999999999</v>
      </c>
      <c r="AW261" s="248">
        <v>14.007</v>
      </c>
      <c r="AX261"/>
      <c r="AY261"/>
      <c r="AZ261"/>
      <c r="BA261"/>
      <c r="BB261"/>
      <c r="BC261"/>
      <c r="BD261" s="246">
        <v>10.4</v>
      </c>
      <c r="BE261" s="246">
        <v>38.75</v>
      </c>
      <c r="BF261" s="246">
        <v>13.3</v>
      </c>
    </row>
    <row r="262" spans="1:58" x14ac:dyDescent="0.25">
      <c r="A262" s="232">
        <v>40437</v>
      </c>
      <c r="B262" s="246">
        <v>6.07</v>
      </c>
      <c r="C262" s="246">
        <v>6.26</v>
      </c>
      <c r="D262"/>
      <c r="E262"/>
      <c r="F262"/>
      <c r="G262"/>
      <c r="H262" s="246">
        <v>7.75</v>
      </c>
      <c r="I262" s="246">
        <v>1.76</v>
      </c>
      <c r="J262"/>
      <c r="K262"/>
      <c r="L262"/>
      <c r="M262"/>
      <c r="N262" s="247">
        <v>35</v>
      </c>
      <c r="O262"/>
      <c r="P262"/>
      <c r="Q262"/>
      <c r="R262" s="247">
        <v>1</v>
      </c>
      <c r="S262" s="248">
        <v>0.64700000000000002</v>
      </c>
      <c r="T262"/>
      <c r="U262"/>
      <c r="V262" s="248">
        <v>0.41599999999999998</v>
      </c>
      <c r="W262" s="248">
        <v>0.38500000000000001</v>
      </c>
      <c r="X262"/>
      <c r="Y262"/>
      <c r="Z262"/>
      <c r="AA262"/>
      <c r="AB262"/>
      <c r="AC262" s="249">
        <v>34.4</v>
      </c>
      <c r="AD262"/>
      <c r="AE262"/>
      <c r="AF262"/>
      <c r="AG262"/>
      <c r="AH262" s="249">
        <v>68.8</v>
      </c>
      <c r="AI262"/>
      <c r="AJ262" s="249">
        <v>25.5</v>
      </c>
      <c r="AK262"/>
      <c r="AL262" s="249">
        <v>9.1</v>
      </c>
      <c r="AM262" s="248">
        <v>0.23200000000000001</v>
      </c>
      <c r="AN262"/>
      <c r="AO262" s="249">
        <v>15</v>
      </c>
      <c r="AP262" s="246">
        <v>105.11</v>
      </c>
      <c r="AQ262" s="246">
        <v>1.65</v>
      </c>
      <c r="AR262"/>
      <c r="AS262"/>
      <c r="AT262"/>
      <c r="AU262"/>
      <c r="AV262" s="248">
        <v>19.173999999999999</v>
      </c>
      <c r="AW262" s="248">
        <v>13.978</v>
      </c>
      <c r="AX262"/>
      <c r="AY262"/>
      <c r="AZ262"/>
      <c r="BA262"/>
      <c r="BB262"/>
      <c r="BC262"/>
      <c r="BD262" s="246">
        <v>10.4</v>
      </c>
      <c r="BE262" s="246">
        <v>38.270000000000003</v>
      </c>
      <c r="BF262" s="246">
        <v>13.3</v>
      </c>
    </row>
    <row r="263" spans="1:58" x14ac:dyDescent="0.25">
      <c r="A263" s="232">
        <v>40438</v>
      </c>
      <c r="B263" s="246">
        <v>6.52</v>
      </c>
      <c r="C263" s="246">
        <v>6.17</v>
      </c>
      <c r="D263"/>
      <c r="E263"/>
      <c r="F263"/>
      <c r="G263"/>
      <c r="H263" s="246">
        <v>7.48</v>
      </c>
      <c r="I263" s="246">
        <v>1.73</v>
      </c>
      <c r="J263"/>
      <c r="K263"/>
      <c r="L263"/>
      <c r="M263"/>
      <c r="N263" s="247">
        <v>27</v>
      </c>
      <c r="O263"/>
      <c r="P263"/>
      <c r="Q263"/>
      <c r="R263" s="247">
        <v>2</v>
      </c>
      <c r="S263" s="248">
        <v>0.61399999999999999</v>
      </c>
      <c r="T263"/>
      <c r="U263"/>
      <c r="V263" s="248">
        <v>0.74299999999999999</v>
      </c>
      <c r="W263" s="248">
        <v>0.26300000000000001</v>
      </c>
      <c r="X263"/>
      <c r="Y263"/>
      <c r="Z263"/>
      <c r="AA263"/>
      <c r="AB263"/>
      <c r="AC263" s="249">
        <v>35.9</v>
      </c>
      <c r="AD263"/>
      <c r="AE263"/>
      <c r="AF263"/>
      <c r="AG263"/>
      <c r="AH263" s="249">
        <v>71.8</v>
      </c>
      <c r="AI263"/>
      <c r="AJ263" s="249">
        <v>26.7</v>
      </c>
      <c r="AK263"/>
      <c r="AL263" s="249">
        <v>8.6999999999999993</v>
      </c>
      <c r="AM263" s="248">
        <v>0.13</v>
      </c>
      <c r="AN263"/>
      <c r="AO263" s="249">
        <v>15.5</v>
      </c>
      <c r="AP263" s="246">
        <v>104.6</v>
      </c>
      <c r="AQ263" s="246">
        <v>1.56</v>
      </c>
      <c r="AR263"/>
      <c r="AS263"/>
      <c r="AT263"/>
      <c r="AU263"/>
      <c r="AV263" s="248">
        <v>19.61</v>
      </c>
      <c r="AW263" s="248">
        <v>14.422000000000001</v>
      </c>
      <c r="AX263"/>
      <c r="AY263"/>
      <c r="AZ263"/>
      <c r="BA263"/>
      <c r="BB263"/>
      <c r="BC263"/>
      <c r="BD263" s="246">
        <v>10.72</v>
      </c>
      <c r="BE263" s="246">
        <v>45.93</v>
      </c>
      <c r="BF263" s="246">
        <v>13.3</v>
      </c>
    </row>
    <row r="264" spans="1:58" x14ac:dyDescent="0.25">
      <c r="A264" s="232">
        <v>40439</v>
      </c>
      <c r="B264" s="246">
        <v>6.3</v>
      </c>
      <c r="C264" s="246">
        <v>6.24</v>
      </c>
      <c r="D264"/>
      <c r="E264"/>
      <c r="F264"/>
      <c r="G264"/>
      <c r="H264" s="246">
        <v>7.63</v>
      </c>
      <c r="I264" s="246">
        <v>1.82</v>
      </c>
      <c r="J264"/>
      <c r="K264"/>
      <c r="L264"/>
      <c r="M264"/>
      <c r="N264" s="247">
        <v>38</v>
      </c>
      <c r="O264"/>
      <c r="P264"/>
      <c r="Q264"/>
      <c r="R264" s="247">
        <v>2</v>
      </c>
      <c r="S264" s="248">
        <v>0.60099999999999998</v>
      </c>
      <c r="T264"/>
      <c r="U264"/>
      <c r="V264" s="248">
        <v>0.312</v>
      </c>
      <c r="W264" s="248">
        <v>0.317</v>
      </c>
      <c r="X264"/>
      <c r="Y264"/>
      <c r="Z264"/>
      <c r="AA264"/>
      <c r="AB264"/>
      <c r="AC264" s="249">
        <v>29.8</v>
      </c>
      <c r="AD264"/>
      <c r="AE264"/>
      <c r="AF264"/>
      <c r="AG264"/>
      <c r="AH264" s="249">
        <v>59.6</v>
      </c>
      <c r="AI264"/>
      <c r="AJ264" s="249">
        <v>21.2</v>
      </c>
      <c r="AK264"/>
      <c r="AL264" s="249">
        <v>9.1999999999999993</v>
      </c>
      <c r="AM264" s="248">
        <v>0.14299999999999999</v>
      </c>
      <c r="AN264"/>
      <c r="AO264" s="249">
        <v>15.7</v>
      </c>
      <c r="AP264" s="246">
        <v>120.79</v>
      </c>
      <c r="AQ264" s="246">
        <v>1.96</v>
      </c>
      <c r="AR264"/>
      <c r="AS264"/>
      <c r="AT264"/>
      <c r="AU264"/>
      <c r="AV264" s="248">
        <v>19.21</v>
      </c>
      <c r="AW264" s="248">
        <v>14.5</v>
      </c>
      <c r="AX264"/>
      <c r="AY264"/>
      <c r="AZ264"/>
      <c r="BA264"/>
      <c r="BB264"/>
      <c r="BC264"/>
      <c r="BD264" s="246">
        <v>10.72</v>
      </c>
      <c r="BE264" s="246">
        <v>45.73</v>
      </c>
      <c r="BF264" s="246">
        <v>13.3</v>
      </c>
    </row>
    <row r="265" spans="1:58" x14ac:dyDescent="0.25">
      <c r="A265" s="232">
        <v>40440</v>
      </c>
      <c r="B265" s="242">
        <f t="shared" ref="B265:C265" si="410">SUM(B263:B264)/2</f>
        <v>6.41</v>
      </c>
      <c r="C265" s="242">
        <f t="shared" si="410"/>
        <v>6.2050000000000001</v>
      </c>
      <c r="D265"/>
      <c r="E265"/>
      <c r="F265"/>
      <c r="G265"/>
      <c r="H265" s="242">
        <f t="shared" ref="H265:I265" si="411">SUM(H263:H264)/2</f>
        <v>7.5549999999999997</v>
      </c>
      <c r="I265" s="242">
        <f t="shared" si="411"/>
        <v>1.7749999999999999</v>
      </c>
      <c r="J265"/>
      <c r="K265"/>
      <c r="L265"/>
      <c r="M265"/>
      <c r="N265" s="243">
        <f t="shared" ref="N265" si="412">SUM(N263:N264)/2</f>
        <v>32.5</v>
      </c>
      <c r="O265"/>
      <c r="P265"/>
      <c r="Q265"/>
      <c r="R265" s="243">
        <f t="shared" ref="R265:S265" si="413">SUM(R263:R264)/2</f>
        <v>2</v>
      </c>
      <c r="S265" s="244">
        <f t="shared" si="413"/>
        <v>0.60749999999999993</v>
      </c>
      <c r="T265"/>
      <c r="U265"/>
      <c r="V265" s="244">
        <f t="shared" ref="V265:W265" si="414">SUM(V263:V264)/2</f>
        <v>0.52749999999999997</v>
      </c>
      <c r="W265" s="244">
        <f t="shared" si="414"/>
        <v>0.29000000000000004</v>
      </c>
      <c r="X265"/>
      <c r="Y265"/>
      <c r="Z265"/>
      <c r="AA265"/>
      <c r="AB265"/>
      <c r="AC265" s="245">
        <f t="shared" ref="AC265" si="415">SUM(AC263:AC264)/2</f>
        <v>32.85</v>
      </c>
      <c r="AD265"/>
      <c r="AE265"/>
      <c r="AF265"/>
      <c r="AG265"/>
      <c r="AH265" s="245">
        <f t="shared" ref="AH265" si="416">SUM(AH263:AH264)/2</f>
        <v>65.7</v>
      </c>
      <c r="AI265"/>
      <c r="AJ265" s="245">
        <f t="shared" ref="AJ265" si="417">SUM(AJ263:AJ264)/2</f>
        <v>23.95</v>
      </c>
      <c r="AK265"/>
      <c r="AL265" s="245">
        <f t="shared" ref="AL265:AM265" si="418">SUM(AL263:AL264)/2</f>
        <v>8.9499999999999993</v>
      </c>
      <c r="AM265" s="244">
        <f t="shared" si="418"/>
        <v>0.13650000000000001</v>
      </c>
      <c r="AN265"/>
      <c r="AO265" s="245">
        <f t="shared" ref="AO265:AQ265" si="419">SUM(AO263:AO264)/2</f>
        <v>15.6</v>
      </c>
      <c r="AP265" s="242">
        <f t="shared" si="419"/>
        <v>112.69499999999999</v>
      </c>
      <c r="AQ265" s="242">
        <f t="shared" si="419"/>
        <v>1.76</v>
      </c>
      <c r="AR265"/>
      <c r="AS265"/>
      <c r="AT265"/>
      <c r="AU265"/>
      <c r="AV265" s="244">
        <f t="shared" ref="AV265:AW265" si="420">SUM(AV263:AV264)/2</f>
        <v>19.41</v>
      </c>
      <c r="AW265" s="244">
        <f t="shared" si="420"/>
        <v>14.461</v>
      </c>
      <c r="AX265"/>
      <c r="AY265"/>
      <c r="AZ265"/>
      <c r="BA265"/>
      <c r="BB265"/>
      <c r="BC265"/>
      <c r="BD265" s="242">
        <f t="shared" ref="BD265:BF265" si="421">SUM(BD263:BD264)/2</f>
        <v>10.72</v>
      </c>
      <c r="BE265" s="242">
        <f t="shared" si="421"/>
        <v>45.83</v>
      </c>
      <c r="BF265" s="242">
        <f t="shared" si="421"/>
        <v>13.3</v>
      </c>
    </row>
    <row r="266" spans="1:58" x14ac:dyDescent="0.25">
      <c r="A266" s="232">
        <v>40441</v>
      </c>
      <c r="B266" s="246">
        <v>6.97</v>
      </c>
      <c r="C266" s="246">
        <v>6.32</v>
      </c>
      <c r="D266"/>
      <c r="E266"/>
      <c r="F266"/>
      <c r="G266"/>
      <c r="H266" s="246">
        <v>7.11</v>
      </c>
      <c r="I266" s="246">
        <v>1.8</v>
      </c>
      <c r="J266"/>
      <c r="K266"/>
      <c r="L266"/>
      <c r="M266"/>
      <c r="N266" s="247">
        <v>35</v>
      </c>
      <c r="O266"/>
      <c r="P266"/>
      <c r="Q266"/>
      <c r="R266" s="247">
        <v>0</v>
      </c>
      <c r="S266" s="248">
        <v>0.51100000000000001</v>
      </c>
      <c r="T266"/>
      <c r="U266"/>
      <c r="V266" s="248">
        <v>0.90400000000000003</v>
      </c>
      <c r="W266" s="248">
        <v>0.34200000000000003</v>
      </c>
      <c r="X266"/>
      <c r="Y266"/>
      <c r="Z266"/>
      <c r="AA266"/>
      <c r="AB266"/>
      <c r="AC266" s="249">
        <v>34.1</v>
      </c>
      <c r="AD266"/>
      <c r="AE266"/>
      <c r="AF266"/>
      <c r="AG266"/>
      <c r="AH266" s="249">
        <v>68.3</v>
      </c>
      <c r="AI266"/>
      <c r="AJ266" s="249">
        <v>23.2</v>
      </c>
      <c r="AK266"/>
      <c r="AL266" s="249">
        <v>9.8000000000000007</v>
      </c>
      <c r="AM266" s="248">
        <v>0.151</v>
      </c>
      <c r="AN266"/>
      <c r="AO266" s="249">
        <v>14.8</v>
      </c>
      <c r="AP266" s="246">
        <v>110.21</v>
      </c>
      <c r="AQ266" s="246">
        <v>1.76</v>
      </c>
      <c r="AR266"/>
      <c r="AS266"/>
      <c r="AT266"/>
      <c r="AU266"/>
      <c r="AV266" s="240">
        <v>19.239000000000001</v>
      </c>
      <c r="AW266" s="240">
        <v>14.057</v>
      </c>
      <c r="AX266"/>
      <c r="AY266"/>
      <c r="AZ266"/>
      <c r="BA266"/>
      <c r="BB266"/>
      <c r="BC266"/>
      <c r="BD266" s="246">
        <v>10.72</v>
      </c>
      <c r="BE266" s="246">
        <v>45.93</v>
      </c>
      <c r="BF266" s="246">
        <v>11.86</v>
      </c>
    </row>
    <row r="267" spans="1:58" x14ac:dyDescent="0.25">
      <c r="A267" s="232">
        <v>40442</v>
      </c>
      <c r="B267" s="187">
        <v>6.29</v>
      </c>
      <c r="C267" s="187">
        <v>6.48</v>
      </c>
      <c r="D267"/>
      <c r="E267"/>
      <c r="F267"/>
      <c r="G267"/>
      <c r="H267" s="187">
        <v>7.09</v>
      </c>
      <c r="I267" s="187">
        <v>1.65</v>
      </c>
      <c r="J267"/>
      <c r="K267"/>
      <c r="L267"/>
      <c r="M267"/>
      <c r="N267" s="239">
        <v>46</v>
      </c>
      <c r="O267"/>
      <c r="P267"/>
      <c r="Q267"/>
      <c r="R267" s="239">
        <v>0</v>
      </c>
      <c r="S267" s="240">
        <v>0.59599999999999997</v>
      </c>
      <c r="T267"/>
      <c r="U267"/>
      <c r="V267" s="240">
        <v>0.80400000000000005</v>
      </c>
      <c r="W267" s="240">
        <v>0.53</v>
      </c>
      <c r="X267"/>
      <c r="Y267"/>
      <c r="Z267"/>
      <c r="AA267"/>
      <c r="AB267"/>
      <c r="AC267" s="241">
        <v>34.4</v>
      </c>
      <c r="AD267"/>
      <c r="AE267"/>
      <c r="AF267"/>
      <c r="AG267"/>
      <c r="AH267" s="241">
        <v>68.8</v>
      </c>
      <c r="AI267"/>
      <c r="AJ267" s="241">
        <v>24.5</v>
      </c>
      <c r="AK267"/>
      <c r="AL267" s="241">
        <v>10.6</v>
      </c>
      <c r="AM267" s="240">
        <v>0.156</v>
      </c>
      <c r="AN267"/>
      <c r="AO267" s="241">
        <v>14.2</v>
      </c>
      <c r="AP267" s="187">
        <v>100.17</v>
      </c>
      <c r="AQ267" s="187">
        <v>1.62</v>
      </c>
      <c r="AR267"/>
      <c r="AS267"/>
      <c r="AT267"/>
      <c r="AU267"/>
      <c r="AV267" s="240">
        <v>19.033999999999999</v>
      </c>
      <c r="AW267" s="240">
        <v>13.904</v>
      </c>
      <c r="AX267"/>
      <c r="AY267"/>
      <c r="AZ267"/>
      <c r="BA267"/>
      <c r="BB267"/>
      <c r="BC267"/>
      <c r="BD267" s="187">
        <v>10.72</v>
      </c>
      <c r="BE267" s="187">
        <v>45.93</v>
      </c>
      <c r="BF267" s="187">
        <v>11.86</v>
      </c>
    </row>
    <row r="268" spans="1:58" x14ac:dyDescent="0.25">
      <c r="A268" s="232">
        <v>40443</v>
      </c>
      <c r="B268" s="187">
        <v>6.7</v>
      </c>
      <c r="C268" s="187">
        <v>5.98</v>
      </c>
      <c r="D268"/>
      <c r="E268"/>
      <c r="F268"/>
      <c r="G268"/>
      <c r="H268" s="187">
        <v>7.48</v>
      </c>
      <c r="I268" s="187">
        <v>1.41</v>
      </c>
      <c r="J268"/>
      <c r="K268"/>
      <c r="L268"/>
      <c r="M268"/>
      <c r="N268" s="239">
        <v>54</v>
      </c>
      <c r="O268"/>
      <c r="P268"/>
      <c r="Q268"/>
      <c r="R268" s="239">
        <v>7</v>
      </c>
      <c r="S268" s="240">
        <v>0.71699999999999997</v>
      </c>
      <c r="T268"/>
      <c r="U268"/>
      <c r="V268" s="240">
        <v>0.97199999999999998</v>
      </c>
      <c r="W268" s="240">
        <v>1.1259999999999999</v>
      </c>
      <c r="X268"/>
      <c r="Y268"/>
      <c r="Z268"/>
      <c r="AA268"/>
      <c r="AB268"/>
      <c r="AC268" s="241">
        <v>29</v>
      </c>
      <c r="AD268"/>
      <c r="AE268"/>
      <c r="AF268"/>
      <c r="AG268"/>
      <c r="AH268" s="241">
        <v>58</v>
      </c>
      <c r="AI268"/>
      <c r="AJ268" s="241">
        <v>21.6</v>
      </c>
      <c r="AK268"/>
      <c r="AL268" s="241">
        <v>10</v>
      </c>
      <c r="AM268" s="240">
        <v>0.17499999999999999</v>
      </c>
      <c r="AN268"/>
      <c r="AO268" s="241">
        <v>13.9</v>
      </c>
      <c r="AP268" s="187">
        <v>110.49</v>
      </c>
      <c r="AQ268" s="187">
        <v>2.02</v>
      </c>
      <c r="AR268"/>
      <c r="AS268"/>
      <c r="AT268"/>
      <c r="AU268"/>
      <c r="AV268" s="240">
        <v>19.614999999999998</v>
      </c>
      <c r="AW268" s="240">
        <v>14.606</v>
      </c>
      <c r="AX268"/>
      <c r="AY268"/>
      <c r="AZ268"/>
      <c r="BA268"/>
      <c r="BB268"/>
      <c r="BC268"/>
      <c r="BD268" s="187">
        <v>10.72</v>
      </c>
      <c r="BE268" s="187">
        <v>25.51</v>
      </c>
      <c r="BF268" s="187">
        <v>11.86</v>
      </c>
    </row>
    <row r="269" spans="1:58" x14ac:dyDescent="0.25">
      <c r="A269" s="232">
        <v>40444</v>
      </c>
      <c r="B269" s="187">
        <v>5.9</v>
      </c>
      <c r="C269" s="187">
        <v>6.68</v>
      </c>
      <c r="D269"/>
      <c r="E269"/>
      <c r="F269"/>
      <c r="G269"/>
      <c r="H269" s="187">
        <v>7.02</v>
      </c>
      <c r="I269" s="187">
        <v>1.66</v>
      </c>
      <c r="J269"/>
      <c r="K269"/>
      <c r="L269"/>
      <c r="M269"/>
      <c r="N269" s="239">
        <v>68</v>
      </c>
      <c r="O269"/>
      <c r="P269"/>
      <c r="Q269"/>
      <c r="R269" s="239">
        <v>5</v>
      </c>
      <c r="S269" s="240">
        <v>0.71</v>
      </c>
      <c r="T269"/>
      <c r="U269"/>
      <c r="V269" s="240">
        <v>1.19</v>
      </c>
      <c r="W269" s="240">
        <v>1.089</v>
      </c>
      <c r="X269"/>
      <c r="Y269"/>
      <c r="Z269"/>
      <c r="AA269"/>
      <c r="AB269"/>
      <c r="AC269" s="241">
        <v>30.5</v>
      </c>
      <c r="AD269"/>
      <c r="AE269"/>
      <c r="AF269"/>
      <c r="AG269"/>
      <c r="AH269" s="241">
        <v>61</v>
      </c>
      <c r="AI269"/>
      <c r="AJ269" s="241">
        <v>22.2</v>
      </c>
      <c r="AK269"/>
      <c r="AL269" s="241">
        <v>8.1999999999999993</v>
      </c>
      <c r="AM269" s="240">
        <v>0.17399999999999999</v>
      </c>
      <c r="AN269"/>
      <c r="AO269" s="241">
        <v>14.2</v>
      </c>
      <c r="AP269" s="187">
        <v>113.2</v>
      </c>
      <c r="AQ269" s="187">
        <v>2.12</v>
      </c>
      <c r="AR269"/>
      <c r="AS269"/>
      <c r="AT269"/>
      <c r="AU269"/>
      <c r="AV269" s="240">
        <v>18.908999999999999</v>
      </c>
      <c r="AW269" s="240">
        <v>13.597</v>
      </c>
      <c r="AX269"/>
      <c r="AY269"/>
      <c r="AZ269"/>
      <c r="BA269"/>
      <c r="BB269"/>
      <c r="BC269"/>
      <c r="BD269" s="187">
        <v>10.72</v>
      </c>
      <c r="BE269" s="187">
        <v>30.62</v>
      </c>
      <c r="BF269" s="187">
        <v>11.86</v>
      </c>
    </row>
    <row r="270" spans="1:58" x14ac:dyDescent="0.25">
      <c r="A270" s="232">
        <v>40445</v>
      </c>
      <c r="B270" s="187">
        <v>6.15</v>
      </c>
      <c r="C270" s="187">
        <v>6.36</v>
      </c>
      <c r="D270"/>
      <c r="E270"/>
      <c r="F270"/>
      <c r="G270"/>
      <c r="H270" s="187">
        <v>7.52</v>
      </c>
      <c r="I270" s="187">
        <v>1.59</v>
      </c>
      <c r="J270"/>
      <c r="K270"/>
      <c r="L270"/>
      <c r="M270"/>
      <c r="N270" s="239">
        <v>53</v>
      </c>
      <c r="O270"/>
      <c r="P270"/>
      <c r="Q270"/>
      <c r="R270" s="239">
        <v>4</v>
      </c>
      <c r="S270" s="240">
        <v>0.67100000000000004</v>
      </c>
      <c r="T270"/>
      <c r="U270"/>
      <c r="V270" s="240">
        <v>0.58599999999999997</v>
      </c>
      <c r="W270" s="240">
        <v>0.55800000000000005</v>
      </c>
      <c r="X270"/>
      <c r="Y270"/>
      <c r="Z270"/>
      <c r="AA270"/>
      <c r="AB270"/>
      <c r="AC270" s="241">
        <v>31.9</v>
      </c>
      <c r="AD270"/>
      <c r="AE270"/>
      <c r="AF270"/>
      <c r="AG270"/>
      <c r="AH270" s="241">
        <v>63.8</v>
      </c>
      <c r="AI270"/>
      <c r="AJ270" s="241">
        <v>23.2</v>
      </c>
      <c r="AK270"/>
      <c r="AL270" s="241">
        <v>8.4</v>
      </c>
      <c r="AM270" s="240">
        <v>0.222</v>
      </c>
      <c r="AN270"/>
      <c r="AO270" s="241">
        <v>13</v>
      </c>
      <c r="AP270" s="187">
        <v>115.78</v>
      </c>
      <c r="AQ270" s="187">
        <v>2.21</v>
      </c>
      <c r="AR270"/>
      <c r="AS270"/>
      <c r="AT270"/>
      <c r="AU270"/>
      <c r="AV270" s="240">
        <v>19.111999999999998</v>
      </c>
      <c r="AW270" s="240">
        <v>13.846</v>
      </c>
      <c r="AX270"/>
      <c r="AY270"/>
      <c r="AZ270"/>
      <c r="BA270"/>
      <c r="BB270"/>
      <c r="BC270"/>
      <c r="BD270" s="187">
        <v>10.72</v>
      </c>
      <c r="BE270" s="187">
        <v>33.17</v>
      </c>
      <c r="BF270" s="187">
        <v>13.06</v>
      </c>
    </row>
    <row r="271" spans="1:58" x14ac:dyDescent="0.25">
      <c r="A271" s="232">
        <v>40446</v>
      </c>
      <c r="B271" s="187">
        <v>7.09</v>
      </c>
      <c r="C271" s="187">
        <v>6.74</v>
      </c>
      <c r="D271"/>
      <c r="E271"/>
      <c r="F271"/>
      <c r="G271"/>
      <c r="H271" s="187">
        <v>7.07</v>
      </c>
      <c r="I271" s="187">
        <v>1.5</v>
      </c>
      <c r="J271"/>
      <c r="K271"/>
      <c r="L271"/>
      <c r="M271"/>
      <c r="N271" s="239">
        <v>51</v>
      </c>
      <c r="O271"/>
      <c r="P271"/>
      <c r="Q271"/>
      <c r="R271" s="239">
        <v>4</v>
      </c>
      <c r="S271" s="240">
        <v>0.67400000000000004</v>
      </c>
      <c r="T271"/>
      <c r="U271"/>
      <c r="V271" s="240">
        <v>0.41199999999999998</v>
      </c>
      <c r="W271" s="240">
        <v>0.77</v>
      </c>
      <c r="X271"/>
      <c r="Y271"/>
      <c r="Z271"/>
      <c r="AA271"/>
      <c r="AB271"/>
      <c r="AC271" s="241">
        <v>29.9</v>
      </c>
      <c r="AD271"/>
      <c r="AE271"/>
      <c r="AF271"/>
      <c r="AG271"/>
      <c r="AH271" s="241">
        <v>59.8</v>
      </c>
      <c r="AI271"/>
      <c r="AJ271" s="241">
        <v>24.1</v>
      </c>
      <c r="AK271"/>
      <c r="AL271" s="241">
        <v>8.6</v>
      </c>
      <c r="AM271" s="240">
        <v>0.25</v>
      </c>
      <c r="AN271"/>
      <c r="AO271" s="241">
        <v>13.2</v>
      </c>
      <c r="AP271" s="187">
        <v>116.87</v>
      </c>
      <c r="AQ271" s="187">
        <v>2.37</v>
      </c>
      <c r="AR271"/>
      <c r="AS271"/>
      <c r="AT271"/>
      <c r="AU271"/>
      <c r="AV271" s="240">
        <v>18.728000000000002</v>
      </c>
      <c r="AW271" s="240">
        <v>13.694000000000001</v>
      </c>
      <c r="AX271"/>
      <c r="AY271"/>
      <c r="AZ271"/>
      <c r="BA271"/>
      <c r="BB271"/>
      <c r="BC271"/>
      <c r="BD271" s="187">
        <v>9.11</v>
      </c>
      <c r="BE271" s="187">
        <v>35.72</v>
      </c>
      <c r="BF271" s="187">
        <v>13.06</v>
      </c>
    </row>
    <row r="272" spans="1:58" x14ac:dyDescent="0.25">
      <c r="A272" s="232">
        <v>40447</v>
      </c>
      <c r="B272" s="242">
        <f t="shared" ref="B272:C274" si="422">SUM(B270:B271)/2</f>
        <v>6.62</v>
      </c>
      <c r="C272" s="242">
        <f t="shared" si="422"/>
        <v>6.5500000000000007</v>
      </c>
      <c r="D272"/>
      <c r="E272"/>
      <c r="F272"/>
      <c r="G272"/>
      <c r="H272" s="242">
        <f t="shared" ref="H272:H274" si="423">SUM(H270:H271)/2</f>
        <v>7.2949999999999999</v>
      </c>
      <c r="I272" s="187">
        <v>1.7</v>
      </c>
      <c r="J272"/>
      <c r="K272"/>
      <c r="L272"/>
      <c r="M272"/>
      <c r="N272" s="243">
        <f t="shared" ref="N272:N274" si="424">SUM(N270:N271)/2</f>
        <v>52</v>
      </c>
      <c r="O272"/>
      <c r="P272"/>
      <c r="Q272"/>
      <c r="R272" s="243">
        <f t="shared" ref="R272:S274" si="425">SUM(R270:R271)/2</f>
        <v>4</v>
      </c>
      <c r="S272" s="244">
        <f t="shared" si="425"/>
        <v>0.6725000000000001</v>
      </c>
      <c r="T272"/>
      <c r="U272"/>
      <c r="V272" s="244">
        <f t="shared" ref="V272:W274" si="426">SUM(V270:V271)/2</f>
        <v>0.499</v>
      </c>
      <c r="W272" s="244">
        <f t="shared" si="426"/>
        <v>0.66400000000000003</v>
      </c>
      <c r="X272"/>
      <c r="Y272"/>
      <c r="Z272"/>
      <c r="AA272"/>
      <c r="AB272"/>
      <c r="AC272" s="245">
        <f t="shared" ref="AC272:AC274" si="427">SUM(AC270:AC271)/2</f>
        <v>30.9</v>
      </c>
      <c r="AD272"/>
      <c r="AE272"/>
      <c r="AF272"/>
      <c r="AG272"/>
      <c r="AH272" s="245">
        <f t="shared" ref="AH272:AH274" si="428">SUM(AH270:AH271)/2</f>
        <v>61.8</v>
      </c>
      <c r="AI272"/>
      <c r="AJ272" s="245">
        <f t="shared" ref="AJ272:AJ274" si="429">SUM(AJ270:AJ271)/2</f>
        <v>23.65</v>
      </c>
      <c r="AK272"/>
      <c r="AL272" s="245">
        <f t="shared" ref="AL272:AM274" si="430">SUM(AL270:AL271)/2</f>
        <v>8.5</v>
      </c>
      <c r="AM272" s="244">
        <f t="shared" si="430"/>
        <v>0.23599999999999999</v>
      </c>
      <c r="AN272"/>
      <c r="AO272" s="245">
        <f t="shared" ref="AO272:AO274" si="431">SUM(AO270:AO271)/2</f>
        <v>13.1</v>
      </c>
      <c r="AP272" s="187">
        <v>114.66</v>
      </c>
      <c r="AQ272" s="187">
        <v>2.1800000000000002</v>
      </c>
      <c r="AR272"/>
      <c r="AS272"/>
      <c r="AT272"/>
      <c r="AU272"/>
      <c r="AV272" s="240">
        <v>18.5</v>
      </c>
      <c r="AW272" s="240">
        <v>13.43</v>
      </c>
      <c r="AX272"/>
      <c r="AY272"/>
      <c r="AZ272"/>
      <c r="BA272"/>
      <c r="BB272"/>
      <c r="BC272"/>
      <c r="BD272" s="187">
        <v>12.3</v>
      </c>
      <c r="BE272" s="187">
        <v>38.270000000000003</v>
      </c>
      <c r="BF272" s="187">
        <v>14.25</v>
      </c>
    </row>
    <row r="273" spans="1:58" x14ac:dyDescent="0.25">
      <c r="A273" s="232">
        <v>40448</v>
      </c>
      <c r="B273" s="242">
        <f t="shared" si="422"/>
        <v>6.8550000000000004</v>
      </c>
      <c r="C273" s="242">
        <f t="shared" si="422"/>
        <v>6.6450000000000005</v>
      </c>
      <c r="D273"/>
      <c r="E273"/>
      <c r="F273"/>
      <c r="G273"/>
      <c r="H273" s="242">
        <f t="shared" si="423"/>
        <v>7.1825000000000001</v>
      </c>
      <c r="I273" s="246">
        <v>1.59</v>
      </c>
      <c r="J273"/>
      <c r="K273"/>
      <c r="L273"/>
      <c r="M273"/>
      <c r="N273" s="243">
        <f t="shared" si="424"/>
        <v>51.5</v>
      </c>
      <c r="O273"/>
      <c r="P273"/>
      <c r="Q273"/>
      <c r="R273" s="243">
        <f t="shared" si="425"/>
        <v>4</v>
      </c>
      <c r="S273" s="244">
        <f t="shared" si="425"/>
        <v>0.67325000000000013</v>
      </c>
      <c r="T273"/>
      <c r="U273"/>
      <c r="V273" s="244">
        <f t="shared" si="426"/>
        <v>0.45550000000000002</v>
      </c>
      <c r="W273" s="244">
        <f t="shared" si="426"/>
        <v>0.71700000000000008</v>
      </c>
      <c r="X273"/>
      <c r="Y273"/>
      <c r="Z273"/>
      <c r="AA273"/>
      <c r="AB273"/>
      <c r="AC273" s="245">
        <f t="shared" si="427"/>
        <v>30.4</v>
      </c>
      <c r="AD273"/>
      <c r="AE273"/>
      <c r="AF273"/>
      <c r="AG273"/>
      <c r="AH273" s="245">
        <f t="shared" si="428"/>
        <v>60.8</v>
      </c>
      <c r="AI273"/>
      <c r="AJ273" s="245">
        <f t="shared" si="429"/>
        <v>23.875</v>
      </c>
      <c r="AK273"/>
      <c r="AL273" s="245">
        <f t="shared" si="430"/>
        <v>8.5500000000000007</v>
      </c>
      <c r="AM273" s="244">
        <f t="shared" si="430"/>
        <v>0.24299999999999999</v>
      </c>
      <c r="AN273"/>
      <c r="AO273" s="245">
        <f t="shared" si="431"/>
        <v>13.149999999999999</v>
      </c>
      <c r="AP273" s="246">
        <v>110.25</v>
      </c>
      <c r="AQ273" s="246">
        <v>1.98</v>
      </c>
      <c r="AR273"/>
      <c r="AS273"/>
      <c r="AT273"/>
      <c r="AU273"/>
      <c r="AV273" s="248">
        <v>18.760000000000002</v>
      </c>
      <c r="AW273" s="248">
        <v>14</v>
      </c>
      <c r="AX273"/>
      <c r="AY273"/>
      <c r="AZ273"/>
      <c r="BA273"/>
      <c r="BB273"/>
      <c r="BC273"/>
      <c r="BD273" s="246">
        <v>12.3</v>
      </c>
      <c r="BE273" s="246">
        <v>38.270000000000003</v>
      </c>
      <c r="BF273" s="246">
        <v>14.25</v>
      </c>
    </row>
    <row r="274" spans="1:58" x14ac:dyDescent="0.25">
      <c r="A274" s="232">
        <v>40449</v>
      </c>
      <c r="B274" s="242">
        <f t="shared" si="422"/>
        <v>6.7375000000000007</v>
      </c>
      <c r="C274" s="242">
        <f t="shared" si="422"/>
        <v>6.5975000000000001</v>
      </c>
      <c r="D274"/>
      <c r="E274"/>
      <c r="F274"/>
      <c r="G274"/>
      <c r="H274" s="242">
        <f t="shared" si="423"/>
        <v>7.2387499999999996</v>
      </c>
      <c r="I274" s="246">
        <v>1.81</v>
      </c>
      <c r="J274"/>
      <c r="K274"/>
      <c r="L274"/>
      <c r="M274"/>
      <c r="N274" s="243">
        <f t="shared" si="424"/>
        <v>51.75</v>
      </c>
      <c r="O274"/>
      <c r="P274"/>
      <c r="Q274"/>
      <c r="R274" s="243">
        <f t="shared" si="425"/>
        <v>4</v>
      </c>
      <c r="S274" s="244">
        <f t="shared" si="425"/>
        <v>0.67287500000000011</v>
      </c>
      <c r="T274"/>
      <c r="U274"/>
      <c r="V274" s="244">
        <f t="shared" si="426"/>
        <v>0.47725000000000001</v>
      </c>
      <c r="W274" s="244">
        <f t="shared" si="426"/>
        <v>0.69050000000000011</v>
      </c>
      <c r="X274"/>
      <c r="Y274"/>
      <c r="Z274"/>
      <c r="AA274"/>
      <c r="AB274"/>
      <c r="AC274" s="245">
        <f t="shared" si="427"/>
        <v>30.65</v>
      </c>
      <c r="AD274"/>
      <c r="AE274"/>
      <c r="AF274"/>
      <c r="AG274"/>
      <c r="AH274" s="245">
        <f t="shared" si="428"/>
        <v>61.3</v>
      </c>
      <c r="AI274"/>
      <c r="AJ274" s="245">
        <f t="shared" si="429"/>
        <v>23.762499999999999</v>
      </c>
      <c r="AK274"/>
      <c r="AL274" s="245">
        <f t="shared" si="430"/>
        <v>8.5250000000000004</v>
      </c>
      <c r="AM274" s="244">
        <f t="shared" si="430"/>
        <v>0.23949999999999999</v>
      </c>
      <c r="AN274"/>
      <c r="AO274" s="245">
        <f t="shared" si="431"/>
        <v>13.125</v>
      </c>
      <c r="AP274" s="246">
        <v>116.07</v>
      </c>
      <c r="AQ274" s="246">
        <v>2.04</v>
      </c>
      <c r="AR274"/>
      <c r="AS274"/>
      <c r="AT274"/>
      <c r="AU274"/>
      <c r="AV274" s="248">
        <v>19.2</v>
      </c>
      <c r="AW274" s="248">
        <v>13.69</v>
      </c>
      <c r="AX274"/>
      <c r="AY274"/>
      <c r="AZ274"/>
      <c r="BA274"/>
      <c r="BB274"/>
      <c r="BC274"/>
      <c r="BD274" s="246">
        <v>12.3</v>
      </c>
      <c r="BE274" s="246">
        <v>38.270000000000003</v>
      </c>
      <c r="BF274" s="246">
        <v>14.25</v>
      </c>
    </row>
    <row r="275" spans="1:58" x14ac:dyDescent="0.25">
      <c r="A275" s="232">
        <v>40450</v>
      </c>
      <c r="B275" s="246">
        <v>6.17</v>
      </c>
      <c r="C275" s="246">
        <v>6.64</v>
      </c>
      <c r="D275"/>
      <c r="E275"/>
      <c r="F275"/>
      <c r="G275"/>
      <c r="H275" s="246">
        <v>7.07</v>
      </c>
      <c r="I275" s="246">
        <v>1.65</v>
      </c>
      <c r="J275"/>
      <c r="K275"/>
      <c r="L275"/>
      <c r="M275"/>
      <c r="N275" s="247">
        <v>46</v>
      </c>
      <c r="O275"/>
      <c r="P275"/>
      <c r="Q275"/>
      <c r="R275" s="247">
        <v>3</v>
      </c>
      <c r="S275" s="248">
        <v>0.61399999999999999</v>
      </c>
      <c r="T275"/>
      <c r="U275"/>
      <c r="V275" s="248">
        <v>0.51300000000000001</v>
      </c>
      <c r="W275" s="248">
        <v>0.58799999999999997</v>
      </c>
      <c r="X275"/>
      <c r="Y275"/>
      <c r="Z275"/>
      <c r="AA275"/>
      <c r="AB275"/>
      <c r="AC275" s="249">
        <v>31.8</v>
      </c>
      <c r="AD275"/>
      <c r="AE275"/>
      <c r="AF275"/>
      <c r="AG275"/>
      <c r="AH275" s="249">
        <v>63.6</v>
      </c>
      <c r="AI275"/>
      <c r="AJ275" s="249">
        <v>25.5</v>
      </c>
      <c r="AK275"/>
      <c r="AL275" s="249">
        <v>8.1999999999999993</v>
      </c>
      <c r="AM275" s="248">
        <v>0.13400000000000001</v>
      </c>
      <c r="AN275"/>
      <c r="AO275" s="249">
        <v>12.8</v>
      </c>
      <c r="AP275" s="246">
        <v>105.84</v>
      </c>
      <c r="AQ275" s="246">
        <v>1.8</v>
      </c>
      <c r="AR275"/>
      <c r="AS275"/>
      <c r="AT275"/>
      <c r="AU275"/>
      <c r="AV275" s="248">
        <v>18.972000000000001</v>
      </c>
      <c r="AW275" s="248">
        <v>13.933</v>
      </c>
      <c r="AX275"/>
      <c r="AY275"/>
      <c r="AZ275"/>
      <c r="BA275"/>
      <c r="BB275"/>
      <c r="BC275"/>
      <c r="BD275" s="246">
        <v>12.3</v>
      </c>
      <c r="BE275" s="246">
        <v>45.93</v>
      </c>
      <c r="BF275" s="246">
        <v>11.86</v>
      </c>
    </row>
    <row r="276" spans="1:58" ht="15.75" thickBot="1" x14ac:dyDescent="0.3">
      <c r="A276" s="232">
        <v>40451</v>
      </c>
      <c r="B276" s="330">
        <v>7.4</v>
      </c>
      <c r="C276" s="330">
        <v>6.59</v>
      </c>
      <c r="D276"/>
      <c r="E276"/>
      <c r="F276"/>
      <c r="G276"/>
      <c r="H276" s="330">
        <v>6.61</v>
      </c>
      <c r="I276" s="330">
        <v>1.49</v>
      </c>
      <c r="J276"/>
      <c r="K276"/>
      <c r="L276"/>
      <c r="M276"/>
      <c r="N276" s="331">
        <v>53</v>
      </c>
      <c r="O276"/>
      <c r="P276"/>
      <c r="Q276"/>
      <c r="R276" s="331">
        <v>1</v>
      </c>
      <c r="S276" s="329">
        <v>0.64100000000000001</v>
      </c>
      <c r="T276"/>
      <c r="U276"/>
      <c r="V276" s="329">
        <v>0.56100000000000005</v>
      </c>
      <c r="W276" s="329">
        <v>0.34300000000000003</v>
      </c>
      <c r="X276"/>
      <c r="Y276"/>
      <c r="Z276"/>
      <c r="AA276"/>
      <c r="AB276"/>
      <c r="AC276" s="332">
        <v>32.5</v>
      </c>
      <c r="AD276"/>
      <c r="AE276"/>
      <c r="AF276"/>
      <c r="AG276"/>
      <c r="AH276" s="332">
        <v>65</v>
      </c>
      <c r="AI276"/>
      <c r="AJ276" s="332">
        <v>24.6</v>
      </c>
      <c r="AK276"/>
      <c r="AL276" s="332">
        <v>9.9</v>
      </c>
      <c r="AM276" s="329">
        <v>0.25</v>
      </c>
      <c r="AN276"/>
      <c r="AO276" s="332">
        <v>13.1</v>
      </c>
      <c r="AP276" s="330">
        <v>109.85</v>
      </c>
      <c r="AQ276" s="330">
        <v>2.11</v>
      </c>
      <c r="AR276"/>
      <c r="AS276"/>
      <c r="AT276"/>
      <c r="AU276"/>
      <c r="AV276" s="329">
        <v>18.905999999999999</v>
      </c>
      <c r="AW276" s="329">
        <v>13.835000000000001</v>
      </c>
      <c r="AX276"/>
      <c r="AY276"/>
      <c r="AZ276"/>
      <c r="BA276"/>
      <c r="BB276"/>
      <c r="BC276"/>
      <c r="BD276" s="330">
        <v>11.51</v>
      </c>
      <c r="BE276" s="330">
        <v>43.38</v>
      </c>
      <c r="BF276" s="330">
        <v>13.06</v>
      </c>
    </row>
    <row r="277" spans="1:58" x14ac:dyDescent="0.25">
      <c r="A277" s="232">
        <v>40452</v>
      </c>
      <c r="B277" s="242">
        <f>SUM(B275:B276)/2</f>
        <v>6.7850000000000001</v>
      </c>
      <c r="C277" s="246">
        <v>6.7</v>
      </c>
      <c r="D277"/>
      <c r="E277"/>
      <c r="F277"/>
      <c r="G277"/>
      <c r="H277" s="246">
        <v>6.94</v>
      </c>
      <c r="I277" s="246">
        <v>1.4</v>
      </c>
      <c r="J277"/>
      <c r="K277"/>
      <c r="L277"/>
      <c r="M277"/>
      <c r="N277" s="247">
        <v>48</v>
      </c>
      <c r="O277"/>
      <c r="P277"/>
      <c r="Q277"/>
      <c r="R277" s="247">
        <v>4</v>
      </c>
      <c r="S277" s="248">
        <v>0.58499999999999996</v>
      </c>
      <c r="T277"/>
      <c r="U277"/>
      <c r="V277" s="248">
        <v>0.52700000000000002</v>
      </c>
      <c r="W277" s="248">
        <v>0.46400000000000002</v>
      </c>
      <c r="X277"/>
      <c r="Y277"/>
      <c r="Z277"/>
      <c r="AA277"/>
      <c r="AB277"/>
      <c r="AC277" s="249">
        <v>34.5</v>
      </c>
      <c r="AD277"/>
      <c r="AE277"/>
      <c r="AF277"/>
      <c r="AG277"/>
      <c r="AH277" s="249">
        <v>69</v>
      </c>
      <c r="AI277"/>
      <c r="AJ277" s="249">
        <v>23.6</v>
      </c>
      <c r="AK277"/>
      <c r="AL277" s="249">
        <v>10.3</v>
      </c>
      <c r="AM277" s="248">
        <v>0.25</v>
      </c>
      <c r="AN277"/>
      <c r="AO277" s="249">
        <v>13.3</v>
      </c>
      <c r="AP277" s="246">
        <v>105.09</v>
      </c>
      <c r="AQ277" s="246">
        <v>2.0299999999999998</v>
      </c>
      <c r="AR277"/>
      <c r="AS277"/>
      <c r="AT277"/>
      <c r="AU277"/>
      <c r="AV277" s="248">
        <v>18.957000000000001</v>
      </c>
      <c r="AW277" s="248">
        <v>13.927</v>
      </c>
      <c r="AX277"/>
      <c r="AY277"/>
      <c r="AZ277"/>
      <c r="BA277"/>
      <c r="BB277"/>
      <c r="BC277"/>
      <c r="BD277" s="246">
        <v>13.1</v>
      </c>
      <c r="BE277" s="246">
        <v>35.72</v>
      </c>
      <c r="BF277" s="246">
        <v>14.25</v>
      </c>
    </row>
    <row r="278" spans="1:58" x14ac:dyDescent="0.25">
      <c r="A278" s="232">
        <v>40453</v>
      </c>
      <c r="B278" s="246">
        <v>6.65</v>
      </c>
      <c r="C278" s="246">
        <v>6.67</v>
      </c>
      <c r="D278"/>
      <c r="E278"/>
      <c r="F278"/>
      <c r="G278"/>
      <c r="H278" s="246">
        <v>7.57</v>
      </c>
      <c r="I278" s="246">
        <v>1.51</v>
      </c>
      <c r="J278"/>
      <c r="K278"/>
      <c r="L278"/>
      <c r="M278"/>
      <c r="N278" s="247">
        <v>51</v>
      </c>
      <c r="O278"/>
      <c r="P278"/>
      <c r="Q278"/>
      <c r="R278" s="247">
        <v>0</v>
      </c>
      <c r="S278" s="248">
        <v>0.79400000000000004</v>
      </c>
      <c r="T278"/>
      <c r="U278"/>
      <c r="V278" s="248">
        <v>0.57499999999999996</v>
      </c>
      <c r="W278" s="248">
        <v>0.316</v>
      </c>
      <c r="X278"/>
      <c r="Y278"/>
      <c r="Z278"/>
      <c r="AA278"/>
      <c r="AB278"/>
      <c r="AC278" s="249">
        <v>30.2</v>
      </c>
      <c r="AD278"/>
      <c r="AE278"/>
      <c r="AF278"/>
      <c r="AG278"/>
      <c r="AH278" s="249">
        <v>60.3</v>
      </c>
      <c r="AI278"/>
      <c r="AJ278" s="249">
        <v>23.4</v>
      </c>
      <c r="AK278"/>
      <c r="AL278" s="249">
        <v>10.199999999999999</v>
      </c>
      <c r="AM278" s="248">
        <v>0.25</v>
      </c>
      <c r="AN278"/>
      <c r="AO278" s="249">
        <v>14.2</v>
      </c>
      <c r="AP278" s="246">
        <v>123.49</v>
      </c>
      <c r="AQ278" s="246">
        <v>2.5</v>
      </c>
      <c r="AR278"/>
      <c r="AS278"/>
      <c r="AT278"/>
      <c r="AU278"/>
      <c r="AV278" s="248">
        <v>18.98</v>
      </c>
      <c r="AW278" s="248">
        <v>13.98</v>
      </c>
      <c r="AX278"/>
      <c r="AY278"/>
      <c r="AZ278"/>
      <c r="BA278"/>
      <c r="BB278"/>
      <c r="BC278"/>
      <c r="BD278" s="246">
        <v>11.96</v>
      </c>
      <c r="BE278" s="246">
        <v>30.62</v>
      </c>
      <c r="BF278" s="246">
        <v>11.86</v>
      </c>
    </row>
    <row r="279" spans="1:58" x14ac:dyDescent="0.25">
      <c r="A279" s="232">
        <v>40454</v>
      </c>
      <c r="B279" s="242">
        <f t="shared" ref="B279:C279" si="432">SUM(B277:B278)/2</f>
        <v>6.7175000000000002</v>
      </c>
      <c r="C279" s="242">
        <f t="shared" si="432"/>
        <v>6.6850000000000005</v>
      </c>
      <c r="D279"/>
      <c r="E279"/>
      <c r="F279"/>
      <c r="G279"/>
      <c r="H279" s="242">
        <f t="shared" ref="H279:I279" si="433">SUM(H277:H278)/2</f>
        <v>7.2550000000000008</v>
      </c>
      <c r="I279" s="242">
        <f t="shared" si="433"/>
        <v>1.4550000000000001</v>
      </c>
      <c r="J279"/>
      <c r="K279"/>
      <c r="L279"/>
      <c r="M279"/>
      <c r="N279" s="243">
        <f t="shared" ref="N279" si="434">SUM(N277:N278)/2</f>
        <v>49.5</v>
      </c>
      <c r="O279"/>
      <c r="P279"/>
      <c r="Q279"/>
      <c r="R279" s="243">
        <f t="shared" ref="R279:S279" si="435">SUM(R277:R278)/2</f>
        <v>2</v>
      </c>
      <c r="S279" s="244">
        <f t="shared" si="435"/>
        <v>0.6895</v>
      </c>
      <c r="T279"/>
      <c r="U279"/>
      <c r="V279" s="244">
        <f t="shared" ref="V279:W279" si="436">SUM(V277:V278)/2</f>
        <v>0.55099999999999993</v>
      </c>
      <c r="W279" s="244">
        <f t="shared" si="436"/>
        <v>0.39</v>
      </c>
      <c r="X279"/>
      <c r="Y279"/>
      <c r="Z279"/>
      <c r="AA279"/>
      <c r="AB279"/>
      <c r="AC279" s="245">
        <f t="shared" ref="AC279" si="437">SUM(AC277:AC278)/2</f>
        <v>32.35</v>
      </c>
      <c r="AD279"/>
      <c r="AE279"/>
      <c r="AF279"/>
      <c r="AG279"/>
      <c r="AH279" s="245">
        <f t="shared" ref="AH279" si="438">SUM(AH277:AH278)/2</f>
        <v>64.650000000000006</v>
      </c>
      <c r="AI279"/>
      <c r="AJ279" s="245">
        <f t="shared" ref="AJ279" si="439">SUM(AJ277:AJ278)/2</f>
        <v>23.5</v>
      </c>
      <c r="AK279"/>
      <c r="AL279" s="245">
        <f t="shared" ref="AL279:AM279" si="440">SUM(AL277:AL278)/2</f>
        <v>10.25</v>
      </c>
      <c r="AM279" s="244">
        <f t="shared" si="440"/>
        <v>0.25</v>
      </c>
      <c r="AN279"/>
      <c r="AO279" s="245">
        <f t="shared" ref="AO279" si="441">SUM(AO277:AO278)/2</f>
        <v>13.75</v>
      </c>
      <c r="AP279" s="246">
        <v>110.25</v>
      </c>
      <c r="AQ279" s="246">
        <v>2.1800000000000002</v>
      </c>
      <c r="AR279"/>
      <c r="AS279"/>
      <c r="AT279"/>
      <c r="AU279"/>
      <c r="AV279" s="248">
        <v>17.838999999999999</v>
      </c>
      <c r="AW279" s="248">
        <v>13.353999999999999</v>
      </c>
      <c r="AX279"/>
      <c r="AY279"/>
      <c r="AZ279"/>
      <c r="BA279"/>
      <c r="BB279"/>
      <c r="BC279"/>
      <c r="BD279" s="246">
        <v>11.96</v>
      </c>
      <c r="BE279" s="246">
        <v>30.62</v>
      </c>
      <c r="BF279" s="246">
        <v>11.86</v>
      </c>
    </row>
    <row r="280" spans="1:58" x14ac:dyDescent="0.25">
      <c r="A280" s="232">
        <v>40455</v>
      </c>
      <c r="B280" s="246">
        <v>6.32</v>
      </c>
      <c r="C280" s="246">
        <v>6.41</v>
      </c>
      <c r="D280"/>
      <c r="E280"/>
      <c r="F280"/>
      <c r="G280"/>
      <c r="H280" s="246">
        <v>6.45</v>
      </c>
      <c r="I280" s="246">
        <v>1.33</v>
      </c>
      <c r="J280"/>
      <c r="K280"/>
      <c r="L280"/>
      <c r="M280"/>
      <c r="N280" s="247">
        <v>54</v>
      </c>
      <c r="O280"/>
      <c r="P280"/>
      <c r="Q280"/>
      <c r="R280" s="247">
        <v>2</v>
      </c>
      <c r="S280" s="248">
        <v>0.86099999999999999</v>
      </c>
      <c r="T280"/>
      <c r="U280"/>
      <c r="V280" s="248">
        <v>0.43</v>
      </c>
      <c r="W280" s="248">
        <v>0.72899999999999998</v>
      </c>
      <c r="X280"/>
      <c r="Y280"/>
      <c r="Z280"/>
      <c r="AA280"/>
      <c r="AB280"/>
      <c r="AC280" s="249">
        <v>35.4</v>
      </c>
      <c r="AD280"/>
      <c r="AE280"/>
      <c r="AF280"/>
      <c r="AG280"/>
      <c r="AH280" s="249">
        <v>70.8</v>
      </c>
      <c r="AI280"/>
      <c r="AJ280" s="249">
        <v>23.9</v>
      </c>
      <c r="AK280"/>
      <c r="AL280" s="249">
        <v>7.5</v>
      </c>
      <c r="AM280" s="248">
        <v>0.25</v>
      </c>
      <c r="AN280"/>
      <c r="AO280" s="249">
        <v>14.5</v>
      </c>
      <c r="AP280" s="246">
        <v>120.7</v>
      </c>
      <c r="AQ280" s="246">
        <v>2.4700000000000002</v>
      </c>
      <c r="AR280"/>
      <c r="AS280"/>
      <c r="AT280"/>
      <c r="AU280"/>
      <c r="AV280" s="248">
        <v>19.645</v>
      </c>
      <c r="AW280" s="248">
        <v>14.44</v>
      </c>
      <c r="AX280"/>
      <c r="AY280"/>
      <c r="AZ280"/>
      <c r="BA280"/>
      <c r="BB280"/>
      <c r="BC280"/>
      <c r="BD280" s="246">
        <v>13.1</v>
      </c>
      <c r="BE280" s="246">
        <v>30.62</v>
      </c>
      <c r="BF280" s="246">
        <v>14.25</v>
      </c>
    </row>
    <row r="281" spans="1:58" x14ac:dyDescent="0.25">
      <c r="A281" s="232">
        <v>40456</v>
      </c>
      <c r="B281" s="246">
        <v>6.35</v>
      </c>
      <c r="C281" s="246">
        <v>6.39</v>
      </c>
      <c r="D281"/>
      <c r="E281"/>
      <c r="F281"/>
      <c r="G281"/>
      <c r="H281" s="246">
        <v>7.02</v>
      </c>
      <c r="I281" s="246">
        <v>1.35</v>
      </c>
      <c r="J281"/>
      <c r="K281"/>
      <c r="L281"/>
      <c r="M281"/>
      <c r="N281" s="247">
        <v>54</v>
      </c>
      <c r="O281"/>
      <c r="P281"/>
      <c r="Q281"/>
      <c r="R281" s="247">
        <v>3</v>
      </c>
      <c r="S281" s="248">
        <v>0.72499999999999998</v>
      </c>
      <c r="T281"/>
      <c r="U281"/>
      <c r="V281" s="248">
        <v>0.83599999999999997</v>
      </c>
      <c r="W281" s="248">
        <v>0.29399999999999998</v>
      </c>
      <c r="X281"/>
      <c r="Y281"/>
      <c r="Z281"/>
      <c r="AA281"/>
      <c r="AB281"/>
      <c r="AC281" s="249">
        <v>29.9</v>
      </c>
      <c r="AD281"/>
      <c r="AE281"/>
      <c r="AF281"/>
      <c r="AG281"/>
      <c r="AH281" s="249">
        <v>59.8</v>
      </c>
      <c r="AI281"/>
      <c r="AJ281" s="249">
        <v>24.7</v>
      </c>
      <c r="AK281"/>
      <c r="AL281" s="249">
        <v>8.6</v>
      </c>
      <c r="AM281" s="248">
        <v>0.13700000000000001</v>
      </c>
      <c r="AN281"/>
      <c r="AO281" s="249">
        <v>14.2</v>
      </c>
      <c r="AP281" s="246">
        <v>119.29</v>
      </c>
      <c r="AQ281" s="246">
        <v>2.54</v>
      </c>
      <c r="AR281"/>
      <c r="AS281"/>
      <c r="AT281"/>
      <c r="AU281"/>
      <c r="AV281" s="248">
        <v>18.997</v>
      </c>
      <c r="AW281" s="248">
        <v>13.936999999999999</v>
      </c>
      <c r="AX281"/>
      <c r="AY281"/>
      <c r="AZ281"/>
      <c r="BA281"/>
      <c r="BB281"/>
      <c r="BC281"/>
      <c r="BD281" s="246">
        <v>6.75</v>
      </c>
      <c r="BE281" s="246">
        <v>35.72</v>
      </c>
      <c r="BF281" s="246">
        <v>12.34</v>
      </c>
    </row>
    <row r="282" spans="1:58" x14ac:dyDescent="0.25">
      <c r="A282" s="232">
        <v>40457</v>
      </c>
      <c r="B282" s="246">
        <v>6.6</v>
      </c>
      <c r="C282" s="246">
        <v>6.52</v>
      </c>
      <c r="D282"/>
      <c r="E282"/>
      <c r="F282"/>
      <c r="G282"/>
      <c r="H282" s="246">
        <v>6.91</v>
      </c>
      <c r="I282" s="246">
        <v>1.56</v>
      </c>
      <c r="J282"/>
      <c r="K282"/>
      <c r="L282"/>
      <c r="M282"/>
      <c r="N282" s="247">
        <v>49</v>
      </c>
      <c r="O282"/>
      <c r="P282"/>
      <c r="Q282"/>
      <c r="R282" s="247">
        <v>0</v>
      </c>
      <c r="S282" s="248">
        <v>0.82399999999999995</v>
      </c>
      <c r="T282"/>
      <c r="U282"/>
      <c r="V282" s="248">
        <v>0.65600000000000003</v>
      </c>
      <c r="W282" s="248">
        <v>0.22600000000000001</v>
      </c>
      <c r="X282"/>
      <c r="Y282"/>
      <c r="Z282"/>
      <c r="AA282"/>
      <c r="AB282"/>
      <c r="AC282" s="249">
        <v>30.4</v>
      </c>
      <c r="AD282"/>
      <c r="AE282"/>
      <c r="AF282"/>
      <c r="AG282"/>
      <c r="AH282" s="249">
        <v>60.8</v>
      </c>
      <c r="AI282"/>
      <c r="AJ282" s="249">
        <v>22.7</v>
      </c>
      <c r="AK282"/>
      <c r="AL282" s="249">
        <v>9.5</v>
      </c>
      <c r="AM282" s="248">
        <v>0.23699999999999999</v>
      </c>
      <c r="AN282"/>
      <c r="AO282" s="249">
        <v>13.8</v>
      </c>
      <c r="AP282" s="246">
        <v>116.87</v>
      </c>
      <c r="AQ282" s="246">
        <v>2.25</v>
      </c>
      <c r="AR282"/>
      <c r="AS282"/>
      <c r="AT282"/>
      <c r="AU282"/>
      <c r="AV282" s="248">
        <v>19.010999999999999</v>
      </c>
      <c r="AW282" s="248">
        <v>13.936999999999999</v>
      </c>
      <c r="AX282"/>
      <c r="AY282"/>
      <c r="AZ282"/>
      <c r="BA282"/>
      <c r="BB282"/>
      <c r="BC282"/>
      <c r="BD282" s="246">
        <v>8.7200000000000006</v>
      </c>
      <c r="BE282" s="246">
        <v>35.72</v>
      </c>
      <c r="BF282" s="246">
        <v>12.34</v>
      </c>
    </row>
    <row r="283" spans="1:58" x14ac:dyDescent="0.25">
      <c r="A283" s="232">
        <v>40458</v>
      </c>
      <c r="B283" s="246">
        <v>6.68</v>
      </c>
      <c r="C283" s="246">
        <v>6.35</v>
      </c>
      <c r="D283"/>
      <c r="E283"/>
      <c r="F283"/>
      <c r="G283"/>
      <c r="H283" s="246">
        <v>7.12</v>
      </c>
      <c r="I283" s="246">
        <v>1.71</v>
      </c>
      <c r="J283"/>
      <c r="K283"/>
      <c r="L283"/>
      <c r="M283"/>
      <c r="N283" s="247">
        <v>53</v>
      </c>
      <c r="O283"/>
      <c r="P283"/>
      <c r="Q283"/>
      <c r="R283" s="247">
        <v>0</v>
      </c>
      <c r="S283" s="248">
        <v>0.65200000000000002</v>
      </c>
      <c r="T283"/>
      <c r="U283"/>
      <c r="V283" s="248">
        <v>0.35899999999999999</v>
      </c>
      <c r="W283" s="248">
        <v>0.34</v>
      </c>
      <c r="X283"/>
      <c r="Y283"/>
      <c r="Z283"/>
      <c r="AA283"/>
      <c r="AB283"/>
      <c r="AC283" s="249">
        <v>27.4</v>
      </c>
      <c r="AD283"/>
      <c r="AE283"/>
      <c r="AF283"/>
      <c r="AG283"/>
      <c r="AH283" s="249">
        <v>54.9</v>
      </c>
      <c r="AI283"/>
      <c r="AJ283" s="249">
        <v>23.3</v>
      </c>
      <c r="AK283"/>
      <c r="AL283" s="249">
        <v>9.8000000000000007</v>
      </c>
      <c r="AM283" s="248">
        <v>0.158</v>
      </c>
      <c r="AN283"/>
      <c r="AO283" s="249">
        <v>13.5</v>
      </c>
      <c r="AP283" s="246">
        <v>116.87</v>
      </c>
      <c r="AQ283" s="246">
        <v>2.12</v>
      </c>
      <c r="AR283"/>
      <c r="AS283"/>
      <c r="AT283"/>
      <c r="AU283"/>
      <c r="AV283" s="248">
        <v>18.946000000000002</v>
      </c>
      <c r="AW283" s="248">
        <v>13.871</v>
      </c>
      <c r="AX283"/>
      <c r="AY283"/>
      <c r="AZ283"/>
      <c r="BA283"/>
      <c r="BB283"/>
      <c r="BC283"/>
      <c r="BD283" s="246">
        <v>8.81</v>
      </c>
      <c r="BE283" s="246">
        <v>35.72</v>
      </c>
      <c r="BF283" s="246">
        <v>9.9499999999999993</v>
      </c>
    </row>
    <row r="284" spans="1:58" x14ac:dyDescent="0.25">
      <c r="A284" s="232">
        <v>40459</v>
      </c>
      <c r="B284" s="246">
        <v>6.59</v>
      </c>
      <c r="C284" s="246">
        <v>6.47</v>
      </c>
      <c r="D284"/>
      <c r="E284"/>
      <c r="F284"/>
      <c r="G284"/>
      <c r="H284" s="246">
        <v>7.74</v>
      </c>
      <c r="I284" s="246">
        <v>1.64</v>
      </c>
      <c r="J284"/>
      <c r="K284"/>
      <c r="L284"/>
      <c r="M284"/>
      <c r="N284" s="247">
        <v>50</v>
      </c>
      <c r="O284"/>
      <c r="P284"/>
      <c r="Q284"/>
      <c r="R284" s="247">
        <v>1</v>
      </c>
      <c r="S284" s="248">
        <v>0.873</v>
      </c>
      <c r="T284"/>
      <c r="U284"/>
      <c r="V284" s="248">
        <v>0.55000000000000004</v>
      </c>
      <c r="W284" s="248">
        <v>0.378</v>
      </c>
      <c r="X284"/>
      <c r="Y284"/>
      <c r="Z284"/>
      <c r="AA284"/>
      <c r="AB284"/>
      <c r="AC284" s="249">
        <v>28.8</v>
      </c>
      <c r="AD284"/>
      <c r="AE284"/>
      <c r="AF284"/>
      <c r="AG284"/>
      <c r="AH284" s="249">
        <v>57.8</v>
      </c>
      <c r="AI284"/>
      <c r="AJ284" s="249">
        <v>22.2</v>
      </c>
      <c r="AK284"/>
      <c r="AL284" s="249">
        <v>9.9</v>
      </c>
      <c r="AM284" s="248">
        <v>9.9000000000000005E-2</v>
      </c>
      <c r="AN284"/>
      <c r="AO284" s="249">
        <v>13.7</v>
      </c>
      <c r="AP284" s="246">
        <v>114.86</v>
      </c>
      <c r="AQ284" s="246">
        <v>2.1</v>
      </c>
      <c r="AR284"/>
      <c r="AS284"/>
      <c r="AT284"/>
      <c r="AU284"/>
      <c r="AV284" s="248">
        <v>18.995999999999999</v>
      </c>
      <c r="AW284" s="248">
        <v>13.933999999999999</v>
      </c>
      <c r="AX284"/>
      <c r="AY284"/>
      <c r="AZ284"/>
      <c r="BA284"/>
      <c r="BB284"/>
      <c r="BC284"/>
      <c r="BD284" s="246">
        <v>8.5</v>
      </c>
      <c r="BE284" s="246">
        <v>35.72</v>
      </c>
      <c r="BF284" s="246">
        <v>9.9499999999999993</v>
      </c>
    </row>
    <row r="285" spans="1:58" x14ac:dyDescent="0.25">
      <c r="A285" s="232">
        <v>40460</v>
      </c>
      <c r="B285" s="246">
        <v>6.85</v>
      </c>
      <c r="C285" s="246">
        <v>6.38</v>
      </c>
      <c r="D285"/>
      <c r="E285"/>
      <c r="F285"/>
      <c r="G285"/>
      <c r="H285" s="246">
        <v>7.17</v>
      </c>
      <c r="I285" s="246">
        <v>1.63</v>
      </c>
      <c r="J285"/>
      <c r="K285"/>
      <c r="L285"/>
      <c r="M285"/>
      <c r="N285" s="247">
        <v>54</v>
      </c>
      <c r="O285"/>
      <c r="P285"/>
      <c r="Q285"/>
      <c r="R285" s="247">
        <v>0</v>
      </c>
      <c r="S285" s="248">
        <v>0.74399999999999999</v>
      </c>
      <c r="T285"/>
      <c r="U285"/>
      <c r="V285" s="248">
        <v>0.41</v>
      </c>
      <c r="W285" s="248">
        <v>0.38700000000000001</v>
      </c>
      <c r="X285"/>
      <c r="Y285"/>
      <c r="Z285"/>
      <c r="AA285"/>
      <c r="AB285"/>
      <c r="AC285" s="249">
        <v>31.2</v>
      </c>
      <c r="AD285"/>
      <c r="AE285"/>
      <c r="AF285"/>
      <c r="AG285"/>
      <c r="AH285" s="249">
        <v>62.4</v>
      </c>
      <c r="AI285"/>
      <c r="AJ285" s="249">
        <v>24.5</v>
      </c>
      <c r="AK285"/>
      <c r="AL285" s="249">
        <v>9</v>
      </c>
      <c r="AM285" s="248">
        <v>0.10100000000000001</v>
      </c>
      <c r="AN285"/>
      <c r="AO285" s="249">
        <v>13.3</v>
      </c>
      <c r="AP285" s="246">
        <v>115.23</v>
      </c>
      <c r="AQ285" s="246">
        <v>2.25</v>
      </c>
      <c r="AR285"/>
      <c r="AS285"/>
      <c r="AT285"/>
      <c r="AU285"/>
      <c r="AV285" s="248">
        <v>18.55</v>
      </c>
      <c r="AW285" s="248">
        <v>13.5</v>
      </c>
      <c r="AX285"/>
      <c r="AY285"/>
      <c r="AZ285"/>
      <c r="BA285"/>
      <c r="BB285"/>
      <c r="BC285"/>
      <c r="BD285" s="246">
        <v>8.02</v>
      </c>
      <c r="BE285" s="246">
        <v>35.72</v>
      </c>
      <c r="BF285" s="246">
        <v>9.9499999999999993</v>
      </c>
    </row>
    <row r="286" spans="1:58" x14ac:dyDescent="0.25">
      <c r="A286" s="232">
        <v>40461</v>
      </c>
      <c r="B286" s="246">
        <v>7.01</v>
      </c>
      <c r="C286" s="246">
        <v>6.8</v>
      </c>
      <c r="D286"/>
      <c r="E286"/>
      <c r="F286"/>
      <c r="G286"/>
      <c r="H286" s="246">
        <v>7.16</v>
      </c>
      <c r="I286" s="246">
        <v>1.58</v>
      </c>
      <c r="J286"/>
      <c r="K286"/>
      <c r="L286"/>
      <c r="M286"/>
      <c r="N286" s="247">
        <v>39</v>
      </c>
      <c r="O286"/>
      <c r="P286"/>
      <c r="Q286"/>
      <c r="R286" s="247">
        <v>1</v>
      </c>
      <c r="S286" s="248">
        <v>0.75</v>
      </c>
      <c r="T286"/>
      <c r="U286"/>
      <c r="V286" s="248">
        <v>0.68</v>
      </c>
      <c r="W286" s="248">
        <v>0.39300000000000002</v>
      </c>
      <c r="X286"/>
      <c r="Y286"/>
      <c r="Z286"/>
      <c r="AA286"/>
      <c r="AB286"/>
      <c r="AC286" s="249">
        <v>24.2</v>
      </c>
      <c r="AD286"/>
      <c r="AE286"/>
      <c r="AF286"/>
      <c r="AG286"/>
      <c r="AH286" s="249">
        <v>48.4</v>
      </c>
      <c r="AI286"/>
      <c r="AJ286" s="249">
        <v>21.7</v>
      </c>
      <c r="AK286"/>
      <c r="AL286" s="249">
        <v>9.3000000000000007</v>
      </c>
      <c r="AM286" s="248">
        <v>0.22900000000000001</v>
      </c>
      <c r="AN286"/>
      <c r="AO286" s="249">
        <v>11.8</v>
      </c>
      <c r="AP286" s="246">
        <v>110.25</v>
      </c>
      <c r="AQ286" s="246">
        <v>2.09</v>
      </c>
      <c r="AR286"/>
      <c r="AS286"/>
      <c r="AT286"/>
      <c r="AU286"/>
      <c r="AV286" s="248">
        <v>18.71</v>
      </c>
      <c r="AW286" s="248">
        <v>13.657</v>
      </c>
      <c r="AX286"/>
      <c r="AY286"/>
      <c r="AZ286"/>
      <c r="BA286"/>
      <c r="BB286"/>
      <c r="BC286"/>
      <c r="BD286" s="246">
        <v>7.69</v>
      </c>
      <c r="BE286" s="246">
        <v>29.6</v>
      </c>
      <c r="BF286" s="246">
        <v>9.9499999999999993</v>
      </c>
    </row>
    <row r="287" spans="1:58" x14ac:dyDescent="0.25">
      <c r="A287" s="232">
        <v>40462</v>
      </c>
      <c r="B287" s="242">
        <f t="shared" ref="B287:C287" si="442">SUM(B285:B286)/2</f>
        <v>6.93</v>
      </c>
      <c r="C287" s="242">
        <f t="shared" si="442"/>
        <v>6.59</v>
      </c>
      <c r="D287"/>
      <c r="E287"/>
      <c r="F287"/>
      <c r="G287"/>
      <c r="H287" s="242">
        <f t="shared" ref="H287:I287" si="443">SUM(H285:H286)/2</f>
        <v>7.165</v>
      </c>
      <c r="I287" s="242">
        <f t="shared" si="443"/>
        <v>1.605</v>
      </c>
      <c r="J287"/>
      <c r="K287"/>
      <c r="L287"/>
      <c r="M287"/>
      <c r="N287" s="243">
        <f t="shared" ref="N287" si="444">SUM(N285:N286)/2</f>
        <v>46.5</v>
      </c>
      <c r="O287"/>
      <c r="P287"/>
      <c r="Q287"/>
      <c r="R287" s="243">
        <f t="shared" ref="R287:S287" si="445">SUM(R285:R286)/2</f>
        <v>0.5</v>
      </c>
      <c r="S287" s="244">
        <f t="shared" si="445"/>
        <v>0.747</v>
      </c>
      <c r="T287"/>
      <c r="U287"/>
      <c r="V287" s="244">
        <f t="shared" ref="V287:W287" si="446">SUM(V285:V286)/2</f>
        <v>0.54500000000000004</v>
      </c>
      <c r="W287" s="244">
        <f t="shared" si="446"/>
        <v>0.39</v>
      </c>
      <c r="X287"/>
      <c r="Y287"/>
      <c r="Z287"/>
      <c r="AA287"/>
      <c r="AB287"/>
      <c r="AC287" s="245">
        <f t="shared" ref="AC287" si="447">SUM(AC285:AC286)/2</f>
        <v>27.7</v>
      </c>
      <c r="AD287"/>
      <c r="AE287"/>
      <c r="AF287"/>
      <c r="AG287"/>
      <c r="AH287" s="245">
        <f t="shared" ref="AH287" si="448">SUM(AH285:AH286)/2</f>
        <v>55.4</v>
      </c>
      <c r="AI287"/>
      <c r="AJ287" s="245">
        <f t="shared" ref="AJ287" si="449">SUM(AJ285:AJ286)/2</f>
        <v>23.1</v>
      </c>
      <c r="AK287"/>
      <c r="AL287" s="245">
        <f t="shared" ref="AL287:AM287" si="450">SUM(AL285:AL286)/2</f>
        <v>9.15</v>
      </c>
      <c r="AM287" s="244">
        <f t="shared" si="450"/>
        <v>0.16500000000000001</v>
      </c>
      <c r="AN287"/>
      <c r="AO287" s="245">
        <f t="shared" ref="AO287:AQ287" si="451">SUM(AO285:AO286)/2</f>
        <v>12.55</v>
      </c>
      <c r="AP287" s="242">
        <f t="shared" si="451"/>
        <v>112.74000000000001</v>
      </c>
      <c r="AQ287" s="242">
        <f t="shared" si="451"/>
        <v>2.17</v>
      </c>
      <c r="AR287"/>
      <c r="AS287"/>
      <c r="AT287"/>
      <c r="AU287"/>
      <c r="AV287" s="244">
        <f t="shared" ref="AV287:AW287" si="452">SUM(AV285:AV286)/2</f>
        <v>18.630000000000003</v>
      </c>
      <c r="AW287" s="244">
        <f t="shared" si="452"/>
        <v>13.5785</v>
      </c>
      <c r="AX287"/>
      <c r="AY287"/>
      <c r="AZ287"/>
      <c r="BA287"/>
      <c r="BB287"/>
      <c r="BC287"/>
      <c r="BD287" s="242">
        <f t="shared" ref="BD287:BF287" si="453">SUM(BD285:BD286)/2</f>
        <v>7.8550000000000004</v>
      </c>
      <c r="BE287" s="242">
        <f t="shared" si="453"/>
        <v>32.659999999999997</v>
      </c>
      <c r="BF287" s="242">
        <f t="shared" si="453"/>
        <v>9.9499999999999993</v>
      </c>
    </row>
    <row r="288" spans="1:58" x14ac:dyDescent="0.25">
      <c r="A288" s="232">
        <v>40463</v>
      </c>
      <c r="B288" s="246">
        <v>7.17</v>
      </c>
      <c r="C288" s="246">
        <v>6.98</v>
      </c>
      <c r="D288"/>
      <c r="E288"/>
      <c r="F288"/>
      <c r="G288"/>
      <c r="H288" s="246">
        <v>7.18</v>
      </c>
      <c r="I288" s="246">
        <v>1.61</v>
      </c>
      <c r="J288"/>
      <c r="K288"/>
      <c r="L288"/>
      <c r="M288"/>
      <c r="N288" s="247">
        <v>42</v>
      </c>
      <c r="O288"/>
      <c r="P288"/>
      <c r="Q288"/>
      <c r="R288" s="247">
        <v>0</v>
      </c>
      <c r="S288" s="248">
        <v>0.67400000000000004</v>
      </c>
      <c r="T288"/>
      <c r="U288"/>
      <c r="V288" s="248">
        <v>0.56000000000000005</v>
      </c>
      <c r="W288" s="248">
        <v>0.435</v>
      </c>
      <c r="X288"/>
      <c r="Y288"/>
      <c r="Z288"/>
      <c r="AA288"/>
      <c r="AB288"/>
      <c r="AC288" s="249">
        <v>27.1</v>
      </c>
      <c r="AD288"/>
      <c r="AE288"/>
      <c r="AF288"/>
      <c r="AG288"/>
      <c r="AH288" s="249">
        <v>54.1</v>
      </c>
      <c r="AI288"/>
      <c r="AJ288" s="249">
        <v>23.4</v>
      </c>
      <c r="AK288"/>
      <c r="AL288" s="249">
        <v>10.1</v>
      </c>
      <c r="AM288" s="248">
        <v>0.21099999999999999</v>
      </c>
      <c r="AN288"/>
      <c r="AO288" s="249">
        <v>11.7</v>
      </c>
      <c r="AP288" s="246">
        <v>114.42</v>
      </c>
      <c r="AQ288" s="246">
        <v>2.12</v>
      </c>
      <c r="AR288"/>
      <c r="AS288"/>
      <c r="AT288"/>
      <c r="AU288"/>
      <c r="AV288" s="248">
        <v>18.971</v>
      </c>
      <c r="AW288" s="248">
        <v>13.926</v>
      </c>
      <c r="AX288"/>
      <c r="AY288"/>
      <c r="AZ288"/>
      <c r="BA288"/>
      <c r="BB288"/>
      <c r="BC288"/>
      <c r="BD288" s="246">
        <v>7.69</v>
      </c>
      <c r="BE288" s="246">
        <v>27.56</v>
      </c>
      <c r="BF288" s="246">
        <v>9.9499999999999993</v>
      </c>
    </row>
    <row r="289" spans="1:58" x14ac:dyDescent="0.25">
      <c r="A289" s="232">
        <v>40464</v>
      </c>
      <c r="B289" s="246">
        <v>6.64</v>
      </c>
      <c r="C289" s="246">
        <v>6.99</v>
      </c>
      <c r="D289"/>
      <c r="E289"/>
      <c r="F289"/>
      <c r="G289"/>
      <c r="H289" s="246">
        <v>7.37</v>
      </c>
      <c r="I289" s="246">
        <v>1.55</v>
      </c>
      <c r="J289"/>
      <c r="K289"/>
      <c r="L289"/>
      <c r="M289"/>
      <c r="N289" s="247">
        <v>50</v>
      </c>
      <c r="O289"/>
      <c r="P289"/>
      <c r="Q289"/>
      <c r="R289" s="247">
        <v>2</v>
      </c>
      <c r="S289" s="248">
        <v>0.67100000000000004</v>
      </c>
      <c r="T289"/>
      <c r="U289"/>
      <c r="V289" s="248">
        <v>0.24099999999999999</v>
      </c>
      <c r="W289" s="248">
        <v>0.47399999999999998</v>
      </c>
      <c r="X289"/>
      <c r="Y289"/>
      <c r="Z289"/>
      <c r="AA289"/>
      <c r="AB289"/>
      <c r="AC289" s="249">
        <v>27.1</v>
      </c>
      <c r="AD289"/>
      <c r="AE289"/>
      <c r="AF289"/>
      <c r="AG289"/>
      <c r="AH289" s="249">
        <v>54.2</v>
      </c>
      <c r="AI289"/>
      <c r="AJ289" s="249">
        <v>23.9</v>
      </c>
      <c r="AK289"/>
      <c r="AL289" s="249">
        <v>9.4</v>
      </c>
      <c r="AM289" s="248">
        <v>0.24399999999999999</v>
      </c>
      <c r="AN289"/>
      <c r="AO289" s="249">
        <v>11.8</v>
      </c>
      <c r="AP289" s="246">
        <v>94.9</v>
      </c>
      <c r="AQ289" s="246">
        <v>1.52</v>
      </c>
      <c r="AR289"/>
      <c r="AS289"/>
      <c r="AT289"/>
      <c r="AU289"/>
      <c r="AV289" s="248">
        <v>19.079000000000001</v>
      </c>
      <c r="AW289" s="248">
        <v>14.018000000000001</v>
      </c>
      <c r="AX289"/>
      <c r="AY289"/>
      <c r="AZ289"/>
      <c r="BA289"/>
      <c r="BB289"/>
      <c r="BC289"/>
      <c r="BD289" s="246">
        <v>6.84</v>
      </c>
      <c r="BE289" s="246">
        <v>35.72</v>
      </c>
      <c r="BF289" s="246">
        <v>9.9499999999999993</v>
      </c>
    </row>
    <row r="290" spans="1:58" x14ac:dyDescent="0.25">
      <c r="A290" s="232">
        <v>40465</v>
      </c>
      <c r="B290" s="246">
        <v>6.85</v>
      </c>
      <c r="C290" s="246">
        <v>6.58</v>
      </c>
      <c r="D290"/>
      <c r="E290"/>
      <c r="F290"/>
      <c r="G290"/>
      <c r="H290" s="246">
        <v>7.18</v>
      </c>
      <c r="I290" s="246">
        <v>1.59</v>
      </c>
      <c r="J290"/>
      <c r="K290"/>
      <c r="L290"/>
      <c r="M290"/>
      <c r="N290" s="247">
        <v>51</v>
      </c>
      <c r="O290"/>
      <c r="P290"/>
      <c r="Q290"/>
      <c r="R290" s="247">
        <v>3</v>
      </c>
      <c r="S290" s="248">
        <v>0.66900000000000004</v>
      </c>
      <c r="T290"/>
      <c r="U290"/>
      <c r="V290" s="248">
        <v>0.47699999999999998</v>
      </c>
      <c r="W290" s="248">
        <v>0.35499999999999998</v>
      </c>
      <c r="X290"/>
      <c r="Y290"/>
      <c r="Z290"/>
      <c r="AA290"/>
      <c r="AB290"/>
      <c r="AC290" s="249">
        <v>27.3</v>
      </c>
      <c r="AD290"/>
      <c r="AE290"/>
      <c r="AF290"/>
      <c r="AG290"/>
      <c r="AH290" s="249">
        <v>54.7</v>
      </c>
      <c r="AI290"/>
      <c r="AJ290" s="249">
        <v>26.4</v>
      </c>
      <c r="AK290"/>
      <c r="AL290" s="249">
        <v>9.6999999999999993</v>
      </c>
      <c r="AM290" s="248">
        <v>5.1999999999999998E-2</v>
      </c>
      <c r="AN290"/>
      <c r="AO290" s="249">
        <v>11.8</v>
      </c>
      <c r="AP290" s="246">
        <v>116.86</v>
      </c>
      <c r="AQ290" s="246">
        <v>2.19</v>
      </c>
      <c r="AR290"/>
      <c r="AS290"/>
      <c r="AT290"/>
      <c r="AU290"/>
      <c r="AV290" s="248">
        <v>19.081</v>
      </c>
      <c r="AW290" s="248">
        <v>14.022</v>
      </c>
      <c r="AX290"/>
      <c r="AY290"/>
      <c r="AZ290"/>
      <c r="BA290"/>
      <c r="BB290"/>
      <c r="BC290"/>
      <c r="BD290" s="246">
        <v>7.69</v>
      </c>
      <c r="BE290" s="246">
        <v>33.17</v>
      </c>
      <c r="BF290" s="246">
        <v>9.9499999999999993</v>
      </c>
    </row>
    <row r="291" spans="1:58" x14ac:dyDescent="0.25">
      <c r="A291" s="232">
        <v>40466</v>
      </c>
      <c r="B291" s="246">
        <v>6.6</v>
      </c>
      <c r="C291" s="246">
        <v>6.48</v>
      </c>
      <c r="D291"/>
      <c r="E291"/>
      <c r="F291"/>
      <c r="G291"/>
      <c r="H291" s="246">
        <v>7.14</v>
      </c>
      <c r="I291" s="246">
        <v>1.68</v>
      </c>
      <c r="J291"/>
      <c r="K291"/>
      <c r="L291"/>
      <c r="M291"/>
      <c r="N291" s="247">
        <v>43</v>
      </c>
      <c r="O291"/>
      <c r="P291"/>
      <c r="Q291"/>
      <c r="R291" s="247">
        <v>0</v>
      </c>
      <c r="S291" s="248">
        <v>0.69699999999999995</v>
      </c>
      <c r="T291"/>
      <c r="U291"/>
      <c r="V291" s="248">
        <v>0.39900000000000002</v>
      </c>
      <c r="W291" s="248">
        <v>0.41199999999999998</v>
      </c>
      <c r="X291"/>
      <c r="Y291"/>
      <c r="Z291"/>
      <c r="AA291"/>
      <c r="AB291"/>
      <c r="AC291" s="249">
        <v>27.2</v>
      </c>
      <c r="AD291"/>
      <c r="AE291"/>
      <c r="AF291"/>
      <c r="AG291"/>
      <c r="AH291" s="249">
        <v>54.4</v>
      </c>
      <c r="AI291"/>
      <c r="AJ291" s="249">
        <v>25.9</v>
      </c>
      <c r="AK291"/>
      <c r="AL291" s="249">
        <v>7.3</v>
      </c>
      <c r="AM291" s="248">
        <v>6.0999999999999999E-2</v>
      </c>
      <c r="AN291"/>
      <c r="AO291" s="249">
        <v>11.1</v>
      </c>
      <c r="AP291" s="246">
        <v>109.99</v>
      </c>
      <c r="AQ291" s="246">
        <v>1.92</v>
      </c>
      <c r="AR291"/>
      <c r="AS291"/>
      <c r="AT291"/>
      <c r="AU291"/>
      <c r="AV291" s="248">
        <v>18.937000000000001</v>
      </c>
      <c r="AW291" s="248">
        <v>13.272</v>
      </c>
      <c r="AX291"/>
      <c r="AY291"/>
      <c r="AZ291"/>
      <c r="BA291"/>
      <c r="BB291"/>
      <c r="BC291"/>
      <c r="BD291" s="246">
        <v>7.69</v>
      </c>
      <c r="BE291" s="246">
        <v>31.64</v>
      </c>
      <c r="BF291" s="246">
        <v>9.9499999999999993</v>
      </c>
    </row>
    <row r="292" spans="1:58" x14ac:dyDescent="0.25">
      <c r="A292" s="232">
        <v>40467</v>
      </c>
      <c r="B292" s="246">
        <v>6.24</v>
      </c>
      <c r="C292" s="246">
        <v>5.89</v>
      </c>
      <c r="D292"/>
      <c r="E292"/>
      <c r="F292"/>
      <c r="G292"/>
      <c r="H292" s="246">
        <v>7.06</v>
      </c>
      <c r="I292" s="246">
        <v>1.51</v>
      </c>
      <c r="J292"/>
      <c r="K292"/>
      <c r="L292"/>
      <c r="M292"/>
      <c r="N292" s="247">
        <v>53</v>
      </c>
      <c r="O292"/>
      <c r="P292"/>
      <c r="Q292"/>
      <c r="R292" s="247">
        <v>2</v>
      </c>
      <c r="S292" s="248">
        <v>0.55400000000000005</v>
      </c>
      <c r="T292"/>
      <c r="U292"/>
      <c r="V292" s="248">
        <v>0.41299999999999998</v>
      </c>
      <c r="W292" s="248">
        <v>0.41099999999999998</v>
      </c>
      <c r="X292"/>
      <c r="Y292"/>
      <c r="Z292"/>
      <c r="AA292"/>
      <c r="AB292"/>
      <c r="AC292" s="249">
        <v>26.9</v>
      </c>
      <c r="AD292"/>
      <c r="AE292"/>
      <c r="AF292"/>
      <c r="AG292"/>
      <c r="AH292" s="249">
        <v>53.8</v>
      </c>
      <c r="AI292"/>
      <c r="AJ292" s="249">
        <v>26.8</v>
      </c>
      <c r="AK292"/>
      <c r="AL292" s="249">
        <v>5.6</v>
      </c>
      <c r="AM292" s="248">
        <v>4.4999999999999998E-2</v>
      </c>
      <c r="AN292"/>
      <c r="AO292" s="249">
        <v>10.9</v>
      </c>
      <c r="AP292" s="246">
        <v>114.91</v>
      </c>
      <c r="AQ292" s="246">
        <v>2.12</v>
      </c>
      <c r="AR292"/>
      <c r="AS292"/>
      <c r="AT292"/>
      <c r="AU292"/>
      <c r="AV292" s="248">
        <v>19.38</v>
      </c>
      <c r="AW292" s="248">
        <v>14.37</v>
      </c>
      <c r="AX292"/>
      <c r="AY292"/>
      <c r="AZ292"/>
      <c r="BA292"/>
      <c r="BB292"/>
      <c r="BC292"/>
      <c r="BD292" s="246">
        <v>7.69</v>
      </c>
      <c r="BE292" s="246">
        <v>35.72</v>
      </c>
      <c r="BF292" s="246">
        <v>9.9499999999999993</v>
      </c>
    </row>
    <row r="293" spans="1:58" x14ac:dyDescent="0.25">
      <c r="A293" s="232">
        <v>40468</v>
      </c>
      <c r="B293" s="242">
        <f t="shared" ref="B293:C293" si="454">SUM(B291:B292)/2</f>
        <v>6.42</v>
      </c>
      <c r="C293" s="242">
        <f t="shared" si="454"/>
        <v>6.1850000000000005</v>
      </c>
      <c r="D293"/>
      <c r="E293"/>
      <c r="F293"/>
      <c r="G293"/>
      <c r="H293" s="242">
        <f t="shared" ref="H293:I293" si="455">SUM(H291:H292)/2</f>
        <v>7.1</v>
      </c>
      <c r="I293" s="242">
        <f t="shared" si="455"/>
        <v>1.595</v>
      </c>
      <c r="J293"/>
      <c r="K293"/>
      <c r="L293"/>
      <c r="M293"/>
      <c r="N293" s="243">
        <f t="shared" ref="N293" si="456">SUM(N291:N292)/2</f>
        <v>48</v>
      </c>
      <c r="O293"/>
      <c r="P293"/>
      <c r="Q293"/>
      <c r="R293" s="243">
        <f t="shared" ref="R293:S293" si="457">SUM(R291:R292)/2</f>
        <v>1</v>
      </c>
      <c r="S293" s="244">
        <f t="shared" si="457"/>
        <v>0.62549999999999994</v>
      </c>
      <c r="T293"/>
      <c r="U293"/>
      <c r="V293" s="244">
        <f t="shared" ref="V293:W293" si="458">SUM(V291:V292)/2</f>
        <v>0.40600000000000003</v>
      </c>
      <c r="W293" s="244">
        <f t="shared" si="458"/>
        <v>0.41149999999999998</v>
      </c>
      <c r="X293"/>
      <c r="Y293"/>
      <c r="Z293"/>
      <c r="AA293"/>
      <c r="AB293"/>
      <c r="AC293" s="245">
        <f t="shared" ref="AC293" si="459">SUM(AC291:AC292)/2</f>
        <v>27.049999999999997</v>
      </c>
      <c r="AD293"/>
      <c r="AE293"/>
      <c r="AF293"/>
      <c r="AG293"/>
      <c r="AH293" s="245">
        <f t="shared" ref="AH293" si="460">SUM(AH291:AH292)/2</f>
        <v>54.099999999999994</v>
      </c>
      <c r="AI293"/>
      <c r="AJ293" s="245">
        <f t="shared" ref="AJ293" si="461">SUM(AJ291:AJ292)/2</f>
        <v>26.35</v>
      </c>
      <c r="AK293"/>
      <c r="AL293" s="245">
        <f t="shared" ref="AL293:AM293" si="462">SUM(AL291:AL292)/2</f>
        <v>6.4499999999999993</v>
      </c>
      <c r="AM293" s="244">
        <f t="shared" si="462"/>
        <v>5.2999999999999999E-2</v>
      </c>
      <c r="AN293"/>
      <c r="AO293" s="245">
        <f t="shared" ref="AO293" si="463">SUM(AO291:AO292)/2</f>
        <v>11</v>
      </c>
      <c r="AP293" s="246">
        <v>100.11</v>
      </c>
      <c r="AQ293" s="246">
        <v>1.87</v>
      </c>
      <c r="AR293"/>
      <c r="AS293"/>
      <c r="AT293"/>
      <c r="AU293"/>
      <c r="AV293" s="248">
        <v>18.23</v>
      </c>
      <c r="AW293" s="248">
        <v>13.223000000000001</v>
      </c>
      <c r="AX293"/>
      <c r="AY293"/>
      <c r="AZ293"/>
      <c r="BA293"/>
      <c r="BB293"/>
      <c r="BC293"/>
      <c r="BD293" s="246">
        <v>7.69</v>
      </c>
      <c r="BE293" s="246">
        <v>38.270000000000003</v>
      </c>
      <c r="BF293" s="246">
        <v>11.38</v>
      </c>
    </row>
    <row r="294" spans="1:58" x14ac:dyDescent="0.25">
      <c r="A294" s="232">
        <v>40469</v>
      </c>
      <c r="B294" s="246">
        <v>6.6</v>
      </c>
      <c r="C294" s="246">
        <v>6.69</v>
      </c>
      <c r="D294"/>
      <c r="E294"/>
      <c r="F294"/>
      <c r="G294"/>
      <c r="H294" s="246">
        <v>6.86</v>
      </c>
      <c r="I294" s="246">
        <v>1.51</v>
      </c>
      <c r="J294"/>
      <c r="K294"/>
      <c r="L294"/>
      <c r="M294"/>
      <c r="N294" s="247">
        <v>51</v>
      </c>
      <c r="O294"/>
      <c r="P294"/>
      <c r="Q294"/>
      <c r="R294" s="247">
        <v>0</v>
      </c>
      <c r="S294" s="248">
        <v>0.54200000000000004</v>
      </c>
      <c r="T294"/>
      <c r="U294"/>
      <c r="V294" s="248">
        <v>0.495</v>
      </c>
      <c r="W294" s="248">
        <v>0.22600000000000001</v>
      </c>
      <c r="X294"/>
      <c r="Y294"/>
      <c r="Z294"/>
      <c r="AA294"/>
      <c r="AB294"/>
      <c r="AC294" s="249">
        <v>29.5</v>
      </c>
      <c r="AD294"/>
      <c r="AE294"/>
      <c r="AF294"/>
      <c r="AG294"/>
      <c r="AH294" s="249">
        <v>59</v>
      </c>
      <c r="AI294"/>
      <c r="AJ294" s="249">
        <v>26.3</v>
      </c>
      <c r="AK294"/>
      <c r="AL294" s="249">
        <v>11</v>
      </c>
      <c r="AM294" s="248">
        <v>0.17399999999999999</v>
      </c>
      <c r="AN294"/>
      <c r="AO294" s="249">
        <v>11.8</v>
      </c>
      <c r="AP294" s="246">
        <v>111.44</v>
      </c>
      <c r="AQ294" s="246">
        <v>2.12</v>
      </c>
      <c r="AR294"/>
      <c r="AS294"/>
      <c r="AT294"/>
      <c r="AU294"/>
      <c r="AV294" s="248">
        <v>18.978000000000002</v>
      </c>
      <c r="AW294" s="248">
        <v>13.933</v>
      </c>
      <c r="AX294"/>
      <c r="AY294"/>
      <c r="AZ294"/>
      <c r="BA294"/>
      <c r="BB294"/>
      <c r="BC294"/>
      <c r="BD294" s="246">
        <v>7.69</v>
      </c>
      <c r="BE294" s="246">
        <v>38.270000000000003</v>
      </c>
      <c r="BF294" s="246">
        <v>11.38</v>
      </c>
    </row>
    <row r="295" spans="1:58" x14ac:dyDescent="0.25">
      <c r="A295" s="232">
        <v>40470</v>
      </c>
      <c r="B295" s="246">
        <v>6.49</v>
      </c>
      <c r="C295" s="246">
        <v>6.04</v>
      </c>
      <c r="D295"/>
      <c r="E295"/>
      <c r="F295"/>
      <c r="G295"/>
      <c r="H295" s="246">
        <v>6.91</v>
      </c>
      <c r="I295" s="246">
        <v>1.46</v>
      </c>
      <c r="J295"/>
      <c r="K295"/>
      <c r="L295"/>
      <c r="M295"/>
      <c r="N295" s="247">
        <v>47</v>
      </c>
      <c r="O295"/>
      <c r="P295"/>
      <c r="Q295"/>
      <c r="R295" s="247">
        <v>3</v>
      </c>
      <c r="S295" s="248">
        <v>0.79300000000000004</v>
      </c>
      <c r="T295"/>
      <c r="U295"/>
      <c r="V295" s="248">
        <v>0.69399999999999995</v>
      </c>
      <c r="W295" s="248">
        <v>0.34399999999999997</v>
      </c>
      <c r="X295"/>
      <c r="Y295"/>
      <c r="Z295"/>
      <c r="AA295"/>
      <c r="AB295"/>
      <c r="AC295" s="249">
        <v>27.4</v>
      </c>
      <c r="AD295"/>
      <c r="AE295"/>
      <c r="AF295"/>
      <c r="AG295"/>
      <c r="AH295" s="249">
        <v>54.8</v>
      </c>
      <c r="AI295"/>
      <c r="AJ295" s="249">
        <v>23.3</v>
      </c>
      <c r="AK295"/>
      <c r="AL295" s="249">
        <v>9.1</v>
      </c>
      <c r="AM295" s="248">
        <v>7.0999999999999994E-2</v>
      </c>
      <c r="AN295"/>
      <c r="AO295" s="249">
        <v>11.6</v>
      </c>
      <c r="AP295" s="246">
        <v>94.82</v>
      </c>
      <c r="AQ295" s="246">
        <v>1.83</v>
      </c>
      <c r="AR295"/>
      <c r="AS295"/>
      <c r="AT295"/>
      <c r="AU295"/>
      <c r="AV295" s="248">
        <v>19.683</v>
      </c>
      <c r="AW295" s="248">
        <v>13.068</v>
      </c>
      <c r="AX295"/>
      <c r="AY295"/>
      <c r="AZ295"/>
      <c r="BA295"/>
      <c r="BB295"/>
      <c r="BC295"/>
      <c r="BD295" s="246">
        <v>7.69</v>
      </c>
      <c r="BE295" s="246">
        <v>35.72</v>
      </c>
      <c r="BF295" s="246">
        <v>10.18</v>
      </c>
    </row>
    <row r="296" spans="1:58" x14ac:dyDescent="0.25">
      <c r="A296" s="232">
        <v>40471</v>
      </c>
      <c r="B296" s="246">
        <v>6.49</v>
      </c>
      <c r="C296" s="246">
        <v>6.02</v>
      </c>
      <c r="D296"/>
      <c r="E296"/>
      <c r="F296"/>
      <c r="G296"/>
      <c r="H296" s="246">
        <v>7.17</v>
      </c>
      <c r="I296" s="246">
        <v>1.69</v>
      </c>
      <c r="J296"/>
      <c r="K296"/>
      <c r="L296"/>
      <c r="M296"/>
      <c r="N296" s="247">
        <v>44</v>
      </c>
      <c r="O296"/>
      <c r="P296"/>
      <c r="Q296"/>
      <c r="R296" s="247">
        <v>2</v>
      </c>
      <c r="S296" s="248">
        <v>0.65500000000000003</v>
      </c>
      <c r="T296"/>
      <c r="U296"/>
      <c r="V296" s="248">
        <v>0.63100000000000001</v>
      </c>
      <c r="W296" s="248">
        <v>0.45300000000000001</v>
      </c>
      <c r="X296"/>
      <c r="Y296"/>
      <c r="Z296"/>
      <c r="AA296"/>
      <c r="AB296"/>
      <c r="AC296" s="249">
        <v>25.3</v>
      </c>
      <c r="AD296"/>
      <c r="AE296"/>
      <c r="AF296"/>
      <c r="AG296"/>
      <c r="AH296" s="249">
        <v>50.6</v>
      </c>
      <c r="AI296"/>
      <c r="AJ296" s="249">
        <v>24.8</v>
      </c>
      <c r="AK296"/>
      <c r="AL296" s="249">
        <v>5.5</v>
      </c>
      <c r="AM296" s="248">
        <v>0.104</v>
      </c>
      <c r="AN296"/>
      <c r="AO296" s="249">
        <v>10.3</v>
      </c>
      <c r="AP296" s="246">
        <v>115.32</v>
      </c>
      <c r="AQ296" s="246">
        <v>2.12</v>
      </c>
      <c r="AR296"/>
      <c r="AS296"/>
      <c r="AT296"/>
      <c r="AU296"/>
      <c r="AV296" s="248">
        <v>16.61</v>
      </c>
      <c r="AW296" s="248">
        <v>13.744999999999999</v>
      </c>
      <c r="AX296"/>
      <c r="AY296"/>
      <c r="AZ296"/>
      <c r="BA296"/>
      <c r="BB296"/>
      <c r="BC296"/>
      <c r="BD296" s="246">
        <v>7.69</v>
      </c>
      <c r="BE296" s="246">
        <v>35.72</v>
      </c>
      <c r="BF296" s="246">
        <v>9.4700000000000006</v>
      </c>
    </row>
    <row r="297" spans="1:58" x14ac:dyDescent="0.25">
      <c r="A297" s="232">
        <v>40472</v>
      </c>
      <c r="B297" s="242">
        <f t="shared" ref="B297:C297" si="464">SUM(B295:B296)/2</f>
        <v>6.49</v>
      </c>
      <c r="C297" s="242">
        <f t="shared" si="464"/>
        <v>6.0299999999999994</v>
      </c>
      <c r="D297"/>
      <c r="E297"/>
      <c r="F297"/>
      <c r="G297"/>
      <c r="H297" s="242">
        <f t="shared" ref="H297:I297" si="465">SUM(H295:H296)/2</f>
        <v>7.04</v>
      </c>
      <c r="I297" s="242">
        <f t="shared" si="465"/>
        <v>1.575</v>
      </c>
      <c r="J297"/>
      <c r="K297"/>
      <c r="L297"/>
      <c r="M297"/>
      <c r="N297" s="243">
        <f t="shared" ref="N297" si="466">SUM(N295:N296)/2</f>
        <v>45.5</v>
      </c>
      <c r="O297"/>
      <c r="P297"/>
      <c r="Q297"/>
      <c r="R297" s="243">
        <f t="shared" ref="R297:S297" si="467">SUM(R295:R296)/2</f>
        <v>2.5</v>
      </c>
      <c r="S297" s="244">
        <f t="shared" si="467"/>
        <v>0.72399999999999998</v>
      </c>
      <c r="T297"/>
      <c r="U297"/>
      <c r="V297" s="244">
        <f t="shared" ref="V297:W297" si="468">SUM(V295:V296)/2</f>
        <v>0.66249999999999998</v>
      </c>
      <c r="W297" s="244">
        <f t="shared" si="468"/>
        <v>0.39849999999999997</v>
      </c>
      <c r="X297"/>
      <c r="Y297"/>
      <c r="Z297"/>
      <c r="AA297"/>
      <c r="AB297"/>
      <c r="AC297" s="245">
        <f t="shared" ref="AC297" si="469">SUM(AC295:AC296)/2</f>
        <v>26.35</v>
      </c>
      <c r="AD297"/>
      <c r="AE297"/>
      <c r="AF297"/>
      <c r="AG297"/>
      <c r="AH297" s="245">
        <f t="shared" ref="AH297" si="470">SUM(AH295:AH296)/2</f>
        <v>52.7</v>
      </c>
      <c r="AI297"/>
      <c r="AJ297" s="245">
        <f t="shared" ref="AJ297" si="471">SUM(AJ295:AJ296)/2</f>
        <v>24.05</v>
      </c>
      <c r="AK297"/>
      <c r="AL297" s="245">
        <f t="shared" ref="AL297:AM297" si="472">SUM(AL295:AL296)/2</f>
        <v>7.3</v>
      </c>
      <c r="AM297" s="244">
        <f t="shared" si="472"/>
        <v>8.7499999999999994E-2</v>
      </c>
      <c r="AN297"/>
      <c r="AO297" s="245">
        <f t="shared" ref="AO297:AQ297" si="473">SUM(AO295:AO296)/2</f>
        <v>10.95</v>
      </c>
      <c r="AP297" s="242">
        <f t="shared" si="473"/>
        <v>105.07</v>
      </c>
      <c r="AQ297" s="242">
        <f t="shared" si="473"/>
        <v>1.9750000000000001</v>
      </c>
      <c r="AR297"/>
      <c r="AS297"/>
      <c r="AT297"/>
      <c r="AU297"/>
      <c r="AV297" s="244">
        <f>SUM(AV295:AV296)/2</f>
        <v>18.1465</v>
      </c>
      <c r="AW297" s="244">
        <f t="shared" ref="AW297" si="474">SUM(AW295:AW296)/2</f>
        <v>13.406499999999999</v>
      </c>
      <c r="AX297"/>
      <c r="AY297"/>
      <c r="AZ297"/>
      <c r="BA297"/>
      <c r="BB297"/>
      <c r="BC297"/>
      <c r="BD297" s="242">
        <f>SUM(BD295:BD296)/2</f>
        <v>7.69</v>
      </c>
      <c r="BE297" s="242">
        <f>SUM(BE295:BE296)/2</f>
        <v>35.72</v>
      </c>
      <c r="BF297" s="242">
        <f>SUM(BF295:BF296)/2</f>
        <v>9.8249999999999993</v>
      </c>
    </row>
    <row r="298" spans="1:58" x14ac:dyDescent="0.25">
      <c r="A298" s="232">
        <v>40473</v>
      </c>
      <c r="B298" s="246">
        <v>7.42</v>
      </c>
      <c r="C298" s="246">
        <v>6.02</v>
      </c>
      <c r="D298"/>
      <c r="E298"/>
      <c r="F298"/>
      <c r="G298"/>
      <c r="H298" s="246">
        <v>7</v>
      </c>
      <c r="I298" s="246">
        <v>1.55</v>
      </c>
      <c r="J298"/>
      <c r="K298"/>
      <c r="L298"/>
      <c r="M298"/>
      <c r="N298" s="247">
        <v>42</v>
      </c>
      <c r="O298"/>
      <c r="P298"/>
      <c r="Q298"/>
      <c r="R298" s="247">
        <v>1</v>
      </c>
      <c r="S298" s="248">
        <v>0.63500000000000001</v>
      </c>
      <c r="T298"/>
      <c r="U298"/>
      <c r="V298" s="248">
        <v>0.65200000000000002</v>
      </c>
      <c r="W298" s="248">
        <v>0.46899999999999997</v>
      </c>
      <c r="X298"/>
      <c r="Y298"/>
      <c r="Z298"/>
      <c r="AA298"/>
      <c r="AB298"/>
      <c r="AC298" s="249">
        <v>27.6</v>
      </c>
      <c r="AD298"/>
      <c r="AE298"/>
      <c r="AF298"/>
      <c r="AG298"/>
      <c r="AH298" s="249">
        <v>55.3</v>
      </c>
      <c r="AI298"/>
      <c r="AJ298" s="249">
        <v>23.1</v>
      </c>
      <c r="AK298"/>
      <c r="AL298" s="249">
        <v>7.8</v>
      </c>
      <c r="AM298" s="248">
        <v>0.17</v>
      </c>
      <c r="AN298"/>
      <c r="AO298" s="249">
        <v>10.3</v>
      </c>
      <c r="AP298" s="246">
        <v>110.25</v>
      </c>
      <c r="AQ298" s="246">
        <v>2.12</v>
      </c>
      <c r="AR298"/>
      <c r="AS298"/>
      <c r="AT298"/>
      <c r="AU298"/>
      <c r="AV298" s="248">
        <v>14.97</v>
      </c>
      <c r="AW298" s="248">
        <v>13.625999999999999</v>
      </c>
      <c r="AX298"/>
      <c r="AY298"/>
      <c r="AZ298"/>
      <c r="BA298"/>
      <c r="BB298"/>
      <c r="BC298"/>
      <c r="BD298" s="246">
        <v>7.69</v>
      </c>
      <c r="BE298" s="246">
        <v>38.270000000000003</v>
      </c>
      <c r="BF298" s="246">
        <v>9.4700000000000006</v>
      </c>
    </row>
    <row r="299" spans="1:58" x14ac:dyDescent="0.25">
      <c r="A299" s="232">
        <v>40474</v>
      </c>
      <c r="B299" s="246">
        <v>7.04</v>
      </c>
      <c r="C299" s="246">
        <v>6.38</v>
      </c>
      <c r="D299"/>
      <c r="E299"/>
      <c r="F299"/>
      <c r="G299"/>
      <c r="H299" s="246">
        <v>7.15</v>
      </c>
      <c r="I299" s="246">
        <v>1.66</v>
      </c>
      <c r="J299"/>
      <c r="K299"/>
      <c r="L299"/>
      <c r="M299"/>
      <c r="N299" s="247">
        <v>41</v>
      </c>
      <c r="O299"/>
      <c r="P299"/>
      <c r="Q299"/>
      <c r="R299" s="247">
        <v>0</v>
      </c>
      <c r="S299" s="248">
        <v>0.80500000000000005</v>
      </c>
      <c r="T299"/>
      <c r="U299"/>
      <c r="V299" s="248">
        <v>0.64400000000000002</v>
      </c>
      <c r="W299" s="248">
        <v>0.33800000000000002</v>
      </c>
      <c r="X299"/>
      <c r="Y299"/>
      <c r="Z299"/>
      <c r="AA299"/>
      <c r="AB299"/>
      <c r="AC299" s="249">
        <v>29.9</v>
      </c>
      <c r="AD299"/>
      <c r="AE299"/>
      <c r="AF299"/>
      <c r="AG299"/>
      <c r="AH299" s="249">
        <v>59.8</v>
      </c>
      <c r="AI299"/>
      <c r="AJ299" s="249">
        <v>22.8</v>
      </c>
      <c r="AK299"/>
      <c r="AL299" s="249">
        <v>8.1999999999999993</v>
      </c>
      <c r="AM299" s="248">
        <v>0.155</v>
      </c>
      <c r="AN299"/>
      <c r="AO299" s="249">
        <v>10.8</v>
      </c>
      <c r="AP299" s="246">
        <v>110.25</v>
      </c>
      <c r="AQ299" s="246">
        <v>2.1</v>
      </c>
      <c r="AR299"/>
      <c r="AS299"/>
      <c r="AT299"/>
      <c r="AU299"/>
      <c r="AV299" s="248">
        <v>14.67</v>
      </c>
      <c r="AW299" s="248">
        <v>13.3</v>
      </c>
      <c r="AX299"/>
      <c r="AY299"/>
      <c r="AZ299"/>
      <c r="BA299"/>
      <c r="BB299"/>
      <c r="BC299"/>
      <c r="BD299" s="246">
        <v>7.69</v>
      </c>
      <c r="BE299" s="246">
        <v>38.270000000000003</v>
      </c>
      <c r="BF299" s="246">
        <v>10.66</v>
      </c>
    </row>
    <row r="300" spans="1:58" x14ac:dyDescent="0.25">
      <c r="A300" s="232">
        <v>40475</v>
      </c>
      <c r="B300" s="242">
        <f t="shared" ref="B300:C300" si="475">SUM(B298:B299)/2</f>
        <v>7.23</v>
      </c>
      <c r="C300" s="242">
        <f t="shared" si="475"/>
        <v>6.1999999999999993</v>
      </c>
      <c r="D300"/>
      <c r="E300"/>
      <c r="F300"/>
      <c r="G300"/>
      <c r="H300" s="242">
        <f t="shared" ref="H300:I300" si="476">SUM(H298:H299)/2</f>
        <v>7.0750000000000002</v>
      </c>
      <c r="I300" s="242">
        <f t="shared" si="476"/>
        <v>1.605</v>
      </c>
      <c r="J300"/>
      <c r="K300"/>
      <c r="L300"/>
      <c r="M300"/>
      <c r="N300" s="243">
        <f t="shared" ref="N300" si="477">SUM(N298:N299)/2</f>
        <v>41.5</v>
      </c>
      <c r="O300"/>
      <c r="P300"/>
      <c r="Q300"/>
      <c r="R300" s="243">
        <f t="shared" ref="R300:S300" si="478">SUM(R298:R299)/2</f>
        <v>0.5</v>
      </c>
      <c r="S300" s="244">
        <f t="shared" si="478"/>
        <v>0.72</v>
      </c>
      <c r="T300"/>
      <c r="U300"/>
      <c r="V300" s="244">
        <f t="shared" ref="V300:W300" si="479">SUM(V298:V299)/2</f>
        <v>0.64800000000000002</v>
      </c>
      <c r="W300" s="244">
        <f t="shared" si="479"/>
        <v>0.40349999999999997</v>
      </c>
      <c r="X300"/>
      <c r="Y300"/>
      <c r="Z300"/>
      <c r="AA300"/>
      <c r="AB300"/>
      <c r="AC300" s="245">
        <f t="shared" ref="AC300" si="480">SUM(AC298:AC299)/2</f>
        <v>28.75</v>
      </c>
      <c r="AD300"/>
      <c r="AE300"/>
      <c r="AF300"/>
      <c r="AG300"/>
      <c r="AH300" s="245">
        <f t="shared" ref="AH300" si="481">SUM(AH298:AH299)/2</f>
        <v>57.55</v>
      </c>
      <c r="AI300"/>
      <c r="AJ300" s="245">
        <f t="shared" ref="AJ300" si="482">SUM(AJ298:AJ299)/2</f>
        <v>22.950000000000003</v>
      </c>
      <c r="AK300"/>
      <c r="AL300" s="245">
        <f t="shared" ref="AL300:AM300" si="483">SUM(AL298:AL299)/2</f>
        <v>8</v>
      </c>
      <c r="AM300" s="244">
        <f t="shared" si="483"/>
        <v>0.16250000000000001</v>
      </c>
      <c r="AN300"/>
      <c r="AO300" s="245">
        <f t="shared" ref="AO300" si="484">SUM(AO298:AO299)/2</f>
        <v>10.55</v>
      </c>
      <c r="AP300" s="246">
        <v>105.84</v>
      </c>
      <c r="AQ300" s="246">
        <v>1.98</v>
      </c>
      <c r="AR300"/>
      <c r="AS300"/>
      <c r="AT300"/>
      <c r="AU300"/>
      <c r="AV300" s="248">
        <v>15.401999999999999</v>
      </c>
      <c r="AW300" s="248">
        <v>13.477</v>
      </c>
      <c r="AX300"/>
      <c r="AY300"/>
      <c r="AZ300"/>
      <c r="BA300"/>
      <c r="BB300"/>
      <c r="BC300"/>
      <c r="BD300" s="246">
        <v>7.69</v>
      </c>
      <c r="BE300" s="246">
        <v>38.270000000000003</v>
      </c>
      <c r="BF300" s="246">
        <v>10.66</v>
      </c>
    </row>
    <row r="301" spans="1:58" x14ac:dyDescent="0.25">
      <c r="A301" s="232">
        <v>40476</v>
      </c>
      <c r="B301" s="246">
        <v>5.61</v>
      </c>
      <c r="C301" s="246">
        <v>6.51</v>
      </c>
      <c r="D301"/>
      <c r="E301"/>
      <c r="F301"/>
      <c r="G301"/>
      <c r="H301" s="246">
        <v>7.64</v>
      </c>
      <c r="I301" s="246">
        <v>1.61</v>
      </c>
      <c r="J301"/>
      <c r="K301"/>
      <c r="L301"/>
      <c r="M301"/>
      <c r="N301" s="247">
        <v>58</v>
      </c>
      <c r="O301"/>
      <c r="P301"/>
      <c r="Q301"/>
      <c r="R301" s="247">
        <v>4</v>
      </c>
      <c r="S301" s="248">
        <v>0.58399999999999996</v>
      </c>
      <c r="T301"/>
      <c r="U301"/>
      <c r="V301" s="248">
        <v>6.4100000000000004E-2</v>
      </c>
      <c r="W301" s="248">
        <v>0.64700000000000002</v>
      </c>
      <c r="X301"/>
      <c r="Y301"/>
      <c r="Z301"/>
      <c r="AA301"/>
      <c r="AB301"/>
      <c r="AC301" s="249">
        <v>29</v>
      </c>
      <c r="AD301"/>
      <c r="AE301"/>
      <c r="AF301"/>
      <c r="AG301"/>
      <c r="AH301" s="249">
        <v>58</v>
      </c>
      <c r="AI301"/>
      <c r="AJ301" s="249">
        <v>25.8</v>
      </c>
      <c r="AK301"/>
      <c r="AL301" s="249">
        <v>6.3</v>
      </c>
      <c r="AM301" s="248">
        <v>0.155</v>
      </c>
      <c r="AN301"/>
      <c r="AO301" s="249">
        <v>10</v>
      </c>
      <c r="AP301" s="246">
        <v>115.37</v>
      </c>
      <c r="AQ301" s="246">
        <v>2.17</v>
      </c>
      <c r="AR301"/>
      <c r="AS301"/>
      <c r="AT301"/>
      <c r="AU301"/>
      <c r="AV301" s="248">
        <v>15.260999999999999</v>
      </c>
      <c r="AW301" s="248">
        <v>13.916</v>
      </c>
      <c r="AX301"/>
      <c r="AY301"/>
      <c r="AZ301"/>
      <c r="BA301"/>
      <c r="BB301"/>
      <c r="BC301"/>
      <c r="BD301" s="246">
        <v>7.69</v>
      </c>
      <c r="BE301" s="246">
        <v>38.270000000000003</v>
      </c>
      <c r="BF301" s="246">
        <v>9.9499999999999993</v>
      </c>
    </row>
    <row r="302" spans="1:58" x14ac:dyDescent="0.25">
      <c r="A302" s="232">
        <v>40477</v>
      </c>
      <c r="B302" s="246">
        <v>7.05</v>
      </c>
      <c r="C302" s="246">
        <v>6.56</v>
      </c>
      <c r="D302"/>
      <c r="E302"/>
      <c r="F302"/>
      <c r="G302"/>
      <c r="H302" s="246">
        <v>7.2</v>
      </c>
      <c r="I302" s="246">
        <v>1.62</v>
      </c>
      <c r="J302"/>
      <c r="K302"/>
      <c r="L302"/>
      <c r="M302"/>
      <c r="N302" s="247">
        <v>46</v>
      </c>
      <c r="O302"/>
      <c r="P302"/>
      <c r="Q302"/>
      <c r="R302" s="247">
        <v>2</v>
      </c>
      <c r="S302" s="248">
        <v>0.56499999999999995</v>
      </c>
      <c r="T302"/>
      <c r="U302"/>
      <c r="V302" s="248">
        <v>0.54100000000000004</v>
      </c>
      <c r="W302" s="248">
        <v>0.1694</v>
      </c>
      <c r="X302"/>
      <c r="Y302"/>
      <c r="Z302"/>
      <c r="AA302"/>
      <c r="AB302"/>
      <c r="AC302" s="249">
        <v>28.5</v>
      </c>
      <c r="AD302"/>
      <c r="AE302"/>
      <c r="AF302"/>
      <c r="AG302"/>
      <c r="AH302" s="249">
        <v>57</v>
      </c>
      <c r="AI302"/>
      <c r="AJ302" s="249">
        <v>25.8</v>
      </c>
      <c r="AK302"/>
      <c r="AL302" s="249">
        <v>9.1999999999999993</v>
      </c>
      <c r="AM302" s="248">
        <v>0.20399999999999999</v>
      </c>
      <c r="AN302"/>
      <c r="AO302" s="249">
        <v>9.4</v>
      </c>
      <c r="AP302" s="246">
        <v>104.56</v>
      </c>
      <c r="AQ302" s="246">
        <v>1.96</v>
      </c>
      <c r="AR302"/>
      <c r="AS302"/>
      <c r="AT302"/>
      <c r="AU302"/>
      <c r="AV302" s="248">
        <v>14.46</v>
      </c>
      <c r="AW302" s="248">
        <v>13.27</v>
      </c>
      <c r="AX302"/>
      <c r="AY302"/>
      <c r="AZ302"/>
      <c r="BA302"/>
      <c r="BB302"/>
      <c r="BC302"/>
      <c r="BD302" s="246">
        <v>10.72</v>
      </c>
      <c r="BE302" s="246">
        <v>28.07</v>
      </c>
      <c r="BF302" s="246">
        <v>13.06</v>
      </c>
    </row>
    <row r="303" spans="1:58" x14ac:dyDescent="0.25">
      <c r="A303" s="232">
        <v>40478</v>
      </c>
      <c r="B303" s="246">
        <v>6.75</v>
      </c>
      <c r="C303" s="246">
        <v>6.28</v>
      </c>
      <c r="D303"/>
      <c r="E303"/>
      <c r="F303"/>
      <c r="G303"/>
      <c r="H303" s="246">
        <v>7.22</v>
      </c>
      <c r="I303" s="246">
        <v>1.67</v>
      </c>
      <c r="J303"/>
      <c r="K303"/>
      <c r="L303"/>
      <c r="M303"/>
      <c r="N303" s="247">
        <v>53</v>
      </c>
      <c r="O303"/>
      <c r="P303"/>
      <c r="Q303"/>
      <c r="R303" s="247">
        <v>0</v>
      </c>
      <c r="S303" s="248">
        <v>0.79100000000000004</v>
      </c>
      <c r="T303"/>
      <c r="U303"/>
      <c r="V303" s="248">
        <v>0.68400000000000005</v>
      </c>
      <c r="W303" s="248">
        <v>0.36</v>
      </c>
      <c r="X303"/>
      <c r="Y303"/>
      <c r="Z303"/>
      <c r="AA303"/>
      <c r="AB303"/>
      <c r="AC303" s="249">
        <v>28.4</v>
      </c>
      <c r="AD303"/>
      <c r="AE303"/>
      <c r="AF303"/>
      <c r="AG303"/>
      <c r="AH303" s="249">
        <v>56.8</v>
      </c>
      <c r="AI303"/>
      <c r="AJ303" s="249">
        <v>23.6</v>
      </c>
      <c r="AK303"/>
      <c r="AL303" s="249">
        <v>9.6999999999999993</v>
      </c>
      <c r="AM303" s="248">
        <v>0.25</v>
      </c>
      <c r="AN303"/>
      <c r="AO303" s="249">
        <v>9.1999999999999993</v>
      </c>
      <c r="AP303" s="246">
        <v>116.87</v>
      </c>
      <c r="AQ303" s="246">
        <v>2.11</v>
      </c>
      <c r="AR303"/>
      <c r="AS303"/>
      <c r="AT303"/>
      <c r="AU303"/>
      <c r="AV303" s="248">
        <v>15.006</v>
      </c>
      <c r="AW303" s="248">
        <v>14.052</v>
      </c>
      <c r="AX303"/>
      <c r="AY303"/>
      <c r="AZ303"/>
      <c r="BA303"/>
      <c r="BB303"/>
      <c r="BC303"/>
      <c r="BD303" s="246">
        <v>28.07</v>
      </c>
      <c r="BE303" s="246">
        <v>43.38</v>
      </c>
      <c r="BF303" s="246">
        <v>11.86</v>
      </c>
    </row>
    <row r="304" spans="1:58" x14ac:dyDescent="0.25">
      <c r="A304" s="232">
        <v>40479</v>
      </c>
      <c r="B304" s="246">
        <v>6.68</v>
      </c>
      <c r="C304" s="246">
        <v>6.32</v>
      </c>
      <c r="D304"/>
      <c r="E304"/>
      <c r="F304"/>
      <c r="G304"/>
      <c r="H304" s="246">
        <v>6.8</v>
      </c>
      <c r="I304" s="246">
        <v>1.52</v>
      </c>
      <c r="J304"/>
      <c r="K304"/>
      <c r="L304"/>
      <c r="M304"/>
      <c r="N304" s="247">
        <v>46</v>
      </c>
      <c r="O304"/>
      <c r="P304"/>
      <c r="Q304"/>
      <c r="R304" s="247">
        <v>2</v>
      </c>
      <c r="S304" s="248">
        <v>0.70199999999999996</v>
      </c>
      <c r="T304"/>
      <c r="U304"/>
      <c r="V304" s="248">
        <v>0.76100000000000001</v>
      </c>
      <c r="W304" s="248">
        <v>0.36399999999999999</v>
      </c>
      <c r="X304"/>
      <c r="Y304"/>
      <c r="Z304"/>
      <c r="AA304"/>
      <c r="AB304"/>
      <c r="AC304" s="249">
        <v>28.2</v>
      </c>
      <c r="AD304"/>
      <c r="AE304"/>
      <c r="AF304"/>
      <c r="AG304"/>
      <c r="AH304" s="249">
        <v>56.4</v>
      </c>
      <c r="AI304"/>
      <c r="AJ304" s="249">
        <v>21.5</v>
      </c>
      <c r="AK304"/>
      <c r="AL304" s="249">
        <v>10.7</v>
      </c>
      <c r="AM304" s="248">
        <v>0.25</v>
      </c>
      <c r="AN304"/>
      <c r="AO304" s="249">
        <v>8.9</v>
      </c>
      <c r="AP304" s="246">
        <v>110.25</v>
      </c>
      <c r="AQ304" s="246">
        <v>2.59</v>
      </c>
      <c r="AR304"/>
      <c r="AS304"/>
      <c r="AT304"/>
      <c r="AU304"/>
      <c r="AV304" s="248">
        <v>14.871</v>
      </c>
      <c r="AW304" s="248">
        <v>13.85</v>
      </c>
      <c r="AX304"/>
      <c r="AY304"/>
      <c r="AZ304"/>
      <c r="BA304"/>
      <c r="BB304"/>
      <c r="BC304"/>
      <c r="BD304" s="246">
        <v>28.07</v>
      </c>
      <c r="BE304" s="246">
        <v>33.17</v>
      </c>
      <c r="BF304" s="246">
        <v>11.86</v>
      </c>
    </row>
    <row r="305" spans="1:58" x14ac:dyDescent="0.25">
      <c r="A305" s="232">
        <v>40480</v>
      </c>
      <c r="B305" s="246">
        <v>6.43</v>
      </c>
      <c r="C305" s="246">
        <v>6.51</v>
      </c>
      <c r="D305"/>
      <c r="E305"/>
      <c r="F305"/>
      <c r="G305"/>
      <c r="H305" s="246">
        <v>7.16</v>
      </c>
      <c r="I305" s="246">
        <v>1.78</v>
      </c>
      <c r="J305"/>
      <c r="K305"/>
      <c r="L305"/>
      <c r="M305"/>
      <c r="N305" s="247">
        <v>54</v>
      </c>
      <c r="O305"/>
      <c r="P305"/>
      <c r="Q305"/>
      <c r="R305" s="247">
        <v>1</v>
      </c>
      <c r="S305" s="248">
        <v>0.81</v>
      </c>
      <c r="T305"/>
      <c r="U305"/>
      <c r="V305" s="248">
        <v>0.59599999999999997</v>
      </c>
      <c r="W305" s="248">
        <v>0.375</v>
      </c>
      <c r="X305"/>
      <c r="Y305"/>
      <c r="Z305"/>
      <c r="AA305"/>
      <c r="AB305"/>
      <c r="AC305" s="249">
        <v>27.2</v>
      </c>
      <c r="AD305"/>
      <c r="AE305"/>
      <c r="AF305"/>
      <c r="AG305"/>
      <c r="AH305" s="249">
        <v>54.4</v>
      </c>
      <c r="AI305"/>
      <c r="AJ305" s="249">
        <v>13.1</v>
      </c>
      <c r="AK305"/>
      <c r="AL305" s="249">
        <v>9.6999999999999993</v>
      </c>
      <c r="AM305" s="248">
        <v>0.13200000000000001</v>
      </c>
      <c r="AN305"/>
      <c r="AO305" s="249">
        <v>10</v>
      </c>
      <c r="AP305" s="246">
        <v>110.76</v>
      </c>
      <c r="AQ305" s="246">
        <v>1.85</v>
      </c>
      <c r="AR305"/>
      <c r="AS305"/>
      <c r="AT305"/>
      <c r="AU305"/>
      <c r="AV305" s="248">
        <v>14.874000000000001</v>
      </c>
      <c r="AW305" s="248">
        <v>13.843</v>
      </c>
      <c r="AX305"/>
      <c r="AY305"/>
      <c r="AZ305"/>
      <c r="BA305"/>
      <c r="BB305"/>
      <c r="BC305"/>
      <c r="BD305" s="246">
        <v>28.07</v>
      </c>
      <c r="BE305" s="246">
        <v>35.72</v>
      </c>
      <c r="BF305" s="246">
        <v>11.86</v>
      </c>
    </row>
    <row r="306" spans="1:58" x14ac:dyDescent="0.25">
      <c r="A306" s="232">
        <v>40481</v>
      </c>
      <c r="B306" s="246">
        <v>5.98</v>
      </c>
      <c r="C306" s="246">
        <v>6.11</v>
      </c>
      <c r="D306"/>
      <c r="E306"/>
      <c r="F306"/>
      <c r="G306"/>
      <c r="H306" s="246">
        <v>7.33</v>
      </c>
      <c r="I306" s="246">
        <v>1.61</v>
      </c>
      <c r="J306"/>
      <c r="K306"/>
      <c r="L306"/>
      <c r="M306"/>
      <c r="N306" s="247">
        <v>58</v>
      </c>
      <c r="O306"/>
      <c r="P306"/>
      <c r="Q306"/>
      <c r="R306" s="247">
        <v>4</v>
      </c>
      <c r="S306" s="248">
        <v>1.149</v>
      </c>
      <c r="T306"/>
      <c r="U306"/>
      <c r="V306" s="248">
        <v>0.64100000000000001</v>
      </c>
      <c r="W306" s="248">
        <v>0.625</v>
      </c>
      <c r="X306"/>
      <c r="Y306"/>
      <c r="Z306"/>
      <c r="AA306"/>
      <c r="AB306"/>
      <c r="AC306" s="249">
        <v>28.4</v>
      </c>
      <c r="AD306"/>
      <c r="AE306"/>
      <c r="AF306"/>
      <c r="AG306"/>
      <c r="AH306" s="249">
        <v>56.8</v>
      </c>
      <c r="AI306"/>
      <c r="AJ306" s="249">
        <v>15.9</v>
      </c>
      <c r="AK306"/>
      <c r="AL306" s="249">
        <v>9.9</v>
      </c>
      <c r="AM306" s="248">
        <v>0.13700000000000001</v>
      </c>
      <c r="AN306"/>
      <c r="AO306" s="249">
        <v>10.1</v>
      </c>
      <c r="AP306" s="246">
        <v>110.21</v>
      </c>
      <c r="AQ306" s="246">
        <v>2.14</v>
      </c>
      <c r="AR306"/>
      <c r="AS306"/>
      <c r="AT306"/>
      <c r="AU306"/>
      <c r="AV306" s="248">
        <v>14.6</v>
      </c>
      <c r="AW306" s="248">
        <v>13.33</v>
      </c>
      <c r="AX306"/>
      <c r="AY306"/>
      <c r="AZ306"/>
      <c r="BA306"/>
      <c r="BB306"/>
      <c r="BC306"/>
      <c r="BD306" s="246">
        <v>8.67</v>
      </c>
      <c r="BE306" s="246">
        <v>40.82</v>
      </c>
      <c r="BF306" s="246">
        <v>11.86</v>
      </c>
    </row>
    <row r="307" spans="1:58" ht="15.75" thickBot="1" x14ac:dyDescent="0.3">
      <c r="A307" s="232">
        <v>40482</v>
      </c>
      <c r="B307" s="254">
        <f t="shared" ref="B307:C307" si="485">SUM(B305:B306)/2</f>
        <v>6.2050000000000001</v>
      </c>
      <c r="C307" s="254">
        <f t="shared" si="485"/>
        <v>6.3100000000000005</v>
      </c>
      <c r="D307"/>
      <c r="E307"/>
      <c r="F307"/>
      <c r="G307"/>
      <c r="H307" s="254">
        <f t="shared" ref="H307:I307" si="486">SUM(H305:H306)/2</f>
        <v>7.2450000000000001</v>
      </c>
      <c r="I307" s="254">
        <f t="shared" si="486"/>
        <v>1.6950000000000001</v>
      </c>
      <c r="J307"/>
      <c r="K307"/>
      <c r="L307"/>
      <c r="M307"/>
      <c r="N307" s="255">
        <f t="shared" ref="N307" si="487">SUM(N305:N306)/2</f>
        <v>56</v>
      </c>
      <c r="O307"/>
      <c r="P307"/>
      <c r="Q307"/>
      <c r="R307" s="255">
        <f t="shared" ref="R307:S307" si="488">SUM(R305:R306)/2</f>
        <v>2.5</v>
      </c>
      <c r="S307" s="256">
        <f t="shared" si="488"/>
        <v>0.97950000000000004</v>
      </c>
      <c r="T307"/>
      <c r="U307"/>
      <c r="V307" s="256">
        <f t="shared" ref="V307:W307" si="489">SUM(V305:V306)/2</f>
        <v>0.61850000000000005</v>
      </c>
      <c r="W307" s="256">
        <f t="shared" si="489"/>
        <v>0.5</v>
      </c>
      <c r="X307"/>
      <c r="Y307"/>
      <c r="Z307"/>
      <c r="AA307"/>
      <c r="AB307"/>
      <c r="AC307" s="257">
        <f t="shared" ref="AC307" si="490">SUM(AC305:AC306)/2</f>
        <v>27.799999999999997</v>
      </c>
      <c r="AD307"/>
      <c r="AE307"/>
      <c r="AF307"/>
      <c r="AG307"/>
      <c r="AH307" s="257">
        <f t="shared" ref="AH307" si="491">SUM(AH305:AH306)/2</f>
        <v>55.599999999999994</v>
      </c>
      <c r="AI307"/>
      <c r="AJ307" s="257">
        <f t="shared" ref="AJ307" si="492">SUM(AJ305:AJ306)/2</f>
        <v>14.5</v>
      </c>
      <c r="AK307"/>
      <c r="AL307" s="257">
        <f t="shared" ref="AL307:AM307" si="493">SUM(AL305:AL306)/2</f>
        <v>9.8000000000000007</v>
      </c>
      <c r="AM307" s="256">
        <f t="shared" si="493"/>
        <v>0.13450000000000001</v>
      </c>
      <c r="AN307"/>
      <c r="AO307" s="257">
        <f t="shared" ref="AO307:AQ307" si="494">SUM(AO305:AO306)/2</f>
        <v>10.050000000000001</v>
      </c>
      <c r="AP307" s="254">
        <f t="shared" si="494"/>
        <v>110.485</v>
      </c>
      <c r="AQ307" s="254">
        <f t="shared" si="494"/>
        <v>1.9950000000000001</v>
      </c>
      <c r="AR307"/>
      <c r="AS307"/>
      <c r="AT307"/>
      <c r="AU307"/>
      <c r="AV307" s="256">
        <f>SUM(AV305:AV306)/2</f>
        <v>14.737</v>
      </c>
      <c r="AW307" s="256">
        <f t="shared" ref="AW307" si="495">SUM(AW305:AW306)/2</f>
        <v>13.586500000000001</v>
      </c>
      <c r="AX307"/>
      <c r="AY307"/>
      <c r="AZ307"/>
      <c r="BA307"/>
      <c r="BB307"/>
      <c r="BC307"/>
      <c r="BD307" s="254">
        <f>SUM(BD305:BD306)/2</f>
        <v>18.37</v>
      </c>
      <c r="BE307" s="254">
        <f>SUM(BE305:BE306)/2</f>
        <v>38.269999999999996</v>
      </c>
      <c r="BF307" s="254">
        <f>SUM(BF305:BF306)/2</f>
        <v>11.86</v>
      </c>
    </row>
    <row r="308" spans="1:58" x14ac:dyDescent="0.25">
      <c r="A308" s="232">
        <v>40483</v>
      </c>
      <c r="B308" s="246">
        <v>7.22</v>
      </c>
      <c r="C308" s="246">
        <v>6</v>
      </c>
      <c r="D308"/>
      <c r="E308"/>
      <c r="F308"/>
      <c r="G308"/>
      <c r="H308" s="246">
        <v>7.75</v>
      </c>
      <c r="I308" s="246">
        <v>1.5</v>
      </c>
      <c r="J308"/>
      <c r="K308"/>
      <c r="L308"/>
      <c r="M308"/>
      <c r="N308" s="247">
        <v>42</v>
      </c>
      <c r="O308"/>
      <c r="P308"/>
      <c r="Q308"/>
      <c r="R308" s="247">
        <v>3</v>
      </c>
      <c r="S308" s="248">
        <v>1.1639999999999999</v>
      </c>
      <c r="T308"/>
      <c r="U308"/>
      <c r="V308" s="248">
        <v>0.78700000000000003</v>
      </c>
      <c r="W308" s="248">
        <v>0.317</v>
      </c>
      <c r="X308"/>
      <c r="Y308"/>
      <c r="Z308"/>
      <c r="AA308"/>
      <c r="AB308"/>
      <c r="AC308" s="249">
        <v>34.4</v>
      </c>
      <c r="AD308"/>
      <c r="AE308"/>
      <c r="AF308"/>
      <c r="AG308"/>
      <c r="AH308" s="249">
        <v>68.900000000000006</v>
      </c>
      <c r="AI308"/>
      <c r="AJ308" s="249">
        <v>33.6</v>
      </c>
      <c r="AK308"/>
      <c r="AL308" s="249">
        <v>9.6</v>
      </c>
      <c r="AM308" s="244">
        <f>SUM(AM309:AM310)/2</f>
        <v>9.2249999999999999E-2</v>
      </c>
      <c r="AN308"/>
      <c r="AO308" s="249">
        <v>9.1</v>
      </c>
      <c r="AP308" s="242">
        <f>SUM(AP309:AP310)/2</f>
        <v>93.13</v>
      </c>
      <c r="AQ308" s="242">
        <f>SUM(AQ309:AQ310)/2</f>
        <v>1.4475</v>
      </c>
      <c r="AR308"/>
      <c r="AS308"/>
      <c r="AT308"/>
      <c r="AU308"/>
      <c r="AV308" s="248">
        <v>15.814</v>
      </c>
      <c r="AW308" s="248">
        <v>13.297000000000001</v>
      </c>
      <c r="AX308"/>
      <c r="AY308"/>
      <c r="AZ308"/>
      <c r="BA308"/>
      <c r="BB308"/>
      <c r="BC308"/>
      <c r="BD308" s="246">
        <v>10.37</v>
      </c>
      <c r="BE308" s="246">
        <v>48.48</v>
      </c>
      <c r="BF308" s="246">
        <v>15.4</v>
      </c>
    </row>
    <row r="309" spans="1:58" x14ac:dyDescent="0.25">
      <c r="A309" s="232">
        <v>40484</v>
      </c>
      <c r="B309" s="246">
        <v>6.61</v>
      </c>
      <c r="C309" s="246">
        <v>6.8</v>
      </c>
      <c r="D309"/>
      <c r="E309"/>
      <c r="F309"/>
      <c r="G309"/>
      <c r="H309" s="246">
        <v>7.34</v>
      </c>
      <c r="I309" s="246">
        <v>1.86</v>
      </c>
      <c r="J309"/>
      <c r="K309"/>
      <c r="L309"/>
      <c r="M309"/>
      <c r="N309" s="247">
        <v>43</v>
      </c>
      <c r="O309"/>
      <c r="P309"/>
      <c r="Q309"/>
      <c r="R309" s="247">
        <v>2</v>
      </c>
      <c r="S309" s="248">
        <v>1.474</v>
      </c>
      <c r="T309"/>
      <c r="U309"/>
      <c r="V309" s="248">
        <v>0.33800000000000002</v>
      </c>
      <c r="W309" s="248">
        <v>0.52</v>
      </c>
      <c r="X309"/>
      <c r="Y309"/>
      <c r="Z309"/>
      <c r="AA309"/>
      <c r="AB309"/>
      <c r="AC309" s="249">
        <v>28.5</v>
      </c>
      <c r="AD309"/>
      <c r="AE309"/>
      <c r="AF309"/>
      <c r="AG309"/>
      <c r="AH309" s="249">
        <v>57</v>
      </c>
      <c r="AI309"/>
      <c r="AJ309" s="249">
        <v>28.4</v>
      </c>
      <c r="AK309"/>
      <c r="AL309" s="249">
        <v>8</v>
      </c>
      <c r="AM309" s="244">
        <f>SUM(AM310:AM311)/2</f>
        <v>9.1499999999999998E-2</v>
      </c>
      <c r="AN309"/>
      <c r="AO309" s="249">
        <v>8.8000000000000007</v>
      </c>
      <c r="AP309" s="242">
        <f>SUM(AP310:AP311)/2</f>
        <v>91.49</v>
      </c>
      <c r="AQ309" s="242">
        <f>SUM(AQ310:AQ311)/2</f>
        <v>1.1850000000000001</v>
      </c>
      <c r="AR309"/>
      <c r="AS309"/>
      <c r="AT309"/>
      <c r="AU309"/>
      <c r="AV309" s="248">
        <v>15.273999999999999</v>
      </c>
      <c r="AW309" s="248">
        <v>13.721</v>
      </c>
      <c r="AX309"/>
      <c r="AY309"/>
      <c r="AZ309"/>
      <c r="BA309"/>
      <c r="BB309"/>
      <c r="BC309"/>
      <c r="BD309" s="246">
        <v>8.66</v>
      </c>
      <c r="BE309" s="246">
        <v>40.82</v>
      </c>
      <c r="BF309" s="246">
        <v>10.61</v>
      </c>
    </row>
    <row r="310" spans="1:58" x14ac:dyDescent="0.25">
      <c r="A310" s="232">
        <v>40485</v>
      </c>
      <c r="B310" s="246">
        <v>6.77</v>
      </c>
      <c r="C310" s="246">
        <v>6.47</v>
      </c>
      <c r="D310"/>
      <c r="E310"/>
      <c r="F310"/>
      <c r="G310"/>
      <c r="H310" s="246">
        <v>7.26</v>
      </c>
      <c r="I310" s="246">
        <v>1.56</v>
      </c>
      <c r="J310"/>
      <c r="K310"/>
      <c r="L310"/>
      <c r="M310"/>
      <c r="N310" s="247">
        <v>47</v>
      </c>
      <c r="O310"/>
      <c r="P310"/>
      <c r="Q310"/>
      <c r="R310" s="247">
        <v>3</v>
      </c>
      <c r="S310" s="248">
        <v>0.95499999999999996</v>
      </c>
      <c r="T310"/>
      <c r="U310"/>
      <c r="V310" s="248">
        <v>0.54900000000000004</v>
      </c>
      <c r="W310" s="248">
        <v>0.628</v>
      </c>
      <c r="X310"/>
      <c r="Y310"/>
      <c r="Z310"/>
      <c r="AA310"/>
      <c r="AB310"/>
      <c r="AC310" s="249">
        <v>30.2</v>
      </c>
      <c r="AD310"/>
      <c r="AE310"/>
      <c r="AF310"/>
      <c r="AG310"/>
      <c r="AH310" s="249">
        <v>60.4</v>
      </c>
      <c r="AI310"/>
      <c r="AJ310" s="249">
        <v>29.9</v>
      </c>
      <c r="AK310"/>
      <c r="AL310" s="249">
        <v>7.2</v>
      </c>
      <c r="AM310" s="248">
        <v>9.2999999999999999E-2</v>
      </c>
      <c r="AN310"/>
      <c r="AO310" s="249">
        <v>9.1</v>
      </c>
      <c r="AP310" s="246">
        <v>94.77</v>
      </c>
      <c r="AQ310" s="246">
        <v>1.71</v>
      </c>
      <c r="AR310"/>
      <c r="AS310"/>
      <c r="AT310"/>
      <c r="AU310"/>
      <c r="AV310" s="248">
        <v>14.195</v>
      </c>
      <c r="AW310" s="248">
        <v>13.151999999999999</v>
      </c>
      <c r="AX310"/>
      <c r="AY310"/>
      <c r="AZ310"/>
      <c r="BA310"/>
      <c r="BB310"/>
      <c r="BC310"/>
      <c r="BD310" s="246">
        <v>8.66</v>
      </c>
      <c r="BE310" s="246">
        <v>42.35</v>
      </c>
      <c r="BF310" s="246">
        <v>10.61</v>
      </c>
    </row>
    <row r="311" spans="1:58" x14ac:dyDescent="0.25">
      <c r="A311" s="232">
        <v>40486</v>
      </c>
      <c r="B311" s="246">
        <v>6.3</v>
      </c>
      <c r="C311" s="246">
        <v>5.85</v>
      </c>
      <c r="D311"/>
      <c r="E311"/>
      <c r="F311"/>
      <c r="G311"/>
      <c r="H311" s="246">
        <v>7.41</v>
      </c>
      <c r="I311" s="246">
        <v>2.14</v>
      </c>
      <c r="J311"/>
      <c r="K311"/>
      <c r="L311"/>
      <c r="M311"/>
      <c r="N311" s="247">
        <v>46</v>
      </c>
      <c r="O311"/>
      <c r="P311"/>
      <c r="Q311"/>
      <c r="R311" s="247">
        <v>0</v>
      </c>
      <c r="S311" s="248">
        <v>0.71799999999999997</v>
      </c>
      <c r="T311"/>
      <c r="U311"/>
      <c r="V311" s="248">
        <v>0.38400000000000001</v>
      </c>
      <c r="W311" s="248">
        <v>0.59299999999999997</v>
      </c>
      <c r="X311"/>
      <c r="Y311"/>
      <c r="Z311"/>
      <c r="AA311"/>
      <c r="AB311"/>
      <c r="AC311" s="249">
        <v>28.7</v>
      </c>
      <c r="AD311"/>
      <c r="AE311"/>
      <c r="AF311"/>
      <c r="AG311"/>
      <c r="AH311" s="249">
        <v>57.5</v>
      </c>
      <c r="AI311"/>
      <c r="AJ311" s="249">
        <v>30.4</v>
      </c>
      <c r="AK311"/>
      <c r="AL311" s="249">
        <v>7.6</v>
      </c>
      <c r="AM311" s="248">
        <v>0.09</v>
      </c>
      <c r="AN311"/>
      <c r="AO311" s="249">
        <v>9.1999999999999993</v>
      </c>
      <c r="AP311" s="246">
        <v>88.21</v>
      </c>
      <c r="AQ311" s="246">
        <v>0.66</v>
      </c>
      <c r="AR311"/>
      <c r="AS311"/>
      <c r="AT311"/>
      <c r="AU311"/>
      <c r="AV311" s="248">
        <v>15.272</v>
      </c>
      <c r="AW311" s="248">
        <v>14.292999999999999</v>
      </c>
      <c r="AX311"/>
      <c r="AY311"/>
      <c r="AZ311"/>
      <c r="BA311"/>
      <c r="BB311"/>
      <c r="BC311"/>
      <c r="BD311" s="246">
        <v>8.66</v>
      </c>
      <c r="BE311" s="246">
        <v>42.35</v>
      </c>
      <c r="BF311" s="246">
        <v>10.61</v>
      </c>
    </row>
    <row r="312" spans="1:58" x14ac:dyDescent="0.25">
      <c r="A312" s="232">
        <v>40487</v>
      </c>
      <c r="B312" s="246">
        <v>5.78</v>
      </c>
      <c r="C312" s="246">
        <v>6.29</v>
      </c>
      <c r="D312"/>
      <c r="E312"/>
      <c r="F312"/>
      <c r="G312"/>
      <c r="H312" s="246">
        <v>7.54</v>
      </c>
      <c r="I312" s="246">
        <v>1.47</v>
      </c>
      <c r="J312"/>
      <c r="K312"/>
      <c r="L312"/>
      <c r="M312"/>
      <c r="N312" s="247">
        <v>45</v>
      </c>
      <c r="O312"/>
      <c r="P312"/>
      <c r="Q312"/>
      <c r="R312" s="247">
        <v>3</v>
      </c>
      <c r="S312" s="248">
        <v>0.83399999999999996</v>
      </c>
      <c r="T312"/>
      <c r="U312"/>
      <c r="V312" s="248">
        <v>0.36899999999999999</v>
      </c>
      <c r="W312" s="248">
        <v>0.75600000000000001</v>
      </c>
      <c r="X312"/>
      <c r="Y312"/>
      <c r="Z312"/>
      <c r="AA312"/>
      <c r="AB312"/>
      <c r="AC312" s="249">
        <v>27.3</v>
      </c>
      <c r="AD312"/>
      <c r="AE312"/>
      <c r="AF312"/>
      <c r="AG312"/>
      <c r="AH312" s="249">
        <v>54.6</v>
      </c>
      <c r="AI312"/>
      <c r="AJ312" s="249">
        <v>28.5</v>
      </c>
      <c r="AK312"/>
      <c r="AL312" s="249">
        <v>4.4000000000000004</v>
      </c>
      <c r="AM312" s="248">
        <v>7.1999999999999995E-2</v>
      </c>
      <c r="AN312"/>
      <c r="AO312" s="249">
        <v>8.8000000000000007</v>
      </c>
      <c r="AP312" s="246">
        <v>97.02</v>
      </c>
      <c r="AQ312" s="246">
        <v>1.72</v>
      </c>
      <c r="AR312"/>
      <c r="AS312"/>
      <c r="AT312"/>
      <c r="AU312"/>
      <c r="AV312" s="248">
        <v>14.747</v>
      </c>
      <c r="AW312" s="248">
        <v>13.798999999999999</v>
      </c>
      <c r="AX312"/>
      <c r="AY312"/>
      <c r="AZ312"/>
      <c r="BA312"/>
      <c r="BB312"/>
      <c r="BC312"/>
      <c r="BD312" s="246">
        <v>8.66</v>
      </c>
      <c r="BE312" s="246">
        <v>42.35</v>
      </c>
      <c r="BF312" s="246">
        <v>9.41</v>
      </c>
    </row>
    <row r="313" spans="1:58" x14ac:dyDescent="0.25">
      <c r="A313" s="232">
        <v>40488</v>
      </c>
      <c r="B313" s="246">
        <v>6.12</v>
      </c>
      <c r="C313" s="246">
        <v>5.62</v>
      </c>
      <c r="D313"/>
      <c r="E313"/>
      <c r="F313"/>
      <c r="G313"/>
      <c r="H313" s="246">
        <v>7.5</v>
      </c>
      <c r="I313" s="246">
        <v>1.63</v>
      </c>
      <c r="J313"/>
      <c r="K313"/>
      <c r="L313"/>
      <c r="M313"/>
      <c r="N313" s="247">
        <v>74</v>
      </c>
      <c r="O313"/>
      <c r="P313"/>
      <c r="Q313"/>
      <c r="R313" s="247">
        <v>0</v>
      </c>
      <c r="S313" s="248">
        <v>1.6679999999999999</v>
      </c>
      <c r="T313"/>
      <c r="U313"/>
      <c r="V313" s="248">
        <v>0.59699999999999998</v>
      </c>
      <c r="W313" s="248">
        <v>0.38200000000000001</v>
      </c>
      <c r="X313"/>
      <c r="Y313"/>
      <c r="Z313"/>
      <c r="AA313"/>
      <c r="AB313"/>
      <c r="AC313" s="249">
        <v>29.2</v>
      </c>
      <c r="AD313"/>
      <c r="AE313"/>
      <c r="AF313"/>
      <c r="AG313"/>
      <c r="AH313" s="249">
        <v>58.4</v>
      </c>
      <c r="AI313"/>
      <c r="AJ313" s="249">
        <v>28.2</v>
      </c>
      <c r="AK313"/>
      <c r="AL313" s="249">
        <v>8.5</v>
      </c>
      <c r="AM313" s="248">
        <v>0.17299999999999999</v>
      </c>
      <c r="AN313"/>
      <c r="AO313" s="249">
        <v>8.1</v>
      </c>
      <c r="AP313" s="246">
        <v>100.22</v>
      </c>
      <c r="AQ313" s="246">
        <v>1.74</v>
      </c>
      <c r="AR313"/>
      <c r="AS313"/>
      <c r="AT313"/>
      <c r="AU313"/>
      <c r="AV313" s="248">
        <v>15.21</v>
      </c>
      <c r="AW313" s="248">
        <v>13.49</v>
      </c>
      <c r="AX313"/>
      <c r="AY313"/>
      <c r="AZ313"/>
      <c r="BA313"/>
      <c r="BB313"/>
      <c r="BC313"/>
      <c r="BD313" s="246">
        <v>9.1300000000000008</v>
      </c>
      <c r="BE313" s="246">
        <v>43.28</v>
      </c>
      <c r="BF313" s="246">
        <v>13</v>
      </c>
    </row>
    <row r="314" spans="1:58" x14ac:dyDescent="0.25">
      <c r="A314" s="232">
        <v>40489</v>
      </c>
      <c r="B314" s="242">
        <f t="shared" ref="B314" si="496">SUM(B312:B313)/2</f>
        <v>5.95</v>
      </c>
      <c r="C314" s="242">
        <f>SUM(C312:C313)/2</f>
        <v>5.9550000000000001</v>
      </c>
      <c r="D314"/>
      <c r="E314"/>
      <c r="F314"/>
      <c r="G314"/>
      <c r="H314" s="242">
        <f>SUM(H312:H313)/2</f>
        <v>7.52</v>
      </c>
      <c r="I314" s="246">
        <v>1.36</v>
      </c>
      <c r="J314"/>
      <c r="K314"/>
      <c r="L314"/>
      <c r="M314"/>
      <c r="N314" s="243">
        <f t="shared" ref="N314" si="497">SUM(N312:N313)/2</f>
        <v>59.5</v>
      </c>
      <c r="O314"/>
      <c r="P314"/>
      <c r="Q314"/>
      <c r="R314" s="243">
        <f t="shared" ref="R314" si="498">SUM(R312:R313)/2</f>
        <v>1.5</v>
      </c>
      <c r="S314" s="244">
        <f>SUM(S312:S313)/2</f>
        <v>1.2509999999999999</v>
      </c>
      <c r="T314"/>
      <c r="U314"/>
      <c r="V314" s="244">
        <f t="shared" ref="V314:W314" si="499">SUM(V312:V313)/2</f>
        <v>0.48299999999999998</v>
      </c>
      <c r="W314" s="244">
        <f t="shared" si="499"/>
        <v>0.56899999999999995</v>
      </c>
      <c r="X314"/>
      <c r="Y314"/>
      <c r="Z314"/>
      <c r="AA314"/>
      <c r="AB314"/>
      <c r="AC314" s="245">
        <f t="shared" ref="AC314" si="500">SUM(AC312:AC313)/2</f>
        <v>28.25</v>
      </c>
      <c r="AD314"/>
      <c r="AE314"/>
      <c r="AF314"/>
      <c r="AG314"/>
      <c r="AH314" s="245">
        <f t="shared" ref="AH314" si="501">SUM(AH312:AH313)/2</f>
        <v>56.5</v>
      </c>
      <c r="AI314"/>
      <c r="AJ314" s="245">
        <f t="shared" ref="AJ314" si="502">SUM(AJ312:AJ313)/2</f>
        <v>28.35</v>
      </c>
      <c r="AK314"/>
      <c r="AL314" s="245">
        <f t="shared" ref="AL314:AM314" si="503">SUM(AL312:AL313)/2</f>
        <v>6.45</v>
      </c>
      <c r="AM314" s="244">
        <f t="shared" si="503"/>
        <v>0.1225</v>
      </c>
      <c r="AN314"/>
      <c r="AO314" s="245">
        <f t="shared" ref="AO314" si="504">SUM(AO312:AO313)/2</f>
        <v>8.4499999999999993</v>
      </c>
      <c r="AP314" s="246">
        <v>85</v>
      </c>
      <c r="AQ314" s="246">
        <v>1.64</v>
      </c>
      <c r="AR314"/>
      <c r="AS314"/>
      <c r="AT314"/>
      <c r="AU314"/>
      <c r="AV314" s="248">
        <v>14.198</v>
      </c>
      <c r="AW314" s="248">
        <v>12.877000000000001</v>
      </c>
      <c r="AX314"/>
      <c r="AY314"/>
      <c r="AZ314"/>
      <c r="BA314"/>
      <c r="BB314"/>
      <c r="BC314"/>
      <c r="BD314" s="246">
        <v>9.1300000000000008</v>
      </c>
      <c r="BE314" s="246">
        <v>43.38</v>
      </c>
      <c r="BF314" s="246">
        <v>13</v>
      </c>
    </row>
    <row r="315" spans="1:58" x14ac:dyDescent="0.25">
      <c r="A315" s="232">
        <v>40490</v>
      </c>
      <c r="B315" s="246">
        <v>6.01</v>
      </c>
      <c r="C315" s="246">
        <v>6.35</v>
      </c>
      <c r="D315"/>
      <c r="E315"/>
      <c r="F315"/>
      <c r="G315"/>
      <c r="H315" s="246">
        <v>7.13</v>
      </c>
      <c r="I315" s="246">
        <v>1.45</v>
      </c>
      <c r="J315"/>
      <c r="K315"/>
      <c r="L315"/>
      <c r="M315"/>
      <c r="N315" s="247">
        <v>58</v>
      </c>
      <c r="O315"/>
      <c r="P315"/>
      <c r="Q315"/>
      <c r="R315" s="247">
        <v>4</v>
      </c>
      <c r="S315" s="248">
        <v>2.1789999999999998</v>
      </c>
      <c r="T315"/>
      <c r="U315"/>
      <c r="V315" s="248">
        <v>0.68600000000000005</v>
      </c>
      <c r="W315" s="248">
        <v>0.49399999999999999</v>
      </c>
      <c r="X315"/>
      <c r="Y315"/>
      <c r="Z315"/>
      <c r="AA315"/>
      <c r="AB315"/>
      <c r="AC315" s="249">
        <v>31.6</v>
      </c>
      <c r="AD315"/>
      <c r="AE315"/>
      <c r="AF315"/>
      <c r="AG315"/>
      <c r="AH315" s="249">
        <v>63.2</v>
      </c>
      <c r="AI315"/>
      <c r="AJ315" s="249">
        <v>24.5</v>
      </c>
      <c r="AK315"/>
      <c r="AL315" s="249">
        <v>7.9</v>
      </c>
      <c r="AM315" s="248">
        <v>0.18099999999999999</v>
      </c>
      <c r="AN315"/>
      <c r="AO315" s="249">
        <v>10.199999999999999</v>
      </c>
      <c r="AP315" s="246">
        <v>95.34</v>
      </c>
      <c r="AQ315" s="246">
        <v>1.74</v>
      </c>
      <c r="AR315"/>
      <c r="AS315"/>
      <c r="AT315"/>
      <c r="AU315"/>
      <c r="AV315" s="248">
        <v>14.933999999999999</v>
      </c>
      <c r="AW315" s="248">
        <v>13.573</v>
      </c>
      <c r="AX315"/>
      <c r="AY315"/>
      <c r="AZ315"/>
      <c r="BA315"/>
      <c r="BB315"/>
      <c r="BC315"/>
      <c r="BD315" s="246">
        <v>9.1300000000000008</v>
      </c>
      <c r="BE315" s="246">
        <v>48.48</v>
      </c>
      <c r="BF315" s="246">
        <v>14.2</v>
      </c>
    </row>
    <row r="316" spans="1:58" x14ac:dyDescent="0.25">
      <c r="A316" s="232">
        <v>40491</v>
      </c>
      <c r="B316" s="246">
        <v>6.18</v>
      </c>
      <c r="C316" s="246">
        <v>6.19</v>
      </c>
      <c r="D316"/>
      <c r="E316"/>
      <c r="F316"/>
      <c r="G316"/>
      <c r="H316" s="246">
        <v>7.46</v>
      </c>
      <c r="I316" s="246">
        <v>1.41</v>
      </c>
      <c r="J316"/>
      <c r="K316"/>
      <c r="L316"/>
      <c r="M316"/>
      <c r="N316" s="247">
        <v>57</v>
      </c>
      <c r="O316"/>
      <c r="P316"/>
      <c r="Q316"/>
      <c r="R316" s="247">
        <v>1</v>
      </c>
      <c r="S316" s="248">
        <v>1.667</v>
      </c>
      <c r="T316"/>
      <c r="U316"/>
      <c r="V316" s="248">
        <v>0.2</v>
      </c>
      <c r="W316" s="248">
        <v>0.72399999999999998</v>
      </c>
      <c r="X316"/>
      <c r="Y316"/>
      <c r="Z316"/>
      <c r="AA316"/>
      <c r="AB316"/>
      <c r="AC316" s="249">
        <v>33.700000000000003</v>
      </c>
      <c r="AD316"/>
      <c r="AE316"/>
      <c r="AF316"/>
      <c r="AG316"/>
      <c r="AH316" s="249">
        <v>67.400000000000006</v>
      </c>
      <c r="AI316"/>
      <c r="AJ316" s="249">
        <v>29.7</v>
      </c>
      <c r="AK316"/>
      <c r="AL316" s="249">
        <v>8.6999999999999993</v>
      </c>
      <c r="AM316" s="248">
        <v>0.152</v>
      </c>
      <c r="AN316"/>
      <c r="AO316" s="249">
        <v>10.4</v>
      </c>
      <c r="AP316" s="246">
        <v>99.23</v>
      </c>
      <c r="AQ316" s="246">
        <v>1.98</v>
      </c>
      <c r="AR316"/>
      <c r="AS316"/>
      <c r="AT316"/>
      <c r="AU316"/>
      <c r="AV316" s="248">
        <v>14.436</v>
      </c>
      <c r="AW316" s="248">
        <v>13.289</v>
      </c>
      <c r="AX316"/>
      <c r="AY316"/>
      <c r="AZ316"/>
      <c r="BA316"/>
      <c r="BB316"/>
      <c r="BC316"/>
      <c r="BD316" s="246">
        <v>6.75</v>
      </c>
      <c r="BE316" s="246">
        <v>48.48</v>
      </c>
      <c r="BF316" s="246">
        <v>14.2</v>
      </c>
    </row>
    <row r="317" spans="1:58" x14ac:dyDescent="0.25">
      <c r="A317" s="232">
        <v>40492</v>
      </c>
      <c r="B317" s="246">
        <v>6.18</v>
      </c>
      <c r="C317" s="246">
        <v>6.02</v>
      </c>
      <c r="D317"/>
      <c r="E317"/>
      <c r="F317"/>
      <c r="G317"/>
      <c r="H317" s="246">
        <v>7.02</v>
      </c>
      <c r="I317" s="246">
        <v>1.47</v>
      </c>
      <c r="J317"/>
      <c r="K317"/>
      <c r="L317"/>
      <c r="M317"/>
      <c r="N317" s="247">
        <v>46</v>
      </c>
      <c r="O317"/>
      <c r="P317"/>
      <c r="Q317"/>
      <c r="R317" s="247">
        <v>2</v>
      </c>
      <c r="S317" s="248">
        <v>1.4259999999999999</v>
      </c>
      <c r="T317"/>
      <c r="U317"/>
      <c r="V317" s="248">
        <v>0.27500000000000002</v>
      </c>
      <c r="W317" s="248">
        <v>0.63100000000000001</v>
      </c>
      <c r="X317"/>
      <c r="Y317"/>
      <c r="Z317"/>
      <c r="AA317"/>
      <c r="AB317"/>
      <c r="AC317" s="249">
        <v>31.8</v>
      </c>
      <c r="AD317"/>
      <c r="AE317"/>
      <c r="AF317"/>
      <c r="AG317"/>
      <c r="AH317" s="249">
        <v>63.6</v>
      </c>
      <c r="AI317"/>
      <c r="AJ317" s="249">
        <v>28.5</v>
      </c>
      <c r="AK317"/>
      <c r="AL317" s="249">
        <v>5.6</v>
      </c>
      <c r="AM317" s="248">
        <v>0.153</v>
      </c>
      <c r="AN317"/>
      <c r="AO317" s="249">
        <v>9.6999999999999993</v>
      </c>
      <c r="AP317" s="246">
        <v>104.21</v>
      </c>
      <c r="AQ317" s="246">
        <v>1.94</v>
      </c>
      <c r="AR317"/>
      <c r="AS317"/>
      <c r="AT317"/>
      <c r="AU317"/>
      <c r="AV317" s="248">
        <v>14.917999999999999</v>
      </c>
      <c r="AW317" s="248">
        <v>13.868</v>
      </c>
      <c r="AX317"/>
      <c r="AY317"/>
      <c r="AZ317"/>
      <c r="BA317"/>
      <c r="BB317"/>
      <c r="BC317"/>
      <c r="BD317" s="246">
        <v>5.17</v>
      </c>
      <c r="BE317" s="246">
        <v>51.03</v>
      </c>
      <c r="BF317" s="246">
        <v>12.52</v>
      </c>
    </row>
    <row r="318" spans="1:58" x14ac:dyDescent="0.25">
      <c r="A318" s="232">
        <v>40493</v>
      </c>
      <c r="B318" s="246">
        <v>6.11</v>
      </c>
      <c r="C318" s="246">
        <v>6.31</v>
      </c>
      <c r="D318"/>
      <c r="E318"/>
      <c r="F318"/>
      <c r="G318"/>
      <c r="H318" s="246">
        <v>6.95</v>
      </c>
      <c r="I318" s="246">
        <v>1.46</v>
      </c>
      <c r="J318"/>
      <c r="K318"/>
      <c r="L318"/>
      <c r="M318"/>
      <c r="N318" s="247">
        <v>54</v>
      </c>
      <c r="O318"/>
      <c r="P318"/>
      <c r="Q318"/>
      <c r="R318" s="247">
        <v>1</v>
      </c>
      <c r="S318" s="248">
        <v>1.784</v>
      </c>
      <c r="T318"/>
      <c r="U318"/>
      <c r="V318" s="248">
        <v>0.253</v>
      </c>
      <c r="W318" s="248">
        <v>0.48199999999999998</v>
      </c>
      <c r="X318"/>
      <c r="Y318"/>
      <c r="Z318"/>
      <c r="AA318"/>
      <c r="AB318"/>
      <c r="AC318" s="249">
        <v>30.8</v>
      </c>
      <c r="AD318"/>
      <c r="AE318"/>
      <c r="AF318"/>
      <c r="AG318"/>
      <c r="AH318" s="249">
        <v>61.6</v>
      </c>
      <c r="AI318"/>
      <c r="AJ318" s="249">
        <v>29.3</v>
      </c>
      <c r="AK318"/>
      <c r="AL318" s="245">
        <f>SUM(AL316:AL317)/2</f>
        <v>7.1499999999999995</v>
      </c>
      <c r="AM318" s="248">
        <v>0.128</v>
      </c>
      <c r="AN318"/>
      <c r="AO318" s="249">
        <v>9.4</v>
      </c>
      <c r="AP318" s="246">
        <v>94.48</v>
      </c>
      <c r="AQ318" s="246">
        <v>1.82</v>
      </c>
      <c r="AR318"/>
      <c r="AS318"/>
      <c r="AT318"/>
      <c r="AU318"/>
      <c r="AV318" s="248">
        <v>14.051</v>
      </c>
      <c r="AW318" s="248">
        <v>13.090999999999999</v>
      </c>
      <c r="AX318"/>
      <c r="AY318"/>
      <c r="AZ318"/>
      <c r="BA318"/>
      <c r="BB318"/>
      <c r="BC318"/>
      <c r="BD318" s="246">
        <v>5.17</v>
      </c>
      <c r="BE318" s="246">
        <v>51.03</v>
      </c>
      <c r="BF318" s="246">
        <v>14.2</v>
      </c>
    </row>
    <row r="319" spans="1:58" x14ac:dyDescent="0.25">
      <c r="A319" s="232">
        <v>40494</v>
      </c>
      <c r="B319" s="246">
        <v>7.25</v>
      </c>
      <c r="C319" s="246">
        <v>6.35</v>
      </c>
      <c r="D319"/>
      <c r="E319"/>
      <c r="F319"/>
      <c r="G319"/>
      <c r="H319" s="246">
        <v>7.21</v>
      </c>
      <c r="I319" s="246">
        <v>1.52</v>
      </c>
      <c r="J319"/>
      <c r="K319"/>
      <c r="L319"/>
      <c r="M319"/>
      <c r="N319" s="247">
        <v>44</v>
      </c>
      <c r="O319"/>
      <c r="P319"/>
      <c r="Q319"/>
      <c r="R319" s="247">
        <v>0</v>
      </c>
      <c r="S319" s="248">
        <v>1.333</v>
      </c>
      <c r="T319"/>
      <c r="U319"/>
      <c r="V319" s="248">
        <v>0.29199999999999998</v>
      </c>
      <c r="W319" s="248">
        <v>0.497</v>
      </c>
      <c r="X319"/>
      <c r="Y319"/>
      <c r="Z319"/>
      <c r="AA319"/>
      <c r="AB319"/>
      <c r="AC319" s="249">
        <v>31.1</v>
      </c>
      <c r="AD319"/>
      <c r="AE319"/>
      <c r="AF319"/>
      <c r="AG319"/>
      <c r="AH319" s="249">
        <v>62.3</v>
      </c>
      <c r="AI319"/>
      <c r="AJ319" s="249">
        <v>26.4</v>
      </c>
      <c r="AK319"/>
      <c r="AL319" s="249">
        <v>8.1</v>
      </c>
      <c r="AM319" s="248">
        <v>0.13400000000000001</v>
      </c>
      <c r="AN319"/>
      <c r="AO319" s="249">
        <v>8.8000000000000007</v>
      </c>
      <c r="AP319" s="246">
        <v>101.44</v>
      </c>
      <c r="AQ319" s="246">
        <v>1.81</v>
      </c>
      <c r="AR319"/>
      <c r="AS319"/>
      <c r="AT319"/>
      <c r="AU319"/>
      <c r="AV319" s="248">
        <v>14.895</v>
      </c>
      <c r="AW319" s="248">
        <v>13.85</v>
      </c>
      <c r="AX319"/>
      <c r="AY319"/>
      <c r="AZ319"/>
      <c r="BA319"/>
      <c r="BB319"/>
      <c r="BC319"/>
      <c r="BD319" s="246">
        <v>5.17</v>
      </c>
      <c r="BE319" s="246">
        <v>51.03</v>
      </c>
      <c r="BF319" s="246">
        <v>14.68</v>
      </c>
    </row>
    <row r="320" spans="1:58" x14ac:dyDescent="0.25">
      <c r="A320" s="232">
        <v>40495</v>
      </c>
      <c r="B320" s="246">
        <v>7.17</v>
      </c>
      <c r="C320" s="246">
        <v>6.46</v>
      </c>
      <c r="D320"/>
      <c r="E320"/>
      <c r="F320"/>
      <c r="G320"/>
      <c r="H320" s="246">
        <v>7.2</v>
      </c>
      <c r="I320" s="246">
        <v>1.53</v>
      </c>
      <c r="J320"/>
      <c r="K320"/>
      <c r="L320"/>
      <c r="M320"/>
      <c r="N320" s="247">
        <v>41</v>
      </c>
      <c r="O320"/>
      <c r="P320"/>
      <c r="Q320"/>
      <c r="R320" s="247">
        <v>0</v>
      </c>
      <c r="S320" s="248">
        <v>0.75700000000000001</v>
      </c>
      <c r="T320"/>
      <c r="U320"/>
      <c r="V320" s="248">
        <v>0.33</v>
      </c>
      <c r="W320" s="248">
        <v>0.44600000000000001</v>
      </c>
      <c r="X320"/>
      <c r="Y320"/>
      <c r="Z320"/>
      <c r="AA320"/>
      <c r="AB320"/>
      <c r="AC320" s="249">
        <v>30.5</v>
      </c>
      <c r="AD320"/>
      <c r="AE320"/>
      <c r="AF320"/>
      <c r="AG320"/>
      <c r="AH320" s="249">
        <v>61</v>
      </c>
      <c r="AI320"/>
      <c r="AJ320" s="249">
        <v>24.8</v>
      </c>
      <c r="AK320"/>
      <c r="AL320" s="249">
        <v>7.6</v>
      </c>
      <c r="AM320" s="248">
        <v>0.19900000000000001</v>
      </c>
      <c r="AN320"/>
      <c r="AO320" s="249">
        <v>9.1999999999999993</v>
      </c>
      <c r="AP320" s="246">
        <v>99.23</v>
      </c>
      <c r="AQ320" s="246">
        <v>2.0299999999999998</v>
      </c>
      <c r="AR320"/>
      <c r="AS320"/>
      <c r="AT320"/>
      <c r="AU320"/>
      <c r="AV320" s="248">
        <v>14.03</v>
      </c>
      <c r="AW320" s="248">
        <v>12.66</v>
      </c>
      <c r="AX320"/>
      <c r="AY320"/>
      <c r="AZ320"/>
      <c r="BA320"/>
      <c r="BB320"/>
      <c r="BC320"/>
      <c r="BD320" s="246">
        <v>5.17</v>
      </c>
      <c r="BE320" s="246">
        <v>51.03</v>
      </c>
      <c r="BF320" s="246">
        <v>13.48</v>
      </c>
    </row>
    <row r="321" spans="1:58" x14ac:dyDescent="0.25">
      <c r="A321" s="232">
        <v>40496</v>
      </c>
      <c r="B321" s="242">
        <f t="shared" ref="B321:C321" si="505">SUM(B319:B320)/2</f>
        <v>7.21</v>
      </c>
      <c r="C321" s="242">
        <f t="shared" si="505"/>
        <v>6.4049999999999994</v>
      </c>
      <c r="D321"/>
      <c r="E321"/>
      <c r="F321"/>
      <c r="G321"/>
      <c r="H321" s="242">
        <f t="shared" ref="H321:I321" si="506">SUM(H319:H320)/2</f>
        <v>7.2050000000000001</v>
      </c>
      <c r="I321" s="242">
        <f t="shared" si="506"/>
        <v>1.5249999999999999</v>
      </c>
      <c r="J321"/>
      <c r="K321"/>
      <c r="L321"/>
      <c r="M321"/>
      <c r="N321" s="243">
        <f t="shared" ref="N321" si="507">SUM(N319:N320)/2</f>
        <v>42.5</v>
      </c>
      <c r="O321"/>
      <c r="P321"/>
      <c r="Q321"/>
      <c r="R321" s="243">
        <f t="shared" ref="R321:S321" si="508">SUM(R319:R320)/2</f>
        <v>0</v>
      </c>
      <c r="S321" s="244">
        <f t="shared" si="508"/>
        <v>1.0449999999999999</v>
      </c>
      <c r="T321"/>
      <c r="U321"/>
      <c r="V321" s="244">
        <f t="shared" ref="V321:W321" si="509">SUM(V319:V320)/2</f>
        <v>0.311</v>
      </c>
      <c r="W321" s="244">
        <f t="shared" si="509"/>
        <v>0.47150000000000003</v>
      </c>
      <c r="X321"/>
      <c r="Y321"/>
      <c r="Z321"/>
      <c r="AA321"/>
      <c r="AB321"/>
      <c r="AC321" s="245">
        <f t="shared" ref="AC321" si="510">SUM(AC319:AC320)/2</f>
        <v>30.8</v>
      </c>
      <c r="AD321"/>
      <c r="AE321"/>
      <c r="AF321"/>
      <c r="AG321"/>
      <c r="AH321" s="245">
        <f t="shared" ref="AH321" si="511">SUM(AH319:AH320)/2</f>
        <v>61.65</v>
      </c>
      <c r="AI321"/>
      <c r="AJ321" s="245">
        <f t="shared" ref="AJ321" si="512">SUM(AJ319:AJ320)/2</f>
        <v>25.6</v>
      </c>
      <c r="AK321"/>
      <c r="AL321" s="245">
        <f t="shared" ref="AL321:AM322" si="513">SUM(AL319:AL320)/2</f>
        <v>7.85</v>
      </c>
      <c r="AM321" s="244">
        <f t="shared" si="513"/>
        <v>0.16650000000000001</v>
      </c>
      <c r="AN321"/>
      <c r="AO321" s="245">
        <f t="shared" ref="AO321" si="514">SUM(AO319:AO320)/2</f>
        <v>9</v>
      </c>
      <c r="AP321" s="246">
        <v>90.41</v>
      </c>
      <c r="AQ321" s="246">
        <v>2.0299999999999998</v>
      </c>
      <c r="AR321"/>
      <c r="AS321"/>
      <c r="AT321"/>
      <c r="AU321"/>
      <c r="AV321" s="248">
        <v>13.803000000000001</v>
      </c>
      <c r="AW321" s="248">
        <v>12.419</v>
      </c>
      <c r="AX321"/>
      <c r="AY321"/>
      <c r="AZ321"/>
      <c r="BA321"/>
      <c r="BB321"/>
      <c r="BC321"/>
      <c r="BD321" s="246">
        <v>5.17</v>
      </c>
      <c r="BE321" s="246">
        <v>51.03</v>
      </c>
      <c r="BF321" s="246">
        <v>11.81</v>
      </c>
    </row>
    <row r="322" spans="1:58" x14ac:dyDescent="0.25">
      <c r="A322" s="232">
        <v>40497</v>
      </c>
      <c r="B322" s="246">
        <v>5.75</v>
      </c>
      <c r="C322" s="246">
        <v>6.31</v>
      </c>
      <c r="D322"/>
      <c r="E322"/>
      <c r="F322"/>
      <c r="G322"/>
      <c r="H322" s="242">
        <f>SUM(H320:H321)/2</f>
        <v>7.2025000000000006</v>
      </c>
      <c r="I322" s="246">
        <v>1.0900000000000001</v>
      </c>
      <c r="J322"/>
      <c r="K322"/>
      <c r="L322"/>
      <c r="M322"/>
      <c r="N322" s="247">
        <v>53</v>
      </c>
      <c r="O322"/>
      <c r="P322"/>
      <c r="Q322"/>
      <c r="R322" s="247">
        <v>4</v>
      </c>
      <c r="S322" s="248">
        <v>0.84799999999999998</v>
      </c>
      <c r="T322"/>
      <c r="U322"/>
      <c r="V322" s="248">
        <v>0.24099999999999999</v>
      </c>
      <c r="W322" s="248">
        <v>0.81899999999999995</v>
      </c>
      <c r="X322"/>
      <c r="Y322"/>
      <c r="Z322"/>
      <c r="AA322"/>
      <c r="AB322"/>
      <c r="AC322" s="249">
        <v>24</v>
      </c>
      <c r="AD322"/>
      <c r="AE322"/>
      <c r="AF322"/>
      <c r="AG322"/>
      <c r="AH322" s="249">
        <v>48</v>
      </c>
      <c r="AI322"/>
      <c r="AJ322" s="249">
        <v>25.8</v>
      </c>
      <c r="AK322"/>
      <c r="AL322" s="245">
        <f t="shared" si="513"/>
        <v>7.7249999999999996</v>
      </c>
      <c r="AM322" s="248">
        <v>0.16800000000000001</v>
      </c>
      <c r="AN322"/>
      <c r="AO322" s="249">
        <v>9</v>
      </c>
      <c r="AP322" s="246">
        <v>106.15</v>
      </c>
      <c r="AQ322" s="246">
        <v>2.52</v>
      </c>
      <c r="AR322"/>
      <c r="AS322"/>
      <c r="AT322"/>
      <c r="AU322"/>
      <c r="AV322" s="248">
        <v>14.75</v>
      </c>
      <c r="AW322" s="248">
        <v>13.292999999999999</v>
      </c>
      <c r="AX322"/>
      <c r="AY322"/>
      <c r="AZ322"/>
      <c r="BA322"/>
      <c r="BB322"/>
      <c r="BC322"/>
      <c r="BD322" s="246">
        <v>5.17</v>
      </c>
      <c r="BE322" s="246">
        <v>51.03</v>
      </c>
      <c r="BF322" s="246">
        <v>11.81</v>
      </c>
    </row>
    <row r="323" spans="1:58" x14ac:dyDescent="0.25">
      <c r="A323" s="232">
        <v>40498</v>
      </c>
      <c r="B323" s="246">
        <v>6</v>
      </c>
      <c r="C323" s="246">
        <v>5.94</v>
      </c>
      <c r="D323"/>
      <c r="E323"/>
      <c r="F323"/>
      <c r="G323"/>
      <c r="H323" s="246">
        <v>7.12</v>
      </c>
      <c r="I323" s="246">
        <v>1.62</v>
      </c>
      <c r="J323"/>
      <c r="K323"/>
      <c r="L323"/>
      <c r="M323"/>
      <c r="N323" s="247">
        <v>44</v>
      </c>
      <c r="O323"/>
      <c r="P323"/>
      <c r="Q323"/>
      <c r="R323" s="247">
        <v>2</v>
      </c>
      <c r="S323" s="248">
        <v>1.1000000000000001</v>
      </c>
      <c r="T323"/>
      <c r="U323"/>
      <c r="V323" s="248">
        <v>0.38900000000000001</v>
      </c>
      <c r="W323" s="248">
        <v>0.33700000000000002</v>
      </c>
      <c r="X323"/>
      <c r="Y323"/>
      <c r="Z323"/>
      <c r="AA323"/>
      <c r="AB323"/>
      <c r="AC323" s="249">
        <v>23.8</v>
      </c>
      <c r="AD323"/>
      <c r="AE323"/>
      <c r="AF323"/>
      <c r="AG323"/>
      <c r="AH323" s="249">
        <v>47.6</v>
      </c>
      <c r="AI323"/>
      <c r="AJ323" s="249">
        <v>25.5</v>
      </c>
      <c r="AK323"/>
      <c r="AL323" s="249">
        <v>6.7</v>
      </c>
      <c r="AM323" s="248">
        <v>0.16700000000000001</v>
      </c>
      <c r="AN323"/>
      <c r="AO323" s="249">
        <v>7.7</v>
      </c>
      <c r="AP323" s="246">
        <v>100.02</v>
      </c>
      <c r="AQ323" s="246">
        <v>1.72</v>
      </c>
      <c r="AR323"/>
      <c r="AS323"/>
      <c r="AT323"/>
      <c r="AU323"/>
      <c r="AV323" s="248">
        <v>14.548999999999999</v>
      </c>
      <c r="AW323" s="248">
        <v>13.589</v>
      </c>
      <c r="AX323"/>
      <c r="AY323"/>
      <c r="AZ323"/>
      <c r="BA323"/>
      <c r="BB323"/>
      <c r="BC323"/>
      <c r="BD323" s="246">
        <v>7.55</v>
      </c>
      <c r="BE323" s="246">
        <v>51.03</v>
      </c>
      <c r="BF323" s="246">
        <v>11.81</v>
      </c>
    </row>
    <row r="324" spans="1:58" x14ac:dyDescent="0.25">
      <c r="A324" s="232">
        <v>40499</v>
      </c>
      <c r="B324" s="246">
        <v>6.34</v>
      </c>
      <c r="C324" s="246">
        <v>5.85</v>
      </c>
      <c r="D324"/>
      <c r="E324"/>
      <c r="F324"/>
      <c r="G324"/>
      <c r="H324" s="246">
        <v>6.77</v>
      </c>
      <c r="I324" s="246">
        <v>1.86</v>
      </c>
      <c r="J324"/>
      <c r="K324"/>
      <c r="L324"/>
      <c r="M324"/>
      <c r="N324" s="247">
        <v>43</v>
      </c>
      <c r="O324"/>
      <c r="P324"/>
      <c r="Q324"/>
      <c r="R324" s="247">
        <v>2</v>
      </c>
      <c r="S324" s="248">
        <v>0.752</v>
      </c>
      <c r="T324"/>
      <c r="U324"/>
      <c r="V324" s="248">
        <v>0.44600000000000001</v>
      </c>
      <c r="W324" s="248">
        <v>0.44700000000000001</v>
      </c>
      <c r="X324"/>
      <c r="Y324"/>
      <c r="Z324"/>
      <c r="AA324"/>
      <c r="AB324"/>
      <c r="AC324" s="249">
        <v>29</v>
      </c>
      <c r="AD324"/>
      <c r="AE324"/>
      <c r="AF324"/>
      <c r="AG324"/>
      <c r="AH324" s="249">
        <v>58.1</v>
      </c>
      <c r="AI324"/>
      <c r="AJ324" s="249">
        <v>22.4</v>
      </c>
      <c r="AK324"/>
      <c r="AL324" s="249">
        <v>8.1999999999999993</v>
      </c>
      <c r="AM324" s="248">
        <v>0.154</v>
      </c>
      <c r="AN324"/>
      <c r="AO324" s="249">
        <v>7.8</v>
      </c>
      <c r="AP324" s="246">
        <v>116.87</v>
      </c>
      <c r="AQ324" s="246">
        <v>1.91</v>
      </c>
      <c r="AR324"/>
      <c r="AS324"/>
      <c r="AT324"/>
      <c r="AU324"/>
      <c r="AV324" s="248">
        <v>15.874000000000001</v>
      </c>
      <c r="AW324" s="248">
        <v>14.074</v>
      </c>
      <c r="AX324"/>
      <c r="AY324"/>
      <c r="AZ324"/>
      <c r="BA324"/>
      <c r="BB324"/>
      <c r="BC324"/>
      <c r="BD324" s="246">
        <v>22.53</v>
      </c>
      <c r="BE324" s="246">
        <v>4.8099999999999996</v>
      </c>
      <c r="BF324" s="246">
        <v>9.0399999999999991</v>
      </c>
    </row>
    <row r="325" spans="1:58" x14ac:dyDescent="0.25">
      <c r="A325" s="232">
        <v>40500</v>
      </c>
      <c r="B325" s="246">
        <v>6.35</v>
      </c>
      <c r="C325" s="246">
        <v>6.22</v>
      </c>
      <c r="D325"/>
      <c r="E325"/>
      <c r="F325"/>
      <c r="G325"/>
      <c r="H325" s="246">
        <v>7.24</v>
      </c>
      <c r="I325" s="246">
        <v>1.81</v>
      </c>
      <c r="J325"/>
      <c r="K325"/>
      <c r="L325"/>
      <c r="M325"/>
      <c r="N325" s="247">
        <v>44</v>
      </c>
      <c r="O325"/>
      <c r="P325"/>
      <c r="Q325"/>
      <c r="R325" s="247">
        <v>0</v>
      </c>
      <c r="S325" s="248">
        <v>1.319</v>
      </c>
      <c r="T325"/>
      <c r="U325"/>
      <c r="V325" s="248">
        <v>0.77500000000000002</v>
      </c>
      <c r="W325" s="248">
        <v>0.45100000000000001</v>
      </c>
      <c r="X325"/>
      <c r="Y325"/>
      <c r="Z325"/>
      <c r="AA325"/>
      <c r="AB325"/>
      <c r="AC325" s="249">
        <v>29.1</v>
      </c>
      <c r="AD325"/>
      <c r="AE325"/>
      <c r="AF325"/>
      <c r="AG325"/>
      <c r="AH325" s="249">
        <v>58.2</v>
      </c>
      <c r="AI325"/>
      <c r="AJ325" s="249">
        <v>21.8</v>
      </c>
      <c r="AK325"/>
      <c r="AL325" s="249">
        <v>8.8000000000000007</v>
      </c>
      <c r="AM325" s="248">
        <v>0.151</v>
      </c>
      <c r="AN325"/>
      <c r="AO325" s="249">
        <v>8.1</v>
      </c>
      <c r="AP325" s="246">
        <v>103.64</v>
      </c>
      <c r="AQ325" s="246">
        <v>1.61</v>
      </c>
      <c r="AR325"/>
      <c r="AS325"/>
      <c r="AT325"/>
      <c r="AU325"/>
      <c r="AV325" s="248">
        <v>14.964</v>
      </c>
      <c r="AW325" s="248">
        <v>13.677</v>
      </c>
      <c r="AX325"/>
      <c r="AY325"/>
      <c r="AZ325"/>
      <c r="BA325"/>
      <c r="BB325"/>
      <c r="BC325"/>
      <c r="BD325" s="246">
        <v>23</v>
      </c>
      <c r="BE325" s="246">
        <v>13.74</v>
      </c>
      <c r="BF325" s="246">
        <v>9.0399999999999991</v>
      </c>
    </row>
    <row r="326" spans="1:58" x14ac:dyDescent="0.25">
      <c r="A326" s="232">
        <v>40501</v>
      </c>
      <c r="B326" s="246">
        <v>6.8</v>
      </c>
      <c r="C326" s="246">
        <v>6.6</v>
      </c>
      <c r="D326"/>
      <c r="E326"/>
      <c r="F326"/>
      <c r="G326"/>
      <c r="H326" s="246">
        <v>7.02</v>
      </c>
      <c r="I326" s="246">
        <v>1.77</v>
      </c>
      <c r="J326"/>
      <c r="K326"/>
      <c r="L326"/>
      <c r="M326"/>
      <c r="N326" s="247">
        <v>49</v>
      </c>
      <c r="O326"/>
      <c r="P326"/>
      <c r="Q326"/>
      <c r="R326" s="247">
        <v>3</v>
      </c>
      <c r="S326" s="248">
        <v>1.46</v>
      </c>
      <c r="T326"/>
      <c r="U326"/>
      <c r="V326" s="248">
        <v>0.6</v>
      </c>
      <c r="W326" s="248">
        <v>0.46300000000000002</v>
      </c>
      <c r="X326"/>
      <c r="Y326"/>
      <c r="Z326"/>
      <c r="AA326"/>
      <c r="AB326"/>
      <c r="AC326" s="249">
        <v>29.2</v>
      </c>
      <c r="AD326"/>
      <c r="AE326"/>
      <c r="AF326"/>
      <c r="AG326"/>
      <c r="AH326" s="249">
        <v>58.4</v>
      </c>
      <c r="AI326"/>
      <c r="AJ326" s="249">
        <v>21.6</v>
      </c>
      <c r="AK326"/>
      <c r="AL326" s="249">
        <v>8.3000000000000007</v>
      </c>
      <c r="AM326" s="248">
        <v>4.8000000000000001E-2</v>
      </c>
      <c r="AN326"/>
      <c r="AO326" s="249">
        <v>7.8</v>
      </c>
      <c r="AP326" s="246">
        <v>88.53</v>
      </c>
      <c r="AQ326" s="246">
        <v>1</v>
      </c>
      <c r="AR326"/>
      <c r="AS326"/>
      <c r="AT326"/>
      <c r="AU326"/>
      <c r="AV326" s="248">
        <v>14.98</v>
      </c>
      <c r="AW326" s="248">
        <v>14.484</v>
      </c>
      <c r="AX326"/>
      <c r="AY326"/>
      <c r="AZ326"/>
      <c r="BA326"/>
      <c r="BB326"/>
      <c r="BC326"/>
      <c r="BD326" s="246">
        <v>26.25</v>
      </c>
      <c r="BE326" s="246">
        <v>12.93</v>
      </c>
      <c r="BF326" s="246">
        <v>8.43</v>
      </c>
    </row>
    <row r="327" spans="1:58" x14ac:dyDescent="0.25">
      <c r="A327" s="232">
        <v>40502</v>
      </c>
      <c r="B327" s="246">
        <v>6.34</v>
      </c>
      <c r="C327" s="246">
        <v>6.75</v>
      </c>
      <c r="D327"/>
      <c r="E327"/>
      <c r="F327"/>
      <c r="G327"/>
      <c r="H327" s="246">
        <v>7.01</v>
      </c>
      <c r="I327" s="242">
        <f t="shared" ref="I327:I334" si="515">SUM(I325:I326)/2</f>
        <v>1.79</v>
      </c>
      <c r="J327"/>
      <c r="K327"/>
      <c r="L327"/>
      <c r="M327"/>
      <c r="N327" s="247">
        <v>48</v>
      </c>
      <c r="O327"/>
      <c r="P327"/>
      <c r="Q327"/>
      <c r="R327" s="247">
        <v>3</v>
      </c>
      <c r="S327" s="248">
        <v>1.24</v>
      </c>
      <c r="T327"/>
      <c r="U327"/>
      <c r="V327" s="248">
        <v>0.498</v>
      </c>
      <c r="W327" s="248">
        <v>0.66900000000000004</v>
      </c>
      <c r="X327"/>
      <c r="Y327"/>
      <c r="Z327"/>
      <c r="AA327"/>
      <c r="AB327"/>
      <c r="AC327" s="249">
        <v>28.4</v>
      </c>
      <c r="AD327"/>
      <c r="AE327"/>
      <c r="AF327"/>
      <c r="AG327"/>
      <c r="AH327" s="249">
        <v>56.8</v>
      </c>
      <c r="AI327"/>
      <c r="AJ327" s="249">
        <v>22.1</v>
      </c>
      <c r="AK327"/>
      <c r="AL327" s="249">
        <v>8.1</v>
      </c>
      <c r="AM327" s="248">
        <v>9.8000000000000004E-2</v>
      </c>
      <c r="AN327"/>
      <c r="AO327" s="249">
        <v>7.9</v>
      </c>
      <c r="AP327" s="242">
        <f t="shared" ref="AP327:AQ329" si="516">SUM(AP325:AP326)/2</f>
        <v>96.085000000000008</v>
      </c>
      <c r="AQ327" s="242">
        <f t="shared" si="516"/>
        <v>1.3050000000000002</v>
      </c>
      <c r="AR327"/>
      <c r="AS327"/>
      <c r="AT327"/>
      <c r="AU327"/>
      <c r="AV327" s="244">
        <f t="shared" ref="AV327:AW333" si="517">SUM(AV325:AV326)/2</f>
        <v>14.972000000000001</v>
      </c>
      <c r="AW327" s="244">
        <f t="shared" si="517"/>
        <v>14.080500000000001</v>
      </c>
      <c r="AX327"/>
      <c r="AY327"/>
      <c r="AZ327"/>
      <c r="BA327"/>
      <c r="BB327"/>
      <c r="BC327"/>
      <c r="BD327" s="246">
        <v>29.87</v>
      </c>
      <c r="BE327" s="246">
        <v>11.48</v>
      </c>
      <c r="BF327" s="246">
        <v>8.99</v>
      </c>
    </row>
    <row r="328" spans="1:58" x14ac:dyDescent="0.25">
      <c r="A328" s="232">
        <v>40503</v>
      </c>
      <c r="B328" s="242">
        <f t="shared" ref="B328" si="518">SUM(B326:B327)/2</f>
        <v>6.57</v>
      </c>
      <c r="C328" s="242">
        <f>SUM(C326:C327)/2</f>
        <v>6.6749999999999998</v>
      </c>
      <c r="D328"/>
      <c r="E328"/>
      <c r="F328"/>
      <c r="G328"/>
      <c r="H328" s="242">
        <f>SUM(H326:H327)/2</f>
        <v>7.0149999999999997</v>
      </c>
      <c r="I328" s="242">
        <f t="shared" si="515"/>
        <v>1.78</v>
      </c>
      <c r="J328"/>
      <c r="K328"/>
      <c r="L328"/>
      <c r="M328"/>
      <c r="N328" s="243">
        <f t="shared" ref="N328" si="519">SUM(N326:N327)/2</f>
        <v>48.5</v>
      </c>
      <c r="O328"/>
      <c r="P328"/>
      <c r="Q328"/>
      <c r="R328" s="243">
        <f t="shared" ref="R328" si="520">SUM(R326:R327)/2</f>
        <v>3</v>
      </c>
      <c r="S328" s="244">
        <f>SUM(S326:S327)/2</f>
        <v>1.35</v>
      </c>
      <c r="T328"/>
      <c r="U328"/>
      <c r="V328" s="244">
        <f t="shared" ref="V328:W328" si="521">SUM(V326:V327)/2</f>
        <v>0.54899999999999993</v>
      </c>
      <c r="W328" s="244">
        <f t="shared" si="521"/>
        <v>0.56600000000000006</v>
      </c>
      <c r="X328"/>
      <c r="Y328"/>
      <c r="Z328"/>
      <c r="AA328"/>
      <c r="AB328"/>
      <c r="AC328" s="245">
        <f t="shared" ref="AC328" si="522">SUM(AC326:AC327)/2</f>
        <v>28.799999999999997</v>
      </c>
      <c r="AD328"/>
      <c r="AE328"/>
      <c r="AF328"/>
      <c r="AG328"/>
      <c r="AH328" s="245">
        <f t="shared" ref="AH328" si="523">SUM(AH326:AH327)/2</f>
        <v>57.599999999999994</v>
      </c>
      <c r="AI328"/>
      <c r="AJ328" s="245">
        <f t="shared" ref="AJ328" si="524">SUM(AJ326:AJ327)/2</f>
        <v>21.85</v>
      </c>
      <c r="AK328"/>
      <c r="AL328" s="245">
        <f t="shared" ref="AL328:AM328" si="525">SUM(AL326:AL327)/2</f>
        <v>8.1999999999999993</v>
      </c>
      <c r="AM328" s="244">
        <f t="shared" si="525"/>
        <v>7.3000000000000009E-2</v>
      </c>
      <c r="AN328"/>
      <c r="AO328" s="245">
        <f t="shared" ref="AO328" si="526">SUM(AO326:AO327)/2</f>
        <v>7.85</v>
      </c>
      <c r="AP328" s="242">
        <f t="shared" si="516"/>
        <v>92.307500000000005</v>
      </c>
      <c r="AQ328" s="242">
        <f t="shared" si="516"/>
        <v>1.1525000000000001</v>
      </c>
      <c r="AR328"/>
      <c r="AS328"/>
      <c r="AT328"/>
      <c r="AU328"/>
      <c r="AV328" s="244">
        <f t="shared" si="517"/>
        <v>14.976000000000001</v>
      </c>
      <c r="AW328" s="244">
        <f t="shared" si="517"/>
        <v>14.282250000000001</v>
      </c>
      <c r="AX328"/>
      <c r="AY328"/>
      <c r="AZ328"/>
      <c r="BA328"/>
      <c r="BB328"/>
      <c r="BC328"/>
      <c r="BD328" s="242">
        <f>SUM(BD326:BD327)/2</f>
        <v>28.060000000000002</v>
      </c>
      <c r="BE328" s="242">
        <f>SUM(BE326:BE327)/2</f>
        <v>12.205</v>
      </c>
      <c r="BF328" s="242">
        <f>SUM(BF326:BF327)/2</f>
        <v>8.7100000000000009</v>
      </c>
    </row>
    <row r="329" spans="1:58" x14ac:dyDescent="0.25">
      <c r="A329" s="232">
        <v>40504</v>
      </c>
      <c r="B329" s="246">
        <v>6.79</v>
      </c>
      <c r="C329" s="246">
        <v>7.16</v>
      </c>
      <c r="D329"/>
      <c r="E329"/>
      <c r="F329"/>
      <c r="G329"/>
      <c r="H329" s="246">
        <v>8.59</v>
      </c>
      <c r="I329" s="242">
        <f t="shared" si="515"/>
        <v>1.7850000000000001</v>
      </c>
      <c r="J329"/>
      <c r="K329"/>
      <c r="L329"/>
      <c r="M329"/>
      <c r="N329" s="247">
        <v>45</v>
      </c>
      <c r="O329"/>
      <c r="P329"/>
      <c r="Q329"/>
      <c r="R329" s="247">
        <v>8</v>
      </c>
      <c r="S329" s="248">
        <v>1.244</v>
      </c>
      <c r="T329"/>
      <c r="U329"/>
      <c r="V329" s="248">
        <v>2.29</v>
      </c>
      <c r="W329" s="248">
        <v>0.41499999999999998</v>
      </c>
      <c r="X329"/>
      <c r="Y329"/>
      <c r="Z329"/>
      <c r="AA329"/>
      <c r="AB329"/>
      <c r="AC329" s="249">
        <v>25.4</v>
      </c>
      <c r="AD329"/>
      <c r="AE329"/>
      <c r="AF329"/>
      <c r="AG329"/>
      <c r="AH329" s="249">
        <v>50.8</v>
      </c>
      <c r="AI329"/>
      <c r="AJ329" s="249">
        <v>25.6</v>
      </c>
      <c r="AK329"/>
      <c r="AL329" s="249">
        <v>9.9</v>
      </c>
      <c r="AM329" s="248">
        <v>8.5999999999999993E-2</v>
      </c>
      <c r="AN329"/>
      <c r="AO329" s="249">
        <v>6</v>
      </c>
      <c r="AP329" s="242">
        <f t="shared" si="516"/>
        <v>94.196250000000006</v>
      </c>
      <c r="AQ329" s="242">
        <f t="shared" si="516"/>
        <v>1.2287500000000002</v>
      </c>
      <c r="AR329"/>
      <c r="AS329"/>
      <c r="AT329"/>
      <c r="AU329"/>
      <c r="AV329" s="244">
        <f t="shared" si="517"/>
        <v>14.974</v>
      </c>
      <c r="AW329" s="244">
        <f t="shared" si="517"/>
        <v>14.181375000000001</v>
      </c>
      <c r="AX329"/>
      <c r="AY329"/>
      <c r="AZ329"/>
      <c r="BA329"/>
      <c r="BB329"/>
      <c r="BC329"/>
      <c r="BD329" s="246">
        <v>22.16</v>
      </c>
      <c r="BE329" s="246">
        <v>16.260000000000002</v>
      </c>
      <c r="BF329" s="246">
        <v>8.77</v>
      </c>
    </row>
    <row r="330" spans="1:58" x14ac:dyDescent="0.25">
      <c r="A330" s="232">
        <v>40505</v>
      </c>
      <c r="B330" s="246">
        <v>6.39</v>
      </c>
      <c r="C330" s="246">
        <v>6.85</v>
      </c>
      <c r="D330"/>
      <c r="E330"/>
      <c r="F330"/>
      <c r="G330"/>
      <c r="H330" s="246">
        <v>7.2</v>
      </c>
      <c r="I330" s="242">
        <f t="shared" si="515"/>
        <v>1.7825000000000002</v>
      </c>
      <c r="J330"/>
      <c r="K330"/>
      <c r="L330"/>
      <c r="M330"/>
      <c r="N330" s="247">
        <v>48</v>
      </c>
      <c r="O330"/>
      <c r="P330"/>
      <c r="Q330"/>
      <c r="R330" s="247">
        <v>4</v>
      </c>
      <c r="S330" s="248">
        <v>1.6080000000000001</v>
      </c>
      <c r="T330"/>
      <c r="U330"/>
      <c r="V330" s="248">
        <v>0.60499999999999998</v>
      </c>
      <c r="W330" s="248">
        <v>0.86499999999999999</v>
      </c>
      <c r="X330"/>
      <c r="Y330"/>
      <c r="Z330"/>
      <c r="AA330"/>
      <c r="AB330"/>
      <c r="AC330" s="249">
        <v>32</v>
      </c>
      <c r="AD330"/>
      <c r="AE330"/>
      <c r="AF330"/>
      <c r="AG330"/>
      <c r="AH330" s="249">
        <v>64</v>
      </c>
      <c r="AI330"/>
      <c r="AJ330" s="249">
        <v>29.1</v>
      </c>
      <c r="AK330"/>
      <c r="AL330" s="249">
        <v>12.4</v>
      </c>
      <c r="AM330" s="248">
        <v>0.104</v>
      </c>
      <c r="AN330"/>
      <c r="AO330" s="249">
        <v>6.5</v>
      </c>
      <c r="AP330" s="246">
        <v>160</v>
      </c>
      <c r="AQ330" s="242">
        <f>SUM(AQ328:AQ329)/2</f>
        <v>1.1906250000000003</v>
      </c>
      <c r="AR330"/>
      <c r="AS330"/>
      <c r="AT330"/>
      <c r="AU330"/>
      <c r="AV330" s="244">
        <f t="shared" si="517"/>
        <v>14.975000000000001</v>
      </c>
      <c r="AW330" s="244">
        <f t="shared" si="517"/>
        <v>14.2318125</v>
      </c>
      <c r="AX330"/>
      <c r="AY330"/>
      <c r="AZ330"/>
      <c r="BA330"/>
      <c r="BB330"/>
      <c r="BC330"/>
      <c r="BD330" s="246">
        <v>37.9</v>
      </c>
      <c r="BE330" s="246">
        <v>17.690000000000001</v>
      </c>
      <c r="BF330" s="246">
        <v>8.58</v>
      </c>
    </row>
    <row r="331" spans="1:58" x14ac:dyDescent="0.25">
      <c r="A331" s="232">
        <v>40506</v>
      </c>
      <c r="B331" s="246">
        <v>6.6</v>
      </c>
      <c r="C331" s="246">
        <v>6.83</v>
      </c>
      <c r="D331"/>
      <c r="E331"/>
      <c r="F331"/>
      <c r="G331"/>
      <c r="H331" s="246">
        <v>7.34</v>
      </c>
      <c r="I331" s="242">
        <f t="shared" si="515"/>
        <v>1.7837500000000002</v>
      </c>
      <c r="J331"/>
      <c r="K331"/>
      <c r="L331"/>
      <c r="M331"/>
      <c r="N331" s="247">
        <v>38</v>
      </c>
      <c r="O331"/>
      <c r="P331"/>
      <c r="Q331"/>
      <c r="R331" s="247">
        <v>4</v>
      </c>
      <c r="S331" s="248">
        <v>0.98</v>
      </c>
      <c r="T331"/>
      <c r="U331"/>
      <c r="V331" s="248">
        <v>0.89</v>
      </c>
      <c r="W331" s="248">
        <v>0.876</v>
      </c>
      <c r="X331"/>
      <c r="Y331"/>
      <c r="Z331"/>
      <c r="AA331"/>
      <c r="AB331"/>
      <c r="AC331" s="249">
        <v>25.4</v>
      </c>
      <c r="AD331"/>
      <c r="AE331"/>
      <c r="AF331"/>
      <c r="AG331"/>
      <c r="AH331" s="249">
        <v>50.8</v>
      </c>
      <c r="AI331"/>
      <c r="AJ331" s="249">
        <v>24.1</v>
      </c>
      <c r="AK331"/>
      <c r="AL331" s="249">
        <v>7.9</v>
      </c>
      <c r="AM331" s="248">
        <v>8.3000000000000004E-2</v>
      </c>
      <c r="AN331"/>
      <c r="AO331" s="249">
        <v>5.6</v>
      </c>
      <c r="AP331" s="246">
        <v>140</v>
      </c>
      <c r="AQ331" s="242">
        <f>SUM(AQ329:AQ330)/2</f>
        <v>1.2096875000000002</v>
      </c>
      <c r="AR331"/>
      <c r="AS331"/>
      <c r="AT331"/>
      <c r="AU331"/>
      <c r="AV331" s="244">
        <f t="shared" si="517"/>
        <v>14.974500000000001</v>
      </c>
      <c r="AW331" s="244">
        <f t="shared" si="517"/>
        <v>14.20659375</v>
      </c>
      <c r="AX331"/>
      <c r="AY331"/>
      <c r="AZ331"/>
      <c r="BA331"/>
      <c r="BB331"/>
      <c r="BC331"/>
      <c r="BD331" s="246">
        <v>29.59</v>
      </c>
      <c r="BE331" s="246">
        <v>19.63</v>
      </c>
      <c r="BF331" s="246">
        <v>6.65</v>
      </c>
    </row>
    <row r="332" spans="1:58" x14ac:dyDescent="0.25">
      <c r="A332" s="232">
        <v>40507</v>
      </c>
      <c r="B332" s="246">
        <v>6.59</v>
      </c>
      <c r="C332" s="246">
        <v>6.8</v>
      </c>
      <c r="D332"/>
      <c r="E332"/>
      <c r="F332"/>
      <c r="G332"/>
      <c r="H332" s="246">
        <v>7.54</v>
      </c>
      <c r="I332" s="242">
        <f t="shared" si="515"/>
        <v>1.7831250000000001</v>
      </c>
      <c r="J332"/>
      <c r="K332"/>
      <c r="L332"/>
      <c r="M332"/>
      <c r="N332" s="247">
        <v>43</v>
      </c>
      <c r="O332"/>
      <c r="P332"/>
      <c r="Q332"/>
      <c r="R332" s="247">
        <v>3</v>
      </c>
      <c r="S332" s="248">
        <v>0.7</v>
      </c>
      <c r="T332"/>
      <c r="U332"/>
      <c r="V332" s="248">
        <v>0.94599999999999995</v>
      </c>
      <c r="W332" s="248">
        <v>0.69499999999999995</v>
      </c>
      <c r="X332"/>
      <c r="Y332"/>
      <c r="Z332"/>
      <c r="AA332"/>
      <c r="AB332"/>
      <c r="AC332" s="249">
        <v>28.2</v>
      </c>
      <c r="AD332"/>
      <c r="AE332"/>
      <c r="AF332"/>
      <c r="AG332"/>
      <c r="AH332" s="249">
        <v>56.4</v>
      </c>
      <c r="AI332"/>
      <c r="AJ332" s="249">
        <v>22.3</v>
      </c>
      <c r="AK332"/>
      <c r="AL332" s="249">
        <v>9</v>
      </c>
      <c r="AM332" s="248">
        <v>0.11899999999999999</v>
      </c>
      <c r="AN332"/>
      <c r="AO332" s="249">
        <v>5.5</v>
      </c>
      <c r="AP332" s="246">
        <v>130</v>
      </c>
      <c r="AQ332" s="242">
        <f>SUM(AQ330:AQ331)/2</f>
        <v>1.2001562500000003</v>
      </c>
      <c r="AR332"/>
      <c r="AS332"/>
      <c r="AT332"/>
      <c r="AU332"/>
      <c r="AV332" s="244">
        <f t="shared" si="517"/>
        <v>14.97475</v>
      </c>
      <c r="AW332" s="244">
        <f t="shared" si="517"/>
        <v>14.219203125</v>
      </c>
      <c r="AX332"/>
      <c r="AY332"/>
      <c r="AZ332"/>
      <c r="BA332"/>
      <c r="BB332"/>
      <c r="BC332"/>
      <c r="BD332" s="246">
        <v>26.59</v>
      </c>
      <c r="BE332" s="246">
        <v>16.53</v>
      </c>
      <c r="BF332" s="246">
        <v>5.85</v>
      </c>
    </row>
    <row r="333" spans="1:58" x14ac:dyDescent="0.25">
      <c r="A333" s="232">
        <v>40508</v>
      </c>
      <c r="B333" s="246">
        <v>5.14</v>
      </c>
      <c r="C333" s="246">
        <v>6.86</v>
      </c>
      <c r="D333"/>
      <c r="E333"/>
      <c r="F333"/>
      <c r="G333"/>
      <c r="H333" s="246">
        <v>7.28</v>
      </c>
      <c r="I333" s="242">
        <f t="shared" si="515"/>
        <v>1.7834375000000002</v>
      </c>
      <c r="J333"/>
      <c r="K333"/>
      <c r="L333"/>
      <c r="M333"/>
      <c r="N333" s="247">
        <v>40</v>
      </c>
      <c r="O333"/>
      <c r="P333"/>
      <c r="Q333"/>
      <c r="R333" s="247">
        <v>0</v>
      </c>
      <c r="S333" s="248">
        <v>0.71499999999999997</v>
      </c>
      <c r="T333"/>
      <c r="U333"/>
      <c r="V333" s="248">
        <v>0.78100000000000003</v>
      </c>
      <c r="W333" s="248">
        <v>1.0029999999999999</v>
      </c>
      <c r="X333"/>
      <c r="Y333"/>
      <c r="Z333"/>
      <c r="AA333"/>
      <c r="AB333"/>
      <c r="AC333" s="249">
        <v>29.9</v>
      </c>
      <c r="AD333"/>
      <c r="AE333"/>
      <c r="AF333"/>
      <c r="AG333"/>
      <c r="AH333" s="249">
        <v>59.8</v>
      </c>
      <c r="AI333"/>
      <c r="AJ333" s="249">
        <v>17.100000000000001</v>
      </c>
      <c r="AK333"/>
      <c r="AL333" s="249">
        <v>5.8</v>
      </c>
      <c r="AM333" s="248">
        <v>0.25</v>
      </c>
      <c r="AN333"/>
      <c r="AO333" s="249">
        <v>5.5</v>
      </c>
      <c r="AP333" s="246">
        <v>135</v>
      </c>
      <c r="AQ333" s="242">
        <f>SUM(AQ331:AQ332)/2</f>
        <v>1.2049218750000001</v>
      </c>
      <c r="AR333"/>
      <c r="AS333"/>
      <c r="AT333"/>
      <c r="AU333"/>
      <c r="AV333" s="244">
        <f t="shared" si="517"/>
        <v>14.974625</v>
      </c>
      <c r="AW333" s="244">
        <f t="shared" si="517"/>
        <v>14.2128984375</v>
      </c>
      <c r="AX333"/>
      <c r="AY333"/>
      <c r="AZ333"/>
      <c r="BA333"/>
      <c r="BB333"/>
      <c r="BC333"/>
      <c r="BD333" s="246">
        <v>30.78</v>
      </c>
      <c r="BE333" s="246">
        <v>23.8</v>
      </c>
      <c r="BF333" s="246">
        <v>8.15</v>
      </c>
    </row>
    <row r="334" spans="1:58" x14ac:dyDescent="0.25">
      <c r="A334" s="232">
        <v>40509</v>
      </c>
      <c r="B334" s="246">
        <v>5.95</v>
      </c>
      <c r="C334" s="246">
        <v>5.93</v>
      </c>
      <c r="D334"/>
      <c r="E334"/>
      <c r="F334"/>
      <c r="G334"/>
      <c r="H334" s="246">
        <v>6.64</v>
      </c>
      <c r="I334" s="242">
        <f t="shared" si="515"/>
        <v>1.7832812500000002</v>
      </c>
      <c r="J334"/>
      <c r="K334"/>
      <c r="L334"/>
      <c r="M334"/>
      <c r="N334" s="247">
        <v>40</v>
      </c>
      <c r="O334"/>
      <c r="P334"/>
      <c r="Q334"/>
      <c r="R334" s="247">
        <v>3</v>
      </c>
      <c r="S334" s="248">
        <v>0.625</v>
      </c>
      <c r="T334"/>
      <c r="U334"/>
      <c r="V334" s="248">
        <v>0.56699999999999995</v>
      </c>
      <c r="W334" s="248">
        <v>0.70399999999999996</v>
      </c>
      <c r="X334"/>
      <c r="Y334"/>
      <c r="Z334"/>
      <c r="AA334"/>
      <c r="AB334"/>
      <c r="AC334" s="249">
        <v>33.700000000000003</v>
      </c>
      <c r="AD334"/>
      <c r="AE334"/>
      <c r="AF334"/>
      <c r="AG334"/>
      <c r="AH334" s="249">
        <v>67.400000000000006</v>
      </c>
      <c r="AI334"/>
      <c r="AJ334" s="249">
        <v>16.2</v>
      </c>
      <c r="AK334"/>
      <c r="AL334" s="249">
        <v>7.6</v>
      </c>
      <c r="AM334" s="248">
        <v>0.19800000000000001</v>
      </c>
      <c r="AN334"/>
      <c r="AO334" s="249">
        <v>5.0999999999999996</v>
      </c>
      <c r="AP334" s="245">
        <f>SUM(AP332:AP333)/2</f>
        <v>132.5</v>
      </c>
      <c r="AQ334" s="242">
        <f>SUM(AQ332:AQ333)/2</f>
        <v>1.2025390625000001</v>
      </c>
      <c r="AR334"/>
      <c r="AS334"/>
      <c r="AT334"/>
      <c r="AU334"/>
      <c r="AV334" s="244">
        <f>SUM(AV332:AV333)/2</f>
        <v>14.9746875</v>
      </c>
      <c r="AW334" s="244">
        <f>SUM(AW332:AW333)/2</f>
        <v>14.216050781250001</v>
      </c>
      <c r="AX334"/>
      <c r="AY334"/>
      <c r="AZ334"/>
      <c r="BA334"/>
      <c r="BB334"/>
      <c r="BC334"/>
      <c r="BD334" s="246">
        <v>30.59</v>
      </c>
      <c r="BE334" s="246">
        <v>18.22</v>
      </c>
      <c r="BF334" s="246">
        <v>7.22</v>
      </c>
    </row>
    <row r="335" spans="1:58" x14ac:dyDescent="0.25">
      <c r="A335" s="232">
        <v>40510</v>
      </c>
      <c r="B335" s="246">
        <v>5.9</v>
      </c>
      <c r="C335" s="246">
        <v>6.74</v>
      </c>
      <c r="D335"/>
      <c r="E335"/>
      <c r="F335"/>
      <c r="G335"/>
      <c r="H335" s="246">
        <v>7.36</v>
      </c>
      <c r="I335" s="246">
        <v>1.62</v>
      </c>
      <c r="J335"/>
      <c r="K335"/>
      <c r="L335"/>
      <c r="M335"/>
      <c r="N335" s="247">
        <v>53</v>
      </c>
      <c r="O335"/>
      <c r="P335"/>
      <c r="Q335"/>
      <c r="R335" s="247">
        <v>6</v>
      </c>
      <c r="S335" s="248">
        <v>1.2250000000000001</v>
      </c>
      <c r="T335"/>
      <c r="U335"/>
      <c r="V335" s="248">
        <v>0.876</v>
      </c>
      <c r="W335" s="248">
        <v>1.0389999999999999</v>
      </c>
      <c r="X335"/>
      <c r="Y335"/>
      <c r="Z335"/>
      <c r="AA335"/>
      <c r="AB335"/>
      <c r="AC335" s="249">
        <v>25.4</v>
      </c>
      <c r="AD335"/>
      <c r="AE335"/>
      <c r="AF335"/>
      <c r="AG335"/>
      <c r="AH335" s="249">
        <v>50.8</v>
      </c>
      <c r="AI335"/>
      <c r="AJ335" s="249">
        <v>18.2</v>
      </c>
      <c r="AK335"/>
      <c r="AL335" s="249">
        <v>6.9</v>
      </c>
      <c r="AM335" s="248">
        <v>0.113</v>
      </c>
      <c r="AN335"/>
      <c r="AO335" s="249">
        <v>5.8</v>
      </c>
      <c r="AP335" s="246">
        <v>99.8</v>
      </c>
      <c r="AQ335" s="246">
        <v>1.35</v>
      </c>
      <c r="AR335"/>
      <c r="AS335"/>
      <c r="AT335"/>
      <c r="AU335"/>
      <c r="AV335" s="248">
        <v>16.792999999999999</v>
      </c>
      <c r="AW335" s="248">
        <v>15.233000000000001</v>
      </c>
      <c r="AX335"/>
      <c r="AY335"/>
      <c r="AZ335"/>
      <c r="BA335"/>
      <c r="BB335"/>
      <c r="BC335"/>
      <c r="BD335" s="246">
        <v>38.72</v>
      </c>
      <c r="BE335" s="246">
        <v>4.7</v>
      </c>
      <c r="BF335" s="246">
        <v>10.77</v>
      </c>
    </row>
    <row r="336" spans="1:58" x14ac:dyDescent="0.25">
      <c r="A336" s="232">
        <v>40511</v>
      </c>
      <c r="B336" s="246">
        <v>7.16</v>
      </c>
      <c r="C336" s="246">
        <v>5.99</v>
      </c>
      <c r="D336"/>
      <c r="E336"/>
      <c r="F336"/>
      <c r="G336"/>
      <c r="H336" s="246">
        <v>6.53</v>
      </c>
      <c r="I336" s="246">
        <v>2.04</v>
      </c>
      <c r="J336"/>
      <c r="K336"/>
      <c r="L336"/>
      <c r="M336"/>
      <c r="N336" s="247">
        <v>49</v>
      </c>
      <c r="O336"/>
      <c r="P336"/>
      <c r="Q336"/>
      <c r="R336" s="247">
        <v>1</v>
      </c>
      <c r="S336" s="248">
        <v>0.61599999999999999</v>
      </c>
      <c r="T336"/>
      <c r="U336"/>
      <c r="V336" s="248">
        <v>0.87</v>
      </c>
      <c r="W336" s="248">
        <v>0.505</v>
      </c>
      <c r="X336"/>
      <c r="Y336"/>
      <c r="Z336"/>
      <c r="AA336"/>
      <c r="AB336"/>
      <c r="AC336" s="249">
        <v>32</v>
      </c>
      <c r="AD336"/>
      <c r="AE336"/>
      <c r="AF336"/>
      <c r="AG336"/>
      <c r="AH336" s="249">
        <v>64.099999999999994</v>
      </c>
      <c r="AI336"/>
      <c r="AJ336" s="249">
        <v>20.7</v>
      </c>
      <c r="AK336"/>
      <c r="AL336" s="249">
        <v>7.9</v>
      </c>
      <c r="AM336" s="248">
        <v>9.8000000000000004E-2</v>
      </c>
      <c r="AN336"/>
      <c r="AO336" s="249">
        <v>6.3</v>
      </c>
      <c r="AP336" s="246">
        <v>104.63</v>
      </c>
      <c r="AQ336" s="246">
        <v>1.32</v>
      </c>
      <c r="AR336"/>
      <c r="AS336"/>
      <c r="AT336"/>
      <c r="AU336"/>
      <c r="AV336" s="248">
        <v>15.726000000000001</v>
      </c>
      <c r="AW336" s="248">
        <v>14.127000000000001</v>
      </c>
      <c r="AX336"/>
      <c r="AY336"/>
      <c r="AZ336"/>
      <c r="BA336"/>
      <c r="BB336"/>
      <c r="BC336"/>
      <c r="BD336" s="246">
        <v>25.13</v>
      </c>
      <c r="BE336" s="246">
        <v>13.73</v>
      </c>
      <c r="BF336" s="246">
        <v>6.1</v>
      </c>
    </row>
    <row r="337" spans="1:58" ht="15.75" thickBot="1" x14ac:dyDescent="0.3">
      <c r="A337" s="232">
        <v>40512</v>
      </c>
      <c r="B337" s="330">
        <v>7.17</v>
      </c>
      <c r="C337" s="330">
        <v>6.74</v>
      </c>
      <c r="D337"/>
      <c r="E337"/>
      <c r="F337"/>
      <c r="G337"/>
      <c r="H337" s="330">
        <v>7.68</v>
      </c>
      <c r="I337" s="330">
        <v>1.72</v>
      </c>
      <c r="J337"/>
      <c r="K337"/>
      <c r="L337"/>
      <c r="M337"/>
      <c r="N337" s="331">
        <v>43</v>
      </c>
      <c r="O337"/>
      <c r="P337"/>
      <c r="Q337"/>
      <c r="R337" s="331">
        <v>0</v>
      </c>
      <c r="S337" s="329">
        <v>0.82</v>
      </c>
      <c r="T337"/>
      <c r="U337"/>
      <c r="V337" s="329">
        <v>0.70899999999999996</v>
      </c>
      <c r="W337" s="329">
        <v>0.23499999999999999</v>
      </c>
      <c r="X337"/>
      <c r="Y337"/>
      <c r="Z337"/>
      <c r="AA337"/>
      <c r="AB337"/>
      <c r="AC337" s="332">
        <v>33</v>
      </c>
      <c r="AD337"/>
      <c r="AE337"/>
      <c r="AF337"/>
      <c r="AG337"/>
      <c r="AH337" s="332">
        <v>66.099999999999994</v>
      </c>
      <c r="AI337"/>
      <c r="AJ337" s="332">
        <v>20</v>
      </c>
      <c r="AK337"/>
      <c r="AL337" s="332">
        <v>8.6999999999999993</v>
      </c>
      <c r="AM337" s="329">
        <v>8.4000000000000005E-2</v>
      </c>
      <c r="AN337"/>
      <c r="AO337" s="332">
        <v>6</v>
      </c>
      <c r="AP337" s="330">
        <v>99.23</v>
      </c>
      <c r="AQ337" s="330">
        <v>1.66</v>
      </c>
      <c r="AR337"/>
      <c r="AS337"/>
      <c r="AT337"/>
      <c r="AU337"/>
      <c r="AV337" s="329">
        <v>14.506</v>
      </c>
      <c r="AW337" s="329">
        <v>13.347</v>
      </c>
      <c r="AX337"/>
      <c r="AY337"/>
      <c r="AZ337"/>
      <c r="BA337"/>
      <c r="BB337"/>
      <c r="BC337"/>
      <c r="BD337" s="330">
        <v>26.66</v>
      </c>
      <c r="BE337" s="330">
        <v>9.31</v>
      </c>
      <c r="BF337" s="330">
        <v>15.67</v>
      </c>
    </row>
    <row r="338" spans="1:58" x14ac:dyDescent="0.25">
      <c r="A338" s="232">
        <v>40513</v>
      </c>
      <c r="B338" s="246">
        <v>6.29</v>
      </c>
      <c r="C338" s="246">
        <v>6.77</v>
      </c>
      <c r="D338"/>
      <c r="E338"/>
      <c r="F338"/>
      <c r="G338"/>
      <c r="H338" s="246">
        <v>8.02</v>
      </c>
      <c r="I338" s="246">
        <v>1.55</v>
      </c>
      <c r="J338"/>
      <c r="K338"/>
      <c r="L338"/>
      <c r="M338"/>
      <c r="N338" s="247">
        <v>37</v>
      </c>
      <c r="O338"/>
      <c r="P338"/>
      <c r="Q338"/>
      <c r="R338" s="247">
        <v>1</v>
      </c>
      <c r="S338" s="248">
        <v>0.89300000000000002</v>
      </c>
      <c r="T338"/>
      <c r="U338"/>
      <c r="V338" s="248">
        <v>0.81100000000000005</v>
      </c>
      <c r="W338" s="248">
        <v>0.48899999999999999</v>
      </c>
      <c r="X338"/>
      <c r="Y338"/>
      <c r="Z338"/>
      <c r="AA338"/>
      <c r="AB338"/>
      <c r="AC338" s="249">
        <v>29.9</v>
      </c>
      <c r="AD338"/>
      <c r="AE338"/>
      <c r="AF338"/>
      <c r="AG338"/>
      <c r="AH338" s="249">
        <v>59.8</v>
      </c>
      <c r="AI338"/>
      <c r="AJ338" s="249">
        <v>19.2</v>
      </c>
      <c r="AK338"/>
      <c r="AL338" s="249">
        <v>8.1999999999999993</v>
      </c>
      <c r="AM338" s="248">
        <v>0.17100000000000001</v>
      </c>
      <c r="AN338"/>
      <c r="AO338" s="249">
        <v>5.0999999999999996</v>
      </c>
      <c r="AP338" s="246">
        <v>94.77</v>
      </c>
      <c r="AQ338" s="246">
        <v>1.46</v>
      </c>
      <c r="AR338"/>
      <c r="AS338"/>
      <c r="AT338"/>
      <c r="AU338"/>
      <c r="AV338" s="248">
        <v>15.002000000000001</v>
      </c>
      <c r="AW338" s="248">
        <v>14.302</v>
      </c>
      <c r="AX338"/>
      <c r="AY338"/>
      <c r="AZ338"/>
      <c r="BA338"/>
      <c r="BB338"/>
      <c r="BC338"/>
      <c r="BD338" s="246">
        <v>26.01</v>
      </c>
      <c r="BE338" s="246">
        <v>9.91</v>
      </c>
      <c r="BF338" s="246">
        <v>11.24</v>
      </c>
    </row>
    <row r="339" spans="1:58" x14ac:dyDescent="0.25">
      <c r="A339" s="232">
        <v>40514</v>
      </c>
      <c r="B339" s="246">
        <v>5.93</v>
      </c>
      <c r="C339" s="246">
        <v>6.42</v>
      </c>
      <c r="D339"/>
      <c r="E339"/>
      <c r="F339"/>
      <c r="G339"/>
      <c r="H339" s="246">
        <v>7.44</v>
      </c>
      <c r="I339" s="246">
        <v>1.47</v>
      </c>
      <c r="J339"/>
      <c r="K339"/>
      <c r="L339"/>
      <c r="M339"/>
      <c r="N339" s="247">
        <v>44</v>
      </c>
      <c r="O339"/>
      <c r="P339"/>
      <c r="Q339"/>
      <c r="R339" s="247">
        <v>1</v>
      </c>
      <c r="S339" s="248">
        <v>1.74</v>
      </c>
      <c r="T339"/>
      <c r="U339"/>
      <c r="V339" s="248">
        <v>0.64100000000000001</v>
      </c>
      <c r="W339" s="248">
        <v>0.49299999999999999</v>
      </c>
      <c r="X339"/>
      <c r="Y339"/>
      <c r="Z339"/>
      <c r="AA339"/>
      <c r="AB339"/>
      <c r="AC339" s="249">
        <v>29</v>
      </c>
      <c r="AD339"/>
      <c r="AE339"/>
      <c r="AF339"/>
      <c r="AG339"/>
      <c r="AH339" s="249">
        <v>58</v>
      </c>
      <c r="AI339"/>
      <c r="AJ339" s="249">
        <v>19.5</v>
      </c>
      <c r="AK339"/>
      <c r="AL339" s="249">
        <v>9.1</v>
      </c>
      <c r="AM339" s="248">
        <v>0.17199999999999999</v>
      </c>
      <c r="AN339"/>
      <c r="AO339" s="249">
        <v>4.8</v>
      </c>
      <c r="AP339" s="246">
        <v>90.96</v>
      </c>
      <c r="AQ339" s="246">
        <v>1.58</v>
      </c>
      <c r="AR339"/>
      <c r="AS339"/>
      <c r="AT339"/>
      <c r="AU339"/>
      <c r="AV339" s="248">
        <v>14.708</v>
      </c>
      <c r="AW339" s="248">
        <v>13.548999999999999</v>
      </c>
      <c r="AX339"/>
      <c r="AY339"/>
      <c r="AZ339"/>
      <c r="BA339"/>
      <c r="BB339"/>
      <c r="BC339"/>
      <c r="BD339" s="246">
        <v>25.93</v>
      </c>
      <c r="BE339" s="246">
        <v>11.28</v>
      </c>
      <c r="BF339" s="246">
        <v>11.57</v>
      </c>
    </row>
    <row r="340" spans="1:58" x14ac:dyDescent="0.25">
      <c r="A340" s="232">
        <v>40515</v>
      </c>
      <c r="B340" s="246">
        <v>6.64</v>
      </c>
      <c r="C340" s="246">
        <v>6.6</v>
      </c>
      <c r="D340"/>
      <c r="E340"/>
      <c r="F340"/>
      <c r="G340"/>
      <c r="H340" s="246">
        <v>7.37</v>
      </c>
      <c r="I340" s="246">
        <v>1.68</v>
      </c>
      <c r="J340"/>
      <c r="K340"/>
      <c r="L340"/>
      <c r="M340"/>
      <c r="N340" s="247">
        <v>39</v>
      </c>
      <c r="O340"/>
      <c r="P340"/>
      <c r="Q340"/>
      <c r="R340" s="247">
        <v>0</v>
      </c>
      <c r="S340" s="248">
        <v>1.7889999999999999</v>
      </c>
      <c r="T340"/>
      <c r="U340"/>
      <c r="V340" s="248">
        <v>0.68500000000000005</v>
      </c>
      <c r="W340" s="248">
        <v>0.28899999999999998</v>
      </c>
      <c r="X340"/>
      <c r="Y340"/>
      <c r="Z340"/>
      <c r="AA340"/>
      <c r="AB340"/>
      <c r="AC340" s="249">
        <v>36</v>
      </c>
      <c r="AD340"/>
      <c r="AE340"/>
      <c r="AF340"/>
      <c r="AG340"/>
      <c r="AH340" s="249">
        <v>71.900000000000006</v>
      </c>
      <c r="AI340"/>
      <c r="AJ340" s="249">
        <v>40.4</v>
      </c>
      <c r="AK340"/>
      <c r="AL340" s="249">
        <v>12.9</v>
      </c>
      <c r="AM340" s="248">
        <v>0.193</v>
      </c>
      <c r="AN340"/>
      <c r="AO340" s="249">
        <v>5.2</v>
      </c>
      <c r="AP340" s="246">
        <v>104.12</v>
      </c>
      <c r="AQ340" s="246">
        <v>1.62</v>
      </c>
      <c r="AR340"/>
      <c r="AS340"/>
      <c r="AT340"/>
      <c r="AU340"/>
      <c r="AV340" s="248">
        <v>15.066000000000001</v>
      </c>
      <c r="AW340" s="248">
        <v>14.335000000000001</v>
      </c>
      <c r="AX340"/>
      <c r="AY340"/>
      <c r="AZ340"/>
      <c r="BA340"/>
      <c r="BB340"/>
      <c r="BC340"/>
      <c r="BD340" s="246">
        <v>23.47</v>
      </c>
      <c r="BE340" s="246">
        <v>13.96</v>
      </c>
      <c r="BF340" s="246">
        <v>16.09</v>
      </c>
    </row>
    <row r="341" spans="1:58" x14ac:dyDescent="0.25">
      <c r="A341" s="232">
        <v>40516</v>
      </c>
      <c r="B341" s="246">
        <v>6.62</v>
      </c>
      <c r="C341" s="246">
        <v>6.82</v>
      </c>
      <c r="D341"/>
      <c r="E341"/>
      <c r="F341"/>
      <c r="G341"/>
      <c r="H341" s="246">
        <v>7.46</v>
      </c>
      <c r="I341" s="246">
        <v>1.81</v>
      </c>
      <c r="J341"/>
      <c r="K341"/>
      <c r="L341"/>
      <c r="M341"/>
      <c r="N341" s="247">
        <v>38</v>
      </c>
      <c r="O341"/>
      <c r="P341"/>
      <c r="Q341"/>
      <c r="R341" s="247">
        <v>0</v>
      </c>
      <c r="S341" s="248">
        <v>1.593</v>
      </c>
      <c r="T341"/>
      <c r="U341"/>
      <c r="V341" s="244">
        <f t="shared" ref="V341" si="527">SUM(V339:V340)/2</f>
        <v>0.66300000000000003</v>
      </c>
      <c r="W341" s="248">
        <v>0.33500000000000002</v>
      </c>
      <c r="X341"/>
      <c r="Y341"/>
      <c r="Z341"/>
      <c r="AA341"/>
      <c r="AB341"/>
      <c r="AC341" s="245">
        <f t="shared" ref="AC341:AC342" si="528">SUM(AC339:AC340)/2</f>
        <v>32.5</v>
      </c>
      <c r="AD341"/>
      <c r="AE341"/>
      <c r="AF341"/>
      <c r="AG341"/>
      <c r="AH341" s="245">
        <f t="shared" ref="AH341:AH342" si="529">SUM(AH339:AH340)/2</f>
        <v>64.95</v>
      </c>
      <c r="AI341"/>
      <c r="AJ341" s="245">
        <f t="shared" ref="AJ341:AJ342" si="530">SUM(AJ339:AJ340)/2</f>
        <v>29.95</v>
      </c>
      <c r="AK341"/>
      <c r="AL341" s="245">
        <f t="shared" ref="AL341:AM342" si="531">SUM(AL339:AL340)/2</f>
        <v>11</v>
      </c>
      <c r="AM341" s="244">
        <f t="shared" si="531"/>
        <v>0.1825</v>
      </c>
      <c r="AN341"/>
      <c r="AO341" s="245">
        <f t="shared" ref="AO341:AQ342" si="532">SUM(AO339:AO340)/2</f>
        <v>5</v>
      </c>
      <c r="AP341" s="242">
        <f t="shared" si="532"/>
        <v>97.539999999999992</v>
      </c>
      <c r="AQ341" s="244">
        <f t="shared" si="532"/>
        <v>1.6</v>
      </c>
      <c r="AR341"/>
      <c r="AS341"/>
      <c r="AT341"/>
      <c r="AU341"/>
      <c r="AV341" s="248">
        <v>14.89</v>
      </c>
      <c r="AW341" s="248">
        <v>13.38</v>
      </c>
      <c r="AX341"/>
      <c r="AY341"/>
      <c r="AZ341"/>
      <c r="BA341"/>
      <c r="BB341"/>
      <c r="BC341"/>
      <c r="BD341" s="242">
        <f t="shared" ref="BD341:BF341" si="533">SUM(BD339:BD340)/2</f>
        <v>24.7</v>
      </c>
      <c r="BE341" s="242">
        <f t="shared" si="533"/>
        <v>12.620000000000001</v>
      </c>
      <c r="BF341" s="242">
        <f t="shared" si="533"/>
        <v>13.83</v>
      </c>
    </row>
    <row r="342" spans="1:58" x14ac:dyDescent="0.25">
      <c r="A342" s="232">
        <v>40517</v>
      </c>
      <c r="B342" s="242">
        <f t="shared" ref="B342" si="534">SUM(B341+B343)/2</f>
        <v>6.58</v>
      </c>
      <c r="C342" s="242">
        <f t="shared" ref="C342" si="535">SUM(C341+C343)/2</f>
        <v>6.91</v>
      </c>
      <c r="D342"/>
      <c r="E342"/>
      <c r="F342"/>
      <c r="G342"/>
      <c r="H342" s="242">
        <f t="shared" ref="H342:I342" si="536">SUM(H341+H343)/2</f>
        <v>7.48</v>
      </c>
      <c r="I342" s="242">
        <f t="shared" si="536"/>
        <v>1.54</v>
      </c>
      <c r="J342"/>
      <c r="K342"/>
      <c r="L342"/>
      <c r="M342"/>
      <c r="N342" s="243">
        <f t="shared" ref="N342" si="537">SUM(N341+N343)/2</f>
        <v>41.5</v>
      </c>
      <c r="O342"/>
      <c r="P342"/>
      <c r="Q342"/>
      <c r="R342" s="243">
        <f t="shared" ref="R342:S342" si="538">SUM(R341+R343)/2</f>
        <v>0</v>
      </c>
      <c r="S342" s="244">
        <f t="shared" si="538"/>
        <v>1.2555000000000001</v>
      </c>
      <c r="T342"/>
      <c r="U342"/>
      <c r="V342" s="244">
        <f>SUM(V340:V341)/2</f>
        <v>0.67400000000000004</v>
      </c>
      <c r="W342" s="244">
        <f t="shared" ref="W342" si="539">SUM(W341+W343)/2</f>
        <v>0.52900000000000003</v>
      </c>
      <c r="X342"/>
      <c r="Y342"/>
      <c r="Z342"/>
      <c r="AA342"/>
      <c r="AB342"/>
      <c r="AC342" s="245">
        <f t="shared" si="528"/>
        <v>34.25</v>
      </c>
      <c r="AD342"/>
      <c r="AE342"/>
      <c r="AF342"/>
      <c r="AG342"/>
      <c r="AH342" s="245">
        <f t="shared" si="529"/>
        <v>68.425000000000011</v>
      </c>
      <c r="AI342"/>
      <c r="AJ342" s="245">
        <f t="shared" si="530"/>
        <v>35.174999999999997</v>
      </c>
      <c r="AK342"/>
      <c r="AL342" s="245">
        <f t="shared" si="531"/>
        <v>11.95</v>
      </c>
      <c r="AM342" s="244">
        <f t="shared" si="531"/>
        <v>0.18775</v>
      </c>
      <c r="AN342"/>
      <c r="AO342" s="245">
        <f t="shared" si="532"/>
        <v>5.0999999999999996</v>
      </c>
      <c r="AP342" s="242">
        <f>SUM(AP340:AP341)/2</f>
        <v>100.83</v>
      </c>
      <c r="AQ342" s="244">
        <f>SUM(AQ340:AQ341)/2</f>
        <v>1.61</v>
      </c>
      <c r="AR342"/>
      <c r="AS342"/>
      <c r="AT342"/>
      <c r="AU342"/>
      <c r="AV342" s="242">
        <f t="shared" ref="AV342:AW342" si="540">SUM(AV341+AV343)/2</f>
        <v>14.762499999999999</v>
      </c>
      <c r="AW342" s="242">
        <f t="shared" si="540"/>
        <v>13.5395</v>
      </c>
      <c r="AX342"/>
      <c r="AY342"/>
      <c r="AZ342"/>
      <c r="BA342"/>
      <c r="BB342"/>
      <c r="BC342"/>
      <c r="BD342" s="242">
        <f>SUM(BD340:BD341)/2</f>
        <v>24.085000000000001</v>
      </c>
      <c r="BE342" s="242">
        <f>SUM(BE340:BE341)/2</f>
        <v>13.290000000000001</v>
      </c>
      <c r="BF342" s="242">
        <f>SUM(BF340:BF341)/2</f>
        <v>14.96</v>
      </c>
    </row>
    <row r="343" spans="1:58" x14ac:dyDescent="0.25">
      <c r="A343" s="232">
        <v>40518</v>
      </c>
      <c r="B343" s="246">
        <v>6.54</v>
      </c>
      <c r="C343" s="246">
        <v>7</v>
      </c>
      <c r="D343"/>
      <c r="E343"/>
      <c r="F343"/>
      <c r="G343"/>
      <c r="H343" s="246">
        <v>7.5</v>
      </c>
      <c r="I343" s="246">
        <v>1.27</v>
      </c>
      <c r="J343"/>
      <c r="K343"/>
      <c r="L343"/>
      <c r="M343"/>
      <c r="N343" s="247">
        <v>45</v>
      </c>
      <c r="O343"/>
      <c r="P343"/>
      <c r="Q343"/>
      <c r="R343" s="247">
        <v>0</v>
      </c>
      <c r="S343" s="248">
        <v>0.91800000000000004</v>
      </c>
      <c r="T343"/>
      <c r="U343"/>
      <c r="V343" s="248">
        <v>1.04</v>
      </c>
      <c r="W343" s="248">
        <v>0.72299999999999998</v>
      </c>
      <c r="X343"/>
      <c r="Y343"/>
      <c r="Z343"/>
      <c r="AA343"/>
      <c r="AB343"/>
      <c r="AC343" s="249">
        <v>28.5</v>
      </c>
      <c r="AD343"/>
      <c r="AE343"/>
      <c r="AF343"/>
      <c r="AG343"/>
      <c r="AH343" s="249">
        <v>57</v>
      </c>
      <c r="AI343"/>
      <c r="AJ343" s="249">
        <v>26.7</v>
      </c>
      <c r="AK343"/>
      <c r="AL343" s="249">
        <v>8.5</v>
      </c>
      <c r="AM343" s="248">
        <v>0.13500000000000001</v>
      </c>
      <c r="AN343"/>
      <c r="AO343" s="249">
        <v>5.6</v>
      </c>
      <c r="AP343" s="246">
        <v>94.93</v>
      </c>
      <c r="AQ343" s="246">
        <v>1.88</v>
      </c>
      <c r="AR343"/>
      <c r="AS343"/>
      <c r="AT343"/>
      <c r="AU343"/>
      <c r="AV343" s="248">
        <v>14.635</v>
      </c>
      <c r="AW343" s="248">
        <v>13.699</v>
      </c>
      <c r="AX343"/>
      <c r="AY343"/>
      <c r="AZ343"/>
      <c r="BA343"/>
      <c r="BB343"/>
      <c r="BC343"/>
      <c r="BD343" s="246">
        <v>23.47</v>
      </c>
      <c r="BE343" s="246">
        <v>13.37</v>
      </c>
      <c r="BF343" s="246">
        <v>8.5</v>
      </c>
    </row>
    <row r="344" spans="1:58" x14ac:dyDescent="0.25">
      <c r="A344" s="232">
        <v>40519</v>
      </c>
      <c r="B344" s="246">
        <v>7</v>
      </c>
      <c r="C344" s="246">
        <v>6.08</v>
      </c>
      <c r="D344"/>
      <c r="E344"/>
      <c r="F344"/>
      <c r="G344"/>
      <c r="H344" s="246">
        <v>7.17</v>
      </c>
      <c r="I344" s="246">
        <v>1.31</v>
      </c>
      <c r="J344"/>
      <c r="K344"/>
      <c r="L344"/>
      <c r="M344"/>
      <c r="N344" s="247">
        <v>40</v>
      </c>
      <c r="O344"/>
      <c r="P344"/>
      <c r="Q344"/>
      <c r="R344" s="247">
        <v>3</v>
      </c>
      <c r="S344" s="248">
        <v>0.73899999999999999</v>
      </c>
      <c r="T344"/>
      <c r="U344"/>
      <c r="V344" s="248">
        <v>0.75800000000000001</v>
      </c>
      <c r="W344" s="248">
        <v>0.73499999999999999</v>
      </c>
      <c r="X344"/>
      <c r="Y344"/>
      <c r="Z344"/>
      <c r="AA344"/>
      <c r="AB344"/>
      <c r="AC344" s="249">
        <v>30</v>
      </c>
      <c r="AD344"/>
      <c r="AE344"/>
      <c r="AF344"/>
      <c r="AG344"/>
      <c r="AH344" s="249">
        <v>60</v>
      </c>
      <c r="AI344"/>
      <c r="AJ344" s="249">
        <v>25.6</v>
      </c>
      <c r="AK344"/>
      <c r="AL344" s="249">
        <v>9.1999999999999993</v>
      </c>
      <c r="AM344" s="248">
        <v>0.13700000000000001</v>
      </c>
      <c r="AN344"/>
      <c r="AO344" s="249">
        <v>6</v>
      </c>
      <c r="AP344" s="246">
        <v>105.6</v>
      </c>
      <c r="AQ344" s="246">
        <v>2.2599999999999998</v>
      </c>
      <c r="AR344"/>
      <c r="AS344"/>
      <c r="AT344"/>
      <c r="AU344"/>
      <c r="AV344" s="248">
        <v>14.603999999999999</v>
      </c>
      <c r="AW344" s="248">
        <v>13.442</v>
      </c>
      <c r="AX344"/>
      <c r="AY344"/>
      <c r="AZ344"/>
      <c r="BA344"/>
      <c r="BB344"/>
      <c r="BC344"/>
      <c r="BD344" s="246">
        <v>23</v>
      </c>
      <c r="BE344" s="246">
        <v>13.88</v>
      </c>
      <c r="BF344" s="246">
        <v>8.68</v>
      </c>
    </row>
    <row r="345" spans="1:58" x14ac:dyDescent="0.25">
      <c r="A345" s="232">
        <v>40520</v>
      </c>
      <c r="B345" s="246">
        <v>6.65</v>
      </c>
      <c r="C345" s="246">
        <v>6.94</v>
      </c>
      <c r="D345"/>
      <c r="E345"/>
      <c r="F345"/>
      <c r="G345"/>
      <c r="H345" s="246">
        <v>7.68</v>
      </c>
      <c r="I345" s="246">
        <v>1.47</v>
      </c>
      <c r="J345"/>
      <c r="K345"/>
      <c r="L345"/>
      <c r="M345"/>
      <c r="N345" s="247">
        <v>40</v>
      </c>
      <c r="O345"/>
      <c r="P345"/>
      <c r="Q345"/>
      <c r="R345" s="247">
        <v>0</v>
      </c>
      <c r="S345" s="248">
        <v>1.3</v>
      </c>
      <c r="T345"/>
      <c r="U345"/>
      <c r="V345" s="248">
        <v>0.79600000000000004</v>
      </c>
      <c r="W345" s="248">
        <v>0.61199999999999999</v>
      </c>
      <c r="X345"/>
      <c r="Y345"/>
      <c r="Z345"/>
      <c r="AA345"/>
      <c r="AB345"/>
      <c r="AC345" s="249">
        <v>28.2</v>
      </c>
      <c r="AD345"/>
      <c r="AE345"/>
      <c r="AF345"/>
      <c r="AG345"/>
      <c r="AH345" s="249">
        <v>56.5</v>
      </c>
      <c r="AI345"/>
      <c r="AJ345" s="249">
        <v>26.1</v>
      </c>
      <c r="AK345"/>
      <c r="AL345" s="249">
        <v>10.3</v>
      </c>
      <c r="AM345" s="248">
        <v>0.14799999999999999</v>
      </c>
      <c r="AN345"/>
      <c r="AO345" s="249">
        <v>6.1</v>
      </c>
      <c r="AP345" s="246">
        <v>99.31</v>
      </c>
      <c r="AQ345" s="246">
        <v>1.8</v>
      </c>
      <c r="AR345"/>
      <c r="AS345"/>
      <c r="AT345"/>
      <c r="AU345"/>
      <c r="AV345" s="248">
        <v>14.928000000000001</v>
      </c>
      <c r="AW345" s="248">
        <v>13.773</v>
      </c>
      <c r="AX345"/>
      <c r="AY345"/>
      <c r="AZ345"/>
      <c r="BA345"/>
      <c r="BB345"/>
      <c r="BC345"/>
      <c r="BD345" s="246">
        <v>19.25</v>
      </c>
      <c r="BE345" s="246">
        <v>14.2</v>
      </c>
      <c r="BF345" s="246">
        <v>9.2899999999999991</v>
      </c>
    </row>
    <row r="346" spans="1:58" x14ac:dyDescent="0.25">
      <c r="A346" s="232">
        <v>40521</v>
      </c>
      <c r="B346" s="246">
        <v>6.63</v>
      </c>
      <c r="C346" s="246">
        <v>6.29</v>
      </c>
      <c r="D346"/>
      <c r="E346"/>
      <c r="F346"/>
      <c r="G346"/>
      <c r="H346" s="246">
        <v>7.13</v>
      </c>
      <c r="I346" s="246">
        <v>1.53</v>
      </c>
      <c r="J346"/>
      <c r="K346"/>
      <c r="L346"/>
      <c r="M346"/>
      <c r="N346" s="247">
        <v>39</v>
      </c>
      <c r="O346"/>
      <c r="P346"/>
      <c r="Q346"/>
      <c r="R346" s="247">
        <v>1</v>
      </c>
      <c r="S346" s="248">
        <v>0.93899999999999995</v>
      </c>
      <c r="T346"/>
      <c r="U346"/>
      <c r="V346" s="248">
        <v>0.82399999999999995</v>
      </c>
      <c r="W346" s="248">
        <v>0.59599999999999997</v>
      </c>
      <c r="X346"/>
      <c r="Y346"/>
      <c r="Z346"/>
      <c r="AA346"/>
      <c r="AB346"/>
      <c r="AC346" s="249">
        <v>26.9</v>
      </c>
      <c r="AD346"/>
      <c r="AE346"/>
      <c r="AF346"/>
      <c r="AG346"/>
      <c r="AH346" s="249">
        <v>53.8</v>
      </c>
      <c r="AI346"/>
      <c r="AJ346" s="249">
        <v>23.6</v>
      </c>
      <c r="AK346"/>
      <c r="AL346" s="249">
        <v>7.8</v>
      </c>
      <c r="AM346" s="248">
        <v>0.182</v>
      </c>
      <c r="AN346"/>
      <c r="AO346" s="249">
        <v>6</v>
      </c>
      <c r="AP346" s="246">
        <v>100.72</v>
      </c>
      <c r="AQ346" s="246">
        <v>1.85</v>
      </c>
      <c r="AR346"/>
      <c r="AS346"/>
      <c r="AT346"/>
      <c r="AU346"/>
      <c r="AV346" s="248">
        <v>15.14</v>
      </c>
      <c r="AW346" s="248">
        <v>13.523999999999999</v>
      </c>
      <c r="AX346"/>
      <c r="AY346"/>
      <c r="AZ346"/>
      <c r="BA346"/>
      <c r="BB346"/>
      <c r="BC346"/>
      <c r="BD346" s="246">
        <v>22.53</v>
      </c>
      <c r="BE346" s="246">
        <v>13.28</v>
      </c>
      <c r="BF346" s="246">
        <v>7.68</v>
      </c>
    </row>
    <row r="347" spans="1:58" x14ac:dyDescent="0.25">
      <c r="A347" s="232">
        <v>40522</v>
      </c>
      <c r="B347" s="246">
        <v>6.67</v>
      </c>
      <c r="C347" s="246">
        <v>6.36</v>
      </c>
      <c r="D347"/>
      <c r="E347"/>
      <c r="F347"/>
      <c r="G347"/>
      <c r="H347" s="246">
        <v>7.18</v>
      </c>
      <c r="I347" s="246">
        <v>1.82</v>
      </c>
      <c r="J347"/>
      <c r="K347"/>
      <c r="L347"/>
      <c r="M347"/>
      <c r="N347" s="247">
        <v>37</v>
      </c>
      <c r="O347"/>
      <c r="P347"/>
      <c r="Q347"/>
      <c r="R347" s="247">
        <v>0</v>
      </c>
      <c r="S347" s="248">
        <v>1.4930000000000001</v>
      </c>
      <c r="T347"/>
      <c r="U347"/>
      <c r="V347" s="248">
        <v>0.753</v>
      </c>
      <c r="W347" s="248">
        <v>0.60699999999999998</v>
      </c>
      <c r="X347"/>
      <c r="Y347"/>
      <c r="Z347"/>
      <c r="AA347"/>
      <c r="AB347"/>
      <c r="AC347" s="249">
        <v>26.8</v>
      </c>
      <c r="AD347"/>
      <c r="AE347"/>
      <c r="AF347"/>
      <c r="AG347"/>
      <c r="AH347" s="249">
        <v>53.6</v>
      </c>
      <c r="AI347"/>
      <c r="AJ347" s="249">
        <v>23.4</v>
      </c>
      <c r="AK347"/>
      <c r="AL347" s="249">
        <v>9</v>
      </c>
      <c r="AM347" s="248">
        <v>0.13700000000000001</v>
      </c>
      <c r="AN347"/>
      <c r="AO347" s="249">
        <v>6.3</v>
      </c>
      <c r="AP347" s="246">
        <v>100.9</v>
      </c>
      <c r="AQ347" s="246">
        <v>1.52</v>
      </c>
      <c r="AR347"/>
      <c r="AS347"/>
      <c r="AT347"/>
      <c r="AU347"/>
      <c r="AV347" s="248">
        <v>14.393000000000001</v>
      </c>
      <c r="AW347" s="248">
        <v>13.702</v>
      </c>
      <c r="AX347"/>
      <c r="AY347"/>
      <c r="AZ347"/>
      <c r="BA347"/>
      <c r="BB347"/>
      <c r="BC347"/>
      <c r="BD347" s="246">
        <v>25.18</v>
      </c>
      <c r="BE347" s="246">
        <v>13.54</v>
      </c>
      <c r="BF347" s="246">
        <v>7.28</v>
      </c>
    </row>
    <row r="348" spans="1:58" x14ac:dyDescent="0.25">
      <c r="A348" s="232">
        <v>40523</v>
      </c>
      <c r="B348" s="246">
        <v>6.71</v>
      </c>
      <c r="C348" s="246">
        <v>6.43</v>
      </c>
      <c r="D348"/>
      <c r="E348"/>
      <c r="F348"/>
      <c r="G348"/>
      <c r="H348" s="246">
        <v>7.91</v>
      </c>
      <c r="I348" s="246">
        <v>1.65</v>
      </c>
      <c r="J348"/>
      <c r="K348"/>
      <c r="L348"/>
      <c r="M348"/>
      <c r="N348" s="247">
        <v>43</v>
      </c>
      <c r="O348"/>
      <c r="P348"/>
      <c r="Q348"/>
      <c r="R348" s="247">
        <v>1</v>
      </c>
      <c r="S348" s="248">
        <v>1.3169999999999999</v>
      </c>
      <c r="T348"/>
      <c r="U348"/>
      <c r="V348" s="248">
        <v>0.54</v>
      </c>
      <c r="W348" s="248">
        <v>0.49099999999999999</v>
      </c>
      <c r="X348"/>
      <c r="Y348"/>
      <c r="Z348"/>
      <c r="AA348"/>
      <c r="AB348"/>
      <c r="AC348" s="249">
        <v>25.9</v>
      </c>
      <c r="AD348"/>
      <c r="AE348"/>
      <c r="AF348"/>
      <c r="AG348"/>
      <c r="AH348" s="249">
        <v>51.8</v>
      </c>
      <c r="AI348"/>
      <c r="AJ348" s="249">
        <v>23.5</v>
      </c>
      <c r="AK348"/>
      <c r="AL348" s="249">
        <v>8.1999999999999993</v>
      </c>
      <c r="AM348" s="248">
        <v>0.14899999999999999</v>
      </c>
      <c r="AN348"/>
      <c r="AO348" s="249">
        <v>5.7</v>
      </c>
      <c r="AP348" s="246">
        <v>100.24</v>
      </c>
      <c r="AQ348" s="246">
        <v>1.83</v>
      </c>
      <c r="AR348"/>
      <c r="AS348"/>
      <c r="AT348"/>
      <c r="AU348"/>
      <c r="AV348" s="248">
        <v>14.94</v>
      </c>
      <c r="AW348" s="248">
        <v>13.07</v>
      </c>
      <c r="AX348"/>
      <c r="AY348"/>
      <c r="AZ348"/>
      <c r="BA348"/>
      <c r="BB348"/>
      <c r="BC348"/>
      <c r="BD348" s="246">
        <v>21.78</v>
      </c>
      <c r="BE348" s="246">
        <v>14.63</v>
      </c>
      <c r="BF348" s="246">
        <v>7.14</v>
      </c>
    </row>
    <row r="349" spans="1:58" x14ac:dyDescent="0.25">
      <c r="A349" s="232">
        <v>40524</v>
      </c>
      <c r="B349" s="242">
        <f t="shared" ref="B349" si="541">SUM(B348+B350)/2</f>
        <v>6.5350000000000001</v>
      </c>
      <c r="C349" s="242">
        <f t="shared" ref="C349" si="542">SUM(C348+C350)/2</f>
        <v>6.52</v>
      </c>
      <c r="D349"/>
      <c r="E349"/>
      <c r="F349"/>
      <c r="G349"/>
      <c r="H349" s="242">
        <f t="shared" ref="H349:I349" si="543">SUM(H348+H350)/2</f>
        <v>7.4950000000000001</v>
      </c>
      <c r="I349" s="242">
        <f t="shared" si="543"/>
        <v>1.575</v>
      </c>
      <c r="J349"/>
      <c r="K349"/>
      <c r="L349"/>
      <c r="M349"/>
      <c r="N349" s="243">
        <f t="shared" ref="N349" si="544">SUM(N348+N350)/2</f>
        <v>41.5</v>
      </c>
      <c r="O349"/>
      <c r="P349"/>
      <c r="Q349"/>
      <c r="R349" s="243">
        <f t="shared" ref="R349:S349" si="545">SUM(R348+R350)/2</f>
        <v>4</v>
      </c>
      <c r="S349" s="244">
        <f t="shared" si="545"/>
        <v>1.1855</v>
      </c>
      <c r="T349"/>
      <c r="U349"/>
      <c r="V349" s="244">
        <f t="shared" ref="V349:W349" si="546">SUM(V348+V350)/2</f>
        <v>0.72300000000000009</v>
      </c>
      <c r="W349" s="244">
        <f t="shared" si="546"/>
        <v>0.8015000000000001</v>
      </c>
      <c r="X349"/>
      <c r="Y349"/>
      <c r="Z349"/>
      <c r="AA349"/>
      <c r="AB349"/>
      <c r="AC349" s="245">
        <f t="shared" ref="AC349" si="547">SUM(AC348+AC350)/2</f>
        <v>26.299999999999997</v>
      </c>
      <c r="AD349"/>
      <c r="AE349"/>
      <c r="AF349"/>
      <c r="AG349"/>
      <c r="AH349" s="245">
        <f t="shared" ref="AH349" si="548">SUM(AH348+AH350)/2</f>
        <v>52.65</v>
      </c>
      <c r="AI349"/>
      <c r="AJ349" s="245">
        <f t="shared" ref="AJ349" si="549">SUM(AJ348+AJ350)/2</f>
        <v>23.9</v>
      </c>
      <c r="AK349"/>
      <c r="AL349" s="245">
        <f t="shared" ref="AL349:AM349" si="550">SUM(AL348+AL350)/2</f>
        <v>8.25</v>
      </c>
      <c r="AM349" s="244">
        <f t="shared" si="550"/>
        <v>0.13900000000000001</v>
      </c>
      <c r="AN349"/>
      <c r="AO349" s="245">
        <f t="shared" ref="AO349:AQ349" si="551">SUM(AO348+AO350)/2</f>
        <v>5.25</v>
      </c>
      <c r="AP349" s="242">
        <f t="shared" si="551"/>
        <v>90.215000000000003</v>
      </c>
      <c r="AQ349" s="242">
        <f t="shared" si="551"/>
        <v>1.5350000000000001</v>
      </c>
      <c r="AR349"/>
      <c r="AS349"/>
      <c r="AT349"/>
      <c r="AU349"/>
      <c r="AV349" s="242">
        <f t="shared" ref="AV349:AW349" si="552">SUM(AV348+AV350)/2</f>
        <v>15.215</v>
      </c>
      <c r="AW349" s="242">
        <f t="shared" si="552"/>
        <v>13.170500000000001</v>
      </c>
      <c r="AX349"/>
      <c r="AY349"/>
      <c r="AZ349"/>
      <c r="BA349"/>
      <c r="BB349"/>
      <c r="BC349"/>
      <c r="BD349" s="242">
        <f t="shared" ref="BD349:BF349" si="553">SUM(BD348+BD350)/2</f>
        <v>21.450000000000003</v>
      </c>
      <c r="BE349" s="242">
        <f t="shared" si="553"/>
        <v>13.905000000000001</v>
      </c>
      <c r="BF349" s="242">
        <f t="shared" si="553"/>
        <v>7.5299999999999994</v>
      </c>
    </row>
    <row r="350" spans="1:58" x14ac:dyDescent="0.25">
      <c r="A350" s="232">
        <v>40525</v>
      </c>
      <c r="B350" s="246">
        <v>6.36</v>
      </c>
      <c r="C350" s="246">
        <v>6.61</v>
      </c>
      <c r="D350"/>
      <c r="E350"/>
      <c r="F350"/>
      <c r="G350"/>
      <c r="H350" s="246">
        <v>7.08</v>
      </c>
      <c r="I350" s="246">
        <v>1.5</v>
      </c>
      <c r="J350"/>
      <c r="K350"/>
      <c r="L350"/>
      <c r="M350"/>
      <c r="N350" s="247">
        <v>40</v>
      </c>
      <c r="O350"/>
      <c r="P350"/>
      <c r="Q350"/>
      <c r="R350" s="247">
        <v>7</v>
      </c>
      <c r="S350" s="248">
        <v>1.054</v>
      </c>
      <c r="T350"/>
      <c r="U350"/>
      <c r="V350" s="248">
        <v>0.90600000000000003</v>
      </c>
      <c r="W350" s="248">
        <v>1.1120000000000001</v>
      </c>
      <c r="X350"/>
      <c r="Y350"/>
      <c r="Z350"/>
      <c r="AA350"/>
      <c r="AB350"/>
      <c r="AC350" s="249">
        <v>26.7</v>
      </c>
      <c r="AD350"/>
      <c r="AE350"/>
      <c r="AF350"/>
      <c r="AG350"/>
      <c r="AH350" s="249">
        <v>53.5</v>
      </c>
      <c r="AI350"/>
      <c r="AJ350" s="249">
        <v>24.3</v>
      </c>
      <c r="AK350"/>
      <c r="AL350" s="249">
        <v>8.3000000000000007</v>
      </c>
      <c r="AM350" s="248">
        <v>0.129</v>
      </c>
      <c r="AN350"/>
      <c r="AO350" s="249">
        <v>4.8</v>
      </c>
      <c r="AP350" s="246">
        <v>80.19</v>
      </c>
      <c r="AQ350" s="246">
        <v>1.24</v>
      </c>
      <c r="AR350"/>
      <c r="AS350"/>
      <c r="AT350"/>
      <c r="AU350"/>
      <c r="AV350" s="248">
        <v>15.49</v>
      </c>
      <c r="AW350" s="248">
        <v>13.271000000000001</v>
      </c>
      <c r="AX350"/>
      <c r="AY350"/>
      <c r="AZ350"/>
      <c r="BA350"/>
      <c r="BB350"/>
      <c r="BC350"/>
      <c r="BD350" s="246">
        <v>21.12</v>
      </c>
      <c r="BE350" s="246">
        <v>13.18</v>
      </c>
      <c r="BF350" s="246">
        <v>7.92</v>
      </c>
    </row>
    <row r="351" spans="1:58" x14ac:dyDescent="0.25">
      <c r="A351" s="232">
        <v>40526</v>
      </c>
      <c r="B351" s="246">
        <v>6.62</v>
      </c>
      <c r="C351" s="246">
        <v>6.47</v>
      </c>
      <c r="D351"/>
      <c r="E351"/>
      <c r="F351"/>
      <c r="G351"/>
      <c r="H351" s="246">
        <v>7.26</v>
      </c>
      <c r="I351" s="246">
        <v>1.46</v>
      </c>
      <c r="J351"/>
      <c r="K351"/>
      <c r="L351"/>
      <c r="M351"/>
      <c r="N351" s="247">
        <v>40</v>
      </c>
      <c r="O351"/>
      <c r="P351"/>
      <c r="Q351"/>
      <c r="R351" s="247">
        <v>0</v>
      </c>
      <c r="S351" s="248">
        <v>0.65</v>
      </c>
      <c r="T351"/>
      <c r="U351"/>
      <c r="V351" s="248">
        <v>0.42099999999999999</v>
      </c>
      <c r="W351" s="248">
        <v>0.47499999999999998</v>
      </c>
      <c r="X351"/>
      <c r="Y351"/>
      <c r="Z351"/>
      <c r="AA351"/>
      <c r="AB351"/>
      <c r="AC351" s="249">
        <v>28</v>
      </c>
      <c r="AD351"/>
      <c r="AE351"/>
      <c r="AF351"/>
      <c r="AG351"/>
      <c r="AH351" s="249">
        <v>55.8</v>
      </c>
      <c r="AI351"/>
      <c r="AJ351" s="249">
        <v>21.5</v>
      </c>
      <c r="AK351"/>
      <c r="AL351" s="249">
        <v>9.6</v>
      </c>
      <c r="AM351" s="248">
        <v>1.2999999999999999E-2</v>
      </c>
      <c r="AN351"/>
      <c r="AO351" s="249">
        <v>4.8</v>
      </c>
      <c r="AP351" s="246">
        <v>83.79</v>
      </c>
      <c r="AQ351" s="246">
        <v>1.33</v>
      </c>
      <c r="AR351"/>
      <c r="AS351"/>
      <c r="AT351"/>
      <c r="AU351"/>
      <c r="AV351" s="248">
        <v>14.358000000000001</v>
      </c>
      <c r="AW351" s="248">
        <v>13.63</v>
      </c>
      <c r="AX351"/>
      <c r="AY351"/>
      <c r="AZ351"/>
      <c r="BA351"/>
      <c r="BB351"/>
      <c r="BC351"/>
      <c r="BD351" s="246">
        <v>18.78</v>
      </c>
      <c r="BE351" s="246">
        <v>12.89</v>
      </c>
      <c r="BF351" s="246">
        <v>6.67</v>
      </c>
    </row>
    <row r="352" spans="1:58" x14ac:dyDescent="0.25">
      <c r="A352" s="232">
        <v>40527</v>
      </c>
      <c r="B352" s="246">
        <v>6.81</v>
      </c>
      <c r="C352" s="246">
        <v>6.54</v>
      </c>
      <c r="D352"/>
      <c r="E352"/>
      <c r="F352"/>
      <c r="G352"/>
      <c r="H352" s="246">
        <v>7.13</v>
      </c>
      <c r="I352" s="246">
        <v>1.54</v>
      </c>
      <c r="J352"/>
      <c r="K352"/>
      <c r="L352"/>
      <c r="M352"/>
      <c r="N352" s="247">
        <v>42</v>
      </c>
      <c r="O352"/>
      <c r="P352"/>
      <c r="Q352"/>
      <c r="R352" s="247">
        <v>0</v>
      </c>
      <c r="S352" s="248">
        <v>0.90300000000000002</v>
      </c>
      <c r="T352"/>
      <c r="U352"/>
      <c r="V352" s="248">
        <v>0.39900000000000002</v>
      </c>
      <c r="W352" s="248">
        <v>0.625</v>
      </c>
      <c r="X352"/>
      <c r="Y352"/>
      <c r="Z352"/>
      <c r="AA352"/>
      <c r="AB352"/>
      <c r="AC352" s="249">
        <v>27.4</v>
      </c>
      <c r="AD352"/>
      <c r="AE352"/>
      <c r="AF352"/>
      <c r="AG352"/>
      <c r="AH352" s="249">
        <v>54.8</v>
      </c>
      <c r="AI352"/>
      <c r="AJ352" s="249">
        <v>23.5</v>
      </c>
      <c r="AK352"/>
      <c r="AL352" s="249">
        <v>9.9</v>
      </c>
      <c r="AM352" s="248">
        <v>8.4000000000000005E-2</v>
      </c>
      <c r="AN352"/>
      <c r="AO352" s="249">
        <v>5.4</v>
      </c>
      <c r="AP352" s="246">
        <v>80.53</v>
      </c>
      <c r="AQ352" s="246">
        <v>1.23</v>
      </c>
      <c r="AR352"/>
      <c r="AS352"/>
      <c r="AT352"/>
      <c r="AU352"/>
      <c r="AV352" s="248">
        <v>14.358000000000001</v>
      </c>
      <c r="AW352" s="248">
        <v>13.196</v>
      </c>
      <c r="AX352"/>
      <c r="AY352"/>
      <c r="AZ352"/>
      <c r="BA352"/>
      <c r="BB352"/>
      <c r="BC352"/>
      <c r="BD352" s="246">
        <v>22.01</v>
      </c>
      <c r="BE352" s="246">
        <v>13.55</v>
      </c>
      <c r="BF352" s="246">
        <v>6.58</v>
      </c>
    </row>
    <row r="353" spans="1:58" x14ac:dyDescent="0.25">
      <c r="A353" s="232">
        <v>40528</v>
      </c>
      <c r="B353" s="246">
        <v>6.08</v>
      </c>
      <c r="C353" s="246">
        <v>5.87</v>
      </c>
      <c r="D353"/>
      <c r="E353"/>
      <c r="F353"/>
      <c r="G353"/>
      <c r="H353" s="246">
        <v>7.01</v>
      </c>
      <c r="I353" s="246">
        <v>1.47</v>
      </c>
      <c r="J353"/>
      <c r="K353"/>
      <c r="L353"/>
      <c r="M353"/>
      <c r="N353" s="247">
        <v>39</v>
      </c>
      <c r="O353"/>
      <c r="P353"/>
      <c r="Q353"/>
      <c r="R353" s="247">
        <v>1</v>
      </c>
      <c r="S353" s="248">
        <v>0.504</v>
      </c>
      <c r="T353"/>
      <c r="U353"/>
      <c r="V353" s="248">
        <v>0.38900000000000001</v>
      </c>
      <c r="W353" s="248">
        <v>0.61199999999999999</v>
      </c>
      <c r="X353"/>
      <c r="Y353"/>
      <c r="Z353"/>
      <c r="AA353"/>
      <c r="AB353"/>
      <c r="AC353" s="249">
        <v>27.3</v>
      </c>
      <c r="AD353"/>
      <c r="AE353"/>
      <c r="AF353"/>
      <c r="AG353"/>
      <c r="AH353" s="249">
        <v>54.6</v>
      </c>
      <c r="AI353"/>
      <c r="AJ353" s="249">
        <v>19</v>
      </c>
      <c r="AK353"/>
      <c r="AL353" s="249">
        <v>8.1</v>
      </c>
      <c r="AM353" s="248">
        <v>5.8000000000000003E-2</v>
      </c>
      <c r="AN353"/>
      <c r="AO353" s="249">
        <v>5.3</v>
      </c>
      <c r="AP353" s="246">
        <v>81.59</v>
      </c>
      <c r="AQ353" s="246">
        <v>1.32</v>
      </c>
      <c r="AR353"/>
      <c r="AS353"/>
      <c r="AT353"/>
      <c r="AU353"/>
      <c r="AV353" s="248">
        <v>14.145</v>
      </c>
      <c r="AW353" s="248">
        <v>13.25</v>
      </c>
      <c r="AX353"/>
      <c r="AY353"/>
      <c r="AZ353"/>
      <c r="BA353"/>
      <c r="BB353"/>
      <c r="BC353"/>
      <c r="BD353" s="246">
        <v>23.71</v>
      </c>
      <c r="BE353" s="246">
        <v>13.7</v>
      </c>
      <c r="BF353" s="246">
        <v>6.17</v>
      </c>
    </row>
    <row r="354" spans="1:58" x14ac:dyDescent="0.25">
      <c r="A354" s="232">
        <v>40529</v>
      </c>
      <c r="B354" s="242">
        <f>SUM(B353+B355)/2</f>
        <v>6.4450000000000003</v>
      </c>
      <c r="C354" s="246">
        <v>6.4</v>
      </c>
      <c r="D354"/>
      <c r="E354"/>
      <c r="F354"/>
      <c r="G354"/>
      <c r="H354" s="246">
        <v>7.76</v>
      </c>
      <c r="I354" s="246">
        <v>1.31</v>
      </c>
      <c r="J354"/>
      <c r="K354"/>
      <c r="L354"/>
      <c r="M354"/>
      <c r="N354" s="247">
        <v>40</v>
      </c>
      <c r="O354"/>
      <c r="P354"/>
      <c r="Q354"/>
      <c r="R354" s="247">
        <v>0</v>
      </c>
      <c r="S354" s="248">
        <v>0.50800000000000001</v>
      </c>
      <c r="T354"/>
      <c r="U354"/>
      <c r="V354" s="248">
        <v>0.372</v>
      </c>
      <c r="W354" s="248">
        <v>0.72299999999999998</v>
      </c>
      <c r="X354"/>
      <c r="Y354"/>
      <c r="Z354"/>
      <c r="AA354"/>
      <c r="AB354"/>
      <c r="AC354" s="249">
        <v>24.8</v>
      </c>
      <c r="AD354"/>
      <c r="AE354"/>
      <c r="AF354"/>
      <c r="AG354"/>
      <c r="AH354" s="249">
        <v>49.6</v>
      </c>
      <c r="AI354"/>
      <c r="AJ354" s="249">
        <v>20.2</v>
      </c>
      <c r="AK354"/>
      <c r="AL354" s="249">
        <v>8.4</v>
      </c>
      <c r="AM354" s="248">
        <v>6.3E-2</v>
      </c>
      <c r="AN354"/>
      <c r="AO354" s="249">
        <v>5.2</v>
      </c>
      <c r="AP354" s="246">
        <v>85.51</v>
      </c>
      <c r="AQ354" s="246">
        <v>1.56</v>
      </c>
      <c r="AR354"/>
      <c r="AS354"/>
      <c r="AT354"/>
      <c r="AU354"/>
      <c r="AV354" s="248">
        <v>15.156000000000001</v>
      </c>
      <c r="AW354" s="248">
        <v>13.536</v>
      </c>
      <c r="AX354"/>
      <c r="AY354"/>
      <c r="AZ354"/>
      <c r="BA354"/>
      <c r="BB354"/>
      <c r="BC354"/>
      <c r="BD354" s="242">
        <f t="shared" ref="BD354:BF356" si="554">SUM(BD352:BD353)/2</f>
        <v>22.86</v>
      </c>
      <c r="BE354" s="242">
        <f t="shared" si="554"/>
        <v>13.625</v>
      </c>
      <c r="BF354" s="242">
        <f t="shared" si="554"/>
        <v>6.375</v>
      </c>
    </row>
    <row r="355" spans="1:58" x14ac:dyDescent="0.25">
      <c r="A355" s="232">
        <v>40530</v>
      </c>
      <c r="B355" s="246">
        <v>6.81</v>
      </c>
      <c r="C355" s="246">
        <v>6.49</v>
      </c>
      <c r="D355"/>
      <c r="E355"/>
      <c r="F355"/>
      <c r="G355"/>
      <c r="H355" s="246">
        <v>7.88</v>
      </c>
      <c r="I355" s="246">
        <v>1.49</v>
      </c>
      <c r="J355"/>
      <c r="K355"/>
      <c r="L355"/>
      <c r="M355"/>
      <c r="N355" s="247">
        <v>37</v>
      </c>
      <c r="O355"/>
      <c r="P355"/>
      <c r="Q355"/>
      <c r="R355" s="247">
        <v>0</v>
      </c>
      <c r="S355" s="248">
        <v>0.51100000000000001</v>
      </c>
      <c r="T355"/>
      <c r="U355"/>
      <c r="V355" s="248">
        <v>0.34300000000000003</v>
      </c>
      <c r="W355" s="248">
        <v>0.51900000000000002</v>
      </c>
      <c r="X355"/>
      <c r="Y355"/>
      <c r="Z355"/>
      <c r="AA355"/>
      <c r="AB355"/>
      <c r="AC355" s="249">
        <v>25.1</v>
      </c>
      <c r="AD355"/>
      <c r="AE355"/>
      <c r="AF355"/>
      <c r="AG355"/>
      <c r="AH355" s="249">
        <v>50.2</v>
      </c>
      <c r="AI355"/>
      <c r="AJ355" s="249">
        <v>20.100000000000001</v>
      </c>
      <c r="AK355"/>
      <c r="AL355" s="249">
        <v>8.1</v>
      </c>
      <c r="AM355" s="248">
        <v>6.0999999999999999E-2</v>
      </c>
      <c r="AN355"/>
      <c r="AO355" s="249">
        <v>5.5</v>
      </c>
      <c r="AP355" s="246">
        <v>90.45</v>
      </c>
      <c r="AQ355" s="246">
        <v>1.42</v>
      </c>
      <c r="AR355"/>
      <c r="AS355"/>
      <c r="AT355"/>
      <c r="AU355"/>
      <c r="AV355" s="248">
        <v>14.8</v>
      </c>
      <c r="AW355" s="248">
        <v>14.12</v>
      </c>
      <c r="AX355"/>
      <c r="AY355"/>
      <c r="AZ355"/>
      <c r="BA355"/>
      <c r="BB355"/>
      <c r="BC355"/>
      <c r="BD355" s="242">
        <f t="shared" si="554"/>
        <v>23.285</v>
      </c>
      <c r="BE355" s="242">
        <f t="shared" si="554"/>
        <v>13.6625</v>
      </c>
      <c r="BF355" s="242">
        <f t="shared" si="554"/>
        <v>6.2725</v>
      </c>
    </row>
    <row r="356" spans="1:58" x14ac:dyDescent="0.25">
      <c r="A356" s="232">
        <v>40531</v>
      </c>
      <c r="B356" s="242">
        <f t="shared" ref="B356" si="555">SUM(B355+B357)/2</f>
        <v>6.8699999999999992</v>
      </c>
      <c r="C356" s="242">
        <f>SUM(C355+C357)/2</f>
        <v>6.5549999999999997</v>
      </c>
      <c r="D356"/>
      <c r="E356"/>
      <c r="F356"/>
      <c r="G356"/>
      <c r="H356" s="246">
        <v>1.43</v>
      </c>
      <c r="I356" s="242">
        <f t="shared" ref="I356" si="556">SUM(I355+I357)/2</f>
        <v>1.4</v>
      </c>
      <c r="J356"/>
      <c r="K356"/>
      <c r="L356"/>
      <c r="M356"/>
      <c r="N356" s="243">
        <f t="shared" ref="N356" si="557">SUM(N355+N357)/2</f>
        <v>42</v>
      </c>
      <c r="O356"/>
      <c r="P356"/>
      <c r="Q356"/>
      <c r="R356" s="243">
        <f t="shared" ref="R356" si="558">SUM(R355+R357)/2</f>
        <v>0</v>
      </c>
      <c r="S356" s="244">
        <f>SUM(S355+S357)/2</f>
        <v>0.53049999999999997</v>
      </c>
      <c r="T356"/>
      <c r="U356"/>
      <c r="V356" s="244">
        <f t="shared" ref="V356:W356" si="559">SUM(V355+V357)/2</f>
        <v>0.53449999999999998</v>
      </c>
      <c r="W356" s="244">
        <f t="shared" si="559"/>
        <v>0.63349999999999995</v>
      </c>
      <c r="X356"/>
      <c r="Y356"/>
      <c r="Z356"/>
      <c r="AA356"/>
      <c r="AB356"/>
      <c r="AC356" s="245">
        <f t="shared" ref="AC356" si="560">SUM(AC355+AC357)/2</f>
        <v>26.05</v>
      </c>
      <c r="AD356"/>
      <c r="AE356"/>
      <c r="AF356"/>
      <c r="AG356"/>
      <c r="AH356" s="245">
        <f t="shared" ref="AH356" si="561">SUM(AH355+AH357)/2</f>
        <v>52.1</v>
      </c>
      <c r="AI356"/>
      <c r="AJ356" s="245">
        <f t="shared" ref="AJ356" si="562">SUM(AJ355+AJ357)/2</f>
        <v>22.25</v>
      </c>
      <c r="AK356"/>
      <c r="AL356" s="245">
        <f t="shared" ref="AL356:AM356" si="563">SUM(AL355+AL357)/2</f>
        <v>8.85</v>
      </c>
      <c r="AM356" s="244">
        <f t="shared" si="563"/>
        <v>9.8500000000000004E-2</v>
      </c>
      <c r="AN356"/>
      <c r="AO356" s="245">
        <f t="shared" ref="AO356" si="564">SUM(AO355+AO357)/2</f>
        <v>5.55</v>
      </c>
      <c r="AP356" s="246">
        <v>79.69</v>
      </c>
      <c r="AQ356" s="246">
        <v>1.32</v>
      </c>
      <c r="AR356"/>
      <c r="AS356"/>
      <c r="AT356"/>
      <c r="AU356"/>
      <c r="AV356" s="248">
        <v>13.884</v>
      </c>
      <c r="AW356" s="248">
        <v>13.162000000000001</v>
      </c>
      <c r="AX356"/>
      <c r="AY356"/>
      <c r="AZ356"/>
      <c r="BA356"/>
      <c r="BB356"/>
      <c r="BC356"/>
      <c r="BD356" s="242">
        <f t="shared" si="554"/>
        <v>23.072499999999998</v>
      </c>
      <c r="BE356" s="242">
        <f t="shared" si="554"/>
        <v>13.643750000000001</v>
      </c>
      <c r="BF356" s="242">
        <f t="shared" si="554"/>
        <v>6.3237500000000004</v>
      </c>
    </row>
    <row r="357" spans="1:58" x14ac:dyDescent="0.25">
      <c r="A357" s="232">
        <v>40532</v>
      </c>
      <c r="B357" s="246">
        <v>6.93</v>
      </c>
      <c r="C357" s="246">
        <v>6.62</v>
      </c>
      <c r="D357"/>
      <c r="E357"/>
      <c r="F357"/>
      <c r="G357"/>
      <c r="H357" s="246">
        <v>7.66</v>
      </c>
      <c r="I357" s="246">
        <v>1.31</v>
      </c>
      <c r="J357"/>
      <c r="K357"/>
      <c r="L357"/>
      <c r="M357"/>
      <c r="N357" s="247">
        <v>47</v>
      </c>
      <c r="O357"/>
      <c r="P357"/>
      <c r="Q357"/>
      <c r="R357" s="247">
        <v>0</v>
      </c>
      <c r="S357" s="248">
        <v>0.55000000000000004</v>
      </c>
      <c r="T357"/>
      <c r="U357"/>
      <c r="V357" s="248">
        <v>0.72599999999999998</v>
      </c>
      <c r="W357" s="248">
        <v>0.748</v>
      </c>
      <c r="X357"/>
      <c r="Y357"/>
      <c r="Z357"/>
      <c r="AA357"/>
      <c r="AB357"/>
      <c r="AC357" s="249">
        <v>27</v>
      </c>
      <c r="AD357"/>
      <c r="AE357"/>
      <c r="AF357"/>
      <c r="AG357"/>
      <c r="AH357" s="249">
        <v>54</v>
      </c>
      <c r="AI357"/>
      <c r="AJ357" s="249">
        <v>24.4</v>
      </c>
      <c r="AK357"/>
      <c r="AL357" s="249">
        <v>9.6</v>
      </c>
      <c r="AM357" s="248">
        <v>0.13600000000000001</v>
      </c>
      <c r="AN357"/>
      <c r="AO357" s="249">
        <v>5.6</v>
      </c>
      <c r="AP357" s="246">
        <v>90.41</v>
      </c>
      <c r="AQ357" s="246">
        <v>1.8</v>
      </c>
      <c r="AR357"/>
      <c r="AS357"/>
      <c r="AT357"/>
      <c r="AU357"/>
      <c r="AV357" s="248">
        <v>14.79</v>
      </c>
      <c r="AW357" s="248">
        <v>13.19</v>
      </c>
      <c r="AX357"/>
      <c r="AY357"/>
      <c r="AZ357"/>
      <c r="BA357"/>
      <c r="BB357"/>
      <c r="BC357"/>
      <c r="BD357" s="246">
        <v>20.47</v>
      </c>
      <c r="BE357" s="246">
        <v>13.7</v>
      </c>
      <c r="BF357" s="246">
        <v>6.48</v>
      </c>
    </row>
    <row r="358" spans="1:58" x14ac:dyDescent="0.25">
      <c r="A358" s="232">
        <v>40533</v>
      </c>
      <c r="B358" s="242">
        <f t="shared" ref="B358" si="565">SUM(B357+B359)/2</f>
        <v>6.7649999999999997</v>
      </c>
      <c r="C358" s="242">
        <f>SUM(C357+C359)/2</f>
        <v>6.4649999999999999</v>
      </c>
      <c r="D358"/>
      <c r="E358"/>
      <c r="F358"/>
      <c r="G358"/>
      <c r="H358" s="242">
        <f>SUM(H357+H359)/2</f>
        <v>7.38</v>
      </c>
      <c r="I358" s="246">
        <v>1.28</v>
      </c>
      <c r="J358"/>
      <c r="K358"/>
      <c r="L358"/>
      <c r="M358"/>
      <c r="N358" s="243">
        <f t="shared" ref="N358" si="566">SUM(N357+N359)/2</f>
        <v>50.5</v>
      </c>
      <c r="O358"/>
      <c r="P358"/>
      <c r="Q358"/>
      <c r="R358" s="243">
        <f t="shared" ref="R358" si="567">SUM(R357+R359)/2</f>
        <v>0</v>
      </c>
      <c r="S358" s="244">
        <f>SUM(S357+S359)/2</f>
        <v>0.99399999999999999</v>
      </c>
      <c r="T358"/>
      <c r="U358"/>
      <c r="V358" s="244">
        <f t="shared" ref="V358:W358" si="568">SUM(V357+V359)/2</f>
        <v>0.505</v>
      </c>
      <c r="W358" s="244">
        <f t="shared" si="568"/>
        <v>0.67900000000000005</v>
      </c>
      <c r="X358"/>
      <c r="Y358"/>
      <c r="Z358"/>
      <c r="AA358"/>
      <c r="AB358"/>
      <c r="AC358" s="245">
        <f t="shared" ref="AC358" si="569">SUM(AC357+AC359)/2</f>
        <v>28.15</v>
      </c>
      <c r="AD358"/>
      <c r="AE358"/>
      <c r="AF358"/>
      <c r="AG358"/>
      <c r="AH358" s="245">
        <f t="shared" ref="AH358" si="570">SUM(AH357+AH359)/2</f>
        <v>56.3</v>
      </c>
      <c r="AI358"/>
      <c r="AJ358" s="245">
        <f t="shared" ref="AJ358" si="571">SUM(AJ357+AJ359)/2</f>
        <v>24.65</v>
      </c>
      <c r="AK358"/>
      <c r="AL358" s="245">
        <f t="shared" ref="AL358:AM358" si="572">SUM(AL357+AL359)/2</f>
        <v>8.1999999999999993</v>
      </c>
      <c r="AM358" s="244">
        <f t="shared" si="572"/>
        <v>0.1145</v>
      </c>
      <c r="AN358"/>
      <c r="AO358" s="245">
        <f t="shared" ref="AO358" si="573">SUM(AO357+AO359)/2</f>
        <v>5.5</v>
      </c>
      <c r="AP358" s="246">
        <v>79.39</v>
      </c>
      <c r="AQ358" s="246">
        <v>1.4</v>
      </c>
      <c r="AR358"/>
      <c r="AS358"/>
      <c r="AT358"/>
      <c r="AU358"/>
      <c r="AV358" s="248">
        <v>14.589</v>
      </c>
      <c r="AW358" s="248">
        <v>13.459</v>
      </c>
      <c r="AX358"/>
      <c r="AY358"/>
      <c r="AZ358"/>
      <c r="BA358"/>
      <c r="BB358"/>
      <c r="BC358"/>
      <c r="BD358" s="246">
        <v>31.42</v>
      </c>
      <c r="BE358" s="246">
        <v>13.82</v>
      </c>
      <c r="BF358" s="246">
        <v>9.02</v>
      </c>
    </row>
    <row r="359" spans="1:58" x14ac:dyDescent="0.25">
      <c r="A359" s="232">
        <v>40534</v>
      </c>
      <c r="B359" s="246">
        <v>6.6</v>
      </c>
      <c r="C359" s="246">
        <v>6.31</v>
      </c>
      <c r="D359"/>
      <c r="E359"/>
      <c r="F359"/>
      <c r="G359"/>
      <c r="H359" s="246">
        <v>7.1</v>
      </c>
      <c r="I359" s="246">
        <v>1.28</v>
      </c>
      <c r="J359"/>
      <c r="K359"/>
      <c r="L359"/>
      <c r="M359"/>
      <c r="N359" s="247">
        <v>54</v>
      </c>
      <c r="O359"/>
      <c r="P359"/>
      <c r="Q359"/>
      <c r="R359" s="247">
        <v>0</v>
      </c>
      <c r="S359" s="248">
        <v>1.4379999999999999</v>
      </c>
      <c r="T359"/>
      <c r="U359"/>
      <c r="V359" s="248">
        <v>0.28399999999999997</v>
      </c>
      <c r="W359" s="248">
        <v>0.61</v>
      </c>
      <c r="X359"/>
      <c r="Y359"/>
      <c r="Z359"/>
      <c r="AA359"/>
      <c r="AB359"/>
      <c r="AC359" s="249">
        <v>29.3</v>
      </c>
      <c r="AD359"/>
      <c r="AE359"/>
      <c r="AF359"/>
      <c r="AG359"/>
      <c r="AH359" s="249">
        <v>58.6</v>
      </c>
      <c r="AI359"/>
      <c r="AJ359" s="249">
        <v>24.9</v>
      </c>
      <c r="AK359"/>
      <c r="AL359" s="249">
        <v>6.8</v>
      </c>
      <c r="AM359" s="248">
        <v>9.2999999999999999E-2</v>
      </c>
      <c r="AN359"/>
      <c r="AO359" s="249">
        <v>5.4</v>
      </c>
      <c r="AP359" s="246">
        <v>85</v>
      </c>
      <c r="AQ359" s="246">
        <v>1.5</v>
      </c>
      <c r="AR359"/>
      <c r="AS359"/>
      <c r="AT359"/>
      <c r="AU359"/>
      <c r="AV359" s="248">
        <v>13.896000000000001</v>
      </c>
      <c r="AW359" s="248">
        <v>14.818</v>
      </c>
      <c r="AX359"/>
      <c r="AY359"/>
      <c r="AZ359"/>
      <c r="BA359"/>
      <c r="BB359"/>
      <c r="BC359"/>
      <c r="BD359" s="246">
        <v>31.42</v>
      </c>
      <c r="BE359" s="246">
        <v>13.82</v>
      </c>
      <c r="BF359" s="246">
        <v>9.02</v>
      </c>
    </row>
    <row r="360" spans="1:58" x14ac:dyDescent="0.25">
      <c r="A360" s="232">
        <v>40535</v>
      </c>
      <c r="B360" s="246">
        <v>5.22</v>
      </c>
      <c r="C360" s="246">
        <v>6.47</v>
      </c>
      <c r="D360"/>
      <c r="E360"/>
      <c r="F360"/>
      <c r="G360"/>
      <c r="H360" s="246">
        <v>7.25</v>
      </c>
      <c r="I360" s="246">
        <v>1.1299999999999999</v>
      </c>
      <c r="J360"/>
      <c r="K360"/>
      <c r="L360"/>
      <c r="M360"/>
      <c r="N360" s="247">
        <v>55</v>
      </c>
      <c r="O360"/>
      <c r="P360"/>
      <c r="Q360"/>
      <c r="R360" s="247">
        <v>1</v>
      </c>
      <c r="S360" s="248">
        <v>1.554</v>
      </c>
      <c r="T360"/>
      <c r="U360"/>
      <c r="V360" s="248">
        <v>0.29799999999999999</v>
      </c>
      <c r="W360" s="248">
        <v>0.23100000000000001</v>
      </c>
      <c r="X360"/>
      <c r="Y360"/>
      <c r="Z360"/>
      <c r="AA360"/>
      <c r="AB360"/>
      <c r="AC360" s="249">
        <v>33.299999999999997</v>
      </c>
      <c r="AD360"/>
      <c r="AE360"/>
      <c r="AF360"/>
      <c r="AG360"/>
      <c r="AH360" s="249">
        <v>66.599999999999994</v>
      </c>
      <c r="AI360"/>
      <c r="AJ360" s="249">
        <v>21.6</v>
      </c>
      <c r="AK360"/>
      <c r="AL360" s="249">
        <v>8.9</v>
      </c>
      <c r="AM360" s="248">
        <v>7.2999999999999995E-2</v>
      </c>
      <c r="AN360"/>
      <c r="AO360" s="249">
        <v>5.7</v>
      </c>
      <c r="AP360" s="246">
        <v>75.3</v>
      </c>
      <c r="AQ360" s="246">
        <v>1.46</v>
      </c>
      <c r="AR360"/>
      <c r="AS360"/>
      <c r="AT360"/>
      <c r="AU360"/>
      <c r="AV360" s="248">
        <v>14.29</v>
      </c>
      <c r="AW360" s="248">
        <v>13.19</v>
      </c>
      <c r="AX360"/>
      <c r="AY360"/>
      <c r="AZ360"/>
      <c r="BA360"/>
      <c r="BB360"/>
      <c r="BC360"/>
      <c r="BD360" s="246">
        <v>33.53</v>
      </c>
      <c r="BE360" s="246">
        <v>13.57</v>
      </c>
      <c r="BF360" s="246">
        <v>9.14</v>
      </c>
    </row>
    <row r="361" spans="1:58" x14ac:dyDescent="0.25">
      <c r="A361" s="232">
        <v>40536</v>
      </c>
      <c r="B361" s="246">
        <v>6.27</v>
      </c>
      <c r="C361" s="246">
        <v>6.46</v>
      </c>
      <c r="D361"/>
      <c r="E361"/>
      <c r="F361"/>
      <c r="G361"/>
      <c r="H361" s="246">
        <v>7.15</v>
      </c>
      <c r="I361" s="246">
        <v>1.04</v>
      </c>
      <c r="J361"/>
      <c r="K361"/>
      <c r="L361"/>
      <c r="M361"/>
      <c r="N361" s="247">
        <v>48</v>
      </c>
      <c r="O361"/>
      <c r="P361"/>
      <c r="Q361"/>
      <c r="R361" s="247">
        <v>0</v>
      </c>
      <c r="S361" s="248">
        <v>1.49</v>
      </c>
      <c r="T361"/>
      <c r="U361"/>
      <c r="V361" s="248">
        <v>0.39300000000000002</v>
      </c>
      <c r="W361" s="248">
        <v>0.33800000000000002</v>
      </c>
      <c r="X361"/>
      <c r="Y361"/>
      <c r="Z361"/>
      <c r="AA361"/>
      <c r="AB361"/>
      <c r="AC361" s="249">
        <v>32.4</v>
      </c>
      <c r="AD361"/>
      <c r="AE361"/>
      <c r="AF361"/>
      <c r="AG361"/>
      <c r="AH361" s="249">
        <v>64.8</v>
      </c>
      <c r="AI361"/>
      <c r="AJ361" s="249">
        <v>23.2</v>
      </c>
      <c r="AK361"/>
      <c r="AL361" s="249">
        <v>10.6</v>
      </c>
      <c r="AM361" s="248">
        <v>0.187</v>
      </c>
      <c r="AN361"/>
      <c r="AO361" s="249">
        <v>5.0999999999999996</v>
      </c>
      <c r="AP361" s="246">
        <v>68.86</v>
      </c>
      <c r="AQ361" s="246">
        <v>1.23</v>
      </c>
      <c r="AR361"/>
      <c r="AS361"/>
      <c r="AT361"/>
      <c r="AU361"/>
      <c r="AV361" s="248">
        <v>14.45</v>
      </c>
      <c r="AW361" s="248">
        <v>13.8</v>
      </c>
      <c r="AX361"/>
      <c r="AY361"/>
      <c r="AZ361"/>
      <c r="BA361"/>
      <c r="BB361"/>
      <c r="BC361"/>
      <c r="BD361" s="246">
        <v>27.23</v>
      </c>
      <c r="BE361" s="246">
        <v>13.28</v>
      </c>
      <c r="BF361" s="246">
        <v>10.29</v>
      </c>
    </row>
    <row r="362" spans="1:58" x14ac:dyDescent="0.25">
      <c r="A362" s="232">
        <v>40537</v>
      </c>
      <c r="B362" s="246">
        <v>6.48</v>
      </c>
      <c r="C362" s="246">
        <v>6.81</v>
      </c>
      <c r="D362"/>
      <c r="E362"/>
      <c r="F362"/>
      <c r="G362"/>
      <c r="H362" s="246">
        <v>7.54</v>
      </c>
      <c r="I362" s="246">
        <v>1.28</v>
      </c>
      <c r="J362"/>
      <c r="K362"/>
      <c r="L362"/>
      <c r="M362"/>
      <c r="N362" s="247">
        <v>67</v>
      </c>
      <c r="O362"/>
      <c r="P362"/>
      <c r="Q362"/>
      <c r="R362" s="247">
        <v>3</v>
      </c>
      <c r="S362" s="248">
        <v>2.6030000000000002</v>
      </c>
      <c r="T362"/>
      <c r="U362"/>
      <c r="V362" s="248">
        <v>0.41799999999999998</v>
      </c>
      <c r="W362" s="248">
        <v>0.313</v>
      </c>
      <c r="X362"/>
      <c r="Y362"/>
      <c r="Z362"/>
      <c r="AA362"/>
      <c r="AB362"/>
      <c r="AC362" s="249">
        <v>32.200000000000003</v>
      </c>
      <c r="AD362"/>
      <c r="AE362"/>
      <c r="AF362"/>
      <c r="AG362"/>
      <c r="AH362" s="249">
        <v>64.400000000000006</v>
      </c>
      <c r="AI362"/>
      <c r="AJ362" s="249">
        <v>31.7</v>
      </c>
      <c r="AK362"/>
      <c r="AL362" s="249">
        <v>9.6</v>
      </c>
      <c r="AM362" s="248">
        <v>0.192</v>
      </c>
      <c r="AN362"/>
      <c r="AO362" s="249">
        <v>5</v>
      </c>
      <c r="AP362" s="246">
        <v>74.78</v>
      </c>
      <c r="AQ362" s="246">
        <v>1.33</v>
      </c>
      <c r="AR362"/>
      <c r="AS362"/>
      <c r="AT362"/>
      <c r="AU362"/>
      <c r="AV362" s="248">
        <v>14.56</v>
      </c>
      <c r="AW362" s="248">
        <v>13.01</v>
      </c>
      <c r="AX362"/>
      <c r="AY362"/>
      <c r="AZ362"/>
      <c r="BA362"/>
      <c r="BB362"/>
      <c r="BC362"/>
      <c r="BD362" s="246">
        <v>26.76</v>
      </c>
      <c r="BE362" s="246">
        <v>12.81</v>
      </c>
      <c r="BF362" s="246">
        <v>10.93</v>
      </c>
    </row>
    <row r="363" spans="1:58" x14ac:dyDescent="0.25">
      <c r="A363" s="232">
        <v>40538</v>
      </c>
      <c r="B363" s="242">
        <f t="shared" ref="B363" si="574">SUM(B362+B364)/2</f>
        <v>6.0449999999999999</v>
      </c>
      <c r="C363" s="242">
        <f>SUM(C362+C364)/2</f>
        <v>6.375</v>
      </c>
      <c r="D363"/>
      <c r="E363"/>
      <c r="F363"/>
      <c r="G363"/>
      <c r="H363" s="242">
        <f>SUM(H362+H364)/2</f>
        <v>7.3599999999999994</v>
      </c>
      <c r="I363" s="246">
        <v>1.36</v>
      </c>
      <c r="J363"/>
      <c r="K363"/>
      <c r="L363"/>
      <c r="M363"/>
      <c r="N363" s="243">
        <f t="shared" ref="N363" si="575">SUM(N362+N364)/2</f>
        <v>70.5</v>
      </c>
      <c r="O363"/>
      <c r="P363"/>
      <c r="Q363"/>
      <c r="R363" s="243">
        <f t="shared" ref="R363" si="576">SUM(R362+R364)/2</f>
        <v>2</v>
      </c>
      <c r="S363" s="244">
        <f>SUM(S362+S364)/2</f>
        <v>2.6520000000000001</v>
      </c>
      <c r="T363"/>
      <c r="U363"/>
      <c r="V363" s="244">
        <f t="shared" ref="V363:W363" si="577">SUM(V362+V364)/2</f>
        <v>0.39600000000000002</v>
      </c>
      <c r="W363" s="244">
        <f t="shared" si="577"/>
        <v>0.45250000000000001</v>
      </c>
      <c r="X363"/>
      <c r="Y363"/>
      <c r="Z363"/>
      <c r="AA363"/>
      <c r="AB363"/>
      <c r="AC363" s="245">
        <f t="shared" ref="AC363" si="578">SUM(AC362+AC364)/2</f>
        <v>31.25</v>
      </c>
      <c r="AD363"/>
      <c r="AE363"/>
      <c r="AF363"/>
      <c r="AG363"/>
      <c r="AH363" s="245">
        <f t="shared" ref="AH363" si="579">SUM(AH362+AH364)/2</f>
        <v>62.5</v>
      </c>
      <c r="AI363"/>
      <c r="AJ363" s="245">
        <f t="shared" ref="AJ363" si="580">SUM(AJ362+AJ364)/2</f>
        <v>30.95</v>
      </c>
      <c r="AK363"/>
      <c r="AL363" s="245">
        <f t="shared" ref="AL363:AM363" si="581">SUM(AL362+AL364)/2</f>
        <v>8.85</v>
      </c>
      <c r="AM363" s="244">
        <f t="shared" si="581"/>
        <v>0.189</v>
      </c>
      <c r="AN363"/>
      <c r="AO363" s="245">
        <f t="shared" ref="AO363" si="582">SUM(AO362+AO364)/2</f>
        <v>5</v>
      </c>
      <c r="AP363" s="246">
        <v>59.58</v>
      </c>
      <c r="AQ363" s="246">
        <v>0.77</v>
      </c>
      <c r="AR363"/>
      <c r="AS363"/>
      <c r="AT363"/>
      <c r="AU363"/>
      <c r="AV363" s="248">
        <v>12.706</v>
      </c>
      <c r="AW363" s="248">
        <v>13.628</v>
      </c>
      <c r="AX363"/>
      <c r="AY363"/>
      <c r="AZ363"/>
      <c r="BA363"/>
      <c r="BB363"/>
      <c r="BC363"/>
      <c r="BD363" s="246">
        <v>26.76</v>
      </c>
      <c r="BE363" s="246">
        <v>12.81</v>
      </c>
      <c r="BF363" s="246">
        <v>10.93</v>
      </c>
    </row>
    <row r="364" spans="1:58" x14ac:dyDescent="0.25">
      <c r="A364" s="232">
        <v>40539</v>
      </c>
      <c r="B364" s="246">
        <v>5.61</v>
      </c>
      <c r="C364" s="246">
        <v>5.94</v>
      </c>
      <c r="D364"/>
      <c r="E364"/>
      <c r="F364"/>
      <c r="G364"/>
      <c r="H364" s="246">
        <v>7.18</v>
      </c>
      <c r="I364" s="246">
        <v>1.1499999999999999</v>
      </c>
      <c r="J364"/>
      <c r="K364"/>
      <c r="L364"/>
      <c r="M364"/>
      <c r="N364" s="247">
        <v>74</v>
      </c>
      <c r="O364"/>
      <c r="P364"/>
      <c r="Q364"/>
      <c r="R364" s="247">
        <v>1</v>
      </c>
      <c r="S364" s="248">
        <v>2.7010000000000001</v>
      </c>
      <c r="T364"/>
      <c r="U364"/>
      <c r="V364" s="248">
        <v>0.374</v>
      </c>
      <c r="W364" s="248">
        <v>0.59199999999999997</v>
      </c>
      <c r="X364"/>
      <c r="Y364"/>
      <c r="Z364"/>
      <c r="AA364"/>
      <c r="AB364"/>
      <c r="AC364" s="249">
        <v>30.3</v>
      </c>
      <c r="AD364"/>
      <c r="AE364"/>
      <c r="AF364"/>
      <c r="AG364"/>
      <c r="AH364" s="249">
        <v>60.6</v>
      </c>
      <c r="AI364"/>
      <c r="AJ364" s="249">
        <v>30.2</v>
      </c>
      <c r="AK364"/>
      <c r="AL364" s="249">
        <v>8.1</v>
      </c>
      <c r="AM364" s="248">
        <v>0.186</v>
      </c>
      <c r="AN364"/>
      <c r="AO364" s="249">
        <v>5</v>
      </c>
      <c r="AP364" s="246">
        <v>50.78</v>
      </c>
      <c r="AQ364" s="246">
        <v>0.59</v>
      </c>
      <c r="AR364"/>
      <c r="AS364"/>
      <c r="AT364"/>
      <c r="AU364"/>
      <c r="AV364" s="248">
        <v>14.794</v>
      </c>
      <c r="AW364" s="248">
        <v>13.233000000000001</v>
      </c>
      <c r="AX364"/>
      <c r="AY364"/>
      <c r="AZ364"/>
      <c r="BA364"/>
      <c r="BB364"/>
      <c r="BC364"/>
      <c r="BD364" s="246">
        <v>27.22</v>
      </c>
      <c r="BE364" s="246">
        <v>12.94</v>
      </c>
      <c r="BF364" s="246">
        <v>9.16</v>
      </c>
    </row>
    <row r="365" spans="1:58" x14ac:dyDescent="0.25">
      <c r="A365" s="232">
        <v>40540</v>
      </c>
      <c r="B365" s="246">
        <v>6.16</v>
      </c>
      <c r="C365" s="246">
        <v>6.19</v>
      </c>
      <c r="D365"/>
      <c r="E365"/>
      <c r="F365"/>
      <c r="G365"/>
      <c r="H365" s="246">
        <v>7.27</v>
      </c>
      <c r="I365" s="246">
        <v>1.37</v>
      </c>
      <c r="J365"/>
      <c r="K365"/>
      <c r="L365"/>
      <c r="M365"/>
      <c r="N365" s="247">
        <v>71</v>
      </c>
      <c r="O365"/>
      <c r="P365"/>
      <c r="Q365"/>
      <c r="R365" s="247">
        <v>0</v>
      </c>
      <c r="S365" s="248">
        <v>1.774</v>
      </c>
      <c r="T365"/>
      <c r="U365"/>
      <c r="V365" s="248">
        <v>0.29399999999999998</v>
      </c>
      <c r="W365" s="248">
        <v>0.27600000000000002</v>
      </c>
      <c r="X365"/>
      <c r="Y365"/>
      <c r="Z365"/>
      <c r="AA365"/>
      <c r="AB365"/>
      <c r="AC365" s="249">
        <v>31.4</v>
      </c>
      <c r="AD365"/>
      <c r="AE365"/>
      <c r="AF365"/>
      <c r="AG365"/>
      <c r="AH365" s="249">
        <v>62.8</v>
      </c>
      <c r="AI365"/>
      <c r="AJ365" s="249">
        <v>28.2</v>
      </c>
      <c r="AK365"/>
      <c r="AL365" s="249">
        <v>8.6999999999999993</v>
      </c>
      <c r="AM365" s="248">
        <v>0.17299999999999999</v>
      </c>
      <c r="AN365"/>
      <c r="AO365" s="249">
        <v>5.0999999999999996</v>
      </c>
      <c r="AP365" s="246">
        <v>61.74</v>
      </c>
      <c r="AQ365" s="246">
        <v>0.68</v>
      </c>
      <c r="AR365"/>
      <c r="AS365"/>
      <c r="AT365"/>
      <c r="AU365"/>
      <c r="AV365" s="248">
        <v>14.345000000000001</v>
      </c>
      <c r="AW365" s="248">
        <v>13.683999999999999</v>
      </c>
      <c r="AX365"/>
      <c r="AY365"/>
      <c r="AZ365"/>
      <c r="BA365"/>
      <c r="BB365"/>
      <c r="BC365"/>
      <c r="BD365" s="246">
        <v>23.97</v>
      </c>
      <c r="BE365" s="246">
        <v>12.37</v>
      </c>
      <c r="BF365" s="246">
        <v>16.989999999999998</v>
      </c>
    </row>
    <row r="366" spans="1:58" x14ac:dyDescent="0.25">
      <c r="A366" s="232">
        <v>40541</v>
      </c>
      <c r="B366" s="246">
        <v>6.07</v>
      </c>
      <c r="C366" s="246">
        <v>6.02</v>
      </c>
      <c r="D366"/>
      <c r="E366"/>
      <c r="F366"/>
      <c r="G366"/>
      <c r="H366" s="246">
        <v>6.55</v>
      </c>
      <c r="I366" s="246">
        <v>1.58</v>
      </c>
      <c r="J366"/>
      <c r="K366"/>
      <c r="L366"/>
      <c r="M366"/>
      <c r="N366" s="247">
        <v>71</v>
      </c>
      <c r="O366"/>
      <c r="P366"/>
      <c r="Q366"/>
      <c r="R366" s="247">
        <v>2</v>
      </c>
      <c r="S366" s="248">
        <v>2.3570000000000002</v>
      </c>
      <c r="T366"/>
      <c r="U366"/>
      <c r="V366" s="248">
        <v>0.31</v>
      </c>
      <c r="W366" s="248">
        <v>0.52</v>
      </c>
      <c r="X366"/>
      <c r="Y366"/>
      <c r="Z366"/>
      <c r="AA366"/>
      <c r="AB366"/>
      <c r="AC366" s="249">
        <v>31.3</v>
      </c>
      <c r="AD366"/>
      <c r="AE366"/>
      <c r="AF366"/>
      <c r="AG366"/>
      <c r="AH366" s="249">
        <v>62.6</v>
      </c>
      <c r="AI366"/>
      <c r="AJ366" s="249">
        <v>29.3</v>
      </c>
      <c r="AK366"/>
      <c r="AL366" s="249">
        <v>7.9</v>
      </c>
      <c r="AM366" s="248">
        <v>0.17</v>
      </c>
      <c r="AN366"/>
      <c r="AO366" s="249">
        <v>4.5999999999999996</v>
      </c>
      <c r="AP366" s="246">
        <v>69.92</v>
      </c>
      <c r="AQ366" s="246">
        <v>0.84</v>
      </c>
      <c r="AR366"/>
      <c r="AS366"/>
      <c r="AT366"/>
      <c r="AU366"/>
      <c r="AV366" s="248">
        <v>14.335000000000001</v>
      </c>
      <c r="AW366" s="248">
        <v>13.14</v>
      </c>
      <c r="AX366"/>
      <c r="AY366"/>
      <c r="AZ366"/>
      <c r="BA366"/>
      <c r="BB366"/>
      <c r="BC366"/>
      <c r="BD366" s="246">
        <v>27.7</v>
      </c>
      <c r="BE366" s="246">
        <v>13.55</v>
      </c>
      <c r="BF366" s="246">
        <v>13.4</v>
      </c>
    </row>
    <row r="367" spans="1:58" x14ac:dyDescent="0.25">
      <c r="A367" s="232">
        <v>40542</v>
      </c>
      <c r="B367" s="246">
        <v>6.01</v>
      </c>
      <c r="C367" s="246">
        <v>5.96</v>
      </c>
      <c r="D367"/>
      <c r="E367"/>
      <c r="F367"/>
      <c r="G367"/>
      <c r="H367" s="246">
        <v>7.2</v>
      </c>
      <c r="I367" s="246">
        <v>1.57</v>
      </c>
      <c r="J367"/>
      <c r="K367"/>
      <c r="L367"/>
      <c r="M367"/>
      <c r="N367" s="247">
        <v>74</v>
      </c>
      <c r="O367"/>
      <c r="P367"/>
      <c r="Q367"/>
      <c r="R367" s="247">
        <v>0</v>
      </c>
      <c r="S367" s="248">
        <v>1.587</v>
      </c>
      <c r="T367"/>
      <c r="U367"/>
      <c r="V367" s="248">
        <v>0.32100000000000001</v>
      </c>
      <c r="W367" s="248">
        <v>0.26800000000000002</v>
      </c>
      <c r="X367"/>
      <c r="Y367"/>
      <c r="Z367"/>
      <c r="AA367"/>
      <c r="AB367"/>
      <c r="AC367" s="249">
        <v>34.1</v>
      </c>
      <c r="AD367"/>
      <c r="AE367"/>
      <c r="AF367"/>
      <c r="AG367"/>
      <c r="AH367" s="249">
        <v>68.2</v>
      </c>
      <c r="AI367"/>
      <c r="AJ367" s="249">
        <v>30.2</v>
      </c>
      <c r="AK367"/>
      <c r="AL367" s="249">
        <v>8.1999999999999993</v>
      </c>
      <c r="AM367" s="248">
        <v>0.17399999999999999</v>
      </c>
      <c r="AN367"/>
      <c r="AO367" s="249">
        <v>4.7</v>
      </c>
      <c r="AP367" s="246">
        <v>85.62</v>
      </c>
      <c r="AQ367" s="246">
        <v>1.2</v>
      </c>
      <c r="AR367"/>
      <c r="AS367"/>
      <c r="AT367"/>
      <c r="AU367"/>
      <c r="AV367" s="248">
        <v>15.128</v>
      </c>
      <c r="AW367" s="248">
        <v>14.022</v>
      </c>
      <c r="AX367"/>
      <c r="AY367"/>
      <c r="AZ367"/>
      <c r="BA367"/>
      <c r="BB367"/>
      <c r="BC367"/>
      <c r="BD367" s="246">
        <v>27.03</v>
      </c>
      <c r="BE367" s="246">
        <v>13.28</v>
      </c>
      <c r="BF367" s="246">
        <v>13.15</v>
      </c>
    </row>
    <row r="368" spans="1:58" ht="15.75" thickBot="1" x14ac:dyDescent="0.3">
      <c r="A368" s="232">
        <v>40543</v>
      </c>
      <c r="B368" s="330">
        <v>6.29</v>
      </c>
      <c r="C368" s="330">
        <v>6.3</v>
      </c>
      <c r="D368"/>
      <c r="E368"/>
      <c r="F368"/>
      <c r="G368"/>
      <c r="H368" s="330">
        <v>7.15</v>
      </c>
      <c r="I368" s="330">
        <v>1.66</v>
      </c>
      <c r="J368"/>
      <c r="K368"/>
      <c r="L368"/>
      <c r="M368"/>
      <c r="N368" s="331">
        <v>69</v>
      </c>
      <c r="O368"/>
      <c r="P368"/>
      <c r="Q368"/>
      <c r="R368" s="331">
        <v>0</v>
      </c>
      <c r="S368" s="329">
        <v>1.768</v>
      </c>
      <c r="T368"/>
      <c r="U368"/>
      <c r="V368" s="329">
        <v>0.29499999999999998</v>
      </c>
      <c r="W368" s="329">
        <v>0.28599999999999998</v>
      </c>
      <c r="X368"/>
      <c r="Y368"/>
      <c r="Z368"/>
      <c r="AA368"/>
      <c r="AB368"/>
      <c r="AC368" s="332">
        <v>33.1</v>
      </c>
      <c r="AD368"/>
      <c r="AE368"/>
      <c r="AF368"/>
      <c r="AG368"/>
      <c r="AH368" s="332">
        <v>66.2</v>
      </c>
      <c r="AI368"/>
      <c r="AJ368" s="332">
        <v>28.8</v>
      </c>
      <c r="AK368"/>
      <c r="AL368" s="332">
        <v>9.1</v>
      </c>
      <c r="AM368" s="329">
        <v>0.14299999999999999</v>
      </c>
      <c r="AN368"/>
      <c r="AO368" s="332">
        <v>4.4000000000000004</v>
      </c>
      <c r="AP368" s="330">
        <v>85.16</v>
      </c>
      <c r="AQ368" s="330">
        <v>1.22</v>
      </c>
      <c r="AR368"/>
      <c r="AS368"/>
      <c r="AT368"/>
      <c r="AU368"/>
      <c r="AV368" s="329">
        <v>14.15</v>
      </c>
      <c r="AW368" s="329">
        <v>13.417</v>
      </c>
      <c r="AX368"/>
      <c r="AY368"/>
      <c r="AZ368"/>
      <c r="BA368"/>
      <c r="BB368"/>
      <c r="BC368"/>
      <c r="BD368" s="330">
        <v>25.66</v>
      </c>
      <c r="BE368" s="330">
        <v>14.63</v>
      </c>
      <c r="BF368" s="330">
        <v>12.67</v>
      </c>
    </row>
    <row r="369" spans="10:23" x14ac:dyDescent="0.25">
      <c r="J369"/>
      <c r="W369" s="333"/>
    </row>
  </sheetData>
  <mergeCells count="14">
    <mergeCell ref="AZ2:BB2"/>
    <mergeCell ref="BC2:BF2"/>
    <mergeCell ref="AI2:AJ2"/>
    <mergeCell ref="AK2:AL2"/>
    <mergeCell ref="AN2:AO2"/>
    <mergeCell ref="AR2:AS2"/>
    <mergeCell ref="AT2:AU2"/>
    <mergeCell ref="AV2:AY2"/>
    <mergeCell ref="B2:H2"/>
    <mergeCell ref="I2:L2"/>
    <mergeCell ref="M2:R2"/>
    <mergeCell ref="S2:X2"/>
    <mergeCell ref="Y2:AC2"/>
    <mergeCell ref="AD2:AH2"/>
  </mergeCells>
  <pageMargins left="0.7" right="0.7" top="0.75" bottom="0.75" header="0.3" footer="0.3"/>
  <pageSetup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99B501-051B-4538-B5E3-A44D6E47FEB9}">
  <dimension ref="A1:BV370"/>
  <sheetViews>
    <sheetView zoomScale="85" zoomScaleNormal="85" workbookViewId="0">
      <selection activeCell="S403" sqref="S403:Y414"/>
    </sheetView>
  </sheetViews>
  <sheetFormatPr defaultRowHeight="15" x14ac:dyDescent="0.25"/>
  <cols>
    <col min="1" max="1" width="11.85546875" style="83" customWidth="1"/>
    <col min="2" max="6" width="9.140625" style="83"/>
    <col min="7" max="7" width="10.42578125" style="83" customWidth="1"/>
    <col min="8" max="23" width="9.140625" style="83"/>
    <col min="24" max="24" width="9.7109375" style="83" customWidth="1"/>
    <col min="25" max="38" width="9.140625" style="83"/>
    <col min="39" max="39" width="12.140625" style="83" customWidth="1"/>
    <col min="40" max="42" width="9.140625" style="83"/>
    <col min="43" max="43" width="11.140625" style="83" customWidth="1"/>
    <col min="44" max="56" width="9.140625" style="83"/>
    <col min="57" max="57" width="9.85546875" style="83" customWidth="1"/>
    <col min="58" max="58" width="10.5703125" style="83" customWidth="1"/>
    <col min="59" max="16384" width="9.140625" style="83"/>
  </cols>
  <sheetData>
    <row r="1" spans="1:74" x14ac:dyDescent="0.25">
      <c r="A1" s="89" t="s">
        <v>211</v>
      </c>
    </row>
    <row r="2" spans="1:74" x14ac:dyDescent="0.25">
      <c r="A2" s="89"/>
      <c r="B2" s="91" t="s">
        <v>1</v>
      </c>
      <c r="C2" s="92"/>
      <c r="D2" s="92"/>
      <c r="E2" s="92"/>
      <c r="F2" s="92"/>
      <c r="G2" s="92"/>
      <c r="H2" s="93"/>
      <c r="I2" s="91" t="s">
        <v>2</v>
      </c>
      <c r="J2" s="92"/>
      <c r="K2" s="92"/>
      <c r="L2" s="93"/>
      <c r="M2" s="91" t="s">
        <v>3</v>
      </c>
      <c r="N2" s="92"/>
      <c r="O2" s="92"/>
      <c r="P2" s="92"/>
      <c r="Q2" s="92"/>
      <c r="R2" s="93"/>
      <c r="S2" s="94" t="s">
        <v>4</v>
      </c>
      <c r="T2" s="95"/>
      <c r="U2" s="95"/>
      <c r="V2" s="95"/>
      <c r="W2" s="95"/>
      <c r="X2" s="96"/>
      <c r="Y2" s="94" t="s">
        <v>5</v>
      </c>
      <c r="Z2" s="95"/>
      <c r="AA2" s="95"/>
      <c r="AB2" s="95"/>
      <c r="AC2" s="96"/>
      <c r="AD2" s="94" t="s">
        <v>6</v>
      </c>
      <c r="AE2" s="95"/>
      <c r="AF2" s="95"/>
      <c r="AG2" s="95"/>
      <c r="AH2" s="96"/>
      <c r="AI2" s="94" t="s">
        <v>7</v>
      </c>
      <c r="AJ2" s="96"/>
      <c r="AK2" s="94" t="s">
        <v>8</v>
      </c>
      <c r="AL2" s="96"/>
      <c r="AM2" s="97" t="s">
        <v>9</v>
      </c>
      <c r="AN2" s="94" t="s">
        <v>10</v>
      </c>
      <c r="AO2" s="96"/>
      <c r="AP2" s="98" t="s">
        <v>67</v>
      </c>
      <c r="AQ2" s="97" t="s">
        <v>11</v>
      </c>
      <c r="AR2" s="94" t="s">
        <v>12</v>
      </c>
      <c r="AS2" s="95"/>
      <c r="AT2" s="95" t="s">
        <v>13</v>
      </c>
      <c r="AU2" s="96"/>
      <c r="AV2" s="94" t="s">
        <v>212</v>
      </c>
      <c r="AW2" s="95"/>
      <c r="AX2" s="95"/>
      <c r="AY2" s="96"/>
      <c r="AZ2" s="94" t="s">
        <v>15</v>
      </c>
      <c r="BA2" s="95"/>
      <c r="BB2" s="96"/>
      <c r="BC2" s="94" t="s">
        <v>16</v>
      </c>
      <c r="BD2" s="95"/>
      <c r="BE2" s="95"/>
      <c r="BF2" s="96"/>
    </row>
    <row r="3" spans="1:74" x14ac:dyDescent="0.25">
      <c r="A3" s="100" t="s">
        <v>18</v>
      </c>
      <c r="B3" s="102" t="s">
        <v>19</v>
      </c>
      <c r="C3" s="100" t="s">
        <v>20</v>
      </c>
      <c r="D3" s="100" t="s">
        <v>21</v>
      </c>
      <c r="E3" s="100" t="s">
        <v>22</v>
      </c>
      <c r="F3" s="100" t="s">
        <v>23</v>
      </c>
      <c r="G3" s="100" t="s">
        <v>24</v>
      </c>
      <c r="H3" s="103" t="s">
        <v>25</v>
      </c>
      <c r="I3" s="102" t="s">
        <v>26</v>
      </c>
      <c r="J3" s="100" t="s">
        <v>27</v>
      </c>
      <c r="K3" s="100" t="s">
        <v>28</v>
      </c>
      <c r="L3" s="103" t="s">
        <v>29</v>
      </c>
      <c r="M3" s="102" t="s">
        <v>30</v>
      </c>
      <c r="N3" s="100" t="s">
        <v>31</v>
      </c>
      <c r="O3" s="104" t="s">
        <v>32</v>
      </c>
      <c r="P3" s="104" t="s">
        <v>33</v>
      </c>
      <c r="Q3" s="104" t="s">
        <v>34</v>
      </c>
      <c r="R3" s="105" t="s">
        <v>35</v>
      </c>
      <c r="S3" s="106" t="s">
        <v>19</v>
      </c>
      <c r="T3" s="104" t="s">
        <v>36</v>
      </c>
      <c r="U3" s="104" t="s">
        <v>22</v>
      </c>
      <c r="V3" s="104" t="s">
        <v>23</v>
      </c>
      <c r="W3" s="104" t="s">
        <v>25</v>
      </c>
      <c r="X3" s="105" t="s">
        <v>24</v>
      </c>
      <c r="Y3" s="106" t="s">
        <v>19</v>
      </c>
      <c r="Z3" s="104" t="s">
        <v>20</v>
      </c>
      <c r="AA3" s="104" t="s">
        <v>22</v>
      </c>
      <c r="AB3" s="104" t="s">
        <v>23</v>
      </c>
      <c r="AC3" s="105" t="s">
        <v>25</v>
      </c>
      <c r="AD3" s="106" t="s">
        <v>19</v>
      </c>
      <c r="AE3" s="104" t="s">
        <v>20</v>
      </c>
      <c r="AF3" s="104" t="s">
        <v>22</v>
      </c>
      <c r="AG3" s="104" t="s">
        <v>23</v>
      </c>
      <c r="AH3" s="105" t="s">
        <v>25</v>
      </c>
      <c r="AI3" s="106" t="s">
        <v>19</v>
      </c>
      <c r="AJ3" s="105" t="s">
        <v>25</v>
      </c>
      <c r="AK3" s="106" t="s">
        <v>19</v>
      </c>
      <c r="AL3" s="105" t="s">
        <v>25</v>
      </c>
      <c r="AM3" s="107" t="s">
        <v>37</v>
      </c>
      <c r="AN3" s="106" t="s">
        <v>19</v>
      </c>
      <c r="AO3" s="105" t="s">
        <v>25</v>
      </c>
      <c r="AP3" s="105"/>
      <c r="AQ3" s="107"/>
      <c r="AR3" s="106" t="s">
        <v>19</v>
      </c>
      <c r="AS3" s="104" t="s">
        <v>23</v>
      </c>
      <c r="AT3" s="104" t="s">
        <v>19</v>
      </c>
      <c r="AU3" s="105" t="s">
        <v>23</v>
      </c>
      <c r="AV3" s="106" t="s">
        <v>19</v>
      </c>
      <c r="AW3" s="104" t="s">
        <v>25</v>
      </c>
      <c r="AX3" s="104" t="s">
        <v>23</v>
      </c>
      <c r="AY3" s="105" t="s">
        <v>38</v>
      </c>
      <c r="AZ3" s="104" t="s">
        <v>39</v>
      </c>
      <c r="BA3" s="104" t="s">
        <v>40</v>
      </c>
      <c r="BB3" s="105" t="s">
        <v>41</v>
      </c>
      <c r="BC3" s="106" t="s">
        <v>2</v>
      </c>
      <c r="BD3" s="104" t="s">
        <v>42</v>
      </c>
      <c r="BE3" s="104" t="s">
        <v>213</v>
      </c>
      <c r="BF3" s="105" t="s">
        <v>214</v>
      </c>
      <c r="BG3" s="104"/>
      <c r="BH3" s="104"/>
      <c r="BI3" s="104"/>
      <c r="BJ3" s="104"/>
      <c r="BK3" s="104"/>
      <c r="BL3" s="104"/>
      <c r="BM3" s="104"/>
      <c r="BN3" s="104"/>
      <c r="BO3" s="109"/>
      <c r="BP3" s="109"/>
      <c r="BQ3" s="109"/>
      <c r="BR3" s="109"/>
      <c r="BS3" s="109"/>
      <c r="BT3" s="109"/>
      <c r="BU3" s="109"/>
      <c r="BV3" s="109"/>
    </row>
    <row r="4" spans="1:74" x14ac:dyDescent="0.25">
      <c r="A4" s="232">
        <v>40544</v>
      </c>
      <c r="B4" s="187">
        <v>6.79</v>
      </c>
      <c r="C4" s="240">
        <v>6.4</v>
      </c>
      <c r="D4"/>
      <c r="E4"/>
      <c r="F4"/>
      <c r="G4"/>
      <c r="H4" s="187">
        <v>7.73</v>
      </c>
      <c r="I4" s="187">
        <v>1.65</v>
      </c>
      <c r="J4"/>
      <c r="K4"/>
      <c r="L4"/>
      <c r="M4"/>
      <c r="N4" s="239">
        <v>61</v>
      </c>
      <c r="O4"/>
      <c r="P4"/>
      <c r="Q4"/>
      <c r="R4" s="239">
        <v>0</v>
      </c>
      <c r="S4" s="240">
        <v>1.486</v>
      </c>
      <c r="T4"/>
      <c r="U4"/>
      <c r="V4" s="240">
        <v>0.19400000000000001</v>
      </c>
      <c r="W4" s="240">
        <v>0.27700000000000002</v>
      </c>
      <c r="X4"/>
      <c r="Y4"/>
      <c r="Z4"/>
      <c r="AA4"/>
      <c r="AB4"/>
      <c r="AC4" s="241">
        <v>33.1</v>
      </c>
      <c r="AD4"/>
      <c r="AE4"/>
      <c r="AF4"/>
      <c r="AG4"/>
      <c r="AH4" s="241">
        <v>66.2</v>
      </c>
      <c r="AI4"/>
      <c r="AJ4" s="241">
        <v>24.1</v>
      </c>
      <c r="AK4"/>
      <c r="AL4" s="241">
        <v>9.9</v>
      </c>
      <c r="AM4" s="240">
        <v>7.6999999999999999E-2</v>
      </c>
      <c r="AN4"/>
      <c r="AO4" s="241">
        <v>4.4000000000000004</v>
      </c>
      <c r="AP4" s="187">
        <v>80.59</v>
      </c>
      <c r="AQ4" s="187">
        <v>1.25</v>
      </c>
      <c r="AR4"/>
      <c r="AS4"/>
      <c r="AT4"/>
      <c r="AU4"/>
      <c r="AV4" s="240">
        <v>14.06</v>
      </c>
      <c r="AW4" s="240">
        <v>12.63</v>
      </c>
      <c r="AX4"/>
      <c r="AY4"/>
      <c r="AZ4"/>
      <c r="BA4"/>
      <c r="BB4"/>
      <c r="BC4"/>
      <c r="BD4" s="187">
        <v>26.61</v>
      </c>
      <c r="BE4" s="242">
        <f>(BE7+BE6)/2</f>
        <v>13.77</v>
      </c>
      <c r="BF4" s="187">
        <v>16.09</v>
      </c>
    </row>
    <row r="5" spans="1:74" x14ac:dyDescent="0.25">
      <c r="A5" s="232">
        <v>40545</v>
      </c>
      <c r="B5" s="242">
        <f t="shared" ref="B5:C5" si="0">(B4+B6)/2</f>
        <v>6.8650000000000002</v>
      </c>
      <c r="C5" s="244">
        <f t="shared" si="0"/>
        <v>6.62</v>
      </c>
      <c r="D5"/>
      <c r="E5"/>
      <c r="F5"/>
      <c r="G5"/>
      <c r="H5" s="242">
        <f t="shared" ref="H5:I5" si="1">(H4+H6)/2</f>
        <v>7.43</v>
      </c>
      <c r="I5" s="242">
        <f t="shared" si="1"/>
        <v>1.415</v>
      </c>
      <c r="J5"/>
      <c r="K5"/>
      <c r="L5"/>
      <c r="M5"/>
      <c r="N5" s="243">
        <f t="shared" ref="N5" si="2">(N4+N6)/2</f>
        <v>55</v>
      </c>
      <c r="O5"/>
      <c r="P5"/>
      <c r="Q5"/>
      <c r="R5" s="243">
        <f t="shared" ref="R5:S5" si="3">(R4+R6)/2</f>
        <v>1</v>
      </c>
      <c r="S5" s="244">
        <f t="shared" si="3"/>
        <v>1.56</v>
      </c>
      <c r="T5"/>
      <c r="U5"/>
      <c r="V5" s="244">
        <f t="shared" ref="V5:W5" si="4">(V4+V6)/2</f>
        <v>0.38249999999999995</v>
      </c>
      <c r="W5" s="244">
        <f t="shared" si="4"/>
        <v>0.39200000000000002</v>
      </c>
      <c r="X5"/>
      <c r="Y5"/>
      <c r="Z5"/>
      <c r="AA5"/>
      <c r="AB5"/>
      <c r="AC5" s="245">
        <f t="shared" ref="AC5" si="5">(AC4+AC6)/2</f>
        <v>32.299999999999997</v>
      </c>
      <c r="AD5"/>
      <c r="AE5"/>
      <c r="AF5"/>
      <c r="AG5"/>
      <c r="AH5" s="245">
        <f t="shared" ref="AH5" si="6">(AH4+AH6)/2</f>
        <v>64.650000000000006</v>
      </c>
      <c r="AI5"/>
      <c r="AJ5" s="245">
        <f t="shared" ref="AJ5" si="7">(AJ4+AJ6)/2</f>
        <v>23.450000000000003</v>
      </c>
      <c r="AK5"/>
      <c r="AL5" s="245">
        <f t="shared" ref="AL5:AM5" si="8">(AL4+AL6)/2</f>
        <v>9.8500000000000014</v>
      </c>
      <c r="AM5" s="244">
        <f t="shared" si="8"/>
        <v>9.2499999999999999E-2</v>
      </c>
      <c r="AN5"/>
      <c r="AO5" s="245">
        <f t="shared" ref="AO5:AQ5" si="9">(AO4+AO6)/2</f>
        <v>4.1500000000000004</v>
      </c>
      <c r="AP5" s="242">
        <f t="shared" si="9"/>
        <v>70.36</v>
      </c>
      <c r="AQ5" s="242">
        <f t="shared" si="9"/>
        <v>1.07</v>
      </c>
      <c r="AR5"/>
      <c r="AS5"/>
      <c r="AT5"/>
      <c r="AU5"/>
      <c r="AV5" s="244">
        <f>(AV4+AV6)/2</f>
        <v>14.381499999999999</v>
      </c>
      <c r="AW5" s="244">
        <f t="shared" ref="AW5" si="10">(AW4+AW6)/2</f>
        <v>12.896000000000001</v>
      </c>
      <c r="AX5"/>
      <c r="AY5"/>
      <c r="AZ5"/>
      <c r="BA5"/>
      <c r="BB5"/>
      <c r="BC5"/>
      <c r="BD5" s="242">
        <f t="shared" ref="BD5" si="11">(BD4+BD6)/2</f>
        <v>23.865000000000002</v>
      </c>
      <c r="BE5" s="242">
        <f>(BE8+BE7)/2</f>
        <v>14.215</v>
      </c>
      <c r="BF5" s="242">
        <f t="shared" ref="BF5" si="12">(BF4+BF6)/2</f>
        <v>14</v>
      </c>
    </row>
    <row r="6" spans="1:74" x14ac:dyDescent="0.25">
      <c r="A6" s="232">
        <v>40546</v>
      </c>
      <c r="B6" s="187">
        <v>6.94</v>
      </c>
      <c r="C6" s="240">
        <v>6.84</v>
      </c>
      <c r="D6"/>
      <c r="E6"/>
      <c r="F6"/>
      <c r="G6"/>
      <c r="H6" s="187">
        <v>7.13</v>
      </c>
      <c r="I6" s="187">
        <v>1.18</v>
      </c>
      <c r="J6"/>
      <c r="K6"/>
      <c r="L6"/>
      <c r="M6"/>
      <c r="N6" s="239">
        <v>49</v>
      </c>
      <c r="O6"/>
      <c r="P6"/>
      <c r="Q6"/>
      <c r="R6" s="239">
        <v>2</v>
      </c>
      <c r="S6" s="240">
        <v>1.6339999999999999</v>
      </c>
      <c r="T6"/>
      <c r="U6"/>
      <c r="V6" s="240">
        <v>0.57099999999999995</v>
      </c>
      <c r="W6" s="240">
        <v>0.50700000000000001</v>
      </c>
      <c r="X6"/>
      <c r="Y6"/>
      <c r="Z6"/>
      <c r="AA6"/>
      <c r="AB6"/>
      <c r="AC6" s="241">
        <v>31.5</v>
      </c>
      <c r="AD6"/>
      <c r="AE6"/>
      <c r="AF6"/>
      <c r="AG6"/>
      <c r="AH6" s="241">
        <v>63.1</v>
      </c>
      <c r="AI6"/>
      <c r="AJ6" s="241">
        <v>22.8</v>
      </c>
      <c r="AK6"/>
      <c r="AL6" s="241">
        <v>9.8000000000000007</v>
      </c>
      <c r="AM6" s="334">
        <v>0.108</v>
      </c>
      <c r="AN6"/>
      <c r="AO6" s="241">
        <v>3.9</v>
      </c>
      <c r="AP6" s="187">
        <v>60.13</v>
      </c>
      <c r="AQ6" s="187">
        <v>0.89</v>
      </c>
      <c r="AR6"/>
      <c r="AS6"/>
      <c r="AT6"/>
      <c r="AU6"/>
      <c r="AV6" s="240">
        <v>14.702999999999999</v>
      </c>
      <c r="AW6" s="240">
        <v>13.162000000000001</v>
      </c>
      <c r="AX6"/>
      <c r="AY6"/>
      <c r="AZ6"/>
      <c r="BA6"/>
      <c r="BB6"/>
      <c r="BC6"/>
      <c r="BD6" s="187">
        <v>21.12</v>
      </c>
      <c r="BE6" s="187">
        <v>13.66</v>
      </c>
      <c r="BF6" s="187">
        <v>11.91</v>
      </c>
    </row>
    <row r="7" spans="1:74" x14ac:dyDescent="0.25">
      <c r="A7" s="232">
        <v>40547</v>
      </c>
      <c r="B7" s="246">
        <v>6.19</v>
      </c>
      <c r="C7" s="248">
        <v>6.92</v>
      </c>
      <c r="D7"/>
      <c r="E7"/>
      <c r="F7"/>
      <c r="G7"/>
      <c r="H7" s="246">
        <v>7.29</v>
      </c>
      <c r="I7" s="246">
        <v>1.26</v>
      </c>
      <c r="J7"/>
      <c r="K7"/>
      <c r="L7"/>
      <c r="M7"/>
      <c r="N7" s="247">
        <v>36</v>
      </c>
      <c r="O7"/>
      <c r="P7"/>
      <c r="Q7"/>
      <c r="R7" s="247">
        <v>0</v>
      </c>
      <c r="S7" s="248">
        <v>1.6240000000000001</v>
      </c>
      <c r="T7"/>
      <c r="U7"/>
      <c r="V7" s="248">
        <v>0.28399999999999997</v>
      </c>
      <c r="W7" s="248">
        <v>0.38600000000000001</v>
      </c>
      <c r="X7"/>
      <c r="Y7"/>
      <c r="Z7"/>
      <c r="AA7"/>
      <c r="AB7"/>
      <c r="AC7" s="249">
        <v>29.6</v>
      </c>
      <c r="AD7"/>
      <c r="AE7"/>
      <c r="AF7"/>
      <c r="AG7"/>
      <c r="AH7" s="249">
        <v>59.2</v>
      </c>
      <c r="AI7"/>
      <c r="AJ7" s="249">
        <v>16.5</v>
      </c>
      <c r="AK7"/>
      <c r="AL7" s="249">
        <v>7.7</v>
      </c>
      <c r="AM7" s="334">
        <v>0.17299999999999999</v>
      </c>
      <c r="AN7"/>
      <c r="AO7" s="249">
        <v>4.4000000000000004</v>
      </c>
      <c r="AP7" s="246">
        <v>69.92</v>
      </c>
      <c r="AQ7" s="246">
        <v>0.99</v>
      </c>
      <c r="AR7"/>
      <c r="AS7"/>
      <c r="AT7"/>
      <c r="AU7"/>
      <c r="AV7" s="248">
        <v>14.951000000000001</v>
      </c>
      <c r="AW7" s="248">
        <v>14.132</v>
      </c>
      <c r="AX7"/>
      <c r="AY7"/>
      <c r="AZ7"/>
      <c r="BA7"/>
      <c r="BB7"/>
      <c r="BC7"/>
      <c r="BD7" s="246">
        <v>27.63</v>
      </c>
      <c r="BE7" s="246">
        <v>13.88</v>
      </c>
      <c r="BF7" s="246">
        <v>9.26</v>
      </c>
    </row>
    <row r="8" spans="1:74" x14ac:dyDescent="0.25">
      <c r="A8" s="232">
        <v>40548</v>
      </c>
      <c r="B8" s="246">
        <v>6.14</v>
      </c>
      <c r="C8" s="248">
        <v>6.4</v>
      </c>
      <c r="D8"/>
      <c r="E8"/>
      <c r="F8"/>
      <c r="G8"/>
      <c r="H8" s="246">
        <v>7.17</v>
      </c>
      <c r="I8" s="246">
        <v>1.3</v>
      </c>
      <c r="J8"/>
      <c r="K8"/>
      <c r="L8"/>
      <c r="M8"/>
      <c r="N8" s="247">
        <v>47</v>
      </c>
      <c r="O8"/>
      <c r="P8"/>
      <c r="Q8"/>
      <c r="R8" s="247">
        <v>5</v>
      </c>
      <c r="S8" s="248">
        <v>1.647</v>
      </c>
      <c r="T8"/>
      <c r="U8"/>
      <c r="V8" s="244">
        <f>(V7+V9)/2</f>
        <v>0.27649999999999997</v>
      </c>
      <c r="W8" s="248">
        <v>0.437</v>
      </c>
      <c r="X8"/>
      <c r="Y8"/>
      <c r="Z8"/>
      <c r="AA8"/>
      <c r="AB8"/>
      <c r="AC8" s="249">
        <v>32.5</v>
      </c>
      <c r="AD8"/>
      <c r="AE8"/>
      <c r="AF8"/>
      <c r="AG8"/>
      <c r="AH8" s="249">
        <v>65</v>
      </c>
      <c r="AI8"/>
      <c r="AJ8" s="249">
        <v>17.5</v>
      </c>
      <c r="AK8"/>
      <c r="AL8" s="249">
        <v>9.6</v>
      </c>
      <c r="AM8" s="334">
        <v>0.187</v>
      </c>
      <c r="AN8"/>
      <c r="AO8" s="249">
        <v>4.0999999999999996</v>
      </c>
      <c r="AP8" s="246">
        <v>94.9</v>
      </c>
      <c r="AQ8" s="246">
        <v>1.89</v>
      </c>
      <c r="AR8"/>
      <c r="AS8"/>
      <c r="AT8"/>
      <c r="AU8"/>
      <c r="AV8" s="248">
        <v>15.412000000000001</v>
      </c>
      <c r="AW8" s="248">
        <v>13.497999999999999</v>
      </c>
      <c r="AX8"/>
      <c r="AY8"/>
      <c r="AZ8"/>
      <c r="BA8"/>
      <c r="BB8"/>
      <c r="BC8"/>
      <c r="BD8" s="246">
        <v>22.95</v>
      </c>
      <c r="BE8" s="246">
        <v>14.55</v>
      </c>
      <c r="BF8" s="246">
        <v>12.64</v>
      </c>
    </row>
    <row r="9" spans="1:74" x14ac:dyDescent="0.25">
      <c r="A9" s="232">
        <v>40549</v>
      </c>
      <c r="B9" s="246">
        <v>6.23</v>
      </c>
      <c r="C9" s="248">
        <v>6.11</v>
      </c>
      <c r="D9"/>
      <c r="E9"/>
      <c r="F9"/>
      <c r="G9"/>
      <c r="H9" s="246">
        <v>6.69</v>
      </c>
      <c r="I9" s="246">
        <v>1.71</v>
      </c>
      <c r="J9"/>
      <c r="K9"/>
      <c r="L9"/>
      <c r="M9"/>
      <c r="N9" s="247">
        <v>53</v>
      </c>
      <c r="O9"/>
      <c r="P9"/>
      <c r="Q9"/>
      <c r="R9" s="247">
        <v>3</v>
      </c>
      <c r="S9" s="248">
        <v>1.46</v>
      </c>
      <c r="T9"/>
      <c r="U9"/>
      <c r="V9" s="248">
        <v>0.26900000000000002</v>
      </c>
      <c r="W9" s="248">
        <v>0.39200000000000002</v>
      </c>
      <c r="X9"/>
      <c r="Y9"/>
      <c r="Z9"/>
      <c r="AA9"/>
      <c r="AB9"/>
      <c r="AC9" s="249">
        <v>31.8</v>
      </c>
      <c r="AD9"/>
      <c r="AE9"/>
      <c r="AF9"/>
      <c r="AG9"/>
      <c r="AH9" s="249">
        <v>63.6</v>
      </c>
      <c r="AI9"/>
      <c r="AJ9" s="249">
        <v>24</v>
      </c>
      <c r="AK9"/>
      <c r="AL9" s="249">
        <v>8.8000000000000007</v>
      </c>
      <c r="AM9" s="334">
        <v>0.13200000000000001</v>
      </c>
      <c r="AN9"/>
      <c r="AO9" s="249">
        <v>4.0999999999999996</v>
      </c>
      <c r="AP9" s="246">
        <v>85.99</v>
      </c>
      <c r="AQ9" s="246">
        <v>1.1100000000000001</v>
      </c>
      <c r="AR9"/>
      <c r="AS9"/>
      <c r="AT9"/>
      <c r="AU9"/>
      <c r="AV9" s="248">
        <v>14.991</v>
      </c>
      <c r="AW9" s="248">
        <v>13.856999999999999</v>
      </c>
      <c r="AX9"/>
      <c r="AY9"/>
      <c r="AZ9"/>
      <c r="BA9"/>
      <c r="BB9"/>
      <c r="BC9"/>
      <c r="BD9" s="246">
        <v>23.01</v>
      </c>
      <c r="BE9" s="246">
        <v>14.66</v>
      </c>
      <c r="BF9" s="246">
        <v>7.81</v>
      </c>
    </row>
    <row r="10" spans="1:74" x14ac:dyDescent="0.25">
      <c r="A10" s="232">
        <v>40550</v>
      </c>
      <c r="B10" s="246">
        <v>6.31</v>
      </c>
      <c r="C10" s="248">
        <v>6.28</v>
      </c>
      <c r="D10"/>
      <c r="E10"/>
      <c r="F10"/>
      <c r="G10"/>
      <c r="H10" s="246">
        <v>6.95</v>
      </c>
      <c r="I10" s="246">
        <v>1.55</v>
      </c>
      <c r="J10"/>
      <c r="K10"/>
      <c r="L10"/>
      <c r="M10"/>
      <c r="N10" s="247">
        <v>50</v>
      </c>
      <c r="O10"/>
      <c r="P10"/>
      <c r="Q10"/>
      <c r="R10" s="247">
        <v>8</v>
      </c>
      <c r="S10" s="248">
        <v>1.5309999999999999</v>
      </c>
      <c r="T10"/>
      <c r="U10"/>
      <c r="V10" s="248">
        <v>0.38800000000000001</v>
      </c>
      <c r="W10" s="248">
        <v>0.216</v>
      </c>
      <c r="X10"/>
      <c r="Y10"/>
      <c r="Z10"/>
      <c r="AA10"/>
      <c r="AB10"/>
      <c r="AC10" s="249">
        <v>34.200000000000003</v>
      </c>
      <c r="AD10"/>
      <c r="AE10"/>
      <c r="AF10"/>
      <c r="AG10"/>
      <c r="AH10" s="249">
        <v>68.400000000000006</v>
      </c>
      <c r="AI10"/>
      <c r="AJ10" s="249">
        <v>24.6</v>
      </c>
      <c r="AK10"/>
      <c r="AL10" s="249">
        <v>8.1</v>
      </c>
      <c r="AM10" s="334">
        <v>0.19900000000000001</v>
      </c>
      <c r="AN10"/>
      <c r="AO10" s="249">
        <v>4.4000000000000004</v>
      </c>
      <c r="AP10" s="246">
        <v>79.38</v>
      </c>
      <c r="AQ10" s="246">
        <v>0.84</v>
      </c>
      <c r="AR10"/>
      <c r="AS10"/>
      <c r="AT10"/>
      <c r="AU10"/>
      <c r="AV10" s="248">
        <v>16.321999999999999</v>
      </c>
      <c r="AW10" s="248">
        <v>15.037000000000001</v>
      </c>
      <c r="AX10"/>
      <c r="AY10"/>
      <c r="AZ10"/>
      <c r="BA10"/>
      <c r="BB10"/>
      <c r="BC10"/>
      <c r="BD10" s="246">
        <v>23.1</v>
      </c>
      <c r="BE10" s="246">
        <v>13.39</v>
      </c>
      <c r="BF10" s="246">
        <v>6.76</v>
      </c>
    </row>
    <row r="11" spans="1:74" x14ac:dyDescent="0.25">
      <c r="A11" s="232">
        <v>40551</v>
      </c>
      <c r="B11" s="246">
        <v>5.85</v>
      </c>
      <c r="C11" s="248">
        <v>6.18</v>
      </c>
      <c r="D11"/>
      <c r="E11"/>
      <c r="F11"/>
      <c r="G11"/>
      <c r="H11" s="246">
        <v>8.02</v>
      </c>
      <c r="I11" s="246">
        <v>1.45</v>
      </c>
      <c r="J11"/>
      <c r="K11"/>
      <c r="L11"/>
      <c r="M11"/>
      <c r="N11" s="247">
        <v>44</v>
      </c>
      <c r="O11"/>
      <c r="P11"/>
      <c r="Q11"/>
      <c r="R11" s="247">
        <v>4</v>
      </c>
      <c r="S11" s="248">
        <v>1.5840000000000001</v>
      </c>
      <c r="T11"/>
      <c r="U11"/>
      <c r="V11" s="248">
        <v>0.47499999999999998</v>
      </c>
      <c r="W11" s="248">
        <v>0.27600000000000002</v>
      </c>
      <c r="X11"/>
      <c r="Y11"/>
      <c r="Z11"/>
      <c r="AA11"/>
      <c r="AB11"/>
      <c r="AC11" s="249">
        <v>33.200000000000003</v>
      </c>
      <c r="AD11"/>
      <c r="AE11"/>
      <c r="AF11"/>
      <c r="AG11"/>
      <c r="AH11" s="249">
        <v>66.400000000000006</v>
      </c>
      <c r="AI11"/>
      <c r="AJ11" s="249">
        <v>24</v>
      </c>
      <c r="AK11"/>
      <c r="AL11" s="249">
        <v>10.1</v>
      </c>
      <c r="AM11" s="334">
        <v>0.16400000000000001</v>
      </c>
      <c r="AN11"/>
      <c r="AO11" s="249">
        <v>4.0999999999999996</v>
      </c>
      <c r="AP11" s="246">
        <v>80.17</v>
      </c>
      <c r="AQ11" s="246">
        <v>1.1399999999999999</v>
      </c>
      <c r="AR11"/>
      <c r="AS11"/>
      <c r="AT11"/>
      <c r="AU11"/>
      <c r="AV11" s="248">
        <v>15.926</v>
      </c>
      <c r="AW11" s="248">
        <v>14.022</v>
      </c>
      <c r="AX11"/>
      <c r="AY11"/>
      <c r="AZ11"/>
      <c r="BA11"/>
      <c r="BB11"/>
      <c r="BC11"/>
      <c r="BD11" s="246">
        <v>25.06</v>
      </c>
      <c r="BE11" s="246">
        <v>13.38</v>
      </c>
      <c r="BF11" s="246">
        <v>13.28</v>
      </c>
    </row>
    <row r="12" spans="1:74" x14ac:dyDescent="0.25">
      <c r="A12" s="232">
        <v>40552</v>
      </c>
      <c r="B12" s="242">
        <f t="shared" ref="B12" si="13">(B11+B13)/2</f>
        <v>6.2949999999999999</v>
      </c>
      <c r="C12" s="244">
        <f>(C11+C13)/2</f>
        <v>6.1999999999999993</v>
      </c>
      <c r="D12"/>
      <c r="E12"/>
      <c r="F12"/>
      <c r="G12"/>
      <c r="H12" s="242">
        <f>(H11+H13)/2</f>
        <v>8.08</v>
      </c>
      <c r="I12" s="246">
        <v>1.79</v>
      </c>
      <c r="J12"/>
      <c r="K12"/>
      <c r="L12"/>
      <c r="M12"/>
      <c r="N12" s="243">
        <f t="shared" ref="N12" si="14">(N11+N13)/2</f>
        <v>45.5</v>
      </c>
      <c r="O12"/>
      <c r="P12"/>
      <c r="Q12"/>
      <c r="R12" s="243">
        <f t="shared" ref="R12" si="15">(R11+R13)/2</f>
        <v>2.5</v>
      </c>
      <c r="S12" s="244">
        <f>(S11+S13)/2</f>
        <v>1.4155000000000002</v>
      </c>
      <c r="T12"/>
      <c r="U12"/>
      <c r="V12" s="244">
        <f t="shared" ref="V12:W12" si="16">(V11+V13)/2</f>
        <v>0.45499999999999996</v>
      </c>
      <c r="W12" s="244">
        <f t="shared" si="16"/>
        <v>0.30000000000000004</v>
      </c>
      <c r="X12"/>
      <c r="Y12"/>
      <c r="Z12"/>
      <c r="AA12"/>
      <c r="AB12"/>
      <c r="AC12" s="245">
        <f t="shared" ref="AC12" si="17">(AC11+AC13)/2</f>
        <v>35.400000000000006</v>
      </c>
      <c r="AD12"/>
      <c r="AE12"/>
      <c r="AF12"/>
      <c r="AG12"/>
      <c r="AH12" s="245">
        <f t="shared" ref="AH12" si="18">(AH11+AH13)/2</f>
        <v>70.800000000000011</v>
      </c>
      <c r="AI12"/>
      <c r="AJ12" s="245">
        <f t="shared" ref="AJ12" si="19">(AJ11+AJ13)/2</f>
        <v>24.15</v>
      </c>
      <c r="AK12"/>
      <c r="AL12" s="245">
        <f t="shared" ref="AL12:AM12" si="20">(AL11+AL13)/2</f>
        <v>10.35</v>
      </c>
      <c r="AM12" s="334">
        <f t="shared" si="20"/>
        <v>0.13950000000000001</v>
      </c>
      <c r="AN12"/>
      <c r="AO12" s="245">
        <f t="shared" ref="AO12" si="21">(AO11+AO13)/2</f>
        <v>4.3499999999999996</v>
      </c>
      <c r="AP12" s="246">
        <v>80.2</v>
      </c>
      <c r="AQ12" s="246">
        <v>1.1100000000000001</v>
      </c>
      <c r="AR12"/>
      <c r="AS12"/>
      <c r="AT12"/>
      <c r="AU12"/>
      <c r="AV12" s="248">
        <v>14.461</v>
      </c>
      <c r="AW12" s="248">
        <v>12.547000000000001</v>
      </c>
      <c r="AX12"/>
      <c r="AY12"/>
      <c r="AZ12"/>
      <c r="BA12"/>
      <c r="BB12"/>
      <c r="BC12"/>
      <c r="BD12" s="242">
        <f>(BD11+BD13)/2</f>
        <v>23.61</v>
      </c>
      <c r="BE12" s="242">
        <f>(BE11+BE13)/2</f>
        <v>13.395</v>
      </c>
      <c r="BF12" s="242">
        <f>(BF11+BF13)/2</f>
        <v>14.58</v>
      </c>
    </row>
    <row r="13" spans="1:74" x14ac:dyDescent="0.25">
      <c r="A13" s="232">
        <v>40553</v>
      </c>
      <c r="B13" s="246">
        <v>6.74</v>
      </c>
      <c r="C13" s="248">
        <v>6.22</v>
      </c>
      <c r="D13"/>
      <c r="E13"/>
      <c r="F13"/>
      <c r="G13"/>
      <c r="H13" s="246">
        <v>8.14</v>
      </c>
      <c r="I13" s="246">
        <v>1.49</v>
      </c>
      <c r="J13"/>
      <c r="K13"/>
      <c r="L13"/>
      <c r="M13"/>
      <c r="N13" s="247">
        <v>47</v>
      </c>
      <c r="O13"/>
      <c r="P13"/>
      <c r="Q13"/>
      <c r="R13" s="247">
        <v>1</v>
      </c>
      <c r="S13" s="248">
        <v>1.2470000000000001</v>
      </c>
      <c r="T13"/>
      <c r="U13"/>
      <c r="V13" s="248">
        <v>0.435</v>
      </c>
      <c r="W13" s="248">
        <v>0.32400000000000001</v>
      </c>
      <c r="X13"/>
      <c r="Y13"/>
      <c r="Z13"/>
      <c r="AA13"/>
      <c r="AB13"/>
      <c r="AC13" s="249">
        <v>37.6</v>
      </c>
      <c r="AD13"/>
      <c r="AE13"/>
      <c r="AF13"/>
      <c r="AG13"/>
      <c r="AH13" s="249">
        <v>75.2</v>
      </c>
      <c r="AI13"/>
      <c r="AJ13" s="249">
        <v>24.3</v>
      </c>
      <c r="AK13"/>
      <c r="AL13" s="249">
        <v>10.6</v>
      </c>
      <c r="AM13" s="334">
        <v>0.115</v>
      </c>
      <c r="AN13"/>
      <c r="AO13" s="249">
        <v>4.5999999999999996</v>
      </c>
      <c r="AP13" s="246">
        <v>65.03</v>
      </c>
      <c r="AQ13" s="246">
        <v>0.72</v>
      </c>
      <c r="AR13"/>
      <c r="AS13"/>
      <c r="AT13"/>
      <c r="AU13"/>
      <c r="AV13" s="248">
        <v>14.956</v>
      </c>
      <c r="AW13" s="248">
        <v>13.375999999999999</v>
      </c>
      <c r="AX13"/>
      <c r="AY13"/>
      <c r="AZ13"/>
      <c r="BA13"/>
      <c r="BB13"/>
      <c r="BC13"/>
      <c r="BD13" s="246">
        <v>22.16</v>
      </c>
      <c r="BE13" s="246">
        <v>13.41</v>
      </c>
      <c r="BF13" s="246">
        <v>15.88</v>
      </c>
    </row>
    <row r="14" spans="1:74" x14ac:dyDescent="0.25">
      <c r="A14" s="232">
        <v>40554</v>
      </c>
      <c r="B14" s="242">
        <f>(B13+B15)/2</f>
        <v>6.38</v>
      </c>
      <c r="C14" s="248">
        <v>6.67</v>
      </c>
      <c r="D14"/>
      <c r="E14"/>
      <c r="F14"/>
      <c r="G14"/>
      <c r="H14" s="246">
        <v>7.72</v>
      </c>
      <c r="I14" s="246">
        <v>1.57</v>
      </c>
      <c r="J14"/>
      <c r="K14"/>
      <c r="L14"/>
      <c r="M14"/>
      <c r="N14" s="243">
        <v>55</v>
      </c>
      <c r="O14"/>
      <c r="P14"/>
      <c r="Q14"/>
      <c r="R14" s="247">
        <v>0</v>
      </c>
      <c r="S14" s="248">
        <v>1.2410000000000001</v>
      </c>
      <c r="T14"/>
      <c r="U14"/>
      <c r="V14" s="248">
        <v>0.21</v>
      </c>
      <c r="W14" s="248">
        <v>0.128</v>
      </c>
      <c r="X14"/>
      <c r="Y14"/>
      <c r="Z14"/>
      <c r="AA14"/>
      <c r="AB14"/>
      <c r="AC14" s="249">
        <v>36</v>
      </c>
      <c r="AD14"/>
      <c r="AE14"/>
      <c r="AF14"/>
      <c r="AG14"/>
      <c r="AH14" s="249">
        <v>72</v>
      </c>
      <c r="AI14"/>
      <c r="AJ14" s="249">
        <v>27.9</v>
      </c>
      <c r="AK14"/>
      <c r="AL14" s="249">
        <v>12.3</v>
      </c>
      <c r="AM14" s="248">
        <v>8.7999999999999995E-2</v>
      </c>
      <c r="AN14"/>
      <c r="AO14" s="249">
        <v>4.5999999999999996</v>
      </c>
      <c r="AP14" s="246">
        <v>69.5</v>
      </c>
      <c r="AQ14" s="246">
        <v>0.67</v>
      </c>
      <c r="AR14"/>
      <c r="AS14"/>
      <c r="AT14"/>
      <c r="AU14"/>
      <c r="AV14" s="248">
        <v>15.597</v>
      </c>
      <c r="AW14" s="248">
        <v>14.061</v>
      </c>
      <c r="AX14"/>
      <c r="AY14"/>
      <c r="AZ14"/>
      <c r="BA14"/>
      <c r="BB14"/>
      <c r="BC14"/>
      <c r="BD14" s="246">
        <v>22.37</v>
      </c>
      <c r="BE14" s="246">
        <v>14.47</v>
      </c>
      <c r="BF14" s="246">
        <v>13.86</v>
      </c>
    </row>
    <row r="15" spans="1:74" x14ac:dyDescent="0.25">
      <c r="A15" s="232">
        <v>40555</v>
      </c>
      <c r="B15" s="246">
        <v>6.02</v>
      </c>
      <c r="C15" s="248">
        <v>6.6</v>
      </c>
      <c r="D15"/>
      <c r="E15"/>
      <c r="F15"/>
      <c r="G15"/>
      <c r="H15" s="246">
        <v>7.68</v>
      </c>
      <c r="I15" s="246">
        <v>1.69</v>
      </c>
      <c r="J15"/>
      <c r="K15"/>
      <c r="L15"/>
      <c r="M15"/>
      <c r="N15" s="247">
        <v>46</v>
      </c>
      <c r="O15"/>
      <c r="P15"/>
      <c r="Q15"/>
      <c r="R15" s="247">
        <v>3</v>
      </c>
      <c r="S15" s="248">
        <v>1.1479999999999999</v>
      </c>
      <c r="T15"/>
      <c r="U15"/>
      <c r="V15" s="248">
        <v>0.193</v>
      </c>
      <c r="W15" s="248">
        <v>0.13400000000000001</v>
      </c>
      <c r="X15"/>
      <c r="Y15"/>
      <c r="Z15"/>
      <c r="AA15"/>
      <c r="AB15"/>
      <c r="AC15" s="249">
        <v>37.6</v>
      </c>
      <c r="AD15"/>
      <c r="AE15"/>
      <c r="AF15"/>
      <c r="AG15"/>
      <c r="AH15" s="249">
        <v>75.2</v>
      </c>
      <c r="AI15"/>
      <c r="AJ15" s="249">
        <v>24.9</v>
      </c>
      <c r="AK15"/>
      <c r="AL15" s="249">
        <v>9.9</v>
      </c>
      <c r="AM15" s="334">
        <v>0.16</v>
      </c>
      <c r="AN15"/>
      <c r="AO15" s="249">
        <v>4.0999999999999996</v>
      </c>
      <c r="AP15" s="246">
        <v>71.11</v>
      </c>
      <c r="AQ15" s="246">
        <v>0.65</v>
      </c>
      <c r="AR15"/>
      <c r="AS15"/>
      <c r="AT15"/>
      <c r="AU15"/>
      <c r="AV15" s="248">
        <v>14.946</v>
      </c>
      <c r="AW15" s="248">
        <v>13.801</v>
      </c>
      <c r="AX15"/>
      <c r="AY15"/>
      <c r="AZ15"/>
      <c r="BA15"/>
      <c r="BB15"/>
      <c r="BC15"/>
      <c r="BD15" s="246">
        <v>23.32</v>
      </c>
      <c r="BE15" s="246">
        <v>12.16</v>
      </c>
      <c r="BF15" s="246">
        <v>13.22</v>
      </c>
    </row>
    <row r="16" spans="1:74" x14ac:dyDescent="0.25">
      <c r="A16" s="232">
        <v>40556</v>
      </c>
      <c r="B16" s="246">
        <v>5.73</v>
      </c>
      <c r="C16" s="248">
        <v>6.83</v>
      </c>
      <c r="D16"/>
      <c r="E16"/>
      <c r="F16"/>
      <c r="G16"/>
      <c r="H16" s="246">
        <v>7.28</v>
      </c>
      <c r="I16" s="246">
        <v>1.21</v>
      </c>
      <c r="J16"/>
      <c r="K16"/>
      <c r="L16"/>
      <c r="M16"/>
      <c r="N16" s="247">
        <v>42</v>
      </c>
      <c r="O16"/>
      <c r="P16"/>
      <c r="Q16"/>
      <c r="R16" s="247">
        <v>2</v>
      </c>
      <c r="S16" s="248">
        <v>1.0960000000000001</v>
      </c>
      <c r="T16"/>
      <c r="U16"/>
      <c r="V16" s="248">
        <v>0.29399999999999998</v>
      </c>
      <c r="W16" s="248">
        <v>0.13200000000000001</v>
      </c>
      <c r="X16"/>
      <c r="Y16"/>
      <c r="Z16"/>
      <c r="AA16"/>
      <c r="AB16"/>
      <c r="AC16" s="249">
        <v>34.200000000000003</v>
      </c>
      <c r="AD16"/>
      <c r="AE16"/>
      <c r="AF16"/>
      <c r="AG16"/>
      <c r="AH16" s="249">
        <v>68.400000000000006</v>
      </c>
      <c r="AI16"/>
      <c r="AJ16" s="249">
        <v>26.5</v>
      </c>
      <c r="AK16"/>
      <c r="AL16" s="249">
        <v>8.6</v>
      </c>
      <c r="AM16" s="334">
        <v>0.188</v>
      </c>
      <c r="AN16"/>
      <c r="AO16" s="249">
        <v>4.0999999999999996</v>
      </c>
      <c r="AP16" s="246">
        <v>74.989999999999995</v>
      </c>
      <c r="AQ16" s="246">
        <v>1.02</v>
      </c>
      <c r="AR16"/>
      <c r="AS16"/>
      <c r="AT16"/>
      <c r="AU16"/>
      <c r="AV16" s="248">
        <v>15.976000000000001</v>
      </c>
      <c r="AW16" s="248">
        <v>15.295</v>
      </c>
      <c r="AX16"/>
      <c r="AY16"/>
      <c r="AZ16"/>
      <c r="BA16"/>
      <c r="BB16"/>
      <c r="BC16"/>
      <c r="BD16" s="246">
        <v>22.49</v>
      </c>
      <c r="BE16" s="246">
        <v>16.27</v>
      </c>
      <c r="BF16" s="246">
        <v>12.16</v>
      </c>
    </row>
    <row r="17" spans="1:58" x14ac:dyDescent="0.25">
      <c r="A17" s="232">
        <v>40557</v>
      </c>
      <c r="B17" s="246">
        <v>6.41</v>
      </c>
      <c r="C17" s="248">
        <v>6.43</v>
      </c>
      <c r="D17"/>
      <c r="E17"/>
      <c r="F17"/>
      <c r="G17"/>
      <c r="H17" s="246">
        <v>7.98</v>
      </c>
      <c r="I17" s="246">
        <v>1.39</v>
      </c>
      <c r="J17"/>
      <c r="K17"/>
      <c r="L17"/>
      <c r="M17"/>
      <c r="N17" s="247">
        <v>41</v>
      </c>
      <c r="O17"/>
      <c r="P17"/>
      <c r="Q17"/>
      <c r="R17" s="247">
        <v>0</v>
      </c>
      <c r="S17" s="248">
        <v>1.155</v>
      </c>
      <c r="T17"/>
      <c r="U17"/>
      <c r="V17" s="248">
        <v>0.13400000000000001</v>
      </c>
      <c r="W17" s="248">
        <v>0.14299999999999999</v>
      </c>
      <c r="X17"/>
      <c r="Y17"/>
      <c r="Z17"/>
      <c r="AA17"/>
      <c r="AB17"/>
      <c r="AC17" s="249">
        <v>35.6</v>
      </c>
      <c r="AD17"/>
      <c r="AE17"/>
      <c r="AF17"/>
      <c r="AG17"/>
      <c r="AH17" s="249">
        <v>71.3</v>
      </c>
      <c r="AI17"/>
      <c r="AJ17" s="249">
        <v>25.2</v>
      </c>
      <c r="AK17"/>
      <c r="AL17" s="249">
        <v>9.3000000000000007</v>
      </c>
      <c r="AM17" s="334">
        <v>0.188</v>
      </c>
      <c r="AN17"/>
      <c r="AO17" s="249">
        <v>4</v>
      </c>
      <c r="AP17" s="246">
        <v>74.819999999999993</v>
      </c>
      <c r="AQ17" s="246">
        <v>1</v>
      </c>
      <c r="AR17"/>
      <c r="AS17"/>
      <c r="AT17"/>
      <c r="AU17"/>
      <c r="AV17" s="248">
        <v>14.792999999999999</v>
      </c>
      <c r="AW17" s="248">
        <v>14.198</v>
      </c>
      <c r="AX17"/>
      <c r="AY17"/>
      <c r="AZ17"/>
      <c r="BA17"/>
      <c r="BB17"/>
      <c r="BC17"/>
      <c r="BD17" s="246">
        <v>26.76</v>
      </c>
      <c r="BE17" s="246">
        <v>14.03</v>
      </c>
      <c r="BF17" s="246">
        <v>12.51</v>
      </c>
    </row>
    <row r="18" spans="1:58" x14ac:dyDescent="0.25">
      <c r="A18" s="232">
        <v>40558</v>
      </c>
      <c r="B18" s="246">
        <v>6.35</v>
      </c>
      <c r="C18" s="248">
        <v>6.33</v>
      </c>
      <c r="D18"/>
      <c r="E18"/>
      <c r="F18"/>
      <c r="G18"/>
      <c r="H18" s="246">
        <v>8.26</v>
      </c>
      <c r="I18" s="246">
        <v>1.55</v>
      </c>
      <c r="J18"/>
      <c r="K18"/>
      <c r="L18"/>
      <c r="M18"/>
      <c r="N18" s="247">
        <v>42</v>
      </c>
      <c r="O18"/>
      <c r="P18"/>
      <c r="Q18"/>
      <c r="R18" s="247">
        <v>0</v>
      </c>
      <c r="S18" s="248">
        <v>0.97599999999999998</v>
      </c>
      <c r="T18"/>
      <c r="U18"/>
      <c r="V18" s="248">
        <v>0.13900000000000001</v>
      </c>
      <c r="W18" s="248">
        <v>0.155</v>
      </c>
      <c r="X18"/>
      <c r="Y18"/>
      <c r="Z18"/>
      <c r="AA18"/>
      <c r="AB18"/>
      <c r="AC18" s="249">
        <v>38.200000000000003</v>
      </c>
      <c r="AD18"/>
      <c r="AE18"/>
      <c r="AF18"/>
      <c r="AG18"/>
      <c r="AH18" s="249">
        <v>76.400000000000006</v>
      </c>
      <c r="AI18"/>
      <c r="AJ18" s="249">
        <v>35.5</v>
      </c>
      <c r="AK18"/>
      <c r="AL18" s="249">
        <v>12.1</v>
      </c>
      <c r="AM18" s="334">
        <v>0.184</v>
      </c>
      <c r="AN18"/>
      <c r="AO18" s="249">
        <v>4</v>
      </c>
      <c r="AP18" s="246">
        <v>69.92</v>
      </c>
      <c r="AQ18" s="246">
        <v>0.72</v>
      </c>
      <c r="AR18"/>
      <c r="AS18"/>
      <c r="AT18"/>
      <c r="AU18"/>
      <c r="AV18" s="248">
        <v>15.06</v>
      </c>
      <c r="AW18" s="248">
        <v>13.99</v>
      </c>
      <c r="AX18"/>
      <c r="AY18"/>
      <c r="AZ18"/>
      <c r="BA18"/>
      <c r="BB18"/>
      <c r="BC18"/>
      <c r="BD18" s="246">
        <v>26.76</v>
      </c>
      <c r="BE18" s="246">
        <v>14.16</v>
      </c>
      <c r="BF18" s="246">
        <v>19</v>
      </c>
    </row>
    <row r="19" spans="1:58" x14ac:dyDescent="0.25">
      <c r="A19" s="232">
        <v>40559</v>
      </c>
      <c r="B19" s="242">
        <f t="shared" ref="B19" si="22">(B18+B20)/2</f>
        <v>6.125</v>
      </c>
      <c r="C19" s="244">
        <f>(C18+C20)/2</f>
        <v>6.3550000000000004</v>
      </c>
      <c r="D19"/>
      <c r="E19"/>
      <c r="F19"/>
      <c r="G19"/>
      <c r="H19" s="242">
        <f>(H18+H20)/2</f>
        <v>8.5150000000000006</v>
      </c>
      <c r="I19" s="246">
        <v>1.52</v>
      </c>
      <c r="J19"/>
      <c r="K19"/>
      <c r="L19"/>
      <c r="M19"/>
      <c r="N19" s="243">
        <f t="shared" ref="N19" si="23">(N18+N20)/2</f>
        <v>40</v>
      </c>
      <c r="O19"/>
      <c r="P19"/>
      <c r="Q19"/>
      <c r="R19" s="243">
        <f t="shared" ref="R19" si="24">(R18+R20)/2</f>
        <v>0</v>
      </c>
      <c r="S19" s="244">
        <f>(S18+S20)/2</f>
        <v>0.95750000000000002</v>
      </c>
      <c r="T19"/>
      <c r="U19"/>
      <c r="V19" s="244">
        <f t="shared" ref="V19:W19" si="25">(V18+V20)/2</f>
        <v>0.26750000000000002</v>
      </c>
      <c r="W19" s="244">
        <f t="shared" si="25"/>
        <v>0.14750000000000002</v>
      </c>
      <c r="X19"/>
      <c r="Y19"/>
      <c r="Z19"/>
      <c r="AA19"/>
      <c r="AB19"/>
      <c r="AC19" s="245">
        <f t="shared" ref="AC19" si="26">(AC18+AC20)/2</f>
        <v>39.25</v>
      </c>
      <c r="AD19"/>
      <c r="AE19"/>
      <c r="AF19"/>
      <c r="AG19"/>
      <c r="AH19" s="245">
        <f t="shared" ref="AH19" si="27">(AH18+AH20)/2</f>
        <v>78.5</v>
      </c>
      <c r="AI19"/>
      <c r="AJ19" s="245">
        <f t="shared" ref="AJ19" si="28">(AJ18+AJ20)/2</f>
        <v>35.1</v>
      </c>
      <c r="AK19"/>
      <c r="AL19" s="245">
        <f t="shared" ref="AL19:AM19" si="29">(AL18+AL20)/2</f>
        <v>10.95</v>
      </c>
      <c r="AM19" s="334">
        <f t="shared" si="29"/>
        <v>0.14150000000000001</v>
      </c>
      <c r="AN19"/>
      <c r="AO19" s="245">
        <f t="shared" ref="AO19" si="30">(AO18+AO20)/2</f>
        <v>4.95</v>
      </c>
      <c r="AP19" s="246">
        <v>69.92</v>
      </c>
      <c r="AQ19" s="246">
        <v>0.81</v>
      </c>
      <c r="AR19"/>
      <c r="AS19"/>
      <c r="AT19"/>
      <c r="AU19"/>
      <c r="AV19" s="248">
        <v>14.645</v>
      </c>
      <c r="AW19" s="248">
        <v>13.596</v>
      </c>
      <c r="AX19"/>
      <c r="AY19"/>
      <c r="AZ19"/>
      <c r="BA19"/>
      <c r="BB19"/>
      <c r="BC19"/>
      <c r="BD19" s="246">
        <v>26.76</v>
      </c>
      <c r="BE19" s="246">
        <v>14.16</v>
      </c>
      <c r="BF19" s="246">
        <v>19</v>
      </c>
    </row>
    <row r="20" spans="1:58" x14ac:dyDescent="0.25">
      <c r="A20" s="232">
        <v>40560</v>
      </c>
      <c r="B20" s="246">
        <v>5.9</v>
      </c>
      <c r="C20" s="248">
        <v>6.38</v>
      </c>
      <c r="D20"/>
      <c r="E20"/>
      <c r="F20"/>
      <c r="G20"/>
      <c r="H20" s="246">
        <v>8.77</v>
      </c>
      <c r="I20" s="246">
        <v>1.5</v>
      </c>
      <c r="J20"/>
      <c r="K20"/>
      <c r="L20"/>
      <c r="M20"/>
      <c r="N20" s="247">
        <v>38</v>
      </c>
      <c r="O20"/>
      <c r="P20"/>
      <c r="Q20"/>
      <c r="R20" s="247">
        <v>0</v>
      </c>
      <c r="S20" s="248">
        <v>0.93899999999999995</v>
      </c>
      <c r="T20"/>
      <c r="U20"/>
      <c r="V20" s="248">
        <v>0.39600000000000002</v>
      </c>
      <c r="W20" s="248">
        <v>0.14000000000000001</v>
      </c>
      <c r="X20"/>
      <c r="Y20"/>
      <c r="Z20"/>
      <c r="AA20"/>
      <c r="AB20"/>
      <c r="AC20" s="249">
        <v>40.299999999999997</v>
      </c>
      <c r="AD20"/>
      <c r="AE20"/>
      <c r="AF20"/>
      <c r="AG20"/>
      <c r="AH20" s="249">
        <v>80.599999999999994</v>
      </c>
      <c r="AI20"/>
      <c r="AJ20" s="249">
        <v>34.700000000000003</v>
      </c>
      <c r="AK20"/>
      <c r="AL20" s="249">
        <v>9.8000000000000007</v>
      </c>
      <c r="AM20" s="334">
        <v>9.9000000000000005E-2</v>
      </c>
      <c r="AN20"/>
      <c r="AO20" s="249">
        <v>5.9</v>
      </c>
      <c r="AP20" s="246">
        <v>70.41</v>
      </c>
      <c r="AQ20" s="246">
        <v>0.87</v>
      </c>
      <c r="AR20"/>
      <c r="AS20"/>
      <c r="AT20"/>
      <c r="AU20"/>
      <c r="AV20" s="248">
        <v>15.069000000000001</v>
      </c>
      <c r="AW20" s="248">
        <v>13.462999999999999</v>
      </c>
      <c r="AX20"/>
      <c r="AY20"/>
      <c r="AZ20"/>
      <c r="BA20"/>
      <c r="BB20"/>
      <c r="BC20"/>
      <c r="BD20" s="246">
        <v>30.55</v>
      </c>
      <c r="BE20" s="246">
        <v>15.03</v>
      </c>
      <c r="BF20" s="246">
        <v>14.47</v>
      </c>
    </row>
    <row r="21" spans="1:58" x14ac:dyDescent="0.25">
      <c r="A21" s="232">
        <v>40561</v>
      </c>
      <c r="B21" s="246">
        <v>6.07</v>
      </c>
      <c r="C21" s="248">
        <v>6.51</v>
      </c>
      <c r="D21"/>
      <c r="E21"/>
      <c r="F21"/>
      <c r="G21"/>
      <c r="H21" s="246">
        <v>7.72</v>
      </c>
      <c r="I21" s="246">
        <v>1.54</v>
      </c>
      <c r="J21"/>
      <c r="K21"/>
      <c r="L21"/>
      <c r="M21"/>
      <c r="N21" s="247">
        <v>43</v>
      </c>
      <c r="O21"/>
      <c r="P21"/>
      <c r="Q21"/>
      <c r="R21" s="247">
        <v>0</v>
      </c>
      <c r="S21" s="248">
        <v>0.91600000000000004</v>
      </c>
      <c r="T21"/>
      <c r="U21"/>
      <c r="V21" s="248">
        <v>0.55600000000000005</v>
      </c>
      <c r="W21" s="248">
        <v>0.17100000000000001</v>
      </c>
      <c r="X21"/>
      <c r="Y21"/>
      <c r="Z21"/>
      <c r="AA21"/>
      <c r="AB21"/>
      <c r="AC21" s="249">
        <v>34.5</v>
      </c>
      <c r="AD21"/>
      <c r="AE21"/>
      <c r="AF21"/>
      <c r="AG21"/>
      <c r="AH21" s="249">
        <v>69</v>
      </c>
      <c r="AI21"/>
      <c r="AJ21" s="249">
        <v>34.1</v>
      </c>
      <c r="AK21"/>
      <c r="AL21" s="249">
        <v>8.9</v>
      </c>
      <c r="AM21" s="334">
        <v>0.14599999999999999</v>
      </c>
      <c r="AN21"/>
      <c r="AO21" s="249">
        <v>3.7</v>
      </c>
      <c r="AP21" s="246">
        <v>75.28</v>
      </c>
      <c r="AQ21" s="246">
        <v>0.98</v>
      </c>
      <c r="AR21"/>
      <c r="AS21"/>
      <c r="AT21"/>
      <c r="AU21"/>
      <c r="AV21" s="248">
        <v>15.193</v>
      </c>
      <c r="AW21" s="248">
        <v>13.577</v>
      </c>
      <c r="AX21"/>
      <c r="AY21"/>
      <c r="AZ21"/>
      <c r="BA21"/>
      <c r="BB21"/>
      <c r="BC21"/>
      <c r="BD21" s="246">
        <v>23.78</v>
      </c>
      <c r="BE21" s="246">
        <v>13.41</v>
      </c>
      <c r="BF21" s="246">
        <v>14.24</v>
      </c>
    </row>
    <row r="22" spans="1:58" x14ac:dyDescent="0.25">
      <c r="A22" s="232">
        <v>40562</v>
      </c>
      <c r="B22" s="246">
        <v>6.8</v>
      </c>
      <c r="C22" s="248">
        <v>5.73</v>
      </c>
      <c r="D22"/>
      <c r="E22"/>
      <c r="F22"/>
      <c r="G22"/>
      <c r="H22" s="246">
        <v>8.2899999999999991</v>
      </c>
      <c r="I22" s="246">
        <v>1.31</v>
      </c>
      <c r="J22"/>
      <c r="K22"/>
      <c r="L22"/>
      <c r="M22"/>
      <c r="N22" s="247">
        <v>41</v>
      </c>
      <c r="O22"/>
      <c r="P22"/>
      <c r="Q22"/>
      <c r="R22" s="247">
        <v>0</v>
      </c>
      <c r="S22" s="248">
        <v>0.81799999999999995</v>
      </c>
      <c r="T22"/>
      <c r="U22"/>
      <c r="V22" s="248">
        <v>0.14099999999999999</v>
      </c>
      <c r="W22" s="248">
        <v>0.19700000000000001</v>
      </c>
      <c r="X22"/>
      <c r="Y22"/>
      <c r="Z22"/>
      <c r="AA22"/>
      <c r="AB22"/>
      <c r="AC22" s="249">
        <v>39.4</v>
      </c>
      <c r="AD22"/>
      <c r="AE22"/>
      <c r="AF22"/>
      <c r="AG22"/>
      <c r="AH22" s="249">
        <v>78.8</v>
      </c>
      <c r="AI22"/>
      <c r="AJ22" s="249">
        <v>28.1</v>
      </c>
      <c r="AK22"/>
      <c r="AL22" s="249">
        <v>13.3</v>
      </c>
      <c r="AM22" s="334">
        <v>0.17100000000000001</v>
      </c>
      <c r="AN22"/>
      <c r="AO22" s="249">
        <v>4</v>
      </c>
      <c r="AP22" s="246">
        <v>75.3</v>
      </c>
      <c r="AQ22" s="246">
        <v>0.89</v>
      </c>
      <c r="AR22"/>
      <c r="AS22"/>
      <c r="AT22"/>
      <c r="AU22"/>
      <c r="AV22" s="248">
        <v>16.718</v>
      </c>
      <c r="AW22" s="248">
        <v>15.513999999999999</v>
      </c>
      <c r="AX22"/>
      <c r="AY22"/>
      <c r="AZ22"/>
      <c r="BA22"/>
      <c r="BB22"/>
      <c r="BC22"/>
      <c r="BD22" s="246">
        <v>20.190000000000001</v>
      </c>
      <c r="BE22" s="246">
        <v>14.59</v>
      </c>
      <c r="BF22" s="246">
        <v>19.62</v>
      </c>
    </row>
    <row r="23" spans="1:58" x14ac:dyDescent="0.25">
      <c r="A23" s="232">
        <v>40563</v>
      </c>
      <c r="B23" s="246">
        <v>6.64</v>
      </c>
      <c r="C23" s="248">
        <v>6.39</v>
      </c>
      <c r="D23"/>
      <c r="E23"/>
      <c r="F23"/>
      <c r="G23"/>
      <c r="H23" s="246">
        <v>8.6199999999999992</v>
      </c>
      <c r="I23" s="246">
        <v>1.48</v>
      </c>
      <c r="J23"/>
      <c r="K23"/>
      <c r="L23"/>
      <c r="M23"/>
      <c r="N23" s="247">
        <v>41</v>
      </c>
      <c r="O23"/>
      <c r="P23"/>
      <c r="Q23"/>
      <c r="R23" s="247">
        <v>0</v>
      </c>
      <c r="S23" s="248">
        <v>0.78200000000000003</v>
      </c>
      <c r="T23"/>
      <c r="U23"/>
      <c r="V23" s="248">
        <v>0.10100000000000001</v>
      </c>
      <c r="W23" s="248">
        <v>0.159</v>
      </c>
      <c r="X23"/>
      <c r="Y23"/>
      <c r="Z23"/>
      <c r="AA23"/>
      <c r="AB23"/>
      <c r="AC23" s="249">
        <v>36.5</v>
      </c>
      <c r="AD23"/>
      <c r="AE23"/>
      <c r="AF23"/>
      <c r="AG23"/>
      <c r="AH23" s="249">
        <v>73.2</v>
      </c>
      <c r="AI23"/>
      <c r="AJ23" s="249">
        <v>25.4</v>
      </c>
      <c r="AK23"/>
      <c r="AL23" s="249">
        <v>12.8</v>
      </c>
      <c r="AM23" s="334">
        <v>0.13</v>
      </c>
      <c r="AN23"/>
      <c r="AO23" s="249">
        <v>4.3</v>
      </c>
      <c r="AP23" s="246">
        <v>65.03</v>
      </c>
      <c r="AQ23" s="246">
        <v>0.71</v>
      </c>
      <c r="AR23"/>
      <c r="AS23"/>
      <c r="AT23"/>
      <c r="AU23"/>
      <c r="AV23" s="248">
        <v>14.225</v>
      </c>
      <c r="AW23" s="248">
        <v>13.477</v>
      </c>
      <c r="AX23"/>
      <c r="AY23"/>
      <c r="AZ23"/>
      <c r="BA23"/>
      <c r="BB23"/>
      <c r="BC23"/>
      <c r="BD23" s="246">
        <v>22.53</v>
      </c>
      <c r="BE23" s="246">
        <v>13.77</v>
      </c>
      <c r="BF23" s="246">
        <v>18.04</v>
      </c>
    </row>
    <row r="24" spans="1:58" x14ac:dyDescent="0.25">
      <c r="A24" s="232">
        <v>40564</v>
      </c>
      <c r="B24" s="246">
        <v>7.2</v>
      </c>
      <c r="C24" s="248">
        <v>6.31</v>
      </c>
      <c r="D24"/>
      <c r="E24"/>
      <c r="F24"/>
      <c r="G24"/>
      <c r="H24" s="246">
        <v>8.51</v>
      </c>
      <c r="I24" s="246">
        <v>1.32</v>
      </c>
      <c r="J24"/>
      <c r="K24"/>
      <c r="L24"/>
      <c r="M24"/>
      <c r="N24" s="247">
        <v>31</v>
      </c>
      <c r="O24"/>
      <c r="P24"/>
      <c r="Q24"/>
      <c r="R24" s="247">
        <v>4</v>
      </c>
      <c r="S24" s="248">
        <v>0.73899999999999999</v>
      </c>
      <c r="T24"/>
      <c r="U24"/>
      <c r="V24" s="244">
        <f>(V23+V25)/2</f>
        <v>0.16650000000000001</v>
      </c>
      <c r="W24" s="248">
        <v>0.47499999999999998</v>
      </c>
      <c r="X24"/>
      <c r="Y24"/>
      <c r="Z24"/>
      <c r="AA24"/>
      <c r="AB24"/>
      <c r="AC24" s="249">
        <v>37.200000000000003</v>
      </c>
      <c r="AD24"/>
      <c r="AE24"/>
      <c r="AF24"/>
      <c r="AG24"/>
      <c r="AH24" s="249">
        <v>74.3</v>
      </c>
      <c r="AI24"/>
      <c r="AJ24" s="249">
        <v>26.1</v>
      </c>
      <c r="AK24"/>
      <c r="AL24" s="249">
        <v>9</v>
      </c>
      <c r="AM24" s="334">
        <v>0.21</v>
      </c>
      <c r="AN24"/>
      <c r="AO24" s="249">
        <v>4.2</v>
      </c>
      <c r="AP24" s="246">
        <v>74.819999999999993</v>
      </c>
      <c r="AQ24" s="246">
        <v>1.04</v>
      </c>
      <c r="AR24"/>
      <c r="AS24"/>
      <c r="AT24"/>
      <c r="AU24"/>
      <c r="AV24" s="248">
        <v>15.090999999999999</v>
      </c>
      <c r="AW24" s="248">
        <v>14.41</v>
      </c>
      <c r="AX24"/>
      <c r="AY24"/>
      <c r="AZ24"/>
      <c r="BA24"/>
      <c r="BB24"/>
      <c r="BC24"/>
      <c r="BD24" s="246">
        <v>25.95</v>
      </c>
      <c r="BE24" s="246">
        <v>15.68</v>
      </c>
      <c r="BF24" s="246">
        <v>22.42</v>
      </c>
    </row>
    <row r="25" spans="1:58" x14ac:dyDescent="0.25">
      <c r="A25" s="232">
        <v>40565</v>
      </c>
      <c r="B25" s="246">
        <v>6.43</v>
      </c>
      <c r="C25" s="248">
        <v>5.92</v>
      </c>
      <c r="D25"/>
      <c r="E25"/>
      <c r="F25"/>
      <c r="G25"/>
      <c r="H25" s="246">
        <v>7.62</v>
      </c>
      <c r="I25" s="246">
        <v>1.67</v>
      </c>
      <c r="J25"/>
      <c r="K25"/>
      <c r="L25"/>
      <c r="M25"/>
      <c r="N25" s="247">
        <v>34</v>
      </c>
      <c r="O25"/>
      <c r="P25"/>
      <c r="Q25"/>
      <c r="R25" s="247">
        <v>0</v>
      </c>
      <c r="S25" s="248">
        <v>0.77</v>
      </c>
      <c r="T25"/>
      <c r="U25"/>
      <c r="V25" s="248">
        <v>0.23200000000000001</v>
      </c>
      <c r="W25" s="248">
        <v>1.087</v>
      </c>
      <c r="X25"/>
      <c r="Y25"/>
      <c r="Z25"/>
      <c r="AA25"/>
      <c r="AB25"/>
      <c r="AC25" s="249">
        <v>46.1</v>
      </c>
      <c r="AD25"/>
      <c r="AE25"/>
      <c r="AF25"/>
      <c r="AG25"/>
      <c r="AH25" s="249">
        <v>92.2</v>
      </c>
      <c r="AI25"/>
      <c r="AJ25" s="249">
        <v>26</v>
      </c>
      <c r="AK25"/>
      <c r="AL25" s="249">
        <v>6.9</v>
      </c>
      <c r="AM25" s="248">
        <v>0.02</v>
      </c>
      <c r="AN25"/>
      <c r="AO25" s="249">
        <v>4.4000000000000004</v>
      </c>
      <c r="AP25" s="246">
        <v>70.41</v>
      </c>
      <c r="AQ25" s="246">
        <v>0.67</v>
      </c>
      <c r="AR25"/>
      <c r="AS25"/>
      <c r="AT25"/>
      <c r="AU25"/>
      <c r="AV25" s="248">
        <v>14.81</v>
      </c>
      <c r="AW25" s="248">
        <v>13.67</v>
      </c>
      <c r="AX25"/>
      <c r="AY25"/>
      <c r="AZ25"/>
      <c r="BA25"/>
      <c r="BB25"/>
      <c r="BC25"/>
      <c r="BD25" s="246">
        <v>36.83</v>
      </c>
      <c r="BE25" s="246">
        <v>15.6</v>
      </c>
      <c r="BF25" s="246">
        <v>16.62</v>
      </c>
    </row>
    <row r="26" spans="1:58" x14ac:dyDescent="0.25">
      <c r="A26" s="232">
        <v>40566</v>
      </c>
      <c r="B26" s="242">
        <f t="shared" ref="B26:C26" si="31">(B25+B27)/2</f>
        <v>6.55</v>
      </c>
      <c r="C26" s="244">
        <f t="shared" si="31"/>
        <v>6.01</v>
      </c>
      <c r="D26"/>
      <c r="E26"/>
      <c r="F26"/>
      <c r="G26"/>
      <c r="H26" s="242">
        <f t="shared" ref="H26:I26" si="32">(H25+H27)/2</f>
        <v>8.0749999999999993</v>
      </c>
      <c r="I26" s="242">
        <f t="shared" si="32"/>
        <v>1.6400000000000001</v>
      </c>
      <c r="J26"/>
      <c r="K26"/>
      <c r="L26"/>
      <c r="M26"/>
      <c r="N26" s="243">
        <f t="shared" ref="N26" si="33">(N25+N27)/2</f>
        <v>32.5</v>
      </c>
      <c r="O26"/>
      <c r="P26"/>
      <c r="Q26"/>
      <c r="R26" s="243">
        <f t="shared" ref="R26:S26" si="34">(R25+R27)/2</f>
        <v>0</v>
      </c>
      <c r="S26" s="244">
        <f t="shared" si="34"/>
        <v>0.71599999999999997</v>
      </c>
      <c r="T26"/>
      <c r="U26"/>
      <c r="V26" s="244">
        <f t="shared" ref="V26:W26" si="35">(V25+V27)/2</f>
        <v>0.221</v>
      </c>
      <c r="W26" s="244">
        <f t="shared" si="35"/>
        <v>0.76100000000000001</v>
      </c>
      <c r="X26"/>
      <c r="Y26"/>
      <c r="Z26"/>
      <c r="AA26"/>
      <c r="AB26"/>
      <c r="AC26" s="245">
        <f t="shared" ref="AC26" si="36">(AC25+AC27)/2</f>
        <v>43.1</v>
      </c>
      <c r="AD26"/>
      <c r="AE26"/>
      <c r="AF26"/>
      <c r="AG26"/>
      <c r="AH26" s="245">
        <f t="shared" ref="AH26" si="37">(AH25+AH27)/2</f>
        <v>86.2</v>
      </c>
      <c r="AI26"/>
      <c r="AJ26" s="245">
        <f t="shared" ref="AJ26" si="38">(AJ25+AJ27)/2</f>
        <v>25.45</v>
      </c>
      <c r="AK26"/>
      <c r="AL26" s="245">
        <f t="shared" ref="AL26:AM26" si="39">(AL25+AL27)/2</f>
        <v>8.6999999999999993</v>
      </c>
      <c r="AM26" s="244">
        <f t="shared" si="39"/>
        <v>8.0999999999999989E-2</v>
      </c>
      <c r="AN26"/>
      <c r="AO26" s="245">
        <f t="shared" ref="AO26:AQ26" si="40">(AO25+AO27)/2</f>
        <v>4.2</v>
      </c>
      <c r="AP26" s="242">
        <f t="shared" si="40"/>
        <v>72.59</v>
      </c>
      <c r="AQ26" s="242">
        <f t="shared" si="40"/>
        <v>0.68500000000000005</v>
      </c>
      <c r="AR26"/>
      <c r="AS26"/>
      <c r="AT26"/>
      <c r="AU26"/>
      <c r="AV26" s="244">
        <f t="shared" ref="AV26:AW26" si="41">(AV25+AV27)/2</f>
        <v>15.294</v>
      </c>
      <c r="AW26" s="244">
        <f t="shared" si="41"/>
        <v>14.17</v>
      </c>
      <c r="AX26"/>
      <c r="AY26"/>
      <c r="AZ26"/>
      <c r="BA26"/>
      <c r="BB26"/>
      <c r="BC26"/>
      <c r="BD26" s="242">
        <f t="shared" ref="BD26:BF26" si="42">(BD25+BD27)/2</f>
        <v>34.11</v>
      </c>
      <c r="BE26" s="242">
        <f t="shared" si="42"/>
        <v>14.54</v>
      </c>
      <c r="BF26" s="242">
        <f t="shared" si="42"/>
        <v>17.134999999999998</v>
      </c>
    </row>
    <row r="27" spans="1:58" x14ac:dyDescent="0.25">
      <c r="A27" s="232">
        <v>40567</v>
      </c>
      <c r="B27" s="246">
        <v>6.67</v>
      </c>
      <c r="C27" s="248">
        <v>6.1</v>
      </c>
      <c r="D27"/>
      <c r="E27"/>
      <c r="F27"/>
      <c r="G27"/>
      <c r="H27" s="246">
        <v>8.5299999999999994</v>
      </c>
      <c r="I27" s="246">
        <v>1.61</v>
      </c>
      <c r="J27"/>
      <c r="K27"/>
      <c r="L27"/>
      <c r="M27"/>
      <c r="N27" s="247">
        <v>31</v>
      </c>
      <c r="O27"/>
      <c r="P27"/>
      <c r="Q27"/>
      <c r="R27" s="247">
        <v>0</v>
      </c>
      <c r="S27" s="248">
        <v>0.66200000000000003</v>
      </c>
      <c r="T27"/>
      <c r="U27"/>
      <c r="V27" s="248">
        <v>0.21</v>
      </c>
      <c r="W27" s="248">
        <v>0.435</v>
      </c>
      <c r="X27"/>
      <c r="Y27"/>
      <c r="Z27"/>
      <c r="AA27"/>
      <c r="AB27"/>
      <c r="AC27" s="249">
        <v>40.1</v>
      </c>
      <c r="AD27"/>
      <c r="AE27"/>
      <c r="AF27"/>
      <c r="AG27"/>
      <c r="AH27" s="249">
        <v>80.2</v>
      </c>
      <c r="AI27"/>
      <c r="AJ27" s="249">
        <v>24.9</v>
      </c>
      <c r="AK27"/>
      <c r="AL27" s="249">
        <v>10.5</v>
      </c>
      <c r="AM27" s="334">
        <v>0.14199999999999999</v>
      </c>
      <c r="AN27"/>
      <c r="AO27" s="249">
        <v>4</v>
      </c>
      <c r="AP27" s="246">
        <v>74.77</v>
      </c>
      <c r="AQ27" s="246">
        <v>0.7</v>
      </c>
      <c r="AR27"/>
      <c r="AS27"/>
      <c r="AT27"/>
      <c r="AU27"/>
      <c r="AV27" s="248">
        <v>15.778</v>
      </c>
      <c r="AW27" s="248">
        <v>14.67</v>
      </c>
      <c r="AX27"/>
      <c r="AY27"/>
      <c r="AZ27"/>
      <c r="BA27"/>
      <c r="BB27"/>
      <c r="BC27"/>
      <c r="BD27" s="242">
        <f>(BD24+BD25)/2</f>
        <v>31.39</v>
      </c>
      <c r="BE27" s="246">
        <v>13.48</v>
      </c>
      <c r="BF27" s="246">
        <v>17.649999999999999</v>
      </c>
    </row>
    <row r="28" spans="1:58" x14ac:dyDescent="0.25">
      <c r="A28" s="232">
        <v>40568</v>
      </c>
      <c r="B28" s="246">
        <v>6.17</v>
      </c>
      <c r="C28" s="248">
        <v>6.24</v>
      </c>
      <c r="D28"/>
      <c r="E28"/>
      <c r="F28"/>
      <c r="G28"/>
      <c r="H28" s="246">
        <v>7.85</v>
      </c>
      <c r="I28" s="246">
        <v>1.59</v>
      </c>
      <c r="J28"/>
      <c r="K28"/>
      <c r="L28"/>
      <c r="M28"/>
      <c r="N28" s="247">
        <v>34</v>
      </c>
      <c r="O28"/>
      <c r="P28"/>
      <c r="Q28"/>
      <c r="R28" s="247">
        <v>0</v>
      </c>
      <c r="S28" s="248">
        <v>0.65300000000000002</v>
      </c>
      <c r="T28"/>
      <c r="U28"/>
      <c r="V28" s="248">
        <v>0.104</v>
      </c>
      <c r="W28" s="248">
        <v>0.18</v>
      </c>
      <c r="X28"/>
      <c r="Y28"/>
      <c r="Z28"/>
      <c r="AA28"/>
      <c r="AB28"/>
      <c r="AC28" s="249">
        <v>39.6</v>
      </c>
      <c r="AD28"/>
      <c r="AE28"/>
      <c r="AF28"/>
      <c r="AG28"/>
      <c r="AH28" s="249">
        <v>79.2</v>
      </c>
      <c r="AI28"/>
      <c r="AJ28" s="249">
        <v>36.4</v>
      </c>
      <c r="AK28"/>
      <c r="AL28" s="249">
        <v>12</v>
      </c>
      <c r="AM28" s="334">
        <v>0.14299999999999999</v>
      </c>
      <c r="AN28"/>
      <c r="AO28" s="249">
        <v>3.2</v>
      </c>
      <c r="AP28" s="246">
        <v>65.03</v>
      </c>
      <c r="AQ28" s="246">
        <v>0.69</v>
      </c>
      <c r="AR28"/>
      <c r="AS28"/>
      <c r="AT28"/>
      <c r="AU28"/>
      <c r="AV28" s="248">
        <v>13.625999999999999</v>
      </c>
      <c r="AW28" s="248">
        <v>12.935</v>
      </c>
      <c r="AX28"/>
      <c r="AY28"/>
      <c r="AZ28"/>
      <c r="BA28"/>
      <c r="BB28"/>
      <c r="BC28"/>
      <c r="BD28" s="242">
        <f>(BD25+BD26)/2</f>
        <v>35.47</v>
      </c>
      <c r="BE28" s="246">
        <v>13.23</v>
      </c>
      <c r="BF28" s="246">
        <v>16.63</v>
      </c>
    </row>
    <row r="29" spans="1:58" x14ac:dyDescent="0.25">
      <c r="A29" s="232">
        <v>40569</v>
      </c>
      <c r="B29" s="187">
        <v>6.42</v>
      </c>
      <c r="C29" s="240">
        <v>6.51</v>
      </c>
      <c r="D29"/>
      <c r="E29"/>
      <c r="F29"/>
      <c r="G29"/>
      <c r="H29" s="187">
        <v>8.3800000000000008</v>
      </c>
      <c r="I29" s="187">
        <v>1.67</v>
      </c>
      <c r="J29"/>
      <c r="K29"/>
      <c r="L29"/>
      <c r="M29"/>
      <c r="N29" s="247">
        <v>40</v>
      </c>
      <c r="O29"/>
      <c r="P29"/>
      <c r="Q29"/>
      <c r="R29" s="247">
        <v>0</v>
      </c>
      <c r="S29" s="240">
        <v>0.65800000000000003</v>
      </c>
      <c r="T29"/>
      <c r="U29"/>
      <c r="V29" s="248">
        <v>0.13600000000000001</v>
      </c>
      <c r="W29" s="240">
        <v>9.4E-2</v>
      </c>
      <c r="X29"/>
      <c r="Y29"/>
      <c r="Z29"/>
      <c r="AA29"/>
      <c r="AB29"/>
      <c r="AC29" s="241">
        <v>40.200000000000003</v>
      </c>
      <c r="AD29"/>
      <c r="AE29"/>
      <c r="AF29"/>
      <c r="AG29"/>
      <c r="AH29" s="241">
        <v>80.400000000000006</v>
      </c>
      <c r="AI29"/>
      <c r="AJ29" s="241">
        <v>24.2</v>
      </c>
      <c r="AK29"/>
      <c r="AL29" s="249">
        <v>11.6</v>
      </c>
      <c r="AM29" s="334">
        <v>0.152</v>
      </c>
      <c r="AN29"/>
      <c r="AO29" s="241">
        <v>4.0999999999999996</v>
      </c>
      <c r="AP29" s="246">
        <v>60.13</v>
      </c>
      <c r="AQ29" s="187">
        <v>0.32</v>
      </c>
      <c r="AR29"/>
      <c r="AS29"/>
      <c r="AT29"/>
      <c r="AU29"/>
      <c r="AV29" s="240">
        <v>14.539</v>
      </c>
      <c r="AW29" s="240">
        <v>13.742000000000001</v>
      </c>
      <c r="AX29"/>
      <c r="AY29"/>
      <c r="AZ29"/>
      <c r="BA29"/>
      <c r="BB29"/>
      <c r="BC29"/>
      <c r="BD29" s="242">
        <f>(BD26+BD27)/2</f>
        <v>32.75</v>
      </c>
      <c r="BE29" s="187">
        <v>13.43</v>
      </c>
      <c r="BF29" s="187">
        <v>16.62</v>
      </c>
    </row>
    <row r="30" spans="1:58" x14ac:dyDescent="0.25">
      <c r="A30" s="232">
        <v>40570</v>
      </c>
      <c r="B30" s="187">
        <v>6.35</v>
      </c>
      <c r="C30" s="240">
        <v>6.28</v>
      </c>
      <c r="D30"/>
      <c r="E30"/>
      <c r="F30"/>
      <c r="G30"/>
      <c r="H30" s="187">
        <v>8.5399999999999991</v>
      </c>
      <c r="I30" s="187">
        <v>1.35</v>
      </c>
      <c r="J30"/>
      <c r="K30"/>
      <c r="L30"/>
      <c r="M30"/>
      <c r="N30" s="247">
        <v>37</v>
      </c>
      <c r="O30"/>
      <c r="P30"/>
      <c r="Q30"/>
      <c r="R30" s="247">
        <v>0</v>
      </c>
      <c r="S30" s="240">
        <v>0.66</v>
      </c>
      <c r="T30"/>
      <c r="U30"/>
      <c r="V30" s="248">
        <v>0.14299999999999999</v>
      </c>
      <c r="W30" s="240">
        <v>0.111</v>
      </c>
      <c r="X30"/>
      <c r="Y30"/>
      <c r="Z30"/>
      <c r="AA30"/>
      <c r="AB30"/>
      <c r="AC30" s="241">
        <v>40.700000000000003</v>
      </c>
      <c r="AD30"/>
      <c r="AE30"/>
      <c r="AF30"/>
      <c r="AG30"/>
      <c r="AH30" s="241">
        <v>81.400000000000006</v>
      </c>
      <c r="AI30"/>
      <c r="AJ30" s="241">
        <v>25.3</v>
      </c>
      <c r="AK30"/>
      <c r="AL30" s="249">
        <v>12.4</v>
      </c>
      <c r="AM30" s="334">
        <v>0.108</v>
      </c>
      <c r="AN30"/>
      <c r="AO30" s="241">
        <v>4</v>
      </c>
      <c r="AP30" s="246">
        <v>60.15</v>
      </c>
      <c r="AQ30" s="187">
        <v>0.69</v>
      </c>
      <c r="AR30"/>
      <c r="AS30"/>
      <c r="AT30"/>
      <c r="AU30"/>
      <c r="AV30" s="240">
        <v>14.55</v>
      </c>
      <c r="AW30" s="240">
        <v>13.388</v>
      </c>
      <c r="AX30"/>
      <c r="AY30"/>
      <c r="AZ30"/>
      <c r="BA30"/>
      <c r="BB30"/>
      <c r="BC30"/>
      <c r="BD30" s="187">
        <v>41.35</v>
      </c>
      <c r="BE30" s="187">
        <v>14.84</v>
      </c>
      <c r="BF30" s="187">
        <v>18.260000000000002</v>
      </c>
    </row>
    <row r="31" spans="1:58" x14ac:dyDescent="0.25">
      <c r="A31" s="232">
        <v>40571</v>
      </c>
      <c r="B31" s="187">
        <v>5.79</v>
      </c>
      <c r="C31" s="240">
        <v>6.64</v>
      </c>
      <c r="D31"/>
      <c r="E31"/>
      <c r="F31"/>
      <c r="G31"/>
      <c r="H31" s="187">
        <v>8.66</v>
      </c>
      <c r="I31" s="187">
        <v>1.31</v>
      </c>
      <c r="J31"/>
      <c r="K31"/>
      <c r="L31"/>
      <c r="M31"/>
      <c r="N31" s="239">
        <v>35</v>
      </c>
      <c r="O31"/>
      <c r="P31"/>
      <c r="Q31"/>
      <c r="R31" s="239">
        <v>0</v>
      </c>
      <c r="S31" s="240">
        <v>0.64200000000000002</v>
      </c>
      <c r="T31"/>
      <c r="U31"/>
      <c r="V31" s="240">
        <v>8.4000000000000005E-2</v>
      </c>
      <c r="W31" s="240">
        <v>0.27900000000000003</v>
      </c>
      <c r="X31"/>
      <c r="Y31"/>
      <c r="Z31"/>
      <c r="AA31"/>
      <c r="AB31"/>
      <c r="AC31" s="241">
        <v>40</v>
      </c>
      <c r="AD31"/>
      <c r="AE31"/>
      <c r="AF31"/>
      <c r="AG31"/>
      <c r="AH31" s="241">
        <v>80</v>
      </c>
      <c r="AI31"/>
      <c r="AJ31" s="241">
        <v>24.8</v>
      </c>
      <c r="AK31"/>
      <c r="AL31" s="241">
        <v>11.1</v>
      </c>
      <c r="AM31" s="334">
        <v>0.12</v>
      </c>
      <c r="AN31"/>
      <c r="AO31" s="241">
        <v>3.9</v>
      </c>
      <c r="AP31" s="246">
        <v>65.03</v>
      </c>
      <c r="AQ31" s="187">
        <v>0.9</v>
      </c>
      <c r="AR31"/>
      <c r="AS31"/>
      <c r="AT31"/>
      <c r="AU31"/>
      <c r="AV31" s="240">
        <v>14.613</v>
      </c>
      <c r="AW31" s="240">
        <v>13.403</v>
      </c>
      <c r="AX31"/>
      <c r="AY31"/>
      <c r="AZ31"/>
      <c r="BA31"/>
      <c r="BB31"/>
      <c r="BC31"/>
      <c r="BD31" s="187">
        <v>38.049999999999997</v>
      </c>
      <c r="BE31" s="187">
        <v>15.34</v>
      </c>
      <c r="BF31" s="187">
        <v>19.190000000000001</v>
      </c>
    </row>
    <row r="32" spans="1:58" x14ac:dyDescent="0.25">
      <c r="A32" s="232">
        <v>40572</v>
      </c>
      <c r="B32" s="187">
        <v>6</v>
      </c>
      <c r="C32" s="240">
        <v>6.02</v>
      </c>
      <c r="D32"/>
      <c r="E32"/>
      <c r="F32"/>
      <c r="G32"/>
      <c r="H32" s="187">
        <v>7.31</v>
      </c>
      <c r="I32" s="187">
        <v>1.55</v>
      </c>
      <c r="J32"/>
      <c r="K32"/>
      <c r="L32"/>
      <c r="M32"/>
      <c r="N32" s="239">
        <v>34</v>
      </c>
      <c r="O32"/>
      <c r="P32"/>
      <c r="Q32"/>
      <c r="R32" s="239">
        <v>0</v>
      </c>
      <c r="S32" s="240">
        <v>0.61399999999999999</v>
      </c>
      <c r="T32"/>
      <c r="U32"/>
      <c r="V32" s="240">
        <v>9.2999999999999999E-2</v>
      </c>
      <c r="W32" s="240">
        <v>0.114</v>
      </c>
      <c r="X32"/>
      <c r="Y32"/>
      <c r="Z32"/>
      <c r="AA32"/>
      <c r="AB32"/>
      <c r="AC32" s="241">
        <v>38.700000000000003</v>
      </c>
      <c r="AD32"/>
      <c r="AE32"/>
      <c r="AF32"/>
      <c r="AG32"/>
      <c r="AH32" s="241">
        <v>77.400000000000006</v>
      </c>
      <c r="AI32"/>
      <c r="AJ32" s="241">
        <v>26.2</v>
      </c>
      <c r="AK32"/>
      <c r="AL32" s="241">
        <v>10.7</v>
      </c>
      <c r="AM32" s="334">
        <v>0.14199999999999999</v>
      </c>
      <c r="AN32"/>
      <c r="AO32" s="241">
        <v>3.8</v>
      </c>
      <c r="AP32" s="246">
        <v>61.32</v>
      </c>
      <c r="AQ32" s="187">
        <v>0.56000000000000005</v>
      </c>
      <c r="AR32"/>
      <c r="AS32"/>
      <c r="AT32"/>
      <c r="AU32"/>
      <c r="AV32" s="240">
        <v>14.15</v>
      </c>
      <c r="AW32" s="240">
        <v>13.22</v>
      </c>
      <c r="AX32"/>
      <c r="AY32"/>
      <c r="AZ32"/>
      <c r="BA32"/>
      <c r="BB32"/>
      <c r="BC32"/>
      <c r="BD32" s="242">
        <f>(BD30+BD31)/2</f>
        <v>39.700000000000003</v>
      </c>
      <c r="BE32" s="187">
        <v>14.08</v>
      </c>
      <c r="BF32" s="187">
        <v>18.97</v>
      </c>
    </row>
    <row r="33" spans="1:58" x14ac:dyDescent="0.25">
      <c r="A33" s="232">
        <v>40573</v>
      </c>
      <c r="B33" s="242">
        <f t="shared" ref="B33" si="43">(B32+B34)/2</f>
        <v>6.3250000000000002</v>
      </c>
      <c r="C33" s="244">
        <f>(C32+C34)/2</f>
        <v>6.23</v>
      </c>
      <c r="D33"/>
      <c r="E33"/>
      <c r="F33"/>
      <c r="G33"/>
      <c r="H33" s="242">
        <f>(H32+H34)/2</f>
        <v>7.9399999999999995</v>
      </c>
      <c r="I33" s="187">
        <v>1.53</v>
      </c>
      <c r="J33"/>
      <c r="K33"/>
      <c r="L33"/>
      <c r="M33"/>
      <c r="N33" s="243">
        <f t="shared" ref="N33" si="44">(N32+N34)/2</f>
        <v>35</v>
      </c>
      <c r="O33"/>
      <c r="P33"/>
      <c r="Q33"/>
      <c r="R33" s="243">
        <f t="shared" ref="R33" si="45">(R32+R34)/2</f>
        <v>0</v>
      </c>
      <c r="S33" s="244">
        <f>(S32+S34)/2</f>
        <v>0.60450000000000004</v>
      </c>
      <c r="T33"/>
      <c r="U33"/>
      <c r="V33" s="244">
        <f t="shared" ref="V33:W33" si="46">(V32+V34)/2</f>
        <v>0.20150000000000001</v>
      </c>
      <c r="W33" s="244">
        <f t="shared" si="46"/>
        <v>0.121</v>
      </c>
      <c r="X33"/>
      <c r="Y33"/>
      <c r="Z33"/>
      <c r="AA33"/>
      <c r="AB33"/>
      <c r="AC33" s="245">
        <f t="shared" ref="AC33" si="47">(AC32+AC34)/2</f>
        <v>40.700000000000003</v>
      </c>
      <c r="AD33"/>
      <c r="AE33"/>
      <c r="AF33"/>
      <c r="AG33"/>
      <c r="AH33" s="245">
        <f t="shared" ref="AH33" si="48">(AH32+AH34)/2</f>
        <v>81.349999999999994</v>
      </c>
      <c r="AI33"/>
      <c r="AJ33" s="245">
        <f t="shared" ref="AJ33" si="49">(AJ32+AJ34)/2</f>
        <v>24.85</v>
      </c>
      <c r="AK33"/>
      <c r="AL33" s="245">
        <f t="shared" ref="AL33:AM33" si="50">(AL32+AL34)/2</f>
        <v>11.399999999999999</v>
      </c>
      <c r="AM33" s="334">
        <f t="shared" si="50"/>
        <v>0.13600000000000001</v>
      </c>
      <c r="AN33"/>
      <c r="AO33" s="245">
        <f t="shared" ref="AO33" si="51">(AO32+AO34)/2</f>
        <v>3.9</v>
      </c>
      <c r="AP33" s="246">
        <v>69.989999999999995</v>
      </c>
      <c r="AQ33" s="187">
        <v>0.84</v>
      </c>
      <c r="AR33"/>
      <c r="AS33"/>
      <c r="AT33"/>
      <c r="AU33"/>
      <c r="AV33" s="240">
        <v>14.239000000000001</v>
      </c>
      <c r="AW33" s="240">
        <v>13.406000000000001</v>
      </c>
      <c r="AX33"/>
      <c r="AY33"/>
      <c r="AZ33"/>
      <c r="BA33"/>
      <c r="BB33"/>
      <c r="BC33"/>
      <c r="BD33" s="242">
        <f>(BD31+BD32)/2</f>
        <v>38.875</v>
      </c>
      <c r="BE33" s="242">
        <f>(BE32+BE34)/2</f>
        <v>14.440000000000001</v>
      </c>
      <c r="BF33" s="242">
        <f>(BF32+BF34)/2</f>
        <v>15.954999999999998</v>
      </c>
    </row>
    <row r="34" spans="1:58" ht="15.75" thickBot="1" x14ac:dyDescent="0.3">
      <c r="A34" s="232">
        <v>40574</v>
      </c>
      <c r="B34" s="330">
        <v>6.65</v>
      </c>
      <c r="C34" s="329">
        <v>6.44</v>
      </c>
      <c r="D34"/>
      <c r="E34"/>
      <c r="F34"/>
      <c r="G34"/>
      <c r="H34" s="330">
        <v>8.57</v>
      </c>
      <c r="I34" s="330">
        <v>1.51</v>
      </c>
      <c r="J34"/>
      <c r="K34"/>
      <c r="L34"/>
      <c r="M34"/>
      <c r="N34" s="331">
        <v>36</v>
      </c>
      <c r="O34"/>
      <c r="P34"/>
      <c r="Q34"/>
      <c r="R34" s="331">
        <v>0</v>
      </c>
      <c r="S34" s="329">
        <v>0.59499999999999997</v>
      </c>
      <c r="T34"/>
      <c r="U34"/>
      <c r="V34" s="329">
        <v>0.31</v>
      </c>
      <c r="W34" s="329">
        <v>0.128</v>
      </c>
      <c r="X34"/>
      <c r="Y34"/>
      <c r="Z34"/>
      <c r="AA34"/>
      <c r="AB34"/>
      <c r="AC34" s="332">
        <v>42.7</v>
      </c>
      <c r="AD34"/>
      <c r="AE34"/>
      <c r="AF34"/>
      <c r="AG34"/>
      <c r="AH34" s="332">
        <v>85.3</v>
      </c>
      <c r="AI34"/>
      <c r="AJ34" s="332">
        <v>23.5</v>
      </c>
      <c r="AK34"/>
      <c r="AL34" s="332">
        <v>12.1</v>
      </c>
      <c r="AM34" s="335">
        <v>0.13</v>
      </c>
      <c r="AN34"/>
      <c r="AO34" s="332">
        <v>4</v>
      </c>
      <c r="AP34" s="330">
        <v>70.41</v>
      </c>
      <c r="AQ34" s="330">
        <v>0.75</v>
      </c>
      <c r="AR34"/>
      <c r="AS34"/>
      <c r="AT34"/>
      <c r="AU34"/>
      <c r="AV34" s="329">
        <v>15.308999999999999</v>
      </c>
      <c r="AW34" s="329">
        <v>14.116</v>
      </c>
      <c r="AX34"/>
      <c r="AY34"/>
      <c r="AZ34"/>
      <c r="BA34"/>
      <c r="BB34"/>
      <c r="BC34"/>
      <c r="BD34" s="254">
        <f>(BD32+BD33)/2</f>
        <v>39.287500000000001</v>
      </c>
      <c r="BE34" s="330">
        <v>14.8</v>
      </c>
      <c r="BF34" s="330">
        <v>12.94</v>
      </c>
    </row>
    <row r="35" spans="1:58" x14ac:dyDescent="0.25">
      <c r="A35" s="232">
        <v>40575</v>
      </c>
      <c r="B35" s="246">
        <v>6.65</v>
      </c>
      <c r="C35" s="248">
        <v>6.37</v>
      </c>
      <c r="D35"/>
      <c r="E35"/>
      <c r="F35"/>
      <c r="G35"/>
      <c r="H35" s="246">
        <v>8.51</v>
      </c>
      <c r="I35" s="246">
        <v>1.72</v>
      </c>
      <c r="J35"/>
      <c r="K35"/>
      <c r="L35"/>
      <c r="M35"/>
      <c r="N35" s="247">
        <v>35</v>
      </c>
      <c r="O35"/>
      <c r="P35"/>
      <c r="Q35"/>
      <c r="R35" s="247">
        <v>0</v>
      </c>
      <c r="S35" s="248">
        <v>0.59899999999999998</v>
      </c>
      <c r="T35"/>
      <c r="U35"/>
      <c r="V35" s="248">
        <v>0.10299999999999999</v>
      </c>
      <c r="W35" s="248">
        <v>0.11700000000000001</v>
      </c>
      <c r="X35"/>
      <c r="Y35"/>
      <c r="Z35"/>
      <c r="AA35"/>
      <c r="AB35"/>
      <c r="AC35" s="249">
        <v>45</v>
      </c>
      <c r="AD35"/>
      <c r="AE35"/>
      <c r="AF35"/>
      <c r="AG35"/>
      <c r="AH35" s="249">
        <v>90</v>
      </c>
      <c r="AI35"/>
      <c r="AJ35" s="249">
        <v>25.3</v>
      </c>
      <c r="AK35"/>
      <c r="AL35" s="249">
        <v>12.4</v>
      </c>
      <c r="AM35" s="248">
        <v>9.9000000000000005E-2</v>
      </c>
      <c r="AN35"/>
      <c r="AO35" s="249">
        <v>3.6</v>
      </c>
      <c r="AP35" s="246">
        <v>70.56</v>
      </c>
      <c r="AQ35" s="246">
        <v>0.54</v>
      </c>
      <c r="AR35"/>
      <c r="AS35"/>
      <c r="AT35"/>
      <c r="AU35"/>
      <c r="AV35" s="248">
        <v>14.925000000000001</v>
      </c>
      <c r="AW35" s="248">
        <v>14.170999999999999</v>
      </c>
      <c r="AX35"/>
      <c r="AY35"/>
      <c r="AZ35"/>
      <c r="BA35"/>
      <c r="BB35"/>
      <c r="BC35"/>
      <c r="BD35" s="242">
        <f>(BD33+BD34)/2</f>
        <v>39.081249999999997</v>
      </c>
      <c r="BE35" s="246">
        <v>13.45</v>
      </c>
      <c r="BF35" s="246">
        <v>19.600000000000001</v>
      </c>
    </row>
    <row r="36" spans="1:58" x14ac:dyDescent="0.25">
      <c r="A36" s="232">
        <v>40576</v>
      </c>
      <c r="B36" s="246">
        <v>6.11</v>
      </c>
      <c r="C36" s="248">
        <v>6.24</v>
      </c>
      <c r="D36"/>
      <c r="E36"/>
      <c r="F36"/>
      <c r="G36"/>
      <c r="H36" s="246">
        <v>8.9700000000000006</v>
      </c>
      <c r="I36" s="246">
        <v>1.21</v>
      </c>
      <c r="J36"/>
      <c r="K36"/>
      <c r="L36"/>
      <c r="M36"/>
      <c r="N36" s="247">
        <v>33</v>
      </c>
      <c r="O36"/>
      <c r="P36"/>
      <c r="Q36"/>
      <c r="R36" s="247">
        <v>0</v>
      </c>
      <c r="S36" s="248">
        <v>0.61</v>
      </c>
      <c r="T36"/>
      <c r="U36"/>
      <c r="V36" s="248">
        <v>0.161</v>
      </c>
      <c r="W36" s="248">
        <v>0.128</v>
      </c>
      <c r="X36"/>
      <c r="Y36"/>
      <c r="Z36"/>
      <c r="AA36"/>
      <c r="AB36"/>
      <c r="AC36" s="249">
        <v>40.4</v>
      </c>
      <c r="AD36"/>
      <c r="AE36"/>
      <c r="AF36"/>
      <c r="AG36"/>
      <c r="AH36" s="249">
        <v>80.8</v>
      </c>
      <c r="AI36"/>
      <c r="AJ36" s="249">
        <v>25.9</v>
      </c>
      <c r="AK36"/>
      <c r="AL36" s="249">
        <v>12.2</v>
      </c>
      <c r="AM36" s="248">
        <v>0.14799999999999999</v>
      </c>
      <c r="AN36"/>
      <c r="AO36" s="249">
        <v>3.5</v>
      </c>
      <c r="AP36" s="246">
        <v>60.12</v>
      </c>
      <c r="AQ36" s="246">
        <v>0.68</v>
      </c>
      <c r="AR36"/>
      <c r="AS36"/>
      <c r="AT36"/>
      <c r="AU36"/>
      <c r="AV36" s="248">
        <v>15.13</v>
      </c>
      <c r="AW36" s="248">
        <v>14.407</v>
      </c>
      <c r="AX36"/>
      <c r="AY36"/>
      <c r="AZ36"/>
      <c r="BA36"/>
      <c r="BB36"/>
      <c r="BC36"/>
      <c r="BD36" s="242">
        <f>(BD34+BD35)/2</f>
        <v>39.184375000000003</v>
      </c>
      <c r="BE36" s="246">
        <v>12.97</v>
      </c>
      <c r="BF36" s="246">
        <v>21.16</v>
      </c>
    </row>
    <row r="37" spans="1:58" x14ac:dyDescent="0.25">
      <c r="A37" s="232">
        <v>40577</v>
      </c>
      <c r="B37" s="246">
        <v>6.63</v>
      </c>
      <c r="C37" s="248">
        <v>6.39</v>
      </c>
      <c r="D37"/>
      <c r="E37"/>
      <c r="F37"/>
      <c r="G37"/>
      <c r="H37" s="246">
        <v>8.67</v>
      </c>
      <c r="I37" s="246">
        <v>1.21</v>
      </c>
      <c r="J37"/>
      <c r="K37"/>
      <c r="L37"/>
      <c r="M37"/>
      <c r="N37" s="247">
        <v>41</v>
      </c>
      <c r="O37"/>
      <c r="P37"/>
      <c r="Q37"/>
      <c r="R37" s="247">
        <v>0</v>
      </c>
      <c r="S37" s="248">
        <v>0.58699999999999997</v>
      </c>
      <c r="T37"/>
      <c r="U37"/>
      <c r="V37" s="248">
        <v>0.28199999999999997</v>
      </c>
      <c r="W37" s="248">
        <v>0.14399999999999999</v>
      </c>
      <c r="X37"/>
      <c r="Y37"/>
      <c r="Z37"/>
      <c r="AA37"/>
      <c r="AB37"/>
      <c r="AC37" s="249">
        <v>44.1</v>
      </c>
      <c r="AD37"/>
      <c r="AE37"/>
      <c r="AF37"/>
      <c r="AG37"/>
      <c r="AH37" s="249">
        <v>88.2</v>
      </c>
      <c r="AI37"/>
      <c r="AJ37" s="249">
        <v>26.2</v>
      </c>
      <c r="AK37"/>
      <c r="AL37" s="249">
        <v>11.9</v>
      </c>
      <c r="AM37" s="248">
        <v>0.03</v>
      </c>
      <c r="AN37"/>
      <c r="AO37" s="249">
        <v>3.6</v>
      </c>
      <c r="AP37" s="246">
        <v>59.73</v>
      </c>
      <c r="AQ37" s="246">
        <v>0.76</v>
      </c>
      <c r="AR37"/>
      <c r="AS37"/>
      <c r="AT37"/>
      <c r="AU37"/>
      <c r="AV37" s="248">
        <v>14.952999999999999</v>
      </c>
      <c r="AW37" s="248">
        <v>13.797000000000001</v>
      </c>
      <c r="AX37"/>
      <c r="AY37"/>
      <c r="AZ37"/>
      <c r="BA37"/>
      <c r="BB37"/>
      <c r="BC37"/>
      <c r="BD37" s="246">
        <v>44.29</v>
      </c>
      <c r="BE37" s="246">
        <v>13.65</v>
      </c>
      <c r="BF37" s="246">
        <v>18.059999999999999</v>
      </c>
    </row>
    <row r="38" spans="1:58" x14ac:dyDescent="0.25">
      <c r="A38" s="232">
        <v>40578</v>
      </c>
      <c r="B38" s="246">
        <v>6.15</v>
      </c>
      <c r="C38" s="248">
        <v>6.75</v>
      </c>
      <c r="D38"/>
      <c r="E38"/>
      <c r="F38"/>
      <c r="G38"/>
      <c r="H38" s="246">
        <v>8.74</v>
      </c>
      <c r="I38" s="246">
        <v>1.49</v>
      </c>
      <c r="J38"/>
      <c r="K38"/>
      <c r="L38"/>
      <c r="M38"/>
      <c r="N38" s="247">
        <v>28</v>
      </c>
      <c r="O38"/>
      <c r="P38"/>
      <c r="Q38"/>
      <c r="R38" s="247">
        <v>0</v>
      </c>
      <c r="S38" s="248">
        <v>0.56899999999999995</v>
      </c>
      <c r="T38"/>
      <c r="U38"/>
      <c r="V38" s="248">
        <v>0.08</v>
      </c>
      <c r="W38" s="248">
        <v>0.26</v>
      </c>
      <c r="X38"/>
      <c r="Y38"/>
      <c r="Z38"/>
      <c r="AA38"/>
      <c r="AB38"/>
      <c r="AC38" s="249">
        <v>41.3</v>
      </c>
      <c r="AD38"/>
      <c r="AE38"/>
      <c r="AF38"/>
      <c r="AG38"/>
      <c r="AH38" s="249">
        <v>82.8</v>
      </c>
      <c r="AI38"/>
      <c r="AJ38" s="249">
        <v>25</v>
      </c>
      <c r="AK38"/>
      <c r="AL38" s="249">
        <v>13.4</v>
      </c>
      <c r="AM38" s="248">
        <v>4.2000000000000003E-2</v>
      </c>
      <c r="AN38"/>
      <c r="AO38" s="249">
        <v>3.5</v>
      </c>
      <c r="AP38" s="246">
        <v>64.58</v>
      </c>
      <c r="AQ38" s="246">
        <v>0.5</v>
      </c>
      <c r="AR38"/>
      <c r="AS38"/>
      <c r="AT38"/>
      <c r="AU38"/>
      <c r="AV38" s="248">
        <v>15.494999999999999</v>
      </c>
      <c r="AW38" s="248">
        <v>14.738</v>
      </c>
      <c r="AX38"/>
      <c r="AY38"/>
      <c r="AZ38"/>
      <c r="BA38"/>
      <c r="BB38"/>
      <c r="BC38"/>
      <c r="BD38" s="242">
        <f>(BD36+BD37)/2</f>
        <v>41.737187500000005</v>
      </c>
      <c r="BE38" s="246">
        <v>14.75</v>
      </c>
      <c r="BF38" s="246">
        <v>19.27</v>
      </c>
    </row>
    <row r="39" spans="1:58" x14ac:dyDescent="0.25">
      <c r="A39" s="232">
        <v>40579</v>
      </c>
      <c r="B39" s="246">
        <v>6.7</v>
      </c>
      <c r="C39" s="248">
        <v>6.84</v>
      </c>
      <c r="D39"/>
      <c r="E39"/>
      <c r="F39"/>
      <c r="G39"/>
      <c r="H39" s="246">
        <v>9.16</v>
      </c>
      <c r="I39" s="246">
        <v>1.47</v>
      </c>
      <c r="J39"/>
      <c r="K39"/>
      <c r="L39"/>
      <c r="M39"/>
      <c r="N39" s="247">
        <v>32</v>
      </c>
      <c r="O39"/>
      <c r="P39"/>
      <c r="Q39"/>
      <c r="R39" s="247">
        <v>0</v>
      </c>
      <c r="S39" s="248">
        <v>0.56799999999999995</v>
      </c>
      <c r="T39"/>
      <c r="U39"/>
      <c r="V39" s="248">
        <v>0.121</v>
      </c>
      <c r="W39" s="248">
        <v>0.111</v>
      </c>
      <c r="X39"/>
      <c r="Y39"/>
      <c r="Z39"/>
      <c r="AA39"/>
      <c r="AB39"/>
      <c r="AC39" s="249">
        <v>42</v>
      </c>
      <c r="AD39"/>
      <c r="AE39"/>
      <c r="AF39"/>
      <c r="AG39"/>
      <c r="AH39" s="249">
        <v>84</v>
      </c>
      <c r="AI39"/>
      <c r="AJ39" s="249">
        <v>26.5</v>
      </c>
      <c r="AK39"/>
      <c r="AL39" s="249">
        <v>12.9</v>
      </c>
      <c r="AM39" s="248">
        <v>5.0999999999999997E-2</v>
      </c>
      <c r="AN39"/>
      <c r="AO39" s="249">
        <v>3.4</v>
      </c>
      <c r="AP39" s="246">
        <v>59.53</v>
      </c>
      <c r="AQ39" s="246">
        <v>0.39</v>
      </c>
      <c r="AR39"/>
      <c r="AS39"/>
      <c r="AT39"/>
      <c r="AU39"/>
      <c r="AV39" s="248">
        <v>15.02</v>
      </c>
      <c r="AW39" s="248">
        <v>14.53</v>
      </c>
      <c r="AX39"/>
      <c r="AY39"/>
      <c r="AZ39"/>
      <c r="BA39"/>
      <c r="BB39"/>
      <c r="BC39"/>
      <c r="BD39" s="242">
        <f>(BD37+BD38)/2</f>
        <v>43.013593749999998</v>
      </c>
      <c r="BE39" s="246">
        <v>14.15</v>
      </c>
      <c r="BF39" s="246">
        <v>19.489999999999998</v>
      </c>
    </row>
    <row r="40" spans="1:58" x14ac:dyDescent="0.25">
      <c r="A40" s="232">
        <v>40580</v>
      </c>
      <c r="B40" s="242">
        <f t="shared" ref="B40:C40" si="52">(B39+B41)/2</f>
        <v>6.38</v>
      </c>
      <c r="C40" s="244">
        <f t="shared" si="52"/>
        <v>6.66</v>
      </c>
      <c r="D40"/>
      <c r="E40"/>
      <c r="F40"/>
      <c r="G40"/>
      <c r="H40" s="242">
        <f t="shared" ref="H40:I40" si="53">(H39+H41)/2</f>
        <v>9.0949999999999989</v>
      </c>
      <c r="I40" s="242">
        <f t="shared" si="53"/>
        <v>1.4750000000000001</v>
      </c>
      <c r="J40"/>
      <c r="K40"/>
      <c r="L40"/>
      <c r="M40"/>
      <c r="N40" s="243">
        <f t="shared" ref="N40" si="54">(N39+N41)/2</f>
        <v>32.5</v>
      </c>
      <c r="O40"/>
      <c r="P40"/>
      <c r="Q40"/>
      <c r="R40" s="243">
        <f t="shared" ref="R40:S40" si="55">(R39+R41)/2</f>
        <v>0</v>
      </c>
      <c r="S40" s="244">
        <f t="shared" si="55"/>
        <v>0.54749999999999999</v>
      </c>
      <c r="T40"/>
      <c r="U40"/>
      <c r="V40" s="244">
        <f t="shared" ref="V40:W40" si="56">(V39+V41)/2</f>
        <v>0.18049999999999999</v>
      </c>
      <c r="W40" s="244">
        <f t="shared" si="56"/>
        <v>0.129</v>
      </c>
      <c r="X40"/>
      <c r="Y40"/>
      <c r="Z40"/>
      <c r="AA40"/>
      <c r="AB40"/>
      <c r="AC40" s="245">
        <f t="shared" ref="AC40" si="57">(AC39+AC41)/2</f>
        <v>42.45</v>
      </c>
      <c r="AD40"/>
      <c r="AE40"/>
      <c r="AF40"/>
      <c r="AG40"/>
      <c r="AH40" s="245">
        <f t="shared" ref="AH40" si="58">(AH39+AH41)/2</f>
        <v>84.9</v>
      </c>
      <c r="AI40"/>
      <c r="AJ40" s="245">
        <f t="shared" ref="AJ40" si="59">(AJ39+AJ41)/2</f>
        <v>26.4</v>
      </c>
      <c r="AK40"/>
      <c r="AL40" s="245">
        <f t="shared" ref="AL40:AM40" si="60">(AL39+AL41)/2</f>
        <v>11.8</v>
      </c>
      <c r="AM40" s="244">
        <f t="shared" si="60"/>
        <v>0.106</v>
      </c>
      <c r="AN40"/>
      <c r="AO40" s="245">
        <f t="shared" ref="AO40" si="61">(AO39+AO41)/2</f>
        <v>3.45</v>
      </c>
      <c r="AP40" s="246">
        <v>55.13</v>
      </c>
      <c r="AQ40" s="246">
        <v>0.39</v>
      </c>
      <c r="AR40"/>
      <c r="AS40"/>
      <c r="AT40"/>
      <c r="AU40"/>
      <c r="AV40" s="248">
        <v>14.675000000000001</v>
      </c>
      <c r="AW40" s="248">
        <v>13.955</v>
      </c>
      <c r="AX40"/>
      <c r="AY40"/>
      <c r="AZ40"/>
      <c r="BA40"/>
      <c r="BB40"/>
      <c r="BC40"/>
      <c r="BD40" s="242">
        <f>(BD38+BD39)/2</f>
        <v>42.375390625000001</v>
      </c>
      <c r="BE40" s="246">
        <v>14.15</v>
      </c>
      <c r="BF40" s="246">
        <v>19.489999999999998</v>
      </c>
    </row>
    <row r="41" spans="1:58" x14ac:dyDescent="0.25">
      <c r="A41" s="232">
        <v>40581</v>
      </c>
      <c r="B41" s="246">
        <v>6.06</v>
      </c>
      <c r="C41" s="248">
        <v>6.48</v>
      </c>
      <c r="D41"/>
      <c r="E41"/>
      <c r="F41"/>
      <c r="G41"/>
      <c r="H41" s="246">
        <v>9.0299999999999994</v>
      </c>
      <c r="I41" s="246">
        <v>1.48</v>
      </c>
      <c r="J41"/>
      <c r="K41"/>
      <c r="L41"/>
      <c r="M41"/>
      <c r="N41" s="247">
        <v>33</v>
      </c>
      <c r="O41"/>
      <c r="P41"/>
      <c r="Q41"/>
      <c r="R41" s="247">
        <v>0</v>
      </c>
      <c r="S41" s="248">
        <v>0.52700000000000002</v>
      </c>
      <c r="T41"/>
      <c r="U41"/>
      <c r="V41" s="248">
        <v>0.24</v>
      </c>
      <c r="W41" s="248">
        <v>0.14699999999999999</v>
      </c>
      <c r="X41"/>
      <c r="Y41"/>
      <c r="Z41"/>
      <c r="AA41"/>
      <c r="AB41"/>
      <c r="AC41" s="249">
        <v>42.9</v>
      </c>
      <c r="AD41"/>
      <c r="AE41"/>
      <c r="AF41"/>
      <c r="AG41"/>
      <c r="AH41" s="249">
        <v>85.8</v>
      </c>
      <c r="AI41"/>
      <c r="AJ41" s="249">
        <v>26.3</v>
      </c>
      <c r="AK41"/>
      <c r="AL41" s="249">
        <v>10.7</v>
      </c>
      <c r="AM41" s="248">
        <v>0.161</v>
      </c>
      <c r="AN41"/>
      <c r="AO41" s="249">
        <v>3.5</v>
      </c>
      <c r="AP41" s="246">
        <v>69.989999999999995</v>
      </c>
      <c r="AQ41" s="246">
        <v>0.7</v>
      </c>
      <c r="AR41"/>
      <c r="AS41"/>
      <c r="AT41"/>
      <c r="AU41"/>
      <c r="AV41" s="248">
        <v>15.744999999999999</v>
      </c>
      <c r="AW41" s="248">
        <v>14.576000000000001</v>
      </c>
      <c r="AX41"/>
      <c r="AY41"/>
      <c r="AZ41"/>
      <c r="BA41"/>
      <c r="BB41"/>
      <c r="BC41"/>
      <c r="BD41" s="242">
        <f>(BD39+BD40)/2</f>
        <v>42.694492187500003</v>
      </c>
      <c r="BE41" s="246">
        <v>14.34</v>
      </c>
      <c r="BF41" s="246">
        <v>20.88</v>
      </c>
    </row>
    <row r="42" spans="1:58" x14ac:dyDescent="0.25">
      <c r="A42" s="232">
        <v>40582</v>
      </c>
      <c r="B42" s="246">
        <v>6.19</v>
      </c>
      <c r="C42" s="248">
        <v>6.27</v>
      </c>
      <c r="D42"/>
      <c r="E42"/>
      <c r="F42"/>
      <c r="G42"/>
      <c r="H42" s="246">
        <v>8.23</v>
      </c>
      <c r="I42" s="246">
        <v>1.61</v>
      </c>
      <c r="J42"/>
      <c r="K42"/>
      <c r="L42"/>
      <c r="M42"/>
      <c r="N42" s="247">
        <v>33</v>
      </c>
      <c r="O42"/>
      <c r="P42"/>
      <c r="Q42"/>
      <c r="R42" s="247">
        <v>0</v>
      </c>
      <c r="S42" s="248">
        <v>0.52500000000000002</v>
      </c>
      <c r="T42"/>
      <c r="U42"/>
      <c r="V42" s="248">
        <v>9.5000000000000001E-2</v>
      </c>
      <c r="W42" s="248">
        <v>8.5000000000000006E-2</v>
      </c>
      <c r="X42"/>
      <c r="Y42"/>
      <c r="Z42"/>
      <c r="AA42"/>
      <c r="AB42"/>
      <c r="AC42" s="249">
        <v>40.1</v>
      </c>
      <c r="AD42"/>
      <c r="AE42"/>
      <c r="AF42"/>
      <c r="AG42"/>
      <c r="AH42" s="249">
        <v>80.2</v>
      </c>
      <c r="AI42"/>
      <c r="AJ42" s="249">
        <v>27.1</v>
      </c>
      <c r="AK42"/>
      <c r="AL42" s="249">
        <v>10.3</v>
      </c>
      <c r="AM42" s="248">
        <v>4.8000000000000001E-2</v>
      </c>
      <c r="AN42"/>
      <c r="AO42" s="249">
        <v>3.6</v>
      </c>
      <c r="AP42" s="246">
        <v>70.47</v>
      </c>
      <c r="AQ42" s="246">
        <v>0.7</v>
      </c>
      <c r="AR42"/>
      <c r="AS42"/>
      <c r="AT42"/>
      <c r="AU42"/>
      <c r="AV42" s="248">
        <v>14.637</v>
      </c>
      <c r="AW42" s="248">
        <v>13.827999999999999</v>
      </c>
      <c r="AX42"/>
      <c r="AY42"/>
      <c r="AZ42"/>
      <c r="BA42"/>
      <c r="BB42"/>
      <c r="BC42"/>
      <c r="BD42" s="242">
        <f>(BD40+BD41)/2</f>
        <v>42.534941406249999</v>
      </c>
      <c r="BE42" s="246">
        <v>14.17</v>
      </c>
      <c r="BF42" s="246">
        <v>15.89</v>
      </c>
    </row>
    <row r="43" spans="1:58" x14ac:dyDescent="0.25">
      <c r="A43" s="232">
        <v>40583</v>
      </c>
      <c r="B43" s="246">
        <v>6.1</v>
      </c>
      <c r="C43" s="248">
        <v>6.42</v>
      </c>
      <c r="D43"/>
      <c r="E43"/>
      <c r="F43"/>
      <c r="G43"/>
      <c r="H43" s="246">
        <v>7.94</v>
      </c>
      <c r="I43" s="246">
        <v>1.27</v>
      </c>
      <c r="J43"/>
      <c r="K43"/>
      <c r="L43"/>
      <c r="M43"/>
      <c r="N43" s="247">
        <v>37</v>
      </c>
      <c r="O43"/>
      <c r="P43"/>
      <c r="Q43"/>
      <c r="R43" s="247">
        <v>0</v>
      </c>
      <c r="S43" s="248">
        <v>0.50600000000000001</v>
      </c>
      <c r="T43"/>
      <c r="U43"/>
      <c r="V43" s="248">
        <v>0.13</v>
      </c>
      <c r="W43" s="248">
        <v>0.10100000000000001</v>
      </c>
      <c r="X43"/>
      <c r="Y43"/>
      <c r="Z43"/>
      <c r="AA43"/>
      <c r="AB43"/>
      <c r="AC43" s="249">
        <v>38.799999999999997</v>
      </c>
      <c r="AD43"/>
      <c r="AE43"/>
      <c r="AF43"/>
      <c r="AG43"/>
      <c r="AH43" s="249">
        <v>77.599999999999994</v>
      </c>
      <c r="AI43"/>
      <c r="AJ43" s="249">
        <v>25.6</v>
      </c>
      <c r="AK43"/>
      <c r="AL43" s="249">
        <v>11</v>
      </c>
      <c r="AM43" s="248">
        <v>9.1999999999999998E-2</v>
      </c>
      <c r="AN43"/>
      <c r="AO43" s="249">
        <v>3.8</v>
      </c>
      <c r="AP43" s="246">
        <v>49.35</v>
      </c>
      <c r="AQ43" s="246">
        <v>0.32</v>
      </c>
      <c r="AR43"/>
      <c r="AS43"/>
      <c r="AT43"/>
      <c r="AU43"/>
      <c r="AV43" s="248">
        <v>15.013999999999999</v>
      </c>
      <c r="AW43" s="248">
        <v>14.073</v>
      </c>
      <c r="AX43"/>
      <c r="AY43"/>
      <c r="AZ43"/>
      <c r="BA43"/>
      <c r="BB43"/>
      <c r="BC43"/>
      <c r="BD43" s="246">
        <v>23.94</v>
      </c>
      <c r="BE43" s="246">
        <v>14.03</v>
      </c>
      <c r="BF43" s="246">
        <v>14.81</v>
      </c>
    </row>
    <row r="44" spans="1:58" x14ac:dyDescent="0.25">
      <c r="A44" s="232">
        <v>40584</v>
      </c>
      <c r="B44" s="246">
        <v>6.35</v>
      </c>
      <c r="C44" s="248">
        <v>6.46</v>
      </c>
      <c r="D44"/>
      <c r="E44"/>
      <c r="F44"/>
      <c r="G44"/>
      <c r="H44" s="246">
        <v>8.0399999999999991</v>
      </c>
      <c r="I44" s="246">
        <v>1.17</v>
      </c>
      <c r="J44"/>
      <c r="K44"/>
      <c r="L44"/>
      <c r="M44"/>
      <c r="N44" s="247">
        <v>31</v>
      </c>
      <c r="O44"/>
      <c r="P44"/>
      <c r="Q44"/>
      <c r="R44" s="247">
        <v>0</v>
      </c>
      <c r="S44" s="248">
        <v>0.5</v>
      </c>
      <c r="T44"/>
      <c r="U44"/>
      <c r="V44" s="248">
        <v>0.161</v>
      </c>
      <c r="W44" s="248">
        <v>0.127</v>
      </c>
      <c r="X44"/>
      <c r="Y44"/>
      <c r="Z44"/>
      <c r="AA44"/>
      <c r="AB44"/>
      <c r="AC44" s="249">
        <v>38.200000000000003</v>
      </c>
      <c r="AD44"/>
      <c r="AE44"/>
      <c r="AF44"/>
      <c r="AG44"/>
      <c r="AH44" s="249">
        <v>76.400000000000006</v>
      </c>
      <c r="AI44"/>
      <c r="AJ44" s="249">
        <v>26.6</v>
      </c>
      <c r="AK44"/>
      <c r="AL44" s="249">
        <v>10.9</v>
      </c>
      <c r="AM44" s="248">
        <v>9.6000000000000002E-2</v>
      </c>
      <c r="AN44"/>
      <c r="AO44" s="249">
        <v>3.7</v>
      </c>
      <c r="AP44" s="246">
        <v>65.53</v>
      </c>
      <c r="AQ44" s="246">
        <v>0.86</v>
      </c>
      <c r="AR44"/>
      <c r="AS44"/>
      <c r="AT44"/>
      <c r="AU44"/>
      <c r="AV44" s="248">
        <v>15.879</v>
      </c>
      <c r="AW44" s="248">
        <v>14.662000000000001</v>
      </c>
      <c r="AX44"/>
      <c r="AY44"/>
      <c r="AZ44"/>
      <c r="BA44"/>
      <c r="BB44"/>
      <c r="BC44"/>
      <c r="BD44" s="246">
        <v>23.94</v>
      </c>
      <c r="BE44" s="246">
        <v>14.54</v>
      </c>
      <c r="BF44" s="187">
        <v>15.1</v>
      </c>
    </row>
    <row r="45" spans="1:58" x14ac:dyDescent="0.25">
      <c r="A45" s="232">
        <v>40585</v>
      </c>
      <c r="B45" s="246">
        <v>6.89</v>
      </c>
      <c r="C45" s="248">
        <v>6.54</v>
      </c>
      <c r="D45"/>
      <c r="E45"/>
      <c r="F45"/>
      <c r="G45"/>
      <c r="H45" s="246">
        <v>7.38</v>
      </c>
      <c r="I45" s="246">
        <v>1.18</v>
      </c>
      <c r="J45"/>
      <c r="K45"/>
      <c r="L45"/>
      <c r="M45"/>
      <c r="N45" s="247">
        <v>33</v>
      </c>
      <c r="O45"/>
      <c r="P45"/>
      <c r="Q45"/>
      <c r="R45" s="247">
        <v>0</v>
      </c>
      <c r="S45" s="248">
        <v>0.49199999999999999</v>
      </c>
      <c r="T45"/>
      <c r="U45"/>
      <c r="V45" s="248">
        <v>0.13200000000000001</v>
      </c>
      <c r="W45" s="248">
        <v>0.20200000000000001</v>
      </c>
      <c r="X45"/>
      <c r="Y45"/>
      <c r="Z45"/>
      <c r="AA45"/>
      <c r="AB45"/>
      <c r="AC45" s="249">
        <v>34.799999999999997</v>
      </c>
      <c r="AD45"/>
      <c r="AE45"/>
      <c r="AF45"/>
      <c r="AG45"/>
      <c r="AH45" s="249">
        <v>69.7</v>
      </c>
      <c r="AI45"/>
      <c r="AJ45" s="249">
        <v>27.5</v>
      </c>
      <c r="AK45"/>
      <c r="AL45" s="249">
        <v>10.199999999999999</v>
      </c>
      <c r="AM45" s="248">
        <v>8.8999999999999996E-2</v>
      </c>
      <c r="AN45"/>
      <c r="AO45" s="249">
        <v>4</v>
      </c>
      <c r="AP45" s="246">
        <v>55.39</v>
      </c>
      <c r="AQ45" s="246">
        <v>0.56000000000000005</v>
      </c>
      <c r="AR45"/>
      <c r="AS45"/>
      <c r="AT45"/>
      <c r="AU45"/>
      <c r="AV45" s="248">
        <v>15.461</v>
      </c>
      <c r="AW45" s="248">
        <v>14.436</v>
      </c>
      <c r="AX45"/>
      <c r="AY45"/>
      <c r="AZ45"/>
      <c r="BA45"/>
      <c r="BB45"/>
      <c r="BC45"/>
      <c r="BD45" s="246">
        <v>31.46</v>
      </c>
      <c r="BE45" s="246">
        <v>15.66</v>
      </c>
      <c r="BF45" s="187">
        <v>12.65</v>
      </c>
    </row>
    <row r="46" spans="1:58" x14ac:dyDescent="0.25">
      <c r="A46" s="232">
        <v>40586</v>
      </c>
      <c r="B46" s="246">
        <v>6.07</v>
      </c>
      <c r="C46" s="248">
        <v>6.43</v>
      </c>
      <c r="D46"/>
      <c r="E46"/>
      <c r="F46"/>
      <c r="G46"/>
      <c r="H46" s="246">
        <v>7.18</v>
      </c>
      <c r="I46" s="246">
        <v>1.26</v>
      </c>
      <c r="J46"/>
      <c r="K46"/>
      <c r="L46"/>
      <c r="M46"/>
      <c r="N46" s="247">
        <v>37</v>
      </c>
      <c r="O46"/>
      <c r="P46"/>
      <c r="Q46"/>
      <c r="R46" s="247">
        <v>0</v>
      </c>
      <c r="S46" s="248">
        <v>0.48799999999999999</v>
      </c>
      <c r="T46"/>
      <c r="U46"/>
      <c r="V46" s="248">
        <v>0.104</v>
      </c>
      <c r="W46" s="248">
        <v>0.23599999999999999</v>
      </c>
      <c r="X46"/>
      <c r="Y46"/>
      <c r="Z46"/>
      <c r="AA46"/>
      <c r="AB46"/>
      <c r="AC46" s="249">
        <v>35.4</v>
      </c>
      <c r="AD46"/>
      <c r="AE46"/>
      <c r="AF46"/>
      <c r="AG46"/>
      <c r="AH46" s="249">
        <v>70.8</v>
      </c>
      <c r="AI46"/>
      <c r="AJ46" s="249">
        <v>19.2</v>
      </c>
      <c r="AK46"/>
      <c r="AL46" s="249">
        <v>8.4</v>
      </c>
      <c r="AM46" s="248">
        <v>0.112</v>
      </c>
      <c r="AN46"/>
      <c r="AO46" s="249">
        <v>3.8</v>
      </c>
      <c r="AP46" s="246">
        <v>64.099999999999994</v>
      </c>
      <c r="AQ46" s="246">
        <v>0.79</v>
      </c>
      <c r="AR46"/>
      <c r="AS46"/>
      <c r="AT46"/>
      <c r="AU46"/>
      <c r="AV46" s="248">
        <v>15.27</v>
      </c>
      <c r="AW46" s="248">
        <v>14.17</v>
      </c>
      <c r="AX46"/>
      <c r="AY46"/>
      <c r="AZ46"/>
      <c r="BA46"/>
      <c r="BB46"/>
      <c r="BC46"/>
      <c r="BD46" s="246">
        <v>30.99</v>
      </c>
      <c r="BE46" s="246">
        <v>13.28</v>
      </c>
      <c r="BF46" s="187">
        <v>12.44</v>
      </c>
    </row>
    <row r="47" spans="1:58" x14ac:dyDescent="0.25">
      <c r="A47" s="232">
        <v>40587</v>
      </c>
      <c r="B47" s="242">
        <f t="shared" ref="B47:C47" si="62">(B46+B48)/2</f>
        <v>6.1349999999999998</v>
      </c>
      <c r="C47" s="244">
        <f t="shared" si="62"/>
        <v>6.15</v>
      </c>
      <c r="D47"/>
      <c r="E47"/>
      <c r="F47"/>
      <c r="G47"/>
      <c r="H47" s="242">
        <f t="shared" ref="H47:I47" si="63">(H46+H48)/2</f>
        <v>7.1749999999999998</v>
      </c>
      <c r="I47" s="242">
        <f t="shared" si="63"/>
        <v>1.2549999999999999</v>
      </c>
      <c r="J47"/>
      <c r="K47"/>
      <c r="L47"/>
      <c r="M47"/>
      <c r="N47" s="243">
        <f t="shared" ref="N47" si="64">(N46+N48)/2</f>
        <v>33</v>
      </c>
      <c r="O47"/>
      <c r="P47"/>
      <c r="Q47"/>
      <c r="R47" s="243">
        <f t="shared" ref="R47:S47" si="65">(R46+R48)/2</f>
        <v>0</v>
      </c>
      <c r="S47" s="244">
        <f t="shared" si="65"/>
        <v>0.48599999999999999</v>
      </c>
      <c r="T47"/>
      <c r="U47"/>
      <c r="V47" s="244">
        <f t="shared" ref="V47:W47" si="66">(V46+V48)/2</f>
        <v>0.1585</v>
      </c>
      <c r="W47" s="244">
        <f t="shared" si="66"/>
        <v>0.27300000000000002</v>
      </c>
      <c r="X47"/>
      <c r="Y47"/>
      <c r="Z47"/>
      <c r="AA47"/>
      <c r="AB47"/>
      <c r="AC47" s="245">
        <f t="shared" ref="AC47" si="67">(AC46+AC48)/2</f>
        <v>36.9</v>
      </c>
      <c r="AD47"/>
      <c r="AE47"/>
      <c r="AF47"/>
      <c r="AG47"/>
      <c r="AH47" s="245">
        <f t="shared" ref="AH47" si="68">(AH46+AH48)/2</f>
        <v>73.849999999999994</v>
      </c>
      <c r="AI47"/>
      <c r="AJ47" s="245">
        <f t="shared" ref="AJ47" si="69">(AJ46+AJ48)/2</f>
        <v>27.1</v>
      </c>
      <c r="AK47"/>
      <c r="AL47" s="245">
        <f t="shared" ref="AL47:AM47" si="70">(AL46+AL48)/2</f>
        <v>9.15</v>
      </c>
      <c r="AM47" s="244">
        <f t="shared" si="70"/>
        <v>8.2000000000000003E-2</v>
      </c>
      <c r="AN47"/>
      <c r="AO47" s="245">
        <f t="shared" ref="AO47:AQ47" si="71">(AO46+AO48)/2</f>
        <v>3.65</v>
      </c>
      <c r="AP47" s="242">
        <f t="shared" si="71"/>
        <v>59.435000000000002</v>
      </c>
      <c r="AQ47" s="242">
        <f t="shared" si="71"/>
        <v>0.61499999999999999</v>
      </c>
      <c r="AR47"/>
      <c r="AS47"/>
      <c r="AT47"/>
      <c r="AU47"/>
      <c r="AV47" s="244">
        <f t="shared" ref="AV47:AW47" si="72">(AV46+AV48)/2</f>
        <v>15.503</v>
      </c>
      <c r="AW47" s="244">
        <f t="shared" si="72"/>
        <v>14.407499999999999</v>
      </c>
      <c r="AX47"/>
      <c r="AY47"/>
      <c r="AZ47"/>
      <c r="BA47"/>
      <c r="BB47"/>
      <c r="BC47"/>
      <c r="BD47" s="242">
        <f t="shared" ref="BD47:BF47" si="73">(BD46+BD48)/2</f>
        <v>27.229999999999997</v>
      </c>
      <c r="BE47" s="242">
        <f t="shared" si="73"/>
        <v>14.024999999999999</v>
      </c>
      <c r="BF47" s="242">
        <f t="shared" si="73"/>
        <v>14.18</v>
      </c>
    </row>
    <row r="48" spans="1:58" x14ac:dyDescent="0.25">
      <c r="A48" s="232">
        <v>40588</v>
      </c>
      <c r="B48" s="246">
        <v>6.2</v>
      </c>
      <c r="C48" s="248">
        <v>5.87</v>
      </c>
      <c r="D48"/>
      <c r="E48"/>
      <c r="F48"/>
      <c r="G48"/>
      <c r="H48" s="246">
        <v>7.17</v>
      </c>
      <c r="I48" s="246">
        <v>1.25</v>
      </c>
      <c r="J48"/>
      <c r="K48"/>
      <c r="L48"/>
      <c r="M48"/>
      <c r="N48" s="247">
        <v>29</v>
      </c>
      <c r="O48"/>
      <c r="P48"/>
      <c r="Q48"/>
      <c r="R48" s="247">
        <v>0</v>
      </c>
      <c r="S48" s="248">
        <v>0.48399999999999999</v>
      </c>
      <c r="T48"/>
      <c r="U48"/>
      <c r="V48" s="248">
        <v>0.21299999999999999</v>
      </c>
      <c r="W48" s="248">
        <v>0.31</v>
      </c>
      <c r="X48"/>
      <c r="Y48"/>
      <c r="Z48"/>
      <c r="AA48"/>
      <c r="AB48"/>
      <c r="AC48" s="249">
        <v>38.4</v>
      </c>
      <c r="AD48"/>
      <c r="AE48"/>
      <c r="AF48"/>
      <c r="AG48"/>
      <c r="AH48" s="249">
        <v>76.900000000000006</v>
      </c>
      <c r="AI48"/>
      <c r="AJ48" s="249">
        <v>35</v>
      </c>
      <c r="AK48"/>
      <c r="AL48" s="249">
        <v>9.9</v>
      </c>
      <c r="AM48" s="248">
        <v>5.1999999999999998E-2</v>
      </c>
      <c r="AN48"/>
      <c r="AO48" s="249">
        <v>3.5</v>
      </c>
      <c r="AP48" s="246">
        <v>54.77</v>
      </c>
      <c r="AQ48" s="246">
        <v>0.44</v>
      </c>
      <c r="AR48"/>
      <c r="AS48"/>
      <c r="AT48"/>
      <c r="AU48"/>
      <c r="AV48" s="248">
        <v>15.736000000000001</v>
      </c>
      <c r="AW48" s="248">
        <v>14.645</v>
      </c>
      <c r="AX48"/>
      <c r="AY48"/>
      <c r="AZ48"/>
      <c r="BA48"/>
      <c r="BB48"/>
      <c r="BC48"/>
      <c r="BD48" s="246">
        <v>23.47</v>
      </c>
      <c r="BE48" s="246">
        <v>14.77</v>
      </c>
      <c r="BF48" s="246">
        <v>15.92</v>
      </c>
    </row>
    <row r="49" spans="1:58" x14ac:dyDescent="0.25">
      <c r="A49" s="232">
        <v>40589</v>
      </c>
      <c r="B49" s="246">
        <v>6.23</v>
      </c>
      <c r="C49" s="248">
        <v>6.1</v>
      </c>
      <c r="D49"/>
      <c r="E49"/>
      <c r="F49"/>
      <c r="G49"/>
      <c r="H49" s="187">
        <v>7.24</v>
      </c>
      <c r="I49" s="246">
        <v>1.3</v>
      </c>
      <c r="J49"/>
      <c r="K49"/>
      <c r="L49"/>
      <c r="M49"/>
      <c r="N49" s="247">
        <v>37</v>
      </c>
      <c r="O49"/>
      <c r="P49"/>
      <c r="Q49"/>
      <c r="R49" s="247">
        <v>0</v>
      </c>
      <c r="S49" s="248">
        <v>0.46400000000000002</v>
      </c>
      <c r="T49"/>
      <c r="U49"/>
      <c r="V49" s="248">
        <v>0.22700000000000001</v>
      </c>
      <c r="W49" s="248">
        <v>9.7000000000000003E-2</v>
      </c>
      <c r="X49"/>
      <c r="Y49"/>
      <c r="Z49"/>
      <c r="AA49"/>
      <c r="AB49"/>
      <c r="AC49" s="249">
        <v>36.1</v>
      </c>
      <c r="AD49"/>
      <c r="AE49"/>
      <c r="AF49"/>
      <c r="AG49"/>
      <c r="AH49" s="249">
        <v>72.2</v>
      </c>
      <c r="AI49"/>
      <c r="AJ49" s="249">
        <v>28.7</v>
      </c>
      <c r="AK49"/>
      <c r="AL49" s="249">
        <v>10.199999999999999</v>
      </c>
      <c r="AM49" s="248">
        <v>6.6000000000000003E-2</v>
      </c>
      <c r="AN49"/>
      <c r="AO49" s="249">
        <v>3.5</v>
      </c>
      <c r="AP49" s="246">
        <v>49.86</v>
      </c>
      <c r="AQ49" s="246">
        <v>0.34</v>
      </c>
      <c r="AR49"/>
      <c r="AS49"/>
      <c r="AT49"/>
      <c r="AU49"/>
      <c r="AV49" s="248">
        <v>14.672000000000001</v>
      </c>
      <c r="AW49" s="248">
        <v>13.834</v>
      </c>
      <c r="AX49"/>
      <c r="AY49"/>
      <c r="AZ49"/>
      <c r="BA49"/>
      <c r="BB49"/>
      <c r="BC49"/>
      <c r="BD49" s="246">
        <v>23.47</v>
      </c>
      <c r="BE49" s="246">
        <v>14.2</v>
      </c>
      <c r="BF49" s="246">
        <v>16.7</v>
      </c>
    </row>
    <row r="50" spans="1:58" x14ac:dyDescent="0.25">
      <c r="A50" s="232">
        <v>40590</v>
      </c>
      <c r="B50" s="246">
        <v>6.38</v>
      </c>
      <c r="C50" s="248">
        <v>6.41</v>
      </c>
      <c r="D50"/>
      <c r="E50"/>
      <c r="F50"/>
      <c r="G50"/>
      <c r="H50" s="246">
        <v>7.32</v>
      </c>
      <c r="I50" s="246">
        <v>1.25</v>
      </c>
      <c r="J50"/>
      <c r="K50"/>
      <c r="L50"/>
      <c r="M50"/>
      <c r="N50" s="247">
        <v>28</v>
      </c>
      <c r="O50"/>
      <c r="P50"/>
      <c r="Q50"/>
      <c r="R50" s="247">
        <v>0</v>
      </c>
      <c r="S50" s="248">
        <v>0.44800000000000001</v>
      </c>
      <c r="T50"/>
      <c r="U50"/>
      <c r="V50" s="248">
        <v>0.14299999999999999</v>
      </c>
      <c r="W50" s="248">
        <v>0.128</v>
      </c>
      <c r="X50"/>
      <c r="Y50"/>
      <c r="Z50"/>
      <c r="AA50"/>
      <c r="AB50"/>
      <c r="AC50" s="249">
        <v>38.700000000000003</v>
      </c>
      <c r="AD50"/>
      <c r="AE50"/>
      <c r="AF50"/>
      <c r="AG50"/>
      <c r="AH50" s="249">
        <v>77.400000000000006</v>
      </c>
      <c r="AI50"/>
      <c r="AJ50" s="249">
        <v>33.5</v>
      </c>
      <c r="AK50"/>
      <c r="AL50" s="249">
        <v>9.6</v>
      </c>
      <c r="AM50" s="248">
        <v>4.1000000000000002E-2</v>
      </c>
      <c r="AN50"/>
      <c r="AO50" s="249">
        <v>3.6</v>
      </c>
      <c r="AP50" s="246">
        <v>54.82</v>
      </c>
      <c r="AQ50" s="246">
        <v>0.5</v>
      </c>
      <c r="AR50"/>
      <c r="AS50"/>
      <c r="AT50"/>
      <c r="AU50"/>
      <c r="AV50" s="248">
        <v>15.031000000000001</v>
      </c>
      <c r="AW50" s="248">
        <v>14.2</v>
      </c>
      <c r="AX50"/>
      <c r="AY50"/>
      <c r="AZ50"/>
      <c r="BA50"/>
      <c r="BB50"/>
      <c r="BC50"/>
      <c r="BD50" s="246">
        <v>22.95</v>
      </c>
      <c r="BE50" s="246">
        <v>14.16</v>
      </c>
      <c r="BF50" s="246">
        <v>16.62</v>
      </c>
    </row>
    <row r="51" spans="1:58" x14ac:dyDescent="0.25">
      <c r="A51" s="232">
        <v>40591</v>
      </c>
      <c r="B51" s="246">
        <v>6.62</v>
      </c>
      <c r="C51" s="248">
        <v>6.09</v>
      </c>
      <c r="D51"/>
      <c r="E51"/>
      <c r="F51"/>
      <c r="G51"/>
      <c r="H51" s="246">
        <v>7.37</v>
      </c>
      <c r="I51" s="246">
        <v>1.34</v>
      </c>
      <c r="J51"/>
      <c r="K51"/>
      <c r="L51"/>
      <c r="M51"/>
      <c r="N51" s="247">
        <v>29</v>
      </c>
      <c r="O51"/>
      <c r="P51"/>
      <c r="Q51"/>
      <c r="R51" s="247">
        <v>0</v>
      </c>
      <c r="S51" s="248">
        <v>0.44500000000000001</v>
      </c>
      <c r="T51"/>
      <c r="U51"/>
      <c r="V51" s="248">
        <v>0.10100000000000001</v>
      </c>
      <c r="W51" s="248">
        <v>0.11899999999999999</v>
      </c>
      <c r="X51"/>
      <c r="Y51"/>
      <c r="Z51"/>
      <c r="AA51"/>
      <c r="AB51"/>
      <c r="AC51" s="249">
        <v>39.299999999999997</v>
      </c>
      <c r="AD51"/>
      <c r="AE51"/>
      <c r="AF51"/>
      <c r="AG51"/>
      <c r="AH51" s="249">
        <v>78.599999999999994</v>
      </c>
      <c r="AI51"/>
      <c r="AJ51" s="249">
        <v>30.9</v>
      </c>
      <c r="AK51"/>
      <c r="AL51" s="249">
        <v>9.3000000000000007</v>
      </c>
      <c r="AM51" s="248">
        <v>5.1999999999999998E-2</v>
      </c>
      <c r="AN51"/>
      <c r="AO51" s="249">
        <v>3.9</v>
      </c>
      <c r="AP51" s="246">
        <v>50.29</v>
      </c>
      <c r="AQ51" s="246">
        <v>0.27</v>
      </c>
      <c r="AR51"/>
      <c r="AS51"/>
      <c r="AT51"/>
      <c r="AU51"/>
      <c r="AV51" s="248">
        <v>15.397</v>
      </c>
      <c r="AW51" s="248">
        <v>14.188000000000001</v>
      </c>
      <c r="AX51"/>
      <c r="AY51"/>
      <c r="AZ51"/>
      <c r="BA51"/>
      <c r="BB51"/>
      <c r="BC51"/>
      <c r="BD51" s="246">
        <v>15.03</v>
      </c>
      <c r="BE51" s="246">
        <v>13.83</v>
      </c>
      <c r="BF51" s="246">
        <v>19.399999999999999</v>
      </c>
    </row>
    <row r="52" spans="1:58" x14ac:dyDescent="0.25">
      <c r="A52" s="232">
        <v>40592</v>
      </c>
      <c r="B52" s="246">
        <v>6.11</v>
      </c>
      <c r="C52" s="248">
        <v>6.52</v>
      </c>
      <c r="D52"/>
      <c r="E52"/>
      <c r="F52"/>
      <c r="G52"/>
      <c r="H52" s="246">
        <v>7.14</v>
      </c>
      <c r="I52" s="246">
        <v>1.36</v>
      </c>
      <c r="J52"/>
      <c r="K52"/>
      <c r="L52"/>
      <c r="M52"/>
      <c r="N52" s="247">
        <v>30</v>
      </c>
      <c r="O52"/>
      <c r="P52"/>
      <c r="Q52"/>
      <c r="R52" s="247">
        <v>0</v>
      </c>
      <c r="S52" s="248">
        <v>0.41899999999999998</v>
      </c>
      <c r="T52"/>
      <c r="U52"/>
      <c r="V52" s="248">
        <v>9.8000000000000004E-2</v>
      </c>
      <c r="W52" s="248">
        <v>9.7000000000000003E-2</v>
      </c>
      <c r="X52"/>
      <c r="Y52"/>
      <c r="Z52"/>
      <c r="AA52"/>
      <c r="AB52"/>
      <c r="AC52" s="249">
        <v>36.200000000000003</v>
      </c>
      <c r="AD52"/>
      <c r="AE52"/>
      <c r="AF52"/>
      <c r="AG52"/>
      <c r="AH52" s="249">
        <v>72.400000000000006</v>
      </c>
      <c r="AI52"/>
      <c r="AJ52" s="249">
        <v>28.5</v>
      </c>
      <c r="AK52"/>
      <c r="AL52" s="249">
        <v>9.1</v>
      </c>
      <c r="AM52" s="248">
        <v>4.9000000000000002E-2</v>
      </c>
      <c r="AN52"/>
      <c r="AO52" s="249">
        <v>3.8</v>
      </c>
      <c r="AP52" s="246">
        <v>55.25</v>
      </c>
      <c r="AQ52" s="246">
        <v>0.45</v>
      </c>
      <c r="AR52"/>
      <c r="AS52"/>
      <c r="AT52"/>
      <c r="AU52"/>
      <c r="AV52" s="248">
        <v>14.566000000000001</v>
      </c>
      <c r="AW52" s="248">
        <v>13.840999999999999</v>
      </c>
      <c r="AX52"/>
      <c r="AY52"/>
      <c r="AZ52"/>
      <c r="BA52"/>
      <c r="BB52"/>
      <c r="BC52"/>
      <c r="BD52" s="242">
        <f>(BD50+BD51)/2</f>
        <v>18.989999999999998</v>
      </c>
      <c r="BE52" s="242">
        <f>(BE51+BE53)/2</f>
        <v>13.405000000000001</v>
      </c>
      <c r="BF52" s="242">
        <f>(BF51+BF53)/2</f>
        <v>17.18</v>
      </c>
    </row>
    <row r="53" spans="1:58" x14ac:dyDescent="0.25">
      <c r="A53" s="232">
        <v>40593</v>
      </c>
      <c r="B53" s="246">
        <v>6.03</v>
      </c>
      <c r="C53" s="248">
        <v>6.84</v>
      </c>
      <c r="D53"/>
      <c r="E53"/>
      <c r="F53"/>
      <c r="G53"/>
      <c r="H53" s="246">
        <v>7.31</v>
      </c>
      <c r="I53" s="246">
        <v>1.41</v>
      </c>
      <c r="J53"/>
      <c r="K53"/>
      <c r="L53"/>
      <c r="M53"/>
      <c r="N53" s="247">
        <v>29</v>
      </c>
      <c r="O53"/>
      <c r="P53"/>
      <c r="Q53"/>
      <c r="R53" s="247">
        <v>0</v>
      </c>
      <c r="S53" s="248">
        <v>0.41299999999999998</v>
      </c>
      <c r="T53"/>
      <c r="U53"/>
      <c r="V53" s="248">
        <v>8.6999999999999994E-2</v>
      </c>
      <c r="W53" s="248">
        <v>8.4000000000000005E-2</v>
      </c>
      <c r="X53"/>
      <c r="Y53"/>
      <c r="Z53"/>
      <c r="AA53"/>
      <c r="AB53"/>
      <c r="AC53" s="249">
        <v>35.9</v>
      </c>
      <c r="AD53"/>
      <c r="AE53"/>
      <c r="AF53"/>
      <c r="AG53"/>
      <c r="AH53" s="249">
        <v>71.8</v>
      </c>
      <c r="AI53"/>
      <c r="AJ53" s="249">
        <v>29.3</v>
      </c>
      <c r="AK53"/>
      <c r="AL53" s="249">
        <v>9.3000000000000007</v>
      </c>
      <c r="AM53" s="248">
        <v>0.02</v>
      </c>
      <c r="AN53"/>
      <c r="AO53" s="249">
        <v>3.5</v>
      </c>
      <c r="AP53" s="246">
        <v>64.52</v>
      </c>
      <c r="AQ53" s="246">
        <v>0.67</v>
      </c>
      <c r="AR53"/>
      <c r="AS53"/>
      <c r="AT53"/>
      <c r="AU53"/>
      <c r="AV53" s="248">
        <v>15.21</v>
      </c>
      <c r="AW53" s="248">
        <v>14.05</v>
      </c>
      <c r="AX53"/>
      <c r="AY53"/>
      <c r="AZ53"/>
      <c r="BA53"/>
      <c r="BB53"/>
      <c r="BC53"/>
      <c r="BD53" s="242">
        <f>(BD51+BD52)/2</f>
        <v>17.009999999999998</v>
      </c>
      <c r="BE53" s="246">
        <v>12.98</v>
      </c>
      <c r="BF53" s="246">
        <v>14.96</v>
      </c>
    </row>
    <row r="54" spans="1:58" x14ac:dyDescent="0.25">
      <c r="A54" s="232">
        <v>40594</v>
      </c>
      <c r="B54" s="242">
        <f t="shared" ref="B54" si="74">(B53+B55)/2</f>
        <v>6.7350000000000003</v>
      </c>
      <c r="C54" s="244">
        <f>(C53+C55)/2</f>
        <v>6.76</v>
      </c>
      <c r="D54"/>
      <c r="E54"/>
      <c r="F54"/>
      <c r="G54"/>
      <c r="H54" s="242">
        <f>(H53+H55)/2</f>
        <v>7.27</v>
      </c>
      <c r="I54" s="246">
        <v>1.41</v>
      </c>
      <c r="J54"/>
      <c r="K54"/>
      <c r="L54"/>
      <c r="M54"/>
      <c r="N54" s="243">
        <f t="shared" ref="N54" si="75">(N53+N55)/2</f>
        <v>29.5</v>
      </c>
      <c r="O54"/>
      <c r="P54"/>
      <c r="Q54"/>
      <c r="R54" s="243">
        <f t="shared" ref="R54" si="76">(R53+R55)/2</f>
        <v>0</v>
      </c>
      <c r="S54" s="244">
        <f>(S53+S55)/2</f>
        <v>0.40100000000000002</v>
      </c>
      <c r="T54"/>
      <c r="U54"/>
      <c r="V54" s="244">
        <f t="shared" ref="V54:W54" si="77">(V53+V55)/2</f>
        <v>8.3999999999999991E-2</v>
      </c>
      <c r="W54" s="244">
        <f t="shared" si="77"/>
        <v>8.2000000000000003E-2</v>
      </c>
      <c r="X54"/>
      <c r="Y54"/>
      <c r="Z54"/>
      <c r="AA54"/>
      <c r="AB54"/>
      <c r="AC54" s="245">
        <f t="shared" ref="AC54" si="78">(AC53+AC55)/2</f>
        <v>36.700000000000003</v>
      </c>
      <c r="AD54"/>
      <c r="AE54"/>
      <c r="AF54"/>
      <c r="AG54"/>
      <c r="AH54" s="245">
        <f t="shared" ref="AH54" si="79">(AH53+AH55)/2</f>
        <v>73.449999999999989</v>
      </c>
      <c r="AI54"/>
      <c r="AJ54" s="245">
        <f t="shared" ref="AJ54" si="80">(AJ53+AJ55)/2</f>
        <v>27.200000000000003</v>
      </c>
      <c r="AK54"/>
      <c r="AL54" s="245">
        <f t="shared" ref="AL54:AM54" si="81">(AL53+AL55)/2</f>
        <v>9.6000000000000014</v>
      </c>
      <c r="AM54" s="244">
        <f t="shared" si="81"/>
        <v>2.3E-2</v>
      </c>
      <c r="AN54"/>
      <c r="AO54" s="245">
        <f t="shared" ref="AO54" si="82">(AO53+AO55)/2</f>
        <v>3.65</v>
      </c>
      <c r="AP54" s="246">
        <v>55.32</v>
      </c>
      <c r="AQ54" s="246">
        <v>0.47</v>
      </c>
      <c r="AR54"/>
      <c r="AS54"/>
      <c r="AT54"/>
      <c r="AU54"/>
      <c r="AV54" s="248">
        <v>14.513</v>
      </c>
      <c r="AW54" s="248">
        <v>13.340999999999999</v>
      </c>
      <c r="AX54"/>
      <c r="AY54"/>
      <c r="AZ54"/>
      <c r="BA54"/>
      <c r="BB54"/>
      <c r="BC54"/>
      <c r="BD54" s="242">
        <f>(BD52+BD53)/2</f>
        <v>18</v>
      </c>
      <c r="BE54" s="242">
        <f>(BE53+BE55)/2</f>
        <v>14.405000000000001</v>
      </c>
      <c r="BF54" s="242">
        <f>(BF53+BF55)/2</f>
        <v>14.995000000000001</v>
      </c>
    </row>
    <row r="55" spans="1:58" x14ac:dyDescent="0.25">
      <c r="A55" s="232">
        <v>40595</v>
      </c>
      <c r="B55" s="246">
        <v>7.44</v>
      </c>
      <c r="C55" s="248">
        <v>6.68</v>
      </c>
      <c r="D55"/>
      <c r="E55"/>
      <c r="F55"/>
      <c r="G55"/>
      <c r="H55" s="246">
        <v>7.23</v>
      </c>
      <c r="I55" s="246">
        <v>1.29</v>
      </c>
      <c r="J55"/>
      <c r="K55"/>
      <c r="L55"/>
      <c r="M55"/>
      <c r="N55" s="247">
        <v>30</v>
      </c>
      <c r="O55"/>
      <c r="P55"/>
      <c r="Q55"/>
      <c r="R55" s="247">
        <v>0</v>
      </c>
      <c r="S55" s="248">
        <v>0.38900000000000001</v>
      </c>
      <c r="T55"/>
      <c r="U55"/>
      <c r="V55" s="248">
        <v>8.1000000000000003E-2</v>
      </c>
      <c r="W55" s="248">
        <v>0.08</v>
      </c>
      <c r="X55"/>
      <c r="Y55"/>
      <c r="Z55"/>
      <c r="AA55"/>
      <c r="AB55"/>
      <c r="AC55" s="249">
        <v>37.5</v>
      </c>
      <c r="AD55"/>
      <c r="AE55"/>
      <c r="AF55"/>
      <c r="AG55"/>
      <c r="AH55" s="249">
        <v>75.099999999999994</v>
      </c>
      <c r="AI55"/>
      <c r="AJ55" s="249">
        <v>25.1</v>
      </c>
      <c r="AK55"/>
      <c r="AL55" s="249">
        <v>9.9</v>
      </c>
      <c r="AM55" s="248">
        <v>2.5999999999999999E-2</v>
      </c>
      <c r="AN55"/>
      <c r="AO55" s="249">
        <v>3.8</v>
      </c>
      <c r="AP55" s="246">
        <v>57.79</v>
      </c>
      <c r="AQ55" s="246">
        <v>0.61</v>
      </c>
      <c r="AR55"/>
      <c r="AS55"/>
      <c r="AT55"/>
      <c r="AU55"/>
      <c r="AV55" s="248">
        <v>14.991</v>
      </c>
      <c r="AW55" s="248">
        <v>13.786</v>
      </c>
      <c r="AX55"/>
      <c r="AY55"/>
      <c r="AZ55"/>
      <c r="BA55"/>
      <c r="BB55"/>
      <c r="BC55"/>
      <c r="BD55" s="246">
        <v>26.05</v>
      </c>
      <c r="BE55" s="246">
        <v>15.83</v>
      </c>
      <c r="BF55" s="336">
        <v>15.03</v>
      </c>
    </row>
    <row r="56" spans="1:58" x14ac:dyDescent="0.25">
      <c r="A56" s="232">
        <v>40596</v>
      </c>
      <c r="B56" s="246">
        <v>6.35</v>
      </c>
      <c r="C56" s="248">
        <v>6.34</v>
      </c>
      <c r="D56"/>
      <c r="E56"/>
      <c r="F56"/>
      <c r="G56"/>
      <c r="H56" s="246">
        <v>8.51</v>
      </c>
      <c r="I56" s="246">
        <v>1.07</v>
      </c>
      <c r="J56"/>
      <c r="K56"/>
      <c r="L56"/>
      <c r="M56"/>
      <c r="N56" s="247">
        <v>34</v>
      </c>
      <c r="O56"/>
      <c r="P56"/>
      <c r="Q56"/>
      <c r="R56" s="247">
        <v>0</v>
      </c>
      <c r="S56" s="248">
        <v>0.39400000000000002</v>
      </c>
      <c r="T56"/>
      <c r="U56"/>
      <c r="V56" s="248">
        <v>0.13</v>
      </c>
      <c r="W56" s="248">
        <v>7.9000000000000001E-2</v>
      </c>
      <c r="X56"/>
      <c r="Y56"/>
      <c r="Z56"/>
      <c r="AA56"/>
      <c r="AB56"/>
      <c r="AC56" s="249">
        <v>35.799999999999997</v>
      </c>
      <c r="AD56"/>
      <c r="AE56"/>
      <c r="AF56"/>
      <c r="AG56"/>
      <c r="AH56" s="249">
        <v>71.599999999999994</v>
      </c>
      <c r="AI56"/>
      <c r="AJ56" s="249">
        <v>21</v>
      </c>
      <c r="AK56"/>
      <c r="AL56" s="249">
        <v>8.6</v>
      </c>
      <c r="AM56" s="248">
        <v>1.0999999999999999E-2</v>
      </c>
      <c r="AN56"/>
      <c r="AO56" s="249">
        <v>3.8</v>
      </c>
      <c r="AP56" s="246">
        <v>48.51</v>
      </c>
      <c r="AQ56" s="246">
        <v>0.51</v>
      </c>
      <c r="AR56"/>
      <c r="AS56"/>
      <c r="AT56"/>
      <c r="AU56"/>
      <c r="AV56" s="248">
        <v>15.074</v>
      </c>
      <c r="AW56" s="248">
        <v>13.923</v>
      </c>
      <c r="AX56"/>
      <c r="AY56"/>
      <c r="AZ56"/>
      <c r="BA56"/>
      <c r="BB56"/>
      <c r="BC56"/>
      <c r="BD56" s="246">
        <v>24.17</v>
      </c>
      <c r="BE56" s="246">
        <v>13.46</v>
      </c>
      <c r="BF56" s="246">
        <v>15.25</v>
      </c>
    </row>
    <row r="57" spans="1:58" x14ac:dyDescent="0.25">
      <c r="A57" s="232">
        <v>40597</v>
      </c>
      <c r="B57" s="246">
        <v>6.7</v>
      </c>
      <c r="C57" s="248">
        <v>6.55</v>
      </c>
      <c r="D57"/>
      <c r="E57"/>
      <c r="F57"/>
      <c r="G57"/>
      <c r="H57" s="246">
        <v>7.37</v>
      </c>
      <c r="I57" s="246">
        <v>1.0900000000000001</v>
      </c>
      <c r="J57"/>
      <c r="K57"/>
      <c r="L57"/>
      <c r="M57"/>
      <c r="N57" s="247">
        <v>33</v>
      </c>
      <c r="O57"/>
      <c r="P57"/>
      <c r="Q57"/>
      <c r="R57" s="247">
        <v>0</v>
      </c>
      <c r="S57" s="248">
        <v>0.38700000000000001</v>
      </c>
      <c r="T57"/>
      <c r="U57"/>
      <c r="V57" s="248">
        <v>8.6999999999999994E-2</v>
      </c>
      <c r="W57" s="248">
        <v>0.13400000000000001</v>
      </c>
      <c r="X57"/>
      <c r="Y57"/>
      <c r="Z57"/>
      <c r="AA57"/>
      <c r="AB57"/>
      <c r="AC57" s="249">
        <v>35.4</v>
      </c>
      <c r="AD57"/>
      <c r="AE57"/>
      <c r="AF57"/>
      <c r="AG57"/>
      <c r="AH57" s="249">
        <v>70.8</v>
      </c>
      <c r="AI57"/>
      <c r="AJ57" s="249">
        <v>20.9</v>
      </c>
      <c r="AK57"/>
      <c r="AL57" s="249">
        <v>10.5</v>
      </c>
      <c r="AM57" s="248">
        <v>0</v>
      </c>
      <c r="AN57"/>
      <c r="AO57" s="249">
        <v>4</v>
      </c>
      <c r="AP57" s="246">
        <v>44.1</v>
      </c>
      <c r="AQ57" s="246">
        <v>0.38</v>
      </c>
      <c r="AR57"/>
      <c r="AS57"/>
      <c r="AT57"/>
      <c r="AU57"/>
      <c r="AV57" s="248">
        <v>14.811</v>
      </c>
      <c r="AW57" s="248">
        <v>13.598000000000001</v>
      </c>
      <c r="AX57"/>
      <c r="AY57"/>
      <c r="AZ57"/>
      <c r="BA57"/>
      <c r="BB57"/>
      <c r="BC57"/>
      <c r="BD57" s="246">
        <v>30.89</v>
      </c>
      <c r="BE57" s="246">
        <v>11.79</v>
      </c>
      <c r="BF57" s="246">
        <v>12.05</v>
      </c>
    </row>
    <row r="58" spans="1:58" x14ac:dyDescent="0.25">
      <c r="A58" s="232">
        <v>40598</v>
      </c>
      <c r="B58" s="246">
        <v>6.19</v>
      </c>
      <c r="C58" s="248">
        <v>5.97</v>
      </c>
      <c r="D58"/>
      <c r="E58"/>
      <c r="F58"/>
      <c r="G58"/>
      <c r="H58" s="246">
        <v>6.69</v>
      </c>
      <c r="I58" s="246">
        <v>1.06</v>
      </c>
      <c r="J58"/>
      <c r="K58"/>
      <c r="L58"/>
      <c r="M58"/>
      <c r="N58" s="247">
        <v>24</v>
      </c>
      <c r="O58"/>
      <c r="P58"/>
      <c r="Q58"/>
      <c r="R58" s="247">
        <v>5.8000000000000003E-2</v>
      </c>
      <c r="S58" s="248">
        <v>0.39</v>
      </c>
      <c r="T58"/>
      <c r="U58"/>
      <c r="V58" s="248">
        <v>0.10100000000000001</v>
      </c>
      <c r="W58" s="248">
        <v>0.219</v>
      </c>
      <c r="X58"/>
      <c r="Y58"/>
      <c r="Z58"/>
      <c r="AA58"/>
      <c r="AB58"/>
      <c r="AC58" s="249">
        <v>37.799999999999997</v>
      </c>
      <c r="AD58"/>
      <c r="AE58"/>
      <c r="AF58"/>
      <c r="AG58"/>
      <c r="AH58" s="249">
        <v>75.599999999999994</v>
      </c>
      <c r="AI58"/>
      <c r="AJ58" s="249">
        <v>26.4</v>
      </c>
      <c r="AK58"/>
      <c r="AL58" s="249">
        <v>6.9</v>
      </c>
      <c r="AM58" s="248">
        <v>5.8000000000000003E-2</v>
      </c>
      <c r="AN58"/>
      <c r="AO58" s="249">
        <v>3.7</v>
      </c>
      <c r="AP58" s="242">
        <f>(AP57+AP59)/2</f>
        <v>42.510000000000005</v>
      </c>
      <c r="AQ58" s="246">
        <v>2.58</v>
      </c>
      <c r="AR58"/>
      <c r="AS58"/>
      <c r="AT58"/>
      <c r="AU58"/>
      <c r="AV58" s="248">
        <v>14.462999999999999</v>
      </c>
      <c r="AW58" s="248">
        <v>13.762</v>
      </c>
      <c r="AX58"/>
      <c r="AY58"/>
      <c r="AZ58"/>
      <c r="BA58"/>
      <c r="BB58"/>
      <c r="BC58"/>
      <c r="BD58" s="246">
        <v>42.99</v>
      </c>
      <c r="BE58" s="246">
        <v>13.01</v>
      </c>
      <c r="BF58" s="246">
        <v>12.61</v>
      </c>
    </row>
    <row r="59" spans="1:58" x14ac:dyDescent="0.25">
      <c r="A59" s="232">
        <v>40599</v>
      </c>
      <c r="B59" s="246">
        <v>6.18</v>
      </c>
      <c r="C59" s="248">
        <v>6.29</v>
      </c>
      <c r="D59"/>
      <c r="E59"/>
      <c r="F59"/>
      <c r="G59"/>
      <c r="H59" s="246">
        <v>7.16</v>
      </c>
      <c r="I59" s="246">
        <v>1.1599999999999999</v>
      </c>
      <c r="J59"/>
      <c r="K59"/>
      <c r="L59"/>
      <c r="M59"/>
      <c r="N59" s="247">
        <v>26</v>
      </c>
      <c r="O59"/>
      <c r="P59"/>
      <c r="Q59"/>
      <c r="R59" s="247">
        <v>0</v>
      </c>
      <c r="S59" s="248">
        <v>0.373</v>
      </c>
      <c r="T59"/>
      <c r="U59"/>
      <c r="V59" s="248">
        <v>9.8000000000000004E-2</v>
      </c>
      <c r="W59" s="248">
        <v>9.1999999999999998E-2</v>
      </c>
      <c r="X59"/>
      <c r="Y59"/>
      <c r="Z59"/>
      <c r="AA59"/>
      <c r="AB59"/>
      <c r="AC59" s="249">
        <v>41.6</v>
      </c>
      <c r="AD59"/>
      <c r="AE59"/>
      <c r="AF59"/>
      <c r="AG59"/>
      <c r="AH59" s="249">
        <v>83.3</v>
      </c>
      <c r="AI59"/>
      <c r="AJ59" s="249">
        <v>22</v>
      </c>
      <c r="AK59"/>
      <c r="AL59" s="249">
        <v>10.3</v>
      </c>
      <c r="AM59" s="248">
        <v>8.9999999999999993E-3</v>
      </c>
      <c r="AN59"/>
      <c r="AO59" s="249">
        <v>3.5</v>
      </c>
      <c r="AP59" s="246">
        <v>40.92</v>
      </c>
      <c r="AQ59" s="246">
        <v>0.17</v>
      </c>
      <c r="AR59"/>
      <c r="AS59"/>
      <c r="AT59"/>
      <c r="AU59"/>
      <c r="AV59" s="248">
        <v>15.083</v>
      </c>
      <c r="AW59" s="248">
        <v>13.942</v>
      </c>
      <c r="AX59"/>
      <c r="AY59"/>
      <c r="AZ59"/>
      <c r="BA59"/>
      <c r="BB59"/>
      <c r="BC59"/>
      <c r="BD59" s="246">
        <v>25.35</v>
      </c>
      <c r="BE59" s="246">
        <v>14.15</v>
      </c>
      <c r="BF59" s="246">
        <v>18.149999999999999</v>
      </c>
    </row>
    <row r="60" spans="1:58" x14ac:dyDescent="0.25">
      <c r="A60" s="232">
        <v>40600</v>
      </c>
      <c r="B60" s="246">
        <v>6.16</v>
      </c>
      <c r="C60" s="248">
        <v>6.24</v>
      </c>
      <c r="D60"/>
      <c r="E60"/>
      <c r="F60"/>
      <c r="G60"/>
      <c r="H60" s="246">
        <v>7.59</v>
      </c>
      <c r="I60" s="246">
        <v>1.1399999999999999</v>
      </c>
      <c r="J60"/>
      <c r="K60"/>
      <c r="L60"/>
      <c r="M60"/>
      <c r="N60" s="247">
        <v>25</v>
      </c>
      <c r="O60"/>
      <c r="P60"/>
      <c r="Q60"/>
      <c r="R60" s="247">
        <v>0</v>
      </c>
      <c r="S60" s="248">
        <v>0.37</v>
      </c>
      <c r="T60"/>
      <c r="U60"/>
      <c r="V60" s="248">
        <v>0.10100000000000001</v>
      </c>
      <c r="W60" s="248">
        <v>8.8999999999999996E-2</v>
      </c>
      <c r="X60"/>
      <c r="Y60"/>
      <c r="Z60"/>
      <c r="AA60"/>
      <c r="AB60"/>
      <c r="AC60" s="249">
        <v>38.200000000000003</v>
      </c>
      <c r="AD60"/>
      <c r="AE60"/>
      <c r="AF60"/>
      <c r="AG60"/>
      <c r="AH60" s="249">
        <v>76.5</v>
      </c>
      <c r="AI60"/>
      <c r="AJ60" s="249">
        <v>26.4</v>
      </c>
      <c r="AK60"/>
      <c r="AL60" s="249">
        <v>9.8000000000000007</v>
      </c>
      <c r="AM60" s="248">
        <v>1.0999999999999999E-2</v>
      </c>
      <c r="AN60"/>
      <c r="AO60" s="249">
        <v>3.5</v>
      </c>
      <c r="AP60" s="246">
        <v>43.81</v>
      </c>
      <c r="AQ60" s="246">
        <v>0.27</v>
      </c>
      <c r="AR60"/>
      <c r="AS60"/>
      <c r="AT60"/>
      <c r="AU60"/>
      <c r="AV60" s="248">
        <v>14.07</v>
      </c>
      <c r="AW60" s="248">
        <v>14.06</v>
      </c>
      <c r="AX60"/>
      <c r="AY60"/>
      <c r="AZ60"/>
      <c r="BA60"/>
      <c r="BB60"/>
      <c r="BC60"/>
      <c r="BD60" s="246">
        <v>24.88</v>
      </c>
      <c r="BE60" s="246">
        <v>13.68</v>
      </c>
      <c r="BF60" s="246">
        <v>17.829999999999998</v>
      </c>
    </row>
    <row r="61" spans="1:58" x14ac:dyDescent="0.25">
      <c r="A61" s="232">
        <v>40601</v>
      </c>
      <c r="B61" s="242">
        <f t="shared" ref="B61" si="83">(B60+B62)/2</f>
        <v>6.1449999999999996</v>
      </c>
      <c r="C61" s="244">
        <f>(C60+C62)/2</f>
        <v>6.1899999999999995</v>
      </c>
      <c r="D61"/>
      <c r="E61"/>
      <c r="F61"/>
      <c r="G61"/>
      <c r="H61" s="242">
        <f>(H60+H62)/2</f>
        <v>7.3149999999999995</v>
      </c>
      <c r="I61" s="246">
        <v>1.0900000000000001</v>
      </c>
      <c r="J61"/>
      <c r="K61"/>
      <c r="L61"/>
      <c r="M61"/>
      <c r="N61" s="243">
        <f t="shared" ref="N61" si="84">(N60+N62)/2</f>
        <v>25.5</v>
      </c>
      <c r="O61"/>
      <c r="P61"/>
      <c r="Q61"/>
      <c r="R61" s="243">
        <f t="shared" ref="R61" si="85">(R60+R62)/2</f>
        <v>0</v>
      </c>
      <c r="S61" s="244">
        <f>(S60+S62)/2</f>
        <v>0.378</v>
      </c>
      <c r="T61"/>
      <c r="U61"/>
      <c r="V61" s="244">
        <f t="shared" ref="V61:W61" si="86">(V60+V62)/2</f>
        <v>0.10650000000000001</v>
      </c>
      <c r="W61" s="244">
        <f t="shared" si="86"/>
        <v>0.10150000000000001</v>
      </c>
      <c r="X61"/>
      <c r="Y61"/>
      <c r="Z61"/>
      <c r="AA61"/>
      <c r="AB61"/>
      <c r="AC61" s="245">
        <f t="shared" ref="AC61" si="87">(AC60+AC62)/2</f>
        <v>39.35</v>
      </c>
      <c r="AD61"/>
      <c r="AE61"/>
      <c r="AF61"/>
      <c r="AG61"/>
      <c r="AH61" s="245">
        <f t="shared" ref="AH61" si="88">(AH60+AH62)/2</f>
        <v>78.75</v>
      </c>
      <c r="AI61"/>
      <c r="AJ61" s="245">
        <f t="shared" ref="AJ61" si="89">(AJ60+AJ62)/2</f>
        <v>26.6</v>
      </c>
      <c r="AK61"/>
      <c r="AL61" s="245">
        <f t="shared" ref="AL61:AM61" si="90">(AL60+AL62)/2</f>
        <v>9.75</v>
      </c>
      <c r="AM61" s="244">
        <f t="shared" si="90"/>
        <v>2.35E-2</v>
      </c>
      <c r="AN61"/>
      <c r="AO61" s="245">
        <f t="shared" ref="AO61" si="91">(AO60+AO62)/2</f>
        <v>3.5</v>
      </c>
      <c r="AP61" s="246">
        <v>50.71</v>
      </c>
      <c r="AQ61" s="246">
        <v>0.52</v>
      </c>
      <c r="AR61"/>
      <c r="AS61"/>
      <c r="AT61"/>
      <c r="AU61"/>
      <c r="AV61" s="248">
        <v>15.023999999999999</v>
      </c>
      <c r="AW61" s="248">
        <v>14.286</v>
      </c>
      <c r="AX61"/>
      <c r="AY61"/>
      <c r="AZ61"/>
      <c r="BA61"/>
      <c r="BB61"/>
      <c r="BC61"/>
      <c r="BD61" s="246">
        <v>24.88</v>
      </c>
      <c r="BE61" s="246">
        <v>13.68</v>
      </c>
      <c r="BF61" s="246">
        <v>17.829999999999998</v>
      </c>
    </row>
    <row r="62" spans="1:58" ht="15.75" thickBot="1" x14ac:dyDescent="0.3">
      <c r="A62" s="232">
        <v>40602</v>
      </c>
      <c r="B62" s="330">
        <v>6.13</v>
      </c>
      <c r="C62" s="329">
        <v>6.14</v>
      </c>
      <c r="D62"/>
      <c r="E62"/>
      <c r="F62"/>
      <c r="G62"/>
      <c r="H62" s="330">
        <v>7.04</v>
      </c>
      <c r="I62" s="330">
        <v>1.19</v>
      </c>
      <c r="J62"/>
      <c r="K62"/>
      <c r="L62"/>
      <c r="M62"/>
      <c r="N62" s="331">
        <v>26</v>
      </c>
      <c r="O62"/>
      <c r="P62"/>
      <c r="Q62"/>
      <c r="R62" s="331">
        <v>0</v>
      </c>
      <c r="S62" s="329">
        <v>0.38600000000000001</v>
      </c>
      <c r="T62"/>
      <c r="U62"/>
      <c r="V62" s="329">
        <v>0.112</v>
      </c>
      <c r="W62" s="329">
        <v>0.114</v>
      </c>
      <c r="X62"/>
      <c r="Y62"/>
      <c r="Z62"/>
      <c r="AA62"/>
      <c r="AB62"/>
      <c r="AC62" s="332">
        <v>40.5</v>
      </c>
      <c r="AD62"/>
      <c r="AE62"/>
      <c r="AF62"/>
      <c r="AG62"/>
      <c r="AH62" s="332">
        <v>81</v>
      </c>
      <c r="AI62"/>
      <c r="AJ62" s="332">
        <v>26.8</v>
      </c>
      <c r="AK62"/>
      <c r="AL62" s="332">
        <v>9.6999999999999993</v>
      </c>
      <c r="AM62" s="329">
        <v>3.5999999999999997E-2</v>
      </c>
      <c r="AN62"/>
      <c r="AO62" s="332">
        <v>3.5</v>
      </c>
      <c r="AP62" s="330">
        <v>49.45</v>
      </c>
      <c r="AQ62" s="330">
        <v>0.42</v>
      </c>
      <c r="AR62"/>
      <c r="AS62"/>
      <c r="AT62"/>
      <c r="AU62"/>
      <c r="AV62" s="329">
        <v>15.538</v>
      </c>
      <c r="AW62" s="329">
        <v>13.917</v>
      </c>
      <c r="AX62"/>
      <c r="AY62"/>
      <c r="AZ62"/>
      <c r="BA62"/>
      <c r="BB62"/>
      <c r="BC62"/>
      <c r="BD62" s="330">
        <v>48.81</v>
      </c>
      <c r="BE62" s="330">
        <v>13.43</v>
      </c>
      <c r="BF62" s="330">
        <v>16.64</v>
      </c>
    </row>
    <row r="63" spans="1:58" x14ac:dyDescent="0.25">
      <c r="A63" s="232">
        <v>40603</v>
      </c>
      <c r="B63" s="246">
        <v>7.29</v>
      </c>
      <c r="C63" s="248">
        <v>6.34</v>
      </c>
      <c r="D63"/>
      <c r="E63"/>
      <c r="F63"/>
      <c r="G63"/>
      <c r="H63" s="246">
        <v>8.0299999999999994</v>
      </c>
      <c r="I63" s="246">
        <v>1.1499999999999999</v>
      </c>
      <c r="J63"/>
      <c r="K63"/>
      <c r="L63"/>
      <c r="M63"/>
      <c r="N63" s="247">
        <v>30</v>
      </c>
      <c r="O63"/>
      <c r="P63"/>
      <c r="Q63"/>
      <c r="R63" s="247">
        <v>0</v>
      </c>
      <c r="S63" s="248">
        <v>0.38500000000000001</v>
      </c>
      <c r="T63"/>
      <c r="U63"/>
      <c r="V63" s="248">
        <v>7.5999999999999998E-2</v>
      </c>
      <c r="W63" s="248">
        <v>8.8999999999999996E-2</v>
      </c>
      <c r="X63"/>
      <c r="Y63"/>
      <c r="Z63"/>
      <c r="AA63"/>
      <c r="AB63"/>
      <c r="AC63" s="249">
        <v>41.5</v>
      </c>
      <c r="AD63"/>
      <c r="AE63"/>
      <c r="AF63"/>
      <c r="AG63"/>
      <c r="AH63" s="249">
        <v>83</v>
      </c>
      <c r="AI63"/>
      <c r="AJ63" s="249">
        <v>25.7</v>
      </c>
      <c r="AK63"/>
      <c r="AL63" s="249">
        <v>10.4</v>
      </c>
      <c r="AM63" s="248">
        <v>4.0000000000000001E-3</v>
      </c>
      <c r="AN63"/>
      <c r="AO63" s="249">
        <v>3.8</v>
      </c>
      <c r="AP63" s="246">
        <v>58.96</v>
      </c>
      <c r="AQ63" s="246">
        <v>0.72</v>
      </c>
      <c r="AR63"/>
      <c r="AS63"/>
      <c r="AT63"/>
      <c r="AU63"/>
      <c r="AV63" s="248">
        <v>14.981</v>
      </c>
      <c r="AW63" s="248">
        <v>14.292</v>
      </c>
      <c r="AX63"/>
      <c r="AY63"/>
      <c r="AZ63"/>
      <c r="BA63"/>
      <c r="BB63"/>
      <c r="BC63"/>
      <c r="BD63" s="246">
        <v>37.630000000000003</v>
      </c>
      <c r="BE63" s="246">
        <v>14.07</v>
      </c>
      <c r="BF63" s="246">
        <v>17.98</v>
      </c>
    </row>
    <row r="64" spans="1:58" x14ac:dyDescent="0.25">
      <c r="A64" s="232">
        <v>40604</v>
      </c>
      <c r="B64" s="246">
        <v>6.47</v>
      </c>
      <c r="C64" s="248">
        <v>6.7</v>
      </c>
      <c r="D64"/>
      <c r="E64"/>
      <c r="F64"/>
      <c r="G64"/>
      <c r="H64" s="246">
        <v>7.86</v>
      </c>
      <c r="I64" s="246">
        <v>0.99</v>
      </c>
      <c r="J64"/>
      <c r="K64"/>
      <c r="L64"/>
      <c r="M64"/>
      <c r="N64" s="247">
        <v>31</v>
      </c>
      <c r="O64"/>
      <c r="P64"/>
      <c r="Q64"/>
      <c r="R64" s="247">
        <v>0</v>
      </c>
      <c r="S64" s="248">
        <v>0.39400000000000002</v>
      </c>
      <c r="T64"/>
      <c r="U64"/>
      <c r="V64" s="248">
        <v>9.1999999999999998E-2</v>
      </c>
      <c r="W64" s="248">
        <v>0.111</v>
      </c>
      <c r="X64"/>
      <c r="Y64"/>
      <c r="Z64"/>
      <c r="AA64"/>
      <c r="AB64"/>
      <c r="AC64" s="249">
        <v>36.5</v>
      </c>
      <c r="AD64"/>
      <c r="AE64"/>
      <c r="AF64"/>
      <c r="AG64"/>
      <c r="AH64" s="249">
        <v>73.099999999999994</v>
      </c>
      <c r="AI64"/>
      <c r="AJ64" s="249">
        <v>24.7</v>
      </c>
      <c r="AK64"/>
      <c r="AL64" s="249">
        <v>10.6</v>
      </c>
      <c r="AM64" s="248">
        <v>2.5999999999999999E-2</v>
      </c>
      <c r="AN64"/>
      <c r="AO64" s="249">
        <v>3.7</v>
      </c>
      <c r="AP64" s="246">
        <v>39.69</v>
      </c>
      <c r="AQ64" s="246">
        <v>0.27</v>
      </c>
      <c r="AR64"/>
      <c r="AS64"/>
      <c r="AT64"/>
      <c r="AU64"/>
      <c r="AV64" s="248">
        <v>14.612</v>
      </c>
      <c r="AW64" s="248">
        <v>14.243</v>
      </c>
      <c r="AX64"/>
      <c r="AY64"/>
      <c r="AZ64"/>
      <c r="BA64"/>
      <c r="BB64"/>
      <c r="BC64"/>
      <c r="BD64" s="246">
        <v>25.35</v>
      </c>
      <c r="BE64" s="246">
        <v>14</v>
      </c>
      <c r="BF64" s="246">
        <v>18.09</v>
      </c>
    </row>
    <row r="65" spans="1:58" x14ac:dyDescent="0.25">
      <c r="A65" s="232">
        <v>40605</v>
      </c>
      <c r="B65" s="246">
        <v>6.48</v>
      </c>
      <c r="C65" s="248">
        <v>6.4</v>
      </c>
      <c r="D65"/>
      <c r="E65"/>
      <c r="F65"/>
      <c r="G65"/>
      <c r="H65" s="246">
        <v>7.5</v>
      </c>
      <c r="I65" s="246">
        <v>0.88</v>
      </c>
      <c r="J65"/>
      <c r="K65"/>
      <c r="L65"/>
      <c r="M65"/>
      <c r="N65" s="247">
        <v>27</v>
      </c>
      <c r="O65"/>
      <c r="P65"/>
      <c r="Q65"/>
      <c r="R65" s="247">
        <v>0</v>
      </c>
      <c r="S65" s="248">
        <v>0.39800000000000002</v>
      </c>
      <c r="T65"/>
      <c r="U65"/>
      <c r="V65" s="248">
        <v>0.13500000000000001</v>
      </c>
      <c r="W65" s="248">
        <v>0.14899999999999999</v>
      </c>
      <c r="X65"/>
      <c r="Y65"/>
      <c r="Z65"/>
      <c r="AA65"/>
      <c r="AB65"/>
      <c r="AC65" s="249">
        <v>39.4</v>
      </c>
      <c r="AD65"/>
      <c r="AE65"/>
      <c r="AF65"/>
      <c r="AG65"/>
      <c r="AH65" s="249">
        <v>78.8</v>
      </c>
      <c r="AI65"/>
      <c r="AJ65" s="249">
        <v>28.3</v>
      </c>
      <c r="AK65"/>
      <c r="AL65" s="249">
        <v>10.4</v>
      </c>
      <c r="AM65" s="248">
        <v>1E-3</v>
      </c>
      <c r="AN65"/>
      <c r="AO65" s="249">
        <v>3.4</v>
      </c>
      <c r="AP65" s="246">
        <v>44.1</v>
      </c>
      <c r="AQ65" s="246">
        <v>0.54</v>
      </c>
      <c r="AR65"/>
      <c r="AS65"/>
      <c r="AT65"/>
      <c r="AU65"/>
      <c r="AV65" s="248">
        <v>14.475</v>
      </c>
      <c r="AW65" s="248">
        <v>14.089</v>
      </c>
      <c r="AX65"/>
      <c r="AY65"/>
      <c r="AZ65"/>
      <c r="BA65"/>
      <c r="BB65"/>
      <c r="BC65"/>
      <c r="BD65" s="246">
        <v>25.35</v>
      </c>
      <c r="BE65" s="246">
        <v>14.72</v>
      </c>
      <c r="BF65" s="246">
        <v>17.29</v>
      </c>
    </row>
    <row r="66" spans="1:58" x14ac:dyDescent="0.25">
      <c r="A66" s="232">
        <v>40606</v>
      </c>
      <c r="B66" s="246">
        <v>6.36</v>
      </c>
      <c r="C66" s="248">
        <v>6.34</v>
      </c>
      <c r="D66"/>
      <c r="E66"/>
      <c r="F66"/>
      <c r="G66"/>
      <c r="H66" s="246">
        <v>7.25</v>
      </c>
      <c r="I66" s="246">
        <v>0.94</v>
      </c>
      <c r="J66"/>
      <c r="K66"/>
      <c r="L66"/>
      <c r="M66"/>
      <c r="N66" s="247">
        <v>28</v>
      </c>
      <c r="O66"/>
      <c r="P66"/>
      <c r="Q66"/>
      <c r="R66" s="247">
        <v>0</v>
      </c>
      <c r="S66" s="248">
        <v>0.46800000000000003</v>
      </c>
      <c r="T66"/>
      <c r="U66"/>
      <c r="V66" s="248">
        <v>9.8000000000000004E-2</v>
      </c>
      <c r="W66" s="248">
        <v>9.6000000000000002E-2</v>
      </c>
      <c r="X66"/>
      <c r="Y66"/>
      <c r="Z66"/>
      <c r="AA66"/>
      <c r="AB66"/>
      <c r="AC66" s="249">
        <v>44.4</v>
      </c>
      <c r="AD66"/>
      <c r="AE66"/>
      <c r="AF66"/>
      <c r="AG66"/>
      <c r="AH66" s="249">
        <v>88.8</v>
      </c>
      <c r="AI66"/>
      <c r="AJ66" s="249">
        <v>20.399999999999999</v>
      </c>
      <c r="AK66"/>
      <c r="AL66" s="249">
        <v>8.9</v>
      </c>
      <c r="AM66" s="248">
        <v>4.5999999999999999E-2</v>
      </c>
      <c r="AN66"/>
      <c r="AO66" s="249">
        <v>4.0999999999999996</v>
      </c>
      <c r="AP66" s="246">
        <v>43.87</v>
      </c>
      <c r="AQ66" s="246">
        <v>0.42</v>
      </c>
      <c r="AR66"/>
      <c r="AS66"/>
      <c r="AT66"/>
      <c r="AU66"/>
      <c r="AV66" s="248">
        <v>15.07</v>
      </c>
      <c r="AW66" s="248">
        <v>14.599</v>
      </c>
      <c r="AX66"/>
      <c r="AY66"/>
      <c r="AZ66"/>
      <c r="BA66"/>
      <c r="BB66"/>
      <c r="BC66"/>
      <c r="BD66" s="246">
        <v>35.03</v>
      </c>
      <c r="BE66" s="246">
        <v>11.66</v>
      </c>
      <c r="BF66" s="246">
        <v>12.39</v>
      </c>
    </row>
    <row r="67" spans="1:58" x14ac:dyDescent="0.25">
      <c r="A67" s="232">
        <v>40607</v>
      </c>
      <c r="B67" s="246">
        <v>6.39</v>
      </c>
      <c r="C67" s="248">
        <v>6.1</v>
      </c>
      <c r="D67"/>
      <c r="E67"/>
      <c r="F67"/>
      <c r="G67"/>
      <c r="H67" s="246">
        <v>7.41</v>
      </c>
      <c r="I67" s="246">
        <v>0.84</v>
      </c>
      <c r="J67"/>
      <c r="K67"/>
      <c r="L67"/>
      <c r="M67"/>
      <c r="N67" s="247">
        <v>30</v>
      </c>
      <c r="O67"/>
      <c r="P67"/>
      <c r="Q67"/>
      <c r="R67" s="247">
        <v>0</v>
      </c>
      <c r="S67" s="248">
        <v>0.45200000000000001</v>
      </c>
      <c r="T67"/>
      <c r="U67"/>
      <c r="V67" s="248">
        <v>0.124</v>
      </c>
      <c r="W67" s="248">
        <v>0.152</v>
      </c>
      <c r="X67"/>
      <c r="Y67"/>
      <c r="Z67"/>
      <c r="AA67"/>
      <c r="AB67"/>
      <c r="AC67" s="249">
        <v>40.9</v>
      </c>
      <c r="AD67"/>
      <c r="AE67"/>
      <c r="AF67"/>
      <c r="AG67"/>
      <c r="AH67" s="249">
        <v>81.8</v>
      </c>
      <c r="AI67"/>
      <c r="AJ67" s="249">
        <v>19.5</v>
      </c>
      <c r="AK67"/>
      <c r="AL67" s="249">
        <v>8.4</v>
      </c>
      <c r="AM67" s="248">
        <v>9.9000000000000005E-2</v>
      </c>
      <c r="AN67"/>
      <c r="AO67" s="249">
        <v>4.0999999999999996</v>
      </c>
      <c r="AP67" s="246">
        <v>29.39</v>
      </c>
      <c r="AQ67" s="246">
        <v>0.12</v>
      </c>
      <c r="AR67"/>
      <c r="AS67"/>
      <c r="AT67"/>
      <c r="AU67"/>
      <c r="AV67" s="248">
        <v>14.49</v>
      </c>
      <c r="AW67" s="248">
        <v>13.79</v>
      </c>
      <c r="AX67"/>
      <c r="AY67"/>
      <c r="AZ67"/>
      <c r="BA67"/>
      <c r="BB67"/>
      <c r="BC67"/>
      <c r="BD67" s="246">
        <v>39.83</v>
      </c>
      <c r="BE67" s="246">
        <v>13.31</v>
      </c>
      <c r="BF67" s="246">
        <v>15.79</v>
      </c>
    </row>
    <row r="68" spans="1:58" x14ac:dyDescent="0.25">
      <c r="A68" s="232">
        <v>40608</v>
      </c>
      <c r="B68" s="242">
        <f t="shared" ref="B68:C68" si="92">(B67+B69)/2</f>
        <v>6.085</v>
      </c>
      <c r="C68" s="244">
        <f t="shared" si="92"/>
        <v>6.2549999999999999</v>
      </c>
      <c r="D68"/>
      <c r="E68"/>
      <c r="F68"/>
      <c r="G68"/>
      <c r="H68" s="242">
        <f t="shared" ref="H68:I68" si="93">(H67+H69)/2</f>
        <v>7.3550000000000004</v>
      </c>
      <c r="I68" s="242">
        <f t="shared" si="93"/>
        <v>0.90500000000000003</v>
      </c>
      <c r="J68"/>
      <c r="K68"/>
      <c r="L68"/>
      <c r="M68"/>
      <c r="N68" s="243">
        <f t="shared" ref="N68" si="94">(N67+N69)/2</f>
        <v>29.5</v>
      </c>
      <c r="O68"/>
      <c r="P68"/>
      <c r="Q68"/>
      <c r="R68" s="243">
        <f t="shared" ref="R68:S68" si="95">(R67+R69)/2</f>
        <v>0</v>
      </c>
      <c r="S68" s="244">
        <f t="shared" si="95"/>
        <v>0.439</v>
      </c>
      <c r="T68"/>
      <c r="U68"/>
      <c r="V68" s="244">
        <f t="shared" ref="V68:W68" si="96">(V67+V69)/2</f>
        <v>0.121</v>
      </c>
      <c r="W68" s="244">
        <f t="shared" si="96"/>
        <v>0.17249999999999999</v>
      </c>
      <c r="X68"/>
      <c r="Y68"/>
      <c r="Z68"/>
      <c r="AA68"/>
      <c r="AB68"/>
      <c r="AC68" s="245">
        <f t="shared" ref="AC68" si="97">(AC67+AC69)/2</f>
        <v>43.05</v>
      </c>
      <c r="AD68"/>
      <c r="AE68"/>
      <c r="AF68"/>
      <c r="AG68"/>
      <c r="AH68" s="245">
        <f t="shared" ref="AH68" si="98">(AH67+AH69)/2</f>
        <v>86.199999999999989</v>
      </c>
      <c r="AI68"/>
      <c r="AJ68" s="245">
        <f t="shared" ref="AJ68" si="99">(AJ67+AJ69)/2</f>
        <v>28.3</v>
      </c>
      <c r="AK68"/>
      <c r="AL68" s="245">
        <f t="shared" ref="AL68:AM68" si="100">(AL67+AL69)/2</f>
        <v>9.3000000000000007</v>
      </c>
      <c r="AM68" s="244">
        <f t="shared" si="100"/>
        <v>6.0499999999999998E-2</v>
      </c>
      <c r="AN68"/>
      <c r="AO68" s="245">
        <f t="shared" ref="AO68:AQ68" si="101">(AO67+AO69)/2</f>
        <v>3.75</v>
      </c>
      <c r="AP68" s="242">
        <f t="shared" si="101"/>
        <v>34.54</v>
      </c>
      <c r="AQ68" s="242">
        <f t="shared" si="101"/>
        <v>0.22</v>
      </c>
      <c r="AR68"/>
      <c r="AS68"/>
      <c r="AT68"/>
      <c r="AU68"/>
      <c r="AV68" s="244">
        <f t="shared" ref="AV68:AW68" si="102">(AV67+AV69)/2</f>
        <v>14.711</v>
      </c>
      <c r="AW68" s="244">
        <f t="shared" si="102"/>
        <v>13.882999999999999</v>
      </c>
      <c r="AX68"/>
      <c r="AY68"/>
      <c r="AZ68"/>
      <c r="BA68"/>
      <c r="BB68"/>
      <c r="BC68"/>
      <c r="BD68" s="242">
        <f t="shared" ref="BD68:BF68" si="103">(BD67+BD69)/2</f>
        <v>33.06</v>
      </c>
      <c r="BE68" s="242">
        <f t="shared" si="103"/>
        <v>11.8</v>
      </c>
      <c r="BF68" s="242">
        <f t="shared" si="103"/>
        <v>13.89</v>
      </c>
    </row>
    <row r="69" spans="1:58" x14ac:dyDescent="0.25">
      <c r="A69" s="232">
        <v>40609</v>
      </c>
      <c r="B69" s="246">
        <v>5.78</v>
      </c>
      <c r="C69" s="248">
        <v>6.41</v>
      </c>
      <c r="D69"/>
      <c r="E69"/>
      <c r="F69"/>
      <c r="G69"/>
      <c r="H69" s="246">
        <v>7.3</v>
      </c>
      <c r="I69" s="246">
        <v>0.97</v>
      </c>
      <c r="J69"/>
      <c r="K69"/>
      <c r="L69"/>
      <c r="M69"/>
      <c r="N69" s="247">
        <v>29</v>
      </c>
      <c r="O69"/>
      <c r="P69"/>
      <c r="Q69"/>
      <c r="R69" s="247">
        <v>0</v>
      </c>
      <c r="S69" s="248">
        <v>0.42599999999999999</v>
      </c>
      <c r="T69"/>
      <c r="U69"/>
      <c r="V69" s="248">
        <v>0.11799999999999999</v>
      </c>
      <c r="W69" s="248">
        <v>0.193</v>
      </c>
      <c r="X69"/>
      <c r="Y69"/>
      <c r="Z69"/>
      <c r="AA69"/>
      <c r="AB69"/>
      <c r="AC69" s="249">
        <v>45.2</v>
      </c>
      <c r="AD69"/>
      <c r="AE69"/>
      <c r="AF69"/>
      <c r="AG69"/>
      <c r="AH69" s="249">
        <v>90.6</v>
      </c>
      <c r="AI69"/>
      <c r="AJ69" s="249">
        <v>37.1</v>
      </c>
      <c r="AK69"/>
      <c r="AL69" s="249">
        <v>10.199999999999999</v>
      </c>
      <c r="AM69" s="248">
        <v>2.1999999999999999E-2</v>
      </c>
      <c r="AN69"/>
      <c r="AO69" s="249">
        <v>3.4</v>
      </c>
      <c r="AP69" s="246">
        <v>39.69</v>
      </c>
      <c r="AQ69" s="246">
        <v>0.32</v>
      </c>
      <c r="AR69"/>
      <c r="AS69"/>
      <c r="AT69"/>
      <c r="AU69"/>
      <c r="AV69" s="248">
        <v>14.932</v>
      </c>
      <c r="AW69" s="248">
        <v>13.976000000000001</v>
      </c>
      <c r="AX69"/>
      <c r="AY69"/>
      <c r="AZ69"/>
      <c r="BA69"/>
      <c r="BB69"/>
      <c r="BC69"/>
      <c r="BD69" s="246">
        <v>26.29</v>
      </c>
      <c r="BE69" s="246">
        <v>10.29</v>
      </c>
      <c r="BF69" s="246">
        <v>11.99</v>
      </c>
    </row>
    <row r="70" spans="1:58" x14ac:dyDescent="0.25">
      <c r="A70" s="232">
        <v>40610</v>
      </c>
      <c r="B70" s="246">
        <v>6.51</v>
      </c>
      <c r="C70" s="248">
        <v>6.22</v>
      </c>
      <c r="D70"/>
      <c r="E70"/>
      <c r="F70"/>
      <c r="G70"/>
      <c r="H70" s="246">
        <v>7.61</v>
      </c>
      <c r="I70" s="246">
        <v>1.1100000000000001</v>
      </c>
      <c r="J70"/>
      <c r="K70"/>
      <c r="L70"/>
      <c r="M70"/>
      <c r="N70" s="247">
        <v>38</v>
      </c>
      <c r="O70"/>
      <c r="P70"/>
      <c r="Q70"/>
      <c r="R70" s="247">
        <v>0</v>
      </c>
      <c r="S70" s="248">
        <v>0.42199999999999999</v>
      </c>
      <c r="T70"/>
      <c r="U70"/>
      <c r="V70" s="248">
        <v>0.108</v>
      </c>
      <c r="W70" s="248">
        <v>9.5000000000000001E-2</v>
      </c>
      <c r="X70"/>
      <c r="Y70"/>
      <c r="Z70"/>
      <c r="AA70"/>
      <c r="AB70"/>
      <c r="AC70" s="249">
        <v>44.4</v>
      </c>
      <c r="AD70"/>
      <c r="AE70"/>
      <c r="AF70"/>
      <c r="AG70"/>
      <c r="AH70" s="249">
        <v>88.8</v>
      </c>
      <c r="AI70"/>
      <c r="AJ70" s="249">
        <v>31.4</v>
      </c>
      <c r="AK70"/>
      <c r="AL70" s="249">
        <v>12.2</v>
      </c>
      <c r="AM70" s="248">
        <v>4.3999999999999997E-2</v>
      </c>
      <c r="AN70"/>
      <c r="AO70" s="249">
        <v>3.4</v>
      </c>
      <c r="AP70" s="246">
        <v>51.19</v>
      </c>
      <c r="AQ70" s="246">
        <v>0.45</v>
      </c>
      <c r="AR70"/>
      <c r="AS70"/>
      <c r="AT70"/>
      <c r="AU70"/>
      <c r="AV70" s="248">
        <v>15.250999999999999</v>
      </c>
      <c r="AW70" s="248">
        <v>14.46</v>
      </c>
      <c r="AX70"/>
      <c r="AY70"/>
      <c r="AZ70"/>
      <c r="BA70"/>
      <c r="BB70"/>
      <c r="BC70"/>
      <c r="BD70" s="246">
        <v>26.76</v>
      </c>
      <c r="BE70" s="246">
        <v>14.74</v>
      </c>
      <c r="BF70" s="246">
        <v>21.09</v>
      </c>
    </row>
    <row r="71" spans="1:58" x14ac:dyDescent="0.25">
      <c r="A71" s="232">
        <v>40611</v>
      </c>
      <c r="B71" s="246">
        <v>6.61</v>
      </c>
      <c r="C71" s="248">
        <v>6.65</v>
      </c>
      <c r="D71"/>
      <c r="E71"/>
      <c r="F71"/>
      <c r="G71"/>
      <c r="H71" s="246">
        <v>8.24</v>
      </c>
      <c r="I71" s="246">
        <v>1.02</v>
      </c>
      <c r="J71"/>
      <c r="K71"/>
      <c r="L71"/>
      <c r="M71"/>
      <c r="N71" s="247">
        <v>32</v>
      </c>
      <c r="O71"/>
      <c r="P71"/>
      <c r="Q71"/>
      <c r="R71" s="247">
        <v>0</v>
      </c>
      <c r="S71" s="248">
        <v>0.38700000000000001</v>
      </c>
      <c r="T71"/>
      <c r="U71"/>
      <c r="V71" s="248">
        <v>0.113</v>
      </c>
      <c r="W71" s="248">
        <v>0.10199999999999999</v>
      </c>
      <c r="X71"/>
      <c r="Y71"/>
      <c r="Z71"/>
      <c r="AA71"/>
      <c r="AB71"/>
      <c r="AC71" s="249">
        <v>39.4</v>
      </c>
      <c r="AD71"/>
      <c r="AE71"/>
      <c r="AF71"/>
      <c r="AG71"/>
      <c r="AH71" s="249">
        <v>78.8</v>
      </c>
      <c r="AI71"/>
      <c r="AJ71" s="249">
        <v>30.1</v>
      </c>
      <c r="AK71"/>
      <c r="AL71" s="249">
        <v>10.7</v>
      </c>
      <c r="AM71" s="248">
        <v>3.9E-2</v>
      </c>
      <c r="AN71"/>
      <c r="AO71" s="249">
        <v>3.7</v>
      </c>
      <c r="AP71" s="246">
        <v>49.87</v>
      </c>
      <c r="AQ71" s="246">
        <v>0.45</v>
      </c>
      <c r="AR71"/>
      <c r="AS71"/>
      <c r="AT71"/>
      <c r="AU71"/>
      <c r="AV71" s="248">
        <v>15.679</v>
      </c>
      <c r="AW71" s="248">
        <v>15.3</v>
      </c>
      <c r="AX71"/>
      <c r="AY71"/>
      <c r="AZ71"/>
      <c r="BA71"/>
      <c r="BB71"/>
      <c r="BC71"/>
      <c r="BD71" s="246">
        <v>33.31</v>
      </c>
      <c r="BE71" s="246">
        <v>13.58</v>
      </c>
      <c r="BF71" s="246">
        <v>19.559999999999999</v>
      </c>
    </row>
    <row r="72" spans="1:58" x14ac:dyDescent="0.25">
      <c r="A72" s="232">
        <v>40612</v>
      </c>
      <c r="B72" s="246">
        <v>6.7</v>
      </c>
      <c r="C72" s="248">
        <v>6.4</v>
      </c>
      <c r="D72"/>
      <c r="E72"/>
      <c r="F72"/>
      <c r="G72"/>
      <c r="H72" s="246">
        <v>6.58</v>
      </c>
      <c r="I72" s="246">
        <v>0.98</v>
      </c>
      <c r="J72"/>
      <c r="K72"/>
      <c r="L72"/>
      <c r="M72"/>
      <c r="N72" s="247">
        <v>39</v>
      </c>
      <c r="O72"/>
      <c r="P72"/>
      <c r="Q72"/>
      <c r="R72" s="247">
        <v>0</v>
      </c>
      <c r="S72" s="248">
        <v>0.42</v>
      </c>
      <c r="T72"/>
      <c r="U72"/>
      <c r="V72" s="248">
        <v>0.193</v>
      </c>
      <c r="W72" s="248">
        <v>0.13100000000000001</v>
      </c>
      <c r="X72"/>
      <c r="Y72"/>
      <c r="Z72"/>
      <c r="AA72"/>
      <c r="AB72"/>
      <c r="AC72" s="249">
        <v>45.5</v>
      </c>
      <c r="AD72"/>
      <c r="AE72"/>
      <c r="AF72"/>
      <c r="AG72"/>
      <c r="AH72" s="249">
        <v>91</v>
      </c>
      <c r="AI72"/>
      <c r="AJ72" s="249">
        <v>31.7</v>
      </c>
      <c r="AK72"/>
      <c r="AL72" s="249">
        <v>13.7</v>
      </c>
      <c r="AM72" s="248">
        <v>6.8000000000000005E-2</v>
      </c>
      <c r="AN72"/>
      <c r="AO72" s="249">
        <v>3.5</v>
      </c>
      <c r="AP72" s="246">
        <v>46.3</v>
      </c>
      <c r="AQ72" s="246">
        <v>0.44</v>
      </c>
      <c r="AR72"/>
      <c r="AS72"/>
      <c r="AT72"/>
      <c r="AU72"/>
      <c r="AV72" s="248">
        <v>15.102</v>
      </c>
      <c r="AW72" s="248">
        <v>14.762</v>
      </c>
      <c r="AX72"/>
      <c r="AY72"/>
      <c r="AZ72"/>
      <c r="BA72"/>
      <c r="BB72"/>
      <c r="BC72"/>
      <c r="BD72" s="246">
        <v>38.97</v>
      </c>
      <c r="BE72" s="246">
        <v>13.24</v>
      </c>
      <c r="BF72" s="246">
        <v>19.399999999999999</v>
      </c>
    </row>
    <row r="73" spans="1:58" x14ac:dyDescent="0.25">
      <c r="A73" s="232">
        <v>40613</v>
      </c>
      <c r="B73" s="246">
        <v>6.71</v>
      </c>
      <c r="C73" s="248">
        <v>6.65</v>
      </c>
      <c r="D73"/>
      <c r="E73"/>
      <c r="F73"/>
      <c r="G73"/>
      <c r="H73" s="246">
        <v>7.9</v>
      </c>
      <c r="I73" s="246">
        <v>0.85</v>
      </c>
      <c r="J73"/>
      <c r="K73"/>
      <c r="L73"/>
      <c r="M73"/>
      <c r="N73" s="247">
        <v>38</v>
      </c>
      <c r="O73"/>
      <c r="P73"/>
      <c r="Q73"/>
      <c r="R73" s="247">
        <v>0</v>
      </c>
      <c r="S73" s="248">
        <v>0.432</v>
      </c>
      <c r="T73"/>
      <c r="U73"/>
      <c r="V73" s="248">
        <v>0.16200000000000001</v>
      </c>
      <c r="W73" s="248">
        <v>8.6999999999999994E-2</v>
      </c>
      <c r="X73"/>
      <c r="Y73"/>
      <c r="Z73"/>
      <c r="AA73"/>
      <c r="AB73"/>
      <c r="AC73" s="249">
        <v>44</v>
      </c>
      <c r="AD73"/>
      <c r="AE73"/>
      <c r="AF73"/>
      <c r="AG73"/>
      <c r="AH73" s="249">
        <v>88</v>
      </c>
      <c r="AI73"/>
      <c r="AJ73" s="249">
        <v>31.2</v>
      </c>
      <c r="AK73"/>
      <c r="AL73" s="249">
        <v>11.6</v>
      </c>
      <c r="AM73" s="248">
        <v>6.4000000000000001E-2</v>
      </c>
      <c r="AN73"/>
      <c r="AO73" s="249">
        <v>4.8</v>
      </c>
      <c r="AP73" s="246">
        <v>45</v>
      </c>
      <c r="AQ73" s="246">
        <v>0.56000000000000005</v>
      </c>
      <c r="AR73"/>
      <c r="AS73"/>
      <c r="AT73"/>
      <c r="AU73"/>
      <c r="AV73" s="248">
        <v>15.867000000000001</v>
      </c>
      <c r="AW73" s="248">
        <v>15.451000000000001</v>
      </c>
      <c r="AX73"/>
      <c r="AY73"/>
      <c r="AZ73"/>
      <c r="BA73"/>
      <c r="BB73"/>
      <c r="BC73"/>
      <c r="BD73" s="246">
        <v>35.020000000000003</v>
      </c>
      <c r="BE73" s="246">
        <v>13.24</v>
      </c>
      <c r="BF73" s="246">
        <v>19.399999999999999</v>
      </c>
    </row>
    <row r="74" spans="1:58" x14ac:dyDescent="0.25">
      <c r="A74" s="232">
        <v>40614</v>
      </c>
      <c r="B74" s="246">
        <v>6.59</v>
      </c>
      <c r="C74" s="248">
        <v>5.46</v>
      </c>
      <c r="D74"/>
      <c r="E74"/>
      <c r="F74"/>
      <c r="G74"/>
      <c r="H74" s="246">
        <v>5.49</v>
      </c>
      <c r="I74" s="246">
        <v>0.83</v>
      </c>
      <c r="J74"/>
      <c r="K74"/>
      <c r="L74"/>
      <c r="M74"/>
      <c r="N74" s="247">
        <v>39</v>
      </c>
      <c r="O74"/>
      <c r="P74"/>
      <c r="Q74"/>
      <c r="R74" s="247">
        <v>0</v>
      </c>
      <c r="S74" s="248">
        <v>0.45300000000000001</v>
      </c>
      <c r="T74"/>
      <c r="U74"/>
      <c r="V74" s="248">
        <v>0.11899999999999999</v>
      </c>
      <c r="W74" s="248">
        <v>0.11600000000000001</v>
      </c>
      <c r="X74"/>
      <c r="Y74"/>
      <c r="Z74"/>
      <c r="AA74"/>
      <c r="AB74"/>
      <c r="AC74" s="249">
        <v>30.8</v>
      </c>
      <c r="AD74"/>
      <c r="AE74"/>
      <c r="AF74"/>
      <c r="AG74"/>
      <c r="AH74" s="249">
        <v>61.6</v>
      </c>
      <c r="AI74"/>
      <c r="AJ74" s="249">
        <v>30.7</v>
      </c>
      <c r="AK74"/>
      <c r="AL74" s="249">
        <v>7.3</v>
      </c>
      <c r="AM74" s="248">
        <v>0.114</v>
      </c>
      <c r="AN74"/>
      <c r="AO74" s="249">
        <v>3.4</v>
      </c>
      <c r="AP74" s="246">
        <v>45.42</v>
      </c>
      <c r="AQ74" s="246">
        <v>0.55000000000000004</v>
      </c>
      <c r="AR74"/>
      <c r="AS74"/>
      <c r="AT74"/>
      <c r="AU74"/>
      <c r="AV74" s="248">
        <v>15.76</v>
      </c>
      <c r="AW74" s="248">
        <v>14.84</v>
      </c>
      <c r="AX74"/>
      <c r="AY74"/>
      <c r="AZ74"/>
      <c r="BA74"/>
      <c r="BB74"/>
      <c r="BC74"/>
      <c r="BD74" s="246">
        <v>29.73</v>
      </c>
      <c r="BE74" s="242">
        <f>(BE72+BE73)/2</f>
        <v>13.24</v>
      </c>
      <c r="BF74" s="242">
        <f>(BF72+BF73)/2</f>
        <v>19.399999999999999</v>
      </c>
    </row>
    <row r="75" spans="1:58" x14ac:dyDescent="0.25">
      <c r="A75" s="232">
        <v>40615</v>
      </c>
      <c r="B75" s="242">
        <f t="shared" ref="B75" si="104">(B74+B76)/2</f>
        <v>6.2450000000000001</v>
      </c>
      <c r="C75" s="244">
        <f>(C74+C76)/2</f>
        <v>5.65</v>
      </c>
      <c r="D75"/>
      <c r="E75"/>
      <c r="F75"/>
      <c r="G75"/>
      <c r="H75" s="242">
        <f>(H74+H76)/2</f>
        <v>5.5350000000000001</v>
      </c>
      <c r="I75" s="246">
        <v>0.99</v>
      </c>
      <c r="J75"/>
      <c r="K75"/>
      <c r="L75"/>
      <c r="M75"/>
      <c r="N75" s="243">
        <f t="shared" ref="N75" si="105">(N74+N76)/2</f>
        <v>42</v>
      </c>
      <c r="O75"/>
      <c r="P75"/>
      <c r="Q75"/>
      <c r="R75" s="243">
        <f t="shared" ref="R75" si="106">(R74+R76)/2</f>
        <v>0</v>
      </c>
      <c r="S75" s="244">
        <f>(S74+S76)/2</f>
        <v>0.46599999999999997</v>
      </c>
      <c r="T75"/>
      <c r="U75"/>
      <c r="V75" s="244">
        <f t="shared" ref="V75:W75" si="107">(V74+V76)/2</f>
        <v>0.159</v>
      </c>
      <c r="W75" s="244">
        <f t="shared" si="107"/>
        <v>0.34799999999999998</v>
      </c>
      <c r="X75"/>
      <c r="Y75"/>
      <c r="Z75"/>
      <c r="AA75"/>
      <c r="AB75"/>
      <c r="AC75" s="245">
        <f t="shared" ref="AC75" si="108">(AC74+AC76)/2</f>
        <v>31.700000000000003</v>
      </c>
      <c r="AD75"/>
      <c r="AE75"/>
      <c r="AF75"/>
      <c r="AG75"/>
      <c r="AH75" s="245">
        <f t="shared" ref="AH75" si="109">(AH74+AH76)/2</f>
        <v>63.400000000000006</v>
      </c>
      <c r="AI75"/>
      <c r="AJ75" s="245">
        <f t="shared" ref="AJ75" si="110">(AJ74+AJ76)/2</f>
        <v>30.9</v>
      </c>
      <c r="AK75"/>
      <c r="AL75" s="245">
        <f t="shared" ref="AL75:AM75" si="111">(AL74+AL76)/2</f>
        <v>7.9499999999999993</v>
      </c>
      <c r="AM75" s="244">
        <f t="shared" si="111"/>
        <v>0.13400000000000001</v>
      </c>
      <c r="AN75"/>
      <c r="AO75" s="245">
        <f t="shared" ref="AO75" si="112">(AO74+AO76)/2</f>
        <v>3.5999999999999996</v>
      </c>
      <c r="AP75" s="246">
        <v>49.36</v>
      </c>
      <c r="AQ75" s="246">
        <v>0.55000000000000004</v>
      </c>
      <c r="AR75"/>
      <c r="AS75"/>
      <c r="AT75"/>
      <c r="AU75"/>
      <c r="AV75" s="248">
        <v>15.38</v>
      </c>
      <c r="AW75" s="248">
        <v>14.513999999999999</v>
      </c>
      <c r="AX75"/>
      <c r="AY75"/>
      <c r="AZ75"/>
      <c r="BA75"/>
      <c r="BB75"/>
      <c r="BC75"/>
      <c r="BD75" s="242">
        <f>(BD74+BD76)/2</f>
        <v>35.335000000000001</v>
      </c>
      <c r="BE75" s="242">
        <f>(BE73+BE74)/2</f>
        <v>13.24</v>
      </c>
      <c r="BF75" s="242">
        <f>(BF73+BF74)/2</f>
        <v>19.399999999999999</v>
      </c>
    </row>
    <row r="76" spans="1:58" x14ac:dyDescent="0.25">
      <c r="A76" s="232">
        <v>40616</v>
      </c>
      <c r="B76" s="246">
        <v>5.9</v>
      </c>
      <c r="C76" s="248">
        <v>5.84</v>
      </c>
      <c r="D76"/>
      <c r="E76"/>
      <c r="F76"/>
      <c r="G76"/>
      <c r="H76" s="246">
        <v>5.58</v>
      </c>
      <c r="I76" s="246">
        <v>0.91</v>
      </c>
      <c r="J76"/>
      <c r="K76"/>
      <c r="L76"/>
      <c r="M76"/>
      <c r="N76" s="247">
        <v>45</v>
      </c>
      <c r="O76"/>
      <c r="P76"/>
      <c r="Q76"/>
      <c r="R76" s="247">
        <v>0</v>
      </c>
      <c r="S76" s="248">
        <v>0.47899999999999998</v>
      </c>
      <c r="T76"/>
      <c r="U76"/>
      <c r="V76" s="248">
        <v>0.19900000000000001</v>
      </c>
      <c r="W76" s="248">
        <v>0.57999999999999996</v>
      </c>
      <c r="X76"/>
      <c r="Y76"/>
      <c r="Z76"/>
      <c r="AA76"/>
      <c r="AB76"/>
      <c r="AC76" s="249">
        <v>32.6</v>
      </c>
      <c r="AD76"/>
      <c r="AE76"/>
      <c r="AF76"/>
      <c r="AG76"/>
      <c r="AH76" s="249">
        <v>65.2</v>
      </c>
      <c r="AI76"/>
      <c r="AJ76" s="249">
        <v>31.1</v>
      </c>
      <c r="AK76"/>
      <c r="AL76" s="249">
        <v>8.6</v>
      </c>
      <c r="AM76" s="248">
        <v>0.154</v>
      </c>
      <c r="AN76"/>
      <c r="AO76" s="249">
        <v>3.8</v>
      </c>
      <c r="AP76" s="246">
        <v>50.42</v>
      </c>
      <c r="AQ76" s="246">
        <v>0.65</v>
      </c>
      <c r="AR76"/>
      <c r="AS76"/>
      <c r="AT76"/>
      <c r="AU76"/>
      <c r="AV76" s="248">
        <v>15.042999999999999</v>
      </c>
      <c r="AW76" s="248">
        <v>14.618</v>
      </c>
      <c r="AX76"/>
      <c r="AY76"/>
      <c r="AZ76"/>
      <c r="BA76"/>
      <c r="BB76"/>
      <c r="BC76"/>
      <c r="BD76" s="246">
        <v>40.94</v>
      </c>
      <c r="BE76" s="246">
        <v>16.2</v>
      </c>
      <c r="BF76" s="246">
        <v>18.96</v>
      </c>
    </row>
    <row r="77" spans="1:58" x14ac:dyDescent="0.25">
      <c r="A77" s="232">
        <v>40617</v>
      </c>
      <c r="B77" s="246">
        <v>6.14</v>
      </c>
      <c r="C77" s="248">
        <v>6.16</v>
      </c>
      <c r="D77"/>
      <c r="E77"/>
      <c r="F77"/>
      <c r="G77"/>
      <c r="H77" s="246">
        <v>7.27</v>
      </c>
      <c r="I77" s="246">
        <v>0.72</v>
      </c>
      <c r="J77"/>
      <c r="K77"/>
      <c r="L77"/>
      <c r="M77"/>
      <c r="N77" s="247">
        <v>44</v>
      </c>
      <c r="O77"/>
      <c r="P77"/>
      <c r="Q77"/>
      <c r="R77" s="247">
        <v>0</v>
      </c>
      <c r="S77" s="248">
        <v>0.47899999999999998</v>
      </c>
      <c r="T77"/>
      <c r="U77"/>
      <c r="V77" s="248">
        <v>0.24</v>
      </c>
      <c r="W77" s="248">
        <v>0.22</v>
      </c>
      <c r="X77"/>
      <c r="Y77"/>
      <c r="Z77"/>
      <c r="AA77"/>
      <c r="AB77"/>
      <c r="AC77" s="249">
        <v>40.299999999999997</v>
      </c>
      <c r="AD77"/>
      <c r="AE77"/>
      <c r="AF77"/>
      <c r="AG77"/>
      <c r="AH77" s="249">
        <v>80.599999999999994</v>
      </c>
      <c r="AI77"/>
      <c r="AJ77" s="249">
        <v>21.1</v>
      </c>
      <c r="AK77"/>
      <c r="AL77" s="249">
        <v>8.9</v>
      </c>
      <c r="AM77" s="248">
        <v>8.1000000000000003E-2</v>
      </c>
      <c r="AN77"/>
      <c r="AO77" s="249">
        <v>4.5</v>
      </c>
      <c r="AP77" s="246">
        <v>48.51</v>
      </c>
      <c r="AQ77" s="246">
        <v>0.72</v>
      </c>
      <c r="AR77"/>
      <c r="AS77"/>
      <c r="AT77"/>
      <c r="AU77"/>
      <c r="AV77" s="248">
        <v>15.878</v>
      </c>
      <c r="AW77" s="248">
        <v>15.279</v>
      </c>
      <c r="AX77"/>
      <c r="AY77"/>
      <c r="AZ77"/>
      <c r="BA77"/>
      <c r="BB77"/>
      <c r="BC77"/>
      <c r="BD77" s="246">
        <v>31.49</v>
      </c>
      <c r="BE77" s="246">
        <v>14.32</v>
      </c>
      <c r="BF77" s="246">
        <v>12</v>
      </c>
    </row>
    <row r="78" spans="1:58" x14ac:dyDescent="0.25">
      <c r="A78" s="232">
        <v>40618</v>
      </c>
      <c r="B78" s="246">
        <v>6.15</v>
      </c>
      <c r="C78" s="248">
        <v>5.97</v>
      </c>
      <c r="D78"/>
      <c r="E78"/>
      <c r="F78"/>
      <c r="G78"/>
      <c r="H78" s="246">
        <v>5.61</v>
      </c>
      <c r="I78" s="246">
        <v>1.1200000000000001</v>
      </c>
      <c r="J78"/>
      <c r="K78"/>
      <c r="L78"/>
      <c r="M78"/>
      <c r="N78" s="247">
        <v>44</v>
      </c>
      <c r="O78"/>
      <c r="P78"/>
      <c r="Q78"/>
      <c r="R78" s="247">
        <v>2</v>
      </c>
      <c r="S78" s="248">
        <v>0.46800000000000003</v>
      </c>
      <c r="T78"/>
      <c r="U78"/>
      <c r="V78" s="248">
        <v>0.14699999999999999</v>
      </c>
      <c r="W78" s="248">
        <v>0.48199999999999998</v>
      </c>
      <c r="X78"/>
      <c r="Y78"/>
      <c r="Z78"/>
      <c r="AA78"/>
      <c r="AB78"/>
      <c r="AC78" s="249">
        <v>32.200000000000003</v>
      </c>
      <c r="AD78"/>
      <c r="AE78"/>
      <c r="AF78"/>
      <c r="AG78"/>
      <c r="AH78" s="249">
        <v>64.400000000000006</v>
      </c>
      <c r="AI78"/>
      <c r="AJ78" s="249">
        <v>20.100000000000001</v>
      </c>
      <c r="AK78"/>
      <c r="AL78" s="249">
        <v>8.4</v>
      </c>
      <c r="AM78" s="248">
        <v>0.10199999999999999</v>
      </c>
      <c r="AN78"/>
      <c r="AO78" s="249">
        <v>3.4</v>
      </c>
      <c r="AP78" s="246">
        <v>60.13</v>
      </c>
      <c r="AQ78" s="246">
        <v>0.65</v>
      </c>
      <c r="AR78"/>
      <c r="AS78"/>
      <c r="AT78"/>
      <c r="AU78"/>
      <c r="AV78" s="248">
        <v>15.266999999999999</v>
      </c>
      <c r="AW78" s="248">
        <v>15.397</v>
      </c>
      <c r="AX78"/>
      <c r="AY78"/>
      <c r="AZ78"/>
      <c r="BA78"/>
      <c r="BB78"/>
      <c r="BC78"/>
      <c r="BD78" s="246">
        <v>35.590000000000003</v>
      </c>
      <c r="BE78" s="246">
        <v>13.94</v>
      </c>
      <c r="BF78" s="246">
        <v>20.05</v>
      </c>
    </row>
    <row r="79" spans="1:58" x14ac:dyDescent="0.25">
      <c r="A79" s="232">
        <v>40619</v>
      </c>
      <c r="B79" s="246">
        <v>5.93</v>
      </c>
      <c r="C79" s="248">
        <v>6.45</v>
      </c>
      <c r="D79"/>
      <c r="E79"/>
      <c r="F79"/>
      <c r="G79"/>
      <c r="H79" s="246">
        <v>8.08</v>
      </c>
      <c r="I79" s="246">
        <v>1.1299999999999999</v>
      </c>
      <c r="J79"/>
      <c r="K79"/>
      <c r="L79"/>
      <c r="M79"/>
      <c r="N79" s="247">
        <v>37</v>
      </c>
      <c r="O79"/>
      <c r="P79"/>
      <c r="Q79"/>
      <c r="R79" s="247">
        <v>0</v>
      </c>
      <c r="S79" s="248">
        <v>0.46200000000000002</v>
      </c>
      <c r="T79"/>
      <c r="U79"/>
      <c r="V79" s="248">
        <v>0.16400000000000001</v>
      </c>
      <c r="W79" s="248">
        <v>0.127</v>
      </c>
      <c r="X79"/>
      <c r="Y79"/>
      <c r="Z79"/>
      <c r="AA79"/>
      <c r="AB79"/>
      <c r="AC79" s="249">
        <v>44.4</v>
      </c>
      <c r="AD79"/>
      <c r="AE79"/>
      <c r="AF79"/>
      <c r="AG79"/>
      <c r="AH79" s="249">
        <v>88.8</v>
      </c>
      <c r="AI79"/>
      <c r="AJ79" s="249">
        <v>23.4</v>
      </c>
      <c r="AK79"/>
      <c r="AL79" s="249">
        <v>11.7</v>
      </c>
      <c r="AM79" s="248">
        <v>8.1000000000000003E-2</v>
      </c>
      <c r="AN79"/>
      <c r="AO79" s="249">
        <v>3.4</v>
      </c>
      <c r="AP79" s="246">
        <v>64.61</v>
      </c>
      <c r="AQ79" s="246">
        <v>0.81</v>
      </c>
      <c r="AR79"/>
      <c r="AS79"/>
      <c r="AT79"/>
      <c r="AU79"/>
      <c r="AV79" s="248">
        <v>15.433999999999999</v>
      </c>
      <c r="AW79" s="248">
        <v>15.093</v>
      </c>
      <c r="AX79"/>
      <c r="AY79"/>
      <c r="AZ79"/>
      <c r="BA79"/>
      <c r="BB79"/>
      <c r="BC79"/>
      <c r="BD79" s="246">
        <v>39.49</v>
      </c>
      <c r="BE79" s="246">
        <v>13.73</v>
      </c>
      <c r="BF79" s="246">
        <v>19.48</v>
      </c>
    </row>
    <row r="80" spans="1:58" x14ac:dyDescent="0.25">
      <c r="A80" s="232">
        <v>40620</v>
      </c>
      <c r="B80" s="246">
        <v>6.53</v>
      </c>
      <c r="C80" s="248">
        <v>6.54</v>
      </c>
      <c r="D80"/>
      <c r="E80"/>
      <c r="F80"/>
      <c r="G80"/>
      <c r="H80" s="246">
        <v>8.6</v>
      </c>
      <c r="I80" s="246">
        <v>1.1200000000000001</v>
      </c>
      <c r="J80"/>
      <c r="K80"/>
      <c r="L80"/>
      <c r="M80"/>
      <c r="N80" s="247">
        <v>43</v>
      </c>
      <c r="O80"/>
      <c r="P80"/>
      <c r="Q80"/>
      <c r="R80" s="247">
        <v>0</v>
      </c>
      <c r="S80" s="248">
        <v>0.44800000000000001</v>
      </c>
      <c r="T80"/>
      <c r="U80"/>
      <c r="V80" s="248">
        <v>0.14199999999999999</v>
      </c>
      <c r="W80" s="248">
        <v>0.14000000000000001</v>
      </c>
      <c r="X80"/>
      <c r="Y80"/>
      <c r="Z80"/>
      <c r="AA80"/>
      <c r="AB80"/>
      <c r="AC80" s="249">
        <v>42.9</v>
      </c>
      <c r="AD80"/>
      <c r="AE80"/>
      <c r="AF80"/>
      <c r="AG80"/>
      <c r="AH80" s="249">
        <v>85.9</v>
      </c>
      <c r="AI80"/>
      <c r="AJ80" s="249">
        <v>21.3</v>
      </c>
      <c r="AK80"/>
      <c r="AL80" s="249">
        <v>13.9</v>
      </c>
      <c r="AM80" s="248">
        <v>4.2000000000000003E-2</v>
      </c>
      <c r="AN80"/>
      <c r="AO80" s="249">
        <v>3.7</v>
      </c>
      <c r="AP80" s="246">
        <v>57.3</v>
      </c>
      <c r="AQ80" s="246">
        <v>0.61</v>
      </c>
      <c r="AR80"/>
      <c r="AS80"/>
      <c r="AT80"/>
      <c r="AU80"/>
      <c r="AV80" s="248">
        <v>16.2</v>
      </c>
      <c r="AW80" s="248">
        <v>15.038</v>
      </c>
      <c r="AX80"/>
      <c r="AY80"/>
      <c r="AZ80"/>
      <c r="BA80"/>
      <c r="BB80"/>
      <c r="BC80"/>
      <c r="BD80" s="246">
        <v>27.69</v>
      </c>
      <c r="BE80" s="246">
        <v>14.57</v>
      </c>
      <c r="BF80" s="246">
        <v>18.59</v>
      </c>
    </row>
    <row r="81" spans="1:58" x14ac:dyDescent="0.25">
      <c r="A81" s="232">
        <v>40621</v>
      </c>
      <c r="B81" s="246">
        <v>6.66</v>
      </c>
      <c r="C81" s="248">
        <v>6.39</v>
      </c>
      <c r="D81"/>
      <c r="E81"/>
      <c r="F81"/>
      <c r="G81"/>
      <c r="H81" s="246">
        <v>8.18</v>
      </c>
      <c r="I81" s="246">
        <v>1.24</v>
      </c>
      <c r="J81"/>
      <c r="K81"/>
      <c r="L81"/>
      <c r="M81"/>
      <c r="N81" s="247">
        <v>41</v>
      </c>
      <c r="O81"/>
      <c r="P81"/>
      <c r="Q81"/>
      <c r="R81" s="247">
        <v>0</v>
      </c>
      <c r="S81" s="248">
        <v>0.42899999999999999</v>
      </c>
      <c r="T81"/>
      <c r="U81"/>
      <c r="V81" s="248">
        <v>0.153</v>
      </c>
      <c r="W81" s="248">
        <v>0.122</v>
      </c>
      <c r="X81"/>
      <c r="Y81"/>
      <c r="Z81"/>
      <c r="AA81"/>
      <c r="AB81"/>
      <c r="AC81" s="249">
        <v>41.8</v>
      </c>
      <c r="AD81"/>
      <c r="AE81"/>
      <c r="AF81"/>
      <c r="AG81"/>
      <c r="AH81" s="249">
        <v>83.7</v>
      </c>
      <c r="AI81"/>
      <c r="AJ81" s="249">
        <v>22</v>
      </c>
      <c r="AK81"/>
      <c r="AL81" s="249">
        <v>13.6</v>
      </c>
      <c r="AM81" s="248">
        <v>4.1000000000000002E-2</v>
      </c>
      <c r="AN81"/>
      <c r="AO81" s="249">
        <v>3.6</v>
      </c>
      <c r="AP81" s="246">
        <v>55.12</v>
      </c>
      <c r="AQ81" s="246">
        <v>0.5</v>
      </c>
      <c r="AR81"/>
      <c r="AS81"/>
      <c r="AT81"/>
      <c r="AU81"/>
      <c r="AV81" s="248">
        <v>15.03</v>
      </c>
      <c r="AW81" s="248">
        <v>14.32</v>
      </c>
      <c r="AX81"/>
      <c r="AY81"/>
      <c r="AZ81"/>
      <c r="BA81"/>
      <c r="BB81"/>
      <c r="BC81"/>
      <c r="BD81" s="246">
        <v>29.11</v>
      </c>
      <c r="BE81" s="246">
        <v>17.52</v>
      </c>
      <c r="BF81" s="246">
        <v>19.059999999999999</v>
      </c>
    </row>
    <row r="82" spans="1:58" x14ac:dyDescent="0.25">
      <c r="A82" s="232">
        <v>40622</v>
      </c>
      <c r="B82" s="242">
        <f t="shared" ref="B82" si="113">(B81+B83)/2</f>
        <v>6.3250000000000002</v>
      </c>
      <c r="C82" s="244">
        <f>(C81+C83)/2</f>
        <v>6.5749999999999993</v>
      </c>
      <c r="D82"/>
      <c r="E82"/>
      <c r="F82"/>
      <c r="G82"/>
      <c r="H82" s="242">
        <f>(H81+H83)/2</f>
        <v>7.9249999999999998</v>
      </c>
      <c r="I82" s="246">
        <v>1.28</v>
      </c>
      <c r="J82"/>
      <c r="K82"/>
      <c r="L82"/>
      <c r="M82"/>
      <c r="N82" s="243">
        <f t="shared" ref="N82" si="114">(N81+N83)/2</f>
        <v>40</v>
      </c>
      <c r="O82"/>
      <c r="P82"/>
      <c r="Q82"/>
      <c r="R82" s="243">
        <f t="shared" ref="R82" si="115">(R81+R83)/2</f>
        <v>0</v>
      </c>
      <c r="S82" s="244">
        <f>(S81+S83)/2</f>
        <v>0.41749999999999998</v>
      </c>
      <c r="T82"/>
      <c r="U82"/>
      <c r="V82" s="244">
        <f t="shared" ref="V82:W82" si="116">(V81+V83)/2</f>
        <v>0.16449999999999998</v>
      </c>
      <c r="W82" s="244">
        <f t="shared" si="116"/>
        <v>0.14100000000000001</v>
      </c>
      <c r="X82"/>
      <c r="Y82"/>
      <c r="Z82"/>
      <c r="AA82"/>
      <c r="AB82"/>
      <c r="AC82" s="245">
        <f t="shared" ref="AC82" si="117">(AC81+AC83)/2</f>
        <v>40.15</v>
      </c>
      <c r="AD82"/>
      <c r="AE82"/>
      <c r="AF82"/>
      <c r="AG82"/>
      <c r="AH82" s="245">
        <f t="shared" ref="AH82" si="118">(AH81+AH83)/2</f>
        <v>76.849999999999994</v>
      </c>
      <c r="AI82"/>
      <c r="AJ82" s="245">
        <f t="shared" ref="AJ82" si="119">(AJ81+AJ83)/2</f>
        <v>22.65</v>
      </c>
      <c r="AK82"/>
      <c r="AL82" s="245">
        <f t="shared" ref="AL82:AM82" si="120">(AL81+AL83)/2</f>
        <v>11.35</v>
      </c>
      <c r="AM82" s="244">
        <f t="shared" si="120"/>
        <v>3.7500000000000006E-2</v>
      </c>
      <c r="AN82"/>
      <c r="AO82" s="245">
        <f t="shared" ref="AO82" si="121">(AO81+AO83)/2</f>
        <v>3.5</v>
      </c>
      <c r="AP82" s="246">
        <v>55.12</v>
      </c>
      <c r="AQ82" s="246">
        <v>0.54</v>
      </c>
      <c r="AR82"/>
      <c r="AS82"/>
      <c r="AT82"/>
      <c r="AU82"/>
      <c r="AV82" s="248">
        <v>14.395</v>
      </c>
      <c r="AW82" s="248">
        <v>13.717000000000001</v>
      </c>
      <c r="AX82"/>
      <c r="AY82"/>
      <c r="AZ82"/>
      <c r="BA82"/>
      <c r="BB82"/>
      <c r="BC82"/>
      <c r="BD82" s="246">
        <v>29.11</v>
      </c>
      <c r="BE82" s="246">
        <v>17.52</v>
      </c>
      <c r="BF82" s="246">
        <v>19.059999999999999</v>
      </c>
    </row>
    <row r="83" spans="1:58" x14ac:dyDescent="0.25">
      <c r="A83" s="232">
        <v>40623</v>
      </c>
      <c r="B83" s="246">
        <v>5.99</v>
      </c>
      <c r="C83" s="248">
        <v>6.76</v>
      </c>
      <c r="D83"/>
      <c r="E83"/>
      <c r="F83"/>
      <c r="G83"/>
      <c r="H83" s="246">
        <v>7.67</v>
      </c>
      <c r="I83" s="246">
        <v>1.27</v>
      </c>
      <c r="J83"/>
      <c r="K83"/>
      <c r="L83"/>
      <c r="M83"/>
      <c r="N83" s="247">
        <v>39</v>
      </c>
      <c r="O83"/>
      <c r="P83"/>
      <c r="Q83"/>
      <c r="R83" s="247">
        <v>0</v>
      </c>
      <c r="S83" s="248">
        <v>0.40600000000000003</v>
      </c>
      <c r="T83"/>
      <c r="U83"/>
      <c r="V83" s="248">
        <v>0.17599999999999999</v>
      </c>
      <c r="W83" s="248">
        <v>0.16</v>
      </c>
      <c r="X83"/>
      <c r="Y83"/>
      <c r="Z83"/>
      <c r="AA83"/>
      <c r="AB83"/>
      <c r="AC83" s="249">
        <v>38.5</v>
      </c>
      <c r="AD83"/>
      <c r="AE83"/>
      <c r="AF83"/>
      <c r="AG83"/>
      <c r="AH83" s="249">
        <v>70</v>
      </c>
      <c r="AI83"/>
      <c r="AJ83" s="249">
        <v>23.3</v>
      </c>
      <c r="AK83"/>
      <c r="AL83" s="249">
        <v>9.1</v>
      </c>
      <c r="AM83" s="248">
        <v>3.4000000000000002E-2</v>
      </c>
      <c r="AN83"/>
      <c r="AO83" s="249">
        <v>3.4</v>
      </c>
      <c r="AP83" s="246">
        <v>60.13</v>
      </c>
      <c r="AQ83" s="246">
        <v>0.62</v>
      </c>
      <c r="AR83"/>
      <c r="AS83"/>
      <c r="AT83"/>
      <c r="AU83"/>
      <c r="AV83" s="248">
        <v>15.569000000000001</v>
      </c>
      <c r="AW83" s="248">
        <v>14.38</v>
      </c>
      <c r="AX83"/>
      <c r="AY83"/>
      <c r="AZ83"/>
      <c r="BA83"/>
      <c r="BB83"/>
      <c r="BC83"/>
      <c r="BD83" s="246">
        <v>29.19</v>
      </c>
      <c r="BE83" s="246">
        <v>14.35</v>
      </c>
      <c r="BF83" s="246">
        <v>16.63</v>
      </c>
    </row>
    <row r="84" spans="1:58" x14ac:dyDescent="0.25">
      <c r="A84" s="232">
        <v>40624</v>
      </c>
      <c r="B84" s="246">
        <v>6.65</v>
      </c>
      <c r="C84" s="248">
        <v>6.57</v>
      </c>
      <c r="D84"/>
      <c r="E84"/>
      <c r="F84"/>
      <c r="G84"/>
      <c r="H84" s="246">
        <v>8.08</v>
      </c>
      <c r="I84" s="246">
        <v>1.17</v>
      </c>
      <c r="J84"/>
      <c r="K84"/>
      <c r="L84"/>
      <c r="M84"/>
      <c r="N84" s="247">
        <v>39</v>
      </c>
      <c r="O84"/>
      <c r="P84"/>
      <c r="Q84"/>
      <c r="R84" s="247">
        <v>0</v>
      </c>
      <c r="S84" s="248">
        <v>0.377</v>
      </c>
      <c r="T84"/>
      <c r="U84"/>
      <c r="V84" s="248">
        <v>0.153</v>
      </c>
      <c r="W84" s="248">
        <v>0.114</v>
      </c>
      <c r="X84"/>
      <c r="Y84"/>
      <c r="Z84"/>
      <c r="AA84"/>
      <c r="AB84"/>
      <c r="AC84" s="249">
        <v>37.5</v>
      </c>
      <c r="AD84"/>
      <c r="AE84"/>
      <c r="AF84"/>
      <c r="AG84"/>
      <c r="AH84" s="249">
        <v>75</v>
      </c>
      <c r="AI84"/>
      <c r="AJ84" s="249">
        <v>22.1</v>
      </c>
      <c r="AK84"/>
      <c r="AL84" s="249">
        <v>8.8000000000000007</v>
      </c>
      <c r="AM84" s="248">
        <v>7.9000000000000001E-2</v>
      </c>
      <c r="AN84"/>
      <c r="AO84" s="249">
        <v>3.8</v>
      </c>
      <c r="AP84" s="246">
        <v>55.12</v>
      </c>
      <c r="AQ84" s="246">
        <v>0.64</v>
      </c>
      <c r="AR84"/>
      <c r="AS84"/>
      <c r="AT84"/>
      <c r="AU84"/>
      <c r="AV84" s="248">
        <v>15.07</v>
      </c>
      <c r="AW84" s="248">
        <v>13.801</v>
      </c>
      <c r="AX84"/>
      <c r="AY84"/>
      <c r="AZ84"/>
      <c r="BA84"/>
      <c r="BB84"/>
      <c r="BC84"/>
      <c r="BD84" s="246">
        <v>27.56</v>
      </c>
      <c r="BE84" s="246">
        <v>14.76</v>
      </c>
      <c r="BF84" s="246">
        <v>14.45</v>
      </c>
    </row>
    <row r="85" spans="1:58" x14ac:dyDescent="0.25">
      <c r="A85" s="232">
        <v>40625</v>
      </c>
      <c r="B85" s="246">
        <v>6.24</v>
      </c>
      <c r="C85" s="248">
        <v>6.14</v>
      </c>
      <c r="D85"/>
      <c r="E85"/>
      <c r="F85"/>
      <c r="G85"/>
      <c r="H85" s="246">
        <v>6.76</v>
      </c>
      <c r="I85" s="246">
        <v>1.58</v>
      </c>
      <c r="J85"/>
      <c r="K85"/>
      <c r="L85"/>
      <c r="M85"/>
      <c r="N85" s="247">
        <v>36</v>
      </c>
      <c r="O85"/>
      <c r="P85"/>
      <c r="Q85"/>
      <c r="R85" s="247">
        <v>0</v>
      </c>
      <c r="S85" s="248">
        <v>0.35299999999999998</v>
      </c>
      <c r="T85"/>
      <c r="U85"/>
      <c r="V85" s="248">
        <v>0.125</v>
      </c>
      <c r="W85" s="248">
        <v>0.214</v>
      </c>
      <c r="X85"/>
      <c r="Y85"/>
      <c r="Z85"/>
      <c r="AA85"/>
      <c r="AB85"/>
      <c r="AC85" s="249">
        <v>42.5</v>
      </c>
      <c r="AD85"/>
      <c r="AE85"/>
      <c r="AF85"/>
      <c r="AG85"/>
      <c r="AH85" s="249">
        <v>85.2</v>
      </c>
      <c r="AI85"/>
      <c r="AJ85" s="249">
        <v>24.4</v>
      </c>
      <c r="AK85"/>
      <c r="AL85" s="249">
        <v>9.8000000000000007</v>
      </c>
      <c r="AM85" s="248">
        <v>3.3000000000000002E-2</v>
      </c>
      <c r="AN85"/>
      <c r="AO85" s="249">
        <v>3.8</v>
      </c>
      <c r="AP85" s="246">
        <v>54.33</v>
      </c>
      <c r="AQ85" s="246">
        <v>0.11</v>
      </c>
      <c r="AR85"/>
      <c r="AS85"/>
      <c r="AT85"/>
      <c r="AU85"/>
      <c r="AV85" s="248">
        <v>15.638</v>
      </c>
      <c r="AW85" s="248">
        <v>14.537000000000001</v>
      </c>
      <c r="AX85"/>
      <c r="AY85"/>
      <c r="AZ85"/>
      <c r="BA85"/>
      <c r="BB85"/>
      <c r="BC85"/>
      <c r="BD85" s="242">
        <f t="shared" ref="BD85:BD92" si="122">(BD83+BD84)/2</f>
        <v>28.375</v>
      </c>
      <c r="BE85" s="246">
        <v>13.12</v>
      </c>
      <c r="BF85" s="246">
        <v>18.39</v>
      </c>
    </row>
    <row r="86" spans="1:58" x14ac:dyDescent="0.25">
      <c r="A86" s="232">
        <v>40626</v>
      </c>
      <c r="B86" s="246">
        <v>6.04</v>
      </c>
      <c r="C86" s="248">
        <v>6.12</v>
      </c>
      <c r="D86"/>
      <c r="E86"/>
      <c r="F86"/>
      <c r="G86"/>
      <c r="H86" s="246">
        <v>7.29</v>
      </c>
      <c r="I86" s="246">
        <v>1.24</v>
      </c>
      <c r="J86"/>
      <c r="K86"/>
      <c r="L86"/>
      <c r="M86"/>
      <c r="N86" s="247">
        <v>37</v>
      </c>
      <c r="O86"/>
      <c r="P86"/>
      <c r="Q86"/>
      <c r="R86" s="247">
        <v>0</v>
      </c>
      <c r="S86" s="248">
        <v>0.34100000000000003</v>
      </c>
      <c r="T86"/>
      <c r="U86"/>
      <c r="V86" s="248">
        <v>0.129</v>
      </c>
      <c r="W86" s="248">
        <v>0.22700000000000001</v>
      </c>
      <c r="X86"/>
      <c r="Y86"/>
      <c r="Z86"/>
      <c r="AA86"/>
      <c r="AB86"/>
      <c r="AC86" s="249">
        <v>44.1</v>
      </c>
      <c r="AD86"/>
      <c r="AE86"/>
      <c r="AF86"/>
      <c r="AG86"/>
      <c r="AH86" s="249">
        <v>88.2</v>
      </c>
      <c r="AI86"/>
      <c r="AJ86" s="249">
        <v>21.8</v>
      </c>
      <c r="AK86"/>
      <c r="AL86" s="249">
        <v>10.6</v>
      </c>
      <c r="AM86" s="248">
        <v>0.01</v>
      </c>
      <c r="AN86"/>
      <c r="AO86" s="249">
        <v>3.4</v>
      </c>
      <c r="AP86" s="246">
        <v>55.25</v>
      </c>
      <c r="AQ86" s="246">
        <v>0.57999999999999996</v>
      </c>
      <c r="AR86"/>
      <c r="AS86"/>
      <c r="AT86"/>
      <c r="AU86"/>
      <c r="AV86" s="248">
        <v>14.914</v>
      </c>
      <c r="AW86" s="248">
        <v>13.76</v>
      </c>
      <c r="AX86"/>
      <c r="AY86"/>
      <c r="AZ86"/>
      <c r="BA86"/>
      <c r="BB86"/>
      <c r="BC86"/>
      <c r="BD86" s="242">
        <f t="shared" si="122"/>
        <v>27.967500000000001</v>
      </c>
      <c r="BE86" s="242">
        <f>(BE85+BE87)/2</f>
        <v>12.725</v>
      </c>
      <c r="BF86" s="242">
        <f>(BF85+BF87)/2</f>
        <v>18.55</v>
      </c>
    </row>
    <row r="87" spans="1:58" x14ac:dyDescent="0.25">
      <c r="A87" s="232">
        <v>40627</v>
      </c>
      <c r="B87" s="246">
        <v>6.79</v>
      </c>
      <c r="C87" s="248">
        <v>5.97</v>
      </c>
      <c r="D87"/>
      <c r="E87"/>
      <c r="F87"/>
      <c r="G87"/>
      <c r="H87" s="246">
        <v>7.1</v>
      </c>
      <c r="I87" s="246">
        <v>1.21</v>
      </c>
      <c r="J87"/>
      <c r="K87"/>
      <c r="L87"/>
      <c r="M87"/>
      <c r="N87" s="247">
        <v>29</v>
      </c>
      <c r="O87"/>
      <c r="P87"/>
      <c r="Q87"/>
      <c r="R87" s="247">
        <v>0</v>
      </c>
      <c r="S87" s="248">
        <v>0.312</v>
      </c>
      <c r="T87"/>
      <c r="U87"/>
      <c r="V87" s="248">
        <v>0.127</v>
      </c>
      <c r="W87" s="248">
        <v>0.23100000000000001</v>
      </c>
      <c r="X87"/>
      <c r="Y87"/>
      <c r="Z87"/>
      <c r="AA87"/>
      <c r="AB87"/>
      <c r="AC87" s="249">
        <v>39.1</v>
      </c>
      <c r="AD87"/>
      <c r="AE87"/>
      <c r="AF87"/>
      <c r="AG87"/>
      <c r="AH87" s="249">
        <v>78.2</v>
      </c>
      <c r="AI87"/>
      <c r="AJ87" s="249">
        <v>21.3</v>
      </c>
      <c r="AK87"/>
      <c r="AL87" s="249">
        <v>9.6999999999999993</v>
      </c>
      <c r="AM87" s="248">
        <v>0</v>
      </c>
      <c r="AN87"/>
      <c r="AO87" s="249">
        <v>4</v>
      </c>
      <c r="AP87" s="246">
        <v>49.85</v>
      </c>
      <c r="AQ87" s="246">
        <v>0.51</v>
      </c>
      <c r="AR87"/>
      <c r="AS87"/>
      <c r="AT87"/>
      <c r="AU87"/>
      <c r="AV87" s="248">
        <v>14.231</v>
      </c>
      <c r="AW87" s="248">
        <v>13.087999999999999</v>
      </c>
      <c r="AX87"/>
      <c r="AY87"/>
      <c r="AZ87"/>
      <c r="BA87"/>
      <c r="BB87"/>
      <c r="BC87"/>
      <c r="BD87" s="242">
        <f t="shared" si="122"/>
        <v>28.171250000000001</v>
      </c>
      <c r="BE87" s="246">
        <v>12.33</v>
      </c>
      <c r="BF87" s="246">
        <v>18.71</v>
      </c>
    </row>
    <row r="88" spans="1:58" x14ac:dyDescent="0.25">
      <c r="A88" s="232">
        <v>40628</v>
      </c>
      <c r="B88" s="246">
        <v>6.23</v>
      </c>
      <c r="C88" s="248">
        <v>6.36</v>
      </c>
      <c r="D88"/>
      <c r="E88"/>
      <c r="F88"/>
      <c r="G88"/>
      <c r="H88" s="246">
        <v>7.46</v>
      </c>
      <c r="I88" s="246">
        <v>1.07</v>
      </c>
      <c r="J88"/>
      <c r="K88"/>
      <c r="L88"/>
      <c r="M88"/>
      <c r="N88" s="247">
        <v>30</v>
      </c>
      <c r="O88"/>
      <c r="P88"/>
      <c r="Q88"/>
      <c r="R88" s="247">
        <v>0</v>
      </c>
      <c r="S88" s="248">
        <v>0.33800000000000002</v>
      </c>
      <c r="T88"/>
      <c r="U88"/>
      <c r="V88" s="248">
        <v>0.20100000000000001</v>
      </c>
      <c r="W88" s="248">
        <v>0.27900000000000003</v>
      </c>
      <c r="X88"/>
      <c r="Y88"/>
      <c r="Z88"/>
      <c r="AA88"/>
      <c r="AB88"/>
      <c r="AC88" s="249">
        <v>47.8</v>
      </c>
      <c r="AD88"/>
      <c r="AE88"/>
      <c r="AF88"/>
      <c r="AG88"/>
      <c r="AH88" s="249">
        <v>95.7</v>
      </c>
      <c r="AI88"/>
      <c r="AJ88" s="249">
        <v>22</v>
      </c>
      <c r="AK88"/>
      <c r="AL88" s="249">
        <v>9.6</v>
      </c>
      <c r="AM88" s="248">
        <v>0.153</v>
      </c>
      <c r="AN88"/>
      <c r="AO88" s="249">
        <v>3.9</v>
      </c>
      <c r="AP88" s="246">
        <v>45.97</v>
      </c>
      <c r="AQ88" s="246">
        <v>0.46</v>
      </c>
      <c r="AR88"/>
      <c r="AS88"/>
      <c r="AT88"/>
      <c r="AU88"/>
      <c r="AV88" s="248">
        <v>14.79</v>
      </c>
      <c r="AW88" s="248">
        <v>13.62</v>
      </c>
      <c r="AX88"/>
      <c r="AY88"/>
      <c r="AZ88"/>
      <c r="BA88"/>
      <c r="BB88"/>
      <c r="BC88"/>
      <c r="BD88" s="242">
        <f t="shared" si="122"/>
        <v>28.069375000000001</v>
      </c>
      <c r="BE88" s="246">
        <v>14.79</v>
      </c>
      <c r="BF88" s="246">
        <v>19.23</v>
      </c>
    </row>
    <row r="89" spans="1:58" x14ac:dyDescent="0.25">
      <c r="A89" s="232">
        <v>40629</v>
      </c>
      <c r="B89" s="242">
        <f t="shared" ref="B89:C89" si="123">(B88+B90)/2</f>
        <v>6.1449999999999996</v>
      </c>
      <c r="C89" s="244">
        <f t="shared" si="123"/>
        <v>6.3149999999999995</v>
      </c>
      <c r="D89"/>
      <c r="E89"/>
      <c r="F89"/>
      <c r="G89"/>
      <c r="H89" s="242">
        <f t="shared" ref="H89:I89" si="124">(H88+H90)/2</f>
        <v>7.33</v>
      </c>
      <c r="I89" s="242">
        <f t="shared" si="124"/>
        <v>1.05</v>
      </c>
      <c r="J89"/>
      <c r="K89"/>
      <c r="L89"/>
      <c r="M89"/>
      <c r="N89" s="243">
        <f t="shared" ref="N89" si="125">(N88+N90)/2</f>
        <v>30.5</v>
      </c>
      <c r="O89"/>
      <c r="P89"/>
      <c r="Q89"/>
      <c r="R89" s="243">
        <f t="shared" ref="R89:S89" si="126">(R88+R90)/2</f>
        <v>0</v>
      </c>
      <c r="S89" s="244">
        <f t="shared" si="126"/>
        <v>0.32500000000000001</v>
      </c>
      <c r="T89"/>
      <c r="U89"/>
      <c r="V89" s="244">
        <f t="shared" ref="V89:W89" si="127">(V88+V90)/2</f>
        <v>0.1895</v>
      </c>
      <c r="W89" s="244">
        <f t="shared" si="127"/>
        <v>0.35699999999999998</v>
      </c>
      <c r="X89"/>
      <c r="Y89"/>
      <c r="Z89"/>
      <c r="AA89"/>
      <c r="AB89"/>
      <c r="AC89" s="245">
        <f t="shared" ref="AC89" si="128">(AC88+AC90)/2</f>
        <v>47.25</v>
      </c>
      <c r="AD89"/>
      <c r="AE89"/>
      <c r="AF89"/>
      <c r="AG89"/>
      <c r="AH89" s="245">
        <f t="shared" ref="AH89" si="129">(AH88+AH90)/2</f>
        <v>94.6</v>
      </c>
      <c r="AI89"/>
      <c r="AJ89" s="245">
        <f t="shared" ref="AJ89" si="130">(AJ88+AJ90)/2</f>
        <v>22.5</v>
      </c>
      <c r="AK89"/>
      <c r="AL89" s="245">
        <f t="shared" ref="AL89:AM89" si="131">(AL88+AL90)/2</f>
        <v>9.6</v>
      </c>
      <c r="AM89" s="244">
        <f t="shared" si="131"/>
        <v>8.4499999999999992E-2</v>
      </c>
      <c r="AN89"/>
      <c r="AO89" s="245">
        <f t="shared" ref="AO89:AQ89" si="132">(AO88+AO90)/2</f>
        <v>3.65</v>
      </c>
      <c r="AP89" s="242">
        <f t="shared" si="132"/>
        <v>45.474999999999994</v>
      </c>
      <c r="AQ89" s="242">
        <f t="shared" si="132"/>
        <v>0.40500000000000003</v>
      </c>
      <c r="AR89"/>
      <c r="AS89"/>
      <c r="AT89"/>
      <c r="AU89"/>
      <c r="AV89" s="244">
        <f t="shared" ref="AV89:AW89" si="133">(AV88+AV90)/2</f>
        <v>14.957999999999998</v>
      </c>
      <c r="AW89" s="244">
        <f t="shared" si="133"/>
        <v>14.169</v>
      </c>
      <c r="AX89"/>
      <c r="AY89"/>
      <c r="AZ89"/>
      <c r="BA89"/>
      <c r="BB89"/>
      <c r="BC89"/>
      <c r="BD89" s="242">
        <f t="shared" si="122"/>
        <v>28.120312500000001</v>
      </c>
      <c r="BE89" s="242">
        <f>(BE88+BE90)/2</f>
        <v>13.535</v>
      </c>
      <c r="BF89" s="242">
        <f>(BF88+BF90)/2</f>
        <v>18.25</v>
      </c>
    </row>
    <row r="90" spans="1:58" x14ac:dyDescent="0.25">
      <c r="A90" s="232">
        <v>40630</v>
      </c>
      <c r="B90" s="246">
        <v>6.06</v>
      </c>
      <c r="C90" s="248">
        <v>6.27</v>
      </c>
      <c r="D90"/>
      <c r="E90"/>
      <c r="F90"/>
      <c r="G90"/>
      <c r="H90" s="246">
        <v>7.2</v>
      </c>
      <c r="I90" s="246">
        <v>1.03</v>
      </c>
      <c r="J90"/>
      <c r="K90"/>
      <c r="L90"/>
      <c r="M90"/>
      <c r="N90" s="247">
        <v>31</v>
      </c>
      <c r="O90"/>
      <c r="P90"/>
      <c r="Q90"/>
      <c r="R90" s="247">
        <v>0</v>
      </c>
      <c r="S90" s="248">
        <v>0.312</v>
      </c>
      <c r="T90"/>
      <c r="U90"/>
      <c r="V90" s="248">
        <v>0.17799999999999999</v>
      </c>
      <c r="W90" s="248">
        <v>0.435</v>
      </c>
      <c r="X90"/>
      <c r="Y90"/>
      <c r="Z90"/>
      <c r="AA90"/>
      <c r="AB90"/>
      <c r="AC90" s="249">
        <v>46.7</v>
      </c>
      <c r="AD90"/>
      <c r="AE90"/>
      <c r="AF90"/>
      <c r="AG90"/>
      <c r="AH90" s="249">
        <v>93.5</v>
      </c>
      <c r="AI90"/>
      <c r="AJ90" s="249">
        <v>23</v>
      </c>
      <c r="AK90"/>
      <c r="AL90" s="249">
        <v>9.6</v>
      </c>
      <c r="AM90" s="248">
        <v>1.6E-2</v>
      </c>
      <c r="AN90"/>
      <c r="AO90" s="249">
        <v>3.4</v>
      </c>
      <c r="AP90" s="246">
        <v>44.98</v>
      </c>
      <c r="AQ90" s="246">
        <v>0.35</v>
      </c>
      <c r="AR90"/>
      <c r="AS90"/>
      <c r="AT90"/>
      <c r="AU90"/>
      <c r="AV90" s="248">
        <v>15.125999999999999</v>
      </c>
      <c r="AW90" s="248">
        <v>14.718</v>
      </c>
      <c r="AX90"/>
      <c r="AY90"/>
      <c r="AZ90"/>
      <c r="BA90"/>
      <c r="BB90"/>
      <c r="BC90"/>
      <c r="BD90" s="242">
        <f t="shared" si="122"/>
        <v>28.094843750000003</v>
      </c>
      <c r="BE90" s="246">
        <v>12.28</v>
      </c>
      <c r="BF90" s="246">
        <v>17.27</v>
      </c>
    </row>
    <row r="91" spans="1:58" x14ac:dyDescent="0.25">
      <c r="A91" s="232">
        <v>40631</v>
      </c>
      <c r="B91" s="246">
        <v>6.02</v>
      </c>
      <c r="C91" s="248">
        <v>6.11</v>
      </c>
      <c r="D91"/>
      <c r="E91"/>
      <c r="F91"/>
      <c r="G91"/>
      <c r="H91" s="246">
        <v>7.44</v>
      </c>
      <c r="I91" s="246">
        <v>1.06</v>
      </c>
      <c r="J91"/>
      <c r="K91"/>
      <c r="L91"/>
      <c r="M91"/>
      <c r="N91" s="247">
        <v>37</v>
      </c>
      <c r="O91"/>
      <c r="P91"/>
      <c r="Q91"/>
      <c r="R91" s="247">
        <v>0</v>
      </c>
      <c r="S91" s="248">
        <v>0.32</v>
      </c>
      <c r="T91"/>
      <c r="U91"/>
      <c r="V91" s="248">
        <v>0.33500000000000002</v>
      </c>
      <c r="W91" s="248">
        <v>0.46600000000000003</v>
      </c>
      <c r="X91"/>
      <c r="Y91"/>
      <c r="Z91"/>
      <c r="AA91"/>
      <c r="AB91"/>
      <c r="AC91" s="249">
        <v>49.2</v>
      </c>
      <c r="AD91"/>
      <c r="AE91"/>
      <c r="AF91"/>
      <c r="AG91"/>
      <c r="AH91" s="249">
        <v>98.4</v>
      </c>
      <c r="AI91"/>
      <c r="AJ91" s="249">
        <v>32.299999999999997</v>
      </c>
      <c r="AK91"/>
      <c r="AL91" s="249">
        <v>10.1</v>
      </c>
      <c r="AM91" s="248">
        <v>1E-3</v>
      </c>
      <c r="AN91"/>
      <c r="AO91" s="249">
        <v>3.5</v>
      </c>
      <c r="AP91" s="246">
        <v>45.04</v>
      </c>
      <c r="AQ91" s="246">
        <v>0.45</v>
      </c>
      <c r="AR91"/>
      <c r="AS91"/>
      <c r="AT91"/>
      <c r="AU91"/>
      <c r="AV91" s="248">
        <v>14.148999999999999</v>
      </c>
      <c r="AW91" s="248">
        <v>13.487</v>
      </c>
      <c r="AX91"/>
      <c r="AY91"/>
      <c r="AZ91"/>
      <c r="BA91"/>
      <c r="BB91"/>
      <c r="BC91"/>
      <c r="BD91" s="242">
        <f t="shared" si="122"/>
        <v>28.107578125000003</v>
      </c>
      <c r="BE91" s="246">
        <v>13.79</v>
      </c>
      <c r="BF91" s="246">
        <v>19.97</v>
      </c>
    </row>
    <row r="92" spans="1:58" x14ac:dyDescent="0.25">
      <c r="A92" s="232">
        <v>40632</v>
      </c>
      <c r="B92" s="246">
        <v>6.89</v>
      </c>
      <c r="C92" s="248">
        <v>7.2</v>
      </c>
      <c r="D92"/>
      <c r="E92"/>
      <c r="F92"/>
      <c r="G92"/>
      <c r="H92" s="246">
        <v>8.2899999999999991</v>
      </c>
      <c r="I92" s="246">
        <v>1.03</v>
      </c>
      <c r="J92"/>
      <c r="K92"/>
      <c r="L92"/>
      <c r="M92"/>
      <c r="N92" s="247">
        <v>35</v>
      </c>
      <c r="O92"/>
      <c r="P92"/>
      <c r="Q92"/>
      <c r="R92" s="247">
        <v>0</v>
      </c>
      <c r="S92" s="248">
        <v>0.31</v>
      </c>
      <c r="T92"/>
      <c r="U92"/>
      <c r="V92" s="248">
        <v>0.16700000000000001</v>
      </c>
      <c r="W92" s="248">
        <v>0.126</v>
      </c>
      <c r="X92"/>
      <c r="Y92"/>
      <c r="Z92"/>
      <c r="AA92"/>
      <c r="AB92"/>
      <c r="AC92" s="249">
        <v>36.4</v>
      </c>
      <c r="AD92"/>
      <c r="AE92"/>
      <c r="AF92"/>
      <c r="AG92"/>
      <c r="AH92" s="249">
        <v>72.8</v>
      </c>
      <c r="AI92"/>
      <c r="AJ92" s="249">
        <v>30.3</v>
      </c>
      <c r="AK92"/>
      <c r="AL92" s="249">
        <v>9.9</v>
      </c>
      <c r="AM92" s="248">
        <v>0.01</v>
      </c>
      <c r="AN92"/>
      <c r="AO92" s="249">
        <v>4.2</v>
      </c>
      <c r="AP92" s="246">
        <v>40.1</v>
      </c>
      <c r="AQ92" s="246">
        <v>0.27</v>
      </c>
      <c r="AR92"/>
      <c r="AS92"/>
      <c r="AT92"/>
      <c r="AU92"/>
      <c r="AV92" s="248">
        <v>14.726000000000001</v>
      </c>
      <c r="AW92" s="248">
        <v>13.997</v>
      </c>
      <c r="AX92"/>
      <c r="AY92"/>
      <c r="AZ92"/>
      <c r="BA92"/>
      <c r="BB92"/>
      <c r="BC92"/>
      <c r="BD92" s="242">
        <f t="shared" si="122"/>
        <v>28.101210937500003</v>
      </c>
      <c r="BE92" s="246">
        <v>11.78</v>
      </c>
      <c r="BF92" s="246">
        <v>13.91</v>
      </c>
    </row>
    <row r="93" spans="1:58" ht="15.75" thickBot="1" x14ac:dyDescent="0.3">
      <c r="A93" s="232">
        <v>40633</v>
      </c>
      <c r="B93" s="330">
        <v>6.25</v>
      </c>
      <c r="C93" s="329">
        <v>6.47</v>
      </c>
      <c r="D93"/>
      <c r="E93"/>
      <c r="F93"/>
      <c r="G93"/>
      <c r="H93" s="330">
        <v>7.12</v>
      </c>
      <c r="I93" s="330">
        <v>0.92</v>
      </c>
      <c r="J93"/>
      <c r="K93"/>
      <c r="L93"/>
      <c r="M93"/>
      <c r="N93" s="331">
        <v>30</v>
      </c>
      <c r="O93"/>
      <c r="P93"/>
      <c r="Q93"/>
      <c r="R93" s="331">
        <v>0</v>
      </c>
      <c r="S93" s="329">
        <v>0.29899999999999999</v>
      </c>
      <c r="T93"/>
      <c r="U93"/>
      <c r="V93" s="329">
        <v>0.36</v>
      </c>
      <c r="W93" s="329">
        <v>0.34300000000000003</v>
      </c>
      <c r="X93"/>
      <c r="Y93"/>
      <c r="Z93"/>
      <c r="AA93"/>
      <c r="AB93"/>
      <c r="AC93" s="332">
        <v>38.4</v>
      </c>
      <c r="AD93"/>
      <c r="AE93"/>
      <c r="AF93"/>
      <c r="AG93"/>
      <c r="AH93" s="332">
        <v>76.8</v>
      </c>
      <c r="AI93"/>
      <c r="AJ93" s="332">
        <v>26.2</v>
      </c>
      <c r="AK93"/>
      <c r="AL93" s="332">
        <v>8.9</v>
      </c>
      <c r="AM93" s="329">
        <v>1.2999999999999999E-2</v>
      </c>
      <c r="AN93"/>
      <c r="AO93" s="332">
        <v>4.2</v>
      </c>
      <c r="AP93" s="330">
        <v>45</v>
      </c>
      <c r="AQ93" s="330">
        <v>0.56999999999999995</v>
      </c>
      <c r="AR93"/>
      <c r="AS93"/>
      <c r="AT93"/>
      <c r="AU93"/>
      <c r="AV93" s="329">
        <v>14.718999999999999</v>
      </c>
      <c r="AW93" s="329">
        <v>13.65</v>
      </c>
      <c r="AX93"/>
      <c r="AY93"/>
      <c r="AZ93"/>
      <c r="BA93"/>
      <c r="BB93"/>
      <c r="BC93"/>
      <c r="BD93" s="330">
        <v>42.95</v>
      </c>
      <c r="BE93" s="330">
        <v>11.96</v>
      </c>
      <c r="BF93" s="330">
        <v>13.67</v>
      </c>
    </row>
    <row r="94" spans="1:58" x14ac:dyDescent="0.25">
      <c r="A94" s="232">
        <v>40634</v>
      </c>
      <c r="B94" s="246">
        <v>5.84</v>
      </c>
      <c r="C94" s="248">
        <v>6.3</v>
      </c>
      <c r="D94"/>
      <c r="E94"/>
      <c r="F94"/>
      <c r="G94"/>
      <c r="H94" s="246">
        <v>7.88</v>
      </c>
      <c r="I94" s="246">
        <v>0.86</v>
      </c>
      <c r="J94"/>
      <c r="K94"/>
      <c r="L94"/>
      <c r="M94"/>
      <c r="N94" s="247">
        <v>28</v>
      </c>
      <c r="O94"/>
      <c r="P94"/>
      <c r="Q94"/>
      <c r="R94" s="247">
        <v>0</v>
      </c>
      <c r="S94" s="248">
        <v>0.16800000000000001</v>
      </c>
      <c r="T94"/>
      <c r="U94"/>
      <c r="V94" s="248">
        <v>0.187</v>
      </c>
      <c r="W94" s="248">
        <v>0.16300000000000001</v>
      </c>
      <c r="X94"/>
      <c r="Y94"/>
      <c r="Z94"/>
      <c r="AA94"/>
      <c r="AB94"/>
      <c r="AC94" s="249">
        <v>39.9</v>
      </c>
      <c r="AD94"/>
      <c r="AE94"/>
      <c r="AF94"/>
      <c r="AG94"/>
      <c r="AH94" s="249">
        <v>79.8</v>
      </c>
      <c r="AI94"/>
      <c r="AJ94" s="249">
        <v>25.9</v>
      </c>
      <c r="AK94"/>
      <c r="AL94" s="249">
        <v>8.6999999999999993</v>
      </c>
      <c r="AM94" s="248">
        <v>1.7999999999999999E-2</v>
      </c>
      <c r="AN94"/>
      <c r="AO94" s="249">
        <v>4.5</v>
      </c>
      <c r="AP94" s="246">
        <v>39.06</v>
      </c>
      <c r="AQ94" s="246">
        <v>0.45</v>
      </c>
      <c r="AR94"/>
      <c r="AS94"/>
      <c r="AT94"/>
      <c r="AU94"/>
      <c r="AV94" s="248">
        <v>14.726000000000001</v>
      </c>
      <c r="AW94" s="248">
        <v>13.641</v>
      </c>
      <c r="AX94"/>
      <c r="AY94"/>
      <c r="AZ94"/>
      <c r="BA94"/>
      <c r="BB94"/>
      <c r="BC94"/>
      <c r="BD94" s="242">
        <f t="shared" ref="BD94:BD157" si="134">(BD92+BD93)/2</f>
        <v>35.525605468750001</v>
      </c>
      <c r="BE94" s="246">
        <v>13.08</v>
      </c>
      <c r="BF94" s="246">
        <v>11.89</v>
      </c>
    </row>
    <row r="95" spans="1:58" x14ac:dyDescent="0.25">
      <c r="A95" s="232">
        <v>40635</v>
      </c>
      <c r="B95" s="246">
        <v>6.01</v>
      </c>
      <c r="C95" s="248">
        <v>6.14</v>
      </c>
      <c r="D95"/>
      <c r="E95"/>
      <c r="F95"/>
      <c r="G95"/>
      <c r="H95" s="246">
        <v>7.68</v>
      </c>
      <c r="I95" s="246">
        <v>0.84</v>
      </c>
      <c r="J95"/>
      <c r="K95"/>
      <c r="L95"/>
      <c r="M95"/>
      <c r="N95" s="247">
        <v>33</v>
      </c>
      <c r="O95"/>
      <c r="P95"/>
      <c r="Q95"/>
      <c r="R95" s="247">
        <v>0</v>
      </c>
      <c r="S95" s="248">
        <v>2.9000000000000001E-2</v>
      </c>
      <c r="T95"/>
      <c r="U95"/>
      <c r="V95" s="248">
        <v>0.13600000000000001</v>
      </c>
      <c r="W95" s="248">
        <v>0.14799999999999999</v>
      </c>
      <c r="X95"/>
      <c r="Y95"/>
      <c r="Z95"/>
      <c r="AA95"/>
      <c r="AB95"/>
      <c r="AC95" s="249">
        <v>40.9</v>
      </c>
      <c r="AD95"/>
      <c r="AE95"/>
      <c r="AF95"/>
      <c r="AG95"/>
      <c r="AH95" s="249">
        <v>81.8</v>
      </c>
      <c r="AI95"/>
      <c r="AJ95" s="249">
        <v>26.6</v>
      </c>
      <c r="AK95"/>
      <c r="AL95" s="249">
        <v>9.6</v>
      </c>
      <c r="AM95" s="248">
        <v>3.1E-2</v>
      </c>
      <c r="AN95"/>
      <c r="AO95" s="249">
        <v>4.0999999999999996</v>
      </c>
      <c r="AP95" s="246">
        <v>44.98</v>
      </c>
      <c r="AQ95" s="246">
        <v>0.68</v>
      </c>
      <c r="AR95"/>
      <c r="AS95"/>
      <c r="AT95"/>
      <c r="AU95"/>
      <c r="AV95" s="248">
        <v>14.22</v>
      </c>
      <c r="AW95" s="248">
        <v>13.39</v>
      </c>
      <c r="AX95"/>
      <c r="AY95"/>
      <c r="AZ95"/>
      <c r="BA95"/>
      <c r="BB95"/>
      <c r="BC95"/>
      <c r="BD95" s="242">
        <f t="shared" si="134"/>
        <v>39.237802734375002</v>
      </c>
      <c r="BE95" s="246">
        <v>14.14</v>
      </c>
      <c r="BF95" s="246">
        <v>14.38</v>
      </c>
    </row>
    <row r="96" spans="1:58" x14ac:dyDescent="0.25">
      <c r="A96" s="232">
        <v>40636</v>
      </c>
      <c r="B96" s="242">
        <f t="shared" ref="B96" si="135">(B95+B97)/2</f>
        <v>6.38</v>
      </c>
      <c r="C96" s="244">
        <f>(C95+C97)/2</f>
        <v>6.1749999999999998</v>
      </c>
      <c r="D96"/>
      <c r="E96"/>
      <c r="F96"/>
      <c r="G96"/>
      <c r="H96" s="242">
        <f>(H95+H97)/2</f>
        <v>7.47</v>
      </c>
      <c r="I96" s="246">
        <v>0.78</v>
      </c>
      <c r="J96"/>
      <c r="K96"/>
      <c r="L96"/>
      <c r="M96"/>
      <c r="N96" s="243">
        <f t="shared" ref="N96" si="136">(N95+N97)/2</f>
        <v>35</v>
      </c>
      <c r="O96"/>
      <c r="P96"/>
      <c r="Q96"/>
      <c r="R96" s="243">
        <f t="shared" ref="R96" si="137">(R95+R97)/2</f>
        <v>0</v>
      </c>
      <c r="S96" s="244">
        <f>(S95+S97)/2</f>
        <v>0.16200000000000001</v>
      </c>
      <c r="T96"/>
      <c r="U96"/>
      <c r="V96" s="244">
        <f t="shared" ref="V96:W96" si="138">(V95+V97)/2</f>
        <v>0.16300000000000001</v>
      </c>
      <c r="W96" s="244">
        <f t="shared" si="138"/>
        <v>0.17899999999999999</v>
      </c>
      <c r="X96"/>
      <c r="Y96"/>
      <c r="Z96"/>
      <c r="AA96"/>
      <c r="AB96"/>
      <c r="AC96" s="245">
        <f t="shared" ref="AC96" si="139">(AC95+AC97)/2</f>
        <v>40.75</v>
      </c>
      <c r="AD96"/>
      <c r="AE96"/>
      <c r="AF96"/>
      <c r="AG96"/>
      <c r="AH96" s="245">
        <f t="shared" ref="AH96" si="140">(AH95+AH97)/2</f>
        <v>81.5</v>
      </c>
      <c r="AI96"/>
      <c r="AJ96" s="245">
        <f t="shared" ref="AJ96" si="141">(AJ95+AJ97)/2</f>
        <v>27.55</v>
      </c>
      <c r="AK96"/>
      <c r="AL96" s="245">
        <f t="shared" ref="AL96:AM96" si="142">(AL95+AL97)/2</f>
        <v>9.6999999999999993</v>
      </c>
      <c r="AM96" s="244">
        <f t="shared" si="142"/>
        <v>3.4500000000000003E-2</v>
      </c>
      <c r="AN96"/>
      <c r="AO96" s="245">
        <f t="shared" ref="AO96" si="143">(AO95+AO97)/2</f>
        <v>4.0999999999999996</v>
      </c>
      <c r="AP96" s="246">
        <v>35.909999999999997</v>
      </c>
      <c r="AQ96" s="246">
        <v>0.42</v>
      </c>
      <c r="AR96"/>
      <c r="AS96"/>
      <c r="AT96"/>
      <c r="AU96"/>
      <c r="AV96" s="244">
        <f>(AV95+AV97)/2</f>
        <v>14.416499999999999</v>
      </c>
      <c r="AW96" s="244">
        <f>(AW95+AW97)/2</f>
        <v>13.4915</v>
      </c>
      <c r="AX96"/>
      <c r="AY96"/>
      <c r="AZ96"/>
      <c r="BA96"/>
      <c r="BB96"/>
      <c r="BC96"/>
      <c r="BD96" s="242">
        <f t="shared" si="134"/>
        <v>37.381704101562505</v>
      </c>
      <c r="BE96" s="242">
        <f>(BE95+BE97)/2</f>
        <v>13.81</v>
      </c>
      <c r="BF96" s="242">
        <f>(BF95+BF97)/2</f>
        <v>16.05</v>
      </c>
    </row>
    <row r="97" spans="1:58" x14ac:dyDescent="0.25">
      <c r="A97" s="232">
        <v>40637</v>
      </c>
      <c r="B97" s="246">
        <v>6.75</v>
      </c>
      <c r="C97" s="248">
        <v>6.21</v>
      </c>
      <c r="D97"/>
      <c r="E97"/>
      <c r="F97"/>
      <c r="G97"/>
      <c r="H97" s="246">
        <v>7.26</v>
      </c>
      <c r="I97" s="246">
        <v>0.83</v>
      </c>
      <c r="J97"/>
      <c r="K97"/>
      <c r="L97"/>
      <c r="M97"/>
      <c r="N97" s="247">
        <v>37</v>
      </c>
      <c r="O97"/>
      <c r="P97"/>
      <c r="Q97"/>
      <c r="R97" s="247">
        <v>0</v>
      </c>
      <c r="S97" s="248">
        <v>0.29499999999999998</v>
      </c>
      <c r="T97"/>
      <c r="U97"/>
      <c r="V97" s="248">
        <v>0.19</v>
      </c>
      <c r="W97" s="248">
        <v>0.21</v>
      </c>
      <c r="X97"/>
      <c r="Y97"/>
      <c r="Z97"/>
      <c r="AA97"/>
      <c r="AB97"/>
      <c r="AC97" s="249">
        <v>40.6</v>
      </c>
      <c r="AD97"/>
      <c r="AE97"/>
      <c r="AF97"/>
      <c r="AG97"/>
      <c r="AH97" s="249">
        <v>81.2</v>
      </c>
      <c r="AI97"/>
      <c r="AJ97" s="249">
        <v>28.5</v>
      </c>
      <c r="AK97"/>
      <c r="AL97" s="249">
        <v>9.8000000000000007</v>
      </c>
      <c r="AM97" s="248">
        <v>3.7999999999999999E-2</v>
      </c>
      <c r="AN97"/>
      <c r="AO97" s="249">
        <v>4.0999999999999996</v>
      </c>
      <c r="AP97" s="246">
        <v>39.6</v>
      </c>
      <c r="AQ97" s="246">
        <v>0.49</v>
      </c>
      <c r="AR97"/>
      <c r="AS97"/>
      <c r="AT97"/>
      <c r="AU97"/>
      <c r="AV97" s="248">
        <v>14.613</v>
      </c>
      <c r="AW97" s="248">
        <v>13.593</v>
      </c>
      <c r="AX97"/>
      <c r="AY97"/>
      <c r="AZ97"/>
      <c r="BA97"/>
      <c r="BB97"/>
      <c r="BC97"/>
      <c r="BD97" s="242">
        <f t="shared" si="134"/>
        <v>38.30975341796875</v>
      </c>
      <c r="BE97" s="246">
        <v>13.48</v>
      </c>
      <c r="BF97" s="246">
        <v>17.72</v>
      </c>
    </row>
    <row r="98" spans="1:58" x14ac:dyDescent="0.25">
      <c r="A98" s="232">
        <v>40638</v>
      </c>
      <c r="B98" s="246">
        <v>5.98</v>
      </c>
      <c r="C98" s="248">
        <v>6.64</v>
      </c>
      <c r="D98"/>
      <c r="E98"/>
      <c r="F98"/>
      <c r="G98"/>
      <c r="H98" s="246">
        <v>7.32</v>
      </c>
      <c r="I98" s="246">
        <v>0.85</v>
      </c>
      <c r="J98"/>
      <c r="K98"/>
      <c r="L98"/>
      <c r="M98"/>
      <c r="N98" s="247">
        <v>40</v>
      </c>
      <c r="O98"/>
      <c r="P98"/>
      <c r="Q98"/>
      <c r="R98" s="247">
        <v>0</v>
      </c>
      <c r="S98" s="248">
        <v>0.26600000000000001</v>
      </c>
      <c r="T98"/>
      <c r="U98"/>
      <c r="V98" s="248">
        <v>9.9000000000000005E-2</v>
      </c>
      <c r="W98" s="248">
        <v>8.5999999999999993E-2</v>
      </c>
      <c r="X98"/>
      <c r="Y98"/>
      <c r="Z98"/>
      <c r="AA98"/>
      <c r="AB98"/>
      <c r="AC98" s="249">
        <v>39.5</v>
      </c>
      <c r="AD98"/>
      <c r="AE98"/>
      <c r="AF98"/>
      <c r="AG98"/>
      <c r="AH98" s="249">
        <v>78.900000000000006</v>
      </c>
      <c r="AI98"/>
      <c r="AJ98" s="249">
        <v>20</v>
      </c>
      <c r="AK98"/>
      <c r="AL98" s="249">
        <v>8.8000000000000007</v>
      </c>
      <c r="AM98" s="248">
        <v>1.2999999999999999E-2</v>
      </c>
      <c r="AN98"/>
      <c r="AO98" s="249">
        <v>3.9</v>
      </c>
      <c r="AP98" s="246">
        <v>40.5</v>
      </c>
      <c r="AQ98" s="246">
        <v>0.48</v>
      </c>
      <c r="AR98"/>
      <c r="AS98"/>
      <c r="AT98"/>
      <c r="AU98"/>
      <c r="AV98" s="248">
        <v>14.47</v>
      </c>
      <c r="AW98" s="248">
        <v>13.75</v>
      </c>
      <c r="AX98"/>
      <c r="AY98"/>
      <c r="AZ98"/>
      <c r="BA98"/>
      <c r="BB98"/>
      <c r="BC98"/>
      <c r="BD98" s="242">
        <f t="shared" si="134"/>
        <v>37.845728759765628</v>
      </c>
      <c r="BE98" s="246">
        <v>14</v>
      </c>
      <c r="BF98" s="246">
        <v>15.21</v>
      </c>
    </row>
    <row r="99" spans="1:58" x14ac:dyDescent="0.25">
      <c r="A99" s="232">
        <v>40639</v>
      </c>
      <c r="B99" s="246">
        <v>6.15</v>
      </c>
      <c r="C99" s="248">
        <v>6.65</v>
      </c>
      <c r="D99"/>
      <c r="E99"/>
      <c r="F99"/>
      <c r="G99"/>
      <c r="H99" s="246">
        <v>7.99</v>
      </c>
      <c r="I99" s="246">
        <v>0.79</v>
      </c>
      <c r="J99"/>
      <c r="K99"/>
      <c r="L99"/>
      <c r="M99"/>
      <c r="N99" s="247">
        <v>34</v>
      </c>
      <c r="O99"/>
      <c r="P99"/>
      <c r="Q99"/>
      <c r="R99" s="247">
        <v>0</v>
      </c>
      <c r="S99" s="248">
        <v>0.26100000000000001</v>
      </c>
      <c r="T99"/>
      <c r="U99"/>
      <c r="V99" s="248">
        <v>0.10299999999999999</v>
      </c>
      <c r="W99" s="248">
        <v>0.09</v>
      </c>
      <c r="X99"/>
      <c r="Y99"/>
      <c r="Z99"/>
      <c r="AA99"/>
      <c r="AB99"/>
      <c r="AC99" s="249">
        <v>39</v>
      </c>
      <c r="AD99"/>
      <c r="AE99"/>
      <c r="AF99"/>
      <c r="AG99"/>
      <c r="AH99" s="249">
        <v>78</v>
      </c>
      <c r="AI99"/>
      <c r="AJ99" s="249">
        <v>21.3</v>
      </c>
      <c r="AK99"/>
      <c r="AL99" s="249">
        <v>12.8</v>
      </c>
      <c r="AM99" s="248">
        <v>5.3999999999999999E-2</v>
      </c>
      <c r="AN99"/>
      <c r="AO99" s="249">
        <v>3.6</v>
      </c>
      <c r="AP99" s="246">
        <v>39.659999999999997</v>
      </c>
      <c r="AQ99" s="246">
        <v>0.5</v>
      </c>
      <c r="AR99"/>
      <c r="AS99"/>
      <c r="AT99"/>
      <c r="AU99"/>
      <c r="AV99" s="248">
        <v>14.628</v>
      </c>
      <c r="AW99" s="248">
        <v>13.909000000000001</v>
      </c>
      <c r="AX99"/>
      <c r="AY99"/>
      <c r="AZ99"/>
      <c r="BA99"/>
      <c r="BB99"/>
      <c r="BC99"/>
      <c r="BD99" s="242">
        <f t="shared" si="134"/>
        <v>38.077741088867185</v>
      </c>
      <c r="BE99" s="246">
        <v>13.78</v>
      </c>
      <c r="BF99" s="246">
        <v>14.41</v>
      </c>
    </row>
    <row r="100" spans="1:58" x14ac:dyDescent="0.25">
      <c r="A100" s="232">
        <v>40640</v>
      </c>
      <c r="B100" s="246">
        <v>6.71</v>
      </c>
      <c r="C100" s="248">
        <v>6.38</v>
      </c>
      <c r="D100"/>
      <c r="E100"/>
      <c r="F100"/>
      <c r="G100"/>
      <c r="H100" s="246">
        <v>8.39</v>
      </c>
      <c r="I100" s="246">
        <v>0.79</v>
      </c>
      <c r="J100"/>
      <c r="K100"/>
      <c r="L100"/>
      <c r="M100"/>
      <c r="N100" s="247">
        <v>33</v>
      </c>
      <c r="O100"/>
      <c r="P100"/>
      <c r="Q100"/>
      <c r="R100" s="247">
        <v>0</v>
      </c>
      <c r="S100" s="248">
        <v>0.26100000000000001</v>
      </c>
      <c r="T100"/>
      <c r="U100"/>
      <c r="V100" s="248">
        <v>0.123</v>
      </c>
      <c r="W100" s="248">
        <v>0.09</v>
      </c>
      <c r="X100"/>
      <c r="Y100"/>
      <c r="Z100"/>
      <c r="AA100"/>
      <c r="AB100"/>
      <c r="AC100" s="249">
        <v>38.4</v>
      </c>
      <c r="AD100"/>
      <c r="AE100"/>
      <c r="AF100"/>
      <c r="AG100"/>
      <c r="AH100" s="249">
        <v>76.8</v>
      </c>
      <c r="AI100"/>
      <c r="AJ100" s="249">
        <v>23.7</v>
      </c>
      <c r="AK100"/>
      <c r="AL100" s="249">
        <v>11.7</v>
      </c>
      <c r="AM100" s="248">
        <v>1.9E-2</v>
      </c>
      <c r="AN100"/>
      <c r="AO100" s="249">
        <v>3.8</v>
      </c>
      <c r="AP100" s="246">
        <v>39.76</v>
      </c>
      <c r="AQ100" s="246">
        <v>0.53</v>
      </c>
      <c r="AR100"/>
      <c r="AS100"/>
      <c r="AT100"/>
      <c r="AU100"/>
      <c r="AV100" s="248">
        <v>14.362</v>
      </c>
      <c r="AW100" s="248">
        <v>13.725</v>
      </c>
      <c r="AX100"/>
      <c r="AY100"/>
      <c r="AZ100"/>
      <c r="BA100"/>
      <c r="BB100"/>
      <c r="BC100"/>
      <c r="BD100" s="242">
        <f t="shared" si="134"/>
        <v>37.961734924316403</v>
      </c>
      <c r="BE100" s="246">
        <v>15.15</v>
      </c>
      <c r="BF100" s="246">
        <v>17.739999999999998</v>
      </c>
    </row>
    <row r="101" spans="1:58" x14ac:dyDescent="0.25">
      <c r="A101" s="232">
        <v>40641</v>
      </c>
      <c r="B101" s="246">
        <v>6.25</v>
      </c>
      <c r="C101" s="248">
        <v>6.43</v>
      </c>
      <c r="D101"/>
      <c r="E101"/>
      <c r="F101"/>
      <c r="G101"/>
      <c r="H101" s="246">
        <v>6.9</v>
      </c>
      <c r="I101" s="246">
        <v>0.82</v>
      </c>
      <c r="J101"/>
      <c r="K101"/>
      <c r="L101"/>
      <c r="M101"/>
      <c r="N101" s="247">
        <v>31</v>
      </c>
      <c r="O101"/>
      <c r="P101"/>
      <c r="Q101"/>
      <c r="R101" s="247">
        <v>0</v>
      </c>
      <c r="S101" s="248">
        <v>0.307</v>
      </c>
      <c r="T101"/>
      <c r="U101"/>
      <c r="V101" s="248">
        <v>0.121</v>
      </c>
      <c r="W101" s="248">
        <v>0.11899999999999999</v>
      </c>
      <c r="X101"/>
      <c r="Y101"/>
      <c r="Z101"/>
      <c r="AA101"/>
      <c r="AB101"/>
      <c r="AC101" s="249">
        <v>36.5</v>
      </c>
      <c r="AD101"/>
      <c r="AE101"/>
      <c r="AF101"/>
      <c r="AG101"/>
      <c r="AH101" s="249">
        <v>73.2</v>
      </c>
      <c r="AI101"/>
      <c r="AJ101" s="249">
        <v>23.5</v>
      </c>
      <c r="AK101"/>
      <c r="AL101" s="249">
        <v>13.1</v>
      </c>
      <c r="AM101" s="248">
        <v>2.1000000000000001E-2</v>
      </c>
      <c r="AN101"/>
      <c r="AO101" s="249">
        <v>3.8</v>
      </c>
      <c r="AP101" s="246">
        <v>39.119999999999997</v>
      </c>
      <c r="AQ101" s="246">
        <v>0.45</v>
      </c>
      <c r="AR101"/>
      <c r="AS101"/>
      <c r="AT101"/>
      <c r="AU101"/>
      <c r="AV101" s="248">
        <v>14.561</v>
      </c>
      <c r="AW101" s="248">
        <v>13.997</v>
      </c>
      <c r="AX101"/>
      <c r="AY101"/>
      <c r="AZ101"/>
      <c r="BA101"/>
      <c r="BB101"/>
      <c r="BC101"/>
      <c r="BD101" s="242">
        <f t="shared" si="134"/>
        <v>38.019738006591794</v>
      </c>
      <c r="BE101" s="246">
        <v>14.12</v>
      </c>
      <c r="BF101" s="246">
        <v>13.64</v>
      </c>
    </row>
    <row r="102" spans="1:58" x14ac:dyDescent="0.25">
      <c r="A102" s="232">
        <v>40642</v>
      </c>
      <c r="B102" s="246">
        <v>6.4</v>
      </c>
      <c r="C102" s="248">
        <v>6.1</v>
      </c>
      <c r="D102"/>
      <c r="E102"/>
      <c r="F102"/>
      <c r="G102"/>
      <c r="H102" s="246">
        <v>6.98</v>
      </c>
      <c r="I102" s="246">
        <v>1.18</v>
      </c>
      <c r="J102"/>
      <c r="K102"/>
      <c r="L102"/>
      <c r="M102"/>
      <c r="N102" s="247">
        <v>31</v>
      </c>
      <c r="O102"/>
      <c r="P102"/>
      <c r="Q102"/>
      <c r="R102" s="247">
        <v>0</v>
      </c>
      <c r="S102" s="248">
        <v>0.32800000000000001</v>
      </c>
      <c r="T102"/>
      <c r="U102"/>
      <c r="V102" s="248">
        <v>0.113</v>
      </c>
      <c r="W102" s="248">
        <v>8.5999999999999993E-2</v>
      </c>
      <c r="X102"/>
      <c r="Y102"/>
      <c r="Z102"/>
      <c r="AA102"/>
      <c r="AB102"/>
      <c r="AC102" s="249">
        <v>39.799999999999997</v>
      </c>
      <c r="AD102"/>
      <c r="AE102"/>
      <c r="AF102"/>
      <c r="AG102"/>
      <c r="AH102" s="249">
        <v>79.599999999999994</v>
      </c>
      <c r="AI102"/>
      <c r="AJ102" s="249">
        <v>23.5</v>
      </c>
      <c r="AK102"/>
      <c r="AL102" s="249">
        <v>11.9</v>
      </c>
      <c r="AM102" s="248">
        <v>1.7999999999999999E-2</v>
      </c>
      <c r="AN102"/>
      <c r="AO102" s="249">
        <v>3.6</v>
      </c>
      <c r="AP102" s="246">
        <v>44.1</v>
      </c>
      <c r="AQ102" s="246">
        <v>0.33</v>
      </c>
      <c r="AR102"/>
      <c r="AS102"/>
      <c r="AT102"/>
      <c r="AU102"/>
      <c r="AV102" s="248">
        <v>14.03</v>
      </c>
      <c r="AW102" s="248">
        <v>13.22</v>
      </c>
      <c r="AX102"/>
      <c r="AY102"/>
      <c r="AZ102"/>
      <c r="BA102"/>
      <c r="BB102"/>
      <c r="BC102"/>
      <c r="BD102" s="242">
        <f t="shared" si="134"/>
        <v>37.990736465454098</v>
      </c>
      <c r="BE102" s="246">
        <v>13.11</v>
      </c>
      <c r="BF102" s="246">
        <v>14.29</v>
      </c>
    </row>
    <row r="103" spans="1:58" x14ac:dyDescent="0.25">
      <c r="A103" s="232">
        <v>40643</v>
      </c>
      <c r="B103" s="242">
        <f t="shared" ref="B103" si="144">(B102+B104)/2</f>
        <v>6.2149999999999999</v>
      </c>
      <c r="C103" s="244">
        <f>(C102+C104)/2</f>
        <v>6.1449999999999996</v>
      </c>
      <c r="D103"/>
      <c r="E103"/>
      <c r="F103"/>
      <c r="G103"/>
      <c r="H103" s="242">
        <f>(H102+H104)/2</f>
        <v>7.2100000000000009</v>
      </c>
      <c r="I103" s="246">
        <v>0.75</v>
      </c>
      <c r="J103"/>
      <c r="K103"/>
      <c r="L103"/>
      <c r="M103"/>
      <c r="N103" s="243">
        <f t="shared" ref="N103" si="145">(N102+N104)/2</f>
        <v>37</v>
      </c>
      <c r="O103"/>
      <c r="P103"/>
      <c r="Q103"/>
      <c r="R103" s="243">
        <f t="shared" ref="R103" si="146">(R102+R104)/2</f>
        <v>0</v>
      </c>
      <c r="S103" s="244">
        <f>(S102+S104)/2</f>
        <v>0.33300000000000002</v>
      </c>
      <c r="T103"/>
      <c r="U103"/>
      <c r="V103" s="244">
        <f t="shared" ref="V103:W103" si="147">(V102+V104)/2</f>
        <v>0.13500000000000001</v>
      </c>
      <c r="W103" s="244">
        <f t="shared" si="147"/>
        <v>0.21150000000000002</v>
      </c>
      <c r="X103"/>
      <c r="Y103"/>
      <c r="Z103"/>
      <c r="AA103"/>
      <c r="AB103"/>
      <c r="AC103" s="245">
        <f t="shared" ref="AC103" si="148">(AC102+AC104)/2</f>
        <v>38.549999999999997</v>
      </c>
      <c r="AD103"/>
      <c r="AE103"/>
      <c r="AF103"/>
      <c r="AG103"/>
      <c r="AH103" s="245">
        <f t="shared" ref="AH103" si="149">(AH102+AH104)/2</f>
        <v>77.099999999999994</v>
      </c>
      <c r="AI103"/>
      <c r="AJ103" s="245">
        <f t="shared" ref="AJ103" si="150">(AJ102+AJ104)/2</f>
        <v>24.05</v>
      </c>
      <c r="AK103"/>
      <c r="AL103" s="245">
        <f t="shared" ref="AL103:AM103" si="151">(AL102+AL104)/2</f>
        <v>10.25</v>
      </c>
      <c r="AM103" s="244">
        <f t="shared" si="151"/>
        <v>2.4E-2</v>
      </c>
      <c r="AN103"/>
      <c r="AO103" s="245">
        <f t="shared" ref="AO103" si="152">(AO102+AO104)/2</f>
        <v>3.6</v>
      </c>
      <c r="AP103" s="246">
        <v>44.09</v>
      </c>
      <c r="AQ103" s="246">
        <v>0.71</v>
      </c>
      <c r="AR103"/>
      <c r="AS103"/>
      <c r="AT103"/>
      <c r="AU103"/>
      <c r="AV103" s="248">
        <v>14.439</v>
      </c>
      <c r="AW103" s="248">
        <v>13.641</v>
      </c>
      <c r="AX103"/>
      <c r="AY103"/>
      <c r="AZ103"/>
      <c r="BA103"/>
      <c r="BB103"/>
      <c r="BC103"/>
      <c r="BD103" s="242">
        <f t="shared" si="134"/>
        <v>38.00523723602295</v>
      </c>
      <c r="BE103" s="246">
        <v>13.11</v>
      </c>
      <c r="BF103" s="246">
        <v>14.29</v>
      </c>
    </row>
    <row r="104" spans="1:58" x14ac:dyDescent="0.25">
      <c r="A104" s="232">
        <v>40644</v>
      </c>
      <c r="B104" s="246">
        <v>6.03</v>
      </c>
      <c r="C104" s="248">
        <v>6.19</v>
      </c>
      <c r="D104"/>
      <c r="E104"/>
      <c r="F104"/>
      <c r="G104"/>
      <c r="H104" s="246">
        <v>7.44</v>
      </c>
      <c r="I104" s="246">
        <v>0.88</v>
      </c>
      <c r="J104"/>
      <c r="K104"/>
      <c r="L104"/>
      <c r="M104"/>
      <c r="N104" s="247">
        <v>43</v>
      </c>
      <c r="O104"/>
      <c r="P104"/>
      <c r="Q104"/>
      <c r="R104" s="247">
        <v>0</v>
      </c>
      <c r="S104" s="248">
        <v>0.33800000000000002</v>
      </c>
      <c r="T104"/>
      <c r="U104"/>
      <c r="V104" s="248">
        <v>0.157</v>
      </c>
      <c r="W104" s="248">
        <v>0.33700000000000002</v>
      </c>
      <c r="X104"/>
      <c r="Y104"/>
      <c r="Z104"/>
      <c r="AA104"/>
      <c r="AB104"/>
      <c r="AC104" s="249">
        <v>37.299999999999997</v>
      </c>
      <c r="AD104"/>
      <c r="AE104"/>
      <c r="AF104"/>
      <c r="AG104"/>
      <c r="AH104" s="249">
        <v>74.599999999999994</v>
      </c>
      <c r="AI104"/>
      <c r="AJ104" s="249">
        <v>24.6</v>
      </c>
      <c r="AK104"/>
      <c r="AL104" s="249">
        <v>8.6</v>
      </c>
      <c r="AM104" s="248">
        <v>0.03</v>
      </c>
      <c r="AN104"/>
      <c r="AO104" s="249">
        <v>3.6</v>
      </c>
      <c r="AP104" s="246">
        <v>40.5</v>
      </c>
      <c r="AQ104" s="246">
        <v>0.47</v>
      </c>
      <c r="AR104"/>
      <c r="AS104"/>
      <c r="AT104"/>
      <c r="AU104"/>
      <c r="AV104" s="248">
        <v>15.292999999999999</v>
      </c>
      <c r="AW104" s="248">
        <v>13.561</v>
      </c>
      <c r="AX104"/>
      <c r="AY104"/>
      <c r="AZ104"/>
      <c r="BA104"/>
      <c r="BB104"/>
      <c r="BC104"/>
      <c r="BD104" s="242">
        <f t="shared" si="134"/>
        <v>37.997986850738528</v>
      </c>
      <c r="BE104" s="246">
        <v>13.64</v>
      </c>
      <c r="BF104" s="246">
        <v>14.12</v>
      </c>
    </row>
    <row r="105" spans="1:58" x14ac:dyDescent="0.25">
      <c r="A105" s="232">
        <v>40645</v>
      </c>
      <c r="B105" s="246">
        <v>6.01</v>
      </c>
      <c r="C105" s="248">
        <v>6.46</v>
      </c>
      <c r="D105"/>
      <c r="E105"/>
      <c r="F105"/>
      <c r="G105"/>
      <c r="H105" s="246">
        <v>7.24</v>
      </c>
      <c r="I105" s="246">
        <v>0.72</v>
      </c>
      <c r="J105"/>
      <c r="K105"/>
      <c r="L105"/>
      <c r="M105"/>
      <c r="N105" s="247">
        <v>44</v>
      </c>
      <c r="O105"/>
      <c r="P105"/>
      <c r="Q105"/>
      <c r="R105" s="247">
        <v>1</v>
      </c>
      <c r="S105" s="248">
        <v>0.33800000000000002</v>
      </c>
      <c r="T105"/>
      <c r="U105"/>
      <c r="V105" s="248">
        <v>0.121</v>
      </c>
      <c r="W105" s="248">
        <v>8.5999999999999993E-2</v>
      </c>
      <c r="X105"/>
      <c r="Y105"/>
      <c r="Z105"/>
      <c r="AA105"/>
      <c r="AB105"/>
      <c r="AC105" s="249">
        <v>39.799999999999997</v>
      </c>
      <c r="AD105"/>
      <c r="AE105"/>
      <c r="AF105"/>
      <c r="AG105"/>
      <c r="AH105" s="249">
        <v>79.599999999999994</v>
      </c>
      <c r="AI105"/>
      <c r="AJ105" s="249">
        <v>25.8</v>
      </c>
      <c r="AK105"/>
      <c r="AL105" s="249">
        <v>9.1</v>
      </c>
      <c r="AM105" s="248">
        <v>2E-3</v>
      </c>
      <c r="AN105"/>
      <c r="AO105" s="249">
        <v>3.7</v>
      </c>
      <c r="AP105" s="246">
        <v>39.119999999999997</v>
      </c>
      <c r="AQ105" s="246">
        <v>0.55000000000000004</v>
      </c>
      <c r="AR105"/>
      <c r="AS105"/>
      <c r="AT105"/>
      <c r="AU105"/>
      <c r="AV105" s="248">
        <v>15.215999999999999</v>
      </c>
      <c r="AW105" s="248">
        <v>13.96</v>
      </c>
      <c r="AX105"/>
      <c r="AY105"/>
      <c r="AZ105"/>
      <c r="BA105"/>
      <c r="BB105"/>
      <c r="BC105"/>
      <c r="BD105" s="242">
        <f t="shared" si="134"/>
        <v>38.001612043380739</v>
      </c>
      <c r="BE105" s="246">
        <v>8.83</v>
      </c>
      <c r="BF105" s="246">
        <v>16.149999999999999</v>
      </c>
    </row>
    <row r="106" spans="1:58" x14ac:dyDescent="0.25">
      <c r="A106" s="232">
        <v>40646</v>
      </c>
      <c r="B106" s="246">
        <v>6.6</v>
      </c>
      <c r="C106" s="248">
        <v>6.25</v>
      </c>
      <c r="D106"/>
      <c r="E106"/>
      <c r="F106"/>
      <c r="G106"/>
      <c r="H106" s="246">
        <v>7.64</v>
      </c>
      <c r="I106" s="246">
        <v>0.85</v>
      </c>
      <c r="J106"/>
      <c r="K106"/>
      <c r="L106"/>
      <c r="M106"/>
      <c r="N106" s="247">
        <v>38</v>
      </c>
      <c r="O106"/>
      <c r="P106"/>
      <c r="Q106"/>
      <c r="R106" s="247">
        <v>0</v>
      </c>
      <c r="S106" s="248">
        <v>0.32300000000000001</v>
      </c>
      <c r="T106"/>
      <c r="U106"/>
      <c r="V106" s="248">
        <v>0.105</v>
      </c>
      <c r="W106" s="248">
        <v>7.9000000000000001E-2</v>
      </c>
      <c r="X106"/>
      <c r="Y106"/>
      <c r="Z106"/>
      <c r="AA106"/>
      <c r="AB106"/>
      <c r="AC106" s="249">
        <v>37.6</v>
      </c>
      <c r="AD106"/>
      <c r="AE106"/>
      <c r="AF106"/>
      <c r="AG106"/>
      <c r="AH106" s="249">
        <v>75.3</v>
      </c>
      <c r="AI106"/>
      <c r="AJ106" s="249">
        <v>26.6</v>
      </c>
      <c r="AK106"/>
      <c r="AL106" s="249">
        <v>10.6</v>
      </c>
      <c r="AM106" s="248">
        <v>1.0999999999999999E-2</v>
      </c>
      <c r="AN106"/>
      <c r="AO106" s="249">
        <v>3.5</v>
      </c>
      <c r="AP106" s="246">
        <v>40.08</v>
      </c>
      <c r="AQ106" s="246">
        <v>0.47</v>
      </c>
      <c r="AR106"/>
      <c r="AS106"/>
      <c r="AT106"/>
      <c r="AU106"/>
      <c r="AV106" s="248">
        <v>14.397</v>
      </c>
      <c r="AW106" s="248">
        <v>13.766</v>
      </c>
      <c r="AX106"/>
      <c r="AY106"/>
      <c r="AZ106"/>
      <c r="BA106"/>
      <c r="BB106"/>
      <c r="BC106"/>
      <c r="BD106" s="242">
        <f t="shared" si="134"/>
        <v>37.99979944705963</v>
      </c>
      <c r="BE106" s="246">
        <v>13.46</v>
      </c>
      <c r="BF106" s="246">
        <v>15.56</v>
      </c>
    </row>
    <row r="107" spans="1:58" x14ac:dyDescent="0.25">
      <c r="A107" s="232">
        <v>40647</v>
      </c>
      <c r="B107" s="246">
        <v>6.13</v>
      </c>
      <c r="C107" s="248">
        <v>6.34</v>
      </c>
      <c r="D107"/>
      <c r="E107"/>
      <c r="F107"/>
      <c r="G107"/>
      <c r="H107" s="246">
        <v>7.63</v>
      </c>
      <c r="I107" s="246">
        <v>1.1000000000000001</v>
      </c>
      <c r="J107"/>
      <c r="K107"/>
      <c r="L107"/>
      <c r="M107"/>
      <c r="N107" s="247">
        <v>37</v>
      </c>
      <c r="O107"/>
      <c r="P107"/>
      <c r="Q107"/>
      <c r="R107" s="247">
        <v>0</v>
      </c>
      <c r="S107" s="248">
        <v>0.32800000000000001</v>
      </c>
      <c r="T107"/>
      <c r="U107"/>
      <c r="V107" s="248">
        <v>0.112</v>
      </c>
      <c r="W107" s="248">
        <v>9.5000000000000001E-2</v>
      </c>
      <c r="X107"/>
      <c r="Y107"/>
      <c r="Z107"/>
      <c r="AA107"/>
      <c r="AB107"/>
      <c r="AC107" s="249">
        <v>35.700000000000003</v>
      </c>
      <c r="AD107"/>
      <c r="AE107"/>
      <c r="AF107"/>
      <c r="AG107"/>
      <c r="AH107" s="249">
        <v>71.099999999999994</v>
      </c>
      <c r="AI107"/>
      <c r="AJ107" s="249">
        <v>25.3</v>
      </c>
      <c r="AK107"/>
      <c r="AL107" s="249">
        <v>11.4</v>
      </c>
      <c r="AM107" s="248">
        <v>0.09</v>
      </c>
      <c r="AN107"/>
      <c r="AO107" s="249">
        <v>3.6</v>
      </c>
      <c r="AP107" s="246">
        <v>40.17</v>
      </c>
      <c r="AQ107" s="246">
        <v>0.24</v>
      </c>
      <c r="AR107"/>
      <c r="AS107"/>
      <c r="AT107"/>
      <c r="AU107"/>
      <c r="AV107" s="248">
        <v>14.182</v>
      </c>
      <c r="AW107" s="248">
        <v>13.532999999999999</v>
      </c>
      <c r="AX107"/>
      <c r="AY107"/>
      <c r="AZ107"/>
      <c r="BA107"/>
      <c r="BB107"/>
      <c r="BC107"/>
      <c r="BD107" s="242">
        <f t="shared" si="134"/>
        <v>38.000705745220188</v>
      </c>
      <c r="BE107" s="246">
        <v>14.52</v>
      </c>
      <c r="BF107" s="246">
        <v>14.03</v>
      </c>
    </row>
    <row r="108" spans="1:58" x14ac:dyDescent="0.25">
      <c r="A108" s="232">
        <v>40648</v>
      </c>
      <c r="B108" s="246">
        <v>6.33</v>
      </c>
      <c r="C108" s="248">
        <v>6.34</v>
      </c>
      <c r="D108"/>
      <c r="E108"/>
      <c r="F108"/>
      <c r="G108"/>
      <c r="H108" s="246">
        <v>7.71</v>
      </c>
      <c r="I108" s="246">
        <v>1.0900000000000001</v>
      </c>
      <c r="J108"/>
      <c r="K108"/>
      <c r="L108"/>
      <c r="M108"/>
      <c r="N108" s="247">
        <v>32</v>
      </c>
      <c r="O108"/>
      <c r="P108"/>
      <c r="Q108"/>
      <c r="R108" s="247">
        <v>0</v>
      </c>
      <c r="S108" s="248">
        <v>0.32900000000000001</v>
      </c>
      <c r="T108"/>
      <c r="U108"/>
      <c r="V108" s="248">
        <v>9.9000000000000005E-2</v>
      </c>
      <c r="W108" s="248">
        <v>0.107</v>
      </c>
      <c r="X108"/>
      <c r="Y108"/>
      <c r="Z108"/>
      <c r="AA108"/>
      <c r="AB108"/>
      <c r="AC108" s="249">
        <v>32.700000000000003</v>
      </c>
      <c r="AD108"/>
      <c r="AE108"/>
      <c r="AF108"/>
      <c r="AG108"/>
      <c r="AH108" s="249">
        <v>65.5</v>
      </c>
      <c r="AI108"/>
      <c r="AJ108" s="249">
        <v>21.3</v>
      </c>
      <c r="AK108"/>
      <c r="AL108" s="249">
        <v>10.9</v>
      </c>
      <c r="AM108" s="248">
        <v>8.4000000000000005E-2</v>
      </c>
      <c r="AN108"/>
      <c r="AO108" s="249">
        <v>4.0999999999999996</v>
      </c>
      <c r="AP108" s="246">
        <v>40.08</v>
      </c>
      <c r="AQ108" s="246">
        <v>0.2</v>
      </c>
      <c r="AR108"/>
      <c r="AS108"/>
      <c r="AT108"/>
      <c r="AU108"/>
      <c r="AV108" s="248">
        <v>14.25</v>
      </c>
      <c r="AW108" s="248">
        <v>14.064</v>
      </c>
      <c r="AX108"/>
      <c r="AY108"/>
      <c r="AZ108"/>
      <c r="BA108"/>
      <c r="BB108"/>
      <c r="BC108"/>
      <c r="BD108" s="242">
        <f t="shared" si="134"/>
        <v>38.000252596139909</v>
      </c>
      <c r="BE108" s="246">
        <v>14.37</v>
      </c>
      <c r="BF108" s="246">
        <v>14.39</v>
      </c>
    </row>
    <row r="109" spans="1:58" x14ac:dyDescent="0.25">
      <c r="A109" s="232">
        <v>40649</v>
      </c>
      <c r="B109" s="246">
        <v>6.29</v>
      </c>
      <c r="C109" s="248">
        <v>6.08</v>
      </c>
      <c r="D109"/>
      <c r="E109"/>
      <c r="F109"/>
      <c r="G109"/>
      <c r="H109" s="246">
        <v>7.48</v>
      </c>
      <c r="I109" s="246">
        <v>1.19</v>
      </c>
      <c r="J109"/>
      <c r="K109"/>
      <c r="L109"/>
      <c r="M109"/>
      <c r="N109" s="247">
        <v>32</v>
      </c>
      <c r="O109"/>
      <c r="P109"/>
      <c r="Q109"/>
      <c r="R109" s="247">
        <v>0</v>
      </c>
      <c r="S109" s="248">
        <v>0.31900000000000001</v>
      </c>
      <c r="T109"/>
      <c r="U109"/>
      <c r="V109" s="248">
        <v>0.10100000000000001</v>
      </c>
      <c r="W109" s="248">
        <v>9.1999999999999998E-2</v>
      </c>
      <c r="X109"/>
      <c r="Y109"/>
      <c r="Z109"/>
      <c r="AA109"/>
      <c r="AB109"/>
      <c r="AC109" s="249">
        <v>29.2</v>
      </c>
      <c r="AD109"/>
      <c r="AE109"/>
      <c r="AF109"/>
      <c r="AG109"/>
      <c r="AH109" s="249">
        <v>58.4</v>
      </c>
      <c r="AI109"/>
      <c r="AJ109" s="249">
        <v>20.7</v>
      </c>
      <c r="AK109"/>
      <c r="AL109" s="249">
        <v>10.7</v>
      </c>
      <c r="AM109" s="248">
        <v>8.5999999999999993E-2</v>
      </c>
      <c r="AN109"/>
      <c r="AO109" s="249">
        <v>3.9</v>
      </c>
      <c r="AP109" s="246">
        <v>40.090000000000003</v>
      </c>
      <c r="AQ109" s="246">
        <v>0.16</v>
      </c>
      <c r="AR109"/>
      <c r="AS109"/>
      <c r="AT109"/>
      <c r="AU109"/>
      <c r="AV109" s="248">
        <v>14.26</v>
      </c>
      <c r="AW109" s="248">
        <v>13.5</v>
      </c>
      <c r="AX109"/>
      <c r="AY109"/>
      <c r="AZ109"/>
      <c r="BA109"/>
      <c r="BB109"/>
      <c r="BC109"/>
      <c r="BD109" s="242">
        <f t="shared" si="134"/>
        <v>38.000479170680052</v>
      </c>
      <c r="BE109" s="246">
        <v>13.03</v>
      </c>
      <c r="BF109" s="246">
        <v>14.29</v>
      </c>
    </row>
    <row r="110" spans="1:58" x14ac:dyDescent="0.25">
      <c r="A110" s="232">
        <v>40650</v>
      </c>
      <c r="B110" s="242">
        <f t="shared" ref="B110:C110" si="153">(B109+B111)/2</f>
        <v>6.335</v>
      </c>
      <c r="C110" s="244">
        <f t="shared" si="153"/>
        <v>6.0549999999999997</v>
      </c>
      <c r="D110"/>
      <c r="E110"/>
      <c r="F110"/>
      <c r="G110"/>
      <c r="H110" s="242">
        <f t="shared" ref="H110:I110" si="154">(H109+H111)/2</f>
        <v>7.4749999999999996</v>
      </c>
      <c r="I110" s="242">
        <f t="shared" si="154"/>
        <v>1.085</v>
      </c>
      <c r="J110"/>
      <c r="K110"/>
      <c r="L110"/>
      <c r="M110"/>
      <c r="N110" s="243">
        <f t="shared" ref="N110" si="155">(N109+N111)/2</f>
        <v>38</v>
      </c>
      <c r="O110"/>
      <c r="P110"/>
      <c r="Q110"/>
      <c r="R110" s="243">
        <f t="shared" ref="R110:S110" si="156">(R109+R111)/2</f>
        <v>0</v>
      </c>
      <c r="S110" s="244">
        <f t="shared" si="156"/>
        <v>0.33699999999999997</v>
      </c>
      <c r="T110"/>
      <c r="U110"/>
      <c r="V110" s="244">
        <f t="shared" ref="V110:W110" si="157">(V109+V111)/2</f>
        <v>0.22949999999999998</v>
      </c>
      <c r="W110" s="244">
        <f t="shared" si="157"/>
        <v>0.11749999999999999</v>
      </c>
      <c r="X110"/>
      <c r="Y110"/>
      <c r="Z110"/>
      <c r="AA110"/>
      <c r="AB110"/>
      <c r="AC110" s="245">
        <f t="shared" ref="AC110" si="158">(AC109+AC111)/2</f>
        <v>33.15</v>
      </c>
      <c r="AD110"/>
      <c r="AE110"/>
      <c r="AF110"/>
      <c r="AG110"/>
      <c r="AH110" s="245">
        <f t="shared" ref="AH110" si="159">(AH109+AH111)/2</f>
        <v>66.3</v>
      </c>
      <c r="AI110"/>
      <c r="AJ110" s="245">
        <f t="shared" ref="AJ110" si="160">(AJ109+AJ111)/2</f>
        <v>27.200000000000003</v>
      </c>
      <c r="AK110"/>
      <c r="AL110" s="245">
        <f t="shared" ref="AL110:AM110" si="161">(AL109+AL111)/2</f>
        <v>12.3</v>
      </c>
      <c r="AM110" s="244">
        <f t="shared" si="161"/>
        <v>4.3499999999999997E-2</v>
      </c>
      <c r="AN110"/>
      <c r="AO110" s="245">
        <f t="shared" ref="AO110:AQ110" si="162">(AO109+AO111)/2</f>
        <v>3.7</v>
      </c>
      <c r="AP110" s="242">
        <f t="shared" si="162"/>
        <v>40.305000000000007</v>
      </c>
      <c r="AQ110" s="242">
        <f t="shared" si="162"/>
        <v>0.27</v>
      </c>
      <c r="AR110"/>
      <c r="AS110"/>
      <c r="AT110"/>
      <c r="AU110"/>
      <c r="AV110" s="244">
        <f t="shared" ref="AV110:AW110" si="163">(AV109+AV111)/2</f>
        <v>14.403500000000001</v>
      </c>
      <c r="AW110" s="244">
        <f t="shared" si="163"/>
        <v>13.507999999999999</v>
      </c>
      <c r="AX110"/>
      <c r="AY110"/>
      <c r="AZ110"/>
      <c r="BA110"/>
      <c r="BB110"/>
      <c r="BC110"/>
      <c r="BD110" s="242">
        <f t="shared" si="134"/>
        <v>38.000365883409984</v>
      </c>
      <c r="BE110" s="242">
        <f>(BE109+BE111)/2</f>
        <v>13.555</v>
      </c>
      <c r="BF110" s="242">
        <f>(BF109+BF111)/2</f>
        <v>15.799999999999999</v>
      </c>
    </row>
    <row r="111" spans="1:58" x14ac:dyDescent="0.25">
      <c r="A111" s="232">
        <v>40651</v>
      </c>
      <c r="B111" s="246">
        <v>6.38</v>
      </c>
      <c r="C111" s="248">
        <v>6.03</v>
      </c>
      <c r="D111"/>
      <c r="E111"/>
      <c r="F111"/>
      <c r="G111"/>
      <c r="H111" s="246">
        <v>7.47</v>
      </c>
      <c r="I111" s="246">
        <v>0.98</v>
      </c>
      <c r="J111"/>
      <c r="K111"/>
      <c r="L111"/>
      <c r="M111"/>
      <c r="N111" s="247">
        <v>44</v>
      </c>
      <c r="O111"/>
      <c r="P111"/>
      <c r="Q111"/>
      <c r="R111" s="247">
        <v>0</v>
      </c>
      <c r="S111" s="248">
        <v>0.35499999999999998</v>
      </c>
      <c r="T111"/>
      <c r="U111"/>
      <c r="V111" s="248">
        <v>0.35799999999999998</v>
      </c>
      <c r="W111" s="248">
        <v>0.14299999999999999</v>
      </c>
      <c r="X111"/>
      <c r="Y111"/>
      <c r="Z111"/>
      <c r="AA111"/>
      <c r="AB111"/>
      <c r="AC111" s="249">
        <v>37.1</v>
      </c>
      <c r="AD111"/>
      <c r="AE111"/>
      <c r="AF111"/>
      <c r="AG111"/>
      <c r="AH111" s="249">
        <v>74.2</v>
      </c>
      <c r="AI111"/>
      <c r="AJ111" s="249">
        <v>33.700000000000003</v>
      </c>
      <c r="AK111"/>
      <c r="AL111" s="249">
        <v>13.9</v>
      </c>
      <c r="AM111" s="248">
        <v>1E-3</v>
      </c>
      <c r="AN111"/>
      <c r="AO111" s="249">
        <v>3.5</v>
      </c>
      <c r="AP111" s="246">
        <v>40.520000000000003</v>
      </c>
      <c r="AQ111" s="246">
        <v>0.38</v>
      </c>
      <c r="AR111"/>
      <c r="AS111"/>
      <c r="AT111"/>
      <c r="AU111"/>
      <c r="AV111" s="248">
        <v>14.547000000000001</v>
      </c>
      <c r="AW111" s="248">
        <v>13.516</v>
      </c>
      <c r="AX111"/>
      <c r="AY111"/>
      <c r="AZ111"/>
      <c r="BA111"/>
      <c r="BB111"/>
      <c r="BC111"/>
      <c r="BD111" s="242">
        <f t="shared" si="134"/>
        <v>38.000422527045018</v>
      </c>
      <c r="BE111" s="246">
        <v>14.08</v>
      </c>
      <c r="BF111" s="246">
        <v>17.309999999999999</v>
      </c>
    </row>
    <row r="112" spans="1:58" x14ac:dyDescent="0.25">
      <c r="A112" s="232">
        <v>40652</v>
      </c>
      <c r="B112" s="246">
        <v>6.39</v>
      </c>
      <c r="C112" s="248">
        <v>5.89</v>
      </c>
      <c r="D112"/>
      <c r="E112"/>
      <c r="F112"/>
      <c r="G112"/>
      <c r="H112" s="246">
        <v>6.98</v>
      </c>
      <c r="I112" s="246">
        <v>1.1499999999999999</v>
      </c>
      <c r="J112"/>
      <c r="K112"/>
      <c r="L112"/>
      <c r="M112"/>
      <c r="N112" s="247">
        <v>46</v>
      </c>
      <c r="O112"/>
      <c r="P112"/>
      <c r="Q112"/>
      <c r="R112" s="247">
        <v>0</v>
      </c>
      <c r="S112" s="248">
        <v>0.32600000000000001</v>
      </c>
      <c r="T112"/>
      <c r="U112"/>
      <c r="V112" s="248">
        <v>0.13200000000000001</v>
      </c>
      <c r="W112" s="248">
        <v>0.16400000000000001</v>
      </c>
      <c r="X112"/>
      <c r="Y112"/>
      <c r="Z112"/>
      <c r="AA112"/>
      <c r="AB112"/>
      <c r="AC112" s="249">
        <v>37.5</v>
      </c>
      <c r="AD112"/>
      <c r="AE112"/>
      <c r="AF112"/>
      <c r="AG112"/>
      <c r="AH112" s="249">
        <v>75.099999999999994</v>
      </c>
      <c r="AI112"/>
      <c r="AJ112" s="249">
        <v>28.9</v>
      </c>
      <c r="AK112"/>
      <c r="AL112" s="249">
        <v>13.1</v>
      </c>
      <c r="AM112" s="248">
        <v>5.7000000000000002E-2</v>
      </c>
      <c r="AN112"/>
      <c r="AO112" s="249">
        <v>3</v>
      </c>
      <c r="AP112" s="246">
        <v>49.85</v>
      </c>
      <c r="AQ112" s="246">
        <v>0.43</v>
      </c>
      <c r="AR112"/>
      <c r="AS112"/>
      <c r="AT112"/>
      <c r="AU112"/>
      <c r="AV112" s="248">
        <v>15.055999999999999</v>
      </c>
      <c r="AW112" s="248">
        <v>14.266999999999999</v>
      </c>
      <c r="AX112"/>
      <c r="AY112"/>
      <c r="AZ112"/>
      <c r="BA112"/>
      <c r="BB112"/>
      <c r="BC112"/>
      <c r="BD112" s="242">
        <f t="shared" si="134"/>
        <v>38.000394205227501</v>
      </c>
      <c r="BE112" s="246">
        <v>13.33</v>
      </c>
      <c r="BF112" s="246">
        <v>15.95</v>
      </c>
    </row>
    <row r="113" spans="1:58" x14ac:dyDescent="0.25">
      <c r="A113" s="232">
        <v>40653</v>
      </c>
      <c r="B113" s="246">
        <v>6.57</v>
      </c>
      <c r="C113" s="248">
        <v>6.46</v>
      </c>
      <c r="D113"/>
      <c r="E113"/>
      <c r="F113"/>
      <c r="G113"/>
      <c r="H113" s="246">
        <v>7.71</v>
      </c>
      <c r="I113" s="246">
        <v>1.07</v>
      </c>
      <c r="J113"/>
      <c r="K113"/>
      <c r="L113"/>
      <c r="M113"/>
      <c r="N113" s="247">
        <v>30</v>
      </c>
      <c r="O113"/>
      <c r="P113"/>
      <c r="Q113"/>
      <c r="R113" s="247">
        <v>0</v>
      </c>
      <c r="S113" s="248">
        <v>0.33200000000000002</v>
      </c>
      <c r="T113"/>
      <c r="U113"/>
      <c r="V113" s="248">
        <v>0.109</v>
      </c>
      <c r="W113" s="248">
        <v>8.8999999999999996E-2</v>
      </c>
      <c r="X113"/>
      <c r="Y113"/>
      <c r="Z113"/>
      <c r="AA113"/>
      <c r="AB113"/>
      <c r="AC113" s="249">
        <v>34.1</v>
      </c>
      <c r="AD113"/>
      <c r="AE113"/>
      <c r="AF113"/>
      <c r="AG113"/>
      <c r="AH113" s="249">
        <v>68.2</v>
      </c>
      <c r="AI113"/>
      <c r="AJ113" s="249">
        <v>28</v>
      </c>
      <c r="AK113"/>
      <c r="AL113" s="249">
        <v>12.4</v>
      </c>
      <c r="AM113" s="248">
        <v>3.6999999999999998E-2</v>
      </c>
      <c r="AN113"/>
      <c r="AO113" s="249">
        <v>3.7</v>
      </c>
      <c r="AP113" s="246">
        <v>55.25</v>
      </c>
      <c r="AQ113" s="246">
        <v>0.67</v>
      </c>
      <c r="AR113"/>
      <c r="AS113"/>
      <c r="AT113"/>
      <c r="AU113"/>
      <c r="AV113" s="248">
        <v>14.914999999999999</v>
      </c>
      <c r="AW113" s="248">
        <v>14.382</v>
      </c>
      <c r="AX113"/>
      <c r="AY113"/>
      <c r="AZ113"/>
      <c r="BA113"/>
      <c r="BB113"/>
      <c r="BC113"/>
      <c r="BD113" s="242">
        <f t="shared" si="134"/>
        <v>38.000408366136256</v>
      </c>
      <c r="BE113" s="246">
        <v>13.52</v>
      </c>
      <c r="BF113" s="246">
        <v>18.170000000000002</v>
      </c>
    </row>
    <row r="114" spans="1:58" x14ac:dyDescent="0.25">
      <c r="A114" s="232">
        <v>40654</v>
      </c>
      <c r="B114" s="246">
        <v>6.46</v>
      </c>
      <c r="C114" s="248">
        <v>6.45</v>
      </c>
      <c r="D114"/>
      <c r="E114"/>
      <c r="F114"/>
      <c r="G114"/>
      <c r="H114" s="246">
        <v>7.16</v>
      </c>
      <c r="I114" s="246">
        <v>0.99</v>
      </c>
      <c r="J114"/>
      <c r="K114"/>
      <c r="L114"/>
      <c r="M114"/>
      <c r="N114" s="247">
        <v>36</v>
      </c>
      <c r="O114"/>
      <c r="P114"/>
      <c r="Q114"/>
      <c r="R114" s="247">
        <v>0</v>
      </c>
      <c r="S114" s="248">
        <v>0.33900000000000002</v>
      </c>
      <c r="T114"/>
      <c r="U114"/>
      <c r="V114" s="248">
        <v>0.14000000000000001</v>
      </c>
      <c r="W114" s="248">
        <v>0.09</v>
      </c>
      <c r="X114"/>
      <c r="Y114"/>
      <c r="Z114"/>
      <c r="AA114"/>
      <c r="AB114"/>
      <c r="AC114" s="249">
        <v>34</v>
      </c>
      <c r="AD114"/>
      <c r="AE114"/>
      <c r="AF114"/>
      <c r="AG114"/>
      <c r="AH114" s="249">
        <v>68</v>
      </c>
      <c r="AI114"/>
      <c r="AJ114" s="249">
        <v>22</v>
      </c>
      <c r="AK114"/>
      <c r="AL114" s="249">
        <v>9.6999999999999993</v>
      </c>
      <c r="AM114" s="248">
        <v>8.8999999999999996E-2</v>
      </c>
      <c r="AN114"/>
      <c r="AO114" s="249">
        <v>3.7</v>
      </c>
      <c r="AP114" s="246">
        <v>44.91</v>
      </c>
      <c r="AQ114" s="246">
        <v>0.55000000000000004</v>
      </c>
      <c r="AR114"/>
      <c r="AS114"/>
      <c r="AT114"/>
      <c r="AU114"/>
      <c r="AV114" s="248">
        <v>14.839</v>
      </c>
      <c r="AW114" s="248">
        <v>13.208</v>
      </c>
      <c r="AX114"/>
      <c r="AY114"/>
      <c r="AZ114"/>
      <c r="BA114"/>
      <c r="BB114"/>
      <c r="BC114"/>
      <c r="BD114" s="242">
        <f t="shared" si="134"/>
        <v>38.000401285681875</v>
      </c>
      <c r="BE114" s="246">
        <v>14.7</v>
      </c>
      <c r="BF114" s="246">
        <v>14.58</v>
      </c>
    </row>
    <row r="115" spans="1:58" x14ac:dyDescent="0.25">
      <c r="A115" s="232">
        <v>40655</v>
      </c>
      <c r="B115" s="246">
        <v>6.09</v>
      </c>
      <c r="C115" s="248">
        <v>6.18</v>
      </c>
      <c r="D115"/>
      <c r="E115"/>
      <c r="F115"/>
      <c r="G115"/>
      <c r="H115" s="246">
        <v>7.02</v>
      </c>
      <c r="I115" s="246">
        <v>0.85</v>
      </c>
      <c r="J115"/>
      <c r="K115"/>
      <c r="L115"/>
      <c r="M115"/>
      <c r="N115" s="247">
        <v>37</v>
      </c>
      <c r="O115"/>
      <c r="P115"/>
      <c r="Q115"/>
      <c r="R115" s="247">
        <v>0</v>
      </c>
      <c r="S115" s="248">
        <v>0.33900000000000002</v>
      </c>
      <c r="T115"/>
      <c r="U115"/>
      <c r="V115" s="248">
        <v>0.13800000000000001</v>
      </c>
      <c r="W115" s="248">
        <v>0.28399999999999997</v>
      </c>
      <c r="X115"/>
      <c r="Y115"/>
      <c r="Z115"/>
      <c r="AA115"/>
      <c r="AB115"/>
      <c r="AC115" s="249">
        <v>34.5</v>
      </c>
      <c r="AD115"/>
      <c r="AE115"/>
      <c r="AF115"/>
      <c r="AG115"/>
      <c r="AH115" s="249">
        <v>69</v>
      </c>
      <c r="AI115"/>
      <c r="AJ115" s="249">
        <v>23.3</v>
      </c>
      <c r="AK115"/>
      <c r="AL115" s="249">
        <v>9.4</v>
      </c>
      <c r="AM115" s="248">
        <v>7.4999999999999997E-2</v>
      </c>
      <c r="AN115"/>
      <c r="AO115" s="249">
        <v>3.9</v>
      </c>
      <c r="AP115" s="246">
        <v>40.08</v>
      </c>
      <c r="AQ115" s="246">
        <v>0.49</v>
      </c>
      <c r="AR115"/>
      <c r="AS115"/>
      <c r="AT115"/>
      <c r="AU115"/>
      <c r="AV115" s="248">
        <v>14.715999999999999</v>
      </c>
      <c r="AW115" s="248">
        <v>13.548</v>
      </c>
      <c r="AX115"/>
      <c r="AY115"/>
      <c r="AZ115"/>
      <c r="BA115"/>
      <c r="BB115"/>
      <c r="BC115"/>
      <c r="BD115" s="242">
        <f t="shared" si="134"/>
        <v>38.000404825909065</v>
      </c>
      <c r="BE115" s="246">
        <v>14.34</v>
      </c>
      <c r="BF115" s="246">
        <v>14.72</v>
      </c>
    </row>
    <row r="116" spans="1:58" x14ac:dyDescent="0.25">
      <c r="A116" s="232">
        <v>40656</v>
      </c>
      <c r="B116" s="246">
        <v>5.97</v>
      </c>
      <c r="C116" s="248">
        <v>6.81</v>
      </c>
      <c r="D116"/>
      <c r="E116"/>
      <c r="F116"/>
      <c r="G116"/>
      <c r="H116" s="246">
        <v>7.92</v>
      </c>
      <c r="I116" s="246">
        <v>0.93</v>
      </c>
      <c r="J116"/>
      <c r="K116"/>
      <c r="L116"/>
      <c r="M116"/>
      <c r="N116" s="247">
        <v>35</v>
      </c>
      <c r="O116"/>
      <c r="P116"/>
      <c r="Q116"/>
      <c r="R116" s="247">
        <v>1</v>
      </c>
      <c r="S116" s="248">
        <v>0.33900000000000002</v>
      </c>
      <c r="T116"/>
      <c r="U116"/>
      <c r="V116" s="248">
        <v>0.21299999999999999</v>
      </c>
      <c r="W116" s="248">
        <v>0.13100000000000001</v>
      </c>
      <c r="X116"/>
      <c r="Y116"/>
      <c r="Z116"/>
      <c r="AA116"/>
      <c r="AB116"/>
      <c r="AC116" s="249">
        <v>32.6</v>
      </c>
      <c r="AD116"/>
      <c r="AE116"/>
      <c r="AF116"/>
      <c r="AG116"/>
      <c r="AH116" s="249">
        <v>65.2</v>
      </c>
      <c r="AI116"/>
      <c r="AJ116" s="249">
        <v>22.3</v>
      </c>
      <c r="AK116"/>
      <c r="AL116" s="249">
        <v>10.8</v>
      </c>
      <c r="AM116" s="248">
        <v>5.2999999999999999E-2</v>
      </c>
      <c r="AN116"/>
      <c r="AO116" s="249">
        <v>3.9</v>
      </c>
      <c r="AP116" s="246">
        <v>44.98</v>
      </c>
      <c r="AQ116" s="246">
        <v>0.55000000000000004</v>
      </c>
      <c r="AR116"/>
      <c r="AS116"/>
      <c r="AT116"/>
      <c r="AU116"/>
      <c r="AV116" s="248">
        <v>14.32</v>
      </c>
      <c r="AW116" s="248">
        <v>13.73</v>
      </c>
      <c r="AX116"/>
      <c r="AY116"/>
      <c r="AZ116"/>
      <c r="BA116"/>
      <c r="BB116"/>
      <c r="BC116"/>
      <c r="BD116" s="242">
        <f t="shared" si="134"/>
        <v>38.000403055795474</v>
      </c>
      <c r="BE116" s="246">
        <v>13.52</v>
      </c>
      <c r="BF116" s="246">
        <v>15.77</v>
      </c>
    </row>
    <row r="117" spans="1:58" x14ac:dyDescent="0.25">
      <c r="A117" s="232">
        <v>40657</v>
      </c>
      <c r="B117" s="242">
        <f t="shared" ref="B117" si="164">(B116+B118)/2</f>
        <v>6.1899999999999995</v>
      </c>
      <c r="C117" s="244">
        <f>(C116+C118)/2</f>
        <v>6.7949999999999999</v>
      </c>
      <c r="D117"/>
      <c r="E117"/>
      <c r="F117"/>
      <c r="G117"/>
      <c r="H117" s="242">
        <f>(H116+H118)/2</f>
        <v>7.76</v>
      </c>
      <c r="I117" s="246">
        <v>0.98</v>
      </c>
      <c r="J117"/>
      <c r="K117"/>
      <c r="L117"/>
      <c r="M117"/>
      <c r="N117" s="243">
        <f t="shared" ref="N117" si="165">(N116+N118)/2</f>
        <v>34.5</v>
      </c>
      <c r="O117"/>
      <c r="P117"/>
      <c r="Q117"/>
      <c r="R117" s="243">
        <f t="shared" ref="R117" si="166">(R116+R118)/2</f>
        <v>0.5</v>
      </c>
      <c r="S117" s="244">
        <f>(S116+S118)/2</f>
        <v>0.32900000000000001</v>
      </c>
      <c r="T117"/>
      <c r="U117"/>
      <c r="V117" s="244">
        <f t="shared" ref="V117:W117" si="167">(V116+V118)/2</f>
        <v>0.1585</v>
      </c>
      <c r="W117" s="244">
        <f t="shared" si="167"/>
        <v>0.222</v>
      </c>
      <c r="X117"/>
      <c r="Y117"/>
      <c r="Z117"/>
      <c r="AA117"/>
      <c r="AB117"/>
      <c r="AC117" s="245">
        <f t="shared" ref="AC117" si="168">(AC116+AC118)/2</f>
        <v>34.150000000000006</v>
      </c>
      <c r="AD117"/>
      <c r="AE117"/>
      <c r="AF117"/>
      <c r="AG117"/>
      <c r="AH117" s="245">
        <f t="shared" ref="AH117" si="169">(AH116+AH118)/2</f>
        <v>68.300000000000011</v>
      </c>
      <c r="AI117"/>
      <c r="AJ117" s="245">
        <f t="shared" ref="AJ117" si="170">(AJ116+AJ118)/2</f>
        <v>20.950000000000003</v>
      </c>
      <c r="AK117"/>
      <c r="AL117" s="245">
        <f t="shared" ref="AL117:AM117" si="171">(AL116+AL118)/2</f>
        <v>9.8000000000000007</v>
      </c>
      <c r="AM117" s="244">
        <f t="shared" si="171"/>
        <v>9.6000000000000002E-2</v>
      </c>
      <c r="AN117"/>
      <c r="AO117" s="245">
        <f t="shared" ref="AO117" si="172">(AO116+AO118)/2</f>
        <v>4</v>
      </c>
      <c r="AP117" s="246">
        <v>44.98</v>
      </c>
      <c r="AQ117" s="246">
        <v>0.6</v>
      </c>
      <c r="AR117"/>
      <c r="AS117"/>
      <c r="AT117"/>
      <c r="AU117"/>
      <c r="AV117" s="248">
        <v>13.569000000000001</v>
      </c>
      <c r="AW117" s="248">
        <v>12.879</v>
      </c>
      <c r="AX117"/>
      <c r="AY117"/>
      <c r="AZ117"/>
      <c r="BA117"/>
      <c r="BB117"/>
      <c r="BC117"/>
      <c r="BD117" s="242">
        <f t="shared" si="134"/>
        <v>38.000403940852266</v>
      </c>
      <c r="BE117" s="242">
        <f>(BE115+BE116)/2</f>
        <v>13.93</v>
      </c>
      <c r="BF117" s="242">
        <f>(BF116+BF118)/2</f>
        <v>16.16</v>
      </c>
    </row>
    <row r="118" spans="1:58" x14ac:dyDescent="0.25">
      <c r="A118" s="232">
        <v>40658</v>
      </c>
      <c r="B118" s="246">
        <v>6.41</v>
      </c>
      <c r="C118" s="248">
        <v>6.78</v>
      </c>
      <c r="D118"/>
      <c r="E118"/>
      <c r="F118"/>
      <c r="G118"/>
      <c r="H118" s="246">
        <v>7.6</v>
      </c>
      <c r="I118" s="246">
        <v>0.94</v>
      </c>
      <c r="J118"/>
      <c r="K118"/>
      <c r="L118"/>
      <c r="M118"/>
      <c r="N118" s="247">
        <v>34</v>
      </c>
      <c r="O118"/>
      <c r="P118"/>
      <c r="Q118"/>
      <c r="R118" s="247">
        <v>0</v>
      </c>
      <c r="S118" s="248">
        <v>0.31900000000000001</v>
      </c>
      <c r="T118"/>
      <c r="U118"/>
      <c r="V118" s="248">
        <v>0.104</v>
      </c>
      <c r="W118" s="248">
        <v>0.313</v>
      </c>
      <c r="X118"/>
      <c r="Y118"/>
      <c r="Z118"/>
      <c r="AA118"/>
      <c r="AB118"/>
      <c r="AC118" s="249">
        <v>35.700000000000003</v>
      </c>
      <c r="AD118"/>
      <c r="AE118"/>
      <c r="AF118"/>
      <c r="AG118"/>
      <c r="AH118" s="249">
        <v>71.400000000000006</v>
      </c>
      <c r="AI118"/>
      <c r="AJ118" s="249">
        <v>19.600000000000001</v>
      </c>
      <c r="AK118"/>
      <c r="AL118" s="249">
        <v>8.8000000000000007</v>
      </c>
      <c r="AM118" s="248">
        <v>0.13900000000000001</v>
      </c>
      <c r="AN118"/>
      <c r="AO118" s="249">
        <v>4.0999999999999996</v>
      </c>
      <c r="AP118" s="246">
        <v>49.21</v>
      </c>
      <c r="AQ118" s="246">
        <v>0.55000000000000004</v>
      </c>
      <c r="AR118"/>
      <c r="AS118"/>
      <c r="AT118"/>
      <c r="AU118"/>
      <c r="AV118" s="248">
        <v>16.442</v>
      </c>
      <c r="AW118" s="248">
        <v>14.9</v>
      </c>
      <c r="AX118"/>
      <c r="AY118"/>
      <c r="AZ118"/>
      <c r="BA118"/>
      <c r="BB118"/>
      <c r="BC118"/>
      <c r="BD118" s="242">
        <f t="shared" si="134"/>
        <v>38.00040349832387</v>
      </c>
      <c r="BE118" s="242">
        <f>(BE116+BE117)/2</f>
        <v>13.725</v>
      </c>
      <c r="BF118" s="246">
        <v>16.55</v>
      </c>
    </row>
    <row r="119" spans="1:58" x14ac:dyDescent="0.25">
      <c r="A119" s="232">
        <v>40659</v>
      </c>
      <c r="B119" s="246">
        <v>6.18</v>
      </c>
      <c r="C119" s="248">
        <v>6.42</v>
      </c>
      <c r="D119"/>
      <c r="E119"/>
      <c r="F119"/>
      <c r="G119"/>
      <c r="H119" s="246">
        <v>7.13</v>
      </c>
      <c r="I119" s="246">
        <v>0.97</v>
      </c>
      <c r="J119"/>
      <c r="K119"/>
      <c r="L119"/>
      <c r="M119"/>
      <c r="N119" s="247">
        <v>39</v>
      </c>
      <c r="O119"/>
      <c r="P119"/>
      <c r="Q119"/>
      <c r="R119" s="247">
        <v>0</v>
      </c>
      <c r="S119" s="248">
        <v>0.29599999999999999</v>
      </c>
      <c r="T119"/>
      <c r="U119"/>
      <c r="V119" s="248">
        <v>0.121</v>
      </c>
      <c r="W119" s="248">
        <v>0.33800000000000002</v>
      </c>
      <c r="X119"/>
      <c r="Y119"/>
      <c r="Z119"/>
      <c r="AA119"/>
      <c r="AB119"/>
      <c r="AC119" s="249">
        <v>28.7</v>
      </c>
      <c r="AD119"/>
      <c r="AE119"/>
      <c r="AF119"/>
      <c r="AG119"/>
      <c r="AH119" s="249">
        <v>57.5</v>
      </c>
      <c r="AI119"/>
      <c r="AJ119" s="249">
        <v>18.8</v>
      </c>
      <c r="AK119"/>
      <c r="AL119" s="249">
        <v>8.1999999999999993</v>
      </c>
      <c r="AM119" s="248">
        <v>6.2E-2</v>
      </c>
      <c r="AN119"/>
      <c r="AO119" s="249">
        <v>4.0999999999999996</v>
      </c>
      <c r="AP119" s="246">
        <v>45.04</v>
      </c>
      <c r="AQ119" s="246">
        <v>0.49</v>
      </c>
      <c r="AR119"/>
      <c r="AS119"/>
      <c r="AT119"/>
      <c r="AU119"/>
      <c r="AV119" s="248">
        <v>14.667999999999999</v>
      </c>
      <c r="AW119" s="248">
        <v>13.944000000000001</v>
      </c>
      <c r="AX119"/>
      <c r="AY119"/>
      <c r="AZ119"/>
      <c r="BA119"/>
      <c r="BB119"/>
      <c r="BC119"/>
      <c r="BD119" s="242">
        <f t="shared" si="134"/>
        <v>38.000403719588064</v>
      </c>
      <c r="BE119" s="242">
        <f>(BE117+BE118)/2</f>
        <v>13.827500000000001</v>
      </c>
      <c r="BF119" s="246">
        <v>13.91</v>
      </c>
    </row>
    <row r="120" spans="1:58" x14ac:dyDescent="0.25">
      <c r="A120" s="232">
        <v>40660</v>
      </c>
      <c r="B120" s="246">
        <v>5.98</v>
      </c>
      <c r="C120" s="248">
        <v>6.04</v>
      </c>
      <c r="D120"/>
      <c r="E120"/>
      <c r="F120"/>
      <c r="G120"/>
      <c r="H120" s="246">
        <v>6.91</v>
      </c>
      <c r="I120" s="246">
        <v>1.07</v>
      </c>
      <c r="J120"/>
      <c r="K120"/>
      <c r="L120"/>
      <c r="M120"/>
      <c r="N120" s="247">
        <v>42</v>
      </c>
      <c r="O120"/>
      <c r="P120"/>
      <c r="Q120"/>
      <c r="R120" s="247">
        <v>1</v>
      </c>
      <c r="S120" s="248">
        <v>0.30499999999999999</v>
      </c>
      <c r="T120"/>
      <c r="U120"/>
      <c r="V120" s="248">
        <v>9.7000000000000003E-2</v>
      </c>
      <c r="W120" s="248">
        <v>0.33200000000000002</v>
      </c>
      <c r="X120"/>
      <c r="Y120"/>
      <c r="Z120"/>
      <c r="AA120"/>
      <c r="AB120"/>
      <c r="AC120" s="249">
        <v>32.200000000000003</v>
      </c>
      <c r="AD120"/>
      <c r="AE120"/>
      <c r="AF120"/>
      <c r="AG120"/>
      <c r="AH120" s="249">
        <v>64.400000000000006</v>
      </c>
      <c r="AI120"/>
      <c r="AJ120" s="249">
        <v>20.100000000000001</v>
      </c>
      <c r="AK120"/>
      <c r="AL120" s="249">
        <v>6.8</v>
      </c>
      <c r="AM120" s="248">
        <v>1.2E-2</v>
      </c>
      <c r="AN120"/>
      <c r="AO120" s="249">
        <v>4.0999999999999996</v>
      </c>
      <c r="AP120" s="246">
        <v>54.57</v>
      </c>
      <c r="AQ120" s="246">
        <v>0.56999999999999995</v>
      </c>
      <c r="AR120"/>
      <c r="AS120"/>
      <c r="AT120"/>
      <c r="AU120"/>
      <c r="AV120" s="248">
        <v>15.664999999999999</v>
      </c>
      <c r="AW120" s="248">
        <v>15.083</v>
      </c>
      <c r="AX120"/>
      <c r="AY120"/>
      <c r="AZ120"/>
      <c r="BA120"/>
      <c r="BB120"/>
      <c r="BC120"/>
      <c r="BD120" s="242">
        <f t="shared" si="134"/>
        <v>38.000403608955963</v>
      </c>
      <c r="BE120" s="242">
        <f>(BE118+BE119)/2</f>
        <v>13.776250000000001</v>
      </c>
      <c r="BF120" s="246">
        <v>14.35</v>
      </c>
    </row>
    <row r="121" spans="1:58" x14ac:dyDescent="0.25">
      <c r="A121" s="232">
        <v>40661</v>
      </c>
      <c r="B121" s="246">
        <v>5.74</v>
      </c>
      <c r="C121" s="248">
        <v>6.12</v>
      </c>
      <c r="D121"/>
      <c r="E121"/>
      <c r="F121"/>
      <c r="G121"/>
      <c r="H121" s="246">
        <v>7.34</v>
      </c>
      <c r="I121" s="246">
        <v>1.03</v>
      </c>
      <c r="J121"/>
      <c r="K121"/>
      <c r="L121"/>
      <c r="M121"/>
      <c r="N121" s="247">
        <v>41</v>
      </c>
      <c r="O121"/>
      <c r="P121"/>
      <c r="Q121"/>
      <c r="R121" s="247">
        <v>0</v>
      </c>
      <c r="S121" s="248">
        <v>0.314</v>
      </c>
      <c r="T121"/>
      <c r="U121"/>
      <c r="V121" s="248">
        <v>8.6999999999999994E-2</v>
      </c>
      <c r="W121" s="248">
        <v>0.06</v>
      </c>
      <c r="X121"/>
      <c r="Y121"/>
      <c r="Z121"/>
      <c r="AA121"/>
      <c r="AB121"/>
      <c r="AC121" s="249">
        <v>32.6</v>
      </c>
      <c r="AD121"/>
      <c r="AE121"/>
      <c r="AF121"/>
      <c r="AG121"/>
      <c r="AH121" s="249">
        <v>65.2</v>
      </c>
      <c r="AI121"/>
      <c r="AJ121" s="249">
        <v>21.6</v>
      </c>
      <c r="AK121"/>
      <c r="AL121" s="249">
        <v>9.1999999999999993</v>
      </c>
      <c r="AM121" s="248">
        <v>1.0999999999999999E-2</v>
      </c>
      <c r="AN121"/>
      <c r="AO121" s="249">
        <v>4.8</v>
      </c>
      <c r="AP121" s="246">
        <v>40.090000000000003</v>
      </c>
      <c r="AQ121" s="246">
        <v>0.39</v>
      </c>
      <c r="AR121"/>
      <c r="AS121"/>
      <c r="AT121"/>
      <c r="AU121"/>
      <c r="AV121" s="248">
        <v>13.694000000000001</v>
      </c>
      <c r="AW121" s="248">
        <v>12.801</v>
      </c>
      <c r="AX121"/>
      <c r="AY121"/>
      <c r="AZ121"/>
      <c r="BA121"/>
      <c r="BB121"/>
      <c r="BC121"/>
      <c r="BD121" s="242">
        <f t="shared" si="134"/>
        <v>38.000403664272014</v>
      </c>
      <c r="BE121" s="246">
        <v>13.38</v>
      </c>
      <c r="BF121" s="246">
        <v>17.850000000000001</v>
      </c>
    </row>
    <row r="122" spans="1:58" x14ac:dyDescent="0.25">
      <c r="A122" s="232">
        <v>40662</v>
      </c>
      <c r="B122" s="246">
        <v>6.28</v>
      </c>
      <c r="C122" s="248">
        <v>6.11</v>
      </c>
      <c r="D122"/>
      <c r="E122"/>
      <c r="F122"/>
      <c r="G122"/>
      <c r="H122" s="246">
        <v>7.3</v>
      </c>
      <c r="I122" s="246">
        <v>1.1000000000000001</v>
      </c>
      <c r="J122"/>
      <c r="K122"/>
      <c r="L122"/>
      <c r="M122"/>
      <c r="N122" s="247">
        <v>38</v>
      </c>
      <c r="O122"/>
      <c r="P122"/>
      <c r="Q122"/>
      <c r="R122" s="247">
        <v>0</v>
      </c>
      <c r="S122" s="248">
        <v>0.31</v>
      </c>
      <c r="T122"/>
      <c r="U122"/>
      <c r="V122" s="248">
        <v>7.6999999999999999E-2</v>
      </c>
      <c r="W122" s="248">
        <v>8.7999999999999995E-2</v>
      </c>
      <c r="X122"/>
      <c r="Y122"/>
      <c r="Z122"/>
      <c r="AA122"/>
      <c r="AB122"/>
      <c r="AC122" s="249">
        <v>33.4</v>
      </c>
      <c r="AD122"/>
      <c r="AE122"/>
      <c r="AF122"/>
      <c r="AG122"/>
      <c r="AH122" s="249">
        <v>66.900000000000006</v>
      </c>
      <c r="AI122"/>
      <c r="AJ122" s="249">
        <v>23.6</v>
      </c>
      <c r="AK122"/>
      <c r="AL122" s="249">
        <v>15.7</v>
      </c>
      <c r="AM122" s="248">
        <v>3.2000000000000001E-2</v>
      </c>
      <c r="AN122"/>
      <c r="AO122" s="249">
        <v>4.0999999999999996</v>
      </c>
      <c r="AP122" s="246">
        <v>44.98</v>
      </c>
      <c r="AQ122" s="246">
        <v>0.52</v>
      </c>
      <c r="AR122"/>
      <c r="AS122"/>
      <c r="AT122"/>
      <c r="AU122"/>
      <c r="AV122" s="248">
        <v>14.162000000000001</v>
      </c>
      <c r="AW122" s="248">
        <v>12.629</v>
      </c>
      <c r="AX122"/>
      <c r="AY122"/>
      <c r="AZ122"/>
      <c r="BA122"/>
      <c r="BB122"/>
      <c r="BC122"/>
      <c r="BD122" s="242">
        <f t="shared" si="134"/>
        <v>38.000403636613989</v>
      </c>
      <c r="BE122" s="246">
        <v>13.91</v>
      </c>
      <c r="BF122" s="246">
        <v>13.8</v>
      </c>
    </row>
    <row r="123" spans="1:58" ht="15.75" thickBot="1" x14ac:dyDescent="0.3">
      <c r="A123" s="232">
        <v>40663</v>
      </c>
      <c r="B123" s="330">
        <v>6.3</v>
      </c>
      <c r="C123" s="329">
        <v>6.16</v>
      </c>
      <c r="D123"/>
      <c r="E123"/>
      <c r="F123"/>
      <c r="G123"/>
      <c r="H123" s="330">
        <v>6.93</v>
      </c>
      <c r="I123" s="330">
        <v>1.19</v>
      </c>
      <c r="J123"/>
      <c r="K123"/>
      <c r="L123"/>
      <c r="M123"/>
      <c r="N123" s="331">
        <v>38</v>
      </c>
      <c r="O123"/>
      <c r="P123"/>
      <c r="Q123"/>
      <c r="R123" s="331">
        <v>0</v>
      </c>
      <c r="S123" s="329">
        <v>0.30199999999999999</v>
      </c>
      <c r="T123"/>
      <c r="U123"/>
      <c r="V123" s="329">
        <v>8.8999999999999996E-2</v>
      </c>
      <c r="W123" s="329">
        <v>0.161</v>
      </c>
      <c r="X123"/>
      <c r="Y123"/>
      <c r="Z123"/>
      <c r="AA123"/>
      <c r="AB123"/>
      <c r="AC123" s="332">
        <v>33.6</v>
      </c>
      <c r="AD123"/>
      <c r="AE123"/>
      <c r="AF123"/>
      <c r="AG123"/>
      <c r="AH123" s="332">
        <v>67.2</v>
      </c>
      <c r="AI123"/>
      <c r="AJ123" s="332">
        <v>22</v>
      </c>
      <c r="AK123"/>
      <c r="AL123" s="332">
        <v>13.3</v>
      </c>
      <c r="AM123" s="329">
        <v>5.3999999999999999E-2</v>
      </c>
      <c r="AN123"/>
      <c r="AO123" s="332">
        <v>4.3</v>
      </c>
      <c r="AP123" s="330">
        <v>44.98</v>
      </c>
      <c r="AQ123" s="330">
        <v>0.34</v>
      </c>
      <c r="AR123"/>
      <c r="AS123"/>
      <c r="AT123"/>
      <c r="AU123"/>
      <c r="AV123" s="329">
        <v>13.48</v>
      </c>
      <c r="AW123" s="329">
        <v>13.36</v>
      </c>
      <c r="AX123"/>
      <c r="AY123"/>
      <c r="AZ123"/>
      <c r="BA123"/>
      <c r="BB123"/>
      <c r="BC123"/>
      <c r="BD123" s="242">
        <f t="shared" si="134"/>
        <v>38.000403650443005</v>
      </c>
      <c r="BE123" s="330">
        <v>11.91</v>
      </c>
      <c r="BF123" s="330">
        <v>11.66</v>
      </c>
    </row>
    <row r="124" spans="1:58" x14ac:dyDescent="0.25">
      <c r="A124" s="232">
        <v>40664</v>
      </c>
      <c r="B124" s="242">
        <f t="shared" ref="B124:C124" si="173">(B123+B125)/2</f>
        <v>6.09</v>
      </c>
      <c r="C124" s="244">
        <f t="shared" si="173"/>
        <v>6.3849999999999998</v>
      </c>
      <c r="D124"/>
      <c r="E124"/>
      <c r="F124"/>
      <c r="G124"/>
      <c r="H124" s="242">
        <f t="shared" ref="H124:I124" si="174">(H123+H125)/2</f>
        <v>7.2549999999999999</v>
      </c>
      <c r="I124" s="242">
        <f t="shared" si="174"/>
        <v>1.06</v>
      </c>
      <c r="J124"/>
      <c r="K124"/>
      <c r="L124"/>
      <c r="M124"/>
      <c r="N124" s="243">
        <f t="shared" ref="N124" si="175">(N123+N125)/2</f>
        <v>41</v>
      </c>
      <c r="O124"/>
      <c r="P124"/>
      <c r="Q124"/>
      <c r="R124" s="243">
        <f t="shared" ref="R124:S124" si="176">(R123+R125)/2</f>
        <v>0</v>
      </c>
      <c r="S124" s="244">
        <f t="shared" si="176"/>
        <v>0.33499999999999996</v>
      </c>
      <c r="T124"/>
      <c r="U124"/>
      <c r="V124" s="244">
        <f t="shared" ref="V124:W124" si="177">(V123+V125)/2</f>
        <v>8.7499999999999994E-2</v>
      </c>
      <c r="W124" s="244">
        <f t="shared" si="177"/>
        <v>0.113</v>
      </c>
      <c r="X124"/>
      <c r="Y124"/>
      <c r="Z124"/>
      <c r="AA124"/>
      <c r="AB124"/>
      <c r="AC124" s="245">
        <f t="shared" ref="AC124" si="178">(AC123+AC125)/2</f>
        <v>33.150000000000006</v>
      </c>
      <c r="AD124"/>
      <c r="AE124"/>
      <c r="AF124"/>
      <c r="AG124"/>
      <c r="AH124" s="245">
        <f t="shared" ref="AH124" si="179">(AH123+AH125)/2</f>
        <v>66.300000000000011</v>
      </c>
      <c r="AI124"/>
      <c r="AJ124" s="245">
        <f t="shared" ref="AJ124" si="180">(AJ123+AJ125)/2</f>
        <v>22.65</v>
      </c>
      <c r="AK124"/>
      <c r="AL124" s="245">
        <f t="shared" ref="AL124:AM124" si="181">(AL123+AL125)/2</f>
        <v>10.65</v>
      </c>
      <c r="AM124" s="244">
        <f t="shared" si="181"/>
        <v>3.3500000000000002E-2</v>
      </c>
      <c r="AN124"/>
      <c r="AO124" s="245">
        <f t="shared" ref="AO124:AQ124" si="182">(AO123+AO125)/2</f>
        <v>4.3499999999999996</v>
      </c>
      <c r="AP124" s="242">
        <f t="shared" si="182"/>
        <v>44.98</v>
      </c>
      <c r="AQ124" s="242">
        <f t="shared" si="182"/>
        <v>0.5</v>
      </c>
      <c r="AR124"/>
      <c r="AS124"/>
      <c r="AT124"/>
      <c r="AU124"/>
      <c r="AV124" s="248">
        <v>12.837</v>
      </c>
      <c r="AW124" s="248">
        <v>11.304</v>
      </c>
      <c r="AX124"/>
      <c r="AY124"/>
      <c r="AZ124"/>
      <c r="BA124"/>
      <c r="BB124"/>
      <c r="BC124"/>
      <c r="BD124" s="337">
        <f t="shared" si="134"/>
        <v>38.0004036435285</v>
      </c>
      <c r="BE124" s="242">
        <f>(BE123+BE125)/2</f>
        <v>12.715</v>
      </c>
      <c r="BF124" s="242">
        <f>(BF123+BF125)/2</f>
        <v>12.414999999999999</v>
      </c>
    </row>
    <row r="125" spans="1:58" x14ac:dyDescent="0.25">
      <c r="A125" s="232">
        <v>40665</v>
      </c>
      <c r="B125" s="246">
        <v>5.88</v>
      </c>
      <c r="C125" s="248">
        <v>6.61</v>
      </c>
      <c r="D125"/>
      <c r="E125"/>
      <c r="F125"/>
      <c r="G125"/>
      <c r="H125" s="246">
        <v>7.58</v>
      </c>
      <c r="I125" s="246">
        <v>0.93</v>
      </c>
      <c r="J125"/>
      <c r="K125"/>
      <c r="L125"/>
      <c r="M125"/>
      <c r="N125" s="247">
        <v>44</v>
      </c>
      <c r="O125"/>
      <c r="P125"/>
      <c r="Q125"/>
      <c r="R125" s="247">
        <v>0</v>
      </c>
      <c r="S125" s="248">
        <v>0.36799999999999999</v>
      </c>
      <c r="T125"/>
      <c r="U125"/>
      <c r="V125" s="248">
        <v>8.5999999999999993E-2</v>
      </c>
      <c r="W125" s="248">
        <v>6.5000000000000002E-2</v>
      </c>
      <c r="X125"/>
      <c r="Y125"/>
      <c r="Z125"/>
      <c r="AA125"/>
      <c r="AB125"/>
      <c r="AC125" s="249">
        <v>32.700000000000003</v>
      </c>
      <c r="AD125"/>
      <c r="AE125"/>
      <c r="AF125"/>
      <c r="AG125"/>
      <c r="AH125" s="249">
        <v>65.400000000000006</v>
      </c>
      <c r="AI125"/>
      <c r="AJ125" s="249">
        <v>23.3</v>
      </c>
      <c r="AK125"/>
      <c r="AL125" s="249">
        <v>8</v>
      </c>
      <c r="AM125" s="248">
        <v>1.2999999999999999E-2</v>
      </c>
      <c r="AN125"/>
      <c r="AO125" s="249">
        <v>4.4000000000000004</v>
      </c>
      <c r="AP125" s="246">
        <v>44.98</v>
      </c>
      <c r="AQ125" s="246">
        <v>0.66</v>
      </c>
      <c r="AR125"/>
      <c r="AS125"/>
      <c r="AT125"/>
      <c r="AU125"/>
      <c r="AV125" s="248">
        <v>14.32</v>
      </c>
      <c r="AW125" s="248">
        <v>12.856</v>
      </c>
      <c r="AX125"/>
      <c r="AY125"/>
      <c r="AZ125"/>
      <c r="BA125"/>
      <c r="BB125"/>
      <c r="BC125"/>
      <c r="BD125" s="242">
        <f t="shared" si="134"/>
        <v>38.000403646985752</v>
      </c>
      <c r="BE125" s="246">
        <v>13.52</v>
      </c>
      <c r="BF125" s="246">
        <v>13.17</v>
      </c>
    </row>
    <row r="126" spans="1:58" x14ac:dyDescent="0.25">
      <c r="A126" s="232">
        <v>40666</v>
      </c>
      <c r="B126" s="246">
        <v>5.94</v>
      </c>
      <c r="C126" s="248">
        <v>6.79</v>
      </c>
      <c r="D126"/>
      <c r="E126"/>
      <c r="F126"/>
      <c r="G126"/>
      <c r="H126" s="246">
        <v>7.69</v>
      </c>
      <c r="I126" s="246">
        <v>0.91</v>
      </c>
      <c r="J126"/>
      <c r="K126"/>
      <c r="L126"/>
      <c r="M126"/>
      <c r="N126" s="247">
        <v>38</v>
      </c>
      <c r="O126"/>
      <c r="P126"/>
      <c r="Q126"/>
      <c r="R126" s="247">
        <v>0</v>
      </c>
      <c r="S126" s="248">
        <v>0.33700000000000002</v>
      </c>
      <c r="T126"/>
      <c r="U126"/>
      <c r="V126" s="248">
        <v>8.3000000000000004E-2</v>
      </c>
      <c r="W126" s="248">
        <v>0.28799999999999998</v>
      </c>
      <c r="X126"/>
      <c r="Y126"/>
      <c r="Z126"/>
      <c r="AA126"/>
      <c r="AB126"/>
      <c r="AC126" s="249">
        <v>31.6</v>
      </c>
      <c r="AD126"/>
      <c r="AE126"/>
      <c r="AF126"/>
      <c r="AG126"/>
      <c r="AH126" s="249">
        <v>63.2</v>
      </c>
      <c r="AI126"/>
      <c r="AJ126" s="249">
        <v>22.3</v>
      </c>
      <c r="AK126"/>
      <c r="AL126" s="245">
        <f>(AL125+AL127)/2</f>
        <v>12.25</v>
      </c>
      <c r="AM126" s="248">
        <v>0</v>
      </c>
      <c r="AN126"/>
      <c r="AO126" s="249">
        <v>4.5</v>
      </c>
      <c r="AP126" s="246">
        <v>39.6</v>
      </c>
      <c r="AQ126" s="246">
        <v>0.39</v>
      </c>
      <c r="AR126"/>
      <c r="AS126"/>
      <c r="AT126"/>
      <c r="AU126"/>
      <c r="AV126" s="248">
        <v>14.398999999999999</v>
      </c>
      <c r="AW126" s="248">
        <v>13.798999999999999</v>
      </c>
      <c r="AX126"/>
      <c r="AY126"/>
      <c r="AZ126"/>
      <c r="BA126"/>
      <c r="BB126"/>
      <c r="BC126"/>
      <c r="BD126" s="242">
        <f t="shared" si="134"/>
        <v>38.000403645257123</v>
      </c>
      <c r="BE126" s="246">
        <v>11.95</v>
      </c>
      <c r="BF126" s="246">
        <v>15.6</v>
      </c>
    </row>
    <row r="127" spans="1:58" x14ac:dyDescent="0.25">
      <c r="A127" s="232">
        <v>40667</v>
      </c>
      <c r="B127" s="246">
        <v>6.37</v>
      </c>
      <c r="C127" s="248">
        <v>6.27</v>
      </c>
      <c r="D127"/>
      <c r="E127"/>
      <c r="F127"/>
      <c r="G127"/>
      <c r="H127" s="246">
        <v>6.89</v>
      </c>
      <c r="I127" s="246">
        <v>0.99</v>
      </c>
      <c r="J127"/>
      <c r="K127"/>
      <c r="L127"/>
      <c r="M127"/>
      <c r="N127" s="247">
        <v>36</v>
      </c>
      <c r="O127"/>
      <c r="P127"/>
      <c r="Q127"/>
      <c r="R127" s="247">
        <v>0</v>
      </c>
      <c r="S127" s="248">
        <v>0.32100000000000001</v>
      </c>
      <c r="T127"/>
      <c r="U127"/>
      <c r="V127" s="248">
        <v>0.108</v>
      </c>
      <c r="W127" s="248">
        <v>0.25</v>
      </c>
      <c r="X127"/>
      <c r="Y127"/>
      <c r="Z127"/>
      <c r="AA127"/>
      <c r="AB127"/>
      <c r="AC127" s="249">
        <v>32.1</v>
      </c>
      <c r="AD127"/>
      <c r="AE127"/>
      <c r="AF127"/>
      <c r="AG127"/>
      <c r="AH127" s="249">
        <v>64.3</v>
      </c>
      <c r="AI127"/>
      <c r="AJ127" s="249">
        <v>24.1</v>
      </c>
      <c r="AK127"/>
      <c r="AL127" s="249">
        <v>16.5</v>
      </c>
      <c r="AM127" s="248">
        <v>1.4E-2</v>
      </c>
      <c r="AN127"/>
      <c r="AO127" s="249">
        <v>4.5999999999999996</v>
      </c>
      <c r="AP127" s="246">
        <v>39.67</v>
      </c>
      <c r="AQ127" s="246">
        <v>0.37</v>
      </c>
      <c r="AR127"/>
      <c r="AS127"/>
      <c r="AT127"/>
      <c r="AU127"/>
      <c r="AV127" s="248">
        <v>13.58</v>
      </c>
      <c r="AW127" s="248">
        <v>13.205</v>
      </c>
      <c r="AX127"/>
      <c r="AY127"/>
      <c r="AZ127"/>
      <c r="BA127"/>
      <c r="BB127"/>
      <c r="BC127"/>
      <c r="BD127" s="242">
        <f t="shared" si="134"/>
        <v>38.000403646121441</v>
      </c>
      <c r="BE127" s="246">
        <v>14.01</v>
      </c>
      <c r="BF127" s="246">
        <v>11.28</v>
      </c>
    </row>
    <row r="128" spans="1:58" x14ac:dyDescent="0.25">
      <c r="A128" s="232">
        <v>40668</v>
      </c>
      <c r="B128" s="246">
        <v>6.36</v>
      </c>
      <c r="C128" s="248">
        <v>6.21</v>
      </c>
      <c r="D128"/>
      <c r="E128"/>
      <c r="F128"/>
      <c r="G128"/>
      <c r="H128" s="246">
        <v>7.19</v>
      </c>
      <c r="I128" s="246">
        <v>1.18</v>
      </c>
      <c r="J128"/>
      <c r="K128"/>
      <c r="L128"/>
      <c r="M128"/>
      <c r="N128" s="247">
        <v>34</v>
      </c>
      <c r="O128"/>
      <c r="P128"/>
      <c r="Q128"/>
      <c r="R128" s="247">
        <v>0</v>
      </c>
      <c r="S128" s="248">
        <v>0.38300000000000001</v>
      </c>
      <c r="T128"/>
      <c r="U128"/>
      <c r="V128" s="248">
        <v>0.19600000000000001</v>
      </c>
      <c r="W128" s="248">
        <v>0.19700000000000001</v>
      </c>
      <c r="X128"/>
      <c r="Y128"/>
      <c r="Z128"/>
      <c r="AA128"/>
      <c r="AB128"/>
      <c r="AC128" s="249">
        <v>29.6</v>
      </c>
      <c r="AD128"/>
      <c r="AE128"/>
      <c r="AF128"/>
      <c r="AG128"/>
      <c r="AH128" s="249">
        <v>59.1</v>
      </c>
      <c r="AI128"/>
      <c r="AJ128" s="249">
        <v>25.6</v>
      </c>
      <c r="AK128"/>
      <c r="AL128" s="249">
        <v>15.8</v>
      </c>
      <c r="AM128" s="248">
        <v>1.6E-2</v>
      </c>
      <c r="AN128"/>
      <c r="AO128" s="249">
        <v>4.8</v>
      </c>
      <c r="AP128" s="246">
        <v>40.15</v>
      </c>
      <c r="AQ128" s="246">
        <v>0.28000000000000003</v>
      </c>
      <c r="AR128"/>
      <c r="AS128"/>
      <c r="AT128"/>
      <c r="AU128"/>
      <c r="AV128" s="248">
        <v>13.634</v>
      </c>
      <c r="AW128" s="248">
        <v>12.898</v>
      </c>
      <c r="AX128"/>
      <c r="AY128"/>
      <c r="AZ128"/>
      <c r="BA128"/>
      <c r="BB128"/>
      <c r="BC128"/>
      <c r="BD128" s="242">
        <f t="shared" si="134"/>
        <v>38.000403645689282</v>
      </c>
      <c r="BE128" s="246">
        <v>12.88</v>
      </c>
      <c r="BF128" s="246">
        <v>11.25</v>
      </c>
    </row>
    <row r="129" spans="1:58" x14ac:dyDescent="0.25">
      <c r="A129" s="232">
        <v>40669</v>
      </c>
      <c r="B129" s="246">
        <v>6.24</v>
      </c>
      <c r="C129" s="248">
        <v>6.5</v>
      </c>
      <c r="D129"/>
      <c r="E129"/>
      <c r="F129"/>
      <c r="G129"/>
      <c r="H129" s="246">
        <v>7.63</v>
      </c>
      <c r="I129" s="246">
        <v>1.53</v>
      </c>
      <c r="J129"/>
      <c r="K129"/>
      <c r="L129"/>
      <c r="M129"/>
      <c r="N129" s="247">
        <v>39</v>
      </c>
      <c r="O129"/>
      <c r="P129"/>
      <c r="Q129"/>
      <c r="R129" s="247">
        <v>0</v>
      </c>
      <c r="S129" s="248">
        <v>0.373</v>
      </c>
      <c r="T129"/>
      <c r="U129"/>
      <c r="V129" s="248">
        <v>8.7999999999999995E-2</v>
      </c>
      <c r="W129" s="248">
        <v>0.183</v>
      </c>
      <c r="X129"/>
      <c r="Y129"/>
      <c r="Z129"/>
      <c r="AA129"/>
      <c r="AB129"/>
      <c r="AC129" s="249">
        <v>31.5</v>
      </c>
      <c r="AD129"/>
      <c r="AE129"/>
      <c r="AF129"/>
      <c r="AG129"/>
      <c r="AH129" s="249">
        <v>63.1</v>
      </c>
      <c r="AI129"/>
      <c r="AJ129" s="249">
        <v>26.3</v>
      </c>
      <c r="AK129"/>
      <c r="AL129" s="249">
        <v>14.4</v>
      </c>
      <c r="AM129" s="248">
        <v>9.6000000000000002E-2</v>
      </c>
      <c r="AN129"/>
      <c r="AO129" s="249">
        <v>5.4</v>
      </c>
      <c r="AP129" s="246">
        <v>44.98</v>
      </c>
      <c r="AQ129" s="246">
        <v>0.12</v>
      </c>
      <c r="AR129"/>
      <c r="AS129"/>
      <c r="AT129"/>
      <c r="AU129"/>
      <c r="AV129" s="248">
        <v>13.416</v>
      </c>
      <c r="AW129" s="248">
        <v>12.67</v>
      </c>
      <c r="AX129"/>
      <c r="AY129"/>
      <c r="AZ129"/>
      <c r="BA129"/>
      <c r="BB129"/>
      <c r="BC129"/>
      <c r="BD129" s="242">
        <f t="shared" si="134"/>
        <v>38.000403645905365</v>
      </c>
      <c r="BE129" s="246">
        <v>20</v>
      </c>
      <c r="BF129" s="246">
        <v>13.01</v>
      </c>
    </row>
    <row r="130" spans="1:58" x14ac:dyDescent="0.25">
      <c r="A130" s="232">
        <v>40670</v>
      </c>
      <c r="B130" s="246">
        <v>6.16</v>
      </c>
      <c r="C130" s="248">
        <v>6.12</v>
      </c>
      <c r="D130"/>
      <c r="E130"/>
      <c r="F130"/>
      <c r="G130"/>
      <c r="H130" s="246">
        <v>7.2</v>
      </c>
      <c r="I130" s="246">
        <v>1.36</v>
      </c>
      <c r="J130"/>
      <c r="K130"/>
      <c r="L130"/>
      <c r="M130"/>
      <c r="N130" s="247">
        <v>30</v>
      </c>
      <c r="O130"/>
      <c r="P130"/>
      <c r="Q130"/>
      <c r="R130" s="247">
        <v>0</v>
      </c>
      <c r="S130" s="248">
        <v>0.39900000000000002</v>
      </c>
      <c r="T130"/>
      <c r="U130"/>
      <c r="V130" s="248">
        <v>9.9000000000000005E-2</v>
      </c>
      <c r="W130" s="248">
        <v>0.20599999999999999</v>
      </c>
      <c r="X130"/>
      <c r="Y130"/>
      <c r="Z130"/>
      <c r="AA130"/>
      <c r="AB130"/>
      <c r="AC130" s="249">
        <v>34.1</v>
      </c>
      <c r="AD130"/>
      <c r="AE130"/>
      <c r="AF130"/>
      <c r="AG130"/>
      <c r="AH130" s="249">
        <v>68.3</v>
      </c>
      <c r="AI130"/>
      <c r="AJ130" s="249">
        <v>19.600000000000001</v>
      </c>
      <c r="AK130"/>
      <c r="AL130" s="249">
        <v>8.6999999999999993</v>
      </c>
      <c r="AM130" s="248">
        <v>0.10100000000000001</v>
      </c>
      <c r="AN130"/>
      <c r="AO130" s="249">
        <v>5.2</v>
      </c>
      <c r="AP130" s="246">
        <v>40.18</v>
      </c>
      <c r="AQ130" s="246">
        <v>5.0000000000000001E-3</v>
      </c>
      <c r="AR130"/>
      <c r="AS130"/>
      <c r="AT130"/>
      <c r="AU130"/>
      <c r="AV130" s="248">
        <v>13.37</v>
      </c>
      <c r="AW130" s="248">
        <v>12.9</v>
      </c>
      <c r="AX130"/>
      <c r="AY130"/>
      <c r="AZ130"/>
      <c r="BA130"/>
      <c r="BB130"/>
      <c r="BC130"/>
      <c r="BD130" s="242">
        <f t="shared" si="134"/>
        <v>38.00040364579732</v>
      </c>
      <c r="BE130" s="246">
        <v>16.8</v>
      </c>
      <c r="BF130" s="246">
        <v>14.95</v>
      </c>
    </row>
    <row r="131" spans="1:58" x14ac:dyDescent="0.25">
      <c r="A131" s="232">
        <v>40671</v>
      </c>
      <c r="B131" s="242">
        <f t="shared" ref="B131:C131" si="183">(B130+B132)/2</f>
        <v>6.58</v>
      </c>
      <c r="C131" s="244">
        <f t="shared" si="183"/>
        <v>6.2850000000000001</v>
      </c>
      <c r="D131"/>
      <c r="E131"/>
      <c r="F131"/>
      <c r="G131"/>
      <c r="H131" s="242">
        <f t="shared" ref="H131:I131" si="184">(H130+H132)/2</f>
        <v>7.3000000000000007</v>
      </c>
      <c r="I131" s="242">
        <f t="shared" si="184"/>
        <v>1.21</v>
      </c>
      <c r="J131"/>
      <c r="K131"/>
      <c r="L131"/>
      <c r="M131"/>
      <c r="N131" s="243">
        <f t="shared" ref="N131" si="185">(N130+N132)/2</f>
        <v>33</v>
      </c>
      <c r="O131"/>
      <c r="P131"/>
      <c r="Q131"/>
      <c r="R131" s="243">
        <f t="shared" ref="R131:S131" si="186">(R130+R132)/2</f>
        <v>0</v>
      </c>
      <c r="S131" s="244">
        <f t="shared" si="186"/>
        <v>0.4945</v>
      </c>
      <c r="T131"/>
      <c r="U131"/>
      <c r="V131" s="244">
        <f t="shared" ref="V131:W131" si="187">(V130+V132)/2</f>
        <v>9.5000000000000001E-2</v>
      </c>
      <c r="W131" s="244">
        <f t="shared" si="187"/>
        <v>0.20699999999999999</v>
      </c>
      <c r="X131"/>
      <c r="Y131"/>
      <c r="Z131"/>
      <c r="AA131"/>
      <c r="AB131"/>
      <c r="AC131" s="245">
        <f t="shared" ref="AC131" si="188">(AC130+AC132)/2</f>
        <v>33.450000000000003</v>
      </c>
      <c r="AD131"/>
      <c r="AE131"/>
      <c r="AF131"/>
      <c r="AG131"/>
      <c r="AH131" s="245">
        <f t="shared" ref="AH131" si="189">(AH130+AH132)/2</f>
        <v>67</v>
      </c>
      <c r="AI131"/>
      <c r="AJ131" s="245">
        <f t="shared" ref="AJ131" si="190">(AJ130+AJ132)/2</f>
        <v>24</v>
      </c>
      <c r="AK131"/>
      <c r="AL131" s="245">
        <f t="shared" ref="AL131:AM131" si="191">(AL130+AL132)/2</f>
        <v>8.1999999999999993</v>
      </c>
      <c r="AM131" s="244">
        <f t="shared" si="191"/>
        <v>9.9500000000000005E-2</v>
      </c>
      <c r="AN131"/>
      <c r="AO131" s="245">
        <f t="shared" ref="AO131:AQ131" si="192">(AO130+AO132)/2</f>
        <v>5.7</v>
      </c>
      <c r="AP131" s="242">
        <f t="shared" si="192"/>
        <v>40.344999999999999</v>
      </c>
      <c r="AQ131" s="242">
        <f t="shared" si="192"/>
        <v>0.20749999999999999</v>
      </c>
      <c r="AR131"/>
      <c r="AS131"/>
      <c r="AT131"/>
      <c r="AU131"/>
      <c r="AV131" s="244">
        <f t="shared" ref="AV131:AW131" si="193">(AV130+AV132)/2</f>
        <v>13.759499999999999</v>
      </c>
      <c r="AW131" s="244">
        <f t="shared" si="193"/>
        <v>12.690000000000001</v>
      </c>
      <c r="AX131"/>
      <c r="AY131"/>
      <c r="AZ131"/>
      <c r="BA131"/>
      <c r="BB131"/>
      <c r="BC131"/>
      <c r="BD131" s="242">
        <f t="shared" si="134"/>
        <v>38.000403645851343</v>
      </c>
      <c r="BE131" s="242">
        <f>(BE130+BE132)/2</f>
        <v>15.035</v>
      </c>
      <c r="BF131" s="242">
        <f>(BF130+BF132)/2</f>
        <v>13.03</v>
      </c>
    </row>
    <row r="132" spans="1:58" x14ac:dyDescent="0.25">
      <c r="A132" s="232">
        <v>40672</v>
      </c>
      <c r="B132" s="246">
        <v>7</v>
      </c>
      <c r="C132" s="248">
        <v>6.45</v>
      </c>
      <c r="D132"/>
      <c r="E132"/>
      <c r="F132"/>
      <c r="G132"/>
      <c r="H132" s="246">
        <v>7.4</v>
      </c>
      <c r="I132" s="246">
        <v>1.06</v>
      </c>
      <c r="J132"/>
      <c r="K132"/>
      <c r="L132"/>
      <c r="M132"/>
      <c r="N132" s="247">
        <v>36</v>
      </c>
      <c r="O132"/>
      <c r="P132"/>
      <c r="Q132"/>
      <c r="R132" s="247">
        <v>0</v>
      </c>
      <c r="S132" s="248">
        <v>0.59</v>
      </c>
      <c r="T132"/>
      <c r="U132"/>
      <c r="V132" s="248">
        <v>9.0999999999999998E-2</v>
      </c>
      <c r="W132" s="248">
        <v>0.20799999999999999</v>
      </c>
      <c r="X132"/>
      <c r="Y132"/>
      <c r="Z132"/>
      <c r="AA132"/>
      <c r="AB132"/>
      <c r="AC132" s="249">
        <v>32.799999999999997</v>
      </c>
      <c r="AD132"/>
      <c r="AE132"/>
      <c r="AF132"/>
      <c r="AG132"/>
      <c r="AH132" s="249">
        <v>65.7</v>
      </c>
      <c r="AI132"/>
      <c r="AJ132" s="249">
        <v>28.4</v>
      </c>
      <c r="AK132"/>
      <c r="AL132" s="249">
        <v>7.7</v>
      </c>
      <c r="AM132" s="248">
        <v>9.8000000000000004E-2</v>
      </c>
      <c r="AN132"/>
      <c r="AO132" s="249">
        <v>6.2</v>
      </c>
      <c r="AP132" s="246">
        <v>40.51</v>
      </c>
      <c r="AQ132" s="246">
        <v>0.41</v>
      </c>
      <c r="AR132"/>
      <c r="AS132"/>
      <c r="AT132"/>
      <c r="AU132"/>
      <c r="AV132" s="248">
        <v>14.148999999999999</v>
      </c>
      <c r="AW132" s="248">
        <v>12.48</v>
      </c>
      <c r="AX132"/>
      <c r="AY132"/>
      <c r="AZ132"/>
      <c r="BA132"/>
      <c r="BB132"/>
      <c r="BC132"/>
      <c r="BD132" s="242">
        <f t="shared" si="134"/>
        <v>38.000403645824335</v>
      </c>
      <c r="BE132" s="246">
        <v>13.27</v>
      </c>
      <c r="BF132" s="246">
        <v>11.11</v>
      </c>
    </row>
    <row r="133" spans="1:58" x14ac:dyDescent="0.25">
      <c r="A133" s="232">
        <v>40673</v>
      </c>
      <c r="B133" s="246">
        <v>6.55</v>
      </c>
      <c r="C133" s="248">
        <v>6.61</v>
      </c>
      <c r="D133"/>
      <c r="E133"/>
      <c r="F133"/>
      <c r="G133"/>
      <c r="H133" s="246">
        <v>7</v>
      </c>
      <c r="I133" s="246">
        <v>0.95</v>
      </c>
      <c r="J133"/>
      <c r="K133"/>
      <c r="L133"/>
      <c r="M133"/>
      <c r="N133" s="247">
        <v>35</v>
      </c>
      <c r="O133"/>
      <c r="P133"/>
      <c r="Q133"/>
      <c r="R133" s="247">
        <v>0</v>
      </c>
      <c r="S133" s="248">
        <v>0.54400000000000004</v>
      </c>
      <c r="T133"/>
      <c r="U133"/>
      <c r="V133" s="248">
        <v>8.8999999999999996E-2</v>
      </c>
      <c r="W133" s="248">
        <v>0.19900000000000001</v>
      </c>
      <c r="X133"/>
      <c r="Y133"/>
      <c r="Z133"/>
      <c r="AA133"/>
      <c r="AB133"/>
      <c r="AC133" s="249">
        <v>29.5</v>
      </c>
      <c r="AD133"/>
      <c r="AE133"/>
      <c r="AF133"/>
      <c r="AG133"/>
      <c r="AH133" s="249">
        <v>59</v>
      </c>
      <c r="AI133"/>
      <c r="AJ133" s="249">
        <v>26.5</v>
      </c>
      <c r="AK133"/>
      <c r="AL133" s="249">
        <v>8.4</v>
      </c>
      <c r="AM133" s="248">
        <v>0.10299999999999999</v>
      </c>
      <c r="AN133"/>
      <c r="AO133" s="249">
        <v>6.6</v>
      </c>
      <c r="AP133" s="246">
        <v>45.47</v>
      </c>
      <c r="AQ133" s="246">
        <v>0.81</v>
      </c>
      <c r="AR133"/>
      <c r="AS133"/>
      <c r="AT133"/>
      <c r="AU133"/>
      <c r="AV133" s="248">
        <v>13.428000000000001</v>
      </c>
      <c r="AW133" s="248">
        <v>11.743</v>
      </c>
      <c r="AX133"/>
      <c r="AY133"/>
      <c r="AZ133"/>
      <c r="BA133"/>
      <c r="BB133"/>
      <c r="BC133"/>
      <c r="BD133" s="242">
        <f t="shared" si="134"/>
        <v>38.000403645837835</v>
      </c>
      <c r="BE133" s="246">
        <v>12.76</v>
      </c>
      <c r="BF133" s="246">
        <v>10.119999999999999</v>
      </c>
    </row>
    <row r="134" spans="1:58" x14ac:dyDescent="0.25">
      <c r="A134" s="232">
        <v>40674</v>
      </c>
      <c r="B134" s="246">
        <v>6.4</v>
      </c>
      <c r="C134" s="248">
        <v>5.97</v>
      </c>
      <c r="D134"/>
      <c r="E134"/>
      <c r="F134"/>
      <c r="G134"/>
      <c r="H134" s="246">
        <v>6.88</v>
      </c>
      <c r="I134" s="246">
        <v>0.93</v>
      </c>
      <c r="J134"/>
      <c r="K134"/>
      <c r="L134"/>
      <c r="M134"/>
      <c r="N134" s="247">
        <v>34</v>
      </c>
      <c r="O134"/>
      <c r="P134"/>
      <c r="Q134"/>
      <c r="R134" s="247">
        <v>0</v>
      </c>
      <c r="S134" s="248">
        <v>0.56999999999999995</v>
      </c>
      <c r="T134"/>
      <c r="U134"/>
      <c r="V134" s="248">
        <v>0.104</v>
      </c>
      <c r="W134" s="248">
        <v>0.26600000000000001</v>
      </c>
      <c r="X134"/>
      <c r="Y134"/>
      <c r="Z134"/>
      <c r="AA134"/>
      <c r="AB134"/>
      <c r="AC134" s="249">
        <v>30.1</v>
      </c>
      <c r="AD134"/>
      <c r="AE134"/>
      <c r="AF134"/>
      <c r="AG134"/>
      <c r="AH134" s="249">
        <v>60.2</v>
      </c>
      <c r="AI134"/>
      <c r="AJ134" s="249">
        <v>26.2</v>
      </c>
      <c r="AK134"/>
      <c r="AL134" s="249">
        <v>10.1</v>
      </c>
      <c r="AM134" s="248">
        <v>0.112</v>
      </c>
      <c r="AN134"/>
      <c r="AO134" s="249">
        <v>7.9</v>
      </c>
      <c r="AP134" s="246">
        <v>39.450000000000003</v>
      </c>
      <c r="AQ134" s="246">
        <v>0.72</v>
      </c>
      <c r="AR134"/>
      <c r="AS134"/>
      <c r="AT134"/>
      <c r="AU134"/>
      <c r="AV134" s="248">
        <v>12.525</v>
      </c>
      <c r="AW134" s="248">
        <v>10.824</v>
      </c>
      <c r="AX134"/>
      <c r="AY134"/>
      <c r="AZ134"/>
      <c r="BA134"/>
      <c r="BB134"/>
      <c r="BC134"/>
      <c r="BD134" s="242">
        <f t="shared" si="134"/>
        <v>38.000403645831085</v>
      </c>
      <c r="BE134" s="246">
        <v>11.82</v>
      </c>
      <c r="BF134" s="246">
        <v>14.17</v>
      </c>
    </row>
    <row r="135" spans="1:58" x14ac:dyDescent="0.25">
      <c r="A135" s="232">
        <v>40675</v>
      </c>
      <c r="B135" s="246">
        <v>6.49</v>
      </c>
      <c r="C135" s="248">
        <v>6.68</v>
      </c>
      <c r="D135"/>
      <c r="E135"/>
      <c r="F135"/>
      <c r="G135"/>
      <c r="H135" s="246">
        <v>7.92</v>
      </c>
      <c r="I135" s="246">
        <v>0.87</v>
      </c>
      <c r="J135"/>
      <c r="K135"/>
      <c r="L135"/>
      <c r="M135"/>
      <c r="N135" s="247">
        <v>40</v>
      </c>
      <c r="O135"/>
      <c r="P135"/>
      <c r="Q135"/>
      <c r="R135" s="247">
        <v>0</v>
      </c>
      <c r="S135" s="248">
        <v>0.63800000000000001</v>
      </c>
      <c r="T135"/>
      <c r="U135"/>
      <c r="V135" s="248">
        <v>0.1</v>
      </c>
      <c r="W135" s="248">
        <v>7.2999999999999995E-2</v>
      </c>
      <c r="X135"/>
      <c r="Y135"/>
      <c r="Z135"/>
      <c r="AA135"/>
      <c r="AB135"/>
      <c r="AC135" s="249">
        <v>30</v>
      </c>
      <c r="AD135"/>
      <c r="AE135"/>
      <c r="AF135"/>
      <c r="AG135"/>
      <c r="AH135" s="249">
        <v>60</v>
      </c>
      <c r="AI135"/>
      <c r="AJ135" s="249">
        <v>26.9</v>
      </c>
      <c r="AK135"/>
      <c r="AL135" s="249">
        <v>8.6</v>
      </c>
      <c r="AM135" s="248">
        <v>5.0999999999999997E-2</v>
      </c>
      <c r="AN135"/>
      <c r="AO135" s="249">
        <v>7.4</v>
      </c>
      <c r="AP135" s="246">
        <v>35.19</v>
      </c>
      <c r="AQ135" s="246">
        <v>0.43</v>
      </c>
      <c r="AR135"/>
      <c r="AS135"/>
      <c r="AT135"/>
      <c r="AU135"/>
      <c r="AV135" s="248">
        <v>13.17</v>
      </c>
      <c r="AW135" s="248">
        <v>12.282</v>
      </c>
      <c r="AX135"/>
      <c r="AY135"/>
      <c r="AZ135"/>
      <c r="BA135"/>
      <c r="BB135"/>
      <c r="BC135"/>
      <c r="BD135" s="242">
        <f t="shared" si="134"/>
        <v>38.00040364583446</v>
      </c>
      <c r="BE135" s="246">
        <v>7.96</v>
      </c>
      <c r="BF135" s="246">
        <v>10.79</v>
      </c>
    </row>
    <row r="136" spans="1:58" x14ac:dyDescent="0.25">
      <c r="A136" s="232">
        <v>40676</v>
      </c>
      <c r="B136" s="246">
        <v>6.48</v>
      </c>
      <c r="C136" s="248">
        <v>6.76</v>
      </c>
      <c r="D136"/>
      <c r="E136"/>
      <c r="F136"/>
      <c r="G136"/>
      <c r="H136" s="246">
        <v>8.09</v>
      </c>
      <c r="I136" s="246">
        <v>0.94</v>
      </c>
      <c r="J136"/>
      <c r="K136"/>
      <c r="L136"/>
      <c r="M136"/>
      <c r="N136" s="247">
        <v>43</v>
      </c>
      <c r="O136"/>
      <c r="P136"/>
      <c r="Q136"/>
      <c r="R136" s="247">
        <v>0</v>
      </c>
      <c r="S136" s="248">
        <v>0.61399999999999999</v>
      </c>
      <c r="T136"/>
      <c r="U136"/>
      <c r="V136" s="248">
        <v>0.10299999999999999</v>
      </c>
      <c r="W136" s="248">
        <v>7.9000000000000001E-2</v>
      </c>
      <c r="X136"/>
      <c r="Y136"/>
      <c r="Z136"/>
      <c r="AA136"/>
      <c r="AB136"/>
      <c r="AC136" s="249">
        <v>34</v>
      </c>
      <c r="AD136"/>
      <c r="AE136"/>
      <c r="AF136"/>
      <c r="AG136"/>
      <c r="AH136" s="249">
        <v>68</v>
      </c>
      <c r="AI136"/>
      <c r="AJ136" s="249">
        <v>24.6</v>
      </c>
      <c r="AK136"/>
      <c r="AL136" s="249">
        <v>9.6999999999999993</v>
      </c>
      <c r="AM136" s="248">
        <v>9.4E-2</v>
      </c>
      <c r="AN136"/>
      <c r="AO136" s="249">
        <v>7.5</v>
      </c>
      <c r="AP136" s="246">
        <v>44.98</v>
      </c>
      <c r="AQ136" s="246">
        <v>0.62</v>
      </c>
      <c r="AR136"/>
      <c r="AS136"/>
      <c r="AT136"/>
      <c r="AU136"/>
      <c r="AV136" s="248">
        <v>13.9</v>
      </c>
      <c r="AW136" s="248">
        <v>13.05</v>
      </c>
      <c r="AX136"/>
      <c r="AY136"/>
      <c r="AZ136"/>
      <c r="BA136"/>
      <c r="BB136"/>
      <c r="BC136"/>
      <c r="BD136" s="242">
        <f t="shared" si="134"/>
        <v>38.000403645832776</v>
      </c>
      <c r="BE136" s="246">
        <v>5.21</v>
      </c>
      <c r="BF136" s="246">
        <v>13.92</v>
      </c>
    </row>
    <row r="137" spans="1:58" x14ac:dyDescent="0.25">
      <c r="A137" s="232">
        <v>40677</v>
      </c>
      <c r="B137" s="242">
        <f t="shared" ref="B137:C138" si="194">(B135+B136)/2</f>
        <v>6.4850000000000003</v>
      </c>
      <c r="C137" s="244">
        <f t="shared" si="194"/>
        <v>6.72</v>
      </c>
      <c r="D137"/>
      <c r="E137"/>
      <c r="F137"/>
      <c r="G137"/>
      <c r="H137" s="242">
        <f t="shared" ref="H137:I138" si="195">(H135+H136)/2</f>
        <v>8.004999999999999</v>
      </c>
      <c r="I137" s="242">
        <f t="shared" si="195"/>
        <v>0.90500000000000003</v>
      </c>
      <c r="J137"/>
      <c r="K137"/>
      <c r="L137"/>
      <c r="M137"/>
      <c r="N137" s="243">
        <f t="shared" ref="N137:N138" si="196">(N135+N136)/2</f>
        <v>41.5</v>
      </c>
      <c r="O137"/>
      <c r="P137"/>
      <c r="Q137"/>
      <c r="R137" s="243">
        <f t="shared" ref="R137:S138" si="197">(R135+R136)/2</f>
        <v>0</v>
      </c>
      <c r="S137" s="244">
        <f t="shared" si="197"/>
        <v>0.626</v>
      </c>
      <c r="T137"/>
      <c r="U137"/>
      <c r="V137" s="244">
        <f t="shared" ref="V137:W138" si="198">(V135+V136)/2</f>
        <v>0.10150000000000001</v>
      </c>
      <c r="W137" s="244">
        <f t="shared" si="198"/>
        <v>7.5999999999999998E-2</v>
      </c>
      <c r="X137"/>
      <c r="Y137"/>
      <c r="Z137"/>
      <c r="AA137"/>
      <c r="AB137"/>
      <c r="AC137" s="245">
        <f t="shared" ref="AC137:AC138" si="199">(AC135+AC136)/2</f>
        <v>32</v>
      </c>
      <c r="AD137"/>
      <c r="AE137"/>
      <c r="AF137"/>
      <c r="AG137"/>
      <c r="AH137" s="245">
        <f t="shared" ref="AH137:AH138" si="200">(AH135+AH136)/2</f>
        <v>64</v>
      </c>
      <c r="AI137"/>
      <c r="AJ137" s="245">
        <f t="shared" ref="AJ137:AJ138" si="201">(AJ135+AJ136)/2</f>
        <v>25.75</v>
      </c>
      <c r="AK137"/>
      <c r="AL137" s="245">
        <f t="shared" ref="AL137:AM138" si="202">(AL135+AL136)/2</f>
        <v>9.1499999999999986</v>
      </c>
      <c r="AM137" s="244">
        <f t="shared" si="202"/>
        <v>7.2499999999999995E-2</v>
      </c>
      <c r="AN137"/>
      <c r="AO137" s="245">
        <f t="shared" ref="AO137" si="203">(AO135+AO136)/2</f>
        <v>7.45</v>
      </c>
      <c r="AP137" s="242">
        <f>(AP136+AP138)/2</f>
        <v>42.534999999999997</v>
      </c>
      <c r="AQ137" s="242">
        <f>(AQ136+AQ138)/2</f>
        <v>0.64</v>
      </c>
      <c r="AR137"/>
      <c r="AS137"/>
      <c r="AT137"/>
      <c r="AU137"/>
      <c r="AV137" s="248">
        <v>13.61</v>
      </c>
      <c r="AW137" s="248">
        <v>13.51</v>
      </c>
      <c r="AX137"/>
      <c r="AY137"/>
      <c r="AZ137"/>
      <c r="BA137"/>
      <c r="BB137"/>
      <c r="BC137"/>
      <c r="BD137" s="242">
        <f t="shared" si="134"/>
        <v>38.000403645833615</v>
      </c>
      <c r="BE137" s="242">
        <f>(BE135+BE136)/2</f>
        <v>6.585</v>
      </c>
      <c r="BF137" s="242">
        <f>(BF135+BF136)/2</f>
        <v>12.355</v>
      </c>
    </row>
    <row r="138" spans="1:58" x14ac:dyDescent="0.25">
      <c r="A138" s="232">
        <v>40678</v>
      </c>
      <c r="B138" s="242">
        <f t="shared" si="194"/>
        <v>6.4824999999999999</v>
      </c>
      <c r="C138" s="244">
        <f t="shared" si="194"/>
        <v>6.74</v>
      </c>
      <c r="D138"/>
      <c r="E138"/>
      <c r="F138"/>
      <c r="G138"/>
      <c r="H138" s="242">
        <f t="shared" si="195"/>
        <v>8.0474999999999994</v>
      </c>
      <c r="I138" s="242">
        <f t="shared" si="195"/>
        <v>0.92249999999999999</v>
      </c>
      <c r="J138"/>
      <c r="K138"/>
      <c r="L138"/>
      <c r="M138"/>
      <c r="N138" s="243">
        <f t="shared" si="196"/>
        <v>42.25</v>
      </c>
      <c r="O138"/>
      <c r="P138"/>
      <c r="Q138"/>
      <c r="R138" s="243">
        <f t="shared" si="197"/>
        <v>0</v>
      </c>
      <c r="S138" s="244">
        <f t="shared" si="197"/>
        <v>0.62</v>
      </c>
      <c r="T138"/>
      <c r="U138"/>
      <c r="V138" s="244">
        <f t="shared" si="198"/>
        <v>0.10225000000000001</v>
      </c>
      <c r="W138" s="244">
        <f t="shared" si="198"/>
        <v>7.7499999999999999E-2</v>
      </c>
      <c r="X138"/>
      <c r="Y138"/>
      <c r="Z138"/>
      <c r="AA138"/>
      <c r="AB138"/>
      <c r="AC138" s="245">
        <f t="shared" si="199"/>
        <v>33</v>
      </c>
      <c r="AD138"/>
      <c r="AE138"/>
      <c r="AF138"/>
      <c r="AG138"/>
      <c r="AH138" s="245">
        <f t="shared" si="200"/>
        <v>66</v>
      </c>
      <c r="AI138"/>
      <c r="AJ138" s="245">
        <f t="shared" si="201"/>
        <v>25.175000000000001</v>
      </c>
      <c r="AK138"/>
      <c r="AL138" s="245">
        <f t="shared" si="202"/>
        <v>9.4249999999999989</v>
      </c>
      <c r="AM138" s="244">
        <f t="shared" si="202"/>
        <v>8.3249999999999991E-2</v>
      </c>
      <c r="AN138"/>
      <c r="AO138" s="245">
        <f>(AO136+AO137)/2</f>
        <v>7.4749999999999996</v>
      </c>
      <c r="AP138" s="246">
        <v>40.090000000000003</v>
      </c>
      <c r="AQ138" s="246">
        <v>0.66</v>
      </c>
      <c r="AR138"/>
      <c r="AS138"/>
      <c r="AT138"/>
      <c r="AU138"/>
      <c r="AV138" s="248">
        <v>12.273999999999999</v>
      </c>
      <c r="AW138" s="248">
        <v>11.371</v>
      </c>
      <c r="AX138"/>
      <c r="AY138"/>
      <c r="AZ138"/>
      <c r="BA138"/>
      <c r="BB138"/>
      <c r="BC138"/>
      <c r="BD138" s="242">
        <f t="shared" si="134"/>
        <v>38.000403645833195</v>
      </c>
      <c r="BE138" s="242">
        <f>(BE136+BE137)/2</f>
        <v>5.8975</v>
      </c>
      <c r="BF138" s="242">
        <f>(BF136+BF137)/2</f>
        <v>13.137499999999999</v>
      </c>
    </row>
    <row r="139" spans="1:58" x14ac:dyDescent="0.25">
      <c r="A139" s="232">
        <v>40679</v>
      </c>
      <c r="B139" s="246">
        <v>6.48</v>
      </c>
      <c r="C139" s="248">
        <v>5.93</v>
      </c>
      <c r="D139"/>
      <c r="E139"/>
      <c r="F139"/>
      <c r="G139"/>
      <c r="H139" s="246">
        <v>7.84</v>
      </c>
      <c r="I139" s="246">
        <v>0.96299999999999997</v>
      </c>
      <c r="J139"/>
      <c r="K139"/>
      <c r="L139"/>
      <c r="M139"/>
      <c r="N139" s="247">
        <v>30</v>
      </c>
      <c r="O139"/>
      <c r="P139"/>
      <c r="Q139"/>
      <c r="R139" s="247">
        <v>0</v>
      </c>
      <c r="S139" s="248">
        <v>0.73</v>
      </c>
      <c r="T139"/>
      <c r="U139"/>
      <c r="V139" s="248">
        <v>0.113</v>
      </c>
      <c r="W139" s="248">
        <v>0.129</v>
      </c>
      <c r="X139"/>
      <c r="Y139"/>
      <c r="Z139"/>
      <c r="AA139"/>
      <c r="AB139"/>
      <c r="AC139" s="249">
        <v>30.2</v>
      </c>
      <c r="AD139"/>
      <c r="AE139"/>
      <c r="AF139"/>
      <c r="AG139"/>
      <c r="AH139" s="249">
        <v>60.4</v>
      </c>
      <c r="AI139"/>
      <c r="AJ139" s="249">
        <v>20.9</v>
      </c>
      <c r="AK139"/>
      <c r="AL139" s="249">
        <v>9.1999999999999993</v>
      </c>
      <c r="AM139" s="248">
        <v>0.109</v>
      </c>
      <c r="AN139"/>
      <c r="AO139" s="249">
        <v>7.4</v>
      </c>
      <c r="AP139" s="246">
        <v>44.98</v>
      </c>
      <c r="AQ139" s="246">
        <v>0.72</v>
      </c>
      <c r="AR139"/>
      <c r="AS139"/>
      <c r="AT139"/>
      <c r="AU139"/>
      <c r="AV139" s="248">
        <v>14.032</v>
      </c>
      <c r="AW139" s="248">
        <v>12.407999999999999</v>
      </c>
      <c r="AX139"/>
      <c r="AY139"/>
      <c r="AZ139"/>
      <c r="BA139"/>
      <c r="BB139"/>
      <c r="BC139"/>
      <c r="BD139" s="242">
        <f t="shared" si="134"/>
        <v>38.000403645833401</v>
      </c>
      <c r="BE139" s="246">
        <v>12.29</v>
      </c>
      <c r="BF139" s="246">
        <v>13.92</v>
      </c>
    </row>
    <row r="140" spans="1:58" x14ac:dyDescent="0.25">
      <c r="A140" s="232">
        <v>40680</v>
      </c>
      <c r="B140" s="246">
        <v>6.26</v>
      </c>
      <c r="C140" s="248">
        <v>6.57</v>
      </c>
      <c r="D140"/>
      <c r="E140"/>
      <c r="F140"/>
      <c r="G140"/>
      <c r="H140" s="246">
        <v>7.25</v>
      </c>
      <c r="I140" s="246">
        <v>0.99</v>
      </c>
      <c r="J140"/>
      <c r="K140"/>
      <c r="L140"/>
      <c r="M140"/>
      <c r="N140" s="247">
        <v>34</v>
      </c>
      <c r="O140"/>
      <c r="P140"/>
      <c r="Q140"/>
      <c r="R140" s="247">
        <v>0</v>
      </c>
      <c r="S140" s="248">
        <v>0.66300000000000003</v>
      </c>
      <c r="T140"/>
      <c r="U140"/>
      <c r="V140" s="248">
        <v>9.7000000000000003E-2</v>
      </c>
      <c r="W140" s="248">
        <v>0.16600000000000001</v>
      </c>
      <c r="X140"/>
      <c r="Y140"/>
      <c r="Z140"/>
      <c r="AA140"/>
      <c r="AB140"/>
      <c r="AC140" s="249">
        <v>28.1</v>
      </c>
      <c r="AD140"/>
      <c r="AE140"/>
      <c r="AF140"/>
      <c r="AG140"/>
      <c r="AH140" s="249">
        <v>56.2</v>
      </c>
      <c r="AI140"/>
      <c r="AJ140" s="249">
        <v>19.600000000000001</v>
      </c>
      <c r="AK140"/>
      <c r="AL140" s="249">
        <v>8.6</v>
      </c>
      <c r="AM140" s="248">
        <v>4.2000000000000003E-2</v>
      </c>
      <c r="AN140"/>
      <c r="AO140" s="249">
        <v>7.8</v>
      </c>
      <c r="AP140" s="246">
        <v>44.98</v>
      </c>
      <c r="AQ140" s="246">
        <v>0.83</v>
      </c>
      <c r="AR140"/>
      <c r="AS140"/>
      <c r="AT140"/>
      <c r="AU140"/>
      <c r="AV140" s="248">
        <v>12.92</v>
      </c>
      <c r="AW140" s="248">
        <v>11.198</v>
      </c>
      <c r="AX140"/>
      <c r="AY140"/>
      <c r="AZ140"/>
      <c r="BA140"/>
      <c r="BB140"/>
      <c r="BC140"/>
      <c r="BD140" s="242">
        <f t="shared" si="134"/>
        <v>38.000403645833302</v>
      </c>
      <c r="BE140" s="246">
        <v>13.26</v>
      </c>
      <c r="BF140" s="246">
        <v>15.62</v>
      </c>
    </row>
    <row r="141" spans="1:58" x14ac:dyDescent="0.25">
      <c r="A141" s="232">
        <v>40681</v>
      </c>
      <c r="B141" s="246">
        <v>6.39</v>
      </c>
      <c r="C141" s="248">
        <v>6.04</v>
      </c>
      <c r="D141"/>
      <c r="E141"/>
      <c r="F141"/>
      <c r="G141"/>
      <c r="H141" s="246">
        <v>7.13</v>
      </c>
      <c r="I141" s="246">
        <v>0.92</v>
      </c>
      <c r="J141"/>
      <c r="K141"/>
      <c r="L141"/>
      <c r="M141"/>
      <c r="N141" s="247">
        <v>30</v>
      </c>
      <c r="O141"/>
      <c r="P141"/>
      <c r="Q141"/>
      <c r="R141" s="247">
        <v>0</v>
      </c>
      <c r="S141" s="248">
        <v>0.621</v>
      </c>
      <c r="T141"/>
      <c r="U141"/>
      <c r="V141" s="248">
        <v>9.4E-2</v>
      </c>
      <c r="W141" s="248">
        <v>8.8999999999999996E-2</v>
      </c>
      <c r="X141"/>
      <c r="Y141"/>
      <c r="Z141"/>
      <c r="AA141"/>
      <c r="AB141"/>
      <c r="AC141" s="249">
        <v>29.1</v>
      </c>
      <c r="AD141"/>
      <c r="AE141"/>
      <c r="AF141"/>
      <c r="AG141"/>
      <c r="AH141" s="249">
        <v>58.2</v>
      </c>
      <c r="AI141"/>
      <c r="AJ141" s="249">
        <v>21.9</v>
      </c>
      <c r="AK141"/>
      <c r="AL141" s="249">
        <v>8.6999999999999993</v>
      </c>
      <c r="AM141" s="248">
        <v>7.9000000000000001E-2</v>
      </c>
      <c r="AN141"/>
      <c r="AO141" s="249">
        <v>8.3000000000000007</v>
      </c>
      <c r="AP141" s="246">
        <v>39.4</v>
      </c>
      <c r="AQ141" s="246">
        <v>0.71</v>
      </c>
      <c r="AR141"/>
      <c r="AS141"/>
      <c r="AT141"/>
      <c r="AU141"/>
      <c r="AV141" s="248">
        <v>12.659000000000001</v>
      </c>
      <c r="AW141" s="248">
        <v>10.962999999999999</v>
      </c>
      <c r="AX141"/>
      <c r="AY141"/>
      <c r="AZ141"/>
      <c r="BA141"/>
      <c r="BB141"/>
      <c r="BC141"/>
      <c r="BD141" s="242">
        <f t="shared" si="134"/>
        <v>38.000403645833352</v>
      </c>
      <c r="BE141" s="246">
        <v>15.26</v>
      </c>
      <c r="BF141" s="246">
        <v>16.16</v>
      </c>
    </row>
    <row r="142" spans="1:58" x14ac:dyDescent="0.25">
      <c r="A142" s="232">
        <v>40682</v>
      </c>
      <c r="B142" s="246">
        <v>6.21</v>
      </c>
      <c r="C142" s="248">
        <v>6.53</v>
      </c>
      <c r="D142"/>
      <c r="E142"/>
      <c r="F142"/>
      <c r="G142"/>
      <c r="H142" s="246">
        <v>7.39</v>
      </c>
      <c r="I142" s="246">
        <v>0.86</v>
      </c>
      <c r="J142"/>
      <c r="K142"/>
      <c r="L142"/>
      <c r="M142"/>
      <c r="N142" s="247">
        <v>29</v>
      </c>
      <c r="O142"/>
      <c r="P142"/>
      <c r="Q142"/>
      <c r="R142" s="247">
        <v>0</v>
      </c>
      <c r="S142" s="248">
        <v>0.69299999999999995</v>
      </c>
      <c r="T142"/>
      <c r="U142"/>
      <c r="V142" s="248">
        <v>9.1999999999999998E-2</v>
      </c>
      <c r="W142" s="248">
        <v>0.104</v>
      </c>
      <c r="X142"/>
      <c r="Y142"/>
      <c r="Z142"/>
      <c r="AA142"/>
      <c r="AB142"/>
      <c r="AC142" s="249">
        <v>28.8</v>
      </c>
      <c r="AD142"/>
      <c r="AE142"/>
      <c r="AF142"/>
      <c r="AG142"/>
      <c r="AH142" s="249">
        <v>57.6</v>
      </c>
      <c r="AI142"/>
      <c r="AJ142" s="249">
        <v>22.9</v>
      </c>
      <c r="AK142"/>
      <c r="AL142" s="249">
        <v>8.9</v>
      </c>
      <c r="AM142" s="248">
        <v>7.2999999999999995E-2</v>
      </c>
      <c r="AN142"/>
      <c r="AO142" s="249">
        <v>8.1</v>
      </c>
      <c r="AP142" s="246">
        <v>45.4</v>
      </c>
      <c r="AQ142" s="246">
        <v>0.79</v>
      </c>
      <c r="AR142"/>
      <c r="AS142"/>
      <c r="AT142"/>
      <c r="AU142"/>
      <c r="AV142" s="248">
        <v>13.42</v>
      </c>
      <c r="AW142" s="248">
        <v>12.51</v>
      </c>
      <c r="AX142"/>
      <c r="AY142"/>
      <c r="AZ142"/>
      <c r="BA142"/>
      <c r="BB142"/>
      <c r="BC142"/>
      <c r="BD142" s="242">
        <f t="shared" si="134"/>
        <v>38.00040364583333</v>
      </c>
      <c r="BE142" s="246">
        <v>14.69</v>
      </c>
      <c r="BF142" s="246">
        <v>14.41</v>
      </c>
    </row>
    <row r="143" spans="1:58" x14ac:dyDescent="0.25">
      <c r="A143" s="232">
        <v>40683</v>
      </c>
      <c r="B143" s="246">
        <v>6.56</v>
      </c>
      <c r="C143" s="248">
        <v>5.97</v>
      </c>
      <c r="D143"/>
      <c r="E143"/>
      <c r="F143"/>
      <c r="G143"/>
      <c r="H143" s="246">
        <v>6.46</v>
      </c>
      <c r="I143" s="246">
        <v>0.91</v>
      </c>
      <c r="J143"/>
      <c r="K143"/>
      <c r="L143"/>
      <c r="M143"/>
      <c r="N143" s="247">
        <v>33</v>
      </c>
      <c r="O143"/>
      <c r="P143"/>
      <c r="Q143"/>
      <c r="R143" s="247">
        <v>0</v>
      </c>
      <c r="S143" s="248">
        <v>0.96</v>
      </c>
      <c r="T143"/>
      <c r="U143"/>
      <c r="V143" s="248">
        <v>0.10199999999999999</v>
      </c>
      <c r="W143" s="248">
        <v>0.17799999999999999</v>
      </c>
      <c r="X143"/>
      <c r="Y143"/>
      <c r="Z143"/>
      <c r="AA143"/>
      <c r="AB143"/>
      <c r="AC143" s="249">
        <v>29.1</v>
      </c>
      <c r="AD143"/>
      <c r="AE143"/>
      <c r="AF143"/>
      <c r="AG143"/>
      <c r="AH143" s="249">
        <v>58.3</v>
      </c>
      <c r="AI143"/>
      <c r="AJ143" s="249">
        <v>22</v>
      </c>
      <c r="AK143"/>
      <c r="AL143" s="249">
        <v>9.3000000000000007</v>
      </c>
      <c r="AM143" s="248">
        <v>6.0999999999999999E-2</v>
      </c>
      <c r="AN143"/>
      <c r="AO143" s="249">
        <v>8.1999999999999993</v>
      </c>
      <c r="AP143" s="246">
        <v>40.090000000000003</v>
      </c>
      <c r="AQ143" s="246">
        <v>0.6</v>
      </c>
      <c r="AR143"/>
      <c r="AS143"/>
      <c r="AT143"/>
      <c r="AU143"/>
      <c r="AV143" s="248">
        <v>12.891999999999999</v>
      </c>
      <c r="AW143" s="248">
        <v>12.031000000000001</v>
      </c>
      <c r="AX143"/>
      <c r="AY143"/>
      <c r="AZ143"/>
      <c r="BA143"/>
      <c r="BB143"/>
      <c r="BC143"/>
      <c r="BD143" s="242">
        <f t="shared" si="134"/>
        <v>38.000403645833345</v>
      </c>
      <c r="BE143" s="246">
        <v>11.26</v>
      </c>
      <c r="BF143" s="246">
        <v>10.78</v>
      </c>
    </row>
    <row r="144" spans="1:58" x14ac:dyDescent="0.25">
      <c r="A144" s="232">
        <v>40684</v>
      </c>
      <c r="B144" s="246">
        <v>6.39</v>
      </c>
      <c r="C144" s="248">
        <v>6.04</v>
      </c>
      <c r="D144"/>
      <c r="E144"/>
      <c r="F144"/>
      <c r="G144"/>
      <c r="H144" s="246">
        <v>7.77</v>
      </c>
      <c r="I144" s="246">
        <v>0.86</v>
      </c>
      <c r="J144"/>
      <c r="K144"/>
      <c r="L144"/>
      <c r="M144"/>
      <c r="N144" s="247">
        <v>34</v>
      </c>
      <c r="O144"/>
      <c r="P144"/>
      <c r="Q144"/>
      <c r="R144" s="247">
        <v>0</v>
      </c>
      <c r="S144" s="248">
        <v>0.92700000000000005</v>
      </c>
      <c r="T144"/>
      <c r="U144"/>
      <c r="V144" s="248">
        <v>9.1999999999999998E-2</v>
      </c>
      <c r="W144" s="248">
        <v>8.5999999999999993E-2</v>
      </c>
      <c r="X144"/>
      <c r="Y144"/>
      <c r="Z144"/>
      <c r="AA144"/>
      <c r="AB144"/>
      <c r="AC144" s="249">
        <v>27.7</v>
      </c>
      <c r="AD144"/>
      <c r="AE144"/>
      <c r="AF144"/>
      <c r="AG144"/>
      <c r="AH144" s="249">
        <v>55.3</v>
      </c>
      <c r="AI144"/>
      <c r="AJ144" s="249">
        <v>21.7</v>
      </c>
      <c r="AK144"/>
      <c r="AL144" s="249">
        <v>9.1999999999999993</v>
      </c>
      <c r="AM144" s="248">
        <v>5.3999999999999999E-2</v>
      </c>
      <c r="AN144"/>
      <c r="AO144" s="249">
        <v>9.1</v>
      </c>
      <c r="AP144" s="246">
        <v>39.6</v>
      </c>
      <c r="AQ144" s="246">
        <v>0.6</v>
      </c>
      <c r="AR144"/>
      <c r="AS144"/>
      <c r="AT144"/>
      <c r="AU144"/>
      <c r="AV144" s="248">
        <v>12.37</v>
      </c>
      <c r="AW144" s="248">
        <v>12.29</v>
      </c>
      <c r="AX144"/>
      <c r="AY144"/>
      <c r="AZ144"/>
      <c r="BA144"/>
      <c r="BB144"/>
      <c r="BC144"/>
      <c r="BD144" s="242">
        <f t="shared" si="134"/>
        <v>38.000403645833337</v>
      </c>
      <c r="BE144" s="246">
        <v>8.59</v>
      </c>
      <c r="BF144" s="246">
        <v>11.29</v>
      </c>
    </row>
    <row r="145" spans="1:58" x14ac:dyDescent="0.25">
      <c r="A145" s="232">
        <v>40685</v>
      </c>
      <c r="B145" s="242">
        <f t="shared" ref="B145" si="204">(B144+B146)/2</f>
        <v>6.32</v>
      </c>
      <c r="C145" s="244">
        <f>(C144+C146)/2</f>
        <v>6.2349999999999994</v>
      </c>
      <c r="D145"/>
      <c r="E145"/>
      <c r="F145"/>
      <c r="G145"/>
      <c r="H145" s="242">
        <f>(H144+H146)/2</f>
        <v>7.77</v>
      </c>
      <c r="I145" s="246">
        <v>0.94</v>
      </c>
      <c r="J145"/>
      <c r="K145"/>
      <c r="L145"/>
      <c r="M145"/>
      <c r="N145" s="243">
        <f t="shared" ref="N145" si="205">(N144+N146)/2</f>
        <v>34</v>
      </c>
      <c r="O145"/>
      <c r="P145"/>
      <c r="Q145"/>
      <c r="R145" s="243">
        <f t="shared" ref="R145" si="206">(R144+R146)/2</f>
        <v>0</v>
      </c>
      <c r="S145" s="244">
        <f>(S144+S146)/2</f>
        <v>0.9335</v>
      </c>
      <c r="T145"/>
      <c r="U145"/>
      <c r="V145" s="244">
        <f t="shared" ref="V145:W145" si="207">(V144+V146)/2</f>
        <v>9.7500000000000003E-2</v>
      </c>
      <c r="W145" s="244">
        <f t="shared" si="207"/>
        <v>8.4999999999999992E-2</v>
      </c>
      <c r="X145"/>
      <c r="Y145"/>
      <c r="Z145"/>
      <c r="AA145"/>
      <c r="AB145"/>
      <c r="AC145" s="245">
        <f t="shared" ref="AC145" si="208">(AC144+AC146)/2</f>
        <v>29</v>
      </c>
      <c r="AD145"/>
      <c r="AE145"/>
      <c r="AF145"/>
      <c r="AG145"/>
      <c r="AH145" s="245">
        <f t="shared" ref="AH145" si="209">(AH144+AH146)/2</f>
        <v>57.95</v>
      </c>
      <c r="AI145"/>
      <c r="AJ145" s="245">
        <f t="shared" ref="AJ145" si="210">(AJ144+AJ146)/2</f>
        <v>20.9</v>
      </c>
      <c r="AK145"/>
      <c r="AL145" s="245">
        <f t="shared" ref="AL145:AM145" si="211">(AL144+AL146)/2</f>
        <v>7.6499999999999995</v>
      </c>
      <c r="AM145" s="244">
        <f t="shared" si="211"/>
        <v>7.6499999999999999E-2</v>
      </c>
      <c r="AN145"/>
      <c r="AO145" s="245">
        <f t="shared" ref="AO145" si="212">(AO144+AO146)/2</f>
        <v>8.5500000000000007</v>
      </c>
      <c r="AP145" s="246">
        <v>35.19</v>
      </c>
      <c r="AQ145" s="246">
        <v>0.52</v>
      </c>
      <c r="AR145"/>
      <c r="AS145"/>
      <c r="AT145"/>
      <c r="AU145"/>
      <c r="AV145" s="248">
        <v>11.832000000000001</v>
      </c>
      <c r="AW145" s="248">
        <v>10.913</v>
      </c>
      <c r="AX145"/>
      <c r="AY145"/>
      <c r="AZ145"/>
      <c r="BA145"/>
      <c r="BB145"/>
      <c r="BC145"/>
      <c r="BD145" s="242">
        <f t="shared" si="134"/>
        <v>38.000403645833345</v>
      </c>
      <c r="BE145" s="246">
        <v>8.59</v>
      </c>
      <c r="BF145" s="246">
        <v>11.29</v>
      </c>
    </row>
    <row r="146" spans="1:58" x14ac:dyDescent="0.25">
      <c r="A146" s="232">
        <v>40686</v>
      </c>
      <c r="B146" s="246">
        <v>6.25</v>
      </c>
      <c r="C146" s="248">
        <v>6.43</v>
      </c>
      <c r="D146"/>
      <c r="E146"/>
      <c r="F146"/>
      <c r="G146"/>
      <c r="H146" s="246">
        <v>7.77</v>
      </c>
      <c r="I146" s="246">
        <v>0.83</v>
      </c>
      <c r="J146"/>
      <c r="K146"/>
      <c r="L146"/>
      <c r="M146"/>
      <c r="N146" s="247">
        <v>34</v>
      </c>
      <c r="O146"/>
      <c r="P146"/>
      <c r="Q146"/>
      <c r="R146" s="247">
        <v>0</v>
      </c>
      <c r="S146" s="248">
        <v>0.94</v>
      </c>
      <c r="T146"/>
      <c r="U146"/>
      <c r="V146" s="248">
        <v>0.10299999999999999</v>
      </c>
      <c r="W146" s="248">
        <v>8.4000000000000005E-2</v>
      </c>
      <c r="X146"/>
      <c r="Y146"/>
      <c r="Z146"/>
      <c r="AA146"/>
      <c r="AB146"/>
      <c r="AC146" s="249">
        <v>30.3</v>
      </c>
      <c r="AD146"/>
      <c r="AE146"/>
      <c r="AF146"/>
      <c r="AG146"/>
      <c r="AH146" s="249">
        <v>60.6</v>
      </c>
      <c r="AI146"/>
      <c r="AJ146" s="249">
        <v>20.100000000000001</v>
      </c>
      <c r="AK146"/>
      <c r="AL146" s="249">
        <v>6.1</v>
      </c>
      <c r="AM146" s="248">
        <v>9.9000000000000005E-2</v>
      </c>
      <c r="AN146"/>
      <c r="AO146" s="249">
        <v>8</v>
      </c>
      <c r="AP146" s="246">
        <v>40.11</v>
      </c>
      <c r="AQ146" s="246">
        <v>0.66</v>
      </c>
      <c r="AR146"/>
      <c r="AS146"/>
      <c r="AT146"/>
      <c r="AU146"/>
      <c r="AV146" s="248">
        <v>13.842000000000001</v>
      </c>
      <c r="AW146" s="248">
        <v>12.195</v>
      </c>
      <c r="AX146"/>
      <c r="AY146"/>
      <c r="AZ146"/>
      <c r="BA146"/>
      <c r="BB146"/>
      <c r="BC146"/>
      <c r="BD146" s="242">
        <f t="shared" si="134"/>
        <v>38.000403645833345</v>
      </c>
      <c r="BE146" s="246">
        <v>10.15</v>
      </c>
      <c r="BF146" s="246">
        <v>12.56</v>
      </c>
    </row>
    <row r="147" spans="1:58" x14ac:dyDescent="0.25">
      <c r="A147" s="232">
        <v>40687</v>
      </c>
      <c r="B147" s="246">
        <v>6.5</v>
      </c>
      <c r="C147" s="248">
        <v>6.69</v>
      </c>
      <c r="D147"/>
      <c r="E147"/>
      <c r="F147"/>
      <c r="G147"/>
      <c r="H147" s="246">
        <v>8.1300000000000008</v>
      </c>
      <c r="I147" s="246">
        <v>0.76</v>
      </c>
      <c r="J147"/>
      <c r="K147"/>
      <c r="L147"/>
      <c r="M147"/>
      <c r="N147" s="247">
        <v>36</v>
      </c>
      <c r="O147"/>
      <c r="P147"/>
      <c r="Q147"/>
      <c r="R147" s="247">
        <v>0</v>
      </c>
      <c r="S147" s="248">
        <v>0.82599999999999996</v>
      </c>
      <c r="T147"/>
      <c r="U147"/>
      <c r="V147" s="248">
        <v>8.7999999999999995E-2</v>
      </c>
      <c r="W147" s="248">
        <v>8.7999999999999995E-2</v>
      </c>
      <c r="X147"/>
      <c r="Y147"/>
      <c r="Z147"/>
      <c r="AA147"/>
      <c r="AB147"/>
      <c r="AC147" s="249">
        <v>28.4</v>
      </c>
      <c r="AD147"/>
      <c r="AE147"/>
      <c r="AF147"/>
      <c r="AG147"/>
      <c r="AH147" s="249">
        <v>57.8</v>
      </c>
      <c r="AI147"/>
      <c r="AJ147" s="249">
        <v>21.1</v>
      </c>
      <c r="AK147"/>
      <c r="AL147" s="249">
        <v>6</v>
      </c>
      <c r="AM147" s="248">
        <v>0.129</v>
      </c>
      <c r="AN147"/>
      <c r="AO147" s="249">
        <v>8.4</v>
      </c>
      <c r="AP147" s="246">
        <v>40.090000000000003</v>
      </c>
      <c r="AQ147" s="246">
        <v>0.79</v>
      </c>
      <c r="AR147"/>
      <c r="AS147"/>
      <c r="AT147"/>
      <c r="AU147"/>
      <c r="AV147" s="248">
        <v>13.477</v>
      </c>
      <c r="AW147" s="248">
        <v>11.763999999999999</v>
      </c>
      <c r="AX147"/>
      <c r="AY147"/>
      <c r="AZ147"/>
      <c r="BA147"/>
      <c r="BB147"/>
      <c r="BC147"/>
      <c r="BD147" s="242">
        <f t="shared" si="134"/>
        <v>38.000403645833345</v>
      </c>
      <c r="BE147" s="246">
        <v>8.99</v>
      </c>
      <c r="BF147" s="246">
        <v>12.76</v>
      </c>
    </row>
    <row r="148" spans="1:58" x14ac:dyDescent="0.25">
      <c r="A148" s="232">
        <v>40688</v>
      </c>
      <c r="B148" s="246">
        <v>6.43</v>
      </c>
      <c r="C148" s="248">
        <v>5.94</v>
      </c>
      <c r="D148"/>
      <c r="E148"/>
      <c r="F148"/>
      <c r="G148"/>
      <c r="H148" s="246">
        <v>6.55</v>
      </c>
      <c r="I148" s="246">
        <v>0.75</v>
      </c>
      <c r="J148"/>
      <c r="K148"/>
      <c r="L148"/>
      <c r="M148"/>
      <c r="N148" s="247">
        <v>35</v>
      </c>
      <c r="O148"/>
      <c r="P148"/>
      <c r="Q148"/>
      <c r="R148" s="247">
        <v>0</v>
      </c>
      <c r="S148" s="248">
        <v>1.913</v>
      </c>
      <c r="T148"/>
      <c r="U148"/>
      <c r="V148" s="248">
        <v>0.10199999999999999</v>
      </c>
      <c r="W148" s="248">
        <v>0.185</v>
      </c>
      <c r="X148"/>
      <c r="Y148"/>
      <c r="Z148"/>
      <c r="AA148"/>
      <c r="AB148"/>
      <c r="AC148" s="249">
        <v>28.1</v>
      </c>
      <c r="AD148"/>
      <c r="AE148"/>
      <c r="AF148"/>
      <c r="AG148"/>
      <c r="AH148" s="249">
        <v>57.1</v>
      </c>
      <c r="AI148"/>
      <c r="AJ148" s="249">
        <v>22</v>
      </c>
      <c r="AK148"/>
      <c r="AL148" s="249">
        <v>5.2</v>
      </c>
      <c r="AM148" s="248">
        <v>0.112</v>
      </c>
      <c r="AN148"/>
      <c r="AO148" s="249">
        <v>8.8000000000000007</v>
      </c>
      <c r="AP148" s="246">
        <v>36.159999999999997</v>
      </c>
      <c r="AQ148" s="246">
        <v>0.74</v>
      </c>
      <c r="AR148"/>
      <c r="AS148"/>
      <c r="AT148"/>
      <c r="AU148"/>
      <c r="AV148" s="248">
        <v>12.679</v>
      </c>
      <c r="AW148" s="248">
        <v>11.004</v>
      </c>
      <c r="AX148"/>
      <c r="AY148"/>
      <c r="AZ148"/>
      <c r="BA148"/>
      <c r="BB148"/>
      <c r="BC148"/>
      <c r="BD148" s="242">
        <f t="shared" si="134"/>
        <v>38.000403645833345</v>
      </c>
      <c r="BE148" s="246">
        <v>9.44</v>
      </c>
      <c r="BF148" s="246">
        <v>10.67</v>
      </c>
    </row>
    <row r="149" spans="1:58" x14ac:dyDescent="0.25">
      <c r="A149" s="232">
        <v>40689</v>
      </c>
      <c r="B149" s="246">
        <v>6.28</v>
      </c>
      <c r="C149" s="248">
        <v>6.48</v>
      </c>
      <c r="D149"/>
      <c r="E149"/>
      <c r="F149"/>
      <c r="G149"/>
      <c r="H149" s="246">
        <v>7.9</v>
      </c>
      <c r="I149" s="246">
        <v>0.68</v>
      </c>
      <c r="J149"/>
      <c r="K149"/>
      <c r="L149"/>
      <c r="M149"/>
      <c r="N149" s="247">
        <v>41</v>
      </c>
      <c r="O149"/>
      <c r="P149"/>
      <c r="Q149"/>
      <c r="R149" s="247">
        <v>0</v>
      </c>
      <c r="S149" s="248">
        <v>1.103</v>
      </c>
      <c r="T149"/>
      <c r="U149"/>
      <c r="V149" s="248">
        <v>9.0999999999999998E-2</v>
      </c>
      <c r="W149" s="248">
        <v>0.123</v>
      </c>
      <c r="X149"/>
      <c r="Y149"/>
      <c r="Z149"/>
      <c r="AA149"/>
      <c r="AB149"/>
      <c r="AC149" s="249">
        <v>28.6</v>
      </c>
      <c r="AD149"/>
      <c r="AE149"/>
      <c r="AF149"/>
      <c r="AG149"/>
      <c r="AH149" s="249">
        <v>57.2</v>
      </c>
      <c r="AI149"/>
      <c r="AJ149" s="249">
        <v>24.7</v>
      </c>
      <c r="AK149"/>
      <c r="AL149" s="249">
        <v>7.7</v>
      </c>
      <c r="AM149" s="248">
        <v>5.6000000000000001E-2</v>
      </c>
      <c r="AN149"/>
      <c r="AO149" s="249">
        <v>8.8000000000000007</v>
      </c>
      <c r="AP149" s="246">
        <v>35.21</v>
      </c>
      <c r="AQ149" s="246">
        <v>0.61</v>
      </c>
      <c r="AR149"/>
      <c r="AS149"/>
      <c r="AT149"/>
      <c r="AU149"/>
      <c r="AV149" s="248">
        <v>13.329000000000001</v>
      </c>
      <c r="AW149" s="248">
        <v>12.433999999999999</v>
      </c>
      <c r="AX149"/>
      <c r="AY149"/>
      <c r="AZ149"/>
      <c r="BA149"/>
      <c r="BB149"/>
      <c r="BC149"/>
      <c r="BD149" s="242">
        <f t="shared" si="134"/>
        <v>38.000403645833345</v>
      </c>
      <c r="BE149" s="246">
        <v>10.42</v>
      </c>
      <c r="BF149" s="246">
        <v>10.35</v>
      </c>
    </row>
    <row r="150" spans="1:58" x14ac:dyDescent="0.25">
      <c r="A150" s="232">
        <v>40690</v>
      </c>
      <c r="B150" s="246">
        <v>6.39</v>
      </c>
      <c r="C150" s="248">
        <v>6.34</v>
      </c>
      <c r="D150"/>
      <c r="E150"/>
      <c r="F150"/>
      <c r="G150"/>
      <c r="H150" s="246">
        <v>7.44</v>
      </c>
      <c r="I150" s="246">
        <v>0.86</v>
      </c>
      <c r="J150"/>
      <c r="K150"/>
      <c r="L150"/>
      <c r="M150"/>
      <c r="N150" s="247">
        <v>37</v>
      </c>
      <c r="O150"/>
      <c r="P150"/>
      <c r="Q150"/>
      <c r="R150" s="247">
        <v>0</v>
      </c>
      <c r="S150" s="248">
        <v>1.0740000000000001</v>
      </c>
      <c r="T150"/>
      <c r="U150"/>
      <c r="V150" s="248">
        <v>8.4000000000000005E-2</v>
      </c>
      <c r="W150" s="248">
        <v>0.13700000000000001</v>
      </c>
      <c r="X150"/>
      <c r="Y150"/>
      <c r="Z150"/>
      <c r="AA150"/>
      <c r="AB150"/>
      <c r="AC150" s="249">
        <v>27.2</v>
      </c>
      <c r="AD150"/>
      <c r="AE150"/>
      <c r="AF150"/>
      <c r="AG150"/>
      <c r="AH150" s="249">
        <v>54.4</v>
      </c>
      <c r="AI150"/>
      <c r="AJ150" s="249">
        <v>26.3</v>
      </c>
      <c r="AK150"/>
      <c r="AL150" s="249">
        <v>8.1999999999999993</v>
      </c>
      <c r="AM150" s="248">
        <v>6.7000000000000004E-2</v>
      </c>
      <c r="AN150"/>
      <c r="AO150" s="249">
        <v>9.9</v>
      </c>
      <c r="AP150" s="246">
        <v>60.13</v>
      </c>
      <c r="AQ150" s="246">
        <v>1.1499999999999999</v>
      </c>
      <c r="AR150"/>
      <c r="AS150"/>
      <c r="AT150"/>
      <c r="AU150"/>
      <c r="AV150" s="248">
        <v>14.411</v>
      </c>
      <c r="AW150" s="248">
        <v>13.558</v>
      </c>
      <c r="AX150"/>
      <c r="AY150"/>
      <c r="AZ150"/>
      <c r="BA150"/>
      <c r="BB150"/>
      <c r="BC150"/>
      <c r="BD150" s="242">
        <f t="shared" si="134"/>
        <v>38.000403645833345</v>
      </c>
      <c r="BE150" s="246">
        <v>14</v>
      </c>
      <c r="BF150" s="246">
        <v>14.26</v>
      </c>
    </row>
    <row r="151" spans="1:58" x14ac:dyDescent="0.25">
      <c r="A151" s="232">
        <v>40691</v>
      </c>
      <c r="B151" s="246">
        <v>6.21</v>
      </c>
      <c r="C151" s="248">
        <v>6.26</v>
      </c>
      <c r="D151"/>
      <c r="E151"/>
      <c r="F151"/>
      <c r="G151"/>
      <c r="H151" s="246">
        <v>6.63</v>
      </c>
      <c r="I151" s="246">
        <v>0.96</v>
      </c>
      <c r="J151"/>
      <c r="K151"/>
      <c r="L151"/>
      <c r="M151"/>
      <c r="N151" s="247">
        <v>35</v>
      </c>
      <c r="O151"/>
      <c r="P151"/>
      <c r="Q151"/>
      <c r="R151" s="247">
        <v>0</v>
      </c>
      <c r="S151" s="248">
        <v>0.86599999999999999</v>
      </c>
      <c r="T151"/>
      <c r="U151"/>
      <c r="V151" s="248">
        <v>9.8000000000000004E-2</v>
      </c>
      <c r="W151" s="248">
        <v>0.17599999999999999</v>
      </c>
      <c r="X151"/>
      <c r="Y151"/>
      <c r="Z151"/>
      <c r="AA151"/>
      <c r="AB151"/>
      <c r="AC151" s="249">
        <v>26.3</v>
      </c>
      <c r="AD151"/>
      <c r="AE151"/>
      <c r="AF151"/>
      <c r="AG151"/>
      <c r="AH151" s="249">
        <v>52.6</v>
      </c>
      <c r="AI151"/>
      <c r="AJ151" s="249">
        <v>25.5</v>
      </c>
      <c r="AK151"/>
      <c r="AL151" s="249">
        <v>5</v>
      </c>
      <c r="AM151" s="248">
        <v>5.8999999999999997E-2</v>
      </c>
      <c r="AN151"/>
      <c r="AO151" s="249">
        <v>15</v>
      </c>
      <c r="AP151" s="246">
        <v>59.54</v>
      </c>
      <c r="AQ151" s="246">
        <v>1.2</v>
      </c>
      <c r="AR151"/>
      <c r="AS151"/>
      <c r="AT151"/>
      <c r="AU151"/>
      <c r="AV151" s="248">
        <v>12.99</v>
      </c>
      <c r="AW151" s="248">
        <v>12.5</v>
      </c>
      <c r="AX151"/>
      <c r="AY151"/>
      <c r="AZ151"/>
      <c r="BA151"/>
      <c r="BB151"/>
      <c r="BC151"/>
      <c r="BD151" s="242">
        <f t="shared" si="134"/>
        <v>38.000403645833345</v>
      </c>
      <c r="BE151" s="246">
        <v>13.87</v>
      </c>
      <c r="BF151" s="246">
        <v>12.64</v>
      </c>
    </row>
    <row r="152" spans="1:58" x14ac:dyDescent="0.25">
      <c r="A152" s="232">
        <v>40692</v>
      </c>
      <c r="B152" s="242">
        <f t="shared" ref="B152:C152" si="213">(B151+B153)/2</f>
        <v>6.34</v>
      </c>
      <c r="C152" s="244">
        <f t="shared" si="213"/>
        <v>6.9049999999999994</v>
      </c>
      <c r="D152"/>
      <c r="E152"/>
      <c r="F152"/>
      <c r="G152"/>
      <c r="H152" s="242">
        <f t="shared" ref="H152:I152" si="214">(H151+H153)/2</f>
        <v>7.34</v>
      </c>
      <c r="I152" s="242">
        <f t="shared" si="214"/>
        <v>0.86499999999999999</v>
      </c>
      <c r="J152"/>
      <c r="K152"/>
      <c r="L152"/>
      <c r="M152"/>
      <c r="N152" s="243">
        <f t="shared" ref="N152" si="215">(N151+N153)/2</f>
        <v>37</v>
      </c>
      <c r="O152"/>
      <c r="P152"/>
      <c r="Q152"/>
      <c r="R152" s="243">
        <f t="shared" ref="R152:S152" si="216">(R151+R153)/2</f>
        <v>0</v>
      </c>
      <c r="S152" s="244">
        <f t="shared" si="216"/>
        <v>0.86499999999999999</v>
      </c>
      <c r="T152"/>
      <c r="U152"/>
      <c r="V152" s="244">
        <f t="shared" ref="V152:W152" si="217">(V151+V153)/2</f>
        <v>9.7500000000000003E-2</v>
      </c>
      <c r="W152" s="244">
        <f t="shared" si="217"/>
        <v>0.13</v>
      </c>
      <c r="X152"/>
      <c r="Y152"/>
      <c r="Z152"/>
      <c r="AA152"/>
      <c r="AB152"/>
      <c r="AC152" s="245">
        <f t="shared" ref="AC152" si="218">(AC151+AC153)/2</f>
        <v>27.15</v>
      </c>
      <c r="AD152"/>
      <c r="AE152"/>
      <c r="AF152"/>
      <c r="AG152"/>
      <c r="AH152" s="245">
        <f t="shared" ref="AH152" si="219">(AH151+AH153)/2</f>
        <v>54.3</v>
      </c>
      <c r="AI152"/>
      <c r="AJ152" s="245">
        <f t="shared" ref="AJ152" si="220">(AJ151+AJ153)/2</f>
        <v>25</v>
      </c>
      <c r="AK152"/>
      <c r="AL152" s="245">
        <f t="shared" ref="AL152:AM152" si="221">(AL151+AL153)/2</f>
        <v>5.95</v>
      </c>
      <c r="AM152" s="244">
        <f t="shared" si="221"/>
        <v>0.06</v>
      </c>
      <c r="AN152"/>
      <c r="AO152" s="245">
        <f t="shared" ref="AO152:AQ152" si="222">(AO151+AO153)/2</f>
        <v>12.85</v>
      </c>
      <c r="AP152" s="242">
        <f t="shared" si="222"/>
        <v>52.56</v>
      </c>
      <c r="AQ152" s="242">
        <f t="shared" si="222"/>
        <v>1.0549999999999999</v>
      </c>
      <c r="AR152"/>
      <c r="AS152"/>
      <c r="AT152"/>
      <c r="AU152"/>
      <c r="AV152" s="244">
        <f t="shared" ref="AV152:AW152" si="223">(AV151+AV153)/2</f>
        <v>13.0715</v>
      </c>
      <c r="AW152" s="244">
        <f t="shared" si="223"/>
        <v>12.395</v>
      </c>
      <c r="AX152"/>
      <c r="AY152"/>
      <c r="AZ152"/>
      <c r="BA152"/>
      <c r="BB152"/>
      <c r="BC152"/>
      <c r="BD152" s="242">
        <f t="shared" si="134"/>
        <v>38.000403645833345</v>
      </c>
      <c r="BE152" s="242">
        <f>(BE151+BE153)/2</f>
        <v>13.87</v>
      </c>
      <c r="BF152" s="242">
        <f>(BF151+BF153)/2</f>
        <v>12.64</v>
      </c>
    </row>
    <row r="153" spans="1:58" x14ac:dyDescent="0.25">
      <c r="A153" s="232">
        <v>40693</v>
      </c>
      <c r="B153" s="246">
        <v>6.47</v>
      </c>
      <c r="C153" s="248">
        <v>7.55</v>
      </c>
      <c r="D153"/>
      <c r="E153"/>
      <c r="F153"/>
      <c r="G153"/>
      <c r="H153" s="246">
        <v>8.0500000000000007</v>
      </c>
      <c r="I153" s="246">
        <v>0.77</v>
      </c>
      <c r="J153"/>
      <c r="K153"/>
      <c r="L153"/>
      <c r="M153"/>
      <c r="N153" s="247">
        <v>39</v>
      </c>
      <c r="O153"/>
      <c r="P153"/>
      <c r="Q153"/>
      <c r="R153" s="247">
        <v>0</v>
      </c>
      <c r="S153" s="248">
        <v>0.86399999999999999</v>
      </c>
      <c r="T153"/>
      <c r="U153"/>
      <c r="V153" s="248">
        <v>9.7000000000000003E-2</v>
      </c>
      <c r="W153" s="248">
        <v>8.4000000000000005E-2</v>
      </c>
      <c r="X153"/>
      <c r="Y153"/>
      <c r="Z153"/>
      <c r="AA153"/>
      <c r="AB153"/>
      <c r="AC153" s="249">
        <v>28</v>
      </c>
      <c r="AD153"/>
      <c r="AE153"/>
      <c r="AF153"/>
      <c r="AG153"/>
      <c r="AH153" s="249">
        <v>56</v>
      </c>
      <c r="AI153"/>
      <c r="AJ153" s="249">
        <v>24.5</v>
      </c>
      <c r="AK153"/>
      <c r="AL153" s="249">
        <v>6.9</v>
      </c>
      <c r="AM153" s="248">
        <v>6.0999999999999999E-2</v>
      </c>
      <c r="AN153"/>
      <c r="AO153" s="249">
        <v>10.7</v>
      </c>
      <c r="AP153" s="246">
        <v>45.58</v>
      </c>
      <c r="AQ153" s="246">
        <v>0.91</v>
      </c>
      <c r="AR153"/>
      <c r="AS153"/>
      <c r="AT153"/>
      <c r="AU153"/>
      <c r="AV153" s="248">
        <v>13.153</v>
      </c>
      <c r="AW153" s="248">
        <v>12.29</v>
      </c>
      <c r="AX153"/>
      <c r="AY153"/>
      <c r="AZ153"/>
      <c r="BA153"/>
      <c r="BB153"/>
      <c r="BC153"/>
      <c r="BD153" s="242">
        <f t="shared" si="134"/>
        <v>38.000403645833345</v>
      </c>
      <c r="BE153" s="246">
        <v>13.87</v>
      </c>
      <c r="BF153" s="246">
        <v>12.64</v>
      </c>
    </row>
    <row r="154" spans="1:58" ht="15.75" thickBot="1" x14ac:dyDescent="0.3">
      <c r="A154" s="232">
        <v>40694</v>
      </c>
      <c r="B154" s="330">
        <v>6.46</v>
      </c>
      <c r="C154" s="329">
        <v>6.42</v>
      </c>
      <c r="D154"/>
      <c r="E154"/>
      <c r="F154"/>
      <c r="G154"/>
      <c r="H154" s="330">
        <v>7.23</v>
      </c>
      <c r="I154" s="330">
        <v>0.96</v>
      </c>
      <c r="J154"/>
      <c r="K154"/>
      <c r="L154"/>
      <c r="M154"/>
      <c r="N154" s="331">
        <v>36</v>
      </c>
      <c r="O154"/>
      <c r="P154"/>
      <c r="Q154"/>
      <c r="R154" s="331">
        <v>0</v>
      </c>
      <c r="S154" s="329">
        <v>0.80600000000000005</v>
      </c>
      <c r="T154"/>
      <c r="U154"/>
      <c r="V154" s="329">
        <v>9.0999999999999998E-2</v>
      </c>
      <c r="W154" s="329">
        <v>7.3999999999999996E-2</v>
      </c>
      <c r="X154"/>
      <c r="Y154"/>
      <c r="Z154"/>
      <c r="AA154"/>
      <c r="AB154"/>
      <c r="AC154" s="332">
        <v>27</v>
      </c>
      <c r="AD154"/>
      <c r="AE154"/>
      <c r="AF154"/>
      <c r="AG154"/>
      <c r="AH154" s="332">
        <v>54</v>
      </c>
      <c r="AI154"/>
      <c r="AJ154" s="332">
        <v>23.3</v>
      </c>
      <c r="AK154"/>
      <c r="AL154" s="332">
        <v>6.5</v>
      </c>
      <c r="AM154" s="329">
        <v>4.2000000000000003E-2</v>
      </c>
      <c r="AN154"/>
      <c r="AO154" s="332">
        <v>10.6</v>
      </c>
      <c r="AP154" s="242">
        <f>(AP153+AP155)/2</f>
        <v>49.56</v>
      </c>
      <c r="AQ154" s="330">
        <v>1.03</v>
      </c>
      <c r="AR154"/>
      <c r="AS154"/>
      <c r="AT154"/>
      <c r="AU154"/>
      <c r="AV154" s="329">
        <v>13.593</v>
      </c>
      <c r="AW154" s="329">
        <v>12.696</v>
      </c>
      <c r="AX154"/>
      <c r="AY154"/>
      <c r="AZ154"/>
      <c r="BA154"/>
      <c r="BB154"/>
      <c r="BC154"/>
      <c r="BD154" s="242">
        <f t="shared" si="134"/>
        <v>38.000403645833345</v>
      </c>
      <c r="BE154" s="254">
        <f>(BE153+BE155)/2</f>
        <v>10.809999999999999</v>
      </c>
      <c r="BF154" s="254">
        <f>(BF153+BF155)/2</f>
        <v>10.215</v>
      </c>
    </row>
    <row r="155" spans="1:58" x14ac:dyDescent="0.25">
      <c r="A155" s="232">
        <v>40695</v>
      </c>
      <c r="B155" s="246">
        <v>6.7</v>
      </c>
      <c r="C155" s="248">
        <v>6.07</v>
      </c>
      <c r="D155"/>
      <c r="E155"/>
      <c r="F155"/>
      <c r="G155"/>
      <c r="H155" s="246">
        <v>6.82</v>
      </c>
      <c r="I155" s="246">
        <v>1.01</v>
      </c>
      <c r="J155"/>
      <c r="K155"/>
      <c r="L155"/>
      <c r="M155"/>
      <c r="N155" s="247">
        <v>30</v>
      </c>
      <c r="O155"/>
      <c r="P155"/>
      <c r="Q155"/>
      <c r="R155" s="247">
        <v>0</v>
      </c>
      <c r="S155" s="248">
        <v>0.755</v>
      </c>
      <c r="T155"/>
      <c r="U155"/>
      <c r="V155" s="248">
        <v>0.11899999999999999</v>
      </c>
      <c r="W155" s="248">
        <v>0.21299999999999999</v>
      </c>
      <c r="X155"/>
      <c r="Y155"/>
      <c r="Z155"/>
      <c r="AA155"/>
      <c r="AB155"/>
      <c r="AC155" s="249">
        <v>26</v>
      </c>
      <c r="AD155"/>
      <c r="AE155"/>
      <c r="AF155"/>
      <c r="AG155"/>
      <c r="AH155" s="249">
        <v>52</v>
      </c>
      <c r="AI155"/>
      <c r="AJ155" s="249">
        <v>25</v>
      </c>
      <c r="AK155"/>
      <c r="AL155" s="249">
        <v>7.1</v>
      </c>
      <c r="AM155" s="248">
        <v>5.8999999999999997E-2</v>
      </c>
      <c r="AN155"/>
      <c r="AO155" s="249">
        <v>11.2</v>
      </c>
      <c r="AP155" s="246">
        <v>53.54</v>
      </c>
      <c r="AQ155" s="246">
        <v>0.96</v>
      </c>
      <c r="AR155"/>
      <c r="AS155"/>
      <c r="AT155"/>
      <c r="AU155"/>
      <c r="AV155" s="248">
        <v>13.271000000000001</v>
      </c>
      <c r="AW155" s="248">
        <v>12.337999999999999</v>
      </c>
      <c r="AX155"/>
      <c r="AY155"/>
      <c r="AZ155"/>
      <c r="BA155"/>
      <c r="BB155"/>
      <c r="BC155"/>
      <c r="BD155" s="337">
        <f t="shared" si="134"/>
        <v>38.000403645833345</v>
      </c>
      <c r="BE155" s="246">
        <v>7.75</v>
      </c>
      <c r="BF155" s="246">
        <v>7.79</v>
      </c>
    </row>
    <row r="156" spans="1:58" x14ac:dyDescent="0.25">
      <c r="A156" s="232">
        <v>40696</v>
      </c>
      <c r="B156" s="246">
        <v>6.21</v>
      </c>
      <c r="C156" s="248">
        <v>6.23</v>
      </c>
      <c r="D156"/>
      <c r="E156"/>
      <c r="F156"/>
      <c r="G156"/>
      <c r="H156" s="246">
        <v>6.76</v>
      </c>
      <c r="I156" s="246">
        <v>0.84</v>
      </c>
      <c r="J156"/>
      <c r="K156"/>
      <c r="L156"/>
      <c r="M156"/>
      <c r="N156" s="247">
        <v>49</v>
      </c>
      <c r="O156"/>
      <c r="P156"/>
      <c r="Q156"/>
      <c r="R156" s="247">
        <v>0</v>
      </c>
      <c r="S156" s="248">
        <v>0.89300000000000002</v>
      </c>
      <c r="T156"/>
      <c r="U156"/>
      <c r="V156" s="248">
        <v>0.11799999999999999</v>
      </c>
      <c r="W156" s="248">
        <v>0.36699999999999999</v>
      </c>
      <c r="X156"/>
      <c r="Y156"/>
      <c r="Z156"/>
      <c r="AA156"/>
      <c r="AB156"/>
      <c r="AC156" s="249">
        <v>28.3</v>
      </c>
      <c r="AD156"/>
      <c r="AE156"/>
      <c r="AF156"/>
      <c r="AG156"/>
      <c r="AH156" s="249">
        <v>56.6</v>
      </c>
      <c r="AI156"/>
      <c r="AJ156" s="249">
        <v>23.2</v>
      </c>
      <c r="AK156"/>
      <c r="AL156" s="249">
        <v>7.1</v>
      </c>
      <c r="AM156" s="248">
        <v>0.108</v>
      </c>
      <c r="AN156"/>
      <c r="AO156" s="249">
        <v>10.6</v>
      </c>
      <c r="AP156" s="246">
        <v>49.37</v>
      </c>
      <c r="AQ156" s="246">
        <v>1.05</v>
      </c>
      <c r="AR156"/>
      <c r="AS156"/>
      <c r="AT156"/>
      <c r="AU156"/>
      <c r="AV156" s="248">
        <v>12.739000000000001</v>
      </c>
      <c r="AW156" s="248">
        <v>11.833</v>
      </c>
      <c r="AX156"/>
      <c r="AY156"/>
      <c r="AZ156"/>
      <c r="BA156"/>
      <c r="BB156"/>
      <c r="BC156"/>
      <c r="BD156" s="242">
        <f t="shared" si="134"/>
        <v>38.000403645833345</v>
      </c>
      <c r="BE156" s="246">
        <v>10.5</v>
      </c>
      <c r="BF156" s="246">
        <v>10.02</v>
      </c>
    </row>
    <row r="157" spans="1:58" x14ac:dyDescent="0.25">
      <c r="A157" s="232">
        <v>40697</v>
      </c>
      <c r="B157" s="246">
        <v>6.18</v>
      </c>
      <c r="C157" s="248">
        <v>6.44</v>
      </c>
      <c r="D157"/>
      <c r="E157"/>
      <c r="F157"/>
      <c r="G157"/>
      <c r="H157" s="246">
        <v>8.5</v>
      </c>
      <c r="I157" s="246">
        <v>0.98</v>
      </c>
      <c r="J157"/>
      <c r="K157"/>
      <c r="L157"/>
      <c r="M157"/>
      <c r="N157" s="247">
        <v>47</v>
      </c>
      <c r="O157"/>
      <c r="P157"/>
      <c r="Q157"/>
      <c r="R157" s="247">
        <v>0</v>
      </c>
      <c r="S157" s="248">
        <v>1.1639999999999999</v>
      </c>
      <c r="T157"/>
      <c r="U157"/>
      <c r="V157" s="248">
        <v>8.5999999999999993E-2</v>
      </c>
      <c r="W157" s="248">
        <v>0.127</v>
      </c>
      <c r="X157"/>
      <c r="Y157"/>
      <c r="Z157"/>
      <c r="AA157"/>
      <c r="AB157"/>
      <c r="AC157" s="249">
        <v>31</v>
      </c>
      <c r="AD157"/>
      <c r="AE157"/>
      <c r="AF157"/>
      <c r="AG157"/>
      <c r="AH157" s="249">
        <v>62</v>
      </c>
      <c r="AI157"/>
      <c r="AJ157" s="249">
        <v>24.5</v>
      </c>
      <c r="AK157"/>
      <c r="AL157" s="249">
        <v>8.3000000000000007</v>
      </c>
      <c r="AM157" s="248">
        <v>9.7000000000000003E-2</v>
      </c>
      <c r="AN157"/>
      <c r="AO157" s="249">
        <v>10.7</v>
      </c>
      <c r="AP157" s="246">
        <v>55.26</v>
      </c>
      <c r="AQ157" s="246">
        <v>1.06</v>
      </c>
      <c r="AR157"/>
      <c r="AS157"/>
      <c r="AT157"/>
      <c r="AU157"/>
      <c r="AV157" s="248">
        <v>13.555999999999999</v>
      </c>
      <c r="AW157" s="248">
        <v>12.313000000000001</v>
      </c>
      <c r="AX157"/>
      <c r="AY157"/>
      <c r="AZ157"/>
      <c r="BA157"/>
      <c r="BB157"/>
      <c r="BC157"/>
      <c r="BD157" s="242">
        <f t="shared" si="134"/>
        <v>38.000403645833345</v>
      </c>
      <c r="BE157" s="246">
        <v>14.33</v>
      </c>
      <c r="BF157" s="246">
        <v>13.19</v>
      </c>
    </row>
    <row r="158" spans="1:58" x14ac:dyDescent="0.25">
      <c r="A158" s="232">
        <v>40698</v>
      </c>
      <c r="B158" s="246">
        <v>6.44</v>
      </c>
      <c r="C158" s="248">
        <v>6.65</v>
      </c>
      <c r="D158"/>
      <c r="E158"/>
      <c r="F158"/>
      <c r="G158"/>
      <c r="H158" s="246">
        <v>7.79</v>
      </c>
      <c r="I158" s="246">
        <v>1.05</v>
      </c>
      <c r="J158"/>
      <c r="K158"/>
      <c r="L158"/>
      <c r="M158"/>
      <c r="N158" s="247">
        <v>45</v>
      </c>
      <c r="O158"/>
      <c r="P158"/>
      <c r="Q158"/>
      <c r="R158" s="247">
        <v>0</v>
      </c>
      <c r="S158" s="248">
        <v>0.91400000000000003</v>
      </c>
      <c r="T158"/>
      <c r="U158"/>
      <c r="V158" s="248">
        <v>0.10100000000000001</v>
      </c>
      <c r="W158" s="248">
        <v>9.7000000000000003E-2</v>
      </c>
      <c r="X158"/>
      <c r="Y158"/>
      <c r="Z158"/>
      <c r="AA158"/>
      <c r="AB158"/>
      <c r="AC158" s="249">
        <v>30.6</v>
      </c>
      <c r="AD158"/>
      <c r="AE158"/>
      <c r="AF158"/>
      <c r="AG158"/>
      <c r="AH158" s="249">
        <v>61.2</v>
      </c>
      <c r="AI158"/>
      <c r="AJ158" s="249">
        <v>23.1</v>
      </c>
      <c r="AK158"/>
      <c r="AL158" s="249">
        <v>7.6</v>
      </c>
      <c r="AM158" s="248">
        <v>0.10100000000000001</v>
      </c>
      <c r="AN158"/>
      <c r="AO158" s="249">
        <v>10.199999999999999</v>
      </c>
      <c r="AP158" s="246">
        <v>54.75</v>
      </c>
      <c r="AQ158" s="246">
        <v>0.81</v>
      </c>
      <c r="AR158"/>
      <c r="AS158"/>
      <c r="AT158"/>
      <c r="AU158"/>
      <c r="AV158" s="248">
        <v>13.85</v>
      </c>
      <c r="AW158" s="248">
        <v>13.33</v>
      </c>
      <c r="AX158"/>
      <c r="AY158"/>
      <c r="AZ158"/>
      <c r="BA158"/>
      <c r="BB158"/>
      <c r="BC158"/>
      <c r="BD158" s="242">
        <f t="shared" ref="BD158:BD175" si="224">(BD156+BD157)/2</f>
        <v>38.000403645833345</v>
      </c>
      <c r="BE158" s="246">
        <v>12.04</v>
      </c>
      <c r="BF158" s="246">
        <v>9.15</v>
      </c>
    </row>
    <row r="159" spans="1:58" x14ac:dyDescent="0.25">
      <c r="A159" s="232">
        <v>40699</v>
      </c>
      <c r="B159" s="242">
        <f t="shared" ref="B159:C159" si="225">(B158+B160)/2</f>
        <v>6.49</v>
      </c>
      <c r="C159" s="244">
        <f t="shared" si="225"/>
        <v>6.5250000000000004</v>
      </c>
      <c r="D159"/>
      <c r="E159"/>
      <c r="F159"/>
      <c r="G159"/>
      <c r="H159" s="242">
        <f t="shared" ref="H159:I159" si="226">(H158+H160)/2</f>
        <v>7.4399999999999995</v>
      </c>
      <c r="I159" s="242">
        <f t="shared" si="226"/>
        <v>0.96</v>
      </c>
      <c r="J159"/>
      <c r="K159"/>
      <c r="L159"/>
      <c r="M159"/>
      <c r="N159" s="243">
        <f t="shared" ref="N159" si="227">(N158+N160)/2</f>
        <v>39</v>
      </c>
      <c r="O159"/>
      <c r="P159"/>
      <c r="Q159"/>
      <c r="R159" s="243">
        <f t="shared" ref="R159:S159" si="228">(R158+R160)/2</f>
        <v>0</v>
      </c>
      <c r="S159" s="244">
        <f t="shared" si="228"/>
        <v>0.84350000000000003</v>
      </c>
      <c r="T159"/>
      <c r="U159"/>
      <c r="V159" s="244">
        <f t="shared" ref="V159:W159" si="229">(V158+V160)/2</f>
        <v>9.7500000000000003E-2</v>
      </c>
      <c r="W159" s="244">
        <f t="shared" si="229"/>
        <v>8.2000000000000003E-2</v>
      </c>
      <c r="X159"/>
      <c r="Y159"/>
      <c r="Z159"/>
      <c r="AA159"/>
      <c r="AB159"/>
      <c r="AC159" s="245">
        <f t="shared" ref="AC159" si="230">(AC158+AC160)/2</f>
        <v>30.35</v>
      </c>
      <c r="AD159"/>
      <c r="AE159"/>
      <c r="AF159"/>
      <c r="AG159"/>
      <c r="AH159" s="245">
        <f t="shared" ref="AH159" si="231">(AH158+AH160)/2</f>
        <v>60.7</v>
      </c>
      <c r="AI159"/>
      <c r="AJ159" s="245">
        <f t="shared" ref="AJ159" si="232">(AJ158+AJ160)/2</f>
        <v>24.4</v>
      </c>
      <c r="AK159"/>
      <c r="AL159" s="245">
        <f t="shared" ref="AL159:AM159" si="233">(AL158+AL160)/2</f>
        <v>7.65</v>
      </c>
      <c r="AM159" s="244">
        <f t="shared" si="233"/>
        <v>9.6000000000000002E-2</v>
      </c>
      <c r="AN159"/>
      <c r="AO159" s="245">
        <f t="shared" ref="AO159" si="234">(AO158+AO160)/2</f>
        <v>10.45</v>
      </c>
      <c r="AP159" s="246">
        <v>55.26</v>
      </c>
      <c r="AQ159" s="246">
        <v>0.98</v>
      </c>
      <c r="AR159"/>
      <c r="AS159"/>
      <c r="AT159"/>
      <c r="AU159"/>
      <c r="AV159" s="248">
        <v>13.097</v>
      </c>
      <c r="AW159" s="248">
        <v>13.613</v>
      </c>
      <c r="AX159"/>
      <c r="AY159"/>
      <c r="AZ159"/>
      <c r="BA159"/>
      <c r="BB159"/>
      <c r="BC159"/>
      <c r="BD159" s="242">
        <f t="shared" si="224"/>
        <v>38.000403645833345</v>
      </c>
      <c r="BE159" s="242">
        <f>(BE158+BE160)/2</f>
        <v>11.43</v>
      </c>
      <c r="BF159" s="242">
        <f>(BF158+BF160)/2</f>
        <v>8.9050000000000011</v>
      </c>
    </row>
    <row r="160" spans="1:58" x14ac:dyDescent="0.25">
      <c r="A160" s="232">
        <v>40700</v>
      </c>
      <c r="B160" s="246">
        <v>6.54</v>
      </c>
      <c r="C160" s="248">
        <v>6.4</v>
      </c>
      <c r="D160"/>
      <c r="E160"/>
      <c r="F160"/>
      <c r="G160"/>
      <c r="H160" s="246">
        <v>7.09</v>
      </c>
      <c r="I160" s="246">
        <v>0.87</v>
      </c>
      <c r="J160"/>
      <c r="K160"/>
      <c r="L160"/>
      <c r="M160"/>
      <c r="N160" s="247">
        <v>33</v>
      </c>
      <c r="O160"/>
      <c r="P160"/>
      <c r="Q160"/>
      <c r="R160" s="247">
        <v>0</v>
      </c>
      <c r="S160" s="248">
        <v>0.77300000000000002</v>
      </c>
      <c r="T160"/>
      <c r="U160"/>
      <c r="V160" s="248">
        <v>9.4E-2</v>
      </c>
      <c r="W160" s="248">
        <v>6.7000000000000004E-2</v>
      </c>
      <c r="X160"/>
      <c r="Y160"/>
      <c r="Z160"/>
      <c r="AA160"/>
      <c r="AB160"/>
      <c r="AC160" s="249">
        <v>30.1</v>
      </c>
      <c r="AD160"/>
      <c r="AE160"/>
      <c r="AF160"/>
      <c r="AG160"/>
      <c r="AH160" s="249">
        <v>60.2</v>
      </c>
      <c r="AI160"/>
      <c r="AJ160" s="249">
        <v>25.7</v>
      </c>
      <c r="AK160"/>
      <c r="AL160" s="249">
        <v>7.7</v>
      </c>
      <c r="AM160" s="248">
        <v>9.0999999999999998E-2</v>
      </c>
      <c r="AN160"/>
      <c r="AO160" s="249">
        <v>10.7</v>
      </c>
      <c r="AP160" s="246">
        <v>49.88</v>
      </c>
      <c r="AQ160" s="246">
        <v>0.91</v>
      </c>
      <c r="AR160"/>
      <c r="AS160"/>
      <c r="AT160"/>
      <c r="AU160"/>
      <c r="AV160" s="248">
        <v>13.244</v>
      </c>
      <c r="AW160" s="248">
        <v>12.76</v>
      </c>
      <c r="AX160"/>
      <c r="AY160"/>
      <c r="AZ160"/>
      <c r="BA160"/>
      <c r="BB160"/>
      <c r="BC160"/>
      <c r="BD160" s="242">
        <f t="shared" si="224"/>
        <v>38.000403645833345</v>
      </c>
      <c r="BE160" s="246">
        <v>10.82</v>
      </c>
      <c r="BF160" s="246">
        <v>8.66</v>
      </c>
    </row>
    <row r="161" spans="1:58" x14ac:dyDescent="0.25">
      <c r="A161" s="232">
        <v>40701</v>
      </c>
      <c r="B161" s="246">
        <v>6.36</v>
      </c>
      <c r="C161" s="248">
        <v>6.58</v>
      </c>
      <c r="D161"/>
      <c r="E161"/>
      <c r="F161"/>
      <c r="G161"/>
      <c r="H161" s="246">
        <v>7.28</v>
      </c>
      <c r="I161" s="246">
        <v>0.96</v>
      </c>
      <c r="J161"/>
      <c r="K161"/>
      <c r="L161"/>
      <c r="M161"/>
      <c r="N161" s="247">
        <v>40</v>
      </c>
      <c r="O161"/>
      <c r="P161"/>
      <c r="Q161"/>
      <c r="R161" s="247">
        <v>0</v>
      </c>
      <c r="S161" s="248">
        <v>0.67900000000000005</v>
      </c>
      <c r="T161"/>
      <c r="U161"/>
      <c r="V161" s="248">
        <v>9.9000000000000005E-2</v>
      </c>
      <c r="W161" s="248">
        <v>6.8000000000000005E-2</v>
      </c>
      <c r="X161"/>
      <c r="Y161"/>
      <c r="Z161"/>
      <c r="AA161"/>
      <c r="AB161"/>
      <c r="AC161" s="249">
        <v>30.4</v>
      </c>
      <c r="AD161"/>
      <c r="AE161"/>
      <c r="AF161"/>
      <c r="AG161"/>
      <c r="AH161" s="249">
        <v>60.8</v>
      </c>
      <c r="AI161"/>
      <c r="AJ161" s="249">
        <v>23.2</v>
      </c>
      <c r="AK161"/>
      <c r="AL161" s="249">
        <v>7.4</v>
      </c>
      <c r="AM161" s="244">
        <f>(AM160+AM162)/2</f>
        <v>8.8999999999999996E-2</v>
      </c>
      <c r="AN161"/>
      <c r="AO161" s="249">
        <v>11.9</v>
      </c>
      <c r="AP161" s="246">
        <v>55.24</v>
      </c>
      <c r="AQ161" s="246">
        <v>1.07</v>
      </c>
      <c r="AR161"/>
      <c r="AS161"/>
      <c r="AT161"/>
      <c r="AU161"/>
      <c r="AV161" s="248">
        <v>13.967000000000001</v>
      </c>
      <c r="AW161" s="248">
        <v>12.346</v>
      </c>
      <c r="AX161"/>
      <c r="AY161"/>
      <c r="AZ161"/>
      <c r="BA161"/>
      <c r="BB161"/>
      <c r="BC161"/>
      <c r="BD161" s="242">
        <f t="shared" si="224"/>
        <v>38.000403645833345</v>
      </c>
      <c r="BE161" s="246">
        <v>11.55</v>
      </c>
      <c r="BF161" s="246">
        <v>9.99</v>
      </c>
    </row>
    <row r="162" spans="1:58" x14ac:dyDescent="0.25">
      <c r="A162" s="232">
        <v>40702</v>
      </c>
      <c r="B162" s="246">
        <v>6.51</v>
      </c>
      <c r="C162" s="248">
        <v>6.73</v>
      </c>
      <c r="D162"/>
      <c r="E162"/>
      <c r="F162"/>
      <c r="G162"/>
      <c r="H162" s="246">
        <v>7.45</v>
      </c>
      <c r="I162" s="246">
        <v>0.92</v>
      </c>
      <c r="J162"/>
      <c r="K162"/>
      <c r="L162"/>
      <c r="M162"/>
      <c r="N162" s="247">
        <v>43</v>
      </c>
      <c r="O162"/>
      <c r="P162"/>
      <c r="Q162"/>
      <c r="R162" s="247">
        <v>0</v>
      </c>
      <c r="S162" s="248">
        <v>0.63800000000000001</v>
      </c>
      <c r="T162"/>
      <c r="U162"/>
      <c r="V162" s="248">
        <v>9.6000000000000002E-2</v>
      </c>
      <c r="W162" s="248">
        <v>8.4000000000000005E-2</v>
      </c>
      <c r="X162"/>
      <c r="Y162"/>
      <c r="Z162"/>
      <c r="AA162"/>
      <c r="AB162"/>
      <c r="AC162" s="249">
        <v>30.5</v>
      </c>
      <c r="AD162"/>
      <c r="AE162"/>
      <c r="AF162"/>
      <c r="AG162"/>
      <c r="AH162" s="249">
        <v>61</v>
      </c>
      <c r="AI162"/>
      <c r="AJ162" s="249">
        <v>24.3</v>
      </c>
      <c r="AK162"/>
      <c r="AL162" s="249">
        <v>7.7</v>
      </c>
      <c r="AM162" s="248">
        <v>8.6999999999999994E-2</v>
      </c>
      <c r="AN162"/>
      <c r="AO162" s="249">
        <v>10.4</v>
      </c>
      <c r="AP162" s="246">
        <v>54.77</v>
      </c>
      <c r="AQ162" s="246">
        <v>1.18</v>
      </c>
      <c r="AR162"/>
      <c r="AS162"/>
      <c r="AT162"/>
      <c r="AU162"/>
      <c r="AV162" s="248">
        <v>13.483000000000001</v>
      </c>
      <c r="AW162" s="248">
        <v>11.837999999999999</v>
      </c>
      <c r="AX162"/>
      <c r="AY162"/>
      <c r="AZ162"/>
      <c r="BA162"/>
      <c r="BB162"/>
      <c r="BC162"/>
      <c r="BD162" s="242">
        <f t="shared" si="224"/>
        <v>38.000403645833345</v>
      </c>
      <c r="BE162" s="246">
        <v>14.28</v>
      </c>
      <c r="BF162" s="246">
        <v>10.71</v>
      </c>
    </row>
    <row r="163" spans="1:58" x14ac:dyDescent="0.25">
      <c r="A163" s="232">
        <v>40703</v>
      </c>
      <c r="B163" s="246">
        <v>6.55</v>
      </c>
      <c r="C163" s="248">
        <v>6.79</v>
      </c>
      <c r="D163"/>
      <c r="E163"/>
      <c r="F163"/>
      <c r="G163"/>
      <c r="H163" s="246">
        <v>7.1</v>
      </c>
      <c r="I163" s="246">
        <v>0.83</v>
      </c>
      <c r="J163"/>
      <c r="K163"/>
      <c r="L163"/>
      <c r="M163"/>
      <c r="N163" s="247">
        <v>44</v>
      </c>
      <c r="O163"/>
      <c r="P163"/>
      <c r="Q163"/>
      <c r="R163" s="247">
        <v>0</v>
      </c>
      <c r="S163" s="248">
        <v>0.63700000000000001</v>
      </c>
      <c r="T163"/>
      <c r="U163"/>
      <c r="V163" s="248">
        <v>8.7999999999999995E-2</v>
      </c>
      <c r="W163" s="248">
        <v>0.13500000000000001</v>
      </c>
      <c r="X163"/>
      <c r="Y163"/>
      <c r="Z163"/>
      <c r="AA163"/>
      <c r="AB163"/>
      <c r="AC163" s="249">
        <v>30.9</v>
      </c>
      <c r="AD163"/>
      <c r="AE163"/>
      <c r="AF163"/>
      <c r="AG163"/>
      <c r="AH163" s="249">
        <v>61.8</v>
      </c>
      <c r="AI163"/>
      <c r="AJ163" s="249">
        <v>22.7</v>
      </c>
      <c r="AK163"/>
      <c r="AL163" s="249">
        <v>7.1</v>
      </c>
      <c r="AM163" s="248">
        <v>3.2000000000000001E-2</v>
      </c>
      <c r="AN163"/>
      <c r="AO163" s="249">
        <v>12.1</v>
      </c>
      <c r="AP163" s="246">
        <v>54.6</v>
      </c>
      <c r="AQ163" s="246">
        <v>1.3</v>
      </c>
      <c r="AR163"/>
      <c r="AS163"/>
      <c r="AT163"/>
      <c r="AU163"/>
      <c r="AV163" s="248">
        <v>13.362</v>
      </c>
      <c r="AW163" s="248">
        <v>11.654999999999999</v>
      </c>
      <c r="AX163"/>
      <c r="AY163"/>
      <c r="AZ163"/>
      <c r="BA163"/>
      <c r="BB163"/>
      <c r="BC163"/>
      <c r="BD163" s="242">
        <f t="shared" si="224"/>
        <v>38.000403645833345</v>
      </c>
      <c r="BE163" s="246">
        <v>9.7200000000000006</v>
      </c>
      <c r="BF163" s="246">
        <v>10.73</v>
      </c>
    </row>
    <row r="164" spans="1:58" x14ac:dyDescent="0.25">
      <c r="A164" s="232">
        <v>40704</v>
      </c>
      <c r="B164" s="246">
        <v>6.44</v>
      </c>
      <c r="C164" s="248">
        <v>6.44</v>
      </c>
      <c r="D164"/>
      <c r="E164"/>
      <c r="F164"/>
      <c r="G164"/>
      <c r="H164" s="246">
        <v>7.34</v>
      </c>
      <c r="I164" s="246">
        <v>0.83</v>
      </c>
      <c r="J164"/>
      <c r="K164"/>
      <c r="L164"/>
      <c r="M164"/>
      <c r="N164" s="247">
        <v>42</v>
      </c>
      <c r="O164"/>
      <c r="P164"/>
      <c r="Q164"/>
      <c r="R164" s="247">
        <v>0</v>
      </c>
      <c r="S164" s="248">
        <v>0.91800000000000004</v>
      </c>
      <c r="T164"/>
      <c r="U164"/>
      <c r="V164" s="248">
        <v>9.7000000000000003E-2</v>
      </c>
      <c r="W164" s="248">
        <v>7.5999999999999998E-2</v>
      </c>
      <c r="X164"/>
      <c r="Y164"/>
      <c r="Z164"/>
      <c r="AA164"/>
      <c r="AB164"/>
      <c r="AC164" s="249">
        <v>30.1</v>
      </c>
      <c r="AD164"/>
      <c r="AE164"/>
      <c r="AF164"/>
      <c r="AG164"/>
      <c r="AH164" s="249">
        <v>60.2</v>
      </c>
      <c r="AI164"/>
      <c r="AJ164" s="249">
        <v>24.2</v>
      </c>
      <c r="AK164"/>
      <c r="AL164" s="249">
        <v>7.6</v>
      </c>
      <c r="AM164" s="248">
        <v>4.8000000000000001E-2</v>
      </c>
      <c r="AN164"/>
      <c r="AO164" s="249">
        <v>12.9</v>
      </c>
      <c r="AP164" s="246">
        <v>49.88</v>
      </c>
      <c r="AQ164" s="246">
        <v>0.98</v>
      </c>
      <c r="AR164"/>
      <c r="AS164"/>
      <c r="AT164"/>
      <c r="AU164"/>
      <c r="AV164" s="248">
        <v>13.452</v>
      </c>
      <c r="AW164" s="248">
        <v>12.489000000000001</v>
      </c>
      <c r="AX164"/>
      <c r="AY164"/>
      <c r="AZ164"/>
      <c r="BA164"/>
      <c r="BB164"/>
      <c r="BC164"/>
      <c r="BD164" s="242">
        <f t="shared" si="224"/>
        <v>38.000403645833345</v>
      </c>
      <c r="BE164" s="242">
        <f>(BE163+BE165)/2</f>
        <v>10.68</v>
      </c>
      <c r="BF164" s="242">
        <f>(BF163+BF165)/2</f>
        <v>11.36</v>
      </c>
    </row>
    <row r="165" spans="1:58" x14ac:dyDescent="0.25">
      <c r="A165" s="232">
        <v>40705</v>
      </c>
      <c r="B165" s="246">
        <v>6.59</v>
      </c>
      <c r="C165" s="248">
        <v>6.74</v>
      </c>
      <c r="D165"/>
      <c r="E165"/>
      <c r="F165"/>
      <c r="G165"/>
      <c r="H165" s="246">
        <v>7.18</v>
      </c>
      <c r="I165" s="246">
        <v>1.19</v>
      </c>
      <c r="J165"/>
      <c r="K165"/>
      <c r="L165"/>
      <c r="M165"/>
      <c r="N165" s="247">
        <v>45</v>
      </c>
      <c r="O165"/>
      <c r="P165"/>
      <c r="Q165"/>
      <c r="R165" s="247">
        <v>0</v>
      </c>
      <c r="S165" s="248">
        <v>1.022</v>
      </c>
      <c r="T165"/>
      <c r="U165"/>
      <c r="V165" s="248">
        <v>7.1999999999999995E-2</v>
      </c>
      <c r="W165" s="248">
        <v>0.09</v>
      </c>
      <c r="X165"/>
      <c r="Y165"/>
      <c r="Z165"/>
      <c r="AA165"/>
      <c r="AB165"/>
      <c r="AC165" s="249">
        <v>30.1</v>
      </c>
      <c r="AD165"/>
      <c r="AE165"/>
      <c r="AF165"/>
      <c r="AG165"/>
      <c r="AH165" s="249">
        <v>60.3</v>
      </c>
      <c r="AI165"/>
      <c r="AJ165" s="249">
        <v>22.5</v>
      </c>
      <c r="AK165"/>
      <c r="AL165" s="249">
        <v>8.1</v>
      </c>
      <c r="AM165" s="248">
        <v>4.3999999999999997E-2</v>
      </c>
      <c r="AN165"/>
      <c r="AO165" s="249">
        <v>13.4</v>
      </c>
      <c r="AP165" s="246">
        <v>71.02</v>
      </c>
      <c r="AQ165" s="246">
        <v>1.39</v>
      </c>
      <c r="AR165"/>
      <c r="AS165"/>
      <c r="AT165"/>
      <c r="AU165"/>
      <c r="AV165" s="248">
        <v>13.53</v>
      </c>
      <c r="AW165" s="248">
        <v>12.51</v>
      </c>
      <c r="AX165"/>
      <c r="AY165"/>
      <c r="AZ165"/>
      <c r="BA165"/>
      <c r="BB165"/>
      <c r="BC165"/>
      <c r="BD165" s="242">
        <f t="shared" si="224"/>
        <v>38.000403645833345</v>
      </c>
      <c r="BE165" s="246">
        <v>11.64</v>
      </c>
      <c r="BF165" s="246">
        <v>11.99</v>
      </c>
    </row>
    <row r="166" spans="1:58" x14ac:dyDescent="0.25">
      <c r="A166" s="232">
        <v>40706</v>
      </c>
      <c r="B166" s="242">
        <f t="shared" ref="B166" si="235">(B165+B167)/2</f>
        <v>6.5</v>
      </c>
      <c r="C166" s="244">
        <f>(C165+C167)/2</f>
        <v>6.3949999999999996</v>
      </c>
      <c r="D166"/>
      <c r="E166"/>
      <c r="F166"/>
      <c r="G166"/>
      <c r="H166" s="242">
        <f>(H165+H167)/2</f>
        <v>7.0299999999999994</v>
      </c>
      <c r="I166" s="246">
        <v>1.23</v>
      </c>
      <c r="J166"/>
      <c r="K166"/>
      <c r="L166"/>
      <c r="M166"/>
      <c r="N166" s="243">
        <f t="shared" ref="N166" si="236">(N165+N167)/2</f>
        <v>46</v>
      </c>
      <c r="O166"/>
      <c r="P166"/>
      <c r="Q166"/>
      <c r="R166" s="243">
        <f t="shared" ref="R166" si="237">(R165+R167)/2</f>
        <v>0</v>
      </c>
      <c r="S166" s="244">
        <f>(S165+S167)/2</f>
        <v>1.0089999999999999</v>
      </c>
      <c r="T166"/>
      <c r="U166"/>
      <c r="V166" s="244">
        <f t="shared" ref="V166:W166" si="238">(V165+V167)/2</f>
        <v>7.8E-2</v>
      </c>
      <c r="W166" s="244">
        <f t="shared" si="238"/>
        <v>0.113</v>
      </c>
      <c r="X166"/>
      <c r="Y166"/>
      <c r="Z166"/>
      <c r="AA166"/>
      <c r="AB166"/>
      <c r="AC166" s="245">
        <f t="shared" ref="AC166" si="239">(AC165+AC167)/2</f>
        <v>30.3</v>
      </c>
      <c r="AD166"/>
      <c r="AE166"/>
      <c r="AF166"/>
      <c r="AG166"/>
      <c r="AH166" s="245">
        <f t="shared" ref="AH166" si="240">(AH165+AH167)/2</f>
        <v>60.65</v>
      </c>
      <c r="AI166"/>
      <c r="AJ166" s="245">
        <f t="shared" ref="AJ166" si="241">(AJ165+AJ167)/2</f>
        <v>22.8</v>
      </c>
      <c r="AK166"/>
      <c r="AL166" s="245">
        <f t="shared" ref="AL166:AM166" si="242">(AL165+AL167)/2</f>
        <v>7.65</v>
      </c>
      <c r="AM166" s="244">
        <f t="shared" si="242"/>
        <v>0.05</v>
      </c>
      <c r="AN166"/>
      <c r="AO166" s="245">
        <f t="shared" ref="AO166" si="243">(AO165+AO167)/2</f>
        <v>12.55</v>
      </c>
      <c r="AP166" s="246">
        <v>59.54</v>
      </c>
      <c r="AQ166" s="246">
        <v>1.1299999999999999</v>
      </c>
      <c r="AR166"/>
      <c r="AS166"/>
      <c r="AT166"/>
      <c r="AU166"/>
      <c r="AV166" s="248">
        <v>12.666</v>
      </c>
      <c r="AW166" s="248">
        <v>11.474</v>
      </c>
      <c r="AX166"/>
      <c r="AY166"/>
      <c r="AZ166"/>
      <c r="BA166"/>
      <c r="BB166"/>
      <c r="BC166"/>
      <c r="BD166" s="242">
        <f t="shared" si="224"/>
        <v>38.000403645833345</v>
      </c>
      <c r="BE166" s="246">
        <v>11.64</v>
      </c>
      <c r="BF166" s="246">
        <v>11.99</v>
      </c>
    </row>
    <row r="167" spans="1:58" x14ac:dyDescent="0.25">
      <c r="A167" s="232">
        <v>40707</v>
      </c>
      <c r="B167" s="246">
        <v>6.41</v>
      </c>
      <c r="C167" s="248">
        <v>6.05</v>
      </c>
      <c r="D167"/>
      <c r="E167"/>
      <c r="F167"/>
      <c r="G167"/>
      <c r="H167" s="246">
        <v>6.88</v>
      </c>
      <c r="I167" s="246">
        <v>1.1100000000000001</v>
      </c>
      <c r="J167"/>
      <c r="K167"/>
      <c r="L167"/>
      <c r="M167"/>
      <c r="N167" s="247">
        <v>47</v>
      </c>
      <c r="O167"/>
      <c r="P167"/>
      <c r="Q167"/>
      <c r="R167" s="247">
        <v>0</v>
      </c>
      <c r="S167" s="248">
        <v>0.996</v>
      </c>
      <c r="T167"/>
      <c r="U167"/>
      <c r="V167" s="248">
        <v>8.4000000000000005E-2</v>
      </c>
      <c r="W167" s="248">
        <v>0.13600000000000001</v>
      </c>
      <c r="X167"/>
      <c r="Y167"/>
      <c r="Z167"/>
      <c r="AA167"/>
      <c r="AB167"/>
      <c r="AC167" s="249">
        <v>30.5</v>
      </c>
      <c r="AD167"/>
      <c r="AE167"/>
      <c r="AF167"/>
      <c r="AG167"/>
      <c r="AH167" s="249">
        <v>61</v>
      </c>
      <c r="AI167"/>
      <c r="AJ167" s="249">
        <v>23.1</v>
      </c>
      <c r="AK167"/>
      <c r="AL167" s="249">
        <v>7.2</v>
      </c>
      <c r="AM167" s="248">
        <v>5.6000000000000001E-2</v>
      </c>
      <c r="AN167"/>
      <c r="AO167" s="249">
        <v>11.7</v>
      </c>
      <c r="AP167" s="246">
        <v>50.3</v>
      </c>
      <c r="AQ167" s="246">
        <v>0.77</v>
      </c>
      <c r="AR167"/>
      <c r="AS167"/>
      <c r="AT167"/>
      <c r="AU167"/>
      <c r="AV167" s="248">
        <v>12.678000000000001</v>
      </c>
      <c r="AW167" s="248">
        <v>12.167999999999999</v>
      </c>
      <c r="AX167"/>
      <c r="AY167"/>
      <c r="AZ167"/>
      <c r="BA167"/>
      <c r="BB167"/>
      <c r="BC167"/>
      <c r="BD167" s="242">
        <f t="shared" si="224"/>
        <v>38.000403645833345</v>
      </c>
      <c r="BE167" s="246">
        <v>11.75</v>
      </c>
      <c r="BF167" s="246">
        <v>12.28</v>
      </c>
    </row>
    <row r="168" spans="1:58" x14ac:dyDescent="0.25">
      <c r="A168" s="232">
        <v>40708</v>
      </c>
      <c r="B168" s="246">
        <v>6.24</v>
      </c>
      <c r="C168" s="248">
        <v>6.16</v>
      </c>
      <c r="D168"/>
      <c r="E168"/>
      <c r="F168"/>
      <c r="G168"/>
      <c r="H168" s="246">
        <v>8.02</v>
      </c>
      <c r="I168" s="246">
        <v>1.08</v>
      </c>
      <c r="J168"/>
      <c r="K168"/>
      <c r="L168"/>
      <c r="M168"/>
      <c r="N168" s="247">
        <v>32</v>
      </c>
      <c r="O168"/>
      <c r="P168"/>
      <c r="Q168"/>
      <c r="R168" s="247">
        <v>0</v>
      </c>
      <c r="S168" s="248">
        <v>1.714</v>
      </c>
      <c r="T168"/>
      <c r="U168"/>
      <c r="V168" s="248">
        <v>9.6000000000000002E-2</v>
      </c>
      <c r="W168" s="248">
        <v>8.4000000000000005E-2</v>
      </c>
      <c r="X168"/>
      <c r="Y168"/>
      <c r="Z168"/>
      <c r="AA168"/>
      <c r="AB168"/>
      <c r="AC168" s="249">
        <v>30.8</v>
      </c>
      <c r="AD168"/>
      <c r="AE168"/>
      <c r="AF168"/>
      <c r="AG168"/>
      <c r="AH168" s="249">
        <v>61.6</v>
      </c>
      <c r="AI168"/>
      <c r="AJ168" s="249">
        <v>22.1</v>
      </c>
      <c r="AK168"/>
      <c r="AL168" s="249">
        <v>7.9</v>
      </c>
      <c r="AM168" s="248">
        <v>4.1000000000000002E-2</v>
      </c>
      <c r="AN168"/>
      <c r="AO168" s="249">
        <v>11.8</v>
      </c>
      <c r="AP168" s="246">
        <v>60.13</v>
      </c>
      <c r="AQ168" s="246">
        <v>0.99</v>
      </c>
      <c r="AR168"/>
      <c r="AS168"/>
      <c r="AT168"/>
      <c r="AU168"/>
      <c r="AV168" s="248">
        <v>14.56</v>
      </c>
      <c r="AW168" s="248">
        <v>13.18</v>
      </c>
      <c r="AX168"/>
      <c r="AY168"/>
      <c r="AZ168"/>
      <c r="BA168"/>
      <c r="BB168"/>
      <c r="BC168"/>
      <c r="BD168" s="242">
        <f t="shared" si="224"/>
        <v>38.000403645833345</v>
      </c>
      <c r="BE168" s="246">
        <v>13.72</v>
      </c>
      <c r="BF168" s="246">
        <v>12.39</v>
      </c>
    </row>
    <row r="169" spans="1:58" x14ac:dyDescent="0.25">
      <c r="A169" s="232">
        <v>40709</v>
      </c>
      <c r="B169" s="246">
        <v>6.37</v>
      </c>
      <c r="C169" s="248">
        <v>6.34</v>
      </c>
      <c r="D169"/>
      <c r="E169"/>
      <c r="F169"/>
      <c r="G169"/>
      <c r="H169" s="246">
        <v>7.64</v>
      </c>
      <c r="I169" s="246">
        <v>1.01</v>
      </c>
      <c r="J169"/>
      <c r="K169"/>
      <c r="L169"/>
      <c r="M169"/>
      <c r="N169" s="247">
        <v>50</v>
      </c>
      <c r="O169"/>
      <c r="P169"/>
      <c r="Q169"/>
      <c r="R169" s="247">
        <v>0</v>
      </c>
      <c r="S169" s="248">
        <v>0.60699999999999998</v>
      </c>
      <c r="T169"/>
      <c r="U169"/>
      <c r="V169" s="248">
        <v>0.10199999999999999</v>
      </c>
      <c r="W169" s="248">
        <v>0.13</v>
      </c>
      <c r="X169"/>
      <c r="Y169"/>
      <c r="Z169"/>
      <c r="AA169"/>
      <c r="AB169"/>
      <c r="AC169" s="249">
        <v>28.8</v>
      </c>
      <c r="AD169"/>
      <c r="AE169"/>
      <c r="AF169"/>
      <c r="AG169"/>
      <c r="AH169" s="249">
        <v>57.6</v>
      </c>
      <c r="AI169"/>
      <c r="AJ169" s="249">
        <v>24.1</v>
      </c>
      <c r="AK169"/>
      <c r="AL169" s="249">
        <v>7.7</v>
      </c>
      <c r="AM169" s="248">
        <v>6.7000000000000004E-2</v>
      </c>
      <c r="AN169"/>
      <c r="AO169" s="249">
        <v>12.7</v>
      </c>
      <c r="AP169" s="246">
        <v>61.74</v>
      </c>
      <c r="AQ169" s="246">
        <v>1.28</v>
      </c>
      <c r="AR169"/>
      <c r="AS169"/>
      <c r="AT169"/>
      <c r="AU169"/>
      <c r="AV169" s="248">
        <v>13.654999999999999</v>
      </c>
      <c r="AW169" s="248">
        <v>12.250999999999999</v>
      </c>
      <c r="AX169"/>
      <c r="AY169"/>
      <c r="AZ169"/>
      <c r="BA169"/>
      <c r="BB169"/>
      <c r="BC169"/>
      <c r="BD169" s="242">
        <f t="shared" si="224"/>
        <v>38.000403645833345</v>
      </c>
      <c r="BE169" s="242">
        <f>(BE168+BE170)/2</f>
        <v>13.72</v>
      </c>
      <c r="BF169" s="242">
        <f>(BF168+BF170)/2</f>
        <v>12.39</v>
      </c>
    </row>
    <row r="170" spans="1:58" x14ac:dyDescent="0.25">
      <c r="A170" s="232">
        <v>40710</v>
      </c>
      <c r="B170" s="246">
        <v>6.39</v>
      </c>
      <c r="C170" s="248">
        <v>6.26</v>
      </c>
      <c r="D170"/>
      <c r="E170"/>
      <c r="F170"/>
      <c r="G170"/>
      <c r="H170" s="246">
        <v>6.97</v>
      </c>
      <c r="I170" s="246">
        <v>0.97</v>
      </c>
      <c r="J170"/>
      <c r="K170"/>
      <c r="L170"/>
      <c r="M170"/>
      <c r="N170" s="247">
        <v>46</v>
      </c>
      <c r="O170"/>
      <c r="P170"/>
      <c r="Q170"/>
      <c r="R170" s="247">
        <v>0</v>
      </c>
      <c r="S170" s="248">
        <v>0.91600000000000004</v>
      </c>
      <c r="T170"/>
      <c r="U170"/>
      <c r="V170" s="248">
        <v>8.6999999999999994E-2</v>
      </c>
      <c r="W170" s="248">
        <v>8.3000000000000004E-2</v>
      </c>
      <c r="X170"/>
      <c r="Y170"/>
      <c r="Z170"/>
      <c r="AA170"/>
      <c r="AB170"/>
      <c r="AC170" s="249">
        <v>27.5</v>
      </c>
      <c r="AD170"/>
      <c r="AE170"/>
      <c r="AF170"/>
      <c r="AG170"/>
      <c r="AH170" s="249">
        <v>55</v>
      </c>
      <c r="AI170"/>
      <c r="AJ170" s="249">
        <v>23.4</v>
      </c>
      <c r="AK170"/>
      <c r="AL170" s="249">
        <v>7.9</v>
      </c>
      <c r="AM170" s="248">
        <v>5.0999999999999997E-2</v>
      </c>
      <c r="AN170"/>
      <c r="AO170" s="249">
        <v>12.4</v>
      </c>
      <c r="AP170" s="246">
        <v>48.51</v>
      </c>
      <c r="AQ170" s="246">
        <v>0.86</v>
      </c>
      <c r="AR170"/>
      <c r="AS170"/>
      <c r="AT170"/>
      <c r="AU170"/>
      <c r="AV170" s="248">
        <v>12.539</v>
      </c>
      <c r="AW170" s="248">
        <v>12.016</v>
      </c>
      <c r="AX170"/>
      <c r="AY170"/>
      <c r="AZ170"/>
      <c r="BA170"/>
      <c r="BB170"/>
      <c r="BC170"/>
      <c r="BD170" s="242">
        <f t="shared" si="224"/>
        <v>38.000403645833345</v>
      </c>
      <c r="BE170" s="246">
        <v>13.72</v>
      </c>
      <c r="BF170" s="246">
        <v>12.39</v>
      </c>
    </row>
    <row r="171" spans="1:58" x14ac:dyDescent="0.25">
      <c r="A171" s="232">
        <v>40711</v>
      </c>
      <c r="B171" s="246">
        <v>6.08</v>
      </c>
      <c r="C171" s="248">
        <v>6.25</v>
      </c>
      <c r="D171"/>
      <c r="E171"/>
      <c r="F171"/>
      <c r="G171"/>
      <c r="H171" s="246">
        <v>7.26</v>
      </c>
      <c r="I171" s="246">
        <v>1.07</v>
      </c>
      <c r="J171"/>
      <c r="K171"/>
      <c r="L171"/>
      <c r="M171"/>
      <c r="N171" s="247">
        <v>39</v>
      </c>
      <c r="O171"/>
      <c r="P171"/>
      <c r="Q171"/>
      <c r="R171" s="247">
        <v>0</v>
      </c>
      <c r="S171" s="248">
        <v>1.236</v>
      </c>
      <c r="T171"/>
      <c r="U171"/>
      <c r="V171" s="248">
        <v>7.9000000000000001E-2</v>
      </c>
      <c r="W171" s="248">
        <v>0.17599999999999999</v>
      </c>
      <c r="X171"/>
      <c r="Y171"/>
      <c r="Z171"/>
      <c r="AA171"/>
      <c r="AB171"/>
      <c r="AC171" s="249">
        <v>29.8</v>
      </c>
      <c r="AD171"/>
      <c r="AE171"/>
      <c r="AF171"/>
      <c r="AG171"/>
      <c r="AH171" s="249">
        <v>59.6</v>
      </c>
      <c r="AI171"/>
      <c r="AJ171" s="249">
        <v>25.1</v>
      </c>
      <c r="AK171"/>
      <c r="AL171" s="249">
        <v>8</v>
      </c>
      <c r="AM171" s="248">
        <v>9.1999999999999998E-2</v>
      </c>
      <c r="AN171"/>
      <c r="AO171" s="249">
        <v>12.4</v>
      </c>
      <c r="AP171" s="246">
        <v>50.36</v>
      </c>
      <c r="AQ171" s="246">
        <v>0.82</v>
      </c>
      <c r="AR171"/>
      <c r="AS171"/>
      <c r="AT171"/>
      <c r="AU171"/>
      <c r="AV171" s="248">
        <v>12.599</v>
      </c>
      <c r="AW171" s="248">
        <v>12.081</v>
      </c>
      <c r="AX171"/>
      <c r="AY171"/>
      <c r="AZ171"/>
      <c r="BA171"/>
      <c r="BB171"/>
      <c r="BC171"/>
      <c r="BD171" s="242">
        <f t="shared" si="224"/>
        <v>38.000403645833345</v>
      </c>
      <c r="BE171" s="246">
        <v>12.79</v>
      </c>
      <c r="BF171" s="246">
        <v>11.54</v>
      </c>
    </row>
    <row r="172" spans="1:58" x14ac:dyDescent="0.25">
      <c r="A172" s="232">
        <v>40712</v>
      </c>
      <c r="B172" s="246">
        <v>6.04</v>
      </c>
      <c r="C172" s="248">
        <v>6.2</v>
      </c>
      <c r="D172"/>
      <c r="E172"/>
      <c r="F172"/>
      <c r="G172"/>
      <c r="H172" s="246">
        <v>7.2</v>
      </c>
      <c r="I172" s="246">
        <v>1.1299999999999999</v>
      </c>
      <c r="J172"/>
      <c r="K172"/>
      <c r="L172"/>
      <c r="M172"/>
      <c r="N172" s="247">
        <v>39</v>
      </c>
      <c r="O172"/>
      <c r="P172"/>
      <c r="Q172"/>
      <c r="R172" s="247">
        <v>0</v>
      </c>
      <c r="S172" s="248">
        <v>1.95</v>
      </c>
      <c r="T172"/>
      <c r="U172"/>
      <c r="V172" s="248">
        <v>0.10100000000000001</v>
      </c>
      <c r="W172" s="248">
        <v>0.20899999999999999</v>
      </c>
      <c r="X172"/>
      <c r="Y172"/>
      <c r="Z172"/>
      <c r="AA172"/>
      <c r="AB172"/>
      <c r="AC172" s="249">
        <v>26.4</v>
      </c>
      <c r="AD172"/>
      <c r="AE172"/>
      <c r="AF172"/>
      <c r="AG172"/>
      <c r="AH172" s="249">
        <v>52.8</v>
      </c>
      <c r="AI172"/>
      <c r="AJ172" s="249">
        <v>25.1</v>
      </c>
      <c r="AK172"/>
      <c r="AL172" s="249">
        <v>8.1</v>
      </c>
      <c r="AM172" s="248">
        <v>6.7000000000000004E-2</v>
      </c>
      <c r="AN172"/>
      <c r="AO172" s="249">
        <v>12.6</v>
      </c>
      <c r="AP172" s="246">
        <v>54.27</v>
      </c>
      <c r="AQ172" s="246">
        <v>0.49</v>
      </c>
      <c r="AR172"/>
      <c r="AS172"/>
      <c r="AT172"/>
      <c r="AU172"/>
      <c r="AV172" s="248">
        <v>15.02</v>
      </c>
      <c r="AW172" s="248">
        <v>15.19</v>
      </c>
      <c r="AX172"/>
      <c r="AY172"/>
      <c r="AZ172"/>
      <c r="BA172"/>
      <c r="BB172"/>
      <c r="BC172"/>
      <c r="BD172" s="242">
        <f t="shared" si="224"/>
        <v>38.000403645833345</v>
      </c>
      <c r="BE172" s="246">
        <v>12.56</v>
      </c>
      <c r="BF172" s="246">
        <v>11.36</v>
      </c>
    </row>
    <row r="173" spans="1:58" x14ac:dyDescent="0.25">
      <c r="A173" s="232">
        <v>40713</v>
      </c>
      <c r="B173" s="242">
        <f t="shared" ref="B173:C173" si="244">(B172+B174)/2</f>
        <v>6.1899999999999995</v>
      </c>
      <c r="C173" s="244">
        <f t="shared" si="244"/>
        <v>6.0950000000000006</v>
      </c>
      <c r="D173"/>
      <c r="E173"/>
      <c r="F173"/>
      <c r="G173"/>
      <c r="H173" s="242">
        <f t="shared" ref="H173:I173" si="245">(H172+H174)/2</f>
        <v>7.26</v>
      </c>
      <c r="I173" s="242">
        <f t="shared" si="245"/>
        <v>1.0549999999999999</v>
      </c>
      <c r="J173"/>
      <c r="K173"/>
      <c r="L173"/>
      <c r="M173"/>
      <c r="N173" s="243">
        <f t="shared" ref="N173" si="246">(N172+N174)/2</f>
        <v>37.5</v>
      </c>
      <c r="O173"/>
      <c r="P173"/>
      <c r="Q173"/>
      <c r="R173" s="243">
        <f t="shared" ref="R173:S173" si="247">(R172+R174)/2</f>
        <v>0</v>
      </c>
      <c r="S173" s="244">
        <f t="shared" si="247"/>
        <v>1.409</v>
      </c>
      <c r="T173"/>
      <c r="U173"/>
      <c r="V173" s="244">
        <f t="shared" ref="V173:W173" si="248">(V172+V174)/2</f>
        <v>9.5000000000000001E-2</v>
      </c>
      <c r="W173" s="244">
        <f t="shared" si="248"/>
        <v>0.183</v>
      </c>
      <c r="X173"/>
      <c r="Y173"/>
      <c r="Z173"/>
      <c r="AA173"/>
      <c r="AB173"/>
      <c r="AC173" s="245">
        <f t="shared" ref="AC173" si="249">(AC172+AC174)/2</f>
        <v>26.7</v>
      </c>
      <c r="AD173"/>
      <c r="AE173"/>
      <c r="AF173"/>
      <c r="AG173"/>
      <c r="AH173" s="245">
        <f t="shared" ref="AH173" si="250">(AH172+AH174)/2</f>
        <v>53.45</v>
      </c>
      <c r="AI173"/>
      <c r="AJ173" s="245">
        <f t="shared" ref="AJ173" si="251">(AJ172+AJ174)/2</f>
        <v>25.85</v>
      </c>
      <c r="AK173"/>
      <c r="AL173" s="245">
        <f t="shared" ref="AL173:AM173" si="252">(AL172+AL174)/2</f>
        <v>8.1999999999999993</v>
      </c>
      <c r="AM173" s="244">
        <f t="shared" si="252"/>
        <v>5.8999999999999997E-2</v>
      </c>
      <c r="AN173"/>
      <c r="AO173" s="245">
        <f t="shared" ref="AO173:AQ173" si="253">(AO172+AO174)/2</f>
        <v>12.5</v>
      </c>
      <c r="AP173" s="242">
        <f t="shared" si="253"/>
        <v>52.075000000000003</v>
      </c>
      <c r="AQ173" s="242">
        <f t="shared" si="253"/>
        <v>0.71499999999999997</v>
      </c>
      <c r="AR173"/>
      <c r="AS173"/>
      <c r="AT173"/>
      <c r="AU173"/>
      <c r="AV173" s="244">
        <f t="shared" ref="AV173:AW173" si="254">(AV172+AV174)/2</f>
        <v>13.888500000000001</v>
      </c>
      <c r="AW173" s="244">
        <f t="shared" si="254"/>
        <v>13.497499999999999</v>
      </c>
      <c r="AX173"/>
      <c r="AY173"/>
      <c r="AZ173"/>
      <c r="BA173"/>
      <c r="BB173"/>
      <c r="BC173"/>
      <c r="BD173" s="242">
        <f t="shared" si="224"/>
        <v>38.000403645833345</v>
      </c>
      <c r="BE173" s="242">
        <f>(BE172+BE174)/2</f>
        <v>13.015000000000001</v>
      </c>
      <c r="BF173" s="242">
        <f>(BF172+BF174)/2</f>
        <v>11.059999999999999</v>
      </c>
    </row>
    <row r="174" spans="1:58" x14ac:dyDescent="0.25">
      <c r="A174" s="232">
        <v>40714</v>
      </c>
      <c r="B174" s="246">
        <v>6.34</v>
      </c>
      <c r="C174" s="248">
        <v>5.99</v>
      </c>
      <c r="D174"/>
      <c r="E174"/>
      <c r="F174"/>
      <c r="G174"/>
      <c r="H174" s="246">
        <v>7.32</v>
      </c>
      <c r="I174" s="246">
        <v>0.98</v>
      </c>
      <c r="J174"/>
      <c r="K174"/>
      <c r="L174"/>
      <c r="M174"/>
      <c r="N174" s="247">
        <v>36</v>
      </c>
      <c r="O174"/>
      <c r="P174"/>
      <c r="Q174"/>
      <c r="R174" s="247">
        <v>0</v>
      </c>
      <c r="S174" s="248">
        <v>0.86799999999999999</v>
      </c>
      <c r="T174"/>
      <c r="U174"/>
      <c r="V174" s="248">
        <v>8.8999999999999996E-2</v>
      </c>
      <c r="W174" s="248">
        <v>0.157</v>
      </c>
      <c r="X174"/>
      <c r="Y174"/>
      <c r="Z174"/>
      <c r="AA174"/>
      <c r="AB174"/>
      <c r="AC174" s="249">
        <v>27</v>
      </c>
      <c r="AD174"/>
      <c r="AE174"/>
      <c r="AF174"/>
      <c r="AG174"/>
      <c r="AH174" s="249">
        <v>54.1</v>
      </c>
      <c r="AI174"/>
      <c r="AJ174" s="249">
        <v>26.6</v>
      </c>
      <c r="AK174"/>
      <c r="AL174" s="249">
        <v>8.3000000000000007</v>
      </c>
      <c r="AM174" s="248">
        <v>5.0999999999999997E-2</v>
      </c>
      <c r="AN174"/>
      <c r="AO174" s="249">
        <v>12.4</v>
      </c>
      <c r="AP174" s="246">
        <v>49.88</v>
      </c>
      <c r="AQ174" s="246">
        <v>0.94</v>
      </c>
      <c r="AR174"/>
      <c r="AS174"/>
      <c r="AT174"/>
      <c r="AU174"/>
      <c r="AV174" s="248">
        <v>12.757</v>
      </c>
      <c r="AW174" s="248">
        <v>11.805</v>
      </c>
      <c r="AX174"/>
      <c r="AY174"/>
      <c r="AZ174"/>
      <c r="BA174"/>
      <c r="BB174"/>
      <c r="BC174"/>
      <c r="BD174" s="242">
        <f t="shared" si="224"/>
        <v>38.000403645833345</v>
      </c>
      <c r="BE174" s="246">
        <v>13.47</v>
      </c>
      <c r="BF174" s="246">
        <v>10.76</v>
      </c>
    </row>
    <row r="175" spans="1:58" x14ac:dyDescent="0.25">
      <c r="A175" s="232">
        <v>40715</v>
      </c>
      <c r="B175" s="246">
        <v>6.72</v>
      </c>
      <c r="C175" s="248">
        <v>6.31</v>
      </c>
      <c r="D175"/>
      <c r="E175"/>
      <c r="F175"/>
      <c r="G175"/>
      <c r="H175" s="246">
        <v>7.54</v>
      </c>
      <c r="I175" s="246">
        <v>0.93</v>
      </c>
      <c r="J175"/>
      <c r="K175"/>
      <c r="L175"/>
      <c r="M175"/>
      <c r="N175" s="247">
        <v>35</v>
      </c>
      <c r="O175"/>
      <c r="P175"/>
      <c r="Q175"/>
      <c r="R175" s="247">
        <v>0</v>
      </c>
      <c r="S175" s="248">
        <v>0.41799999999999998</v>
      </c>
      <c r="T175"/>
      <c r="U175"/>
      <c r="V175" s="248">
        <v>0.1</v>
      </c>
      <c r="W175" s="248">
        <v>9.1999999999999998E-2</v>
      </c>
      <c r="X175"/>
      <c r="Y175"/>
      <c r="Z175"/>
      <c r="AA175"/>
      <c r="AB175"/>
      <c r="AC175" s="249">
        <v>31.9</v>
      </c>
      <c r="AD175"/>
      <c r="AE175"/>
      <c r="AF175"/>
      <c r="AG175"/>
      <c r="AH175" s="249">
        <v>63.9</v>
      </c>
      <c r="AI175"/>
      <c r="AJ175" s="249">
        <v>23</v>
      </c>
      <c r="AK175"/>
      <c r="AL175" s="249">
        <v>7.3</v>
      </c>
      <c r="AM175" s="248">
        <v>5.8999999999999997E-2</v>
      </c>
      <c r="AN175"/>
      <c r="AO175" s="249">
        <v>10.8</v>
      </c>
      <c r="AP175" s="246">
        <v>54.92</v>
      </c>
      <c r="AQ175" s="246">
        <v>1.1399999999999999</v>
      </c>
      <c r="AR175"/>
      <c r="AS175"/>
      <c r="AT175"/>
      <c r="AU175"/>
      <c r="AV175" s="248">
        <v>13.038</v>
      </c>
      <c r="AW175" s="248">
        <v>12.034000000000001</v>
      </c>
      <c r="AX175"/>
      <c r="AY175"/>
      <c r="AZ175"/>
      <c r="BA175"/>
      <c r="BB175"/>
      <c r="BC175"/>
      <c r="BD175" s="242">
        <f t="shared" si="224"/>
        <v>38.000403645833345</v>
      </c>
      <c r="BE175" s="246">
        <v>14.23</v>
      </c>
      <c r="BF175" s="246">
        <v>11.2</v>
      </c>
    </row>
    <row r="176" spans="1:58" x14ac:dyDescent="0.25">
      <c r="A176" s="232">
        <v>40716</v>
      </c>
      <c r="B176" s="246">
        <v>6.19</v>
      </c>
      <c r="C176" s="248">
        <v>5.74</v>
      </c>
      <c r="D176"/>
      <c r="E176"/>
      <c r="F176"/>
      <c r="G176"/>
      <c r="H176" s="246">
        <v>6.33</v>
      </c>
      <c r="I176" s="246">
        <v>0.93</v>
      </c>
      <c r="J176"/>
      <c r="K176"/>
      <c r="L176"/>
      <c r="M176"/>
      <c r="N176" s="247">
        <v>36</v>
      </c>
      <c r="O176"/>
      <c r="P176"/>
      <c r="Q176"/>
      <c r="R176" s="247">
        <v>0</v>
      </c>
      <c r="S176" s="248">
        <v>2.2090000000000001</v>
      </c>
      <c r="T176"/>
      <c r="U176"/>
      <c r="V176" s="248">
        <v>0.11700000000000001</v>
      </c>
      <c r="W176" s="248">
        <v>0.313</v>
      </c>
      <c r="X176"/>
      <c r="Y176"/>
      <c r="Z176"/>
      <c r="AA176"/>
      <c r="AB176"/>
      <c r="AC176" s="249">
        <v>30.4</v>
      </c>
      <c r="AD176"/>
      <c r="AE176"/>
      <c r="AF176"/>
      <c r="AG176"/>
      <c r="AH176" s="249">
        <v>60.8</v>
      </c>
      <c r="AI176"/>
      <c r="AJ176" s="249">
        <v>24.4</v>
      </c>
      <c r="AK176"/>
      <c r="AL176" s="249">
        <v>7.9</v>
      </c>
      <c r="AM176" s="248">
        <v>7.0999999999999994E-2</v>
      </c>
      <c r="AN176"/>
      <c r="AO176" s="249">
        <v>11.2</v>
      </c>
      <c r="AP176" s="246">
        <v>50.54</v>
      </c>
      <c r="AQ176" s="246">
        <v>1</v>
      </c>
      <c r="AR176"/>
      <c r="AS176"/>
      <c r="AT176"/>
      <c r="AU176"/>
      <c r="AV176" s="248">
        <v>12.901</v>
      </c>
      <c r="AW176" s="248">
        <v>11.885</v>
      </c>
      <c r="AX176"/>
      <c r="AY176"/>
      <c r="AZ176"/>
      <c r="BA176"/>
      <c r="BB176"/>
      <c r="BC176"/>
      <c r="BD176" s="246">
        <v>35.26</v>
      </c>
      <c r="BE176" s="246">
        <v>12.62</v>
      </c>
      <c r="BF176" s="246">
        <v>11.72</v>
      </c>
    </row>
    <row r="177" spans="1:58" x14ac:dyDescent="0.25">
      <c r="A177" s="232">
        <v>40717</v>
      </c>
      <c r="B177" s="246">
        <v>6.07</v>
      </c>
      <c r="C177" s="248">
        <v>6.49</v>
      </c>
      <c r="D177"/>
      <c r="E177"/>
      <c r="F177"/>
      <c r="G177"/>
      <c r="H177" s="246">
        <v>7.57</v>
      </c>
      <c r="I177" s="246">
        <v>1.19</v>
      </c>
      <c r="J177"/>
      <c r="K177"/>
      <c r="L177"/>
      <c r="M177"/>
      <c r="N177" s="247">
        <v>40</v>
      </c>
      <c r="O177"/>
      <c r="P177"/>
      <c r="Q177"/>
      <c r="R177" s="247">
        <v>0</v>
      </c>
      <c r="S177" s="248">
        <v>2.0670000000000002</v>
      </c>
      <c r="T177"/>
      <c r="U177"/>
      <c r="V177" s="248">
        <v>0.104</v>
      </c>
      <c r="W177" s="248">
        <v>7.9000000000000001E-2</v>
      </c>
      <c r="X177"/>
      <c r="Y177"/>
      <c r="Z177"/>
      <c r="AA177"/>
      <c r="AB177"/>
      <c r="AC177" s="249">
        <v>29.7</v>
      </c>
      <c r="AD177"/>
      <c r="AE177"/>
      <c r="AF177"/>
      <c r="AG177"/>
      <c r="AH177" s="249">
        <v>59.5</v>
      </c>
      <c r="AI177"/>
      <c r="AJ177" s="249">
        <v>21.9</v>
      </c>
      <c r="AK177"/>
      <c r="AL177" s="249">
        <v>7.1</v>
      </c>
      <c r="AM177" s="244">
        <f>(AM176+AM178)/2</f>
        <v>6.6000000000000003E-2</v>
      </c>
      <c r="AN177"/>
      <c r="AO177" s="249">
        <v>11.2</v>
      </c>
      <c r="AP177" s="246">
        <v>64.47</v>
      </c>
      <c r="AQ177" s="246">
        <v>1.1200000000000001</v>
      </c>
      <c r="AR177"/>
      <c r="AS177"/>
      <c r="AT177"/>
      <c r="AU177"/>
      <c r="AV177" s="248">
        <v>13.724</v>
      </c>
      <c r="AW177" s="248">
        <v>12.656000000000001</v>
      </c>
      <c r="AX177"/>
      <c r="AY177"/>
      <c r="AZ177"/>
      <c r="BA177"/>
      <c r="BB177"/>
      <c r="BC177"/>
      <c r="BD177" s="246">
        <v>31.57</v>
      </c>
      <c r="BE177" s="246">
        <v>14.16</v>
      </c>
      <c r="BF177" s="246">
        <v>10.75</v>
      </c>
    </row>
    <row r="178" spans="1:58" x14ac:dyDescent="0.25">
      <c r="A178" s="232">
        <v>40718</v>
      </c>
      <c r="B178" s="246">
        <v>5.52</v>
      </c>
      <c r="C178" s="248">
        <v>6.29</v>
      </c>
      <c r="D178"/>
      <c r="E178"/>
      <c r="F178"/>
      <c r="G178"/>
      <c r="H178" s="246">
        <v>7.29</v>
      </c>
      <c r="I178" s="246">
        <v>1.1599999999999999</v>
      </c>
      <c r="J178"/>
      <c r="K178"/>
      <c r="L178"/>
      <c r="M178"/>
      <c r="N178" s="247">
        <v>44</v>
      </c>
      <c r="O178"/>
      <c r="P178"/>
      <c r="Q178"/>
      <c r="R178" s="247">
        <v>0</v>
      </c>
      <c r="S178" s="248">
        <v>3.536</v>
      </c>
      <c r="T178"/>
      <c r="U178"/>
      <c r="V178" s="248">
        <v>9.1999999999999998E-2</v>
      </c>
      <c r="W178" s="248">
        <v>0.114</v>
      </c>
      <c r="X178"/>
      <c r="Y178"/>
      <c r="Z178"/>
      <c r="AA178"/>
      <c r="AB178"/>
      <c r="AC178" s="249">
        <v>29.1</v>
      </c>
      <c r="AD178"/>
      <c r="AE178"/>
      <c r="AF178"/>
      <c r="AG178"/>
      <c r="AH178" s="249">
        <v>58.2</v>
      </c>
      <c r="AI178"/>
      <c r="AJ178" s="249">
        <v>22.9</v>
      </c>
      <c r="AK178"/>
      <c r="AL178" s="249">
        <v>7.3</v>
      </c>
      <c r="AM178" s="248">
        <v>6.0999999999999999E-2</v>
      </c>
      <c r="AN178"/>
      <c r="AO178" s="249">
        <v>10.3</v>
      </c>
      <c r="AP178" s="246">
        <v>65.47</v>
      </c>
      <c r="AQ178" s="246">
        <v>1.1399999999999999</v>
      </c>
      <c r="AR178"/>
      <c r="AS178"/>
      <c r="AT178"/>
      <c r="AU178"/>
      <c r="AV178" s="248">
        <v>13.888</v>
      </c>
      <c r="AW178" s="248">
        <v>12.912000000000001</v>
      </c>
      <c r="AX178"/>
      <c r="AY178"/>
      <c r="AZ178"/>
      <c r="BA178"/>
      <c r="BB178"/>
      <c r="BC178"/>
      <c r="BD178" s="246">
        <v>34.68</v>
      </c>
      <c r="BE178" s="246">
        <v>13.34</v>
      </c>
      <c r="BF178" s="246">
        <v>10.75</v>
      </c>
    </row>
    <row r="179" spans="1:58" x14ac:dyDescent="0.25">
      <c r="A179" s="232">
        <v>40719</v>
      </c>
      <c r="B179" s="246">
        <v>6.06</v>
      </c>
      <c r="C179" s="248">
        <v>6.18</v>
      </c>
      <c r="D179"/>
      <c r="E179"/>
      <c r="F179"/>
      <c r="G179"/>
      <c r="H179" s="246">
        <v>7.48</v>
      </c>
      <c r="I179" s="246">
        <v>1.1599999999999999</v>
      </c>
      <c r="J179"/>
      <c r="K179"/>
      <c r="L179"/>
      <c r="M179"/>
      <c r="N179" s="247">
        <v>43</v>
      </c>
      <c r="O179"/>
      <c r="P179"/>
      <c r="Q179"/>
      <c r="R179" s="247">
        <v>0</v>
      </c>
      <c r="S179" s="248">
        <v>3.1459999999999999</v>
      </c>
      <c r="T179"/>
      <c r="U179"/>
      <c r="V179" s="248">
        <v>9.7000000000000003E-2</v>
      </c>
      <c r="W179" s="248">
        <v>9.2999999999999999E-2</v>
      </c>
      <c r="X179"/>
      <c r="Y179"/>
      <c r="Z179"/>
      <c r="AA179"/>
      <c r="AB179"/>
      <c r="AC179" s="249">
        <v>32</v>
      </c>
      <c r="AD179"/>
      <c r="AE179"/>
      <c r="AF179"/>
      <c r="AG179"/>
      <c r="AH179" s="249">
        <v>64</v>
      </c>
      <c r="AI179"/>
      <c r="AJ179" s="249">
        <v>23.5</v>
      </c>
      <c r="AK179"/>
      <c r="AL179" s="249">
        <v>7.2</v>
      </c>
      <c r="AM179" s="248">
        <v>5.8000000000000003E-2</v>
      </c>
      <c r="AN179"/>
      <c r="AO179" s="249">
        <v>10.9</v>
      </c>
      <c r="AP179" s="246">
        <v>60.22</v>
      </c>
      <c r="AQ179" s="246">
        <v>1.1100000000000001</v>
      </c>
      <c r="AR179"/>
      <c r="AS179"/>
      <c r="AT179"/>
      <c r="AU179"/>
      <c r="AV179" s="248">
        <v>12.565</v>
      </c>
      <c r="AW179" s="248">
        <v>12.02</v>
      </c>
      <c r="AX179"/>
      <c r="AY179"/>
      <c r="AZ179"/>
      <c r="BA179"/>
      <c r="BB179"/>
      <c r="BC179"/>
      <c r="BD179" s="246">
        <v>33.31</v>
      </c>
      <c r="BE179" s="246">
        <v>13.38</v>
      </c>
      <c r="BF179" s="246">
        <v>12.5</v>
      </c>
    </row>
    <row r="180" spans="1:58" x14ac:dyDescent="0.25">
      <c r="A180" s="232">
        <v>40720</v>
      </c>
      <c r="B180" s="242">
        <f t="shared" ref="B180:C180" si="255">(B179+B181)/2</f>
        <v>6.2549999999999999</v>
      </c>
      <c r="C180" s="244">
        <f t="shared" si="255"/>
        <v>6.2799999999999994</v>
      </c>
      <c r="D180"/>
      <c r="E180"/>
      <c r="F180"/>
      <c r="G180"/>
      <c r="H180" s="242">
        <f t="shared" ref="H180:I180" si="256">(H179+H181)/2</f>
        <v>7.7249999999999996</v>
      </c>
      <c r="I180" s="242">
        <f t="shared" si="256"/>
        <v>1.1499999999999999</v>
      </c>
      <c r="J180"/>
      <c r="K180"/>
      <c r="L180"/>
      <c r="M180"/>
      <c r="N180" s="243">
        <f t="shared" ref="N180" si="257">(N179+N181)/2</f>
        <v>46</v>
      </c>
      <c r="O180"/>
      <c r="P180"/>
      <c r="Q180"/>
      <c r="R180" s="243">
        <f t="shared" ref="R180:S180" si="258">(R179+R181)/2</f>
        <v>0</v>
      </c>
      <c r="S180" s="244">
        <f t="shared" si="258"/>
        <v>3.2965</v>
      </c>
      <c r="T180"/>
      <c r="U180"/>
      <c r="V180" s="244">
        <f t="shared" ref="V180:W180" si="259">(V179+V181)/2</f>
        <v>0.10050000000000001</v>
      </c>
      <c r="W180" s="244">
        <f t="shared" si="259"/>
        <v>0.1545</v>
      </c>
      <c r="X180"/>
      <c r="Y180"/>
      <c r="Z180"/>
      <c r="AA180"/>
      <c r="AB180"/>
      <c r="AC180" s="245">
        <f t="shared" ref="AC180" si="260">(AC179+AC181)/2</f>
        <v>31.5</v>
      </c>
      <c r="AD180"/>
      <c r="AE180"/>
      <c r="AF180"/>
      <c r="AG180"/>
      <c r="AH180" s="245">
        <f t="shared" ref="AH180" si="261">(AH179+AH181)/2</f>
        <v>63</v>
      </c>
      <c r="AI180"/>
      <c r="AJ180" s="245">
        <f t="shared" ref="AJ180" si="262">(AJ179+AJ181)/2</f>
        <v>22.1</v>
      </c>
      <c r="AK180"/>
      <c r="AL180" s="245">
        <f t="shared" ref="AL180:AM180" si="263">(AL179+AL181)/2</f>
        <v>7.3000000000000007</v>
      </c>
      <c r="AM180" s="244">
        <f t="shared" si="263"/>
        <v>6.3E-2</v>
      </c>
      <c r="AN180"/>
      <c r="AO180" s="245">
        <f t="shared" ref="AO180" si="264">(AO179+AO181)/2</f>
        <v>11.350000000000001</v>
      </c>
      <c r="AP180" s="246">
        <v>60.13</v>
      </c>
      <c r="AQ180" s="246">
        <v>1.07</v>
      </c>
      <c r="AR180"/>
      <c r="AS180"/>
      <c r="AT180"/>
      <c r="AU180"/>
      <c r="AV180" s="248">
        <v>12.814</v>
      </c>
      <c r="AW180" s="248">
        <v>12.26</v>
      </c>
      <c r="AX180"/>
      <c r="AY180"/>
      <c r="AZ180"/>
      <c r="BA180"/>
      <c r="BB180"/>
      <c r="BC180"/>
      <c r="BD180" s="242">
        <f>(BD179+BD181)/2</f>
        <v>31.955000000000002</v>
      </c>
      <c r="BE180" s="242">
        <f>(BE179+BE181)/2</f>
        <v>13.02</v>
      </c>
      <c r="BF180" s="242">
        <f>(BF179+BF181)/2</f>
        <v>14.64</v>
      </c>
    </row>
    <row r="181" spans="1:58" x14ac:dyDescent="0.25">
      <c r="A181" s="232">
        <v>40721</v>
      </c>
      <c r="B181" s="246">
        <v>6.45</v>
      </c>
      <c r="C181" s="248">
        <v>6.38</v>
      </c>
      <c r="D181"/>
      <c r="E181"/>
      <c r="F181"/>
      <c r="G181"/>
      <c r="H181" s="246">
        <v>7.97</v>
      </c>
      <c r="I181" s="246">
        <v>1.1399999999999999</v>
      </c>
      <c r="J181"/>
      <c r="K181"/>
      <c r="L181"/>
      <c r="M181"/>
      <c r="N181" s="247">
        <v>49</v>
      </c>
      <c r="O181"/>
      <c r="P181"/>
      <c r="Q181"/>
      <c r="R181" s="247">
        <v>0</v>
      </c>
      <c r="S181" s="248">
        <v>3.4470000000000001</v>
      </c>
      <c r="T181"/>
      <c r="U181"/>
      <c r="V181" s="248">
        <v>0.104</v>
      </c>
      <c r="W181" s="248">
        <v>0.216</v>
      </c>
      <c r="X181"/>
      <c r="Y181"/>
      <c r="Z181"/>
      <c r="AA181"/>
      <c r="AB181"/>
      <c r="AC181" s="249">
        <v>31</v>
      </c>
      <c r="AD181"/>
      <c r="AE181"/>
      <c r="AF181"/>
      <c r="AG181"/>
      <c r="AH181" s="249">
        <v>62</v>
      </c>
      <c r="AI181"/>
      <c r="AJ181" s="249">
        <v>20.7</v>
      </c>
      <c r="AK181"/>
      <c r="AL181" s="249">
        <v>7.4</v>
      </c>
      <c r="AM181" s="248">
        <v>6.8000000000000005E-2</v>
      </c>
      <c r="AN181"/>
      <c r="AO181" s="249">
        <v>11.8</v>
      </c>
      <c r="AP181" s="246">
        <v>60.13</v>
      </c>
      <c r="AQ181" s="246">
        <v>1.05</v>
      </c>
      <c r="AR181"/>
      <c r="AS181"/>
      <c r="AT181"/>
      <c r="AU181"/>
      <c r="AV181" s="248">
        <v>13.018000000000001</v>
      </c>
      <c r="AW181" s="248">
        <v>12.483000000000001</v>
      </c>
      <c r="AX181"/>
      <c r="AY181"/>
      <c r="AZ181"/>
      <c r="BA181"/>
      <c r="BB181"/>
      <c r="BC181"/>
      <c r="BD181" s="246">
        <v>30.6</v>
      </c>
      <c r="BE181" s="246">
        <v>12.66</v>
      </c>
      <c r="BF181" s="246">
        <v>16.78</v>
      </c>
    </row>
    <row r="182" spans="1:58" x14ac:dyDescent="0.25">
      <c r="A182" s="232">
        <v>40722</v>
      </c>
      <c r="B182" s="246">
        <v>6.19</v>
      </c>
      <c r="C182" s="248">
        <v>6.52</v>
      </c>
      <c r="D182"/>
      <c r="E182"/>
      <c r="F182"/>
      <c r="G182"/>
      <c r="H182" s="246">
        <v>7.23</v>
      </c>
      <c r="I182" s="246">
        <v>1.1399999999999999</v>
      </c>
      <c r="J182"/>
      <c r="K182"/>
      <c r="L182"/>
      <c r="M182"/>
      <c r="N182" s="247">
        <v>44</v>
      </c>
      <c r="O182"/>
      <c r="P182"/>
      <c r="Q182"/>
      <c r="R182" s="247">
        <v>0</v>
      </c>
      <c r="S182" s="248">
        <v>2.6970000000000001</v>
      </c>
      <c r="T182"/>
      <c r="U182"/>
      <c r="V182" s="248">
        <v>0.123</v>
      </c>
      <c r="W182" s="248">
        <v>0.29699999999999999</v>
      </c>
      <c r="X182"/>
      <c r="Y182"/>
      <c r="Z182"/>
      <c r="AA182"/>
      <c r="AB182"/>
      <c r="AC182" s="249">
        <v>30.4</v>
      </c>
      <c r="AD182"/>
      <c r="AE182"/>
      <c r="AF182"/>
      <c r="AG182"/>
      <c r="AH182" s="249">
        <v>60.8</v>
      </c>
      <c r="AI182"/>
      <c r="AJ182" s="249">
        <v>24.9</v>
      </c>
      <c r="AK182"/>
      <c r="AL182" s="249">
        <v>6.8</v>
      </c>
      <c r="AM182" s="248">
        <v>7.0999999999999994E-2</v>
      </c>
      <c r="AN182"/>
      <c r="AO182" s="249">
        <v>11.7</v>
      </c>
      <c r="AP182" s="246">
        <v>65.05</v>
      </c>
      <c r="AQ182" s="246">
        <v>1.18</v>
      </c>
      <c r="AR182"/>
      <c r="AS182"/>
      <c r="AT182"/>
      <c r="AU182"/>
      <c r="AV182" s="248">
        <v>14.074999999999999</v>
      </c>
      <c r="AW182" s="248">
        <v>12.708</v>
      </c>
      <c r="AX182"/>
      <c r="AY182"/>
      <c r="AZ182"/>
      <c r="BA182"/>
      <c r="BB182"/>
      <c r="BC182"/>
      <c r="BD182" s="246">
        <v>31.93</v>
      </c>
      <c r="BE182" s="246">
        <v>13.98</v>
      </c>
      <c r="BF182" s="246">
        <v>10.24</v>
      </c>
    </row>
    <row r="183" spans="1:58" x14ac:dyDescent="0.25">
      <c r="A183" s="232">
        <v>40723</v>
      </c>
      <c r="B183" s="246">
        <v>6.29</v>
      </c>
      <c r="C183" s="248">
        <v>6.92</v>
      </c>
      <c r="D183"/>
      <c r="E183"/>
      <c r="F183"/>
      <c r="G183"/>
      <c r="H183" s="246">
        <v>7.49</v>
      </c>
      <c r="I183" s="246">
        <v>1.04</v>
      </c>
      <c r="J183"/>
      <c r="K183"/>
      <c r="L183"/>
      <c r="M183"/>
      <c r="N183" s="247">
        <v>44</v>
      </c>
      <c r="O183"/>
      <c r="P183"/>
      <c r="Q183"/>
      <c r="R183" s="247">
        <v>0</v>
      </c>
      <c r="S183" s="248">
        <v>2.802</v>
      </c>
      <c r="T183"/>
      <c r="U183"/>
      <c r="V183" s="248">
        <v>9.9000000000000005E-2</v>
      </c>
      <c r="W183" s="248">
        <v>0.254</v>
      </c>
      <c r="X183"/>
      <c r="Y183"/>
      <c r="Z183"/>
      <c r="AA183"/>
      <c r="AB183"/>
      <c r="AC183" s="249">
        <v>31.1</v>
      </c>
      <c r="AD183"/>
      <c r="AE183"/>
      <c r="AF183"/>
      <c r="AG183"/>
      <c r="AH183" s="249">
        <v>62.3</v>
      </c>
      <c r="AI183"/>
      <c r="AJ183" s="249">
        <v>24.3</v>
      </c>
      <c r="AK183"/>
      <c r="AL183" s="249">
        <v>7.4</v>
      </c>
      <c r="AM183" s="248">
        <v>7.9000000000000001E-2</v>
      </c>
      <c r="AN183"/>
      <c r="AO183" s="249">
        <v>12.2</v>
      </c>
      <c r="AP183" s="246">
        <v>60.79</v>
      </c>
      <c r="AQ183" s="246">
        <v>1.21</v>
      </c>
      <c r="AR183"/>
      <c r="AS183"/>
      <c r="AT183"/>
      <c r="AU183"/>
      <c r="AV183" s="248">
        <v>13.648</v>
      </c>
      <c r="AW183" s="248">
        <v>12.271000000000001</v>
      </c>
      <c r="AX183"/>
      <c r="AY183"/>
      <c r="AZ183"/>
      <c r="BA183"/>
      <c r="BB183"/>
      <c r="BC183"/>
      <c r="BD183" s="246">
        <v>29.78</v>
      </c>
      <c r="BE183" s="246">
        <v>13.17</v>
      </c>
      <c r="BF183" s="246">
        <v>11.2</v>
      </c>
    </row>
    <row r="184" spans="1:58" ht="15.75" thickBot="1" x14ac:dyDescent="0.3">
      <c r="A184" s="232">
        <v>40724</v>
      </c>
      <c r="B184" s="330">
        <v>6.49</v>
      </c>
      <c r="C184" s="329">
        <v>6.98</v>
      </c>
      <c r="D184"/>
      <c r="E184"/>
      <c r="F184"/>
      <c r="G184"/>
      <c r="H184" s="330">
        <v>7.91</v>
      </c>
      <c r="I184" s="330">
        <v>1.1200000000000001</v>
      </c>
      <c r="J184"/>
      <c r="K184"/>
      <c r="L184"/>
      <c r="M184"/>
      <c r="N184" s="331">
        <v>46</v>
      </c>
      <c r="O184"/>
      <c r="P184"/>
      <c r="Q184"/>
      <c r="R184" s="331">
        <v>0</v>
      </c>
      <c r="S184" s="329">
        <v>2.7429999999999999</v>
      </c>
      <c r="T184"/>
      <c r="U184"/>
      <c r="V184" s="329">
        <v>0.114</v>
      </c>
      <c r="W184" s="329">
        <v>0.34300000000000003</v>
      </c>
      <c r="X184"/>
      <c r="Y184"/>
      <c r="Z184"/>
      <c r="AA184"/>
      <c r="AB184"/>
      <c r="AC184" s="332">
        <v>30.1</v>
      </c>
      <c r="AD184"/>
      <c r="AE184"/>
      <c r="AF184"/>
      <c r="AG184"/>
      <c r="AH184" s="332">
        <v>60.2</v>
      </c>
      <c r="AI184"/>
      <c r="AJ184" s="332">
        <v>23.5</v>
      </c>
      <c r="AK184"/>
      <c r="AL184" s="332">
        <v>8.8000000000000007</v>
      </c>
      <c r="AM184" s="329">
        <v>0.112</v>
      </c>
      <c r="AN184"/>
      <c r="AO184" s="332">
        <v>12</v>
      </c>
      <c r="AP184" s="330">
        <v>65.33</v>
      </c>
      <c r="AQ184" s="330">
        <v>0.96</v>
      </c>
      <c r="AR184"/>
      <c r="AS184"/>
      <c r="AT184"/>
      <c r="AU184"/>
      <c r="AV184" s="329">
        <v>14.782999999999999</v>
      </c>
      <c r="AW184" s="329">
        <v>14.276999999999999</v>
      </c>
      <c r="AX184"/>
      <c r="AY184"/>
      <c r="AZ184"/>
      <c r="BA184"/>
      <c r="BB184"/>
      <c r="BC184"/>
      <c r="BD184" s="330">
        <v>31.67</v>
      </c>
      <c r="BE184" s="330">
        <v>12.7</v>
      </c>
      <c r="BF184" s="330">
        <v>11.39</v>
      </c>
    </row>
    <row r="185" spans="1:58" x14ac:dyDescent="0.25">
      <c r="A185" s="232">
        <v>40725</v>
      </c>
      <c r="B185" s="246">
        <v>6.68</v>
      </c>
      <c r="C185" s="248">
        <v>6.19</v>
      </c>
      <c r="D185"/>
      <c r="E185"/>
      <c r="F185"/>
      <c r="G185"/>
      <c r="H185" s="246">
        <v>7.37</v>
      </c>
      <c r="I185" s="246">
        <v>1.03</v>
      </c>
      <c r="J185"/>
      <c r="K185"/>
      <c r="L185"/>
      <c r="M185"/>
      <c r="N185" s="247">
        <v>44</v>
      </c>
      <c r="O185"/>
      <c r="P185"/>
      <c r="Q185"/>
      <c r="R185" s="247">
        <v>0</v>
      </c>
      <c r="S185" s="248">
        <v>3.8119999999999998</v>
      </c>
      <c r="T185"/>
      <c r="U185"/>
      <c r="V185" s="248">
        <v>8.6999999999999994E-2</v>
      </c>
      <c r="W185" s="248">
        <v>0.16500000000000001</v>
      </c>
      <c r="X185"/>
      <c r="Y185"/>
      <c r="Z185"/>
      <c r="AA185"/>
      <c r="AB185"/>
      <c r="AC185" s="249">
        <v>31.2</v>
      </c>
      <c r="AD185"/>
      <c r="AE185"/>
      <c r="AF185"/>
      <c r="AG185"/>
      <c r="AH185" s="249">
        <v>62.5</v>
      </c>
      <c r="AI185"/>
      <c r="AJ185" s="249">
        <v>21.5</v>
      </c>
      <c r="AK185"/>
      <c r="AL185" s="249">
        <v>9.1999999999999993</v>
      </c>
      <c r="AM185" s="248">
        <v>9.8000000000000004E-2</v>
      </c>
      <c r="AN185"/>
      <c r="AO185" s="249">
        <v>12.4</v>
      </c>
      <c r="AP185" s="246">
        <v>60.13</v>
      </c>
      <c r="AQ185" s="246">
        <v>1.23</v>
      </c>
      <c r="AR185"/>
      <c r="AS185"/>
      <c r="AT185"/>
      <c r="AU185"/>
      <c r="AV185" s="248">
        <v>13.02</v>
      </c>
      <c r="AW185" s="248">
        <v>12.090999999999999</v>
      </c>
      <c r="AX185"/>
      <c r="AY185"/>
      <c r="AZ185"/>
      <c r="BA185"/>
      <c r="BB185"/>
      <c r="BC185"/>
      <c r="BD185" s="246">
        <v>28.17</v>
      </c>
      <c r="BE185" s="246">
        <v>9.4499999999999993</v>
      </c>
      <c r="BF185" s="246">
        <v>12.65</v>
      </c>
    </row>
    <row r="186" spans="1:58" x14ac:dyDescent="0.25">
      <c r="A186" s="232">
        <v>40726</v>
      </c>
      <c r="B186" s="246">
        <v>6.58</v>
      </c>
      <c r="C186" s="248">
        <v>6.21</v>
      </c>
      <c r="D186"/>
      <c r="E186"/>
      <c r="F186"/>
      <c r="G186"/>
      <c r="H186" s="246">
        <v>6.7</v>
      </c>
      <c r="I186" s="246">
        <v>0.85</v>
      </c>
      <c r="J186"/>
      <c r="K186"/>
      <c r="L186"/>
      <c r="M186"/>
      <c r="N186" s="247">
        <v>42</v>
      </c>
      <c r="O186"/>
      <c r="P186"/>
      <c r="Q186"/>
      <c r="R186" s="247">
        <v>0</v>
      </c>
      <c r="S186" s="248">
        <v>0.50900000000000001</v>
      </c>
      <c r="T186"/>
      <c r="U186"/>
      <c r="V186" s="248">
        <v>8.2000000000000003E-2</v>
      </c>
      <c r="W186" s="248">
        <v>7.8E-2</v>
      </c>
      <c r="X186"/>
      <c r="Y186"/>
      <c r="Z186"/>
      <c r="AA186"/>
      <c r="AB186"/>
      <c r="AC186" s="249">
        <v>32.1</v>
      </c>
      <c r="AD186"/>
      <c r="AE186"/>
      <c r="AF186"/>
      <c r="AG186"/>
      <c r="AH186" s="249">
        <v>64.3</v>
      </c>
      <c r="AI186"/>
      <c r="AJ186" s="249">
        <v>23.5</v>
      </c>
      <c r="AK186"/>
      <c r="AL186" s="249">
        <v>9.6</v>
      </c>
      <c r="AM186" s="248">
        <v>0.104</v>
      </c>
      <c r="AN186"/>
      <c r="AO186" s="249">
        <v>12.5</v>
      </c>
      <c r="AP186" s="246">
        <v>60.13</v>
      </c>
      <c r="AQ186" s="246">
        <v>1.18</v>
      </c>
      <c r="AR186"/>
      <c r="AS186"/>
      <c r="AT186"/>
      <c r="AU186"/>
      <c r="AV186" s="248">
        <v>13.9</v>
      </c>
      <c r="AW186" s="248">
        <v>13.43</v>
      </c>
      <c r="AX186"/>
      <c r="AY186"/>
      <c r="AZ186"/>
      <c r="BA186"/>
      <c r="BB186"/>
      <c r="BC186"/>
      <c r="BD186" s="246">
        <v>28.64</v>
      </c>
      <c r="BE186" s="246">
        <v>10.02</v>
      </c>
      <c r="BF186" s="246">
        <v>10.199999999999999</v>
      </c>
    </row>
    <row r="187" spans="1:58" x14ac:dyDescent="0.25">
      <c r="A187" s="232">
        <v>40727</v>
      </c>
      <c r="B187" s="242">
        <f t="shared" ref="B187:C187" si="265">(B186+B188)/2</f>
        <v>6.4950000000000001</v>
      </c>
      <c r="C187" s="244">
        <f t="shared" si="265"/>
        <v>6.37</v>
      </c>
      <c r="D187"/>
      <c r="E187"/>
      <c r="F187"/>
      <c r="G187"/>
      <c r="H187" s="242">
        <f t="shared" ref="H187:I187" si="266">(H186+H188)/2</f>
        <v>7.29</v>
      </c>
      <c r="I187" s="242">
        <f t="shared" si="266"/>
        <v>0.96</v>
      </c>
      <c r="J187"/>
      <c r="K187"/>
      <c r="L187"/>
      <c r="M187"/>
      <c r="N187" s="243">
        <f t="shared" ref="N187" si="267">(N186+N188)/2</f>
        <v>43</v>
      </c>
      <c r="O187"/>
      <c r="P187"/>
      <c r="Q187"/>
      <c r="R187" s="243">
        <f t="shared" ref="R187:S187" si="268">(R186+R188)/2</f>
        <v>0</v>
      </c>
      <c r="S187" s="244">
        <f t="shared" si="268"/>
        <v>0.67599999999999993</v>
      </c>
      <c r="T187"/>
      <c r="U187"/>
      <c r="V187" s="244">
        <f t="shared" ref="V187:W187" si="269">(V186+V188)/2</f>
        <v>8.6499999999999994E-2</v>
      </c>
      <c r="W187" s="244">
        <f t="shared" si="269"/>
        <v>9.7000000000000003E-2</v>
      </c>
      <c r="X187"/>
      <c r="Y187"/>
      <c r="Z187"/>
      <c r="AA187"/>
      <c r="AB187"/>
      <c r="AC187" s="245">
        <f t="shared" ref="AC187" si="270">(AC186+AC188)/2</f>
        <v>30.5</v>
      </c>
      <c r="AD187"/>
      <c r="AE187"/>
      <c r="AF187"/>
      <c r="AG187"/>
      <c r="AH187" s="245">
        <f t="shared" ref="AH187" si="271">(AH186+AH188)/2</f>
        <v>61.05</v>
      </c>
      <c r="AI187"/>
      <c r="AJ187" s="245">
        <f t="shared" ref="AJ187" si="272">(AJ186+AJ188)/2</f>
        <v>23.15</v>
      </c>
      <c r="AK187"/>
      <c r="AL187" s="245">
        <f t="shared" ref="AL187:AM187" si="273">(AL186+AL188)/2</f>
        <v>9.4499999999999993</v>
      </c>
      <c r="AM187" s="244">
        <f t="shared" si="273"/>
        <v>9.5500000000000002E-2</v>
      </c>
      <c r="AN187"/>
      <c r="AO187" s="245">
        <f t="shared" ref="AO187" si="274">(AO186+AO188)/2</f>
        <v>13.15</v>
      </c>
      <c r="AP187" s="246">
        <v>60.12</v>
      </c>
      <c r="AQ187" s="246">
        <v>1.1299999999999999</v>
      </c>
      <c r="AR187"/>
      <c r="AS187"/>
      <c r="AT187"/>
      <c r="AU187"/>
      <c r="AV187" s="248">
        <v>14.311999999999999</v>
      </c>
      <c r="AW187" s="248">
        <v>13.785</v>
      </c>
      <c r="AX187"/>
      <c r="AY187"/>
      <c r="AZ187"/>
      <c r="BA187"/>
      <c r="BB187"/>
      <c r="BC187"/>
      <c r="BD187" s="246">
        <v>28.64</v>
      </c>
      <c r="BE187" s="246">
        <v>10.02</v>
      </c>
      <c r="BF187" s="246">
        <v>10.199999999999999</v>
      </c>
    </row>
    <row r="188" spans="1:58" x14ac:dyDescent="0.25">
      <c r="A188" s="232">
        <v>40728</v>
      </c>
      <c r="B188" s="246">
        <v>6.41</v>
      </c>
      <c r="C188" s="248">
        <v>6.53</v>
      </c>
      <c r="D188"/>
      <c r="E188"/>
      <c r="F188"/>
      <c r="G188"/>
      <c r="H188" s="246">
        <v>7.88</v>
      </c>
      <c r="I188" s="246">
        <v>1.07</v>
      </c>
      <c r="J188"/>
      <c r="K188"/>
      <c r="L188"/>
      <c r="M188"/>
      <c r="N188" s="247">
        <v>44</v>
      </c>
      <c r="O188"/>
      <c r="P188"/>
      <c r="Q188"/>
      <c r="R188" s="247">
        <v>0</v>
      </c>
      <c r="S188" s="248">
        <v>0.84299999999999997</v>
      </c>
      <c r="T188"/>
      <c r="U188"/>
      <c r="V188" s="248">
        <v>9.0999999999999998E-2</v>
      </c>
      <c r="W188" s="248">
        <v>0.11600000000000001</v>
      </c>
      <c r="X188"/>
      <c r="Y188"/>
      <c r="Z188"/>
      <c r="AA188"/>
      <c r="AB188"/>
      <c r="AC188" s="249">
        <v>28.9</v>
      </c>
      <c r="AD188"/>
      <c r="AE188"/>
      <c r="AF188"/>
      <c r="AG188"/>
      <c r="AH188" s="249">
        <v>57.8</v>
      </c>
      <c r="AI188"/>
      <c r="AJ188" s="249">
        <v>22.8</v>
      </c>
      <c r="AK188"/>
      <c r="AL188" s="249">
        <v>9.3000000000000007</v>
      </c>
      <c r="AM188" s="248">
        <v>8.6999999999999994E-2</v>
      </c>
      <c r="AN188"/>
      <c r="AO188" s="249">
        <v>13.8</v>
      </c>
      <c r="AP188" s="246">
        <v>74.819999999999993</v>
      </c>
      <c r="AQ188" s="246">
        <v>1.36</v>
      </c>
      <c r="AR188"/>
      <c r="AS188"/>
      <c r="AT188"/>
      <c r="AU188"/>
      <c r="AV188" s="248">
        <v>14.878</v>
      </c>
      <c r="AW188" s="248">
        <v>13.988</v>
      </c>
      <c r="AX188"/>
      <c r="AY188"/>
      <c r="AZ188"/>
      <c r="BA188"/>
      <c r="BB188"/>
      <c r="BC188"/>
      <c r="BD188" s="246">
        <v>24.83</v>
      </c>
      <c r="BE188" s="246">
        <v>9.84</v>
      </c>
      <c r="BF188" s="246">
        <v>10.5</v>
      </c>
    </row>
    <row r="189" spans="1:58" x14ac:dyDescent="0.25">
      <c r="A189" s="232">
        <v>40729</v>
      </c>
      <c r="B189" s="246">
        <v>6.22</v>
      </c>
      <c r="C189" s="248">
        <v>6.47</v>
      </c>
      <c r="D189"/>
      <c r="E189"/>
      <c r="F189"/>
      <c r="G189"/>
      <c r="H189" s="246">
        <v>7.74</v>
      </c>
      <c r="I189" s="246">
        <v>1.1100000000000001</v>
      </c>
      <c r="J189"/>
      <c r="K189"/>
      <c r="L189"/>
      <c r="M189"/>
      <c r="N189" s="247">
        <v>47</v>
      </c>
      <c r="O189"/>
      <c r="P189"/>
      <c r="Q189"/>
      <c r="R189" s="247">
        <v>0</v>
      </c>
      <c r="S189" s="248">
        <v>1.411</v>
      </c>
      <c r="T189"/>
      <c r="U189"/>
      <c r="V189" s="248">
        <v>0.108</v>
      </c>
      <c r="W189" s="248">
        <v>0.14099999999999999</v>
      </c>
      <c r="X189"/>
      <c r="Y189"/>
      <c r="Z189"/>
      <c r="AA189"/>
      <c r="AB189"/>
      <c r="AC189" s="249">
        <v>30.4</v>
      </c>
      <c r="AD189"/>
      <c r="AE189"/>
      <c r="AF189"/>
      <c r="AG189"/>
      <c r="AH189" s="249">
        <v>60.8</v>
      </c>
      <c r="AI189"/>
      <c r="AJ189" s="249">
        <v>23.8</v>
      </c>
      <c r="AK189"/>
      <c r="AL189" s="249">
        <v>8.6</v>
      </c>
      <c r="AM189" s="248">
        <v>7.2999999999999995E-2</v>
      </c>
      <c r="AN189"/>
      <c r="AO189" s="249">
        <v>14</v>
      </c>
      <c r="AP189" s="246">
        <v>74.89</v>
      </c>
      <c r="AQ189" s="246">
        <v>1.34</v>
      </c>
      <c r="AR189"/>
      <c r="AS189"/>
      <c r="AT189"/>
      <c r="AU189"/>
      <c r="AV189" s="248">
        <v>14.785</v>
      </c>
      <c r="AW189" s="248">
        <v>13.851000000000001</v>
      </c>
      <c r="AX189"/>
      <c r="AY189"/>
      <c r="AZ189"/>
      <c r="BA189"/>
      <c r="BB189"/>
      <c r="BC189"/>
      <c r="BD189" s="246">
        <v>25.61</v>
      </c>
      <c r="BE189" s="246">
        <v>10.54</v>
      </c>
      <c r="BF189" s="246">
        <v>11.37</v>
      </c>
    </row>
    <row r="190" spans="1:58" x14ac:dyDescent="0.25">
      <c r="A190" s="232">
        <v>40730</v>
      </c>
      <c r="B190" s="246">
        <v>6.58</v>
      </c>
      <c r="C190" s="248">
        <v>6.11</v>
      </c>
      <c r="D190"/>
      <c r="E190"/>
      <c r="F190"/>
      <c r="G190"/>
      <c r="H190" s="246">
        <v>7.48</v>
      </c>
      <c r="I190" s="246">
        <v>1.04</v>
      </c>
      <c r="J190"/>
      <c r="K190"/>
      <c r="L190"/>
      <c r="M190"/>
      <c r="N190" s="247">
        <v>43</v>
      </c>
      <c r="O190"/>
      <c r="P190"/>
      <c r="Q190"/>
      <c r="R190" s="247">
        <v>0</v>
      </c>
      <c r="S190" s="248">
        <v>1.367</v>
      </c>
      <c r="T190"/>
      <c r="U190"/>
      <c r="V190" s="248">
        <v>8.8999999999999996E-2</v>
      </c>
      <c r="W190" s="248">
        <v>0.14499999999999999</v>
      </c>
      <c r="X190"/>
      <c r="Y190"/>
      <c r="Z190"/>
      <c r="AA190"/>
      <c r="AB190"/>
      <c r="AC190" s="249">
        <v>30.1</v>
      </c>
      <c r="AD190"/>
      <c r="AE190"/>
      <c r="AF190"/>
      <c r="AG190"/>
      <c r="AH190" s="249">
        <v>60.1</v>
      </c>
      <c r="AI190"/>
      <c r="AJ190" s="249">
        <v>26.5</v>
      </c>
      <c r="AK190"/>
      <c r="AL190" s="249">
        <v>9.1999999999999993</v>
      </c>
      <c r="AM190" s="248">
        <v>4.4999999999999998E-2</v>
      </c>
      <c r="AN190"/>
      <c r="AO190" s="249">
        <v>14.2</v>
      </c>
      <c r="AP190" s="246">
        <v>69.89</v>
      </c>
      <c r="AQ190" s="246">
        <v>1.1200000000000001</v>
      </c>
      <c r="AR190"/>
      <c r="AS190"/>
      <c r="AT190"/>
      <c r="AU190"/>
      <c r="AV190" s="248">
        <v>15.597</v>
      </c>
      <c r="AW190" s="248">
        <v>14.707000000000001</v>
      </c>
      <c r="AX190"/>
      <c r="AY190"/>
      <c r="AZ190"/>
      <c r="BA190"/>
      <c r="BB190"/>
      <c r="BC190"/>
      <c r="BD190" s="246">
        <v>29.57</v>
      </c>
      <c r="BE190" s="246">
        <v>8.56</v>
      </c>
      <c r="BF190" s="246">
        <v>11.76</v>
      </c>
    </row>
    <row r="191" spans="1:58" x14ac:dyDescent="0.25">
      <c r="A191" s="232">
        <v>40731</v>
      </c>
      <c r="B191" s="246">
        <v>6.62</v>
      </c>
      <c r="C191" s="248">
        <v>6.29</v>
      </c>
      <c r="D191"/>
      <c r="E191"/>
      <c r="F191"/>
      <c r="G191"/>
      <c r="H191" s="246">
        <v>7.11</v>
      </c>
      <c r="I191" s="246">
        <v>1.0900000000000001</v>
      </c>
      <c r="J191"/>
      <c r="K191"/>
      <c r="L191"/>
      <c r="M191"/>
      <c r="N191" s="247">
        <v>43</v>
      </c>
      <c r="O191"/>
      <c r="P191"/>
      <c r="Q191"/>
      <c r="R191" s="247">
        <v>0</v>
      </c>
      <c r="S191" s="248">
        <v>1.3340000000000001</v>
      </c>
      <c r="T191"/>
      <c r="U191"/>
      <c r="V191" s="248">
        <v>9.0999999999999998E-2</v>
      </c>
      <c r="W191" s="248">
        <v>9.8000000000000004E-2</v>
      </c>
      <c r="X191"/>
      <c r="Y191"/>
      <c r="Z191"/>
      <c r="AA191"/>
      <c r="AB191"/>
      <c r="AC191" s="249">
        <v>30.6</v>
      </c>
      <c r="AD191"/>
      <c r="AE191"/>
      <c r="AF191"/>
      <c r="AG191"/>
      <c r="AH191" s="249">
        <v>61.1</v>
      </c>
      <c r="AI191"/>
      <c r="AJ191" s="249">
        <v>23.3</v>
      </c>
      <c r="AK191"/>
      <c r="AL191" s="249">
        <v>9.3000000000000007</v>
      </c>
      <c r="AM191" s="248">
        <v>6.2E-2</v>
      </c>
      <c r="AN191"/>
      <c r="AO191" s="249">
        <v>14.4</v>
      </c>
      <c r="AP191" s="246">
        <v>79.02</v>
      </c>
      <c r="AQ191" s="246">
        <v>1.35</v>
      </c>
      <c r="AR191"/>
      <c r="AS191"/>
      <c r="AT191"/>
      <c r="AU191"/>
      <c r="AV191" s="248">
        <v>15.68</v>
      </c>
      <c r="AW191" s="248">
        <v>14.717000000000001</v>
      </c>
      <c r="AX191"/>
      <c r="AY191"/>
      <c r="AZ191"/>
      <c r="BA191"/>
      <c r="BB191"/>
      <c r="BC191"/>
      <c r="BD191" s="246">
        <v>28.64</v>
      </c>
      <c r="BE191" s="246">
        <v>8.58</v>
      </c>
      <c r="BF191" s="246">
        <v>12.01</v>
      </c>
    </row>
    <row r="192" spans="1:58" x14ac:dyDescent="0.25">
      <c r="A192" s="232">
        <v>40732</v>
      </c>
      <c r="B192" s="246">
        <v>6.31</v>
      </c>
      <c r="C192" s="248">
        <v>6.55</v>
      </c>
      <c r="D192"/>
      <c r="E192"/>
      <c r="F192"/>
      <c r="G192"/>
      <c r="H192" s="246">
        <v>7.32</v>
      </c>
      <c r="I192" s="246">
        <v>1.1000000000000001</v>
      </c>
      <c r="J192"/>
      <c r="K192"/>
      <c r="L192"/>
      <c r="M192"/>
      <c r="N192" s="247">
        <v>45</v>
      </c>
      <c r="O192"/>
      <c r="P192"/>
      <c r="Q192"/>
      <c r="R192" s="247">
        <v>0</v>
      </c>
      <c r="S192" s="248">
        <v>1.167</v>
      </c>
      <c r="T192"/>
      <c r="U192"/>
      <c r="V192" s="248">
        <v>0.111</v>
      </c>
      <c r="W192" s="248">
        <v>0.112</v>
      </c>
      <c r="X192"/>
      <c r="Y192"/>
      <c r="Z192"/>
      <c r="AA192"/>
      <c r="AB192"/>
      <c r="AC192" s="249">
        <v>29.2</v>
      </c>
      <c r="AD192"/>
      <c r="AE192"/>
      <c r="AF192"/>
      <c r="AG192"/>
      <c r="AH192" s="249">
        <v>58.4</v>
      </c>
      <c r="AI192"/>
      <c r="AJ192" s="249">
        <v>23.7</v>
      </c>
      <c r="AK192"/>
      <c r="AL192" s="249">
        <v>9.6</v>
      </c>
      <c r="AM192" s="248">
        <v>7.0999999999999994E-2</v>
      </c>
      <c r="AN192"/>
      <c r="AO192" s="249">
        <v>15.4</v>
      </c>
      <c r="AP192" s="246">
        <v>80.13</v>
      </c>
      <c r="AQ192" s="246">
        <v>1.43</v>
      </c>
      <c r="AR192"/>
      <c r="AS192"/>
      <c r="AT192"/>
      <c r="AU192"/>
      <c r="AV192" s="248">
        <v>15.43</v>
      </c>
      <c r="AW192" s="248">
        <v>14.4</v>
      </c>
      <c r="AX192"/>
      <c r="AY192"/>
      <c r="AZ192"/>
      <c r="BA192"/>
      <c r="BB192"/>
      <c r="BC192"/>
      <c r="BD192" s="246">
        <v>27.94</v>
      </c>
      <c r="BE192" s="246">
        <v>8.6199999999999992</v>
      </c>
      <c r="BF192" s="246">
        <v>11.03</v>
      </c>
    </row>
    <row r="193" spans="1:58" x14ac:dyDescent="0.25">
      <c r="A193" s="232">
        <v>40733</v>
      </c>
      <c r="B193" s="242">
        <f t="shared" ref="B193:C194" si="275">(B191+B192)/2</f>
        <v>6.4649999999999999</v>
      </c>
      <c r="C193" s="244">
        <f t="shared" si="275"/>
        <v>6.42</v>
      </c>
      <c r="D193"/>
      <c r="E193"/>
      <c r="F193"/>
      <c r="G193"/>
      <c r="H193" s="242">
        <f t="shared" ref="H193:I194" si="276">(H191+H192)/2</f>
        <v>7.2149999999999999</v>
      </c>
      <c r="I193" s="242">
        <f t="shared" si="276"/>
        <v>1.0950000000000002</v>
      </c>
      <c r="J193"/>
      <c r="K193"/>
      <c r="L193"/>
      <c r="M193"/>
      <c r="N193" s="243">
        <f t="shared" ref="N193:N194" si="277">(N191+N192)/2</f>
        <v>44</v>
      </c>
      <c r="O193"/>
      <c r="P193"/>
      <c r="Q193"/>
      <c r="R193" s="243">
        <f t="shared" ref="R193:S194" si="278">(R191+R192)/2</f>
        <v>0</v>
      </c>
      <c r="S193" s="244">
        <f t="shared" si="278"/>
        <v>1.2505000000000002</v>
      </c>
      <c r="T193"/>
      <c r="U193"/>
      <c r="V193" s="244">
        <f t="shared" ref="V193:W194" si="279">(V191+V192)/2</f>
        <v>0.10100000000000001</v>
      </c>
      <c r="W193" s="244">
        <f t="shared" si="279"/>
        <v>0.10500000000000001</v>
      </c>
      <c r="X193"/>
      <c r="Y193"/>
      <c r="Z193"/>
      <c r="AA193"/>
      <c r="AB193"/>
      <c r="AC193" s="245">
        <f t="shared" ref="AC193:AC194" si="280">(AC191+AC192)/2</f>
        <v>29.9</v>
      </c>
      <c r="AD193"/>
      <c r="AE193"/>
      <c r="AF193"/>
      <c r="AG193"/>
      <c r="AH193" s="245">
        <f t="shared" ref="AH193:AH194" si="281">(AH191+AH192)/2</f>
        <v>59.75</v>
      </c>
      <c r="AI193"/>
      <c r="AJ193" s="245">
        <f t="shared" ref="AJ193:AJ194" si="282">(AJ191+AJ192)/2</f>
        <v>23.5</v>
      </c>
      <c r="AK193"/>
      <c r="AL193" s="245">
        <f t="shared" ref="AL193:AM194" si="283">(AL191+AL192)/2</f>
        <v>9.4499999999999993</v>
      </c>
      <c r="AM193" s="244">
        <f t="shared" si="283"/>
        <v>6.6500000000000004E-2</v>
      </c>
      <c r="AN193"/>
      <c r="AO193" s="245">
        <f t="shared" ref="AO193:AQ194" si="284">(AO191+AO192)/2</f>
        <v>14.9</v>
      </c>
      <c r="AP193" s="242">
        <f t="shared" si="284"/>
        <v>79.574999999999989</v>
      </c>
      <c r="AQ193" s="242">
        <f t="shared" si="284"/>
        <v>1.3900000000000001</v>
      </c>
      <c r="AR193"/>
      <c r="AS193"/>
      <c r="AT193"/>
      <c r="AU193"/>
      <c r="AV193" s="244">
        <f>(AV191+AV192)/2</f>
        <v>15.555</v>
      </c>
      <c r="AW193" s="244">
        <f t="shared" ref="AW193:AW194" si="285">(AW191+AW192)/2</f>
        <v>14.5585</v>
      </c>
      <c r="AX193"/>
      <c r="AY193"/>
      <c r="AZ193"/>
      <c r="BA193"/>
      <c r="BB193"/>
      <c r="BC193"/>
      <c r="BD193" s="242">
        <f t="shared" ref="BD193:BF194" si="286">(BD191+BD192)/2</f>
        <v>28.29</v>
      </c>
      <c r="BE193" s="242">
        <f t="shared" si="286"/>
        <v>8.6</v>
      </c>
      <c r="BF193" s="242">
        <f t="shared" si="286"/>
        <v>11.52</v>
      </c>
    </row>
    <row r="194" spans="1:58" x14ac:dyDescent="0.25">
      <c r="A194" s="232">
        <v>40734</v>
      </c>
      <c r="B194" s="242">
        <f t="shared" si="275"/>
        <v>6.3874999999999993</v>
      </c>
      <c r="C194" s="244">
        <f t="shared" si="275"/>
        <v>6.4849999999999994</v>
      </c>
      <c r="D194"/>
      <c r="E194"/>
      <c r="F194"/>
      <c r="G194"/>
      <c r="H194" s="242">
        <f t="shared" si="276"/>
        <v>7.2675000000000001</v>
      </c>
      <c r="I194" s="242">
        <f t="shared" si="276"/>
        <v>1.0975000000000001</v>
      </c>
      <c r="J194"/>
      <c r="K194"/>
      <c r="L194"/>
      <c r="M194"/>
      <c r="N194" s="243">
        <f t="shared" si="277"/>
        <v>44.5</v>
      </c>
      <c r="O194"/>
      <c r="P194"/>
      <c r="Q194"/>
      <c r="R194" s="243">
        <f t="shared" si="278"/>
        <v>0</v>
      </c>
      <c r="S194" s="244">
        <f t="shared" si="278"/>
        <v>1.2087500000000002</v>
      </c>
      <c r="T194"/>
      <c r="U194"/>
      <c r="V194" s="244">
        <f t="shared" si="279"/>
        <v>0.10600000000000001</v>
      </c>
      <c r="W194" s="244">
        <f t="shared" si="279"/>
        <v>0.10850000000000001</v>
      </c>
      <c r="X194"/>
      <c r="Y194"/>
      <c r="Z194"/>
      <c r="AA194"/>
      <c r="AB194"/>
      <c r="AC194" s="245">
        <f t="shared" si="280"/>
        <v>29.549999999999997</v>
      </c>
      <c r="AD194"/>
      <c r="AE194"/>
      <c r="AF194"/>
      <c r="AG194"/>
      <c r="AH194" s="245">
        <f t="shared" si="281"/>
        <v>59.075000000000003</v>
      </c>
      <c r="AI194"/>
      <c r="AJ194" s="245">
        <f t="shared" si="282"/>
        <v>23.6</v>
      </c>
      <c r="AK194"/>
      <c r="AL194" s="245">
        <f t="shared" si="283"/>
        <v>9.5249999999999986</v>
      </c>
      <c r="AM194" s="244">
        <f t="shared" si="283"/>
        <v>6.8750000000000006E-2</v>
      </c>
      <c r="AN194"/>
      <c r="AO194" s="245">
        <f t="shared" si="284"/>
        <v>15.15</v>
      </c>
      <c r="AP194" s="242">
        <f t="shared" si="284"/>
        <v>79.852499999999992</v>
      </c>
      <c r="AQ194" s="242">
        <f t="shared" si="284"/>
        <v>1.4100000000000001</v>
      </c>
      <c r="AR194"/>
      <c r="AS194"/>
      <c r="AT194"/>
      <c r="AU194"/>
      <c r="AV194" s="244">
        <f t="shared" ref="AV194" si="287">(AV192+AV193)/2</f>
        <v>15.4925</v>
      </c>
      <c r="AW194" s="244">
        <f t="shared" si="285"/>
        <v>14.47925</v>
      </c>
      <c r="AX194"/>
      <c r="AY194"/>
      <c r="AZ194"/>
      <c r="BA194"/>
      <c r="BB194"/>
      <c r="BC194"/>
      <c r="BD194" s="242">
        <f t="shared" si="286"/>
        <v>28.115000000000002</v>
      </c>
      <c r="BE194" s="242">
        <f t="shared" si="286"/>
        <v>8.61</v>
      </c>
      <c r="BF194" s="242">
        <f t="shared" si="286"/>
        <v>11.274999999999999</v>
      </c>
    </row>
    <row r="195" spans="1:58" x14ac:dyDescent="0.25">
      <c r="A195" s="232">
        <v>40735</v>
      </c>
      <c r="B195" s="246">
        <v>7.01</v>
      </c>
      <c r="C195" s="248">
        <v>6.57</v>
      </c>
      <c r="D195"/>
      <c r="E195"/>
      <c r="F195"/>
      <c r="G195"/>
      <c r="H195" s="246">
        <v>7.19</v>
      </c>
      <c r="I195" s="246">
        <v>1.1499999999999999</v>
      </c>
      <c r="J195"/>
      <c r="K195"/>
      <c r="L195"/>
      <c r="M195"/>
      <c r="N195" s="247">
        <v>38</v>
      </c>
      <c r="O195"/>
      <c r="P195"/>
      <c r="Q195"/>
      <c r="R195" s="247">
        <v>0</v>
      </c>
      <c r="S195" s="248">
        <v>2.0209999999999999</v>
      </c>
      <c r="T195"/>
      <c r="U195"/>
      <c r="V195" s="248">
        <v>0.09</v>
      </c>
      <c r="W195" s="248">
        <v>0.13800000000000001</v>
      </c>
      <c r="X195"/>
      <c r="Y195"/>
      <c r="Z195"/>
      <c r="AA195"/>
      <c r="AB195"/>
      <c r="AC195" s="249">
        <v>28.8</v>
      </c>
      <c r="AD195"/>
      <c r="AE195"/>
      <c r="AF195"/>
      <c r="AG195"/>
      <c r="AH195" s="249">
        <v>57.7</v>
      </c>
      <c r="AI195"/>
      <c r="AJ195" s="249">
        <v>25.4</v>
      </c>
      <c r="AK195"/>
      <c r="AL195" s="249">
        <v>6.5</v>
      </c>
      <c r="AM195" s="248">
        <v>5.8999999999999997E-2</v>
      </c>
      <c r="AN195"/>
      <c r="AO195" s="249">
        <v>15.3</v>
      </c>
      <c r="AP195" s="246">
        <v>80.61</v>
      </c>
      <c r="AQ195" s="246">
        <v>1.23</v>
      </c>
      <c r="AR195"/>
      <c r="AS195"/>
      <c r="AT195"/>
      <c r="AU195"/>
      <c r="AV195" s="248">
        <v>15.86</v>
      </c>
      <c r="AW195" s="248">
        <v>15.346</v>
      </c>
      <c r="AX195"/>
      <c r="AY195"/>
      <c r="AZ195"/>
      <c r="BA195"/>
      <c r="BB195"/>
      <c r="BC195"/>
      <c r="BD195" s="246">
        <v>26.76</v>
      </c>
      <c r="BE195" s="246">
        <v>7.28</v>
      </c>
      <c r="BF195" s="246">
        <v>12</v>
      </c>
    </row>
    <row r="196" spans="1:58" x14ac:dyDescent="0.25">
      <c r="A196" s="232">
        <v>40736</v>
      </c>
      <c r="B196" s="246">
        <v>6.57</v>
      </c>
      <c r="C196" s="248">
        <v>6.32</v>
      </c>
      <c r="D196"/>
      <c r="E196"/>
      <c r="F196"/>
      <c r="G196"/>
      <c r="H196" s="246">
        <v>7.48</v>
      </c>
      <c r="I196" s="246">
        <v>0.96</v>
      </c>
      <c r="J196"/>
      <c r="K196"/>
      <c r="L196"/>
      <c r="M196"/>
      <c r="N196" s="247">
        <v>38</v>
      </c>
      <c r="O196"/>
      <c r="P196"/>
      <c r="Q196"/>
      <c r="R196" s="247">
        <v>0</v>
      </c>
      <c r="S196" s="248">
        <v>2.794</v>
      </c>
      <c r="T196"/>
      <c r="U196"/>
      <c r="V196" s="248">
        <v>8.6999999999999994E-2</v>
      </c>
      <c r="W196" s="248">
        <v>0.10299999999999999</v>
      </c>
      <c r="X196"/>
      <c r="Y196"/>
      <c r="Z196"/>
      <c r="AA196"/>
      <c r="AB196"/>
      <c r="AC196" s="249">
        <v>28.9</v>
      </c>
      <c r="AD196"/>
      <c r="AE196"/>
      <c r="AF196"/>
      <c r="AG196"/>
      <c r="AH196" s="249">
        <v>57.8</v>
      </c>
      <c r="AI196"/>
      <c r="AJ196" s="249">
        <v>25.8</v>
      </c>
      <c r="AK196"/>
      <c r="AL196" s="249">
        <v>7.2</v>
      </c>
      <c r="AM196" s="248">
        <v>6.0999999999999999E-2</v>
      </c>
      <c r="AN196"/>
      <c r="AO196" s="249">
        <v>15.4</v>
      </c>
      <c r="AP196" s="246">
        <v>50.45</v>
      </c>
      <c r="AQ196" s="242">
        <f>(AQ195+AQ197)/2</f>
        <v>1.2349999999999999</v>
      </c>
      <c r="AR196"/>
      <c r="AS196"/>
      <c r="AT196"/>
      <c r="AU196"/>
      <c r="AV196" s="248">
        <v>13.704000000000001</v>
      </c>
      <c r="AW196" s="248">
        <v>12.968999999999999</v>
      </c>
      <c r="AX196"/>
      <c r="AY196"/>
      <c r="AZ196"/>
      <c r="BA196"/>
      <c r="BB196"/>
      <c r="BC196"/>
      <c r="BD196" s="246">
        <v>26.76</v>
      </c>
      <c r="BE196" s="246">
        <v>5.62</v>
      </c>
      <c r="BF196" s="246">
        <v>11.99</v>
      </c>
    </row>
    <row r="197" spans="1:58" x14ac:dyDescent="0.25">
      <c r="A197" s="232">
        <v>40737</v>
      </c>
      <c r="B197" s="246">
        <v>6.42</v>
      </c>
      <c r="C197" s="248">
        <v>5.97</v>
      </c>
      <c r="D197"/>
      <c r="E197"/>
      <c r="F197"/>
      <c r="G197"/>
      <c r="H197" s="246">
        <v>7.02</v>
      </c>
      <c r="I197" s="246">
        <v>1.1499999999999999</v>
      </c>
      <c r="J197"/>
      <c r="K197"/>
      <c r="L197"/>
      <c r="M197"/>
      <c r="N197" s="247">
        <v>37</v>
      </c>
      <c r="O197"/>
      <c r="P197"/>
      <c r="Q197"/>
      <c r="R197" s="247">
        <v>0</v>
      </c>
      <c r="S197" s="248">
        <v>1.387</v>
      </c>
      <c r="T197"/>
      <c r="U197"/>
      <c r="V197" s="248">
        <v>9.7000000000000003E-2</v>
      </c>
      <c r="W197" s="248">
        <v>0.154</v>
      </c>
      <c r="X197"/>
      <c r="Y197"/>
      <c r="Z197"/>
      <c r="AA197"/>
      <c r="AB197"/>
      <c r="AC197" s="249">
        <v>29.8</v>
      </c>
      <c r="AD197"/>
      <c r="AE197"/>
      <c r="AF197"/>
      <c r="AG197"/>
      <c r="AH197" s="249">
        <v>59.6</v>
      </c>
      <c r="AI197"/>
      <c r="AJ197" s="249">
        <v>24.4</v>
      </c>
      <c r="AK197"/>
      <c r="AL197" s="249">
        <v>7</v>
      </c>
      <c r="AM197" s="248">
        <v>7.2999999999999995E-2</v>
      </c>
      <c r="AN197"/>
      <c r="AO197" s="249">
        <v>15.5</v>
      </c>
      <c r="AP197" s="246">
        <v>69.92</v>
      </c>
      <c r="AQ197" s="246">
        <v>1.24</v>
      </c>
      <c r="AR197"/>
      <c r="AS197"/>
      <c r="AT197"/>
      <c r="AU197"/>
      <c r="AV197" s="248">
        <v>13.92</v>
      </c>
      <c r="AW197" s="248">
        <v>13.298999999999999</v>
      </c>
      <c r="AX197"/>
      <c r="AY197"/>
      <c r="AZ197"/>
      <c r="BA197"/>
      <c r="BB197"/>
      <c r="BC197"/>
      <c r="BD197" s="242">
        <f>(BD196+BD198)/2</f>
        <v>26.76</v>
      </c>
      <c r="BE197" s="242">
        <f>(BE196+BE198)/2</f>
        <v>5.62</v>
      </c>
      <c r="BF197" s="242">
        <f>(BF196+BF198)/2</f>
        <v>11.99</v>
      </c>
    </row>
    <row r="198" spans="1:58" x14ac:dyDescent="0.25">
      <c r="A198" s="232">
        <v>40738</v>
      </c>
      <c r="B198" s="242">
        <f t="shared" ref="B198" si="288">(B197+B199)/2</f>
        <v>6.48</v>
      </c>
      <c r="C198" s="244">
        <f>(C197+C199)/2</f>
        <v>6.22</v>
      </c>
      <c r="D198"/>
      <c r="E198"/>
      <c r="F198"/>
      <c r="G198"/>
      <c r="H198" s="242">
        <f>(H197+H199)/2</f>
        <v>7.23</v>
      </c>
      <c r="I198" s="246">
        <v>1.0900000000000001</v>
      </c>
      <c r="J198"/>
      <c r="K198"/>
      <c r="L198"/>
      <c r="M198"/>
      <c r="N198" s="243">
        <f t="shared" ref="N198" si="289">(N197+N199)/2</f>
        <v>41.5</v>
      </c>
      <c r="O198"/>
      <c r="P198"/>
      <c r="Q198"/>
      <c r="R198" s="243">
        <f t="shared" ref="R198" si="290">(R197+R199)/2</f>
        <v>0</v>
      </c>
      <c r="S198" s="244">
        <f>(S197+S199)/2</f>
        <v>1.5150000000000001</v>
      </c>
      <c r="T198"/>
      <c r="U198"/>
      <c r="V198" s="244">
        <f t="shared" ref="V198:W198" si="291">(V197+V199)/2</f>
        <v>8.7499999999999994E-2</v>
      </c>
      <c r="W198" s="244">
        <f t="shared" si="291"/>
        <v>0.11399999999999999</v>
      </c>
      <c r="X198"/>
      <c r="Y198"/>
      <c r="Z198"/>
      <c r="AA198"/>
      <c r="AB198"/>
      <c r="AC198" s="245">
        <f t="shared" ref="AC198" si="292">(AC197+AC199)/2</f>
        <v>29.85</v>
      </c>
      <c r="AD198"/>
      <c r="AE198"/>
      <c r="AF198"/>
      <c r="AG198"/>
      <c r="AH198" s="245">
        <f t="shared" ref="AH198" si="293">(AH197+AH199)/2</f>
        <v>59.7</v>
      </c>
      <c r="AI198"/>
      <c r="AJ198" s="245">
        <f t="shared" ref="AJ198" si="294">(AJ197+AJ199)/2</f>
        <v>23.75</v>
      </c>
      <c r="AK198"/>
      <c r="AL198" s="245">
        <f t="shared" ref="AL198:AM198" si="295">(AL197+AL199)/2</f>
        <v>6.9</v>
      </c>
      <c r="AM198" s="244">
        <f t="shared" si="295"/>
        <v>6.25E-2</v>
      </c>
      <c r="AN198"/>
      <c r="AO198" s="245">
        <f t="shared" ref="AO198" si="296">(AO197+AO199)/2</f>
        <v>15.35</v>
      </c>
      <c r="AP198" s="246">
        <v>70.819999999999993</v>
      </c>
      <c r="AQ198" s="246">
        <v>1.33</v>
      </c>
      <c r="AR198"/>
      <c r="AS198"/>
      <c r="AT198"/>
      <c r="AU198"/>
      <c r="AV198" s="248">
        <v>14.334</v>
      </c>
      <c r="AW198" s="248">
        <v>13.27</v>
      </c>
      <c r="AX198"/>
      <c r="AY198"/>
      <c r="AZ198"/>
      <c r="BA198"/>
      <c r="BB198"/>
      <c r="BC198"/>
      <c r="BD198" s="246">
        <v>26.76</v>
      </c>
      <c r="BE198" s="246">
        <v>5.62</v>
      </c>
      <c r="BF198" s="246">
        <v>11.99</v>
      </c>
    </row>
    <row r="199" spans="1:58" x14ac:dyDescent="0.25">
      <c r="A199" s="232">
        <v>40739</v>
      </c>
      <c r="B199" s="246">
        <v>6.54</v>
      </c>
      <c r="C199" s="248">
        <v>6.47</v>
      </c>
      <c r="D199"/>
      <c r="E199"/>
      <c r="F199"/>
      <c r="G199"/>
      <c r="H199" s="246">
        <v>7.44</v>
      </c>
      <c r="I199" s="246">
        <v>1.29</v>
      </c>
      <c r="J199"/>
      <c r="K199"/>
      <c r="L199"/>
      <c r="M199"/>
      <c r="N199" s="247">
        <v>46</v>
      </c>
      <c r="O199"/>
      <c r="P199"/>
      <c r="Q199"/>
      <c r="R199" s="247">
        <v>0</v>
      </c>
      <c r="S199" s="248">
        <v>1.643</v>
      </c>
      <c r="T199"/>
      <c r="U199"/>
      <c r="V199" s="248">
        <v>7.8E-2</v>
      </c>
      <c r="W199" s="248">
        <v>7.3999999999999996E-2</v>
      </c>
      <c r="X199"/>
      <c r="Y199"/>
      <c r="Z199"/>
      <c r="AA199"/>
      <c r="AB199"/>
      <c r="AC199" s="249">
        <v>29.9</v>
      </c>
      <c r="AD199"/>
      <c r="AE199"/>
      <c r="AF199"/>
      <c r="AG199"/>
      <c r="AH199" s="249">
        <v>59.8</v>
      </c>
      <c r="AI199"/>
      <c r="AJ199" s="249">
        <v>23.1</v>
      </c>
      <c r="AK199"/>
      <c r="AL199" s="249">
        <v>6.8</v>
      </c>
      <c r="AM199" s="248">
        <v>5.1999999999999998E-2</v>
      </c>
      <c r="AN199"/>
      <c r="AO199" s="249">
        <v>15.2</v>
      </c>
      <c r="AP199" s="246">
        <v>74.819999999999993</v>
      </c>
      <c r="AQ199" s="246">
        <v>1.42</v>
      </c>
      <c r="AR199"/>
      <c r="AS199"/>
      <c r="AT199"/>
      <c r="AU199"/>
      <c r="AV199" s="248">
        <v>13.138999999999999</v>
      </c>
      <c r="AW199" s="248">
        <v>12.525</v>
      </c>
      <c r="AX199"/>
      <c r="AY199"/>
      <c r="AZ199"/>
      <c r="BA199"/>
      <c r="BB199"/>
      <c r="BC199"/>
      <c r="BD199" s="246">
        <v>30.48</v>
      </c>
      <c r="BE199" s="246">
        <v>4.5199999999999996</v>
      </c>
      <c r="BF199" s="246">
        <v>10.17</v>
      </c>
    </row>
    <row r="200" spans="1:58" x14ac:dyDescent="0.25">
      <c r="A200" s="232">
        <v>40740</v>
      </c>
      <c r="B200" s="246">
        <v>6.52</v>
      </c>
      <c r="C200" s="248">
        <v>6.46</v>
      </c>
      <c r="D200"/>
      <c r="E200"/>
      <c r="F200"/>
      <c r="G200"/>
      <c r="H200" s="246">
        <v>6.5</v>
      </c>
      <c r="I200" s="246">
        <v>0.91</v>
      </c>
      <c r="J200"/>
      <c r="K200"/>
      <c r="L200"/>
      <c r="M200"/>
      <c r="N200" s="247">
        <v>38</v>
      </c>
      <c r="O200"/>
      <c r="P200"/>
      <c r="Q200"/>
      <c r="R200" s="247">
        <v>0</v>
      </c>
      <c r="S200" s="248">
        <v>1.845</v>
      </c>
      <c r="T200"/>
      <c r="U200"/>
      <c r="V200" s="248">
        <v>9.6000000000000002E-2</v>
      </c>
      <c r="W200" s="248">
        <v>0.57399999999999995</v>
      </c>
      <c r="X200"/>
      <c r="Y200"/>
      <c r="Z200"/>
      <c r="AA200"/>
      <c r="AB200"/>
      <c r="AC200" s="249">
        <v>27.7</v>
      </c>
      <c r="AD200"/>
      <c r="AE200"/>
      <c r="AF200"/>
      <c r="AG200"/>
      <c r="AH200" s="249">
        <v>54</v>
      </c>
      <c r="AI200"/>
      <c r="AJ200" s="249">
        <v>19.2</v>
      </c>
      <c r="AK200"/>
      <c r="AL200" s="249">
        <v>6.1</v>
      </c>
      <c r="AM200" s="248">
        <v>5.0000000000000001E-3</v>
      </c>
      <c r="AN200"/>
      <c r="AO200" s="249">
        <v>14.7</v>
      </c>
      <c r="AP200" s="246">
        <v>70.41</v>
      </c>
      <c r="AQ200" s="246">
        <v>1.71</v>
      </c>
      <c r="AR200"/>
      <c r="AS200"/>
      <c r="AT200"/>
      <c r="AU200"/>
      <c r="AV200" s="248">
        <v>12.837999999999999</v>
      </c>
      <c r="AW200" s="248">
        <v>12.191000000000001</v>
      </c>
      <c r="AX200"/>
      <c r="AY200"/>
      <c r="AZ200"/>
      <c r="BA200"/>
      <c r="BB200"/>
      <c r="BC200"/>
      <c r="BD200" s="246">
        <v>31.52</v>
      </c>
      <c r="BE200" s="242">
        <f t="shared" ref="BE200:BF209" si="297">(BE198+BE199)/2</f>
        <v>5.07</v>
      </c>
      <c r="BF200" s="246">
        <v>10.4</v>
      </c>
    </row>
    <row r="201" spans="1:58" x14ac:dyDescent="0.25">
      <c r="A201" s="232">
        <v>40741</v>
      </c>
      <c r="B201" s="242">
        <f t="shared" ref="B201" si="298">(B200+B202)/2</f>
        <v>6.7149999999999999</v>
      </c>
      <c r="C201" s="244">
        <f>(C200+C202)/2</f>
        <v>6.6749999999999998</v>
      </c>
      <c r="D201"/>
      <c r="E201"/>
      <c r="F201"/>
      <c r="G201"/>
      <c r="H201" s="242">
        <f>(H200+H202)/2</f>
        <v>7.16</v>
      </c>
      <c r="I201" s="246">
        <v>0.68</v>
      </c>
      <c r="J201"/>
      <c r="K201"/>
      <c r="L201"/>
      <c r="M201"/>
      <c r="N201" s="243">
        <f t="shared" ref="N201" si="299">(N200+N202)/2</f>
        <v>38</v>
      </c>
      <c r="O201"/>
      <c r="P201"/>
      <c r="Q201"/>
      <c r="R201" s="243">
        <f t="shared" ref="R201" si="300">(R200+R202)/2</f>
        <v>0</v>
      </c>
      <c r="S201" s="244">
        <f>(S200+S202)/2</f>
        <v>1.7410000000000001</v>
      </c>
      <c r="T201"/>
      <c r="U201"/>
      <c r="V201" s="244">
        <f t="shared" ref="V201:W201" si="301">(V200+V202)/2</f>
        <v>0.1575</v>
      </c>
      <c r="W201" s="244">
        <f t="shared" si="301"/>
        <v>0.34349999999999997</v>
      </c>
      <c r="X201"/>
      <c r="Y201"/>
      <c r="Z201"/>
      <c r="AA201"/>
      <c r="AB201"/>
      <c r="AC201" s="245">
        <f t="shared" ref="AC201" si="302">(AC200+AC202)/2</f>
        <v>24.85</v>
      </c>
      <c r="AD201"/>
      <c r="AE201"/>
      <c r="AF201"/>
      <c r="AG201"/>
      <c r="AH201" s="245">
        <f t="shared" ref="AH201" si="303">(AH200+AH202)/2</f>
        <v>49</v>
      </c>
      <c r="AI201"/>
      <c r="AJ201" s="245">
        <f t="shared" ref="AJ201" si="304">(AJ200+AJ202)/2</f>
        <v>20.350000000000001</v>
      </c>
      <c r="AK201"/>
      <c r="AL201" s="245">
        <f t="shared" ref="AL201:AM201" si="305">(AL200+AL202)/2</f>
        <v>6.05</v>
      </c>
      <c r="AM201" s="244">
        <f t="shared" si="305"/>
        <v>0.10150000000000001</v>
      </c>
      <c r="AN201"/>
      <c r="AO201" s="245">
        <f t="shared" ref="AO201" si="306">(AO200+AO202)/2</f>
        <v>14.8</v>
      </c>
      <c r="AP201" s="246">
        <v>79.69</v>
      </c>
      <c r="AQ201" s="246">
        <v>2.2200000000000002</v>
      </c>
      <c r="AR201"/>
      <c r="AS201"/>
      <c r="AT201"/>
      <c r="AU201"/>
      <c r="AV201" s="248">
        <v>13.553000000000001</v>
      </c>
      <c r="AW201" s="248">
        <v>12.47</v>
      </c>
      <c r="AX201"/>
      <c r="AY201"/>
      <c r="AZ201"/>
      <c r="BA201"/>
      <c r="BB201"/>
      <c r="BC201"/>
      <c r="BD201" s="242">
        <f>(BD200+BD202)/2</f>
        <v>27.355</v>
      </c>
      <c r="BE201" s="242">
        <f t="shared" si="297"/>
        <v>4.7949999999999999</v>
      </c>
      <c r="BF201" s="242">
        <f>(BF200+BF202)/2</f>
        <v>11.565000000000001</v>
      </c>
    </row>
    <row r="202" spans="1:58" x14ac:dyDescent="0.25">
      <c r="A202" s="232">
        <v>40742</v>
      </c>
      <c r="B202" s="246">
        <v>6.91</v>
      </c>
      <c r="C202" s="248">
        <v>6.89</v>
      </c>
      <c r="D202"/>
      <c r="E202"/>
      <c r="F202"/>
      <c r="G202"/>
      <c r="H202" s="246">
        <v>7.82</v>
      </c>
      <c r="I202" s="246">
        <v>1.25</v>
      </c>
      <c r="J202"/>
      <c r="K202"/>
      <c r="L202"/>
      <c r="M202"/>
      <c r="N202" s="247">
        <v>38</v>
      </c>
      <c r="O202"/>
      <c r="P202"/>
      <c r="Q202"/>
      <c r="R202" s="247">
        <v>0</v>
      </c>
      <c r="S202" s="248">
        <v>1.637</v>
      </c>
      <c r="T202"/>
      <c r="U202"/>
      <c r="V202" s="248">
        <v>0.219</v>
      </c>
      <c r="W202" s="248">
        <v>0.113</v>
      </c>
      <c r="X202"/>
      <c r="Y202"/>
      <c r="Z202"/>
      <c r="AA202"/>
      <c r="AB202"/>
      <c r="AC202" s="249">
        <v>22</v>
      </c>
      <c r="AD202"/>
      <c r="AE202"/>
      <c r="AF202"/>
      <c r="AG202"/>
      <c r="AH202" s="249">
        <v>44</v>
      </c>
      <c r="AI202"/>
      <c r="AJ202" s="249">
        <v>21.5</v>
      </c>
      <c r="AK202"/>
      <c r="AL202" s="249">
        <v>6</v>
      </c>
      <c r="AM202" s="248">
        <v>0.19800000000000001</v>
      </c>
      <c r="AN202"/>
      <c r="AO202" s="249">
        <v>14.9</v>
      </c>
      <c r="AP202" s="246">
        <v>100.24</v>
      </c>
      <c r="AQ202" s="246">
        <v>2.09</v>
      </c>
      <c r="AR202"/>
      <c r="AS202"/>
      <c r="AT202"/>
      <c r="AU202"/>
      <c r="AV202" s="248">
        <v>14.352</v>
      </c>
      <c r="AW202" s="248">
        <v>13.629</v>
      </c>
      <c r="AX202"/>
      <c r="AY202"/>
      <c r="AZ202"/>
      <c r="BA202"/>
      <c r="BB202"/>
      <c r="BC202"/>
      <c r="BD202" s="246">
        <v>23.19</v>
      </c>
      <c r="BE202" s="242">
        <f t="shared" si="297"/>
        <v>4.9325000000000001</v>
      </c>
      <c r="BF202" s="246">
        <v>12.73</v>
      </c>
    </row>
    <row r="203" spans="1:58" x14ac:dyDescent="0.25">
      <c r="A203" s="232">
        <v>40743</v>
      </c>
      <c r="B203" s="246">
        <v>6.89</v>
      </c>
      <c r="C203" s="248">
        <v>6.42</v>
      </c>
      <c r="D203"/>
      <c r="E203"/>
      <c r="F203"/>
      <c r="G203"/>
      <c r="H203" s="246">
        <v>7.17</v>
      </c>
      <c r="I203" s="246">
        <v>1.25</v>
      </c>
      <c r="J203"/>
      <c r="K203"/>
      <c r="L203"/>
      <c r="M203"/>
      <c r="N203" s="247">
        <v>41</v>
      </c>
      <c r="O203"/>
      <c r="P203"/>
      <c r="Q203"/>
      <c r="R203" s="247">
        <v>0</v>
      </c>
      <c r="S203" s="248">
        <v>1.6919999999999999</v>
      </c>
      <c r="T203"/>
      <c r="U203"/>
      <c r="V203" s="248">
        <v>0.24099999999999999</v>
      </c>
      <c r="W203" s="248">
        <v>0.20599999999999999</v>
      </c>
      <c r="X203"/>
      <c r="Y203"/>
      <c r="Z203"/>
      <c r="AA203"/>
      <c r="AB203"/>
      <c r="AC203" s="249">
        <v>26.7</v>
      </c>
      <c r="AD203"/>
      <c r="AE203"/>
      <c r="AF203"/>
      <c r="AG203"/>
      <c r="AH203" s="249">
        <v>53.4</v>
      </c>
      <c r="AI203"/>
      <c r="AJ203" s="249">
        <v>19.7</v>
      </c>
      <c r="AK203"/>
      <c r="AL203" s="249">
        <v>6.1</v>
      </c>
      <c r="AM203" s="248">
        <v>0.154</v>
      </c>
      <c r="AN203"/>
      <c r="AO203" s="249">
        <v>15.3</v>
      </c>
      <c r="AP203" s="246">
        <v>100.28</v>
      </c>
      <c r="AQ203" s="246">
        <v>2.2400000000000002</v>
      </c>
      <c r="AR203"/>
      <c r="AS203"/>
      <c r="AT203"/>
      <c r="AU203"/>
      <c r="AV203" s="248">
        <v>14.250999999999999</v>
      </c>
      <c r="AW203" s="248">
        <v>13.05</v>
      </c>
      <c r="AX203"/>
      <c r="AY203"/>
      <c r="AZ203"/>
      <c r="BA203"/>
      <c r="BB203"/>
      <c r="BC203"/>
      <c r="BD203" s="246">
        <v>25.01</v>
      </c>
      <c r="BE203" s="242">
        <f t="shared" si="297"/>
        <v>4.8637499999999996</v>
      </c>
      <c r="BF203" s="246">
        <v>13.64</v>
      </c>
    </row>
    <row r="204" spans="1:58" x14ac:dyDescent="0.25">
      <c r="A204" s="232">
        <v>40744</v>
      </c>
      <c r="B204" s="246">
        <v>6.58</v>
      </c>
      <c r="C204" s="248">
        <v>6.21</v>
      </c>
      <c r="D204"/>
      <c r="E204"/>
      <c r="F204"/>
      <c r="G204"/>
      <c r="H204" s="246">
        <v>7.1</v>
      </c>
      <c r="I204" s="246">
        <v>0.92</v>
      </c>
      <c r="J204"/>
      <c r="K204"/>
      <c r="L204"/>
      <c r="M204"/>
      <c r="N204" s="247">
        <v>40</v>
      </c>
      <c r="O204"/>
      <c r="P204"/>
      <c r="Q204"/>
      <c r="R204" s="247">
        <v>0</v>
      </c>
      <c r="S204" s="248">
        <v>2.407</v>
      </c>
      <c r="T204"/>
      <c r="U204"/>
      <c r="V204" s="248">
        <v>0.152</v>
      </c>
      <c r="W204" s="248">
        <v>0.372</v>
      </c>
      <c r="X204"/>
      <c r="Y204"/>
      <c r="Z204"/>
      <c r="AA204"/>
      <c r="AB204"/>
      <c r="AC204" s="249">
        <v>32.1</v>
      </c>
      <c r="AD204"/>
      <c r="AE204"/>
      <c r="AF204"/>
      <c r="AG204"/>
      <c r="AH204" s="249">
        <v>64.2</v>
      </c>
      <c r="AI204"/>
      <c r="AJ204" s="249">
        <v>22.2</v>
      </c>
      <c r="AK204"/>
      <c r="AL204" s="249">
        <v>7.3</v>
      </c>
      <c r="AM204" s="248">
        <v>0.192</v>
      </c>
      <c r="AN204"/>
      <c r="AO204" s="249">
        <v>15.5</v>
      </c>
      <c r="AP204" s="246">
        <v>89.96</v>
      </c>
      <c r="AQ204" s="246">
        <v>2.25</v>
      </c>
      <c r="AR204"/>
      <c r="AS204"/>
      <c r="AT204"/>
      <c r="AU204"/>
      <c r="AV204" s="248">
        <v>13.952999999999999</v>
      </c>
      <c r="AW204" s="248">
        <v>12.095000000000001</v>
      </c>
      <c r="AX204"/>
      <c r="AY204"/>
      <c r="AZ204"/>
      <c r="BA204"/>
      <c r="BB204"/>
      <c r="BC204"/>
      <c r="BD204" s="246">
        <v>24.21</v>
      </c>
      <c r="BE204" s="242">
        <f t="shared" si="297"/>
        <v>4.8981250000000003</v>
      </c>
      <c r="BF204" s="246">
        <v>15.02</v>
      </c>
    </row>
    <row r="205" spans="1:58" x14ac:dyDescent="0.25">
      <c r="A205" s="232">
        <v>40745</v>
      </c>
      <c r="B205" s="246">
        <v>6.49</v>
      </c>
      <c r="C205" s="248">
        <v>6.39</v>
      </c>
      <c r="D205"/>
      <c r="E205"/>
      <c r="F205"/>
      <c r="G205"/>
      <c r="H205" s="246">
        <v>7.26</v>
      </c>
      <c r="I205" s="246">
        <v>1.1000000000000001</v>
      </c>
      <c r="J205"/>
      <c r="K205"/>
      <c r="L205"/>
      <c r="M205"/>
      <c r="N205" s="247">
        <v>45</v>
      </c>
      <c r="O205"/>
      <c r="P205"/>
      <c r="Q205"/>
      <c r="R205" s="247">
        <v>0</v>
      </c>
      <c r="S205" s="248">
        <v>1.6020000000000001</v>
      </c>
      <c r="T205"/>
      <c r="U205"/>
      <c r="V205" s="248">
        <v>0.14000000000000001</v>
      </c>
      <c r="W205" s="248">
        <v>0.33100000000000002</v>
      </c>
      <c r="X205"/>
      <c r="Y205"/>
      <c r="Z205"/>
      <c r="AA205"/>
      <c r="AB205"/>
      <c r="AC205" s="249">
        <v>33.5</v>
      </c>
      <c r="AD205"/>
      <c r="AE205"/>
      <c r="AF205"/>
      <c r="AG205"/>
      <c r="AH205" s="249">
        <v>67</v>
      </c>
      <c r="AI205"/>
      <c r="AJ205" s="249">
        <v>24.3</v>
      </c>
      <c r="AK205"/>
      <c r="AL205" s="249">
        <v>7.9</v>
      </c>
      <c r="AM205" s="248">
        <v>0.114</v>
      </c>
      <c r="AN205"/>
      <c r="AO205" s="249">
        <v>15.4</v>
      </c>
      <c r="AP205" s="246">
        <v>100.24</v>
      </c>
      <c r="AQ205" s="246">
        <v>2.23</v>
      </c>
      <c r="AR205"/>
      <c r="AS205"/>
      <c r="AT205"/>
      <c r="AU205"/>
      <c r="AV205" s="248">
        <v>14.680999999999999</v>
      </c>
      <c r="AW205" s="248">
        <v>13.653</v>
      </c>
      <c r="AX205"/>
      <c r="AY205"/>
      <c r="AZ205"/>
      <c r="BA205"/>
      <c r="BB205"/>
      <c r="BC205"/>
      <c r="BD205" s="246">
        <v>24.5</v>
      </c>
      <c r="BE205" s="242">
        <f t="shared" si="297"/>
        <v>4.8809374999999999</v>
      </c>
      <c r="BF205" s="246">
        <v>15.26</v>
      </c>
    </row>
    <row r="206" spans="1:58" x14ac:dyDescent="0.25">
      <c r="A206" s="232">
        <v>40746</v>
      </c>
      <c r="B206" s="242">
        <f t="shared" ref="B206:B208" si="307">(B204+B205)/2</f>
        <v>6.5350000000000001</v>
      </c>
      <c r="C206" s="248">
        <v>6.29</v>
      </c>
      <c r="D206"/>
      <c r="E206"/>
      <c r="F206"/>
      <c r="G206"/>
      <c r="H206" s="246">
        <v>7.38</v>
      </c>
      <c r="I206" s="242">
        <f t="shared" ref="I206:I208" si="308">(I204+I205)/2</f>
        <v>1.01</v>
      </c>
      <c r="J206"/>
      <c r="K206"/>
      <c r="L206"/>
      <c r="M206"/>
      <c r="N206" s="243">
        <f t="shared" ref="N206:N208" si="309">(N204+N205)/2</f>
        <v>42.5</v>
      </c>
      <c r="O206"/>
      <c r="P206"/>
      <c r="Q206"/>
      <c r="R206" s="243">
        <f t="shared" ref="R206:R208" si="310">(R204+R205)/2</f>
        <v>0</v>
      </c>
      <c r="S206" s="248">
        <v>1.6930000000000001</v>
      </c>
      <c r="T206"/>
      <c r="U206"/>
      <c r="V206" s="244">
        <f t="shared" ref="V206:W208" si="311">(V204+V205)/2</f>
        <v>0.14600000000000002</v>
      </c>
      <c r="W206" s="244">
        <f t="shared" si="311"/>
        <v>0.35150000000000003</v>
      </c>
      <c r="X206"/>
      <c r="Y206"/>
      <c r="Z206"/>
      <c r="AA206"/>
      <c r="AB206"/>
      <c r="AC206" s="245">
        <f t="shared" ref="AC206:AC208" si="312">(AC204+AC205)/2</f>
        <v>32.799999999999997</v>
      </c>
      <c r="AD206"/>
      <c r="AE206"/>
      <c r="AF206"/>
      <c r="AG206"/>
      <c r="AH206" s="245">
        <f t="shared" ref="AH206:AH208" si="313">(AH204+AH205)/2</f>
        <v>65.599999999999994</v>
      </c>
      <c r="AI206"/>
      <c r="AJ206" s="245">
        <f t="shared" ref="AJ206:AJ208" si="314">(AJ204+AJ205)/2</f>
        <v>23.25</v>
      </c>
      <c r="AK206"/>
      <c r="AL206" s="245">
        <f t="shared" ref="AL206:AM208" si="315">(AL204+AL205)/2</f>
        <v>7.6</v>
      </c>
      <c r="AM206" s="244">
        <f t="shared" si="315"/>
        <v>0.153</v>
      </c>
      <c r="AN206"/>
      <c r="AO206" s="245">
        <f t="shared" ref="AO206:AQ207" si="316">(AO204+AO205)/2</f>
        <v>15.45</v>
      </c>
      <c r="AP206" s="242">
        <f t="shared" si="316"/>
        <v>95.1</v>
      </c>
      <c r="AQ206" s="242">
        <f t="shared" si="316"/>
        <v>2.2400000000000002</v>
      </c>
      <c r="AR206"/>
      <c r="AS206"/>
      <c r="AT206"/>
      <c r="AU206"/>
      <c r="AV206" s="248">
        <v>13.474</v>
      </c>
      <c r="AW206" s="248">
        <v>12.403</v>
      </c>
      <c r="AX206"/>
      <c r="AY206"/>
      <c r="AZ206"/>
      <c r="BA206"/>
      <c r="BB206"/>
      <c r="BC206"/>
      <c r="BD206" s="242">
        <f t="shared" ref="BD206:BD209" si="317">(BD204+BD205)/2</f>
        <v>24.355</v>
      </c>
      <c r="BE206" s="242">
        <f t="shared" si="297"/>
        <v>4.8895312500000001</v>
      </c>
      <c r="BF206" s="242">
        <f t="shared" si="297"/>
        <v>15.14</v>
      </c>
    </row>
    <row r="207" spans="1:58" x14ac:dyDescent="0.25">
      <c r="A207" s="232">
        <v>40747</v>
      </c>
      <c r="B207" s="242">
        <f t="shared" si="307"/>
        <v>6.5125000000000002</v>
      </c>
      <c r="C207" s="244">
        <f>(C205+C206)/2</f>
        <v>6.34</v>
      </c>
      <c r="D207"/>
      <c r="E207"/>
      <c r="F207"/>
      <c r="G207"/>
      <c r="H207" s="242">
        <f>SUM(H205:H206)/2</f>
        <v>7.32</v>
      </c>
      <c r="I207" s="242">
        <f t="shared" si="308"/>
        <v>1.0550000000000002</v>
      </c>
      <c r="J207"/>
      <c r="K207"/>
      <c r="L207"/>
      <c r="M207"/>
      <c r="N207" s="243">
        <f t="shared" si="309"/>
        <v>43.75</v>
      </c>
      <c r="O207"/>
      <c r="P207"/>
      <c r="Q207"/>
      <c r="R207" s="243">
        <f t="shared" si="310"/>
        <v>0</v>
      </c>
      <c r="S207" s="244">
        <f>(S205+S206)/2</f>
        <v>1.6475</v>
      </c>
      <c r="T207"/>
      <c r="U207"/>
      <c r="V207" s="244">
        <f t="shared" si="311"/>
        <v>0.14300000000000002</v>
      </c>
      <c r="W207" s="244">
        <f t="shared" si="311"/>
        <v>0.34125000000000005</v>
      </c>
      <c r="X207"/>
      <c r="Y207"/>
      <c r="Z207"/>
      <c r="AA207"/>
      <c r="AB207"/>
      <c r="AC207" s="245">
        <f t="shared" si="312"/>
        <v>33.15</v>
      </c>
      <c r="AD207"/>
      <c r="AE207"/>
      <c r="AF207"/>
      <c r="AG207"/>
      <c r="AH207" s="245">
        <f t="shared" si="313"/>
        <v>66.3</v>
      </c>
      <c r="AI207"/>
      <c r="AJ207" s="245">
        <f t="shared" si="314"/>
        <v>23.774999999999999</v>
      </c>
      <c r="AK207"/>
      <c r="AL207" s="245">
        <f t="shared" si="315"/>
        <v>7.75</v>
      </c>
      <c r="AM207" s="244">
        <f t="shared" si="315"/>
        <v>0.13350000000000001</v>
      </c>
      <c r="AN207"/>
      <c r="AO207" s="245">
        <f t="shared" si="316"/>
        <v>15.425000000000001</v>
      </c>
      <c r="AP207" s="242">
        <f>(AP206+AP208)/2</f>
        <v>103.03999999999999</v>
      </c>
      <c r="AQ207" s="242">
        <f>(AQ206+AQ208)/2</f>
        <v>2.4950000000000001</v>
      </c>
      <c r="AR207"/>
      <c r="AS207"/>
      <c r="AT207"/>
      <c r="AU207"/>
      <c r="AV207" s="244">
        <f>(AV206+AV208)/2</f>
        <v>14.041499999999999</v>
      </c>
      <c r="AW207" s="244">
        <f>(AW206+AW208)/2</f>
        <v>12.922000000000001</v>
      </c>
      <c r="AX207"/>
      <c r="AY207"/>
      <c r="AZ207"/>
      <c r="BA207"/>
      <c r="BB207"/>
      <c r="BC207"/>
      <c r="BD207" s="242">
        <f t="shared" si="317"/>
        <v>24.427500000000002</v>
      </c>
      <c r="BE207" s="242">
        <f t="shared" si="297"/>
        <v>4.8852343749999996</v>
      </c>
      <c r="BF207" s="242">
        <f t="shared" si="297"/>
        <v>15.2</v>
      </c>
    </row>
    <row r="208" spans="1:58" x14ac:dyDescent="0.25">
      <c r="A208" s="232">
        <v>40748</v>
      </c>
      <c r="B208" s="242">
        <f t="shared" si="307"/>
        <v>6.5237499999999997</v>
      </c>
      <c r="C208" s="244">
        <f>(C207+C209)/2</f>
        <v>6.41</v>
      </c>
      <c r="D208"/>
      <c r="E208"/>
      <c r="F208"/>
      <c r="G208"/>
      <c r="H208" s="242">
        <f>SUM(H206:H207)/2</f>
        <v>7.35</v>
      </c>
      <c r="I208" s="242">
        <f t="shared" si="308"/>
        <v>1.0325000000000002</v>
      </c>
      <c r="J208"/>
      <c r="K208"/>
      <c r="L208"/>
      <c r="M208"/>
      <c r="N208" s="243">
        <f t="shared" si="309"/>
        <v>43.125</v>
      </c>
      <c r="O208"/>
      <c r="P208"/>
      <c r="Q208"/>
      <c r="R208" s="243">
        <f t="shared" si="310"/>
        <v>0</v>
      </c>
      <c r="S208" s="244">
        <f>(S207+S209)/2</f>
        <v>2.1382500000000002</v>
      </c>
      <c r="T208"/>
      <c r="U208"/>
      <c r="V208" s="244">
        <f t="shared" si="311"/>
        <v>0.14450000000000002</v>
      </c>
      <c r="W208" s="244">
        <f t="shared" si="311"/>
        <v>0.34637500000000004</v>
      </c>
      <c r="X208"/>
      <c r="Y208"/>
      <c r="Z208"/>
      <c r="AA208"/>
      <c r="AB208"/>
      <c r="AC208" s="245">
        <f t="shared" si="312"/>
        <v>32.974999999999994</v>
      </c>
      <c r="AD208"/>
      <c r="AE208"/>
      <c r="AF208"/>
      <c r="AG208"/>
      <c r="AH208" s="245">
        <f t="shared" si="313"/>
        <v>65.949999999999989</v>
      </c>
      <c r="AI208"/>
      <c r="AJ208" s="245">
        <f t="shared" si="314"/>
        <v>23.512499999999999</v>
      </c>
      <c r="AK208"/>
      <c r="AL208" s="245">
        <f t="shared" si="315"/>
        <v>7.6749999999999998</v>
      </c>
      <c r="AM208" s="244">
        <f t="shared" si="315"/>
        <v>0.14324999999999999</v>
      </c>
      <c r="AN208"/>
      <c r="AO208" s="245">
        <f>(AO206+AO207)/2</f>
        <v>15.4375</v>
      </c>
      <c r="AP208" s="246">
        <v>110.98</v>
      </c>
      <c r="AQ208" s="246">
        <v>2.75</v>
      </c>
      <c r="AR208"/>
      <c r="AS208"/>
      <c r="AT208"/>
      <c r="AU208"/>
      <c r="AV208" s="248">
        <v>14.609</v>
      </c>
      <c r="AW208" s="248">
        <v>13.441000000000001</v>
      </c>
      <c r="AX208"/>
      <c r="AY208"/>
      <c r="AZ208"/>
      <c r="BA208"/>
      <c r="BB208"/>
      <c r="BC208"/>
      <c r="BD208" s="242">
        <f t="shared" si="317"/>
        <v>24.391249999999999</v>
      </c>
      <c r="BE208" s="242">
        <f t="shared" si="297"/>
        <v>4.8873828125000003</v>
      </c>
      <c r="BF208" s="242">
        <f t="shared" si="297"/>
        <v>15.17</v>
      </c>
    </row>
    <row r="209" spans="1:58" x14ac:dyDescent="0.25">
      <c r="A209" s="232">
        <v>40749</v>
      </c>
      <c r="B209" s="246">
        <v>6.45</v>
      </c>
      <c r="C209" s="248">
        <v>6.48</v>
      </c>
      <c r="D209"/>
      <c r="E209"/>
      <c r="F209"/>
      <c r="G209"/>
      <c r="H209" s="246">
        <v>6.62</v>
      </c>
      <c r="I209" s="246">
        <v>1.0900000000000001</v>
      </c>
      <c r="J209"/>
      <c r="K209"/>
      <c r="L209"/>
      <c r="M209"/>
      <c r="N209" s="247">
        <v>47</v>
      </c>
      <c r="O209"/>
      <c r="P209"/>
      <c r="Q209"/>
      <c r="R209" s="247">
        <v>2</v>
      </c>
      <c r="S209" s="248">
        <v>2.629</v>
      </c>
      <c r="T209"/>
      <c r="U209"/>
      <c r="V209" s="248">
        <v>0.19600000000000001</v>
      </c>
      <c r="W209" s="248">
        <v>0.873</v>
      </c>
      <c r="X209"/>
      <c r="Y209"/>
      <c r="Z209"/>
      <c r="AA209"/>
      <c r="AB209"/>
      <c r="AC209" s="249">
        <v>26.5</v>
      </c>
      <c r="AD209"/>
      <c r="AE209"/>
      <c r="AF209"/>
      <c r="AG209"/>
      <c r="AH209" s="249">
        <v>53</v>
      </c>
      <c r="AI209"/>
      <c r="AJ209" s="249">
        <v>24.8</v>
      </c>
      <c r="AK209"/>
      <c r="AL209" s="249">
        <v>7.4</v>
      </c>
      <c r="AM209" s="334">
        <v>0.21</v>
      </c>
      <c r="AN209"/>
      <c r="AO209" s="249">
        <v>15.8</v>
      </c>
      <c r="AP209" s="246">
        <v>114.42</v>
      </c>
      <c r="AQ209" s="246">
        <v>2.17</v>
      </c>
      <c r="AR209"/>
      <c r="AS209"/>
      <c r="AT209"/>
      <c r="AU209"/>
      <c r="AV209" s="248">
        <v>17.356999999999999</v>
      </c>
      <c r="AW209" s="248">
        <v>15.942</v>
      </c>
      <c r="AX209"/>
      <c r="AY209"/>
      <c r="AZ209"/>
      <c r="BA209"/>
      <c r="BB209"/>
      <c r="BC209"/>
      <c r="BD209" s="242">
        <f t="shared" si="317"/>
        <v>24.409375000000001</v>
      </c>
      <c r="BE209" s="242">
        <f t="shared" si="297"/>
        <v>4.8863085937499999</v>
      </c>
      <c r="BF209" s="242">
        <f t="shared" si="297"/>
        <v>15.184999999999999</v>
      </c>
    </row>
    <row r="210" spans="1:58" x14ac:dyDescent="0.25">
      <c r="A210" s="232">
        <v>40750</v>
      </c>
      <c r="B210" s="246">
        <v>6.32</v>
      </c>
      <c r="C210" s="248">
        <v>6.31</v>
      </c>
      <c r="D210"/>
      <c r="E210"/>
      <c r="F210"/>
      <c r="G210"/>
      <c r="H210" s="246">
        <v>6.34</v>
      </c>
      <c r="I210" s="246">
        <v>1.34</v>
      </c>
      <c r="J210"/>
      <c r="K210"/>
      <c r="L210"/>
      <c r="M210"/>
      <c r="N210" s="247">
        <v>40</v>
      </c>
      <c r="O210"/>
      <c r="P210"/>
      <c r="Q210"/>
      <c r="R210" s="247">
        <v>1</v>
      </c>
      <c r="S210" s="248">
        <v>1.5840000000000001</v>
      </c>
      <c r="T210"/>
      <c r="U210"/>
      <c r="V210" s="248">
        <v>0.127</v>
      </c>
      <c r="W210" s="248">
        <v>1.1399999999999999</v>
      </c>
      <c r="X210"/>
      <c r="Y210"/>
      <c r="Z210"/>
      <c r="AA210"/>
      <c r="AB210"/>
      <c r="AC210" s="249">
        <v>28.5</v>
      </c>
      <c r="AD210"/>
      <c r="AE210"/>
      <c r="AF210"/>
      <c r="AG210"/>
      <c r="AH210" s="249">
        <v>57</v>
      </c>
      <c r="AI210"/>
      <c r="AJ210" s="249">
        <v>20.9</v>
      </c>
      <c r="AK210"/>
      <c r="AL210" s="249">
        <v>6.8</v>
      </c>
      <c r="AM210" s="334">
        <v>0.22</v>
      </c>
      <c r="AN210"/>
      <c r="AO210" s="249">
        <v>16</v>
      </c>
      <c r="AP210" s="246">
        <v>135.91999999999999</v>
      </c>
      <c r="AQ210" s="246">
        <v>2.9</v>
      </c>
      <c r="AR210"/>
      <c r="AS210"/>
      <c r="AT210"/>
      <c r="AU210"/>
      <c r="AV210" s="248">
        <v>16.001000000000001</v>
      </c>
      <c r="AW210" s="248">
        <v>14.564</v>
      </c>
      <c r="AX210"/>
      <c r="AY210"/>
      <c r="AZ210"/>
      <c r="BA210"/>
      <c r="BB210"/>
      <c r="BC210"/>
      <c r="BD210" s="246">
        <v>20.25</v>
      </c>
      <c r="BE210" s="246">
        <v>2.99</v>
      </c>
      <c r="BF210" s="246">
        <v>12.02</v>
      </c>
    </row>
    <row r="211" spans="1:58" x14ac:dyDescent="0.25">
      <c r="A211" s="232">
        <v>40751</v>
      </c>
      <c r="B211" s="246">
        <v>6.41</v>
      </c>
      <c r="C211" s="248">
        <v>6.13</v>
      </c>
      <c r="D211"/>
      <c r="E211"/>
      <c r="F211"/>
      <c r="G211"/>
      <c r="H211" s="246">
        <v>5.0599999999999996</v>
      </c>
      <c r="I211" s="246">
        <v>1.1299999999999999</v>
      </c>
      <c r="J211"/>
      <c r="K211"/>
      <c r="L211"/>
      <c r="M211"/>
      <c r="N211" s="247">
        <v>42</v>
      </c>
      <c r="O211"/>
      <c r="P211"/>
      <c r="Q211"/>
      <c r="R211" s="247">
        <v>0</v>
      </c>
      <c r="S211" s="248">
        <v>1.496</v>
      </c>
      <c r="T211"/>
      <c r="U211"/>
      <c r="V211" s="248">
        <v>0.114</v>
      </c>
      <c r="W211" s="248">
        <v>0.99299999999999999</v>
      </c>
      <c r="X211"/>
      <c r="Y211"/>
      <c r="Z211"/>
      <c r="AA211"/>
      <c r="AB211"/>
      <c r="AC211" s="249">
        <v>28.5</v>
      </c>
      <c r="AD211"/>
      <c r="AE211"/>
      <c r="AF211"/>
      <c r="AG211"/>
      <c r="AH211" s="249">
        <v>57.1</v>
      </c>
      <c r="AI211"/>
      <c r="AJ211" s="249">
        <v>14.7</v>
      </c>
      <c r="AK211"/>
      <c r="AL211" s="245">
        <f>(AL210+AL212)/2</f>
        <v>7.35</v>
      </c>
      <c r="AM211" s="334">
        <v>0.183</v>
      </c>
      <c r="AN211"/>
      <c r="AO211" s="249">
        <v>16.100000000000001</v>
      </c>
      <c r="AP211" s="246">
        <v>110</v>
      </c>
      <c r="AQ211" s="246">
        <v>2.59</v>
      </c>
      <c r="AR211"/>
      <c r="AS211"/>
      <c r="AT211"/>
      <c r="AU211"/>
      <c r="AV211" s="248">
        <v>14.409000000000001</v>
      </c>
      <c r="AW211" s="248">
        <v>13.435</v>
      </c>
      <c r="AX211"/>
      <c r="AY211"/>
      <c r="AZ211"/>
      <c r="BA211"/>
      <c r="BB211"/>
      <c r="BC211"/>
      <c r="BD211" s="246">
        <v>30.98</v>
      </c>
      <c r="BE211" s="246">
        <v>6.68</v>
      </c>
      <c r="BF211" s="246">
        <v>11.95</v>
      </c>
    </row>
    <row r="212" spans="1:58" x14ac:dyDescent="0.25">
      <c r="A212" s="232">
        <v>40752</v>
      </c>
      <c r="B212" s="246">
        <v>6.39</v>
      </c>
      <c r="C212" s="248">
        <v>5.76</v>
      </c>
      <c r="D212"/>
      <c r="E212"/>
      <c r="F212"/>
      <c r="G212"/>
      <c r="H212" s="246">
        <v>8.6300000000000008</v>
      </c>
      <c r="I212" s="246">
        <v>1.32</v>
      </c>
      <c r="J212"/>
      <c r="K212"/>
      <c r="L212"/>
      <c r="M212"/>
      <c r="N212" s="247">
        <v>41</v>
      </c>
      <c r="O212"/>
      <c r="P212"/>
      <c r="Q212"/>
      <c r="R212" s="247">
        <v>0</v>
      </c>
      <c r="S212" s="248">
        <v>0.90500000000000003</v>
      </c>
      <c r="T212"/>
      <c r="U212"/>
      <c r="V212" s="248">
        <v>9.6000000000000002E-2</v>
      </c>
      <c r="W212" s="248">
        <v>0.22700000000000001</v>
      </c>
      <c r="X212"/>
      <c r="Y212"/>
      <c r="Z212"/>
      <c r="AA212"/>
      <c r="AB212"/>
      <c r="AC212" s="249">
        <v>35.5</v>
      </c>
      <c r="AD212"/>
      <c r="AE212"/>
      <c r="AF212"/>
      <c r="AG212"/>
      <c r="AH212" s="249">
        <v>71</v>
      </c>
      <c r="AI212"/>
      <c r="AJ212" s="249">
        <v>20.2</v>
      </c>
      <c r="AK212"/>
      <c r="AL212" s="249">
        <v>7.9</v>
      </c>
      <c r="AM212" s="334">
        <v>0.184</v>
      </c>
      <c r="AN212"/>
      <c r="AO212" s="249">
        <v>16.5</v>
      </c>
      <c r="AP212" s="246">
        <v>100.83</v>
      </c>
      <c r="AQ212" s="246">
        <v>2.38</v>
      </c>
      <c r="AR212"/>
      <c r="AS212"/>
      <c r="AT212"/>
      <c r="AU212"/>
      <c r="AV212" s="248">
        <v>13.287000000000001</v>
      </c>
      <c r="AW212" s="248">
        <v>12.361000000000001</v>
      </c>
      <c r="AX212"/>
      <c r="AY212"/>
      <c r="AZ212"/>
      <c r="BA212"/>
      <c r="BB212"/>
      <c r="BC212"/>
      <c r="BD212" s="246">
        <v>29.1</v>
      </c>
      <c r="BE212" s="242">
        <f t="shared" ref="BE212:BE225" si="318">(BE210+BE211)/2</f>
        <v>4.835</v>
      </c>
      <c r="BF212" s="246">
        <v>16.03</v>
      </c>
    </row>
    <row r="213" spans="1:58" x14ac:dyDescent="0.25">
      <c r="A213" s="232">
        <v>40753</v>
      </c>
      <c r="B213" s="246">
        <v>6.44</v>
      </c>
      <c r="C213" s="248">
        <v>6.11</v>
      </c>
      <c r="D213"/>
      <c r="E213"/>
      <c r="F213"/>
      <c r="G213"/>
      <c r="H213" s="246">
        <v>7.51</v>
      </c>
      <c r="I213" s="246">
        <v>1.57</v>
      </c>
      <c r="J213"/>
      <c r="K213"/>
      <c r="L213"/>
      <c r="M213"/>
      <c r="N213" s="247">
        <v>40</v>
      </c>
      <c r="O213"/>
      <c r="P213"/>
      <c r="Q213"/>
      <c r="R213" s="247">
        <v>0</v>
      </c>
      <c r="S213" s="248">
        <v>0.63900000000000001</v>
      </c>
      <c r="T213"/>
      <c r="U213"/>
      <c r="V213" s="248">
        <v>9.4E-2</v>
      </c>
      <c r="W213" s="248">
        <v>0.151</v>
      </c>
      <c r="X213"/>
      <c r="Y213"/>
      <c r="Z213"/>
      <c r="AA213"/>
      <c r="AB213"/>
      <c r="AC213" s="249">
        <v>32.6</v>
      </c>
      <c r="AD213"/>
      <c r="AE213"/>
      <c r="AF213"/>
      <c r="AG213"/>
      <c r="AH213" s="249">
        <v>65.2</v>
      </c>
      <c r="AI213"/>
      <c r="AJ213" s="249">
        <v>22.7</v>
      </c>
      <c r="AK213"/>
      <c r="AL213" s="249">
        <v>8.4</v>
      </c>
      <c r="AM213" s="334">
        <v>0.12</v>
      </c>
      <c r="AN213"/>
      <c r="AO213" s="249">
        <v>16.100000000000001</v>
      </c>
      <c r="AP213" s="246">
        <v>114.97</v>
      </c>
      <c r="AQ213" s="246">
        <v>2.2999999999999998</v>
      </c>
      <c r="AR213"/>
      <c r="AS213"/>
      <c r="AT213"/>
      <c r="AU213"/>
      <c r="AV213" s="248">
        <v>14.653</v>
      </c>
      <c r="AW213" s="248">
        <v>13.476000000000001</v>
      </c>
      <c r="AX213"/>
      <c r="AY213"/>
      <c r="AZ213"/>
      <c r="BA213"/>
      <c r="BB213"/>
      <c r="BC213"/>
      <c r="BD213" s="246">
        <v>27.63</v>
      </c>
      <c r="BE213" s="242">
        <f t="shared" si="318"/>
        <v>5.7575000000000003</v>
      </c>
      <c r="BF213" s="246">
        <v>14.04</v>
      </c>
    </row>
    <row r="214" spans="1:58" x14ac:dyDescent="0.25">
      <c r="A214" s="232">
        <v>40754</v>
      </c>
      <c r="B214" s="246">
        <v>6.47</v>
      </c>
      <c r="C214" s="248">
        <v>6.7</v>
      </c>
      <c r="D214"/>
      <c r="E214"/>
      <c r="F214"/>
      <c r="G214"/>
      <c r="H214" s="246">
        <v>6.72</v>
      </c>
      <c r="I214" s="246">
        <v>1.37</v>
      </c>
      <c r="J214"/>
      <c r="K214"/>
      <c r="L214"/>
      <c r="M214"/>
      <c r="N214" s="247">
        <v>41</v>
      </c>
      <c r="O214"/>
      <c r="P214"/>
      <c r="Q214"/>
      <c r="R214" s="247">
        <v>0</v>
      </c>
      <c r="S214" s="248">
        <v>0.72899999999999998</v>
      </c>
      <c r="T214"/>
      <c r="U214"/>
      <c r="V214" s="248">
        <v>9.7000000000000003E-2</v>
      </c>
      <c r="W214" s="248">
        <v>0.39600000000000002</v>
      </c>
      <c r="X214"/>
      <c r="Y214"/>
      <c r="Z214"/>
      <c r="AA214"/>
      <c r="AB214"/>
      <c r="AC214" s="249">
        <v>31.1</v>
      </c>
      <c r="AD214"/>
      <c r="AE214"/>
      <c r="AF214"/>
      <c r="AG214"/>
      <c r="AH214" s="249">
        <v>62.2</v>
      </c>
      <c r="AI214"/>
      <c r="AJ214" s="249">
        <v>24.6</v>
      </c>
      <c r="AK214"/>
      <c r="AL214" s="249">
        <v>8.6999999999999993</v>
      </c>
      <c r="AM214" s="334">
        <v>0.14000000000000001</v>
      </c>
      <c r="AN214"/>
      <c r="AO214" s="249">
        <v>16.5</v>
      </c>
      <c r="AP214" s="246">
        <v>99.73</v>
      </c>
      <c r="AQ214" s="246">
        <v>2.23</v>
      </c>
      <c r="AR214"/>
      <c r="AS214"/>
      <c r="AT214"/>
      <c r="AU214"/>
      <c r="AV214" s="248">
        <v>13.112</v>
      </c>
      <c r="AW214" s="248">
        <v>12.576000000000001</v>
      </c>
      <c r="AX214"/>
      <c r="AY214"/>
      <c r="AZ214"/>
      <c r="BA214"/>
      <c r="BB214"/>
      <c r="BC214"/>
      <c r="BD214" s="246">
        <v>27.79</v>
      </c>
      <c r="BE214" s="242">
        <f t="shared" si="318"/>
        <v>5.2962500000000006</v>
      </c>
      <c r="BF214" s="246">
        <v>13.12</v>
      </c>
    </row>
    <row r="215" spans="1:58" ht="15.75" thickBot="1" x14ac:dyDescent="0.3">
      <c r="A215" s="232">
        <v>40755</v>
      </c>
      <c r="B215" s="254">
        <f t="shared" ref="B215" si="319">(B214+B216)/2</f>
        <v>6.415</v>
      </c>
      <c r="C215" s="256">
        <f>(C214+C216)/2</f>
        <v>6.79</v>
      </c>
      <c r="D215"/>
      <c r="E215"/>
      <c r="F215"/>
      <c r="G215"/>
      <c r="H215" s="254">
        <f>(H214+H216)/2</f>
        <v>6.97</v>
      </c>
      <c r="I215" s="330">
        <v>1.24</v>
      </c>
      <c r="J215"/>
      <c r="K215"/>
      <c r="L215"/>
      <c r="M215"/>
      <c r="N215" s="255">
        <f t="shared" ref="N215" si="320">(N214+N216)/2</f>
        <v>39.5</v>
      </c>
      <c r="O215"/>
      <c r="P215"/>
      <c r="Q215"/>
      <c r="R215" s="255">
        <f t="shared" ref="R215" si="321">(R214+R216)/2</f>
        <v>1</v>
      </c>
      <c r="S215" s="256">
        <f>(S214+S216)/2</f>
        <v>0.72350000000000003</v>
      </c>
      <c r="T215"/>
      <c r="U215"/>
      <c r="V215" s="256">
        <f t="shared" ref="V215:W215" si="322">(V214+V216)/2</f>
        <v>0.12</v>
      </c>
      <c r="W215" s="256">
        <f t="shared" si="322"/>
        <v>0.51</v>
      </c>
      <c r="X215"/>
      <c r="Y215"/>
      <c r="Z215"/>
      <c r="AA215"/>
      <c r="AB215"/>
      <c r="AC215" s="257">
        <f t="shared" ref="AC215" si="323">(AC214+AC216)/2</f>
        <v>30.200000000000003</v>
      </c>
      <c r="AD215"/>
      <c r="AE215"/>
      <c r="AF215"/>
      <c r="AG215"/>
      <c r="AH215" s="257">
        <f t="shared" ref="AH215" si="324">(AH214+AH216)/2</f>
        <v>60.400000000000006</v>
      </c>
      <c r="AI215"/>
      <c r="AJ215" s="257">
        <f t="shared" ref="AJ215" si="325">(AJ214+AJ216)/2</f>
        <v>23.65</v>
      </c>
      <c r="AK215"/>
      <c r="AL215" s="257">
        <f t="shared" ref="AL215:AM215" si="326">(AL214+AL216)/2</f>
        <v>7.6</v>
      </c>
      <c r="AM215" s="256">
        <f t="shared" si="326"/>
        <v>0.12000000000000001</v>
      </c>
      <c r="AN215"/>
      <c r="AO215" s="257">
        <f t="shared" ref="AO215" si="327">(AO214+AO216)/2</f>
        <v>16.7</v>
      </c>
      <c r="AP215" s="330">
        <v>95.41</v>
      </c>
      <c r="AQ215" s="330">
        <v>2</v>
      </c>
      <c r="AR215"/>
      <c r="AS215"/>
      <c r="AT215"/>
      <c r="AU215"/>
      <c r="AV215" s="329">
        <v>12.9</v>
      </c>
      <c r="AW215" s="329">
        <v>12.88</v>
      </c>
      <c r="AX215"/>
      <c r="AY215"/>
      <c r="AZ215"/>
      <c r="BA215"/>
      <c r="BB215"/>
      <c r="BC215"/>
      <c r="BD215" s="330">
        <v>27.79</v>
      </c>
      <c r="BE215" s="254">
        <f t="shared" si="318"/>
        <v>5.5268750000000004</v>
      </c>
      <c r="BF215" s="330">
        <v>13.12</v>
      </c>
    </row>
    <row r="216" spans="1:58" x14ac:dyDescent="0.25">
      <c r="A216" s="232">
        <v>40756</v>
      </c>
      <c r="B216" s="246">
        <v>6.36</v>
      </c>
      <c r="C216" s="248">
        <v>6.88</v>
      </c>
      <c r="D216"/>
      <c r="E216"/>
      <c r="F216"/>
      <c r="G216"/>
      <c r="H216" s="246">
        <v>7.22</v>
      </c>
      <c r="I216" s="246">
        <v>0.94</v>
      </c>
      <c r="J216"/>
      <c r="K216"/>
      <c r="L216"/>
      <c r="M216"/>
      <c r="N216" s="247">
        <v>38</v>
      </c>
      <c r="O216"/>
      <c r="P216"/>
      <c r="Q216"/>
      <c r="R216" s="247">
        <v>2</v>
      </c>
      <c r="S216" s="248">
        <v>0.71799999999999997</v>
      </c>
      <c r="T216"/>
      <c r="U216"/>
      <c r="V216" s="248">
        <v>0.14299999999999999</v>
      </c>
      <c r="W216" s="248">
        <v>0.624</v>
      </c>
      <c r="X216"/>
      <c r="Y216"/>
      <c r="Z216"/>
      <c r="AA216"/>
      <c r="AB216"/>
      <c r="AC216" s="249">
        <v>29.3</v>
      </c>
      <c r="AD216"/>
      <c r="AE216"/>
      <c r="AF216"/>
      <c r="AG216"/>
      <c r="AH216" s="249">
        <v>58.6</v>
      </c>
      <c r="AI216"/>
      <c r="AJ216" s="249">
        <v>22.7</v>
      </c>
      <c r="AK216"/>
      <c r="AL216" s="249">
        <v>6.5</v>
      </c>
      <c r="AM216" s="248">
        <v>0.1</v>
      </c>
      <c r="AN216"/>
      <c r="AO216" s="249">
        <v>16.899999999999999</v>
      </c>
      <c r="AP216" s="246">
        <v>110.01</v>
      </c>
      <c r="AQ216" s="246">
        <v>2.54</v>
      </c>
      <c r="AR216"/>
      <c r="AS216"/>
      <c r="AT216"/>
      <c r="AU216"/>
      <c r="AV216" s="248">
        <v>15.332000000000001</v>
      </c>
      <c r="AW216" s="248">
        <v>14.34</v>
      </c>
      <c r="AX216"/>
      <c r="AY216"/>
      <c r="AZ216"/>
      <c r="BA216"/>
      <c r="BB216"/>
      <c r="BC216"/>
      <c r="BD216" s="246">
        <v>32.659999999999997</v>
      </c>
      <c r="BE216" s="242">
        <f t="shared" si="318"/>
        <v>5.4115625000000005</v>
      </c>
      <c r="BF216" s="246">
        <v>13.29</v>
      </c>
    </row>
    <row r="217" spans="1:58" x14ac:dyDescent="0.25">
      <c r="A217" s="232">
        <v>40757</v>
      </c>
      <c r="B217" s="246">
        <v>6.37</v>
      </c>
      <c r="C217" s="248">
        <v>6.49</v>
      </c>
      <c r="D217"/>
      <c r="E217"/>
      <c r="F217"/>
      <c r="G217"/>
      <c r="H217" s="246">
        <v>6.85</v>
      </c>
      <c r="I217" s="246">
        <v>1.1000000000000001</v>
      </c>
      <c r="J217"/>
      <c r="K217"/>
      <c r="L217"/>
      <c r="M217"/>
      <c r="N217" s="247">
        <v>39</v>
      </c>
      <c r="O217"/>
      <c r="P217"/>
      <c r="Q217"/>
      <c r="R217" s="247">
        <v>0</v>
      </c>
      <c r="S217" s="248">
        <v>0.83699999999999997</v>
      </c>
      <c r="T217"/>
      <c r="U217"/>
      <c r="V217" s="248">
        <v>0.13100000000000001</v>
      </c>
      <c r="W217" s="248">
        <v>0.29799999999999999</v>
      </c>
      <c r="X217"/>
      <c r="Y217"/>
      <c r="Z217"/>
      <c r="AA217"/>
      <c r="AB217"/>
      <c r="AC217" s="249">
        <v>28.4</v>
      </c>
      <c r="AD217"/>
      <c r="AE217"/>
      <c r="AF217"/>
      <c r="AG217"/>
      <c r="AH217" s="249">
        <v>56.8</v>
      </c>
      <c r="AI217"/>
      <c r="AJ217" s="249">
        <v>23.7</v>
      </c>
      <c r="AK217"/>
      <c r="AL217" s="249">
        <v>7.4</v>
      </c>
      <c r="AM217" s="248">
        <v>9.7000000000000003E-2</v>
      </c>
      <c r="AN217"/>
      <c r="AO217" s="249">
        <v>17</v>
      </c>
      <c r="AP217" s="246">
        <v>120.28</v>
      </c>
      <c r="AQ217" s="246">
        <v>2.97</v>
      </c>
      <c r="AR217"/>
      <c r="AS217"/>
      <c r="AT217"/>
      <c r="AU217"/>
      <c r="AV217" s="248">
        <v>14.42</v>
      </c>
      <c r="AW217" s="248">
        <v>13.414</v>
      </c>
      <c r="AX217"/>
      <c r="AY217"/>
      <c r="AZ217"/>
      <c r="BA217"/>
      <c r="BB217"/>
      <c r="BC217"/>
      <c r="BD217" s="246">
        <v>32.659999999999997</v>
      </c>
      <c r="BE217" s="242">
        <f t="shared" si="318"/>
        <v>5.4692187500000005</v>
      </c>
      <c r="BF217" s="242">
        <f>(BF216+BF218)/2</f>
        <v>12.954999999999998</v>
      </c>
    </row>
    <row r="218" spans="1:58" x14ac:dyDescent="0.25">
      <c r="A218" s="232">
        <v>40758</v>
      </c>
      <c r="B218" s="246">
        <v>6.35</v>
      </c>
      <c r="C218" s="248">
        <v>6.25</v>
      </c>
      <c r="D218"/>
      <c r="E218"/>
      <c r="F218"/>
      <c r="G218"/>
      <c r="H218" s="246">
        <v>7.19</v>
      </c>
      <c r="I218" s="246">
        <v>1.1599999999999999</v>
      </c>
      <c r="J218"/>
      <c r="K218"/>
      <c r="L218"/>
      <c r="M218"/>
      <c r="N218" s="247">
        <v>37</v>
      </c>
      <c r="O218"/>
      <c r="P218"/>
      <c r="Q218"/>
      <c r="R218" s="247">
        <v>0</v>
      </c>
      <c r="S218" s="248">
        <v>0.83399999999999996</v>
      </c>
      <c r="T218"/>
      <c r="U218"/>
      <c r="V218" s="248">
        <v>0.11700000000000001</v>
      </c>
      <c r="W218" s="248">
        <v>0.28699999999999998</v>
      </c>
      <c r="X218"/>
      <c r="Y218"/>
      <c r="Z218"/>
      <c r="AA218"/>
      <c r="AB218"/>
      <c r="AC218" s="249">
        <v>25.4</v>
      </c>
      <c r="AD218"/>
      <c r="AE218"/>
      <c r="AF218"/>
      <c r="AG218"/>
      <c r="AH218" s="249">
        <v>50.9</v>
      </c>
      <c r="AI218"/>
      <c r="AJ218" s="249">
        <v>25.5</v>
      </c>
      <c r="AK218"/>
      <c r="AL218" s="249">
        <v>7</v>
      </c>
      <c r="AM218" s="248">
        <v>8.4000000000000005E-2</v>
      </c>
      <c r="AN218"/>
      <c r="AO218" s="249">
        <v>18.100000000000001</v>
      </c>
      <c r="AP218" s="246">
        <v>74.37</v>
      </c>
      <c r="AQ218" s="246">
        <v>1.36</v>
      </c>
      <c r="AR218"/>
      <c r="AS218"/>
      <c r="AT218"/>
      <c r="AU218"/>
      <c r="AV218" s="248">
        <v>13.971</v>
      </c>
      <c r="AW218" s="248">
        <v>13.401</v>
      </c>
      <c r="AX218"/>
      <c r="AY218"/>
      <c r="AZ218"/>
      <c r="BA218"/>
      <c r="BB218"/>
      <c r="BC218"/>
      <c r="BD218" s="246">
        <v>30.65</v>
      </c>
      <c r="BE218" s="242">
        <f t="shared" si="318"/>
        <v>5.4403906250000009</v>
      </c>
      <c r="BF218" s="246">
        <v>12.62</v>
      </c>
    </row>
    <row r="219" spans="1:58" x14ac:dyDescent="0.25">
      <c r="A219" s="232">
        <v>40759</v>
      </c>
      <c r="B219" s="246">
        <v>6.48</v>
      </c>
      <c r="C219" s="248">
        <v>5.82</v>
      </c>
      <c r="D219"/>
      <c r="E219"/>
      <c r="F219"/>
      <c r="G219"/>
      <c r="H219" s="246">
        <v>7.64</v>
      </c>
      <c r="I219" s="246">
        <v>1.23</v>
      </c>
      <c r="J219"/>
      <c r="K219"/>
      <c r="L219"/>
      <c r="M219"/>
      <c r="N219" s="247">
        <v>45</v>
      </c>
      <c r="O219"/>
      <c r="P219"/>
      <c r="Q219"/>
      <c r="R219" s="247">
        <v>1</v>
      </c>
      <c r="S219" s="248">
        <v>0.83399999999999996</v>
      </c>
      <c r="T219"/>
      <c r="U219"/>
      <c r="V219" s="248">
        <v>0.13200000000000001</v>
      </c>
      <c r="W219" s="248">
        <v>0.249</v>
      </c>
      <c r="X219"/>
      <c r="Y219"/>
      <c r="Z219"/>
      <c r="AA219"/>
      <c r="AB219"/>
      <c r="AC219" s="249">
        <v>29.2</v>
      </c>
      <c r="AD219"/>
      <c r="AE219"/>
      <c r="AF219"/>
      <c r="AG219"/>
      <c r="AH219" s="249">
        <v>58.4</v>
      </c>
      <c r="AI219"/>
      <c r="AJ219" s="249">
        <v>23.7</v>
      </c>
      <c r="AK219"/>
      <c r="AL219" s="249">
        <v>8.5</v>
      </c>
      <c r="AM219" s="248">
        <v>0.151</v>
      </c>
      <c r="AN219"/>
      <c r="AO219" s="249">
        <v>17.2</v>
      </c>
      <c r="AP219" s="246">
        <v>115.45</v>
      </c>
      <c r="AQ219" s="246">
        <v>2.76</v>
      </c>
      <c r="AR219"/>
      <c r="AS219"/>
      <c r="AT219"/>
      <c r="AU219"/>
      <c r="AV219" s="248">
        <v>13.71</v>
      </c>
      <c r="AW219" s="248">
        <v>13.141999999999999</v>
      </c>
      <c r="AX219"/>
      <c r="AY219"/>
      <c r="AZ219"/>
      <c r="BA219"/>
      <c r="BB219"/>
      <c r="BC219"/>
      <c r="BD219" s="246">
        <v>26.72</v>
      </c>
      <c r="BE219" s="242">
        <f t="shared" si="318"/>
        <v>5.4548046875000011</v>
      </c>
      <c r="BF219" s="246">
        <v>13.3</v>
      </c>
    </row>
    <row r="220" spans="1:58" x14ac:dyDescent="0.25">
      <c r="A220" s="232">
        <v>40760</v>
      </c>
      <c r="B220" s="246">
        <v>5.95</v>
      </c>
      <c r="C220" s="248">
        <v>6.34</v>
      </c>
      <c r="D220"/>
      <c r="E220"/>
      <c r="F220"/>
      <c r="G220"/>
      <c r="H220" s="246">
        <v>8.6</v>
      </c>
      <c r="I220" s="246">
        <v>1.3</v>
      </c>
      <c r="J220"/>
      <c r="K220"/>
      <c r="L220"/>
      <c r="M220"/>
      <c r="N220" s="247">
        <v>44</v>
      </c>
      <c r="O220"/>
      <c r="P220"/>
      <c r="Q220"/>
      <c r="R220" s="247">
        <v>2</v>
      </c>
      <c r="S220" s="248">
        <v>0.83699999999999997</v>
      </c>
      <c r="T220"/>
      <c r="U220"/>
      <c r="V220" s="248">
        <v>0.26100000000000001</v>
      </c>
      <c r="W220" s="248">
        <v>0.27400000000000002</v>
      </c>
      <c r="X220"/>
      <c r="Y220"/>
      <c r="Z220"/>
      <c r="AA220"/>
      <c r="AB220"/>
      <c r="AC220" s="249">
        <v>27.4</v>
      </c>
      <c r="AD220"/>
      <c r="AE220"/>
      <c r="AF220"/>
      <c r="AG220"/>
      <c r="AH220" s="249">
        <v>54.8</v>
      </c>
      <c r="AI220"/>
      <c r="AJ220" s="249">
        <v>23.5</v>
      </c>
      <c r="AK220"/>
      <c r="AL220" s="249">
        <v>8.8000000000000007</v>
      </c>
      <c r="AM220" s="248">
        <v>0.192</v>
      </c>
      <c r="AN220"/>
      <c r="AO220" s="249">
        <v>17.2</v>
      </c>
      <c r="AP220" s="246">
        <v>130.05000000000001</v>
      </c>
      <c r="AQ220" s="246">
        <v>3.41</v>
      </c>
      <c r="AR220"/>
      <c r="AS220"/>
      <c r="AT220"/>
      <c r="AU220"/>
      <c r="AV220" s="248">
        <v>14.071999999999999</v>
      </c>
      <c r="AW220" s="248">
        <v>12.529</v>
      </c>
      <c r="AX220"/>
      <c r="AY220"/>
      <c r="AZ220"/>
      <c r="BA220"/>
      <c r="BB220"/>
      <c r="BC220"/>
      <c r="BD220" s="246">
        <v>35.090000000000003</v>
      </c>
      <c r="BE220" s="242">
        <f t="shared" si="318"/>
        <v>5.447597656250001</v>
      </c>
      <c r="BF220" s="246">
        <v>14.35</v>
      </c>
    </row>
    <row r="221" spans="1:58" x14ac:dyDescent="0.25">
      <c r="A221" s="232">
        <v>40761</v>
      </c>
      <c r="B221" s="246">
        <v>6.4</v>
      </c>
      <c r="C221" s="248">
        <v>6.5</v>
      </c>
      <c r="D221"/>
      <c r="E221"/>
      <c r="F221"/>
      <c r="G221"/>
      <c r="H221" s="246">
        <v>7.5</v>
      </c>
      <c r="I221" s="246">
        <v>1.33</v>
      </c>
      <c r="J221"/>
      <c r="K221"/>
      <c r="L221"/>
      <c r="M221"/>
      <c r="N221" s="247">
        <v>43</v>
      </c>
      <c r="O221"/>
      <c r="P221"/>
      <c r="Q221"/>
      <c r="R221" s="247">
        <v>0</v>
      </c>
      <c r="S221" s="248">
        <v>0.77300000000000002</v>
      </c>
      <c r="T221"/>
      <c r="U221"/>
      <c r="V221" s="248">
        <v>0.114</v>
      </c>
      <c r="W221" s="248">
        <v>0.17799999999999999</v>
      </c>
      <c r="X221"/>
      <c r="Y221"/>
      <c r="Z221"/>
      <c r="AA221"/>
      <c r="AB221"/>
      <c r="AC221" s="249">
        <v>28.4</v>
      </c>
      <c r="AD221"/>
      <c r="AE221"/>
      <c r="AF221"/>
      <c r="AG221"/>
      <c r="AH221" s="249">
        <v>56.8</v>
      </c>
      <c r="AI221"/>
      <c r="AJ221" s="249">
        <v>23.3</v>
      </c>
      <c r="AK221"/>
      <c r="AL221" s="249">
        <v>7.4</v>
      </c>
      <c r="AM221" s="248">
        <v>9.8000000000000004E-2</v>
      </c>
      <c r="AN221"/>
      <c r="AO221" s="249">
        <v>17.2</v>
      </c>
      <c r="AP221" s="246">
        <v>110.49</v>
      </c>
      <c r="AQ221" s="246">
        <v>2.7</v>
      </c>
      <c r="AR221"/>
      <c r="AS221"/>
      <c r="AT221"/>
      <c r="AU221"/>
      <c r="AV221" s="248">
        <v>13.06</v>
      </c>
      <c r="AW221" s="248">
        <v>12.45</v>
      </c>
      <c r="AX221"/>
      <c r="AY221"/>
      <c r="AZ221"/>
      <c r="BA221"/>
      <c r="BB221"/>
      <c r="BC221"/>
      <c r="BD221" s="246">
        <v>23.87</v>
      </c>
      <c r="BE221" s="242">
        <f t="shared" si="318"/>
        <v>5.4512011718750006</v>
      </c>
      <c r="BF221" s="246">
        <v>10.62</v>
      </c>
    </row>
    <row r="222" spans="1:58" x14ac:dyDescent="0.25">
      <c r="A222" s="232">
        <v>40762</v>
      </c>
      <c r="B222" s="242">
        <f t="shared" ref="B222" si="328">(B221+B223)/2</f>
        <v>6.5350000000000001</v>
      </c>
      <c r="C222" s="244">
        <f>(C221+C223)/2</f>
        <v>6.375</v>
      </c>
      <c r="D222"/>
      <c r="E222"/>
      <c r="F222"/>
      <c r="G222"/>
      <c r="H222" s="242">
        <f>(H221+H223)/2</f>
        <v>7.2349999999999994</v>
      </c>
      <c r="I222" s="246">
        <v>1.18</v>
      </c>
      <c r="J222"/>
      <c r="K222"/>
      <c r="L222"/>
      <c r="M222"/>
      <c r="N222" s="243">
        <f t="shared" ref="N222" si="329">(N221+N223)/2</f>
        <v>43</v>
      </c>
      <c r="O222"/>
      <c r="P222"/>
      <c r="Q222"/>
      <c r="R222" s="243">
        <f t="shared" ref="R222" si="330">(R221+R223)/2</f>
        <v>0</v>
      </c>
      <c r="S222" s="244">
        <f>(S221+S223)/2</f>
        <v>0.89900000000000002</v>
      </c>
      <c r="T222"/>
      <c r="U222"/>
      <c r="V222" s="244">
        <f t="shared" ref="V222:W222" si="331">(V221+V223)/2</f>
        <v>0.1205</v>
      </c>
      <c r="W222" s="244">
        <f t="shared" si="331"/>
        <v>0.27300000000000002</v>
      </c>
      <c r="X222"/>
      <c r="Y222"/>
      <c r="Z222"/>
      <c r="AA222"/>
      <c r="AB222"/>
      <c r="AC222" s="245">
        <f t="shared" ref="AC222" si="332">(AC221+AC223)/2</f>
        <v>27.85</v>
      </c>
      <c r="AD222"/>
      <c r="AE222"/>
      <c r="AF222"/>
      <c r="AG222"/>
      <c r="AH222" s="245">
        <f t="shared" ref="AH222" si="333">(AH221+AH223)/2</f>
        <v>55.7</v>
      </c>
      <c r="AI222"/>
      <c r="AJ222" s="245">
        <f t="shared" ref="AJ222" si="334">(AJ221+AJ223)/2</f>
        <v>22.25</v>
      </c>
      <c r="AK222"/>
      <c r="AL222" s="245">
        <f t="shared" ref="AL222:AM222" si="335">(AL221+AL223)/2</f>
        <v>7.5</v>
      </c>
      <c r="AM222" s="244">
        <f t="shared" si="335"/>
        <v>8.9499999999999996E-2</v>
      </c>
      <c r="AN222"/>
      <c r="AO222" s="245">
        <f t="shared" ref="AO222" si="336">(AO221+AO223)/2</f>
        <v>16.899999999999999</v>
      </c>
      <c r="AP222" s="246">
        <v>105.07</v>
      </c>
      <c r="AQ222" s="246">
        <v>2.63</v>
      </c>
      <c r="AR222"/>
      <c r="AS222"/>
      <c r="AT222"/>
      <c r="AU222"/>
      <c r="AV222" s="248">
        <v>13.121</v>
      </c>
      <c r="AW222" s="248">
        <v>12.536</v>
      </c>
      <c r="AX222"/>
      <c r="AY222"/>
      <c r="AZ222"/>
      <c r="BA222"/>
      <c r="BB222"/>
      <c r="BC222"/>
      <c r="BD222" s="242">
        <f>(BD221+BD223)/2</f>
        <v>23.93</v>
      </c>
      <c r="BE222" s="242">
        <f t="shared" si="318"/>
        <v>5.4493994140625013</v>
      </c>
      <c r="BF222" s="242">
        <f>(BF221+BF223)/2</f>
        <v>10.975</v>
      </c>
    </row>
    <row r="223" spans="1:58" x14ac:dyDescent="0.25">
      <c r="A223" s="232">
        <v>40763</v>
      </c>
      <c r="B223" s="246">
        <v>6.67</v>
      </c>
      <c r="C223" s="248">
        <v>6.25</v>
      </c>
      <c r="D223"/>
      <c r="E223"/>
      <c r="F223"/>
      <c r="G223"/>
      <c r="H223" s="246">
        <v>6.97</v>
      </c>
      <c r="I223" s="246">
        <v>1.35</v>
      </c>
      <c r="J223"/>
      <c r="K223"/>
      <c r="L223"/>
      <c r="M223"/>
      <c r="N223" s="247">
        <v>43</v>
      </c>
      <c r="O223"/>
      <c r="P223"/>
      <c r="Q223"/>
      <c r="R223" s="247">
        <v>0</v>
      </c>
      <c r="S223" s="248">
        <v>1.0249999999999999</v>
      </c>
      <c r="T223"/>
      <c r="U223"/>
      <c r="V223" s="248">
        <v>0.127</v>
      </c>
      <c r="W223" s="248">
        <v>0.36799999999999999</v>
      </c>
      <c r="X223"/>
      <c r="Y223"/>
      <c r="Z223"/>
      <c r="AA223"/>
      <c r="AB223"/>
      <c r="AC223" s="249">
        <v>27.3</v>
      </c>
      <c r="AD223"/>
      <c r="AE223"/>
      <c r="AF223"/>
      <c r="AG223"/>
      <c r="AH223" s="249">
        <v>54.6</v>
      </c>
      <c r="AI223"/>
      <c r="AJ223" s="249">
        <v>21.2</v>
      </c>
      <c r="AK223"/>
      <c r="AL223" s="249">
        <v>7.6</v>
      </c>
      <c r="AM223" s="248">
        <v>8.1000000000000003E-2</v>
      </c>
      <c r="AN223"/>
      <c r="AO223" s="249">
        <v>16.600000000000001</v>
      </c>
      <c r="AP223" s="246">
        <v>130.47</v>
      </c>
      <c r="AQ223" s="246">
        <v>3.26</v>
      </c>
      <c r="AR223"/>
      <c r="AS223"/>
      <c r="AT223"/>
      <c r="AU223"/>
      <c r="AV223" s="248">
        <v>14.930999999999999</v>
      </c>
      <c r="AW223" s="248">
        <v>12.85</v>
      </c>
      <c r="AX223"/>
      <c r="AY223"/>
      <c r="AZ223"/>
      <c r="BA223"/>
      <c r="BB223"/>
      <c r="BC223"/>
      <c r="BD223" s="246">
        <v>23.99</v>
      </c>
      <c r="BE223" s="242">
        <f t="shared" si="318"/>
        <v>5.450300292968751</v>
      </c>
      <c r="BF223" s="246">
        <v>11.33</v>
      </c>
    </row>
    <row r="224" spans="1:58" x14ac:dyDescent="0.25">
      <c r="A224" s="232">
        <v>40764</v>
      </c>
      <c r="B224" s="246">
        <v>6.41</v>
      </c>
      <c r="C224" s="248">
        <v>6.34</v>
      </c>
      <c r="D224"/>
      <c r="E224"/>
      <c r="F224"/>
      <c r="G224"/>
      <c r="H224" s="246">
        <v>7.5</v>
      </c>
      <c r="I224" s="246">
        <v>1.25</v>
      </c>
      <c r="J224"/>
      <c r="K224"/>
      <c r="L224"/>
      <c r="M224"/>
      <c r="N224" s="247">
        <v>41</v>
      </c>
      <c r="O224"/>
      <c r="P224"/>
      <c r="Q224"/>
      <c r="R224" s="247">
        <v>0</v>
      </c>
      <c r="S224" s="248">
        <v>1.0189999999999999</v>
      </c>
      <c r="T224"/>
      <c r="U224"/>
      <c r="V224" s="248">
        <v>0.13100000000000001</v>
      </c>
      <c r="W224" s="248">
        <v>0.23599999999999999</v>
      </c>
      <c r="X224"/>
      <c r="Y224"/>
      <c r="Z224"/>
      <c r="AA224"/>
      <c r="AB224"/>
      <c r="AC224" s="249">
        <v>29.5</v>
      </c>
      <c r="AD224"/>
      <c r="AE224"/>
      <c r="AF224"/>
      <c r="AG224"/>
      <c r="AH224" s="249">
        <v>59</v>
      </c>
      <c r="AI224"/>
      <c r="AJ224" s="249">
        <v>21.6</v>
      </c>
      <c r="AK224"/>
      <c r="AL224" s="249">
        <v>7.4</v>
      </c>
      <c r="AM224" s="248">
        <v>9.5000000000000001E-2</v>
      </c>
      <c r="AN224"/>
      <c r="AO224" s="249">
        <v>16.5</v>
      </c>
      <c r="AP224" s="246">
        <v>115.39</v>
      </c>
      <c r="AQ224" s="246">
        <v>3.45</v>
      </c>
      <c r="AR224"/>
      <c r="AS224"/>
      <c r="AT224"/>
      <c r="AU224"/>
      <c r="AV224" s="248">
        <v>13.361000000000001</v>
      </c>
      <c r="AW224" s="248">
        <v>11.151999999999999</v>
      </c>
      <c r="AX224"/>
      <c r="AY224"/>
      <c r="AZ224"/>
      <c r="BA224"/>
      <c r="BB224"/>
      <c r="BC224"/>
      <c r="BD224" s="246">
        <v>24.13</v>
      </c>
      <c r="BE224" s="242">
        <f t="shared" si="318"/>
        <v>5.4498498535156266</v>
      </c>
      <c r="BF224" s="246">
        <v>11.55</v>
      </c>
    </row>
    <row r="225" spans="1:58" x14ac:dyDescent="0.25">
      <c r="A225" s="232">
        <v>40765</v>
      </c>
      <c r="B225" s="246">
        <v>5.99</v>
      </c>
      <c r="C225" s="248">
        <v>6.07</v>
      </c>
      <c r="D225"/>
      <c r="E225"/>
      <c r="F225"/>
      <c r="G225"/>
      <c r="H225" s="246">
        <v>6.92</v>
      </c>
      <c r="I225" s="246">
        <v>1.49</v>
      </c>
      <c r="J225"/>
      <c r="K225"/>
      <c r="L225"/>
      <c r="M225"/>
      <c r="N225" s="247">
        <v>37</v>
      </c>
      <c r="O225"/>
      <c r="P225"/>
      <c r="Q225"/>
      <c r="R225" s="247">
        <v>1</v>
      </c>
      <c r="S225" s="248">
        <v>1.0309999999999999</v>
      </c>
      <c r="T225"/>
      <c r="U225"/>
      <c r="V225" s="248">
        <v>0.122</v>
      </c>
      <c r="W225" s="248">
        <v>0.48899999999999999</v>
      </c>
      <c r="X225"/>
      <c r="Y225"/>
      <c r="Z225"/>
      <c r="AA225"/>
      <c r="AB225"/>
      <c r="AC225" s="249">
        <v>25.8</v>
      </c>
      <c r="AD225"/>
      <c r="AE225"/>
      <c r="AF225"/>
      <c r="AG225"/>
      <c r="AH225" s="249">
        <v>51.6</v>
      </c>
      <c r="AI225"/>
      <c r="AJ225" s="249">
        <v>22</v>
      </c>
      <c r="AK225"/>
      <c r="AL225" s="249">
        <v>7.2</v>
      </c>
      <c r="AM225" s="248">
        <v>0.04</v>
      </c>
      <c r="AN225"/>
      <c r="AO225" s="249">
        <v>16.600000000000001</v>
      </c>
      <c r="AP225" s="246">
        <v>126.06</v>
      </c>
      <c r="AQ225" s="246">
        <v>3.14</v>
      </c>
      <c r="AR225"/>
      <c r="AS225"/>
      <c r="AT225"/>
      <c r="AU225"/>
      <c r="AV225" s="248">
        <v>14.069000000000001</v>
      </c>
      <c r="AW225" s="248">
        <v>12.368</v>
      </c>
      <c r="AX225"/>
      <c r="AY225"/>
      <c r="AZ225"/>
      <c r="BA225"/>
      <c r="BB225"/>
      <c r="BC225"/>
      <c r="BD225" s="246">
        <v>24.87</v>
      </c>
      <c r="BE225" s="242">
        <f t="shared" si="318"/>
        <v>5.4500750732421892</v>
      </c>
      <c r="BF225" s="246">
        <v>11.24</v>
      </c>
    </row>
    <row r="226" spans="1:58" x14ac:dyDescent="0.25">
      <c r="A226" s="232">
        <v>40766</v>
      </c>
      <c r="B226" s="246">
        <v>6.52</v>
      </c>
      <c r="C226" s="248">
        <v>6.13</v>
      </c>
      <c r="D226"/>
      <c r="E226"/>
      <c r="F226"/>
      <c r="G226"/>
      <c r="H226" s="246">
        <v>8.01</v>
      </c>
      <c r="I226" s="246">
        <v>1.42</v>
      </c>
      <c r="J226"/>
      <c r="K226"/>
      <c r="L226"/>
      <c r="M226"/>
      <c r="N226" s="247">
        <v>37</v>
      </c>
      <c r="O226"/>
      <c r="P226"/>
      <c r="Q226"/>
      <c r="R226" s="247">
        <v>1</v>
      </c>
      <c r="S226" s="248">
        <v>0.93</v>
      </c>
      <c r="T226"/>
      <c r="U226"/>
      <c r="V226" s="248">
        <v>0.22500000000000001</v>
      </c>
      <c r="W226" s="248">
        <v>0.17100000000000001</v>
      </c>
      <c r="X226"/>
      <c r="Y226"/>
      <c r="Z226"/>
      <c r="AA226"/>
      <c r="AB226"/>
      <c r="AC226" s="249">
        <v>32</v>
      </c>
      <c r="AD226"/>
      <c r="AE226"/>
      <c r="AF226"/>
      <c r="AG226"/>
      <c r="AH226" s="249">
        <v>64</v>
      </c>
      <c r="AI226"/>
      <c r="AJ226" s="249">
        <v>21.3</v>
      </c>
      <c r="AK226"/>
      <c r="AL226" s="249">
        <v>6.2</v>
      </c>
      <c r="AM226" s="248">
        <v>0.16200000000000001</v>
      </c>
      <c r="AN226"/>
      <c r="AO226" s="249">
        <v>16.2</v>
      </c>
      <c r="AP226" s="246">
        <v>110.25</v>
      </c>
      <c r="AQ226" s="246">
        <v>2.42</v>
      </c>
      <c r="AR226"/>
      <c r="AS226"/>
      <c r="AT226"/>
      <c r="AU226"/>
      <c r="AV226" s="248">
        <v>13.606999999999999</v>
      </c>
      <c r="AW226" s="248">
        <v>13.047000000000001</v>
      </c>
      <c r="AX226"/>
      <c r="AY226"/>
      <c r="AZ226"/>
      <c r="BA226"/>
      <c r="BB226"/>
      <c r="BC226"/>
      <c r="BD226" s="246">
        <v>25.01</v>
      </c>
      <c r="BE226" s="246">
        <v>4.7699999999999996</v>
      </c>
      <c r="BF226" s="246">
        <v>13.1</v>
      </c>
    </row>
    <row r="227" spans="1:58" x14ac:dyDescent="0.25">
      <c r="A227" s="232">
        <v>40767</v>
      </c>
      <c r="B227" s="246">
        <v>6.5</v>
      </c>
      <c r="C227" s="248">
        <v>6.27</v>
      </c>
      <c r="D227"/>
      <c r="E227"/>
      <c r="F227"/>
      <c r="G227"/>
      <c r="H227" s="246">
        <v>7.19</v>
      </c>
      <c r="I227" s="246">
        <v>1.58</v>
      </c>
      <c r="J227"/>
      <c r="K227"/>
      <c r="L227"/>
      <c r="M227"/>
      <c r="N227" s="247">
        <v>37</v>
      </c>
      <c r="O227"/>
      <c r="P227"/>
      <c r="Q227"/>
      <c r="R227" s="247">
        <v>0</v>
      </c>
      <c r="S227" s="248">
        <v>0.72</v>
      </c>
      <c r="T227"/>
      <c r="U227"/>
      <c r="V227" s="248">
        <v>0.16800000000000001</v>
      </c>
      <c r="W227" s="248">
        <v>0.121</v>
      </c>
      <c r="X227"/>
      <c r="Y227"/>
      <c r="Z227"/>
      <c r="AA227"/>
      <c r="AB227"/>
      <c r="AC227" s="249">
        <v>31.4</v>
      </c>
      <c r="AD227"/>
      <c r="AE227"/>
      <c r="AF227"/>
      <c r="AG227"/>
      <c r="AH227" s="249">
        <v>62.8</v>
      </c>
      <c r="AI227"/>
      <c r="AJ227" s="249">
        <v>23.5</v>
      </c>
      <c r="AK227"/>
      <c r="AL227" s="245">
        <v>7.4</v>
      </c>
      <c r="AM227" s="248">
        <v>0.13900000000000001</v>
      </c>
      <c r="AN227"/>
      <c r="AO227" s="249">
        <v>16.5</v>
      </c>
      <c r="AP227" s="246">
        <v>90.45</v>
      </c>
      <c r="AQ227" s="246">
        <v>1.75</v>
      </c>
      <c r="AR227"/>
      <c r="AS227"/>
      <c r="AT227"/>
      <c r="AU227"/>
      <c r="AV227" s="248">
        <v>13.481</v>
      </c>
      <c r="AW227" s="248">
        <v>12.345000000000001</v>
      </c>
      <c r="AX227"/>
      <c r="AY227"/>
      <c r="AZ227"/>
      <c r="BA227"/>
      <c r="BB227"/>
      <c r="BC227"/>
      <c r="BD227" s="246">
        <v>29.14</v>
      </c>
      <c r="BE227" s="246">
        <v>9.51</v>
      </c>
      <c r="BF227" s="246">
        <v>14.53</v>
      </c>
    </row>
    <row r="228" spans="1:58" x14ac:dyDescent="0.25">
      <c r="A228" s="232">
        <v>40768</v>
      </c>
      <c r="B228" s="246">
        <v>6.53</v>
      </c>
      <c r="C228" s="248">
        <v>6.19</v>
      </c>
      <c r="D228"/>
      <c r="E228"/>
      <c r="F228"/>
      <c r="G228"/>
      <c r="H228" s="246">
        <v>7.38</v>
      </c>
      <c r="I228" s="246">
        <v>1.39</v>
      </c>
      <c r="J228"/>
      <c r="K228"/>
      <c r="L228"/>
      <c r="M228"/>
      <c r="N228" s="247">
        <v>38</v>
      </c>
      <c r="O228"/>
      <c r="P228"/>
      <c r="Q228"/>
      <c r="R228" s="247">
        <v>0</v>
      </c>
      <c r="S228" s="248">
        <v>1.036</v>
      </c>
      <c r="T228"/>
      <c r="U228"/>
      <c r="V228" s="248">
        <v>0.13600000000000001</v>
      </c>
      <c r="W228" s="248">
        <v>0.13400000000000001</v>
      </c>
      <c r="X228"/>
      <c r="Y228"/>
      <c r="Z228"/>
      <c r="AA228"/>
      <c r="AB228"/>
      <c r="AC228" s="249">
        <v>32.200000000000003</v>
      </c>
      <c r="AD228"/>
      <c r="AE228"/>
      <c r="AF228"/>
      <c r="AG228"/>
      <c r="AH228" s="249">
        <v>64.400000000000006</v>
      </c>
      <c r="AI228"/>
      <c r="AJ228" s="249">
        <v>23.1</v>
      </c>
      <c r="AK228"/>
      <c r="AL228" s="249">
        <v>7.2</v>
      </c>
      <c r="AM228" s="248">
        <v>9.7000000000000003E-2</v>
      </c>
      <c r="AN228"/>
      <c r="AO228" s="249">
        <v>16.2</v>
      </c>
      <c r="AP228" s="246">
        <v>75.23</v>
      </c>
      <c r="AQ228" s="246">
        <v>1.38</v>
      </c>
      <c r="AR228"/>
      <c r="AS228"/>
      <c r="AT228"/>
      <c r="AU228"/>
      <c r="AV228" s="248">
        <v>13.007</v>
      </c>
      <c r="AW228" s="248">
        <v>12.326000000000001</v>
      </c>
      <c r="AX228"/>
      <c r="AY228"/>
      <c r="AZ228"/>
      <c r="BA228"/>
      <c r="BB228"/>
      <c r="BC228"/>
      <c r="BD228" s="246">
        <v>32.92</v>
      </c>
      <c r="BE228" s="242">
        <f>(BE226+BE227)/2</f>
        <v>7.14</v>
      </c>
      <c r="BF228" s="242">
        <f>(BF226+BF227)/2</f>
        <v>13.815</v>
      </c>
    </row>
    <row r="229" spans="1:58" x14ac:dyDescent="0.25">
      <c r="A229" s="232">
        <v>40769</v>
      </c>
      <c r="B229" s="242">
        <f t="shared" ref="B229" si="337">(B228+B230)/2</f>
        <v>6.5</v>
      </c>
      <c r="C229" s="244">
        <f>(C228+C230)/2</f>
        <v>6.3550000000000004</v>
      </c>
      <c r="D229"/>
      <c r="E229"/>
      <c r="F229"/>
      <c r="G229"/>
      <c r="H229" s="242">
        <f>(H228+H230)/2</f>
        <v>7.25</v>
      </c>
      <c r="I229" s="246">
        <v>1.22</v>
      </c>
      <c r="J229"/>
      <c r="K229"/>
      <c r="L229"/>
      <c r="M229"/>
      <c r="N229" s="243">
        <f t="shared" ref="N229" si="338">(N228+N230)/2</f>
        <v>36</v>
      </c>
      <c r="O229"/>
      <c r="P229"/>
      <c r="Q229"/>
      <c r="R229" s="243">
        <f t="shared" ref="R229" si="339">(R228+R230)/2</f>
        <v>0</v>
      </c>
      <c r="S229" s="244">
        <f>(S228+S230)/2</f>
        <v>1.0095000000000001</v>
      </c>
      <c r="T229"/>
      <c r="U229"/>
      <c r="V229" s="244">
        <f t="shared" ref="V229:W229" si="340">(V228+V230)/2</f>
        <v>0.13700000000000001</v>
      </c>
      <c r="W229" s="244">
        <f t="shared" si="340"/>
        <v>0.13400000000000001</v>
      </c>
      <c r="X229"/>
      <c r="Y229"/>
      <c r="Z229"/>
      <c r="AA229"/>
      <c r="AB229"/>
      <c r="AC229" s="245">
        <f t="shared" ref="AC229" si="341">(AC228+AC230)/2</f>
        <v>32.150000000000006</v>
      </c>
      <c r="AD229"/>
      <c r="AE229"/>
      <c r="AF229"/>
      <c r="AG229"/>
      <c r="AH229" s="245">
        <f t="shared" ref="AH229" si="342">(AH228+AH230)/2</f>
        <v>64.300000000000011</v>
      </c>
      <c r="AI229"/>
      <c r="AJ229" s="245">
        <f t="shared" ref="AJ229" si="343">(AJ228+AJ230)/2</f>
        <v>23.8</v>
      </c>
      <c r="AK229"/>
      <c r="AL229" s="245">
        <f t="shared" ref="AL229:AM229" si="344">(AL228+AL230)/2</f>
        <v>7.15</v>
      </c>
      <c r="AM229" s="244">
        <f t="shared" si="344"/>
        <v>7.9000000000000001E-2</v>
      </c>
      <c r="AN229"/>
      <c r="AO229" s="245">
        <f t="shared" ref="AO229" si="345">(AO228+AO230)/2</f>
        <v>16.299999999999997</v>
      </c>
      <c r="AP229" s="246">
        <v>84.16</v>
      </c>
      <c r="AQ229" s="246">
        <v>1.64</v>
      </c>
      <c r="AR229"/>
      <c r="AS229"/>
      <c r="AT229"/>
      <c r="AU229"/>
      <c r="AV229" s="248">
        <v>13.869</v>
      </c>
      <c r="AW229" s="248">
        <v>13.352</v>
      </c>
      <c r="AX229"/>
      <c r="AY229"/>
      <c r="AZ229"/>
      <c r="BA229"/>
      <c r="BB229"/>
      <c r="BC229"/>
      <c r="BD229" s="242">
        <f>(BD228+BD230)/2</f>
        <v>33.79</v>
      </c>
      <c r="BE229" s="242">
        <f>(BE227+BE228)/2</f>
        <v>8.3249999999999993</v>
      </c>
      <c r="BF229" s="242">
        <f>(BF227+BF228)/2</f>
        <v>14.172499999999999</v>
      </c>
    </row>
    <row r="230" spans="1:58" x14ac:dyDescent="0.25">
      <c r="A230" s="232">
        <v>40770</v>
      </c>
      <c r="B230" s="246">
        <v>6.47</v>
      </c>
      <c r="C230" s="248">
        <v>6.52</v>
      </c>
      <c r="D230"/>
      <c r="E230"/>
      <c r="F230"/>
      <c r="G230"/>
      <c r="H230" s="246">
        <v>7.12</v>
      </c>
      <c r="I230" s="246">
        <v>1.24</v>
      </c>
      <c r="J230"/>
      <c r="K230"/>
      <c r="L230"/>
      <c r="M230"/>
      <c r="N230" s="247">
        <v>34</v>
      </c>
      <c r="O230"/>
      <c r="P230"/>
      <c r="Q230"/>
      <c r="R230" s="247">
        <v>0</v>
      </c>
      <c r="S230" s="248">
        <v>0.98299999999999998</v>
      </c>
      <c r="T230"/>
      <c r="U230"/>
      <c r="V230" s="248">
        <v>0.13800000000000001</v>
      </c>
      <c r="W230" s="248">
        <v>0.13400000000000001</v>
      </c>
      <c r="X230"/>
      <c r="Y230"/>
      <c r="Z230"/>
      <c r="AA230"/>
      <c r="AB230"/>
      <c r="AC230" s="249">
        <v>32.1</v>
      </c>
      <c r="AD230"/>
      <c r="AE230"/>
      <c r="AF230"/>
      <c r="AG230"/>
      <c r="AH230" s="249">
        <v>64.2</v>
      </c>
      <c r="AI230"/>
      <c r="AJ230" s="249">
        <v>24.5</v>
      </c>
      <c r="AK230"/>
      <c r="AL230" s="249">
        <v>7.1</v>
      </c>
      <c r="AM230" s="248">
        <v>6.0999999999999999E-2</v>
      </c>
      <c r="AN230"/>
      <c r="AO230" s="249">
        <v>16.399999999999999</v>
      </c>
      <c r="AP230" s="246">
        <v>90.32</v>
      </c>
      <c r="AQ230" s="246">
        <v>1.89</v>
      </c>
      <c r="AR230"/>
      <c r="AS230"/>
      <c r="AT230"/>
      <c r="AU230"/>
      <c r="AV230" s="248">
        <v>14.141999999999999</v>
      </c>
      <c r="AW230" s="248">
        <v>13.106999999999999</v>
      </c>
      <c r="AX230"/>
      <c r="AY230"/>
      <c r="AZ230"/>
      <c r="BA230"/>
      <c r="BB230"/>
      <c r="BC230"/>
      <c r="BD230" s="246">
        <v>34.659999999999997</v>
      </c>
      <c r="BE230" s="246">
        <v>9.19</v>
      </c>
      <c r="BF230" s="246">
        <v>17.59</v>
      </c>
    </row>
    <row r="231" spans="1:58" x14ac:dyDescent="0.25">
      <c r="A231" s="232">
        <v>40771</v>
      </c>
      <c r="B231" s="246">
        <v>6.52</v>
      </c>
      <c r="C231" s="248">
        <v>6.62</v>
      </c>
      <c r="D231"/>
      <c r="E231"/>
      <c r="F231"/>
      <c r="G231"/>
      <c r="H231" s="246">
        <v>6.5</v>
      </c>
      <c r="I231" s="246">
        <v>1.1200000000000001</v>
      </c>
      <c r="J231"/>
      <c r="K231"/>
      <c r="L231"/>
      <c r="M231"/>
      <c r="N231" s="247">
        <v>38</v>
      </c>
      <c r="O231"/>
      <c r="P231"/>
      <c r="Q231"/>
      <c r="R231" s="247">
        <v>0</v>
      </c>
      <c r="S231" s="248">
        <v>1.702</v>
      </c>
      <c r="T231"/>
      <c r="U231"/>
      <c r="V231" s="248">
        <v>0.121</v>
      </c>
      <c r="W231" s="248">
        <v>0.17199999999999999</v>
      </c>
      <c r="X231"/>
      <c r="Y231"/>
      <c r="Z231"/>
      <c r="AA231"/>
      <c r="AB231"/>
      <c r="AC231" s="249">
        <v>28.6</v>
      </c>
      <c r="AD231"/>
      <c r="AE231"/>
      <c r="AF231"/>
      <c r="AG231"/>
      <c r="AH231" s="249">
        <v>57.2</v>
      </c>
      <c r="AI231"/>
      <c r="AJ231" s="249">
        <v>23.7</v>
      </c>
      <c r="AK231"/>
      <c r="AL231" s="249">
        <v>6.4</v>
      </c>
      <c r="AM231" s="248">
        <v>8.8999999999999996E-2</v>
      </c>
      <c r="AN231"/>
      <c r="AO231" s="249">
        <v>16.7</v>
      </c>
      <c r="AP231" s="246">
        <v>85.56</v>
      </c>
      <c r="AQ231" s="246">
        <v>1.92</v>
      </c>
      <c r="AR231"/>
      <c r="AS231"/>
      <c r="AT231"/>
      <c r="AU231"/>
      <c r="AV231" s="248">
        <v>13.795</v>
      </c>
      <c r="AW231" s="248">
        <v>12.78</v>
      </c>
      <c r="AX231"/>
      <c r="AY231"/>
      <c r="AZ231"/>
      <c r="BA231"/>
      <c r="BB231"/>
      <c r="BC231"/>
      <c r="BD231" s="246">
        <v>32.99</v>
      </c>
      <c r="BE231" s="242">
        <f t="shared" ref="BE231:BE243" si="346">(BE229+BE230)/2</f>
        <v>8.7575000000000003</v>
      </c>
      <c r="BF231" s="246">
        <v>11.36</v>
      </c>
    </row>
    <row r="232" spans="1:58" x14ac:dyDescent="0.25">
      <c r="A232" s="232">
        <v>40772</v>
      </c>
      <c r="B232" s="246">
        <v>6.5</v>
      </c>
      <c r="C232" s="248">
        <v>5.92</v>
      </c>
      <c r="D232"/>
      <c r="E232"/>
      <c r="F232"/>
      <c r="G232"/>
      <c r="H232" s="246">
        <v>5.0999999999999996</v>
      </c>
      <c r="I232" s="246">
        <v>1.1200000000000001</v>
      </c>
      <c r="J232"/>
      <c r="K232"/>
      <c r="L232"/>
      <c r="M232"/>
      <c r="N232" s="247">
        <v>32</v>
      </c>
      <c r="O232"/>
      <c r="P232"/>
      <c r="Q232"/>
      <c r="R232" s="247">
        <v>0</v>
      </c>
      <c r="S232" s="248">
        <v>1.002</v>
      </c>
      <c r="T232"/>
      <c r="U232"/>
      <c r="V232" s="248">
        <v>9.1999999999999998E-2</v>
      </c>
      <c r="W232" s="248">
        <v>6.3E-2</v>
      </c>
      <c r="X232"/>
      <c r="Y232"/>
      <c r="Z232"/>
      <c r="AA232"/>
      <c r="AB232"/>
      <c r="AC232" s="249">
        <v>21.7</v>
      </c>
      <c r="AD232"/>
      <c r="AE232"/>
      <c r="AF232"/>
      <c r="AG232"/>
      <c r="AH232" s="249">
        <v>43.4</v>
      </c>
      <c r="AI232"/>
      <c r="AJ232" s="249">
        <v>24.1</v>
      </c>
      <c r="AK232"/>
      <c r="AL232" s="249">
        <v>5.7</v>
      </c>
      <c r="AM232" s="248">
        <v>0.13400000000000001</v>
      </c>
      <c r="AN232"/>
      <c r="AO232" s="249">
        <v>17.399999999999999</v>
      </c>
      <c r="AP232" s="246">
        <v>90.37</v>
      </c>
      <c r="AQ232" s="246">
        <v>2.0699999999999998</v>
      </c>
      <c r="AR232"/>
      <c r="AS232"/>
      <c r="AT232"/>
      <c r="AU232"/>
      <c r="AV232" s="248">
        <v>13.949</v>
      </c>
      <c r="AW232" s="248">
        <v>12.872</v>
      </c>
      <c r="AX232"/>
      <c r="AY232"/>
      <c r="AZ232"/>
      <c r="BA232"/>
      <c r="BB232"/>
      <c r="BC232"/>
      <c r="BD232" s="246">
        <v>33.700000000000003</v>
      </c>
      <c r="BE232" s="242">
        <f t="shared" si="346"/>
        <v>8.973749999999999</v>
      </c>
      <c r="BF232" s="246">
        <v>11.26</v>
      </c>
    </row>
    <row r="233" spans="1:58" x14ac:dyDescent="0.25">
      <c r="A233" s="232">
        <v>40773</v>
      </c>
      <c r="B233" s="246">
        <v>6.61</v>
      </c>
      <c r="C233" s="248">
        <v>6.49</v>
      </c>
      <c r="D233"/>
      <c r="E233"/>
      <c r="F233"/>
      <c r="G233"/>
      <c r="H233" s="246">
        <v>7.78</v>
      </c>
      <c r="I233" s="246">
        <v>1.38</v>
      </c>
      <c r="J233"/>
      <c r="K233"/>
      <c r="L233"/>
      <c r="M233"/>
      <c r="N233" s="247">
        <v>38</v>
      </c>
      <c r="O233"/>
      <c r="P233"/>
      <c r="Q233"/>
      <c r="R233" s="247">
        <v>0</v>
      </c>
      <c r="S233" s="248">
        <v>1.0549999999999999</v>
      </c>
      <c r="T233"/>
      <c r="U233"/>
      <c r="V233" s="248">
        <v>0.113</v>
      </c>
      <c r="W233" s="248">
        <v>0.191</v>
      </c>
      <c r="X233"/>
      <c r="Y233"/>
      <c r="Z233"/>
      <c r="AA233"/>
      <c r="AB233"/>
      <c r="AC233" s="249">
        <v>29.4</v>
      </c>
      <c r="AD233"/>
      <c r="AE233"/>
      <c r="AF233"/>
      <c r="AG233"/>
      <c r="AH233" s="249">
        <v>58.8</v>
      </c>
      <c r="AI233"/>
      <c r="AJ233" s="249">
        <v>25.6</v>
      </c>
      <c r="AK233"/>
      <c r="AL233" s="249">
        <v>7.3</v>
      </c>
      <c r="AM233" s="248">
        <v>8.5999999999999993E-2</v>
      </c>
      <c r="AN233"/>
      <c r="AO233" s="249">
        <v>16.899999999999999</v>
      </c>
      <c r="AP233" s="246">
        <v>114.13</v>
      </c>
      <c r="AQ233" s="246">
        <v>2.44</v>
      </c>
      <c r="AR233"/>
      <c r="AS233"/>
      <c r="AT233"/>
      <c r="AU233"/>
      <c r="AV233" s="248">
        <v>14.653</v>
      </c>
      <c r="AW233" s="248">
        <v>13.581</v>
      </c>
      <c r="AX233"/>
      <c r="AY233"/>
      <c r="AZ233"/>
      <c r="BA233"/>
      <c r="BB233"/>
      <c r="BC233"/>
      <c r="BD233" s="246">
        <v>32.89</v>
      </c>
      <c r="BE233" s="242">
        <f t="shared" si="346"/>
        <v>8.8656249999999996</v>
      </c>
      <c r="BF233" s="246">
        <v>11.26</v>
      </c>
    </row>
    <row r="234" spans="1:58" x14ac:dyDescent="0.25">
      <c r="A234" s="232">
        <v>40774</v>
      </c>
      <c r="B234" s="246">
        <v>6.6</v>
      </c>
      <c r="C234" s="248">
        <v>6.58</v>
      </c>
      <c r="D234"/>
      <c r="E234"/>
      <c r="F234"/>
      <c r="G234"/>
      <c r="H234" s="246">
        <v>7.35</v>
      </c>
      <c r="I234" s="246">
        <v>1.5</v>
      </c>
      <c r="J234"/>
      <c r="K234"/>
      <c r="L234"/>
      <c r="M234"/>
      <c r="N234" s="247">
        <v>37</v>
      </c>
      <c r="O234"/>
      <c r="P234"/>
      <c r="Q234"/>
      <c r="R234" s="247">
        <v>0</v>
      </c>
      <c r="S234" s="244">
        <f>S232+S233/2</f>
        <v>1.5295000000000001</v>
      </c>
      <c r="T234"/>
      <c r="U234"/>
      <c r="V234" s="248">
        <v>0.13100000000000001</v>
      </c>
      <c r="W234" s="248">
        <v>0.17599999999999999</v>
      </c>
      <c r="X234"/>
      <c r="Y234"/>
      <c r="Z234"/>
      <c r="AA234"/>
      <c r="AB234"/>
      <c r="AC234" s="249">
        <v>29.3</v>
      </c>
      <c r="AD234"/>
      <c r="AE234"/>
      <c r="AF234"/>
      <c r="AG234"/>
      <c r="AH234" s="249">
        <v>58.6</v>
      </c>
      <c r="AI234"/>
      <c r="AJ234" s="249">
        <v>25.3</v>
      </c>
      <c r="AK234"/>
      <c r="AL234" s="249">
        <v>7.2</v>
      </c>
      <c r="AM234" s="248">
        <v>6.6000000000000003E-2</v>
      </c>
      <c r="AN234"/>
      <c r="AO234" s="249">
        <v>16.899999999999999</v>
      </c>
      <c r="AP234" s="246">
        <v>110.98</v>
      </c>
      <c r="AQ234" s="246">
        <v>2.46</v>
      </c>
      <c r="AR234"/>
      <c r="AS234"/>
      <c r="AT234"/>
      <c r="AU234"/>
      <c r="AV234" s="248">
        <v>13.805</v>
      </c>
      <c r="AW234" s="248">
        <v>12.708</v>
      </c>
      <c r="AX234"/>
      <c r="AY234"/>
      <c r="AZ234"/>
      <c r="BA234"/>
      <c r="BB234"/>
      <c r="BC234"/>
      <c r="BD234" s="246">
        <v>32.89</v>
      </c>
      <c r="BE234" s="242">
        <f t="shared" si="346"/>
        <v>8.9196874999999984</v>
      </c>
      <c r="BF234" s="246">
        <v>11.26</v>
      </c>
    </row>
    <row r="235" spans="1:58" x14ac:dyDescent="0.25">
      <c r="A235" s="232">
        <v>40775</v>
      </c>
      <c r="B235" s="242">
        <f t="shared" ref="B235:C236" si="347">(B233+B234)/2</f>
        <v>6.6050000000000004</v>
      </c>
      <c r="C235" s="244">
        <f t="shared" si="347"/>
        <v>6.5350000000000001</v>
      </c>
      <c r="D235"/>
      <c r="E235"/>
      <c r="F235"/>
      <c r="G235"/>
      <c r="H235" s="242">
        <f t="shared" ref="H235:I236" si="348">(H233+H234)/2</f>
        <v>7.5649999999999995</v>
      </c>
      <c r="I235" s="242">
        <f t="shared" si="348"/>
        <v>1.44</v>
      </c>
      <c r="J235"/>
      <c r="K235"/>
      <c r="L235"/>
      <c r="M235"/>
      <c r="N235" s="243">
        <f t="shared" ref="N235:N236" si="349">(N233+N234)/2</f>
        <v>37.5</v>
      </c>
      <c r="O235"/>
      <c r="P235"/>
      <c r="Q235"/>
      <c r="R235" s="243">
        <f t="shared" ref="R235:S236" si="350">(R233+R234)/2</f>
        <v>0</v>
      </c>
      <c r="S235" s="244">
        <f t="shared" si="350"/>
        <v>1.2922500000000001</v>
      </c>
      <c r="T235"/>
      <c r="U235"/>
      <c r="V235" s="244">
        <f t="shared" ref="V235:W236" si="351">(V233+V234)/2</f>
        <v>0.122</v>
      </c>
      <c r="W235" s="244">
        <f t="shared" si="351"/>
        <v>0.1835</v>
      </c>
      <c r="X235"/>
      <c r="Y235"/>
      <c r="Z235"/>
      <c r="AA235"/>
      <c r="AB235"/>
      <c r="AC235" s="245">
        <f t="shared" ref="AC235:AC236" si="352">(AC233+AC234)/2</f>
        <v>29.35</v>
      </c>
      <c r="AD235"/>
      <c r="AE235"/>
      <c r="AF235"/>
      <c r="AG235"/>
      <c r="AH235" s="245">
        <f t="shared" ref="AH235:AH236" si="353">(AH233+AH234)/2</f>
        <v>58.7</v>
      </c>
      <c r="AI235"/>
      <c r="AJ235" s="245">
        <f t="shared" ref="AJ235:AJ236" si="354">(AJ233+AJ234)/2</f>
        <v>25.450000000000003</v>
      </c>
      <c r="AK235"/>
      <c r="AL235" s="245">
        <f t="shared" ref="AL235:AM236" si="355">(AL233+AL234)/2</f>
        <v>7.25</v>
      </c>
      <c r="AM235" s="244">
        <f t="shared" si="355"/>
        <v>7.5999999999999998E-2</v>
      </c>
      <c r="AN235"/>
      <c r="AO235" s="245">
        <f t="shared" ref="AO235:AQ236" si="356">(AO233+AO234)/2</f>
        <v>16.899999999999999</v>
      </c>
      <c r="AP235" s="242">
        <f t="shared" si="356"/>
        <v>112.55500000000001</v>
      </c>
      <c r="AQ235" s="242">
        <f t="shared" si="356"/>
        <v>2.4500000000000002</v>
      </c>
      <c r="AR235"/>
      <c r="AS235"/>
      <c r="AT235"/>
      <c r="AU235"/>
      <c r="AV235" s="244">
        <f t="shared" ref="AV235:AW236" si="357">(AV233+AV234)/2</f>
        <v>14.228999999999999</v>
      </c>
      <c r="AW235" s="244">
        <f t="shared" si="357"/>
        <v>13.144500000000001</v>
      </c>
      <c r="AX235"/>
      <c r="AY235"/>
      <c r="AZ235"/>
      <c r="BA235"/>
      <c r="BB235"/>
      <c r="BC235"/>
      <c r="BD235" s="242">
        <f t="shared" ref="BD235" si="358">(BD233+BD234)/2</f>
        <v>32.89</v>
      </c>
      <c r="BE235" s="242">
        <f t="shared" si="346"/>
        <v>8.8926562499999982</v>
      </c>
      <c r="BF235" s="242">
        <f>(BF233+BF234)/2</f>
        <v>11.26</v>
      </c>
    </row>
    <row r="236" spans="1:58" x14ac:dyDescent="0.25">
      <c r="A236" s="232">
        <v>40776</v>
      </c>
      <c r="B236" s="242">
        <f t="shared" si="347"/>
        <v>6.6025</v>
      </c>
      <c r="C236" s="244">
        <f t="shared" si="347"/>
        <v>6.5575000000000001</v>
      </c>
      <c r="D236"/>
      <c r="E236"/>
      <c r="F236"/>
      <c r="G236"/>
      <c r="H236" s="242">
        <f t="shared" si="348"/>
        <v>7.4574999999999996</v>
      </c>
      <c r="I236" s="242">
        <f t="shared" si="348"/>
        <v>1.47</v>
      </c>
      <c r="J236"/>
      <c r="K236"/>
      <c r="L236"/>
      <c r="M236"/>
      <c r="N236" s="243">
        <f t="shared" si="349"/>
        <v>37.25</v>
      </c>
      <c r="O236"/>
      <c r="P236"/>
      <c r="Q236"/>
      <c r="R236" s="243">
        <f t="shared" si="350"/>
        <v>0</v>
      </c>
      <c r="S236" s="244">
        <f t="shared" si="350"/>
        <v>1.4108750000000001</v>
      </c>
      <c r="T236"/>
      <c r="U236"/>
      <c r="V236" s="244">
        <f t="shared" si="351"/>
        <v>0.1265</v>
      </c>
      <c r="W236" s="244">
        <f t="shared" si="351"/>
        <v>0.17974999999999999</v>
      </c>
      <c r="X236"/>
      <c r="Y236"/>
      <c r="Z236"/>
      <c r="AA236"/>
      <c r="AB236"/>
      <c r="AC236" s="245">
        <f t="shared" si="352"/>
        <v>29.325000000000003</v>
      </c>
      <c r="AD236"/>
      <c r="AE236"/>
      <c r="AF236"/>
      <c r="AG236"/>
      <c r="AH236" s="245">
        <f t="shared" si="353"/>
        <v>58.650000000000006</v>
      </c>
      <c r="AI236"/>
      <c r="AJ236" s="245">
        <f t="shared" si="354"/>
        <v>25.375</v>
      </c>
      <c r="AK236"/>
      <c r="AL236" s="245">
        <f t="shared" si="355"/>
        <v>7.2249999999999996</v>
      </c>
      <c r="AM236" s="244">
        <f t="shared" si="355"/>
        <v>7.1000000000000008E-2</v>
      </c>
      <c r="AN236"/>
      <c r="AO236" s="245">
        <f t="shared" si="356"/>
        <v>16.899999999999999</v>
      </c>
      <c r="AP236" s="242">
        <f t="shared" si="356"/>
        <v>111.76750000000001</v>
      </c>
      <c r="AQ236" s="242">
        <f t="shared" si="356"/>
        <v>2.4550000000000001</v>
      </c>
      <c r="AR236"/>
      <c r="AS236"/>
      <c r="AT236"/>
      <c r="AU236"/>
      <c r="AV236" s="244">
        <f t="shared" si="357"/>
        <v>14.016999999999999</v>
      </c>
      <c r="AW236" s="244">
        <f t="shared" si="357"/>
        <v>12.92625</v>
      </c>
      <c r="AX236"/>
      <c r="AY236"/>
      <c r="AZ236"/>
      <c r="BA236"/>
      <c r="BB236"/>
      <c r="BC236"/>
      <c r="BD236" s="242">
        <f>(BD234+BD235)/2</f>
        <v>32.89</v>
      </c>
      <c r="BE236" s="242">
        <f t="shared" si="346"/>
        <v>8.9061718749999983</v>
      </c>
      <c r="BF236" s="242">
        <f>(BF234+BF235)/2</f>
        <v>11.26</v>
      </c>
    </row>
    <row r="237" spans="1:58" x14ac:dyDescent="0.25">
      <c r="A237" s="232">
        <v>40777</v>
      </c>
      <c r="B237" s="246">
        <v>6.55</v>
      </c>
      <c r="C237" s="248">
        <v>6.55</v>
      </c>
      <c r="D237"/>
      <c r="E237"/>
      <c r="F237"/>
      <c r="G237"/>
      <c r="H237" s="246">
        <v>6.95</v>
      </c>
      <c r="I237" s="246">
        <v>1.1100000000000001</v>
      </c>
      <c r="J237"/>
      <c r="K237"/>
      <c r="L237"/>
      <c r="M237"/>
      <c r="N237" s="247">
        <v>36</v>
      </c>
      <c r="O237"/>
      <c r="P237"/>
      <c r="Q237"/>
      <c r="R237" s="247">
        <v>0</v>
      </c>
      <c r="S237" s="248">
        <v>0.98499999999999999</v>
      </c>
      <c r="T237"/>
      <c r="U237"/>
      <c r="V237" s="244">
        <f>(V235+V236)/2</f>
        <v>0.12425</v>
      </c>
      <c r="W237" s="248">
        <v>0.38300000000000001</v>
      </c>
      <c r="X237"/>
      <c r="Y237"/>
      <c r="Z237"/>
      <c r="AA237"/>
      <c r="AB237"/>
      <c r="AC237" s="249">
        <v>28.1</v>
      </c>
      <c r="AD237"/>
      <c r="AE237"/>
      <c r="AF237"/>
      <c r="AG237"/>
      <c r="AH237" s="249">
        <v>56.3</v>
      </c>
      <c r="AI237"/>
      <c r="AJ237" s="249">
        <v>23.7</v>
      </c>
      <c r="AK237"/>
      <c r="AL237" s="249">
        <v>6</v>
      </c>
      <c r="AM237" s="248">
        <v>4.2000000000000003E-2</v>
      </c>
      <c r="AN237"/>
      <c r="AO237" s="249">
        <v>17.2</v>
      </c>
      <c r="AP237" s="246">
        <v>116.87</v>
      </c>
      <c r="AQ237" s="246">
        <v>2.75</v>
      </c>
      <c r="AR237"/>
      <c r="AS237"/>
      <c r="AT237"/>
      <c r="AU237"/>
      <c r="AV237" s="248">
        <v>15.46</v>
      </c>
      <c r="AW237" s="248">
        <v>13.757</v>
      </c>
      <c r="AX237"/>
      <c r="AY237"/>
      <c r="AZ237"/>
      <c r="BA237"/>
      <c r="BB237"/>
      <c r="BC237"/>
      <c r="BD237" s="246">
        <v>27.23</v>
      </c>
      <c r="BE237" s="242">
        <f t="shared" si="346"/>
        <v>8.8994140624999982</v>
      </c>
      <c r="BF237" s="246">
        <v>12.21</v>
      </c>
    </row>
    <row r="238" spans="1:58" x14ac:dyDescent="0.25">
      <c r="A238" s="232">
        <v>40778</v>
      </c>
      <c r="B238" s="246">
        <v>6.73</v>
      </c>
      <c r="C238" s="248">
        <v>6.37</v>
      </c>
      <c r="D238"/>
      <c r="E238"/>
      <c r="F238"/>
      <c r="G238"/>
      <c r="H238" s="246">
        <v>6.37</v>
      </c>
      <c r="I238" s="246">
        <v>1.19</v>
      </c>
      <c r="J238"/>
      <c r="K238"/>
      <c r="L238"/>
      <c r="M238"/>
      <c r="N238" s="247">
        <v>36</v>
      </c>
      <c r="O238"/>
      <c r="P238"/>
      <c r="Q238"/>
      <c r="R238" s="247">
        <v>0</v>
      </c>
      <c r="S238" s="248">
        <v>1.089</v>
      </c>
      <c r="T238"/>
      <c r="U238"/>
      <c r="V238" s="244">
        <f>(V236+V237)/2</f>
        <v>0.12537500000000001</v>
      </c>
      <c r="W238" s="248">
        <v>0.60699999999999998</v>
      </c>
      <c r="X238"/>
      <c r="Y238"/>
      <c r="Z238"/>
      <c r="AA238"/>
      <c r="AB238"/>
      <c r="AC238" s="249">
        <v>30.2</v>
      </c>
      <c r="AD238"/>
      <c r="AE238"/>
      <c r="AF238"/>
      <c r="AG238"/>
      <c r="AH238" s="249">
        <v>60.4</v>
      </c>
      <c r="AI238"/>
      <c r="AJ238" s="249">
        <v>21.6</v>
      </c>
      <c r="AK238"/>
      <c r="AL238" s="249">
        <v>5.5</v>
      </c>
      <c r="AM238" s="248">
        <v>0.02</v>
      </c>
      <c r="AN238"/>
      <c r="AO238" s="249">
        <v>17.7</v>
      </c>
      <c r="AP238" s="246">
        <v>110.49</v>
      </c>
      <c r="AQ238" s="246">
        <v>2.69</v>
      </c>
      <c r="AR238"/>
      <c r="AS238"/>
      <c r="AT238"/>
      <c r="AU238"/>
      <c r="AV238" s="248">
        <v>14.936999999999999</v>
      </c>
      <c r="AW238" s="248">
        <v>12.925000000000001</v>
      </c>
      <c r="AX238"/>
      <c r="AY238"/>
      <c r="AZ238"/>
      <c r="BA238"/>
      <c r="BB238"/>
      <c r="BC238"/>
      <c r="BD238" s="246">
        <v>29.1</v>
      </c>
      <c r="BE238" s="242">
        <f t="shared" si="346"/>
        <v>8.9027929687499991</v>
      </c>
      <c r="BF238" s="246">
        <v>12.28</v>
      </c>
    </row>
    <row r="239" spans="1:58" x14ac:dyDescent="0.25">
      <c r="A239" s="232">
        <v>40779</v>
      </c>
      <c r="B239" s="246">
        <v>6.38</v>
      </c>
      <c r="C239" s="248">
        <v>5.88</v>
      </c>
      <c r="D239"/>
      <c r="E239"/>
      <c r="F239"/>
      <c r="G239"/>
      <c r="H239" s="246">
        <v>7.13</v>
      </c>
      <c r="I239" s="246">
        <v>1.2</v>
      </c>
      <c r="J239"/>
      <c r="K239"/>
      <c r="L239"/>
      <c r="M239"/>
      <c r="N239" s="247">
        <v>34</v>
      </c>
      <c r="O239"/>
      <c r="P239"/>
      <c r="Q239"/>
      <c r="R239" s="247">
        <v>0</v>
      </c>
      <c r="S239" s="248">
        <v>0.91700000000000004</v>
      </c>
      <c r="T239"/>
      <c r="U239"/>
      <c r="V239" s="244">
        <f>(V237+V238)/2</f>
        <v>0.12481250000000001</v>
      </c>
      <c r="W239" s="248">
        <v>0.499</v>
      </c>
      <c r="X239"/>
      <c r="Y239"/>
      <c r="Z239"/>
      <c r="AA239"/>
      <c r="AB239"/>
      <c r="AC239" s="249">
        <v>31.2</v>
      </c>
      <c r="AD239"/>
      <c r="AE239"/>
      <c r="AF239"/>
      <c r="AG239"/>
      <c r="AH239" s="249">
        <v>62.4</v>
      </c>
      <c r="AI239"/>
      <c r="AJ239" s="249">
        <v>25.7</v>
      </c>
      <c r="AK239"/>
      <c r="AL239" s="249">
        <v>6.9</v>
      </c>
      <c r="AM239" s="248">
        <v>5.3999999999999999E-2</v>
      </c>
      <c r="AN239"/>
      <c r="AO239" s="249">
        <v>18.100000000000001</v>
      </c>
      <c r="AP239" s="246">
        <v>105.6</v>
      </c>
      <c r="AQ239" s="246">
        <v>2.4300000000000002</v>
      </c>
      <c r="AR239"/>
      <c r="AS239"/>
      <c r="AT239"/>
      <c r="AU239"/>
      <c r="AV239" s="248">
        <v>16.582000000000001</v>
      </c>
      <c r="AW239" s="248">
        <v>13.2</v>
      </c>
      <c r="AX239"/>
      <c r="AY239"/>
      <c r="AZ239"/>
      <c r="BA239"/>
      <c r="BB239"/>
      <c r="BC239"/>
      <c r="BD239" s="246">
        <v>34.590000000000003</v>
      </c>
      <c r="BE239" s="242">
        <f t="shared" si="346"/>
        <v>8.9011035156249996</v>
      </c>
      <c r="BF239" s="246">
        <v>13.85</v>
      </c>
    </row>
    <row r="240" spans="1:58" x14ac:dyDescent="0.25">
      <c r="A240" s="232">
        <v>40780</v>
      </c>
      <c r="B240" s="246">
        <v>6.48</v>
      </c>
      <c r="C240" s="248">
        <v>6.22</v>
      </c>
      <c r="D240"/>
      <c r="E240"/>
      <c r="F240"/>
      <c r="G240"/>
      <c r="H240" s="246">
        <v>6.08</v>
      </c>
      <c r="I240" s="246">
        <v>1.2</v>
      </c>
      <c r="J240"/>
      <c r="K240"/>
      <c r="L240"/>
      <c r="M240"/>
      <c r="N240" s="247">
        <v>41</v>
      </c>
      <c r="O240"/>
      <c r="P240"/>
      <c r="Q240"/>
      <c r="R240" s="247">
        <v>0</v>
      </c>
      <c r="S240" s="244">
        <f>SUM(S238:S239)/2</f>
        <v>1.0030000000000001</v>
      </c>
      <c r="T240"/>
      <c r="U240"/>
      <c r="V240" s="244">
        <f>(V238+V239)/2</f>
        <v>0.12509375</v>
      </c>
      <c r="W240" s="248">
        <v>0.69099999999999995</v>
      </c>
      <c r="X240"/>
      <c r="Y240"/>
      <c r="Z240"/>
      <c r="AA240"/>
      <c r="AB240"/>
      <c r="AC240" s="249">
        <v>27.8</v>
      </c>
      <c r="AD240"/>
      <c r="AE240"/>
      <c r="AF240"/>
      <c r="AG240"/>
      <c r="AH240" s="249">
        <v>55.7</v>
      </c>
      <c r="AI240"/>
      <c r="AJ240" s="249">
        <v>22.6</v>
      </c>
      <c r="AK240"/>
      <c r="AL240" s="249">
        <v>6</v>
      </c>
      <c r="AM240" s="248">
        <v>0.159</v>
      </c>
      <c r="AN240"/>
      <c r="AO240" s="249">
        <v>18.100000000000001</v>
      </c>
      <c r="AP240" s="245">
        <f>(AP239+AP241)/2</f>
        <v>105.875</v>
      </c>
      <c r="AQ240" s="246">
        <v>2.64</v>
      </c>
      <c r="AR240"/>
      <c r="AS240"/>
      <c r="AT240"/>
      <c r="AU240"/>
      <c r="AV240" s="248">
        <v>14.829000000000001</v>
      </c>
      <c r="AW240" s="248">
        <v>14.083</v>
      </c>
      <c r="AX240"/>
      <c r="AY240"/>
      <c r="AZ240"/>
      <c r="BA240"/>
      <c r="BB240"/>
      <c r="BC240"/>
      <c r="BD240" s="246">
        <v>34.96</v>
      </c>
      <c r="BE240" s="242">
        <f t="shared" si="346"/>
        <v>8.9019482421874994</v>
      </c>
      <c r="BF240" s="242">
        <f>(BF239+BF241)/2</f>
        <v>15.195</v>
      </c>
    </row>
    <row r="241" spans="1:58" x14ac:dyDescent="0.25">
      <c r="A241" s="232">
        <v>40781</v>
      </c>
      <c r="B241" s="246">
        <v>6.55</v>
      </c>
      <c r="C241" s="248">
        <v>6.13</v>
      </c>
      <c r="D241"/>
      <c r="E241"/>
      <c r="F241"/>
      <c r="G241"/>
      <c r="H241" s="246">
        <v>6.67</v>
      </c>
      <c r="I241" s="246">
        <v>1.33</v>
      </c>
      <c r="J241"/>
      <c r="K241"/>
      <c r="L241"/>
      <c r="M241"/>
      <c r="N241" s="247">
        <v>34</v>
      </c>
      <c r="O241"/>
      <c r="P241"/>
      <c r="Q241"/>
      <c r="R241" s="247">
        <v>1</v>
      </c>
      <c r="S241" s="248">
        <v>1.073</v>
      </c>
      <c r="T241"/>
      <c r="U241"/>
      <c r="V241" s="248">
        <v>0.121</v>
      </c>
      <c r="W241" s="248">
        <v>0.75600000000000001</v>
      </c>
      <c r="X241"/>
      <c r="Y241"/>
      <c r="Z241"/>
      <c r="AA241"/>
      <c r="AB241"/>
      <c r="AC241" s="249">
        <v>32.299999999999997</v>
      </c>
      <c r="AD241"/>
      <c r="AE241"/>
      <c r="AF241"/>
      <c r="AG241"/>
      <c r="AH241" s="249">
        <v>64.599999999999994</v>
      </c>
      <c r="AI241"/>
      <c r="AJ241" s="249">
        <v>23.7</v>
      </c>
      <c r="AK241"/>
      <c r="AL241" s="249">
        <v>6.1</v>
      </c>
      <c r="AM241" s="248">
        <v>2.4E-2</v>
      </c>
      <c r="AN241"/>
      <c r="AO241" s="249">
        <v>17.899999999999999</v>
      </c>
      <c r="AP241" s="246">
        <v>106.15</v>
      </c>
      <c r="AQ241" s="246">
        <v>2.52</v>
      </c>
      <c r="AR241"/>
      <c r="AS241"/>
      <c r="AT241"/>
      <c r="AU241"/>
      <c r="AV241" s="248">
        <v>13.707000000000001</v>
      </c>
      <c r="AW241" s="248">
        <v>12.507</v>
      </c>
      <c r="AX241"/>
      <c r="AY241"/>
      <c r="AZ241"/>
      <c r="BA241"/>
      <c r="BB241"/>
      <c r="BC241"/>
      <c r="BD241" s="246">
        <v>34.909999999999997</v>
      </c>
      <c r="BE241" s="242">
        <f t="shared" si="346"/>
        <v>8.9015258789062486</v>
      </c>
      <c r="BF241" s="246">
        <v>16.54</v>
      </c>
    </row>
    <row r="242" spans="1:58" x14ac:dyDescent="0.25">
      <c r="A242" s="232">
        <v>40782</v>
      </c>
      <c r="B242" s="246">
        <v>6.34</v>
      </c>
      <c r="C242" s="248">
        <v>6.05</v>
      </c>
      <c r="D242"/>
      <c r="E242"/>
      <c r="F242"/>
      <c r="G242"/>
      <c r="H242" s="246">
        <v>7.39</v>
      </c>
      <c r="I242" s="246">
        <v>1.6</v>
      </c>
      <c r="J242"/>
      <c r="K242"/>
      <c r="L242"/>
      <c r="M242"/>
      <c r="N242" s="247">
        <v>39</v>
      </c>
      <c r="O242"/>
      <c r="P242"/>
      <c r="Q242"/>
      <c r="R242" s="247">
        <v>1</v>
      </c>
      <c r="S242" s="248">
        <v>1.1859999999999999</v>
      </c>
      <c r="T242"/>
      <c r="U242"/>
      <c r="V242" s="248">
        <v>0.11700000000000001</v>
      </c>
      <c r="W242" s="248">
        <v>0.26400000000000001</v>
      </c>
      <c r="X242"/>
      <c r="Y242"/>
      <c r="Z242"/>
      <c r="AA242"/>
      <c r="AB242"/>
      <c r="AC242" s="249">
        <v>35.1</v>
      </c>
      <c r="AD242"/>
      <c r="AE242"/>
      <c r="AF242"/>
      <c r="AG242"/>
      <c r="AH242" s="249">
        <v>70.2</v>
      </c>
      <c r="AI242"/>
      <c r="AJ242" s="249">
        <v>24.6</v>
      </c>
      <c r="AK242"/>
      <c r="AL242" s="249">
        <v>6.9</v>
      </c>
      <c r="AM242" s="248">
        <v>8.4000000000000005E-2</v>
      </c>
      <c r="AN242"/>
      <c r="AO242" s="249">
        <v>18</v>
      </c>
      <c r="AP242" s="246">
        <v>110.49</v>
      </c>
      <c r="AQ242" s="246">
        <v>2.29</v>
      </c>
      <c r="AR242"/>
      <c r="AS242"/>
      <c r="AT242"/>
      <c r="AU242"/>
      <c r="AV242" s="248">
        <v>14.02</v>
      </c>
      <c r="AW242" s="248">
        <v>12.89</v>
      </c>
      <c r="AX242"/>
      <c r="AY242"/>
      <c r="AZ242"/>
      <c r="BA242"/>
      <c r="BB242"/>
      <c r="BC242"/>
      <c r="BD242" s="246">
        <v>42.9</v>
      </c>
      <c r="BE242" s="242">
        <f t="shared" si="346"/>
        <v>8.9017370605468749</v>
      </c>
      <c r="BF242" s="246">
        <v>18.059999999999999</v>
      </c>
    </row>
    <row r="243" spans="1:58" x14ac:dyDescent="0.25">
      <c r="A243" s="232">
        <v>40783</v>
      </c>
      <c r="B243" s="242">
        <f t="shared" ref="B243:C243" si="359">(B242+B244)/2</f>
        <v>6.3650000000000002</v>
      </c>
      <c r="C243" s="244">
        <f t="shared" si="359"/>
        <v>5.93</v>
      </c>
      <c r="D243"/>
      <c r="E243"/>
      <c r="F243"/>
      <c r="G243"/>
      <c r="H243" s="242">
        <f t="shared" ref="H243:I243" si="360">(H242+H244)/2</f>
        <v>7.2349999999999994</v>
      </c>
      <c r="I243" s="242">
        <f t="shared" si="360"/>
        <v>1.605</v>
      </c>
      <c r="J243"/>
      <c r="K243"/>
      <c r="L243"/>
      <c r="M243"/>
      <c r="N243" s="243">
        <f t="shared" ref="N243" si="361">(N242+N244)/2</f>
        <v>38</v>
      </c>
      <c r="O243"/>
      <c r="P243"/>
      <c r="Q243"/>
      <c r="R243" s="243">
        <f t="shared" ref="R243:S243" si="362">(R242+R244)/2</f>
        <v>0.5</v>
      </c>
      <c r="S243" s="244">
        <f t="shared" si="362"/>
        <v>1.016</v>
      </c>
      <c r="T243"/>
      <c r="U243"/>
      <c r="V243" s="244">
        <f t="shared" ref="V243:W243" si="363">(V242+V244)/2</f>
        <v>0.16800000000000001</v>
      </c>
      <c r="W243" s="244">
        <f t="shared" si="363"/>
        <v>0.23449999999999999</v>
      </c>
      <c r="X243"/>
      <c r="Y243"/>
      <c r="Z243"/>
      <c r="AA243"/>
      <c r="AB243"/>
      <c r="AC243" s="245">
        <f t="shared" ref="AC243" si="364">(AC242+AC244)/2</f>
        <v>35.049999999999997</v>
      </c>
      <c r="AD243"/>
      <c r="AE243"/>
      <c r="AF243"/>
      <c r="AG243"/>
      <c r="AH243" s="245">
        <f t="shared" ref="AH243" si="365">(AH242+AH244)/2</f>
        <v>70.099999999999994</v>
      </c>
      <c r="AI243"/>
      <c r="AJ243" s="245">
        <f t="shared" ref="AJ243" si="366">(AJ242+AJ244)/2</f>
        <v>27.950000000000003</v>
      </c>
      <c r="AK243"/>
      <c r="AL243" s="245">
        <f t="shared" ref="AL243:AM243" si="367">(AL242+AL244)/2</f>
        <v>8.15</v>
      </c>
      <c r="AM243" s="244">
        <f t="shared" si="367"/>
        <v>6.8500000000000005E-2</v>
      </c>
      <c r="AN243"/>
      <c r="AO243" s="245">
        <f t="shared" ref="AO243" si="368">(AO242+AO244)/2</f>
        <v>18.05</v>
      </c>
      <c r="AP243" s="246">
        <v>75.010000000000005</v>
      </c>
      <c r="AQ243" s="246">
        <v>1.17</v>
      </c>
      <c r="AR243"/>
      <c r="AS243"/>
      <c r="AT243"/>
      <c r="AU243"/>
      <c r="AV243" s="248">
        <v>13.414999999999999</v>
      </c>
      <c r="AW243" s="248">
        <v>12.276</v>
      </c>
      <c r="AX243"/>
      <c r="AY243"/>
      <c r="AZ243"/>
      <c r="BA243"/>
      <c r="BB243"/>
      <c r="BC243"/>
      <c r="BD243" s="242">
        <f>(BD242+BD244)/2</f>
        <v>35.35</v>
      </c>
      <c r="BE243" s="242">
        <f t="shared" si="346"/>
        <v>8.9016314697265617</v>
      </c>
      <c r="BF243" s="242">
        <f>(BF242+BF244)/2</f>
        <v>15.149999999999999</v>
      </c>
    </row>
    <row r="244" spans="1:58" x14ac:dyDescent="0.25">
      <c r="A244" s="232">
        <v>40784</v>
      </c>
      <c r="B244" s="246">
        <v>6.39</v>
      </c>
      <c r="C244" s="248">
        <v>5.81</v>
      </c>
      <c r="D244"/>
      <c r="E244"/>
      <c r="F244"/>
      <c r="G244"/>
      <c r="H244" s="246">
        <v>7.08</v>
      </c>
      <c r="I244" s="246">
        <v>1.61</v>
      </c>
      <c r="J244"/>
      <c r="K244"/>
      <c r="L244"/>
      <c r="M244"/>
      <c r="N244" s="247">
        <v>37</v>
      </c>
      <c r="O244"/>
      <c r="P244"/>
      <c r="Q244"/>
      <c r="R244" s="247">
        <v>0</v>
      </c>
      <c r="S244" s="248">
        <v>0.84599999999999997</v>
      </c>
      <c r="T244"/>
      <c r="U244"/>
      <c r="V244" s="248">
        <v>0.219</v>
      </c>
      <c r="W244" s="248">
        <v>0.20499999999999999</v>
      </c>
      <c r="X244"/>
      <c r="Y244"/>
      <c r="Z244"/>
      <c r="AA244"/>
      <c r="AB244"/>
      <c r="AC244" s="249">
        <v>35</v>
      </c>
      <c r="AD244"/>
      <c r="AE244"/>
      <c r="AF244"/>
      <c r="AG244"/>
      <c r="AH244" s="249">
        <v>70</v>
      </c>
      <c r="AI244"/>
      <c r="AJ244" s="249">
        <v>31.3</v>
      </c>
      <c r="AK244"/>
      <c r="AL244" s="249">
        <v>9.4</v>
      </c>
      <c r="AM244" s="248">
        <v>5.2999999999999999E-2</v>
      </c>
      <c r="AN244"/>
      <c r="AO244" s="249">
        <v>18.100000000000001</v>
      </c>
      <c r="AP244" s="246">
        <v>99.73</v>
      </c>
      <c r="AQ244" s="246">
        <v>1.69</v>
      </c>
      <c r="AR244"/>
      <c r="AS244"/>
      <c r="AT244"/>
      <c r="AU244"/>
      <c r="AV244" s="248">
        <v>15.007</v>
      </c>
      <c r="AW244" s="248">
        <v>13.733000000000001</v>
      </c>
      <c r="AX244"/>
      <c r="AY244"/>
      <c r="AZ244"/>
      <c r="BA244"/>
      <c r="BB244"/>
      <c r="BC244"/>
      <c r="BD244" s="246">
        <v>27.8</v>
      </c>
      <c r="BE244" s="246">
        <v>10.45</v>
      </c>
      <c r="BF244" s="246">
        <v>12.24</v>
      </c>
    </row>
    <row r="245" spans="1:58" x14ac:dyDescent="0.25">
      <c r="A245" s="232">
        <v>40785</v>
      </c>
      <c r="B245" s="246">
        <v>6.46</v>
      </c>
      <c r="C245" s="248">
        <v>5.93</v>
      </c>
      <c r="D245"/>
      <c r="E245"/>
      <c r="F245"/>
      <c r="G245"/>
      <c r="H245" s="246">
        <v>7.06</v>
      </c>
      <c r="I245" s="246">
        <v>1.41</v>
      </c>
      <c r="J245"/>
      <c r="K245"/>
      <c r="L245"/>
      <c r="M245"/>
      <c r="N245" s="247">
        <v>38</v>
      </c>
      <c r="O245"/>
      <c r="P245"/>
      <c r="Q245"/>
      <c r="R245" s="247">
        <v>0</v>
      </c>
      <c r="S245" s="248">
        <v>1.29</v>
      </c>
      <c r="T245"/>
      <c r="U245"/>
      <c r="V245" s="248">
        <v>0.114</v>
      </c>
      <c r="W245" s="248">
        <v>0.158</v>
      </c>
      <c r="X245"/>
      <c r="Y245"/>
      <c r="Z245"/>
      <c r="AA245"/>
      <c r="AB245"/>
      <c r="AC245" s="249">
        <v>34.5</v>
      </c>
      <c r="AD245"/>
      <c r="AE245"/>
      <c r="AF245"/>
      <c r="AG245"/>
      <c r="AH245" s="249">
        <v>69</v>
      </c>
      <c r="AI245"/>
      <c r="AJ245" s="249">
        <v>24.5</v>
      </c>
      <c r="AK245"/>
      <c r="AL245" s="249">
        <v>8.4</v>
      </c>
      <c r="AM245" s="248">
        <v>2.4E-2</v>
      </c>
      <c r="AN245"/>
      <c r="AO245" s="249">
        <v>18.2</v>
      </c>
      <c r="AP245" s="246">
        <v>95.32</v>
      </c>
      <c r="AQ245" s="246">
        <v>1.91</v>
      </c>
      <c r="AR245"/>
      <c r="AS245"/>
      <c r="AT245"/>
      <c r="AU245"/>
      <c r="AV245" s="248">
        <v>14.151</v>
      </c>
      <c r="AW245" s="248">
        <v>13.032</v>
      </c>
      <c r="AX245"/>
      <c r="AY245"/>
      <c r="AZ245"/>
      <c r="BA245"/>
      <c r="BB245"/>
      <c r="BC245"/>
      <c r="BD245" s="246">
        <v>40.409999999999997</v>
      </c>
      <c r="BE245" s="246">
        <v>11.61</v>
      </c>
      <c r="BF245" s="246">
        <v>12.14</v>
      </c>
    </row>
    <row r="246" spans="1:58" ht="15.75" thickBot="1" x14ac:dyDescent="0.3">
      <c r="A246" s="232">
        <v>40786</v>
      </c>
      <c r="B246" s="330">
        <v>6.25</v>
      </c>
      <c r="C246" s="329">
        <v>5.75</v>
      </c>
      <c r="D246"/>
      <c r="E246"/>
      <c r="F246"/>
      <c r="G246"/>
      <c r="H246" s="330">
        <v>7.39</v>
      </c>
      <c r="I246" s="330">
        <v>1.361</v>
      </c>
      <c r="J246"/>
      <c r="K246"/>
      <c r="L246"/>
      <c r="M246"/>
      <c r="N246" s="331">
        <v>42</v>
      </c>
      <c r="O246"/>
      <c r="P246"/>
      <c r="Q246"/>
      <c r="R246" s="331">
        <v>0</v>
      </c>
      <c r="S246" s="329">
        <v>1.252</v>
      </c>
      <c r="T246"/>
      <c r="U246"/>
      <c r="V246" s="329">
        <v>0.11799999999999999</v>
      </c>
      <c r="W246" s="329">
        <v>0.109</v>
      </c>
      <c r="X246"/>
      <c r="Y246"/>
      <c r="Z246"/>
      <c r="AA246"/>
      <c r="AB246"/>
      <c r="AC246" s="332">
        <v>35.1</v>
      </c>
      <c r="AD246"/>
      <c r="AE246"/>
      <c r="AF246"/>
      <c r="AG246"/>
      <c r="AH246" s="332">
        <v>70.2</v>
      </c>
      <c r="AI246"/>
      <c r="AJ246" s="332">
        <v>23.8</v>
      </c>
      <c r="AK246"/>
      <c r="AL246" s="332">
        <v>8.1</v>
      </c>
      <c r="AM246" s="329">
        <v>0.11600000000000001</v>
      </c>
      <c r="AN246"/>
      <c r="AO246" s="332">
        <v>18.100000000000001</v>
      </c>
      <c r="AP246" s="330">
        <v>85.07</v>
      </c>
      <c r="AQ246" s="330">
        <v>1.83</v>
      </c>
      <c r="AR246"/>
      <c r="AS246"/>
      <c r="AT246"/>
      <c r="AU246"/>
      <c r="AV246" s="329">
        <v>13.52</v>
      </c>
      <c r="AW246" s="329">
        <v>12.304</v>
      </c>
      <c r="AX246"/>
      <c r="AY246"/>
      <c r="AZ246"/>
      <c r="BA246"/>
      <c r="BB246"/>
      <c r="BC246"/>
      <c r="BD246" s="330">
        <v>38.31</v>
      </c>
      <c r="BE246" s="330">
        <v>12.86</v>
      </c>
      <c r="BF246" s="330">
        <v>11.92</v>
      </c>
    </row>
    <row r="247" spans="1:58" x14ac:dyDescent="0.25">
      <c r="A247" s="232">
        <v>40787</v>
      </c>
      <c r="B247" s="246">
        <v>6.67</v>
      </c>
      <c r="C247" s="248">
        <v>5.96</v>
      </c>
      <c r="D247"/>
      <c r="E247"/>
      <c r="F247"/>
      <c r="G247"/>
      <c r="H247" s="246">
        <v>7.31</v>
      </c>
      <c r="I247" s="246">
        <v>1.36</v>
      </c>
      <c r="J247"/>
      <c r="K247"/>
      <c r="L247"/>
      <c r="M247"/>
      <c r="N247" s="247">
        <v>43</v>
      </c>
      <c r="O247"/>
      <c r="P247"/>
      <c r="Q247"/>
      <c r="R247" s="247">
        <v>0</v>
      </c>
      <c r="S247" s="248">
        <v>1.236</v>
      </c>
      <c r="T247"/>
      <c r="U247"/>
      <c r="V247" s="248">
        <v>0.12</v>
      </c>
      <c r="W247" s="248">
        <v>8.6999999999999994E-2</v>
      </c>
      <c r="X247"/>
      <c r="Y247"/>
      <c r="Z247"/>
      <c r="AA247"/>
      <c r="AB247"/>
      <c r="AC247" s="249">
        <v>31.6</v>
      </c>
      <c r="AD247"/>
      <c r="AE247"/>
      <c r="AF247"/>
      <c r="AG247"/>
      <c r="AH247" s="249">
        <v>63.2</v>
      </c>
      <c r="AI247"/>
      <c r="AJ247" s="249">
        <v>24.3</v>
      </c>
      <c r="AK247"/>
      <c r="AL247" s="249">
        <v>7.3</v>
      </c>
      <c r="AM247" s="248">
        <v>7.0000000000000007E-2</v>
      </c>
      <c r="AN247"/>
      <c r="AO247" s="249">
        <v>18</v>
      </c>
      <c r="AP247" s="246">
        <v>89.99</v>
      </c>
      <c r="AQ247" s="246">
        <v>1.83</v>
      </c>
      <c r="AR247"/>
      <c r="AS247"/>
      <c r="AT247"/>
      <c r="AU247"/>
      <c r="AV247" s="248">
        <v>13.898999999999999</v>
      </c>
      <c r="AW247" s="248">
        <v>12.791</v>
      </c>
      <c r="AX247"/>
      <c r="AY247"/>
      <c r="AZ247"/>
      <c r="BA247"/>
      <c r="BB247"/>
      <c r="BC247"/>
      <c r="BD247" s="246">
        <v>37.229999999999997</v>
      </c>
      <c r="BE247" s="246">
        <v>13.32</v>
      </c>
      <c r="BF247" s="246">
        <v>12.29</v>
      </c>
    </row>
    <row r="248" spans="1:58" x14ac:dyDescent="0.25">
      <c r="A248" s="232">
        <v>40788</v>
      </c>
      <c r="B248" s="246">
        <v>6.54</v>
      </c>
      <c r="C248" s="248">
        <v>5.86</v>
      </c>
      <c r="D248"/>
      <c r="E248"/>
      <c r="F248"/>
      <c r="G248"/>
      <c r="H248" s="246">
        <v>6.24</v>
      </c>
      <c r="I248" s="246">
        <v>1.33</v>
      </c>
      <c r="J248"/>
      <c r="K248"/>
      <c r="L248"/>
      <c r="M248"/>
      <c r="N248" s="247">
        <v>41</v>
      </c>
      <c r="O248"/>
      <c r="P248"/>
      <c r="Q248"/>
      <c r="R248" s="247">
        <v>0</v>
      </c>
      <c r="S248" s="248">
        <v>1.24</v>
      </c>
      <c r="T248"/>
      <c r="U248"/>
      <c r="V248" s="248">
        <v>9.9000000000000005E-2</v>
      </c>
      <c r="W248" s="248">
        <v>7.9000000000000001E-2</v>
      </c>
      <c r="X248"/>
      <c r="Y248"/>
      <c r="Z248"/>
      <c r="AA248"/>
      <c r="AB248"/>
      <c r="AC248" s="249">
        <v>29.4</v>
      </c>
      <c r="AD248"/>
      <c r="AE248"/>
      <c r="AF248"/>
      <c r="AG248"/>
      <c r="AH248" s="249">
        <v>58.8</v>
      </c>
      <c r="AI248"/>
      <c r="AJ248" s="249">
        <v>24.9</v>
      </c>
      <c r="AK248"/>
      <c r="AL248" s="249">
        <v>7</v>
      </c>
      <c r="AM248" s="248">
        <v>6.4000000000000001E-2</v>
      </c>
      <c r="AN248"/>
      <c r="AO248" s="249">
        <v>17.899999999999999</v>
      </c>
      <c r="AP248" s="246">
        <v>85.25</v>
      </c>
      <c r="AQ248" s="246">
        <v>1.84</v>
      </c>
      <c r="AR248"/>
      <c r="AS248"/>
      <c r="AT248"/>
      <c r="AU248"/>
      <c r="AV248" s="248">
        <v>13.381</v>
      </c>
      <c r="AW248" s="248">
        <v>12.256</v>
      </c>
      <c r="AX248"/>
      <c r="AY248"/>
      <c r="AZ248"/>
      <c r="BA248"/>
      <c r="BB248"/>
      <c r="BC248"/>
      <c r="BD248" s="246">
        <v>36.869999999999997</v>
      </c>
      <c r="BE248" s="246">
        <v>13.37</v>
      </c>
      <c r="BF248" s="246">
        <v>12.26</v>
      </c>
    </row>
    <row r="249" spans="1:58" x14ac:dyDescent="0.25">
      <c r="A249" s="232">
        <v>40789</v>
      </c>
      <c r="B249" s="246">
        <v>6.67</v>
      </c>
      <c r="C249" s="248">
        <v>6.08</v>
      </c>
      <c r="D249"/>
      <c r="E249"/>
      <c r="F249"/>
      <c r="G249"/>
      <c r="H249" s="246">
        <v>8.64</v>
      </c>
      <c r="I249" s="246">
        <v>1.1499999999999999</v>
      </c>
      <c r="J249"/>
      <c r="K249"/>
      <c r="L249"/>
      <c r="M249"/>
      <c r="N249" s="247">
        <v>35</v>
      </c>
      <c r="O249"/>
      <c r="P249"/>
      <c r="Q249"/>
      <c r="R249" s="247">
        <v>0</v>
      </c>
      <c r="S249" s="248">
        <v>1.139</v>
      </c>
      <c r="T249"/>
      <c r="U249"/>
      <c r="V249" s="248">
        <v>0.123</v>
      </c>
      <c r="W249" s="248">
        <v>0.224</v>
      </c>
      <c r="X249"/>
      <c r="Y249"/>
      <c r="Z249"/>
      <c r="AA249"/>
      <c r="AB249"/>
      <c r="AC249" s="249">
        <v>40.799999999999997</v>
      </c>
      <c r="AD249"/>
      <c r="AE249"/>
      <c r="AF249"/>
      <c r="AG249"/>
      <c r="AH249" s="249">
        <v>82.1</v>
      </c>
      <c r="AI249"/>
      <c r="AJ249" s="249">
        <v>26.4</v>
      </c>
      <c r="AK249"/>
      <c r="AL249" s="249">
        <v>8.1999999999999993</v>
      </c>
      <c r="AM249" s="248">
        <v>5.8999999999999997E-2</v>
      </c>
      <c r="AN249"/>
      <c r="AO249" s="249">
        <v>18.2</v>
      </c>
      <c r="AP249" s="246">
        <v>100.22</v>
      </c>
      <c r="AQ249" s="246">
        <v>2.56</v>
      </c>
      <c r="AR249"/>
      <c r="AS249"/>
      <c r="AT249"/>
      <c r="AU249"/>
      <c r="AV249" s="248">
        <v>13.37</v>
      </c>
      <c r="AW249" s="248">
        <v>12.28</v>
      </c>
      <c r="AX249"/>
      <c r="AY249"/>
      <c r="AZ249"/>
      <c r="BA249"/>
      <c r="BB249"/>
      <c r="BC249"/>
      <c r="BD249" s="246">
        <v>28.17</v>
      </c>
      <c r="BE249" s="246">
        <v>13.16</v>
      </c>
      <c r="BF249" s="246">
        <v>14.72</v>
      </c>
    </row>
    <row r="250" spans="1:58" x14ac:dyDescent="0.25">
      <c r="A250" s="232">
        <v>40790</v>
      </c>
      <c r="B250" s="242">
        <f t="shared" ref="B250:C250" si="369">(B249+B251)/2</f>
        <v>6.47</v>
      </c>
      <c r="C250" s="244">
        <f t="shared" si="369"/>
        <v>6.0049999999999999</v>
      </c>
      <c r="D250"/>
      <c r="E250"/>
      <c r="F250"/>
      <c r="G250"/>
      <c r="H250" s="242">
        <f t="shared" ref="H250:I250" si="370">(H249+H251)/2</f>
        <v>7.8650000000000002</v>
      </c>
      <c r="I250" s="242">
        <f t="shared" si="370"/>
        <v>1.125</v>
      </c>
      <c r="J250"/>
      <c r="K250"/>
      <c r="L250"/>
      <c r="M250"/>
      <c r="N250" s="243">
        <f t="shared" ref="N250" si="371">(N249+N251)/2</f>
        <v>38.5</v>
      </c>
      <c r="O250"/>
      <c r="P250"/>
      <c r="Q250"/>
      <c r="R250" s="243">
        <f t="shared" ref="R250:S250" si="372">(R249+R251)/2</f>
        <v>0</v>
      </c>
      <c r="S250" s="244">
        <f t="shared" si="372"/>
        <v>1.052</v>
      </c>
      <c r="T250"/>
      <c r="U250"/>
      <c r="V250" s="244">
        <f t="shared" ref="V250:W250" si="373">(V249+V251)/2</f>
        <v>0.12</v>
      </c>
      <c r="W250" s="244">
        <f t="shared" si="373"/>
        <v>0.1595</v>
      </c>
      <c r="X250"/>
      <c r="Y250"/>
      <c r="Z250"/>
      <c r="AA250"/>
      <c r="AB250"/>
      <c r="AC250" s="245">
        <f t="shared" ref="AC250" si="374">(AC249+AC251)/2</f>
        <v>39.049999999999997</v>
      </c>
      <c r="AD250"/>
      <c r="AE250"/>
      <c r="AF250"/>
      <c r="AG250"/>
      <c r="AH250" s="245">
        <f t="shared" ref="AH250" si="375">(AH249+AH251)/2</f>
        <v>78.349999999999994</v>
      </c>
      <c r="AI250"/>
      <c r="AJ250" s="245">
        <f t="shared" ref="AJ250" si="376">(AJ249+AJ251)/2</f>
        <v>26.2</v>
      </c>
      <c r="AK250"/>
      <c r="AL250" s="245">
        <f t="shared" ref="AL250:AM250" si="377">(AL249+AL251)/2</f>
        <v>8.0500000000000007</v>
      </c>
      <c r="AM250" s="244">
        <f t="shared" si="377"/>
        <v>7.3999999999999996E-2</v>
      </c>
      <c r="AN250"/>
      <c r="AO250" s="245">
        <f t="shared" ref="AO250" si="378">(AO249+AO251)/2</f>
        <v>18.100000000000001</v>
      </c>
      <c r="AP250" s="246">
        <v>79.290000000000006</v>
      </c>
      <c r="AQ250" s="246">
        <v>2.23</v>
      </c>
      <c r="AR250"/>
      <c r="AS250"/>
      <c r="AT250"/>
      <c r="AU250"/>
      <c r="AV250" s="248">
        <v>13.304</v>
      </c>
      <c r="AW250" s="248">
        <v>11.803000000000001</v>
      </c>
      <c r="AX250"/>
      <c r="AY250"/>
      <c r="AZ250"/>
      <c r="BA250"/>
      <c r="BB250"/>
      <c r="BC250"/>
      <c r="BD250" s="246">
        <v>28.17</v>
      </c>
      <c r="BE250" s="246">
        <v>13.16</v>
      </c>
      <c r="BF250" s="246">
        <v>14.72</v>
      </c>
    </row>
    <row r="251" spans="1:58" x14ac:dyDescent="0.25">
      <c r="A251" s="232">
        <v>40791</v>
      </c>
      <c r="B251" s="246">
        <v>6.27</v>
      </c>
      <c r="C251" s="248">
        <v>5.93</v>
      </c>
      <c r="D251"/>
      <c r="E251"/>
      <c r="F251"/>
      <c r="G251"/>
      <c r="H251" s="246">
        <v>7.09</v>
      </c>
      <c r="I251" s="246">
        <v>1.1000000000000001</v>
      </c>
      <c r="J251"/>
      <c r="K251"/>
      <c r="L251"/>
      <c r="M251"/>
      <c r="N251" s="247">
        <v>42</v>
      </c>
      <c r="O251"/>
      <c r="P251"/>
      <c r="Q251"/>
      <c r="R251" s="247">
        <v>0</v>
      </c>
      <c r="S251" s="248">
        <v>0.96499999999999997</v>
      </c>
      <c r="T251"/>
      <c r="U251"/>
      <c r="V251" s="248">
        <v>0.11700000000000001</v>
      </c>
      <c r="W251" s="248">
        <v>9.5000000000000001E-2</v>
      </c>
      <c r="X251"/>
      <c r="Y251"/>
      <c r="Z251"/>
      <c r="AA251"/>
      <c r="AB251"/>
      <c r="AC251" s="249">
        <v>37.299999999999997</v>
      </c>
      <c r="AD251"/>
      <c r="AE251"/>
      <c r="AF251"/>
      <c r="AG251"/>
      <c r="AH251" s="249">
        <v>74.599999999999994</v>
      </c>
      <c r="AI251"/>
      <c r="AJ251" s="249">
        <v>26</v>
      </c>
      <c r="AK251"/>
      <c r="AL251" s="249">
        <v>7.9</v>
      </c>
      <c r="AM251" s="248">
        <v>8.8999999999999996E-2</v>
      </c>
      <c r="AN251"/>
      <c r="AO251" s="249">
        <v>18</v>
      </c>
      <c r="AP251" s="246">
        <v>100.22</v>
      </c>
      <c r="AQ251" s="246">
        <v>2.46</v>
      </c>
      <c r="AR251"/>
      <c r="AS251"/>
      <c r="AT251"/>
      <c r="AU251"/>
      <c r="AV251" s="248">
        <v>13.894</v>
      </c>
      <c r="AW251" s="248">
        <v>12.773999999999999</v>
      </c>
      <c r="AX251"/>
      <c r="AY251"/>
      <c r="AZ251"/>
      <c r="BA251"/>
      <c r="BB251"/>
      <c r="BC251"/>
      <c r="BD251" s="246">
        <v>41.49</v>
      </c>
      <c r="BE251" s="246">
        <v>12.35</v>
      </c>
      <c r="BF251" s="246">
        <v>13.68</v>
      </c>
    </row>
    <row r="252" spans="1:58" x14ac:dyDescent="0.25">
      <c r="A252" s="232">
        <v>40792</v>
      </c>
      <c r="B252" s="246">
        <v>6.46</v>
      </c>
      <c r="C252" s="248">
        <v>6.08</v>
      </c>
      <c r="D252"/>
      <c r="E252"/>
      <c r="F252"/>
      <c r="G252"/>
      <c r="H252" s="246">
        <v>7.32</v>
      </c>
      <c r="I252" s="246">
        <v>1.1000000000000001</v>
      </c>
      <c r="J252"/>
      <c r="K252"/>
      <c r="L252"/>
      <c r="M252"/>
      <c r="N252" s="247">
        <v>32</v>
      </c>
      <c r="O252"/>
      <c r="P252"/>
      <c r="Q252"/>
      <c r="R252" s="247">
        <v>0</v>
      </c>
      <c r="S252" s="248">
        <v>0.94299999999999995</v>
      </c>
      <c r="T252"/>
      <c r="U252"/>
      <c r="V252" s="248">
        <v>0.13600000000000001</v>
      </c>
      <c r="W252" s="248">
        <v>8.1000000000000003E-2</v>
      </c>
      <c r="X252"/>
      <c r="Y252"/>
      <c r="Z252"/>
      <c r="AA252"/>
      <c r="AB252"/>
      <c r="AC252" s="249">
        <v>31.7</v>
      </c>
      <c r="AD252"/>
      <c r="AE252"/>
      <c r="AF252"/>
      <c r="AG252"/>
      <c r="AH252" s="249">
        <v>63.4</v>
      </c>
      <c r="AI252"/>
      <c r="AJ252" s="249">
        <v>26.3</v>
      </c>
      <c r="AK252"/>
      <c r="AL252" s="249">
        <v>7.7</v>
      </c>
      <c r="AM252" s="248">
        <v>0.05</v>
      </c>
      <c r="AN252"/>
      <c r="AO252" s="249">
        <v>18.100000000000001</v>
      </c>
      <c r="AP252" s="246">
        <v>100.24</v>
      </c>
      <c r="AQ252" s="246">
        <v>2.76</v>
      </c>
      <c r="AR252"/>
      <c r="AS252"/>
      <c r="AT252"/>
      <c r="AU252"/>
      <c r="AV252" s="248">
        <v>13.13</v>
      </c>
      <c r="AW252" s="248">
        <v>11.775</v>
      </c>
      <c r="AX252"/>
      <c r="AY252"/>
      <c r="AZ252"/>
      <c r="BA252"/>
      <c r="BB252"/>
      <c r="BC252"/>
      <c r="BD252" s="246">
        <v>38.15</v>
      </c>
      <c r="BE252" s="246">
        <v>12.84</v>
      </c>
      <c r="BF252" s="246">
        <v>12.99</v>
      </c>
    </row>
    <row r="253" spans="1:58" x14ac:dyDescent="0.25">
      <c r="A253" s="232">
        <v>40793</v>
      </c>
      <c r="B253" s="246">
        <v>6.39</v>
      </c>
      <c r="C253" s="248">
        <v>5.92</v>
      </c>
      <c r="D253"/>
      <c r="E253"/>
      <c r="F253"/>
      <c r="G253"/>
      <c r="H253" s="246">
        <v>7.06</v>
      </c>
      <c r="I253" s="246">
        <v>1.19</v>
      </c>
      <c r="J253"/>
      <c r="K253"/>
      <c r="L253"/>
      <c r="M253"/>
      <c r="N253" s="247">
        <v>34</v>
      </c>
      <c r="O253"/>
      <c r="P253"/>
      <c r="Q253"/>
      <c r="R253" s="247">
        <v>0</v>
      </c>
      <c r="S253" s="248">
        <v>1.012</v>
      </c>
      <c r="T253"/>
      <c r="U253"/>
      <c r="V253" s="248">
        <v>0.14000000000000001</v>
      </c>
      <c r="W253" s="248">
        <v>8.5000000000000006E-2</v>
      </c>
      <c r="X253"/>
      <c r="Y253"/>
      <c r="Z253"/>
      <c r="AA253"/>
      <c r="AB253"/>
      <c r="AC253" s="249">
        <v>32</v>
      </c>
      <c r="AD253"/>
      <c r="AE253"/>
      <c r="AF253"/>
      <c r="AG253"/>
      <c r="AH253" s="249">
        <v>64</v>
      </c>
      <c r="AI253"/>
      <c r="AJ253" s="249">
        <v>25</v>
      </c>
      <c r="AK253"/>
      <c r="AL253" s="249">
        <v>7.1</v>
      </c>
      <c r="AM253" s="248">
        <v>5.3999999999999999E-2</v>
      </c>
      <c r="AN253"/>
      <c r="AO253" s="249">
        <v>18</v>
      </c>
      <c r="AP253" s="246">
        <v>104.14</v>
      </c>
      <c r="AQ253" s="246">
        <v>2.6</v>
      </c>
      <c r="AR253"/>
      <c r="AS253"/>
      <c r="AT253"/>
      <c r="AU253"/>
      <c r="AV253" s="248">
        <v>13.865</v>
      </c>
      <c r="AW253" s="248">
        <v>12.462</v>
      </c>
      <c r="AX253"/>
      <c r="AY253"/>
      <c r="AZ253"/>
      <c r="BA253"/>
      <c r="BB253"/>
      <c r="BC253"/>
      <c r="BD253" s="246">
        <v>38.270000000000003</v>
      </c>
      <c r="BE253" s="246">
        <v>12.99</v>
      </c>
      <c r="BF253" s="246">
        <v>13.84</v>
      </c>
    </row>
    <row r="254" spans="1:58" x14ac:dyDescent="0.25">
      <c r="A254" s="232">
        <v>40794</v>
      </c>
      <c r="B254" s="246">
        <v>6.78</v>
      </c>
      <c r="C254" s="248">
        <v>6.22</v>
      </c>
      <c r="D254"/>
      <c r="E254"/>
      <c r="F254"/>
      <c r="G254"/>
      <c r="H254" s="246">
        <v>7.23</v>
      </c>
      <c r="I254" s="246">
        <v>1.18</v>
      </c>
      <c r="J254"/>
      <c r="K254"/>
      <c r="L254"/>
      <c r="M254"/>
      <c r="N254" s="247">
        <v>32</v>
      </c>
      <c r="O254"/>
      <c r="P254"/>
      <c r="Q254"/>
      <c r="R254" s="247">
        <v>0</v>
      </c>
      <c r="S254" s="248">
        <v>0.86</v>
      </c>
      <c r="T254"/>
      <c r="U254"/>
      <c r="V254" s="248">
        <v>0.13200000000000001</v>
      </c>
      <c r="W254" s="248">
        <v>0.10100000000000001</v>
      </c>
      <c r="X254"/>
      <c r="Y254"/>
      <c r="Z254"/>
      <c r="AA254"/>
      <c r="AB254"/>
      <c r="AC254" s="249">
        <v>34.4</v>
      </c>
      <c r="AD254"/>
      <c r="AE254"/>
      <c r="AF254"/>
      <c r="AG254"/>
      <c r="AH254" s="249">
        <v>69.400000000000006</v>
      </c>
      <c r="AI254"/>
      <c r="AJ254" s="249">
        <v>22</v>
      </c>
      <c r="AK254"/>
      <c r="AL254" s="249">
        <v>7.6</v>
      </c>
      <c r="AM254" s="248">
        <v>5.2999999999999999E-2</v>
      </c>
      <c r="AN254"/>
      <c r="AO254" s="249">
        <v>17.399999999999999</v>
      </c>
      <c r="AP254" s="246">
        <v>85.58</v>
      </c>
      <c r="AQ254" s="246">
        <v>2.06</v>
      </c>
      <c r="AR254"/>
      <c r="AS254"/>
      <c r="AT254"/>
      <c r="AU254"/>
      <c r="AV254" s="248">
        <v>13.196999999999999</v>
      </c>
      <c r="AW254" s="248">
        <v>12.007</v>
      </c>
      <c r="AX254"/>
      <c r="AY254"/>
      <c r="AZ254"/>
      <c r="BA254"/>
      <c r="BB254"/>
      <c r="BC254"/>
      <c r="BD254" s="246">
        <v>33.33</v>
      </c>
      <c r="BE254" s="246">
        <v>11.69</v>
      </c>
      <c r="BF254" s="246">
        <v>13.17</v>
      </c>
    </row>
    <row r="255" spans="1:58" x14ac:dyDescent="0.25">
      <c r="A255" s="232">
        <v>40795</v>
      </c>
      <c r="B255" s="246">
        <v>6.68</v>
      </c>
      <c r="C255" s="248">
        <v>6.26</v>
      </c>
      <c r="D255"/>
      <c r="E255"/>
      <c r="F255"/>
      <c r="G255"/>
      <c r="H255" s="246">
        <v>7.5</v>
      </c>
      <c r="I255" s="246">
        <v>0.98</v>
      </c>
      <c r="J255"/>
      <c r="K255"/>
      <c r="L255"/>
      <c r="M255"/>
      <c r="N255" s="247">
        <v>33</v>
      </c>
      <c r="O255"/>
      <c r="P255"/>
      <c r="Q255"/>
      <c r="R255" s="247">
        <v>0</v>
      </c>
      <c r="S255" s="248">
        <v>0.88400000000000001</v>
      </c>
      <c r="T255"/>
      <c r="U255"/>
      <c r="V255" s="248">
        <v>0.14599999999999999</v>
      </c>
      <c r="W255" s="248">
        <v>7.0000000000000007E-2</v>
      </c>
      <c r="X255"/>
      <c r="Y255"/>
      <c r="Z255"/>
      <c r="AA255"/>
      <c r="AB255"/>
      <c r="AC255" s="249">
        <v>31.7</v>
      </c>
      <c r="AD255"/>
      <c r="AE255"/>
      <c r="AF255"/>
      <c r="AG255"/>
      <c r="AH255" s="249">
        <v>63.4</v>
      </c>
      <c r="AI255"/>
      <c r="AJ255" s="249">
        <v>22.3</v>
      </c>
      <c r="AK255"/>
      <c r="AL255" s="249">
        <v>7.4</v>
      </c>
      <c r="AM255" s="248">
        <v>7.3999999999999996E-2</v>
      </c>
      <c r="AN255"/>
      <c r="AO255" s="249">
        <v>17</v>
      </c>
      <c r="AP255" s="246">
        <v>73.56</v>
      </c>
      <c r="AQ255" s="246">
        <v>1.71</v>
      </c>
      <c r="AR255"/>
      <c r="AS255"/>
      <c r="AT255"/>
      <c r="AU255"/>
      <c r="AV255" s="248">
        <v>14.273</v>
      </c>
      <c r="AW255" s="248">
        <v>12.414</v>
      </c>
      <c r="AX255"/>
      <c r="AY255"/>
      <c r="AZ255"/>
      <c r="BA255"/>
      <c r="BB255"/>
      <c r="BC255"/>
      <c r="BD255" s="246">
        <v>33.659999999999997</v>
      </c>
      <c r="BE255" s="246">
        <v>11.67</v>
      </c>
      <c r="BF255" s="246">
        <v>13.773999999999999</v>
      </c>
    </row>
    <row r="256" spans="1:58" x14ac:dyDescent="0.25">
      <c r="A256" s="232">
        <v>40796</v>
      </c>
      <c r="B256" s="246">
        <v>6.54</v>
      </c>
      <c r="C256" s="248">
        <v>6.13</v>
      </c>
      <c r="D256"/>
      <c r="E256"/>
      <c r="F256"/>
      <c r="G256"/>
      <c r="H256" s="246">
        <v>7.37</v>
      </c>
      <c r="I256" s="246">
        <v>1.1499999999999999</v>
      </c>
      <c r="J256"/>
      <c r="K256"/>
      <c r="L256"/>
      <c r="M256"/>
      <c r="N256" s="247">
        <v>39</v>
      </c>
      <c r="O256"/>
      <c r="P256"/>
      <c r="Q256"/>
      <c r="R256" s="247">
        <v>0</v>
      </c>
      <c r="S256" s="248">
        <v>1.1100000000000001</v>
      </c>
      <c r="T256"/>
      <c r="U256"/>
      <c r="V256" s="248">
        <v>0.127</v>
      </c>
      <c r="W256" s="248">
        <v>8.6999999999999994E-2</v>
      </c>
      <c r="X256"/>
      <c r="Y256"/>
      <c r="Z256"/>
      <c r="AA256"/>
      <c r="AB256"/>
      <c r="AC256" s="249">
        <v>28.7</v>
      </c>
      <c r="AD256"/>
      <c r="AE256"/>
      <c r="AF256"/>
      <c r="AG256"/>
      <c r="AH256" s="249">
        <v>57.4</v>
      </c>
      <c r="AI256"/>
      <c r="AJ256" s="249">
        <v>23.5</v>
      </c>
      <c r="AK256"/>
      <c r="AL256" s="249">
        <v>7.7</v>
      </c>
      <c r="AM256" s="248">
        <v>7.0000000000000007E-2</v>
      </c>
      <c r="AN256"/>
      <c r="AO256" s="249">
        <v>16.7</v>
      </c>
      <c r="AP256" s="246">
        <v>85.07</v>
      </c>
      <c r="AQ256" s="246">
        <v>2.1800000000000002</v>
      </c>
      <c r="AR256"/>
      <c r="AS256"/>
      <c r="AT256"/>
      <c r="AU256"/>
      <c r="AV256" s="248">
        <v>12.46</v>
      </c>
      <c r="AW256" s="248">
        <v>11.6</v>
      </c>
      <c r="AX256"/>
      <c r="AY256"/>
      <c r="AZ256"/>
      <c r="BA256"/>
      <c r="BB256"/>
      <c r="BC256"/>
      <c r="BD256" s="246">
        <v>30.72</v>
      </c>
      <c r="BE256" s="246">
        <v>12.2</v>
      </c>
      <c r="BF256" s="246">
        <v>12.8</v>
      </c>
    </row>
    <row r="257" spans="1:58" x14ac:dyDescent="0.25">
      <c r="A257" s="232">
        <v>40797</v>
      </c>
      <c r="B257" s="242">
        <f t="shared" ref="B257:C257" si="379">(B256+B258)/2</f>
        <v>6.5950000000000006</v>
      </c>
      <c r="C257" s="244">
        <f t="shared" si="379"/>
        <v>6.1400000000000006</v>
      </c>
      <c r="D257"/>
      <c r="E257"/>
      <c r="F257"/>
      <c r="G257"/>
      <c r="H257" s="242">
        <f t="shared" ref="H257:I257" si="380">(H256+H258)/2</f>
        <v>7.1899999999999995</v>
      </c>
      <c r="I257" s="242">
        <f t="shared" si="380"/>
        <v>1.0549999999999999</v>
      </c>
      <c r="J257"/>
      <c r="K257"/>
      <c r="L257"/>
      <c r="M257"/>
      <c r="N257" s="243">
        <f t="shared" ref="N257" si="381">(N256+N258)/2</f>
        <v>35</v>
      </c>
      <c r="O257"/>
      <c r="P257"/>
      <c r="Q257"/>
      <c r="R257" s="243">
        <f t="shared" ref="R257:S257" si="382">(R256+R258)/2</f>
        <v>0</v>
      </c>
      <c r="S257" s="244">
        <f t="shared" si="382"/>
        <v>1.0065</v>
      </c>
      <c r="T257"/>
      <c r="U257"/>
      <c r="V257" s="244">
        <f t="shared" ref="V257:W257" si="383">(V256+V258)/2</f>
        <v>0.14000000000000001</v>
      </c>
      <c r="W257" s="244">
        <f t="shared" si="383"/>
        <v>9.35E-2</v>
      </c>
      <c r="X257"/>
      <c r="Y257"/>
      <c r="Z257"/>
      <c r="AA257"/>
      <c r="AB257"/>
      <c r="AC257" s="245">
        <f t="shared" ref="AC257" si="384">(AC256+AC258)/2</f>
        <v>29.75</v>
      </c>
      <c r="AD257"/>
      <c r="AE257"/>
      <c r="AF257"/>
      <c r="AG257"/>
      <c r="AH257" s="245">
        <f t="shared" ref="AH257" si="385">(AH256+AH258)/2</f>
        <v>59.5</v>
      </c>
      <c r="AI257"/>
      <c r="AJ257" s="245">
        <f t="shared" ref="AJ257" si="386">(AJ256+AJ258)/2</f>
        <v>23.7</v>
      </c>
      <c r="AK257"/>
      <c r="AL257" s="245">
        <f t="shared" ref="AL257:AM257" si="387">(AL256+AL258)/2</f>
        <v>7.6</v>
      </c>
      <c r="AM257" s="244">
        <f t="shared" si="387"/>
        <v>6.4000000000000001E-2</v>
      </c>
      <c r="AN257"/>
      <c r="AO257" s="245">
        <f t="shared" ref="AO257:AQ257" si="388">(AO256+AO258)/2</f>
        <v>16.399999999999999</v>
      </c>
      <c r="AP257" s="242">
        <f t="shared" si="388"/>
        <v>90.38</v>
      </c>
      <c r="AQ257" s="242">
        <f t="shared" si="388"/>
        <v>2.395</v>
      </c>
      <c r="AR257"/>
      <c r="AS257"/>
      <c r="AT257"/>
      <c r="AU257"/>
      <c r="AV257" s="244">
        <f t="shared" ref="AV257:AW257" si="389">(AV256+AV258)/2</f>
        <v>13.0565</v>
      </c>
      <c r="AW257" s="244">
        <f t="shared" si="389"/>
        <v>11.8855</v>
      </c>
      <c r="AX257"/>
      <c r="AY257"/>
      <c r="AZ257"/>
      <c r="BA257"/>
      <c r="BB257"/>
      <c r="BC257"/>
      <c r="BD257" s="242">
        <f t="shared" ref="BD257:BF257" si="390">(BD256+BD258)/2</f>
        <v>30.38</v>
      </c>
      <c r="BE257" s="242">
        <f t="shared" si="390"/>
        <v>12.309999999999999</v>
      </c>
      <c r="BF257" s="242">
        <f t="shared" si="390"/>
        <v>11.77</v>
      </c>
    </row>
    <row r="258" spans="1:58" x14ac:dyDescent="0.25">
      <c r="A258" s="232">
        <v>40798</v>
      </c>
      <c r="B258" s="246">
        <v>6.65</v>
      </c>
      <c r="C258" s="248">
        <v>6.15</v>
      </c>
      <c r="D258"/>
      <c r="E258"/>
      <c r="F258"/>
      <c r="G258"/>
      <c r="H258" s="246">
        <v>7.01</v>
      </c>
      <c r="I258" s="246">
        <v>0.96</v>
      </c>
      <c r="J258"/>
      <c r="K258"/>
      <c r="L258"/>
      <c r="M258"/>
      <c r="N258" s="247">
        <v>31</v>
      </c>
      <c r="O258"/>
      <c r="P258"/>
      <c r="Q258"/>
      <c r="R258" s="247">
        <v>0</v>
      </c>
      <c r="S258" s="248">
        <v>0.90300000000000002</v>
      </c>
      <c r="T258"/>
      <c r="U258"/>
      <c r="V258" s="248">
        <v>0.153</v>
      </c>
      <c r="W258" s="248">
        <v>0.1</v>
      </c>
      <c r="X258"/>
      <c r="Y258"/>
      <c r="Z258"/>
      <c r="AA258"/>
      <c r="AB258"/>
      <c r="AC258" s="249">
        <v>30.8</v>
      </c>
      <c r="AD258"/>
      <c r="AE258"/>
      <c r="AF258"/>
      <c r="AG258"/>
      <c r="AH258" s="249">
        <v>61.6</v>
      </c>
      <c r="AI258"/>
      <c r="AJ258" s="249">
        <v>23.9</v>
      </c>
      <c r="AK258"/>
      <c r="AL258" s="249">
        <v>7.5</v>
      </c>
      <c r="AM258" s="248">
        <v>5.8000000000000003E-2</v>
      </c>
      <c r="AN258"/>
      <c r="AO258" s="249">
        <v>16.100000000000001</v>
      </c>
      <c r="AP258" s="246">
        <v>95.69</v>
      </c>
      <c r="AQ258" s="246">
        <v>2.61</v>
      </c>
      <c r="AR258"/>
      <c r="AS258"/>
      <c r="AT258"/>
      <c r="AU258"/>
      <c r="AV258" s="248">
        <v>13.653</v>
      </c>
      <c r="AW258" s="248">
        <v>12.170999999999999</v>
      </c>
      <c r="AX258"/>
      <c r="AY258"/>
      <c r="AZ258"/>
      <c r="BA258"/>
      <c r="BB258"/>
      <c r="BC258"/>
      <c r="BD258" s="246">
        <v>30.04</v>
      </c>
      <c r="BE258" s="246">
        <v>12.42</v>
      </c>
      <c r="BF258" s="246">
        <v>10.74</v>
      </c>
    </row>
    <row r="259" spans="1:58" x14ac:dyDescent="0.25">
      <c r="A259" s="232">
        <v>40799</v>
      </c>
      <c r="B259" s="246">
        <v>6.77</v>
      </c>
      <c r="C259" s="248">
        <v>6.26</v>
      </c>
      <c r="D259"/>
      <c r="E259"/>
      <c r="F259"/>
      <c r="G259"/>
      <c r="H259" s="246">
        <v>7.4</v>
      </c>
      <c r="I259" s="246">
        <v>1.31</v>
      </c>
      <c r="J259"/>
      <c r="K259"/>
      <c r="L259"/>
      <c r="M259"/>
      <c r="N259" s="247">
        <v>32</v>
      </c>
      <c r="O259"/>
      <c r="P259"/>
      <c r="Q259"/>
      <c r="R259" s="247">
        <v>0</v>
      </c>
      <c r="S259" s="248">
        <v>0.91800000000000004</v>
      </c>
      <c r="T259"/>
      <c r="U259"/>
      <c r="V259" s="248">
        <v>0.14699999999999999</v>
      </c>
      <c r="W259" s="248">
        <v>9.2999999999999999E-2</v>
      </c>
      <c r="X259"/>
      <c r="Y259"/>
      <c r="Z259"/>
      <c r="AA259"/>
      <c r="AB259"/>
      <c r="AC259" s="249">
        <v>29.2</v>
      </c>
      <c r="AD259"/>
      <c r="AE259"/>
      <c r="AF259"/>
      <c r="AG259"/>
      <c r="AH259" s="249">
        <v>38.4</v>
      </c>
      <c r="AI259"/>
      <c r="AJ259" s="249">
        <v>27</v>
      </c>
      <c r="AK259"/>
      <c r="AL259" s="249">
        <v>7.3</v>
      </c>
      <c r="AM259" s="248">
        <v>6.4000000000000001E-2</v>
      </c>
      <c r="AN259"/>
      <c r="AO259" s="249">
        <v>15.8</v>
      </c>
      <c r="AP259" s="246">
        <v>79.69</v>
      </c>
      <c r="AQ259" s="246">
        <v>1.61</v>
      </c>
      <c r="AR259"/>
      <c r="AS259"/>
      <c r="AT259"/>
      <c r="AU259"/>
      <c r="AV259" s="248">
        <v>13.803000000000001</v>
      </c>
      <c r="AW259" s="248">
        <v>12.404</v>
      </c>
      <c r="AX259"/>
      <c r="AY259"/>
      <c r="AZ259"/>
      <c r="BA259"/>
      <c r="BB259"/>
      <c r="BC259"/>
      <c r="BD259" s="246">
        <v>30.5</v>
      </c>
      <c r="BE259" s="246">
        <v>12.17</v>
      </c>
      <c r="BF259" s="246">
        <v>10.5</v>
      </c>
    </row>
    <row r="260" spans="1:58" x14ac:dyDescent="0.25">
      <c r="A260" s="232">
        <v>40800</v>
      </c>
      <c r="B260" s="246">
        <v>6.79</v>
      </c>
      <c r="C260" s="248">
        <v>6.37</v>
      </c>
      <c r="D260"/>
      <c r="E260"/>
      <c r="F260"/>
      <c r="G260"/>
      <c r="H260" s="246">
        <v>7.65</v>
      </c>
      <c r="I260" s="246">
        <v>1.07</v>
      </c>
      <c r="J260"/>
      <c r="K260"/>
      <c r="L260"/>
      <c r="M260"/>
      <c r="N260" s="247">
        <v>38</v>
      </c>
      <c r="O260"/>
      <c r="P260"/>
      <c r="Q260"/>
      <c r="R260" s="247">
        <v>0</v>
      </c>
      <c r="S260" s="248">
        <v>0.99</v>
      </c>
      <c r="T260"/>
      <c r="U260"/>
      <c r="V260" s="248">
        <v>0.13800000000000001</v>
      </c>
      <c r="W260" s="248">
        <v>0.09</v>
      </c>
      <c r="X260"/>
      <c r="Y260"/>
      <c r="Z260"/>
      <c r="AA260"/>
      <c r="AB260"/>
      <c r="AC260" s="249">
        <v>33.5</v>
      </c>
      <c r="AD260"/>
      <c r="AE260"/>
      <c r="AF260"/>
      <c r="AG260"/>
      <c r="AH260" s="249">
        <v>67</v>
      </c>
      <c r="AI260"/>
      <c r="AJ260" s="249">
        <v>22.2</v>
      </c>
      <c r="AK260"/>
      <c r="AL260" s="249">
        <v>8.3000000000000007</v>
      </c>
      <c r="AM260" s="248">
        <v>5.5E-2</v>
      </c>
      <c r="AN260"/>
      <c r="AO260" s="249">
        <v>15.9</v>
      </c>
      <c r="AP260" s="246">
        <v>75.3</v>
      </c>
      <c r="AQ260" s="246">
        <v>1.77</v>
      </c>
      <c r="AR260"/>
      <c r="AS260"/>
      <c r="AT260"/>
      <c r="AU260"/>
      <c r="AV260" s="248">
        <v>13.46</v>
      </c>
      <c r="AW260" s="248">
        <v>12.019</v>
      </c>
      <c r="AX260"/>
      <c r="AY260"/>
      <c r="AZ260"/>
      <c r="BA260"/>
      <c r="BB260"/>
      <c r="BC260"/>
      <c r="BD260" s="246">
        <v>35.24</v>
      </c>
      <c r="BE260" s="246">
        <v>11.07</v>
      </c>
      <c r="BF260" s="246">
        <v>11.99</v>
      </c>
    </row>
    <row r="261" spans="1:58" x14ac:dyDescent="0.25">
      <c r="A261" s="232">
        <v>40801</v>
      </c>
      <c r="B261" s="246">
        <v>6.72</v>
      </c>
      <c r="C261" s="248">
        <v>6.4</v>
      </c>
      <c r="D261"/>
      <c r="E261"/>
      <c r="F261"/>
      <c r="G261"/>
      <c r="H261" s="246">
        <v>7.25</v>
      </c>
      <c r="I261" s="246">
        <v>1.22</v>
      </c>
      <c r="J261"/>
      <c r="K261"/>
      <c r="L261"/>
      <c r="M261"/>
      <c r="N261" s="247">
        <v>49</v>
      </c>
      <c r="O261"/>
      <c r="P261"/>
      <c r="Q261"/>
      <c r="R261" s="247">
        <v>0</v>
      </c>
      <c r="S261" s="248">
        <v>1.079</v>
      </c>
      <c r="T261"/>
      <c r="U261"/>
      <c r="V261" s="248">
        <v>0.19900000000000001</v>
      </c>
      <c r="W261" s="248">
        <v>8.3000000000000004E-2</v>
      </c>
      <c r="X261"/>
      <c r="Y261"/>
      <c r="Z261"/>
      <c r="AA261"/>
      <c r="AB261"/>
      <c r="AC261" s="249">
        <v>31.7</v>
      </c>
      <c r="AD261"/>
      <c r="AE261"/>
      <c r="AF261"/>
      <c r="AG261"/>
      <c r="AH261" s="249">
        <v>63.5</v>
      </c>
      <c r="AI261"/>
      <c r="AJ261" s="245">
        <f>(AJ260+AJ262)/2</f>
        <v>22.95</v>
      </c>
      <c r="AK261"/>
      <c r="AL261" s="249">
        <v>6.3</v>
      </c>
      <c r="AM261" s="248">
        <v>3.4000000000000002E-2</v>
      </c>
      <c r="AN261"/>
      <c r="AO261" s="249">
        <v>16.100000000000001</v>
      </c>
      <c r="AP261" s="246">
        <v>69.5</v>
      </c>
      <c r="AQ261" s="246">
        <v>1.42</v>
      </c>
      <c r="AR261"/>
      <c r="AS261"/>
      <c r="AT261"/>
      <c r="AU261"/>
      <c r="AV261" s="248">
        <v>13.319000000000001</v>
      </c>
      <c r="AW261" s="248">
        <v>11.936</v>
      </c>
      <c r="AX261"/>
      <c r="AY261"/>
      <c r="AZ261"/>
      <c r="BA261"/>
      <c r="BB261"/>
      <c r="BC261"/>
      <c r="BD261" s="246">
        <v>33.61</v>
      </c>
      <c r="BE261" s="246">
        <v>11.03</v>
      </c>
      <c r="BF261" s="246">
        <v>12.5</v>
      </c>
    </row>
    <row r="262" spans="1:58" x14ac:dyDescent="0.25">
      <c r="A262" s="232">
        <v>40802</v>
      </c>
      <c r="B262" s="246">
        <v>6.03</v>
      </c>
      <c r="C262" s="248">
        <v>6.61</v>
      </c>
      <c r="D262"/>
      <c r="E262"/>
      <c r="F262"/>
      <c r="G262"/>
      <c r="H262" s="246">
        <v>7.95</v>
      </c>
      <c r="I262" s="246">
        <v>1.03</v>
      </c>
      <c r="J262"/>
      <c r="K262"/>
      <c r="L262"/>
      <c r="M262"/>
      <c r="N262" s="247">
        <v>31</v>
      </c>
      <c r="O262"/>
      <c r="P262"/>
      <c r="Q262"/>
      <c r="R262" s="247">
        <v>0</v>
      </c>
      <c r="S262" s="248">
        <v>1.121</v>
      </c>
      <c r="T262"/>
      <c r="U262"/>
      <c r="V262" s="248">
        <v>0.153</v>
      </c>
      <c r="W262" s="248">
        <v>8.6999999999999994E-2</v>
      </c>
      <c r="X262"/>
      <c r="Y262"/>
      <c r="Z262"/>
      <c r="AA262"/>
      <c r="AB262"/>
      <c r="AC262" s="249">
        <v>31</v>
      </c>
      <c r="AD262"/>
      <c r="AE262"/>
      <c r="AF262"/>
      <c r="AG262"/>
      <c r="AH262" s="249">
        <v>62</v>
      </c>
      <c r="AI262"/>
      <c r="AJ262" s="249">
        <v>23.7</v>
      </c>
      <c r="AK262"/>
      <c r="AL262" s="249">
        <v>7</v>
      </c>
      <c r="AM262" s="248">
        <v>4.7E-2</v>
      </c>
      <c r="AN262"/>
      <c r="AO262" s="249">
        <v>16.100000000000001</v>
      </c>
      <c r="AP262" s="246">
        <v>75.34</v>
      </c>
      <c r="AQ262" s="246">
        <v>1.72</v>
      </c>
      <c r="AR262"/>
      <c r="AS262"/>
      <c r="AT262"/>
      <c r="AU262"/>
      <c r="AV262" s="248">
        <v>13.714</v>
      </c>
      <c r="AW262" s="248">
        <v>12.455</v>
      </c>
      <c r="AX262"/>
      <c r="AY262"/>
      <c r="AZ262"/>
      <c r="BA262"/>
      <c r="BB262"/>
      <c r="BC262"/>
      <c r="BD262" s="246">
        <v>36.619999999999997</v>
      </c>
      <c r="BE262" s="246">
        <v>13.96</v>
      </c>
      <c r="BF262" s="246">
        <v>11.97</v>
      </c>
    </row>
    <row r="263" spans="1:58" x14ac:dyDescent="0.25">
      <c r="A263" s="232">
        <v>40803</v>
      </c>
      <c r="B263" s="246">
        <v>6.23</v>
      </c>
      <c r="C263" s="248">
        <v>6.03</v>
      </c>
      <c r="D263"/>
      <c r="E263"/>
      <c r="F263"/>
      <c r="G263"/>
      <c r="H263" s="246">
        <v>7.06</v>
      </c>
      <c r="I263" s="246">
        <v>1.25</v>
      </c>
      <c r="J263"/>
      <c r="K263"/>
      <c r="L263"/>
      <c r="M263"/>
      <c r="N263" s="247">
        <v>33</v>
      </c>
      <c r="O263"/>
      <c r="P263"/>
      <c r="Q263"/>
      <c r="R263" s="247">
        <v>0</v>
      </c>
      <c r="S263" s="248">
        <v>1.214</v>
      </c>
      <c r="T263"/>
      <c r="U263"/>
      <c r="V263" s="248">
        <v>0.157</v>
      </c>
      <c r="W263" s="248">
        <v>8.8999999999999996E-2</v>
      </c>
      <c r="X263"/>
      <c r="Y263"/>
      <c r="Z263"/>
      <c r="AA263"/>
      <c r="AB263"/>
      <c r="AC263" s="249">
        <v>31.1</v>
      </c>
      <c r="AD263"/>
      <c r="AE263"/>
      <c r="AF263"/>
      <c r="AG263"/>
      <c r="AH263" s="249">
        <v>62.2</v>
      </c>
      <c r="AI263"/>
      <c r="AJ263" s="249">
        <v>24.4</v>
      </c>
      <c r="AK263"/>
      <c r="AL263" s="249">
        <v>6.7</v>
      </c>
      <c r="AM263" s="248">
        <v>3.9E-2</v>
      </c>
      <c r="AN263"/>
      <c r="AO263" s="249">
        <v>15.9</v>
      </c>
      <c r="AP263" s="246">
        <v>70.319999999999993</v>
      </c>
      <c r="AQ263" s="246">
        <v>1.42</v>
      </c>
      <c r="AR263"/>
      <c r="AS263"/>
      <c r="AT263"/>
      <c r="AU263"/>
      <c r="AV263" s="248">
        <v>12.8</v>
      </c>
      <c r="AW263" s="248">
        <v>11.96</v>
      </c>
      <c r="AX263"/>
      <c r="AY263"/>
      <c r="AZ263"/>
      <c r="BA263"/>
      <c r="BB263"/>
      <c r="BC263"/>
      <c r="BD263" s="246">
        <v>35.6</v>
      </c>
      <c r="BE263" s="246">
        <v>12.16</v>
      </c>
      <c r="BF263" s="246">
        <v>12.87</v>
      </c>
    </row>
    <row r="264" spans="1:58" x14ac:dyDescent="0.25">
      <c r="A264" s="232">
        <v>40804</v>
      </c>
      <c r="B264" s="242">
        <f t="shared" ref="B264" si="391">(B263+B265)/2</f>
        <v>6.25</v>
      </c>
      <c r="C264" s="244">
        <f>(C263+C265)/2</f>
        <v>6.08</v>
      </c>
      <c r="D264"/>
      <c r="E264"/>
      <c r="F264"/>
      <c r="G264"/>
      <c r="H264" s="242">
        <f>(H263+H265)/2</f>
        <v>7.085</v>
      </c>
      <c r="I264" s="246">
        <v>1.25</v>
      </c>
      <c r="J264"/>
      <c r="K264"/>
      <c r="L264"/>
      <c r="M264"/>
      <c r="N264" s="243">
        <f t="shared" ref="N264" si="392">(N263+N265)/2</f>
        <v>32.5</v>
      </c>
      <c r="O264"/>
      <c r="P264"/>
      <c r="Q264"/>
      <c r="R264" s="243">
        <f t="shared" ref="R264" si="393">(R263+R265)/2</f>
        <v>0</v>
      </c>
      <c r="S264" s="244">
        <f>(S263+S265)/2</f>
        <v>1.486</v>
      </c>
      <c r="T264"/>
      <c r="U264"/>
      <c r="V264" s="244">
        <f t="shared" ref="V264:W264" si="394">(V263+V265)/2</f>
        <v>0.13300000000000001</v>
      </c>
      <c r="W264" s="244">
        <f t="shared" si="394"/>
        <v>8.9499999999999996E-2</v>
      </c>
      <c r="X264"/>
      <c r="Y264"/>
      <c r="Z264"/>
      <c r="AA264"/>
      <c r="AB264"/>
      <c r="AC264" s="245">
        <f t="shared" ref="AC264" si="395">(AC263+AC265)/2</f>
        <v>31.3</v>
      </c>
      <c r="AD264"/>
      <c r="AE264"/>
      <c r="AF264"/>
      <c r="AG264"/>
      <c r="AH264" s="245">
        <f t="shared" ref="AH264" si="396">(AH263+AH265)/2</f>
        <v>62.6</v>
      </c>
      <c r="AI264"/>
      <c r="AJ264" s="245">
        <f t="shared" ref="AJ264" si="397">(AJ263+AJ265)/2</f>
        <v>24</v>
      </c>
      <c r="AK264"/>
      <c r="AL264" s="245">
        <f t="shared" ref="AL264:AM264" si="398">(AL263+AL265)/2</f>
        <v>7.0500000000000007</v>
      </c>
      <c r="AM264" s="244">
        <f t="shared" si="398"/>
        <v>3.9E-2</v>
      </c>
      <c r="AN264"/>
      <c r="AO264" s="245">
        <f t="shared" ref="AO264" si="399">(AO263+AO265)/2</f>
        <v>15.600000000000001</v>
      </c>
      <c r="AP264" s="246">
        <v>60.57</v>
      </c>
      <c r="AQ264" s="246">
        <v>1.06</v>
      </c>
      <c r="AR264"/>
      <c r="AS264"/>
      <c r="AT264"/>
      <c r="AU264"/>
      <c r="AV264" s="248">
        <v>12.77</v>
      </c>
      <c r="AW264" s="248">
        <v>11.893000000000001</v>
      </c>
      <c r="AX264"/>
      <c r="AY264"/>
      <c r="AZ264"/>
      <c r="BA264"/>
      <c r="BB264"/>
      <c r="BC264"/>
      <c r="BD264" s="242">
        <f>(BD263+BD265)/2</f>
        <v>33.945</v>
      </c>
      <c r="BE264" s="242">
        <f>(BE263+BE265)/2</f>
        <v>11.914999999999999</v>
      </c>
      <c r="BF264" s="242">
        <f>(BF263+BF265)/2</f>
        <v>12.57</v>
      </c>
    </row>
    <row r="265" spans="1:58" x14ac:dyDescent="0.25">
      <c r="A265" s="232">
        <v>40805</v>
      </c>
      <c r="B265" s="246">
        <v>6.27</v>
      </c>
      <c r="C265" s="248">
        <v>6.13</v>
      </c>
      <c r="D265"/>
      <c r="E265"/>
      <c r="F265"/>
      <c r="G265"/>
      <c r="H265" s="246">
        <v>7.11</v>
      </c>
      <c r="I265" s="246">
        <v>1.21</v>
      </c>
      <c r="J265"/>
      <c r="K265"/>
      <c r="L265"/>
      <c r="M265"/>
      <c r="N265" s="247">
        <v>32</v>
      </c>
      <c r="O265"/>
      <c r="P265"/>
      <c r="Q265"/>
      <c r="R265" s="247">
        <v>0</v>
      </c>
      <c r="S265" s="248">
        <v>1.758</v>
      </c>
      <c r="T265"/>
      <c r="U265"/>
      <c r="V265" s="248">
        <v>0.109</v>
      </c>
      <c r="W265" s="248">
        <v>0.09</v>
      </c>
      <c r="X265"/>
      <c r="Y265"/>
      <c r="Z265"/>
      <c r="AA265"/>
      <c r="AB265"/>
      <c r="AC265" s="249">
        <v>31.5</v>
      </c>
      <c r="AD265"/>
      <c r="AE265"/>
      <c r="AF265"/>
      <c r="AG265"/>
      <c r="AH265" s="249">
        <v>63</v>
      </c>
      <c r="AI265"/>
      <c r="AJ265" s="249">
        <v>23.6</v>
      </c>
      <c r="AK265"/>
      <c r="AL265" s="249">
        <v>7.4</v>
      </c>
      <c r="AM265" s="248">
        <v>3.9E-2</v>
      </c>
      <c r="AN265"/>
      <c r="AO265" s="249">
        <v>15.3</v>
      </c>
      <c r="AP265" s="246">
        <v>74.790000000000006</v>
      </c>
      <c r="AQ265" s="246">
        <v>1.48</v>
      </c>
      <c r="AR265"/>
      <c r="AS265"/>
      <c r="AT265"/>
      <c r="AU265"/>
      <c r="AV265" s="248">
        <v>13.87</v>
      </c>
      <c r="AW265" s="248">
        <v>12.606999999999999</v>
      </c>
      <c r="AX265"/>
      <c r="AY265"/>
      <c r="AZ265"/>
      <c r="BA265"/>
      <c r="BB265"/>
      <c r="BC265"/>
      <c r="BD265" s="246">
        <v>32.29</v>
      </c>
      <c r="BE265" s="246">
        <v>11.67</v>
      </c>
      <c r="BF265" s="246">
        <v>12.27</v>
      </c>
    </row>
    <row r="266" spans="1:58" x14ac:dyDescent="0.25">
      <c r="A266" s="232">
        <v>40806</v>
      </c>
      <c r="B266" s="246">
        <v>6.49</v>
      </c>
      <c r="C266" s="248">
        <v>6.25</v>
      </c>
      <c r="D266"/>
      <c r="E266"/>
      <c r="F266"/>
      <c r="G266"/>
      <c r="H266" s="246">
        <v>7.31</v>
      </c>
      <c r="I266" s="246">
        <v>1.31</v>
      </c>
      <c r="J266"/>
      <c r="K266"/>
      <c r="L266"/>
      <c r="M266"/>
      <c r="N266" s="247">
        <v>37</v>
      </c>
      <c r="O266"/>
      <c r="P266"/>
      <c r="Q266"/>
      <c r="R266" s="247">
        <v>0</v>
      </c>
      <c r="S266" s="244">
        <f>(S264+S265)/2</f>
        <v>1.6219999999999999</v>
      </c>
      <c r="T266"/>
      <c r="U266"/>
      <c r="V266" s="248">
        <v>0.14000000000000001</v>
      </c>
      <c r="W266" s="248">
        <v>0.109</v>
      </c>
      <c r="X266"/>
      <c r="Y266"/>
      <c r="Z266"/>
      <c r="AA266"/>
      <c r="AB266"/>
      <c r="AC266" s="249">
        <v>30.2</v>
      </c>
      <c r="AD266"/>
      <c r="AE266"/>
      <c r="AF266"/>
      <c r="AG266"/>
      <c r="AH266" s="249">
        <v>60.4</v>
      </c>
      <c r="AI266"/>
      <c r="AJ266" s="249">
        <v>25.5</v>
      </c>
      <c r="AK266"/>
      <c r="AL266" s="249">
        <v>8.3000000000000007</v>
      </c>
      <c r="AM266" s="248">
        <v>6.5000000000000002E-2</v>
      </c>
      <c r="AN266"/>
      <c r="AO266" s="249">
        <v>15.2</v>
      </c>
      <c r="AP266" s="246">
        <v>74.819999999999993</v>
      </c>
      <c r="AQ266" s="246">
        <v>1.56</v>
      </c>
      <c r="AR266"/>
      <c r="AS266"/>
      <c r="AT266"/>
      <c r="AU266"/>
      <c r="AV266" s="248">
        <v>13.114000000000001</v>
      </c>
      <c r="AW266" s="248">
        <v>11.819000000000001</v>
      </c>
      <c r="AX266"/>
      <c r="AY266"/>
      <c r="AZ266"/>
      <c r="BA266"/>
      <c r="BB266"/>
      <c r="BC266"/>
      <c r="BD266" s="246">
        <v>32.36</v>
      </c>
      <c r="BE266" s="246">
        <v>11.8</v>
      </c>
      <c r="BF266" s="246">
        <v>12.69</v>
      </c>
    </row>
    <row r="267" spans="1:58" x14ac:dyDescent="0.25">
      <c r="A267" s="232">
        <v>40807</v>
      </c>
      <c r="B267" s="246">
        <v>5.86</v>
      </c>
      <c r="C267" s="248">
        <v>6.25</v>
      </c>
      <c r="D267"/>
      <c r="E267"/>
      <c r="F267"/>
      <c r="G267"/>
      <c r="H267" s="246">
        <v>7.6</v>
      </c>
      <c r="I267" s="246">
        <v>1.07</v>
      </c>
      <c r="J267"/>
      <c r="K267"/>
      <c r="L267"/>
      <c r="M267"/>
      <c r="N267" s="247">
        <v>35</v>
      </c>
      <c r="O267"/>
      <c r="P267"/>
      <c r="Q267"/>
      <c r="R267" s="247">
        <v>0</v>
      </c>
      <c r="S267" s="244">
        <f>(S265+S266)/2</f>
        <v>1.69</v>
      </c>
      <c r="T267"/>
      <c r="U267"/>
      <c r="V267" s="248">
        <v>0.154</v>
      </c>
      <c r="W267" s="248">
        <v>0.11600000000000001</v>
      </c>
      <c r="X267"/>
      <c r="Y267"/>
      <c r="Z267"/>
      <c r="AA267"/>
      <c r="AB267"/>
      <c r="AC267" s="249">
        <v>31.4</v>
      </c>
      <c r="AD267"/>
      <c r="AE267"/>
      <c r="AF267"/>
      <c r="AG267"/>
      <c r="AH267" s="249">
        <v>62.8</v>
      </c>
      <c r="AI267"/>
      <c r="AJ267" s="249">
        <v>24.6</v>
      </c>
      <c r="AK267"/>
      <c r="AL267" s="249">
        <v>8.1</v>
      </c>
      <c r="AM267" s="244">
        <f>(AM266+AM268)/2</f>
        <v>6.6000000000000003E-2</v>
      </c>
      <c r="AN267"/>
      <c r="AO267" s="249">
        <v>15</v>
      </c>
      <c r="AP267" s="246">
        <v>75.3</v>
      </c>
      <c r="AQ267" s="246">
        <v>1.55</v>
      </c>
      <c r="AR267"/>
      <c r="AS267"/>
      <c r="AT267"/>
      <c r="AU267"/>
      <c r="AV267" s="248">
        <v>14.285</v>
      </c>
      <c r="AW267" s="248">
        <v>13.029</v>
      </c>
      <c r="AX267"/>
      <c r="AY267"/>
      <c r="AZ267"/>
      <c r="BA267"/>
      <c r="BB267"/>
      <c r="BC267"/>
      <c r="BD267" s="246">
        <v>36.19</v>
      </c>
      <c r="BE267" s="246">
        <v>12.01</v>
      </c>
      <c r="BF267" s="246">
        <v>12.86</v>
      </c>
    </row>
    <row r="268" spans="1:58" x14ac:dyDescent="0.25">
      <c r="A268" s="232">
        <v>40808</v>
      </c>
      <c r="B268" s="246">
        <v>6.34</v>
      </c>
      <c r="C268" s="248">
        <v>6.07</v>
      </c>
      <c r="D268"/>
      <c r="E268"/>
      <c r="F268"/>
      <c r="G268"/>
      <c r="H268" s="246">
        <v>7.45</v>
      </c>
      <c r="I268" s="246">
        <v>1.02</v>
      </c>
      <c r="J268"/>
      <c r="K268"/>
      <c r="L268"/>
      <c r="M268"/>
      <c r="N268" s="247">
        <v>37</v>
      </c>
      <c r="O268"/>
      <c r="P268"/>
      <c r="Q268"/>
      <c r="R268" s="247">
        <v>0</v>
      </c>
      <c r="S268" s="244">
        <f>(S266+S267)/2</f>
        <v>1.6559999999999999</v>
      </c>
      <c r="T268"/>
      <c r="U268"/>
      <c r="V268" s="248">
        <v>0.17299999999999999</v>
      </c>
      <c r="W268" s="248">
        <v>0.124</v>
      </c>
      <c r="X268"/>
      <c r="Y268"/>
      <c r="Z268"/>
      <c r="AA268"/>
      <c r="AB268"/>
      <c r="AC268" s="249">
        <v>31.3</v>
      </c>
      <c r="AD268"/>
      <c r="AE268"/>
      <c r="AF268"/>
      <c r="AG268"/>
      <c r="AH268" s="249">
        <v>62.6</v>
      </c>
      <c r="AI268"/>
      <c r="AJ268" s="249">
        <v>23.6</v>
      </c>
      <c r="AK268"/>
      <c r="AL268" s="249">
        <v>8.1999999999999993</v>
      </c>
      <c r="AM268" s="248">
        <v>6.7000000000000004E-2</v>
      </c>
      <c r="AN268"/>
      <c r="AO268" s="249">
        <v>15</v>
      </c>
      <c r="AP268" s="246">
        <v>65.2</v>
      </c>
      <c r="AQ268" s="246">
        <v>1.31</v>
      </c>
      <c r="AR268"/>
      <c r="AS268"/>
      <c r="AT268"/>
      <c r="AU268"/>
      <c r="AV268" s="248">
        <v>13.503</v>
      </c>
      <c r="AW268" s="248">
        <v>12.693</v>
      </c>
      <c r="AX268"/>
      <c r="AY268"/>
      <c r="AZ268"/>
      <c r="BA268"/>
      <c r="BB268"/>
      <c r="BC268"/>
      <c r="BD268" s="246">
        <v>31.43</v>
      </c>
      <c r="BE268" s="246">
        <v>13.03</v>
      </c>
      <c r="BF268" s="246">
        <v>11.02</v>
      </c>
    </row>
    <row r="269" spans="1:58" x14ac:dyDescent="0.25">
      <c r="A269" s="232">
        <v>40809</v>
      </c>
      <c r="B269" s="246">
        <v>6.27</v>
      </c>
      <c r="C269" s="248">
        <v>6.43</v>
      </c>
      <c r="D269"/>
      <c r="E269"/>
      <c r="F269"/>
      <c r="G269"/>
      <c r="H269" s="246">
        <v>7.02</v>
      </c>
      <c r="I269" s="246">
        <v>0.99</v>
      </c>
      <c r="J269"/>
      <c r="K269"/>
      <c r="L269"/>
      <c r="M269"/>
      <c r="N269" s="247">
        <v>36</v>
      </c>
      <c r="O269"/>
      <c r="P269"/>
      <c r="Q269"/>
      <c r="R269" s="247">
        <v>0</v>
      </c>
      <c r="S269" s="248">
        <v>1.732</v>
      </c>
      <c r="T269"/>
      <c r="U269"/>
      <c r="V269" s="248">
        <v>0.14599999999999999</v>
      </c>
      <c r="W269" s="248">
        <v>9.0999999999999998E-2</v>
      </c>
      <c r="X269"/>
      <c r="Y269"/>
      <c r="Z269"/>
      <c r="AA269"/>
      <c r="AB269"/>
      <c r="AC269" s="249">
        <v>31</v>
      </c>
      <c r="AD269"/>
      <c r="AE269"/>
      <c r="AF269"/>
      <c r="AG269"/>
      <c r="AH269" s="249">
        <v>62</v>
      </c>
      <c r="AI269"/>
      <c r="AJ269" s="249">
        <v>23.9</v>
      </c>
      <c r="AK269"/>
      <c r="AL269" s="249">
        <v>7.8</v>
      </c>
      <c r="AM269" s="248">
        <v>7.9000000000000001E-2</v>
      </c>
      <c r="AN269"/>
      <c r="AO269" s="249">
        <v>14.9</v>
      </c>
      <c r="AP269" s="246">
        <v>60.64</v>
      </c>
      <c r="AQ269" s="246">
        <v>1.32</v>
      </c>
      <c r="AR269"/>
      <c r="AS269"/>
      <c r="AT269"/>
      <c r="AU269"/>
      <c r="AV269" s="248">
        <v>13.242000000000001</v>
      </c>
      <c r="AW269" s="248">
        <v>11.916</v>
      </c>
      <c r="AX269"/>
      <c r="AY269"/>
      <c r="AZ269"/>
      <c r="BA269"/>
      <c r="BB269"/>
      <c r="BC269"/>
      <c r="BD269" s="246">
        <v>31.43</v>
      </c>
      <c r="BE269" s="246">
        <v>13.03</v>
      </c>
      <c r="BF269" s="246">
        <v>11.01</v>
      </c>
    </row>
    <row r="270" spans="1:58" x14ac:dyDescent="0.25">
      <c r="A270" s="232">
        <v>40810</v>
      </c>
      <c r="B270" s="246">
        <v>6.24</v>
      </c>
      <c r="C270" s="248">
        <v>6.26</v>
      </c>
      <c r="D270"/>
      <c r="E270"/>
      <c r="F270"/>
      <c r="G270"/>
      <c r="H270" s="246">
        <v>6.8</v>
      </c>
      <c r="I270" s="246">
        <v>1.08</v>
      </c>
      <c r="J270"/>
      <c r="K270"/>
      <c r="L270"/>
      <c r="M270"/>
      <c r="N270" s="247">
        <v>35</v>
      </c>
      <c r="O270"/>
      <c r="P270"/>
      <c r="Q270"/>
      <c r="R270" s="247">
        <v>0</v>
      </c>
      <c r="S270" s="244">
        <f ca="1">(S269+S271)/2</f>
        <v>1.0065</v>
      </c>
      <c r="T270"/>
      <c r="U270"/>
      <c r="V270" s="248">
        <v>0.13700000000000001</v>
      </c>
      <c r="W270" s="248">
        <v>0.106</v>
      </c>
      <c r="X270"/>
      <c r="Y270"/>
      <c r="Z270"/>
      <c r="AA270"/>
      <c r="AB270"/>
      <c r="AC270" s="249">
        <v>30.9</v>
      </c>
      <c r="AD270"/>
      <c r="AE270"/>
      <c r="AF270"/>
      <c r="AG270"/>
      <c r="AH270" s="249">
        <v>61.8</v>
      </c>
      <c r="AI270"/>
      <c r="AJ270" s="249">
        <v>25</v>
      </c>
      <c r="AK270"/>
      <c r="AL270" s="249">
        <v>8.3000000000000007</v>
      </c>
      <c r="AM270" s="248">
        <v>6.2E-2</v>
      </c>
      <c r="AN270"/>
      <c r="AO270" s="249">
        <v>14.8</v>
      </c>
      <c r="AP270" s="246">
        <v>64.959999999999994</v>
      </c>
      <c r="AQ270" s="246">
        <v>1.33</v>
      </c>
      <c r="AR270"/>
      <c r="AS270"/>
      <c r="AT270"/>
      <c r="AU270"/>
      <c r="AV270" s="248">
        <v>13.03</v>
      </c>
      <c r="AW270" s="248">
        <v>12.26</v>
      </c>
      <c r="AX270"/>
      <c r="AY270"/>
      <c r="AZ270"/>
      <c r="BA270"/>
      <c r="BB270"/>
      <c r="BC270"/>
      <c r="BD270" s="246">
        <v>31.43</v>
      </c>
      <c r="BE270" s="246">
        <v>13.03</v>
      </c>
      <c r="BF270" s="246">
        <v>11.02</v>
      </c>
    </row>
    <row r="271" spans="1:58" x14ac:dyDescent="0.25">
      <c r="A271" s="232">
        <v>40811</v>
      </c>
      <c r="B271" s="242">
        <f t="shared" ref="B271" si="400">(B270+B272)/2</f>
        <v>6.1</v>
      </c>
      <c r="C271" s="244">
        <f>(C270+C272)/2</f>
        <v>6.2750000000000004</v>
      </c>
      <c r="D271"/>
      <c r="E271"/>
      <c r="F271"/>
      <c r="G271"/>
      <c r="H271" s="242">
        <f>(H270+H272)/2</f>
        <v>7.29</v>
      </c>
      <c r="I271" s="246">
        <v>1.0900000000000001</v>
      </c>
      <c r="J271"/>
      <c r="K271"/>
      <c r="L271"/>
      <c r="M271"/>
      <c r="N271" s="243">
        <f t="shared" ref="N271" si="401">(N270+N272)/2</f>
        <v>32</v>
      </c>
      <c r="O271"/>
      <c r="P271"/>
      <c r="Q271"/>
      <c r="R271" s="243">
        <f t="shared" ref="R271" si="402">(R270+R272)/2</f>
        <v>0</v>
      </c>
      <c r="S271" s="244">
        <f ca="1">(S270+S272)/2</f>
        <v>0.46650000000000003</v>
      </c>
      <c r="T271"/>
      <c r="U271"/>
      <c r="V271" s="244">
        <f t="shared" ref="V271:W271" si="403">(V270+V272)/2</f>
        <v>0.15250000000000002</v>
      </c>
      <c r="W271" s="244">
        <f t="shared" si="403"/>
        <v>0.11499999999999999</v>
      </c>
      <c r="X271"/>
      <c r="Y271"/>
      <c r="Z271"/>
      <c r="AA271"/>
      <c r="AB271"/>
      <c r="AC271" s="245">
        <f t="shared" ref="AC271" si="404">(AC270+AC272)/2</f>
        <v>31.35</v>
      </c>
      <c r="AD271"/>
      <c r="AE271"/>
      <c r="AF271"/>
      <c r="AG271"/>
      <c r="AH271" s="245">
        <f t="shared" ref="AH271" si="405">(AH270+AH272)/2</f>
        <v>62.7</v>
      </c>
      <c r="AI271"/>
      <c r="AJ271" s="245">
        <f t="shared" ref="AJ271" si="406">(AJ270+AJ272)/2</f>
        <v>24.4</v>
      </c>
      <c r="AK271"/>
      <c r="AL271" s="245">
        <f t="shared" ref="AL271:AM271" si="407">(AL270+AL272)/2</f>
        <v>8.4499999999999993</v>
      </c>
      <c r="AM271" s="244">
        <f t="shared" si="407"/>
        <v>5.6499999999999995E-2</v>
      </c>
      <c r="AN271"/>
      <c r="AO271" s="245">
        <f t="shared" ref="AO271" si="408">(AO270+AO272)/2</f>
        <v>14.850000000000001</v>
      </c>
      <c r="AP271" s="246">
        <v>60.06</v>
      </c>
      <c r="AQ271" s="246">
        <v>1.22</v>
      </c>
      <c r="AR271"/>
      <c r="AS271"/>
      <c r="AT271"/>
      <c r="AU271"/>
      <c r="AV271" s="248">
        <v>12.617000000000001</v>
      </c>
      <c r="AW271" s="248">
        <v>11.827999999999999</v>
      </c>
      <c r="AX271"/>
      <c r="AY271"/>
      <c r="AZ271"/>
      <c r="BA271"/>
      <c r="BB271"/>
      <c r="BC271"/>
      <c r="BD271" s="246">
        <v>31.43</v>
      </c>
      <c r="BE271" s="246">
        <v>13.03</v>
      </c>
      <c r="BF271" s="246">
        <v>11.02</v>
      </c>
    </row>
    <row r="272" spans="1:58" x14ac:dyDescent="0.25">
      <c r="A272" s="232">
        <v>40812</v>
      </c>
      <c r="B272" s="246">
        <v>5.96</v>
      </c>
      <c r="C272" s="248">
        <v>6.29</v>
      </c>
      <c r="D272"/>
      <c r="E272"/>
      <c r="F272"/>
      <c r="G272"/>
      <c r="H272" s="246">
        <v>7.78</v>
      </c>
      <c r="I272" s="246">
        <v>1.06</v>
      </c>
      <c r="J272"/>
      <c r="K272"/>
      <c r="L272"/>
      <c r="M272"/>
      <c r="N272" s="247">
        <v>29</v>
      </c>
      <c r="O272"/>
      <c r="P272"/>
      <c r="Q272"/>
      <c r="R272" s="247">
        <v>0</v>
      </c>
      <c r="S272" s="248">
        <v>0.93300000000000005</v>
      </c>
      <c r="T272"/>
      <c r="U272"/>
      <c r="V272" s="248">
        <v>0.16800000000000001</v>
      </c>
      <c r="W272" s="248">
        <v>0.124</v>
      </c>
      <c r="X272"/>
      <c r="Y272"/>
      <c r="Z272"/>
      <c r="AA272"/>
      <c r="AB272"/>
      <c r="AC272" s="249">
        <v>31.8</v>
      </c>
      <c r="AD272"/>
      <c r="AE272"/>
      <c r="AF272"/>
      <c r="AG272"/>
      <c r="AH272" s="249">
        <v>63.6</v>
      </c>
      <c r="AI272"/>
      <c r="AJ272" s="249">
        <v>23.8</v>
      </c>
      <c r="AK272"/>
      <c r="AL272" s="249">
        <v>8.6</v>
      </c>
      <c r="AM272" s="248">
        <v>5.0999999999999997E-2</v>
      </c>
      <c r="AN272"/>
      <c r="AO272" s="249">
        <v>14.9</v>
      </c>
      <c r="AP272" s="246">
        <v>80.2</v>
      </c>
      <c r="AQ272" s="246">
        <v>1.89</v>
      </c>
      <c r="AR272"/>
      <c r="AS272"/>
      <c r="AT272"/>
      <c r="AU272"/>
      <c r="AV272" s="248">
        <v>14.519</v>
      </c>
      <c r="AW272" s="248">
        <v>12.323</v>
      </c>
      <c r="AX272"/>
      <c r="AY272"/>
      <c r="AZ272"/>
      <c r="BA272"/>
      <c r="BB272"/>
      <c r="BC272"/>
      <c r="BD272" s="246">
        <v>40.1</v>
      </c>
      <c r="BE272" s="246">
        <v>11.2</v>
      </c>
      <c r="BF272" s="246">
        <v>11.89</v>
      </c>
    </row>
    <row r="273" spans="1:58" x14ac:dyDescent="0.25">
      <c r="A273" s="232">
        <v>40813</v>
      </c>
      <c r="B273" s="246">
        <v>6.37</v>
      </c>
      <c r="C273" s="248">
        <v>6.43</v>
      </c>
      <c r="D273"/>
      <c r="E273"/>
      <c r="F273"/>
      <c r="G273"/>
      <c r="H273" s="246">
        <v>7.58</v>
      </c>
      <c r="I273" s="246">
        <v>1.18</v>
      </c>
      <c r="J273"/>
      <c r="K273"/>
      <c r="L273"/>
      <c r="M273"/>
      <c r="N273" s="247">
        <v>34</v>
      </c>
      <c r="O273"/>
      <c r="P273"/>
      <c r="Q273"/>
      <c r="R273" s="247">
        <v>1</v>
      </c>
      <c r="S273" s="244">
        <f>(S272+S274)/2</f>
        <v>0.98750000000000004</v>
      </c>
      <c r="T273"/>
      <c r="U273"/>
      <c r="V273" s="248">
        <v>0.97699999999999998</v>
      </c>
      <c r="W273" s="248">
        <v>0.20100000000000001</v>
      </c>
      <c r="X273"/>
      <c r="Y273"/>
      <c r="Z273"/>
      <c r="AA273"/>
      <c r="AB273"/>
      <c r="AC273" s="249">
        <v>32.6</v>
      </c>
      <c r="AD273"/>
      <c r="AE273"/>
      <c r="AF273"/>
      <c r="AG273"/>
      <c r="AH273" s="249">
        <v>63.2</v>
      </c>
      <c r="AI273"/>
      <c r="AJ273" s="249">
        <v>24.4</v>
      </c>
      <c r="AK273"/>
      <c r="AL273" s="249">
        <v>8.9</v>
      </c>
      <c r="AM273" s="248">
        <v>0.17699999999999999</v>
      </c>
      <c r="AN273"/>
      <c r="AO273" s="249">
        <v>14.7</v>
      </c>
      <c r="AP273" s="246">
        <v>79.459999999999994</v>
      </c>
      <c r="AQ273" s="246">
        <v>2.15</v>
      </c>
      <c r="AR273"/>
      <c r="AS273"/>
      <c r="AT273"/>
      <c r="AU273"/>
      <c r="AV273" s="248">
        <v>13.2</v>
      </c>
      <c r="AW273" s="248">
        <v>10.826000000000001</v>
      </c>
      <c r="AX273"/>
      <c r="AY273"/>
      <c r="AZ273"/>
      <c r="BA273"/>
      <c r="BB273"/>
      <c r="BC273"/>
      <c r="BD273" s="246">
        <v>31.91</v>
      </c>
      <c r="BE273" s="246">
        <v>10.210000000000001</v>
      </c>
      <c r="BF273" s="246">
        <v>12.31</v>
      </c>
    </row>
    <row r="274" spans="1:58" x14ac:dyDescent="0.25">
      <c r="A274" s="232">
        <v>40814</v>
      </c>
      <c r="B274" s="246">
        <v>6.31</v>
      </c>
      <c r="C274" s="248">
        <v>6.12</v>
      </c>
      <c r="D274"/>
      <c r="E274"/>
      <c r="F274"/>
      <c r="G274"/>
      <c r="H274" s="246">
        <v>7.16</v>
      </c>
      <c r="I274" s="246">
        <v>1.43</v>
      </c>
      <c r="J274"/>
      <c r="K274"/>
      <c r="L274"/>
      <c r="M274"/>
      <c r="N274" s="247">
        <v>31</v>
      </c>
      <c r="O274"/>
      <c r="P274"/>
      <c r="Q274"/>
      <c r="R274" s="247">
        <v>0</v>
      </c>
      <c r="S274" s="248">
        <v>1.042</v>
      </c>
      <c r="T274"/>
      <c r="U274"/>
      <c r="V274" s="248">
        <v>0.14099999999999999</v>
      </c>
      <c r="W274" s="248">
        <v>8.5999999999999993E-2</v>
      </c>
      <c r="X274"/>
      <c r="Y274"/>
      <c r="Z274"/>
      <c r="AA274"/>
      <c r="AB274"/>
      <c r="AC274" s="249">
        <v>31.2</v>
      </c>
      <c r="AD274"/>
      <c r="AE274"/>
      <c r="AF274"/>
      <c r="AG274"/>
      <c r="AH274" s="249">
        <v>62.5</v>
      </c>
      <c r="AI274"/>
      <c r="AJ274" s="249">
        <v>21.8</v>
      </c>
      <c r="AK274"/>
      <c r="AL274" s="249">
        <v>9.1</v>
      </c>
      <c r="AM274" s="248">
        <v>5.6000000000000001E-2</v>
      </c>
      <c r="AN274"/>
      <c r="AO274" s="249">
        <v>14.7</v>
      </c>
      <c r="AP274" s="246">
        <v>75.36</v>
      </c>
      <c r="AQ274" s="246">
        <v>1.36</v>
      </c>
      <c r="AR274"/>
      <c r="AS274"/>
      <c r="AT274"/>
      <c r="AU274"/>
      <c r="AV274" s="248">
        <v>13.022</v>
      </c>
      <c r="AW274" s="248">
        <v>12.262</v>
      </c>
      <c r="AX274"/>
      <c r="AY274"/>
      <c r="AZ274"/>
      <c r="BA274"/>
      <c r="BB274"/>
      <c r="BC274"/>
      <c r="BD274" s="246">
        <v>33.33</v>
      </c>
      <c r="BE274" s="246">
        <v>9.27</v>
      </c>
      <c r="BF274" s="246">
        <v>14.98</v>
      </c>
    </row>
    <row r="275" spans="1:58" x14ac:dyDescent="0.25">
      <c r="A275" s="232">
        <v>40815</v>
      </c>
      <c r="B275" s="246">
        <v>6.84</v>
      </c>
      <c r="C275" s="248">
        <v>6.23</v>
      </c>
      <c r="D275"/>
      <c r="E275"/>
      <c r="F275"/>
      <c r="G275"/>
      <c r="H275" s="246">
        <v>6.03</v>
      </c>
      <c r="I275" s="246">
        <v>1.23</v>
      </c>
      <c r="J275"/>
      <c r="K275"/>
      <c r="L275"/>
      <c r="M275"/>
      <c r="N275" s="247">
        <v>41</v>
      </c>
      <c r="O275"/>
      <c r="P275"/>
      <c r="Q275"/>
      <c r="R275" s="247">
        <v>0</v>
      </c>
      <c r="S275" s="248">
        <v>1.0389999999999999</v>
      </c>
      <c r="T275"/>
      <c r="U275"/>
      <c r="V275" s="248">
        <v>0.14399999999999999</v>
      </c>
      <c r="W275" s="248">
        <v>0.39500000000000002</v>
      </c>
      <c r="X275"/>
      <c r="Y275"/>
      <c r="Z275"/>
      <c r="AA275"/>
      <c r="AB275"/>
      <c r="AC275" s="249">
        <v>29.3</v>
      </c>
      <c r="AD275"/>
      <c r="AE275"/>
      <c r="AF275"/>
      <c r="AG275"/>
      <c r="AH275" s="249">
        <v>58.5</v>
      </c>
      <c r="AI275"/>
      <c r="AJ275" s="249">
        <v>26.2</v>
      </c>
      <c r="AK275"/>
      <c r="AL275" s="249">
        <v>9.6</v>
      </c>
      <c r="AM275" s="248">
        <v>4.7E-2</v>
      </c>
      <c r="AN275"/>
      <c r="AO275" s="249">
        <v>14.3</v>
      </c>
      <c r="AP275" s="246">
        <v>74.86</v>
      </c>
      <c r="AQ275" s="246">
        <v>1.4</v>
      </c>
      <c r="AR275"/>
      <c r="AS275"/>
      <c r="AT275"/>
      <c r="AU275"/>
      <c r="AV275" s="248">
        <v>14.358000000000001</v>
      </c>
      <c r="AW275" s="248">
        <v>12.536</v>
      </c>
      <c r="AX275"/>
      <c r="AY275"/>
      <c r="AZ275"/>
      <c r="BA275"/>
      <c r="BB275"/>
      <c r="BC275"/>
      <c r="BD275" s="246">
        <v>35.68</v>
      </c>
      <c r="BE275" s="246">
        <v>10.48</v>
      </c>
      <c r="BF275" s="246">
        <v>14.78</v>
      </c>
    </row>
    <row r="276" spans="1:58" ht="15.75" thickBot="1" x14ac:dyDescent="0.3">
      <c r="A276" s="232">
        <v>40816</v>
      </c>
      <c r="B276" s="330">
        <v>6.22</v>
      </c>
      <c r="C276" s="329">
        <v>6.37</v>
      </c>
      <c r="D276"/>
      <c r="E276"/>
      <c r="F276"/>
      <c r="G276"/>
      <c r="H276" s="330">
        <v>6.86</v>
      </c>
      <c r="I276" s="330">
        <v>1.1299999999999999</v>
      </c>
      <c r="J276"/>
      <c r="K276"/>
      <c r="L276"/>
      <c r="M276"/>
      <c r="N276" s="331">
        <v>34</v>
      </c>
      <c r="O276"/>
      <c r="P276"/>
      <c r="Q276"/>
      <c r="R276" s="331">
        <v>0</v>
      </c>
      <c r="S276" s="329">
        <v>0.64900000000000002</v>
      </c>
      <c r="T276"/>
      <c r="U276"/>
      <c r="V276" s="329">
        <v>0.151</v>
      </c>
      <c r="W276" s="329">
        <v>0.156</v>
      </c>
      <c r="X276"/>
      <c r="Y276"/>
      <c r="Z276"/>
      <c r="AA276"/>
      <c r="AB276"/>
      <c r="AC276" s="332">
        <v>33.1</v>
      </c>
      <c r="AD276"/>
      <c r="AE276"/>
      <c r="AF276"/>
      <c r="AG276"/>
      <c r="AH276" s="332">
        <v>66.2</v>
      </c>
      <c r="AI276"/>
      <c r="AJ276" s="332">
        <v>22.8</v>
      </c>
      <c r="AK276"/>
      <c r="AL276" s="332">
        <v>6.8</v>
      </c>
      <c r="AM276" s="329">
        <v>5.1999999999999998E-2</v>
      </c>
      <c r="AN276"/>
      <c r="AO276" s="332">
        <v>14.5</v>
      </c>
      <c r="AP276" s="330">
        <v>60.15</v>
      </c>
      <c r="AQ276" s="330">
        <v>1.1499999999999999</v>
      </c>
      <c r="AR276"/>
      <c r="AS276"/>
      <c r="AT276"/>
      <c r="AU276"/>
      <c r="AV276" s="329">
        <v>12.657</v>
      </c>
      <c r="AW276" s="329">
        <v>11.991</v>
      </c>
      <c r="AX276"/>
      <c r="AY276"/>
      <c r="AZ276"/>
      <c r="BA276"/>
      <c r="BB276"/>
      <c r="BC276"/>
      <c r="BD276" s="330">
        <v>33.33</v>
      </c>
      <c r="BE276" s="330">
        <v>9.27</v>
      </c>
      <c r="BF276" s="330">
        <v>14.48</v>
      </c>
    </row>
    <row r="277" spans="1:58" x14ac:dyDescent="0.25">
      <c r="A277" s="232">
        <v>40817</v>
      </c>
      <c r="B277" s="246">
        <v>6.15</v>
      </c>
      <c r="C277" s="248">
        <v>5.46</v>
      </c>
      <c r="D277"/>
      <c r="E277"/>
      <c r="F277"/>
      <c r="G277"/>
      <c r="H277" s="246">
        <v>6.7</v>
      </c>
      <c r="I277" s="246">
        <v>1.42</v>
      </c>
      <c r="J277"/>
      <c r="K277"/>
      <c r="L277"/>
      <c r="M277"/>
      <c r="N277" s="247">
        <v>34</v>
      </c>
      <c r="O277"/>
      <c r="P277"/>
      <c r="Q277"/>
      <c r="R277" s="247">
        <v>0</v>
      </c>
      <c r="S277" s="244">
        <f>(S276+S278)/2</f>
        <v>0.753</v>
      </c>
      <c r="T277"/>
      <c r="U277"/>
      <c r="V277" s="248">
        <v>0.14799999999999999</v>
      </c>
      <c r="W277" s="248">
        <v>0.26400000000000001</v>
      </c>
      <c r="X277"/>
      <c r="Y277"/>
      <c r="Z277"/>
      <c r="AA277"/>
      <c r="AB277"/>
      <c r="AC277" s="249">
        <v>33</v>
      </c>
      <c r="AD277"/>
      <c r="AE277"/>
      <c r="AF277"/>
      <c r="AG277"/>
      <c r="AH277" s="249">
        <v>66</v>
      </c>
      <c r="AI277"/>
      <c r="AJ277" s="249">
        <v>24.3</v>
      </c>
      <c r="AK277"/>
      <c r="AL277" s="249">
        <v>7.2</v>
      </c>
      <c r="AM277" s="248">
        <v>6.7000000000000004E-2</v>
      </c>
      <c r="AN277"/>
      <c r="AO277" s="249">
        <v>14.6</v>
      </c>
      <c r="AP277" s="246">
        <v>80.17</v>
      </c>
      <c r="AQ277" s="246">
        <v>1.66</v>
      </c>
      <c r="AR277"/>
      <c r="AS277"/>
      <c r="AT277"/>
      <c r="AU277"/>
      <c r="AV277" s="248">
        <v>12.632999999999999</v>
      </c>
      <c r="AW277" s="248">
        <v>11.817</v>
      </c>
      <c r="AX277"/>
      <c r="AY277"/>
      <c r="AZ277"/>
      <c r="BA277"/>
      <c r="BB277"/>
      <c r="BC277"/>
      <c r="BD277" s="242">
        <f>(BD276+BD278)/2</f>
        <v>38.984999999999999</v>
      </c>
      <c r="BE277" s="242">
        <f>(BE276+BE278)/2</f>
        <v>7.35</v>
      </c>
      <c r="BF277" s="242">
        <f>(BF276+BF278)/2</f>
        <v>14.805</v>
      </c>
    </row>
    <row r="278" spans="1:58" x14ac:dyDescent="0.25">
      <c r="A278" s="232">
        <v>40818</v>
      </c>
      <c r="B278" s="187">
        <v>6.34</v>
      </c>
      <c r="C278" s="240">
        <v>6.14</v>
      </c>
      <c r="D278"/>
      <c r="E278"/>
      <c r="F278"/>
      <c r="G278"/>
      <c r="H278" s="187">
        <v>6.67</v>
      </c>
      <c r="I278" s="187">
        <v>2.02</v>
      </c>
      <c r="J278"/>
      <c r="K278"/>
      <c r="L278"/>
      <c r="M278"/>
      <c r="N278" s="239">
        <v>54</v>
      </c>
      <c r="O278"/>
      <c r="P278"/>
      <c r="Q278"/>
      <c r="R278" s="239">
        <v>1</v>
      </c>
      <c r="S278" s="240">
        <v>0.85699999999999998</v>
      </c>
      <c r="T278"/>
      <c r="U278"/>
      <c r="V278" s="240">
        <v>0.318</v>
      </c>
      <c r="W278" s="240">
        <v>0.25700000000000001</v>
      </c>
      <c r="X278"/>
      <c r="Y278"/>
      <c r="Z278"/>
      <c r="AA278"/>
      <c r="AB278"/>
      <c r="AC278" s="241">
        <v>34.299999999999997</v>
      </c>
      <c r="AD278"/>
      <c r="AE278"/>
      <c r="AF278"/>
      <c r="AG278"/>
      <c r="AH278" s="241">
        <v>68.599999999999994</v>
      </c>
      <c r="AI278"/>
      <c r="AJ278" s="241">
        <v>23.4</v>
      </c>
      <c r="AK278"/>
      <c r="AL278" s="241">
        <v>6.3</v>
      </c>
      <c r="AM278" s="240">
        <v>0.157</v>
      </c>
      <c r="AN278"/>
      <c r="AO278" s="241">
        <v>8.6999999999999993</v>
      </c>
      <c r="AP278" s="187">
        <v>80.17</v>
      </c>
      <c r="AQ278" s="187">
        <v>0.94</v>
      </c>
      <c r="AR278"/>
      <c r="AS278"/>
      <c r="AT278"/>
      <c r="AU278"/>
      <c r="AV278" s="240">
        <v>13.635999999999999</v>
      </c>
      <c r="AW278" s="240">
        <v>12.282</v>
      </c>
      <c r="AX278"/>
      <c r="AY278"/>
      <c r="AZ278"/>
      <c r="BA278"/>
      <c r="BB278"/>
      <c r="BC278"/>
      <c r="BD278" s="187">
        <v>44.64</v>
      </c>
      <c r="BE278" s="187">
        <v>5.43</v>
      </c>
      <c r="BF278" s="187">
        <v>15.13</v>
      </c>
    </row>
    <row r="279" spans="1:58" x14ac:dyDescent="0.25">
      <c r="A279" s="232">
        <v>40819</v>
      </c>
      <c r="B279" s="246">
        <v>6.58</v>
      </c>
      <c r="C279" s="248">
        <v>6.35</v>
      </c>
      <c r="D279"/>
      <c r="E279"/>
      <c r="F279"/>
      <c r="G279"/>
      <c r="H279" s="246">
        <v>7.2</v>
      </c>
      <c r="I279" s="246">
        <v>1.4319999999999999</v>
      </c>
      <c r="J279"/>
      <c r="K279"/>
      <c r="L279"/>
      <c r="M279"/>
      <c r="N279" s="247">
        <v>58</v>
      </c>
      <c r="O279"/>
      <c r="P279"/>
      <c r="Q279"/>
      <c r="R279" s="247">
        <v>0</v>
      </c>
      <c r="S279" s="248">
        <v>0.61599999999999999</v>
      </c>
      <c r="T279"/>
      <c r="U279"/>
      <c r="V279" s="248">
        <v>0.13700000000000001</v>
      </c>
      <c r="W279" s="248">
        <v>0.107</v>
      </c>
      <c r="X279"/>
      <c r="Y279"/>
      <c r="Z279"/>
      <c r="AA279"/>
      <c r="AB279"/>
      <c r="AC279" s="249">
        <v>36.4</v>
      </c>
      <c r="AD279"/>
      <c r="AE279"/>
      <c r="AF279"/>
      <c r="AG279"/>
      <c r="AH279" s="249">
        <v>72.8</v>
      </c>
      <c r="AI279"/>
      <c r="AJ279" s="249">
        <v>24</v>
      </c>
      <c r="AK279"/>
      <c r="AL279" s="249">
        <v>7.4</v>
      </c>
      <c r="AM279" s="248">
        <v>5.0999999999999997E-2</v>
      </c>
      <c r="AN279"/>
      <c r="AO279" s="249">
        <v>14.3</v>
      </c>
      <c r="AP279" s="246">
        <v>85.07</v>
      </c>
      <c r="AQ279" s="246">
        <v>1.81</v>
      </c>
      <c r="AR279"/>
      <c r="AS279"/>
      <c r="AT279"/>
      <c r="AU279"/>
      <c r="AV279" s="248">
        <v>14.045</v>
      </c>
      <c r="AW279" s="248">
        <v>11.945</v>
      </c>
      <c r="AX279"/>
      <c r="AY279"/>
      <c r="AZ279"/>
      <c r="BA279"/>
      <c r="BB279"/>
      <c r="BC279"/>
      <c r="BD279" s="246">
        <v>36.17</v>
      </c>
      <c r="BE279" s="246">
        <v>13.22</v>
      </c>
      <c r="BF279" s="246">
        <v>14.25</v>
      </c>
    </row>
    <row r="280" spans="1:58" x14ac:dyDescent="0.25">
      <c r="A280" s="232">
        <v>40820</v>
      </c>
      <c r="B280" s="246">
        <v>6.18</v>
      </c>
      <c r="C280" s="248">
        <v>5.65</v>
      </c>
      <c r="D280"/>
      <c r="E280"/>
      <c r="F280"/>
      <c r="G280"/>
      <c r="H280" s="246">
        <v>7.78</v>
      </c>
      <c r="I280" s="246">
        <v>1.34</v>
      </c>
      <c r="J280"/>
      <c r="K280"/>
      <c r="L280"/>
      <c r="M280"/>
      <c r="N280" s="247">
        <v>42</v>
      </c>
      <c r="O280"/>
      <c r="P280"/>
      <c r="Q280"/>
      <c r="R280" s="247">
        <v>0</v>
      </c>
      <c r="S280" s="248">
        <v>0.59799999999999998</v>
      </c>
      <c r="T280"/>
      <c r="U280"/>
      <c r="V280" s="248">
        <v>0.13900000000000001</v>
      </c>
      <c r="W280" s="248">
        <v>0.124</v>
      </c>
      <c r="X280"/>
      <c r="Y280"/>
      <c r="Z280"/>
      <c r="AA280"/>
      <c r="AB280"/>
      <c r="AC280" s="249">
        <v>35</v>
      </c>
      <c r="AD280"/>
      <c r="AE280"/>
      <c r="AF280"/>
      <c r="AG280"/>
      <c r="AH280" s="249">
        <v>70</v>
      </c>
      <c r="AI280"/>
      <c r="AJ280" s="249">
        <v>22.2</v>
      </c>
      <c r="AK280"/>
      <c r="AL280" s="249">
        <v>8.1999999999999993</v>
      </c>
      <c r="AM280" s="248">
        <v>4.7E-2</v>
      </c>
      <c r="AN280"/>
      <c r="AO280" s="249">
        <v>14.1</v>
      </c>
      <c r="AP280" s="246">
        <v>79.69</v>
      </c>
      <c r="AQ280" s="246">
        <v>1.94</v>
      </c>
      <c r="AR280"/>
      <c r="AS280"/>
      <c r="AT280"/>
      <c r="AU280"/>
      <c r="AV280" s="248">
        <v>13.259</v>
      </c>
      <c r="AW280" s="248">
        <v>11.032</v>
      </c>
      <c r="AX280"/>
      <c r="AY280"/>
      <c r="AZ280"/>
      <c r="BA280"/>
      <c r="BB280"/>
      <c r="BC280"/>
      <c r="BD280" s="246">
        <v>32.86</v>
      </c>
      <c r="BE280" s="246">
        <v>14.19</v>
      </c>
      <c r="BF280" s="246">
        <v>14.28</v>
      </c>
    </row>
    <row r="281" spans="1:58" x14ac:dyDescent="0.25">
      <c r="A281" s="232">
        <v>40821</v>
      </c>
      <c r="B281" s="246">
        <v>6.74</v>
      </c>
      <c r="C281" s="248">
        <v>6.05</v>
      </c>
      <c r="D281"/>
      <c r="E281"/>
      <c r="F281"/>
      <c r="G281"/>
      <c r="H281" s="246">
        <v>7.37</v>
      </c>
      <c r="I281" s="246">
        <v>1.1599999999999999</v>
      </c>
      <c r="J281"/>
      <c r="K281"/>
      <c r="L281"/>
      <c r="M281"/>
      <c r="N281" s="247">
        <v>59</v>
      </c>
      <c r="O281"/>
      <c r="P281"/>
      <c r="Q281"/>
      <c r="R281" s="247">
        <v>0</v>
      </c>
      <c r="S281" s="248">
        <v>0.59199999999999997</v>
      </c>
      <c r="T281"/>
      <c r="U281"/>
      <c r="V281" s="248">
        <v>0.124</v>
      </c>
      <c r="W281" s="248">
        <v>0.11</v>
      </c>
      <c r="X281"/>
      <c r="Y281"/>
      <c r="Z281"/>
      <c r="AA281"/>
      <c r="AB281"/>
      <c r="AC281" s="249">
        <v>35</v>
      </c>
      <c r="AD281"/>
      <c r="AE281"/>
      <c r="AF281"/>
      <c r="AG281"/>
      <c r="AH281" s="249">
        <v>70</v>
      </c>
      <c r="AI281"/>
      <c r="AJ281" s="249">
        <v>22.4</v>
      </c>
      <c r="AK281"/>
      <c r="AL281" s="249">
        <v>7.7</v>
      </c>
      <c r="AM281" s="248">
        <v>0.104</v>
      </c>
      <c r="AN281"/>
      <c r="AO281" s="249">
        <v>14.1</v>
      </c>
      <c r="AP281" s="246">
        <v>70.41</v>
      </c>
      <c r="AQ281" s="246">
        <v>1.84</v>
      </c>
      <c r="AR281"/>
      <c r="AS281"/>
      <c r="AT281"/>
      <c r="AU281"/>
      <c r="AV281" s="248">
        <v>12.897</v>
      </c>
      <c r="AW281" s="248">
        <v>10.673</v>
      </c>
      <c r="AX281"/>
      <c r="AY281"/>
      <c r="AZ281"/>
      <c r="BA281"/>
      <c r="BB281"/>
      <c r="BC281"/>
      <c r="BD281" s="246">
        <v>30.95</v>
      </c>
      <c r="BE281" s="246">
        <v>12.36</v>
      </c>
      <c r="BF281" s="246">
        <v>13.54</v>
      </c>
    </row>
    <row r="282" spans="1:58" x14ac:dyDescent="0.25">
      <c r="A282" s="232">
        <v>40822</v>
      </c>
      <c r="B282" s="246">
        <v>6.59</v>
      </c>
      <c r="C282" s="248">
        <v>6.42</v>
      </c>
      <c r="D282"/>
      <c r="E282"/>
      <c r="F282"/>
      <c r="G282"/>
      <c r="H282" s="246">
        <v>6.49</v>
      </c>
      <c r="I282" s="246">
        <v>1.1599999999999999</v>
      </c>
      <c r="J282"/>
      <c r="K282"/>
      <c r="L282"/>
      <c r="M282"/>
      <c r="N282" s="247">
        <v>54</v>
      </c>
      <c r="O282"/>
      <c r="P282"/>
      <c r="Q282"/>
      <c r="R282" s="247">
        <v>0</v>
      </c>
      <c r="S282" s="248">
        <v>0.64800000000000002</v>
      </c>
      <c r="T282"/>
      <c r="U282"/>
      <c r="V282" s="248">
        <v>0.13900000000000001</v>
      </c>
      <c r="W282" s="248">
        <v>8.2000000000000003E-2</v>
      </c>
      <c r="X282"/>
      <c r="Y282"/>
      <c r="Z282"/>
      <c r="AA282"/>
      <c r="AB282"/>
      <c r="AC282" s="249">
        <v>33.799999999999997</v>
      </c>
      <c r="AD282"/>
      <c r="AE282"/>
      <c r="AF282"/>
      <c r="AG282"/>
      <c r="AH282" s="249">
        <v>67.599999999999994</v>
      </c>
      <c r="AI282"/>
      <c r="AJ282" s="249">
        <v>25.5</v>
      </c>
      <c r="AK282"/>
      <c r="AL282" s="249">
        <v>7.4</v>
      </c>
      <c r="AM282" s="248">
        <v>0.112</v>
      </c>
      <c r="AN282"/>
      <c r="AO282" s="249">
        <v>13.4</v>
      </c>
      <c r="AP282" s="246">
        <v>100.24</v>
      </c>
      <c r="AQ282" s="246">
        <v>2.52</v>
      </c>
      <c r="AR282"/>
      <c r="AS282"/>
      <c r="AT282"/>
      <c r="AU282"/>
      <c r="AV282" s="248">
        <v>14.776</v>
      </c>
      <c r="AW282" s="248">
        <v>12.243</v>
      </c>
      <c r="AX282"/>
      <c r="AY282"/>
      <c r="AZ282"/>
      <c r="BA282"/>
      <c r="BB282"/>
      <c r="BC282"/>
      <c r="BD282" s="246">
        <v>30.37</v>
      </c>
      <c r="BE282" s="246">
        <v>12.22</v>
      </c>
      <c r="BF282" s="246">
        <v>14.13</v>
      </c>
    </row>
    <row r="283" spans="1:58" x14ac:dyDescent="0.25">
      <c r="A283" s="232">
        <v>40823</v>
      </c>
      <c r="B283" s="242">
        <f t="shared" ref="B283:C283" si="409">(B282+B284)/2</f>
        <v>6.67</v>
      </c>
      <c r="C283" s="244">
        <f t="shared" si="409"/>
        <v>6.4950000000000001</v>
      </c>
      <c r="D283"/>
      <c r="E283"/>
      <c r="F283"/>
      <c r="G283"/>
      <c r="H283" s="242">
        <f t="shared" ref="H283:I283" si="410">(H282+H284)/2</f>
        <v>6.7249999999999996</v>
      </c>
      <c r="I283" s="242">
        <f t="shared" si="410"/>
        <v>1.22</v>
      </c>
      <c r="J283"/>
      <c r="K283"/>
      <c r="L283"/>
      <c r="M283"/>
      <c r="N283" s="243">
        <f t="shared" ref="N283" si="411">(N282+N284)/2</f>
        <v>47.5</v>
      </c>
      <c r="O283"/>
      <c r="P283"/>
      <c r="Q283"/>
      <c r="R283" s="243">
        <f t="shared" ref="R283:S283" si="412">(R282+R284)/2</f>
        <v>0</v>
      </c>
      <c r="S283" s="244">
        <f t="shared" si="412"/>
        <v>0.66100000000000003</v>
      </c>
      <c r="T283"/>
      <c r="U283"/>
      <c r="V283" s="244">
        <f t="shared" ref="V283:W283" si="413">(V282+V284)/2</f>
        <v>0.14150000000000001</v>
      </c>
      <c r="W283" s="244">
        <f t="shared" si="413"/>
        <v>9.0499999999999997E-2</v>
      </c>
      <c r="X283"/>
      <c r="Y283"/>
      <c r="Z283"/>
      <c r="AA283"/>
      <c r="AB283"/>
      <c r="AC283" s="245">
        <f t="shared" ref="AC283" si="414">(AC282+AC284)/2</f>
        <v>32.950000000000003</v>
      </c>
      <c r="AD283"/>
      <c r="AE283"/>
      <c r="AF283"/>
      <c r="AG283"/>
      <c r="AH283" s="245">
        <f t="shared" ref="AH283" si="415">(AH282+AH284)/2</f>
        <v>65.900000000000006</v>
      </c>
      <c r="AI283"/>
      <c r="AJ283" s="245">
        <f t="shared" ref="AJ283" si="416">(AJ282+AJ284)/2</f>
        <v>23.85</v>
      </c>
      <c r="AK283"/>
      <c r="AL283" s="245">
        <f t="shared" ref="AL283:AM283" si="417">(AL282+AL284)/2</f>
        <v>7.25</v>
      </c>
      <c r="AM283" s="334">
        <f t="shared" si="417"/>
        <v>0.1105</v>
      </c>
      <c r="AN283"/>
      <c r="AO283" s="245">
        <f t="shared" ref="AO283:AQ283" si="418">(AO282+AO284)/2</f>
        <v>13.2</v>
      </c>
      <c r="AP283" s="242">
        <f t="shared" si="418"/>
        <v>87.384999999999991</v>
      </c>
      <c r="AQ283" s="242">
        <f t="shared" si="418"/>
        <v>2.1150000000000002</v>
      </c>
      <c r="AR283"/>
      <c r="AS283"/>
      <c r="AT283"/>
      <c r="AU283"/>
      <c r="AV283" s="244">
        <f t="shared" ref="AV283:AW283" si="419">(AV282+AV284)/2</f>
        <v>13.458</v>
      </c>
      <c r="AW283" s="244">
        <f t="shared" si="419"/>
        <v>11.772500000000001</v>
      </c>
      <c r="AX283"/>
      <c r="AY283"/>
      <c r="AZ283"/>
      <c r="BA283"/>
      <c r="BB283"/>
      <c r="BC283"/>
      <c r="BD283" s="242">
        <f t="shared" ref="BD283:BF285" si="420">(BD281+BD282)/2</f>
        <v>30.66</v>
      </c>
      <c r="BE283" s="242">
        <f t="shared" si="420"/>
        <v>12.29</v>
      </c>
      <c r="BF283" s="242">
        <f t="shared" si="420"/>
        <v>13.835000000000001</v>
      </c>
    </row>
    <row r="284" spans="1:58" x14ac:dyDescent="0.25">
      <c r="A284" s="232">
        <v>40824</v>
      </c>
      <c r="B284" s="246">
        <v>6.75</v>
      </c>
      <c r="C284" s="248">
        <v>6.57</v>
      </c>
      <c r="D284"/>
      <c r="E284"/>
      <c r="F284"/>
      <c r="G284"/>
      <c r="H284" s="246">
        <v>6.96</v>
      </c>
      <c r="I284" s="246">
        <v>1.28</v>
      </c>
      <c r="J284"/>
      <c r="K284"/>
      <c r="L284"/>
      <c r="M284"/>
      <c r="N284" s="247">
        <v>41</v>
      </c>
      <c r="O284"/>
      <c r="P284"/>
      <c r="Q284"/>
      <c r="R284" s="247">
        <v>0</v>
      </c>
      <c r="S284" s="248">
        <v>0.67400000000000004</v>
      </c>
      <c r="T284"/>
      <c r="U284"/>
      <c r="V284" s="248">
        <v>0.14399999999999999</v>
      </c>
      <c r="W284" s="248">
        <v>9.9000000000000005E-2</v>
      </c>
      <c r="X284"/>
      <c r="Y284"/>
      <c r="Z284"/>
      <c r="AA284"/>
      <c r="AB284"/>
      <c r="AC284" s="249">
        <v>32.1</v>
      </c>
      <c r="AD284"/>
      <c r="AE284"/>
      <c r="AF284"/>
      <c r="AG284"/>
      <c r="AH284" s="249">
        <v>64.2</v>
      </c>
      <c r="AI284"/>
      <c r="AJ284" s="249">
        <v>22.2</v>
      </c>
      <c r="AK284"/>
      <c r="AL284" s="249">
        <v>7.1</v>
      </c>
      <c r="AM284" s="334">
        <v>0.109</v>
      </c>
      <c r="AN284"/>
      <c r="AO284" s="249">
        <v>13</v>
      </c>
      <c r="AP284" s="246">
        <v>74.53</v>
      </c>
      <c r="AQ284" s="246">
        <v>1.71</v>
      </c>
      <c r="AR284"/>
      <c r="AS284"/>
      <c r="AT284"/>
      <c r="AU284"/>
      <c r="AV284" s="248">
        <v>12.14</v>
      </c>
      <c r="AW284" s="248">
        <v>11.302</v>
      </c>
      <c r="AX284"/>
      <c r="AY284"/>
      <c r="AZ284"/>
      <c r="BA284"/>
      <c r="BB284"/>
      <c r="BC284"/>
      <c r="BD284" s="242">
        <f t="shared" si="420"/>
        <v>30.515000000000001</v>
      </c>
      <c r="BE284" s="242">
        <f t="shared" si="420"/>
        <v>12.254999999999999</v>
      </c>
      <c r="BF284" s="242">
        <f t="shared" si="420"/>
        <v>13.982500000000002</v>
      </c>
    </row>
    <row r="285" spans="1:58" x14ac:dyDescent="0.25">
      <c r="A285" s="232">
        <v>40825</v>
      </c>
      <c r="B285" s="242">
        <f t="shared" ref="B285:C285" si="421">(B284+B286)/2</f>
        <v>6.7200000000000006</v>
      </c>
      <c r="C285" s="244">
        <f t="shared" si="421"/>
        <v>6.3450000000000006</v>
      </c>
      <c r="D285"/>
      <c r="E285"/>
      <c r="F285"/>
      <c r="G285"/>
      <c r="H285" s="242">
        <f t="shared" ref="H285:I285" si="422">(H284+H286)/2</f>
        <v>6.73</v>
      </c>
      <c r="I285" s="242">
        <f t="shared" si="422"/>
        <v>1.21</v>
      </c>
      <c r="J285"/>
      <c r="K285"/>
      <c r="L285"/>
      <c r="M285"/>
      <c r="N285" s="243">
        <f t="shared" ref="N285" si="423">(N284+N286)/2</f>
        <v>44</v>
      </c>
      <c r="O285"/>
      <c r="P285"/>
      <c r="Q285"/>
      <c r="R285" s="243">
        <f t="shared" ref="R285:S285" si="424">(R284+R286)/2</f>
        <v>0</v>
      </c>
      <c r="S285" s="244">
        <f t="shared" si="424"/>
        <v>0.68149999999999999</v>
      </c>
      <c r="T285"/>
      <c r="U285"/>
      <c r="V285" s="244">
        <f t="shared" ref="V285:W285" si="425">(V284+V286)/2</f>
        <v>0.19650000000000001</v>
      </c>
      <c r="W285" s="244">
        <f t="shared" si="425"/>
        <v>0.254</v>
      </c>
      <c r="X285"/>
      <c r="Y285"/>
      <c r="Z285"/>
      <c r="AA285"/>
      <c r="AB285"/>
      <c r="AC285" s="245">
        <f t="shared" ref="AC285" si="426">(AC284+AC286)/2</f>
        <v>31.75</v>
      </c>
      <c r="AD285"/>
      <c r="AE285"/>
      <c r="AF285"/>
      <c r="AG285"/>
      <c r="AH285" s="245">
        <f t="shared" ref="AH285" si="427">(AH284+AH286)/2</f>
        <v>63.5</v>
      </c>
      <c r="AI285"/>
      <c r="AJ285" s="245">
        <f t="shared" ref="AJ285" si="428">(AJ284+AJ286)/2</f>
        <v>21.2</v>
      </c>
      <c r="AK285"/>
      <c r="AL285" s="245">
        <f t="shared" ref="AL285:AM285" si="429">(AL284+AL286)/2</f>
        <v>7.1</v>
      </c>
      <c r="AM285" s="334">
        <f t="shared" si="429"/>
        <v>0.13300000000000001</v>
      </c>
      <c r="AN285"/>
      <c r="AO285" s="245">
        <f t="shared" ref="AO285" si="430">(AO284+AO286)/2</f>
        <v>13</v>
      </c>
      <c r="AP285" s="246">
        <v>65.09</v>
      </c>
      <c r="AQ285" s="246">
        <v>1.48</v>
      </c>
      <c r="AR285"/>
      <c r="AS285"/>
      <c r="AT285"/>
      <c r="AU285"/>
      <c r="AV285" s="248">
        <v>12.163</v>
      </c>
      <c r="AW285" s="248">
        <v>11.333</v>
      </c>
      <c r="AX285"/>
      <c r="AY285"/>
      <c r="AZ285"/>
      <c r="BA285"/>
      <c r="BB285"/>
      <c r="BC285"/>
      <c r="BD285" s="242">
        <f t="shared" si="420"/>
        <v>30.587499999999999</v>
      </c>
      <c r="BE285" s="242">
        <f t="shared" si="420"/>
        <v>12.272499999999999</v>
      </c>
      <c r="BF285" s="242">
        <f t="shared" si="420"/>
        <v>13.908750000000001</v>
      </c>
    </row>
    <row r="286" spans="1:58" x14ac:dyDescent="0.25">
      <c r="A286" s="232">
        <v>40826</v>
      </c>
      <c r="B286" s="246">
        <v>6.69</v>
      </c>
      <c r="C286" s="248">
        <v>6.12</v>
      </c>
      <c r="D286"/>
      <c r="E286"/>
      <c r="F286"/>
      <c r="G286"/>
      <c r="H286" s="246">
        <v>6.5</v>
      </c>
      <c r="I286" s="246">
        <v>1.1399999999999999</v>
      </c>
      <c r="J286"/>
      <c r="K286"/>
      <c r="L286"/>
      <c r="M286"/>
      <c r="N286" s="247">
        <v>47</v>
      </c>
      <c r="O286"/>
      <c r="P286"/>
      <c r="Q286"/>
      <c r="R286" s="247">
        <v>0</v>
      </c>
      <c r="S286" s="248">
        <v>0.68899999999999995</v>
      </c>
      <c r="T286"/>
      <c r="U286"/>
      <c r="V286" s="248">
        <v>0.249</v>
      </c>
      <c r="W286" s="248">
        <v>0.40899999999999997</v>
      </c>
      <c r="X286"/>
      <c r="Y286"/>
      <c r="Z286"/>
      <c r="AA286"/>
      <c r="AB286"/>
      <c r="AC286" s="249">
        <v>31.4</v>
      </c>
      <c r="AD286"/>
      <c r="AE286"/>
      <c r="AF286"/>
      <c r="AG286"/>
      <c r="AH286" s="249">
        <v>62.8</v>
      </c>
      <c r="AI286"/>
      <c r="AJ286" s="249">
        <v>20.2</v>
      </c>
      <c r="AK286"/>
      <c r="AL286" s="249">
        <v>7.1</v>
      </c>
      <c r="AM286" s="334">
        <v>0.157</v>
      </c>
      <c r="AN286"/>
      <c r="AO286" s="249">
        <v>13</v>
      </c>
      <c r="AP286" s="246">
        <v>101.21</v>
      </c>
      <c r="AQ286" s="246">
        <v>2.4</v>
      </c>
      <c r="AR286"/>
      <c r="AS286"/>
      <c r="AT286"/>
      <c r="AU286"/>
      <c r="AV286" s="248">
        <v>14.754</v>
      </c>
      <c r="AW286" s="248">
        <v>12.99</v>
      </c>
      <c r="AX286"/>
      <c r="AY286"/>
      <c r="AZ286"/>
      <c r="BA286"/>
      <c r="BB286"/>
      <c r="BC286"/>
      <c r="BD286" s="246">
        <v>31.13</v>
      </c>
      <c r="BE286" s="242">
        <f>(BE284+BE285)/2</f>
        <v>12.263749999999998</v>
      </c>
      <c r="BF286" s="246">
        <v>12.99</v>
      </c>
    </row>
    <row r="287" spans="1:58" x14ac:dyDescent="0.25">
      <c r="A287" s="232">
        <v>40827</v>
      </c>
      <c r="B287" s="246">
        <v>6.48</v>
      </c>
      <c r="C287" s="248">
        <v>5.96</v>
      </c>
      <c r="D287"/>
      <c r="E287"/>
      <c r="F287"/>
      <c r="G287"/>
      <c r="H287" s="246">
        <v>7.09</v>
      </c>
      <c r="I287" s="246">
        <v>0.98</v>
      </c>
      <c r="J287"/>
      <c r="K287"/>
      <c r="L287"/>
      <c r="M287"/>
      <c r="N287" s="247">
        <v>53</v>
      </c>
      <c r="O287"/>
      <c r="P287"/>
      <c r="Q287"/>
      <c r="R287" s="247">
        <v>0</v>
      </c>
      <c r="S287" s="248">
        <v>0.68700000000000006</v>
      </c>
      <c r="T287"/>
      <c r="U287"/>
      <c r="V287" s="248">
        <v>0.24199999999999999</v>
      </c>
      <c r="W287" s="248">
        <v>0.73199999999999998</v>
      </c>
      <c r="X287"/>
      <c r="Y287"/>
      <c r="Z287"/>
      <c r="AA287"/>
      <c r="AB287"/>
      <c r="AC287" s="249">
        <v>28.1</v>
      </c>
      <c r="AD287"/>
      <c r="AE287"/>
      <c r="AF287"/>
      <c r="AG287"/>
      <c r="AH287" s="249">
        <v>56.2</v>
      </c>
      <c r="AI287"/>
      <c r="AJ287" s="249">
        <v>21.4</v>
      </c>
      <c r="AK287"/>
      <c r="AL287" s="249">
        <v>7.1</v>
      </c>
      <c r="AM287" s="334">
        <v>0.19400000000000001</v>
      </c>
      <c r="AN287"/>
      <c r="AO287" s="249">
        <v>12.5</v>
      </c>
      <c r="AP287" s="246">
        <v>89.92</v>
      </c>
      <c r="AQ287" s="246">
        <v>2.5099999999999998</v>
      </c>
      <c r="AR287"/>
      <c r="AS287"/>
      <c r="AT287"/>
      <c r="AU287"/>
      <c r="AV287" s="248">
        <v>12.613</v>
      </c>
      <c r="AW287" s="248">
        <v>11.673999999999999</v>
      </c>
      <c r="AX287"/>
      <c r="AY287"/>
      <c r="AZ287"/>
      <c r="BA287"/>
      <c r="BB287"/>
      <c r="BC287"/>
      <c r="BD287" s="246">
        <v>30.4</v>
      </c>
      <c r="BE287" s="242">
        <f>(BE285+BE286)/2</f>
        <v>12.268124999999998</v>
      </c>
      <c r="BF287" s="246">
        <v>12.51</v>
      </c>
    </row>
    <row r="288" spans="1:58" x14ac:dyDescent="0.25">
      <c r="A288" s="232">
        <v>40828</v>
      </c>
      <c r="B288" s="246">
        <v>6.23</v>
      </c>
      <c r="C288" s="248">
        <v>6.42</v>
      </c>
      <c r="D288"/>
      <c r="E288"/>
      <c r="F288"/>
      <c r="G288"/>
      <c r="H288" s="246">
        <v>7.31</v>
      </c>
      <c r="I288" s="246">
        <v>1.07</v>
      </c>
      <c r="J288"/>
      <c r="K288"/>
      <c r="L288"/>
      <c r="M288"/>
      <c r="N288" s="247">
        <v>35</v>
      </c>
      <c r="O288"/>
      <c r="P288"/>
      <c r="Q288"/>
      <c r="R288" s="247">
        <v>0</v>
      </c>
      <c r="S288" s="248">
        <v>0.64100000000000001</v>
      </c>
      <c r="T288"/>
      <c r="U288"/>
      <c r="V288" s="248">
        <v>0.17100000000000001</v>
      </c>
      <c r="W288" s="248">
        <v>0.27900000000000003</v>
      </c>
      <c r="X288"/>
      <c r="Y288"/>
      <c r="Z288"/>
      <c r="AA288"/>
      <c r="AB288"/>
      <c r="AC288" s="249">
        <v>26.9</v>
      </c>
      <c r="AD288"/>
      <c r="AE288"/>
      <c r="AF288"/>
      <c r="AG288"/>
      <c r="AH288" s="249">
        <v>53.8</v>
      </c>
      <c r="AI288"/>
      <c r="AJ288" s="249">
        <v>22.2</v>
      </c>
      <c r="AK288"/>
      <c r="AL288" s="249">
        <v>5.3</v>
      </c>
      <c r="AM288" s="248">
        <v>3.3000000000000002E-2</v>
      </c>
      <c r="AN288"/>
      <c r="AO288" s="249">
        <v>12</v>
      </c>
      <c r="AP288" s="246">
        <v>95.63</v>
      </c>
      <c r="AQ288" s="246">
        <v>2.64</v>
      </c>
      <c r="AR288"/>
      <c r="AS288"/>
      <c r="AT288"/>
      <c r="AU288"/>
      <c r="AV288" s="248">
        <v>13.49</v>
      </c>
      <c r="AW288" s="248">
        <v>11.705</v>
      </c>
      <c r="AX288"/>
      <c r="AY288"/>
      <c r="AZ288"/>
      <c r="BA288"/>
      <c r="BB288"/>
      <c r="BC288"/>
      <c r="BD288" s="246">
        <v>31.96</v>
      </c>
      <c r="BE288" s="242">
        <f>(BE286+BE287)/2</f>
        <v>12.265937499999998</v>
      </c>
      <c r="BF288" s="246">
        <v>13.11</v>
      </c>
    </row>
    <row r="289" spans="1:58" x14ac:dyDescent="0.25">
      <c r="A289" s="232">
        <v>40829</v>
      </c>
      <c r="B289" s="246">
        <v>6.46</v>
      </c>
      <c r="C289" s="248">
        <v>5.91</v>
      </c>
      <c r="D289"/>
      <c r="E289"/>
      <c r="F289"/>
      <c r="G289"/>
      <c r="H289" s="246">
        <v>6.27</v>
      </c>
      <c r="I289" s="246">
        <v>0.91</v>
      </c>
      <c r="J289"/>
      <c r="K289"/>
      <c r="L289"/>
      <c r="M289"/>
      <c r="N289" s="247">
        <v>38</v>
      </c>
      <c r="O289"/>
      <c r="P289"/>
      <c r="Q289"/>
      <c r="R289" s="247">
        <v>0</v>
      </c>
      <c r="S289" s="248">
        <v>0.66200000000000003</v>
      </c>
      <c r="T289"/>
      <c r="U289"/>
      <c r="V289" s="248">
        <v>0.14299999999999999</v>
      </c>
      <c r="W289" s="248">
        <v>0.13</v>
      </c>
      <c r="X289"/>
      <c r="Y289"/>
      <c r="Z289"/>
      <c r="AA289"/>
      <c r="AB289"/>
      <c r="AC289" s="249">
        <v>24.9</v>
      </c>
      <c r="AD289"/>
      <c r="AE289"/>
      <c r="AF289"/>
      <c r="AG289"/>
      <c r="AH289" s="249">
        <v>49.8</v>
      </c>
      <c r="AI289"/>
      <c r="AJ289" s="249">
        <v>23.6</v>
      </c>
      <c r="AK289"/>
      <c r="AL289" s="249">
        <v>7.4</v>
      </c>
      <c r="AM289" s="248">
        <v>4.1000000000000002E-2</v>
      </c>
      <c r="AN289"/>
      <c r="AO289" s="249">
        <v>11.8</v>
      </c>
      <c r="AP289" s="246">
        <v>70.89</v>
      </c>
      <c r="AQ289" s="246">
        <v>1.83</v>
      </c>
      <c r="AR289"/>
      <c r="AS289"/>
      <c r="AT289"/>
      <c r="AU289"/>
      <c r="AV289" s="248">
        <v>13.097</v>
      </c>
      <c r="AW289" s="248">
        <v>11.749000000000001</v>
      </c>
      <c r="AX289"/>
      <c r="AY289"/>
      <c r="AZ289"/>
      <c r="BA289"/>
      <c r="BB289"/>
      <c r="BC289"/>
      <c r="BD289" s="246">
        <v>30.94</v>
      </c>
      <c r="BE289" s="246">
        <v>3.21</v>
      </c>
      <c r="BF289" s="246">
        <v>11.43</v>
      </c>
    </row>
    <row r="290" spans="1:58" x14ac:dyDescent="0.25">
      <c r="A290" s="232">
        <v>40830</v>
      </c>
      <c r="B290" s="242">
        <f t="shared" ref="B290" si="431">(B289+B291)/2</f>
        <v>6.59</v>
      </c>
      <c r="C290" s="244">
        <f>(C289+C291)/2</f>
        <v>5.93</v>
      </c>
      <c r="D290"/>
      <c r="E290"/>
      <c r="F290"/>
      <c r="G290"/>
      <c r="H290" s="242">
        <f>(H289+H291)/2</f>
        <v>7.0649999999999995</v>
      </c>
      <c r="I290" s="246">
        <v>1.1599999999999999</v>
      </c>
      <c r="J290"/>
      <c r="K290"/>
      <c r="L290"/>
      <c r="M290"/>
      <c r="N290" s="243">
        <f t="shared" ref="N290" si="432">(N289+N291)/2</f>
        <v>35</v>
      </c>
      <c r="O290"/>
      <c r="P290"/>
      <c r="Q290"/>
      <c r="R290" s="243">
        <f t="shared" ref="R290" si="433">(R289+R291)/2</f>
        <v>0</v>
      </c>
      <c r="S290" s="244">
        <f>(S289+S291)/2</f>
        <v>0.65900000000000003</v>
      </c>
      <c r="T290"/>
      <c r="U290"/>
      <c r="V290" s="244">
        <f t="shared" ref="V290:W290" si="434">(V289+V291)/2</f>
        <v>0.1535</v>
      </c>
      <c r="W290" s="244">
        <f t="shared" si="434"/>
        <v>0.1115</v>
      </c>
      <c r="X290"/>
      <c r="Y290"/>
      <c r="Z290"/>
      <c r="AA290"/>
      <c r="AB290"/>
      <c r="AC290" s="245">
        <f t="shared" ref="AC290" si="435">(AC289+AC291)/2</f>
        <v>28.1</v>
      </c>
      <c r="AD290"/>
      <c r="AE290"/>
      <c r="AF290"/>
      <c r="AG290"/>
      <c r="AH290" s="245">
        <f t="shared" ref="AH290" si="436">(AH289+AH291)/2</f>
        <v>56.2</v>
      </c>
      <c r="AI290"/>
      <c r="AJ290" s="245">
        <f t="shared" ref="AJ290" si="437">(AJ289+AJ291)/2</f>
        <v>24.450000000000003</v>
      </c>
      <c r="AK290"/>
      <c r="AL290" s="245">
        <f t="shared" ref="AL290:AM290" si="438">(AL289+AL291)/2</f>
        <v>7.6</v>
      </c>
      <c r="AM290" s="244">
        <f t="shared" si="438"/>
        <v>6.6500000000000004E-2</v>
      </c>
      <c r="AN290"/>
      <c r="AO290" s="245">
        <f t="shared" ref="AO290" si="439">(AO289+AO291)/2</f>
        <v>11.8</v>
      </c>
      <c r="AP290" s="246">
        <v>89.48</v>
      </c>
      <c r="AQ290" s="246">
        <v>2.2999999999999998</v>
      </c>
      <c r="AR290"/>
      <c r="AS290"/>
      <c r="AT290"/>
      <c r="AU290"/>
      <c r="AV290" s="248">
        <v>13.064</v>
      </c>
      <c r="AW290" s="248">
        <v>11.757</v>
      </c>
      <c r="AX290"/>
      <c r="AY290"/>
      <c r="AZ290"/>
      <c r="BA290"/>
      <c r="BB290"/>
      <c r="BC290"/>
      <c r="BD290" s="242">
        <f>(BD289+BD291)/2</f>
        <v>28.85</v>
      </c>
      <c r="BE290" s="242">
        <f>(BE289+BE291)/2</f>
        <v>6.2850000000000001</v>
      </c>
      <c r="BF290" s="242">
        <f>(BF289+BF291)/2</f>
        <v>11.2</v>
      </c>
    </row>
    <row r="291" spans="1:58" x14ac:dyDescent="0.25">
      <c r="A291" s="232">
        <v>40831</v>
      </c>
      <c r="B291" s="187">
        <v>6.72</v>
      </c>
      <c r="C291" s="240">
        <v>5.95</v>
      </c>
      <c r="D291"/>
      <c r="E291"/>
      <c r="F291"/>
      <c r="G291"/>
      <c r="H291" s="187">
        <v>7.86</v>
      </c>
      <c r="I291" s="187">
        <v>1.1499999999999999</v>
      </c>
      <c r="J291"/>
      <c r="K291"/>
      <c r="L291"/>
      <c r="M291"/>
      <c r="N291" s="239">
        <v>32</v>
      </c>
      <c r="O291"/>
      <c r="P291"/>
      <c r="Q291"/>
      <c r="R291" s="239">
        <v>0</v>
      </c>
      <c r="S291" s="240">
        <v>0.65600000000000003</v>
      </c>
      <c r="T291"/>
      <c r="U291"/>
      <c r="V291" s="240">
        <v>0.16400000000000001</v>
      </c>
      <c r="W291" s="240">
        <v>9.2999999999999999E-2</v>
      </c>
      <c r="X291"/>
      <c r="Y291"/>
      <c r="Z291"/>
      <c r="AA291"/>
      <c r="AB291"/>
      <c r="AC291" s="241">
        <v>31.3</v>
      </c>
      <c r="AD291"/>
      <c r="AE291"/>
      <c r="AF291"/>
      <c r="AG291"/>
      <c r="AH291" s="241">
        <v>62.6</v>
      </c>
      <c r="AI291"/>
      <c r="AJ291" s="241">
        <v>25.3</v>
      </c>
      <c r="AK291"/>
      <c r="AL291" s="241">
        <v>7.8</v>
      </c>
      <c r="AM291" s="240">
        <v>9.1999999999999998E-2</v>
      </c>
      <c r="AN291"/>
      <c r="AO291" s="241">
        <v>11.8</v>
      </c>
      <c r="AP291" s="187">
        <v>75.09</v>
      </c>
      <c r="AQ291" s="187">
        <v>1.73</v>
      </c>
      <c r="AR291"/>
      <c r="AS291"/>
      <c r="AT291"/>
      <c r="AU291"/>
      <c r="AV291" s="240">
        <v>12.38</v>
      </c>
      <c r="AW291" s="240">
        <v>11.93</v>
      </c>
      <c r="AX291"/>
      <c r="AY291"/>
      <c r="AZ291"/>
      <c r="BA291"/>
      <c r="BB291"/>
      <c r="BC291"/>
      <c r="BD291" s="187">
        <v>26.76</v>
      </c>
      <c r="BE291" s="187">
        <v>9.36</v>
      </c>
      <c r="BF291" s="187">
        <v>10.97</v>
      </c>
    </row>
    <row r="292" spans="1:58" x14ac:dyDescent="0.25">
      <c r="A292" s="232">
        <v>40832</v>
      </c>
      <c r="B292" s="242">
        <f t="shared" ref="B292" si="440">(B291+B293)/2</f>
        <v>6.48</v>
      </c>
      <c r="C292" s="244">
        <f>(C291+C293)/2</f>
        <v>6.1400000000000006</v>
      </c>
      <c r="D292"/>
      <c r="E292"/>
      <c r="F292"/>
      <c r="G292"/>
      <c r="H292" s="242">
        <f>(H291+H293)/2</f>
        <v>7.8849999999999998</v>
      </c>
      <c r="I292" s="246">
        <v>1.32</v>
      </c>
      <c r="J292"/>
      <c r="K292"/>
      <c r="L292"/>
      <c r="M292"/>
      <c r="N292" s="243">
        <f t="shared" ref="N292" si="441">(N291+N293)/2</f>
        <v>32.5</v>
      </c>
      <c r="O292"/>
      <c r="P292"/>
      <c r="Q292"/>
      <c r="R292" s="243">
        <f t="shared" ref="R292" si="442">(R291+R293)/2</f>
        <v>0</v>
      </c>
      <c r="S292" s="244">
        <f>(S291+S293)/2</f>
        <v>0.63200000000000001</v>
      </c>
      <c r="T292"/>
      <c r="U292"/>
      <c r="V292" s="244">
        <f t="shared" ref="V292:W292" si="443">(V291+V293)/2</f>
        <v>0.1605</v>
      </c>
      <c r="W292" s="244">
        <f t="shared" si="443"/>
        <v>0.10300000000000001</v>
      </c>
      <c r="X292"/>
      <c r="Y292"/>
      <c r="Z292"/>
      <c r="AA292"/>
      <c r="AB292"/>
      <c r="AC292" s="245">
        <f t="shared" ref="AC292" si="444">(AC291+AC293)/2</f>
        <v>31.25</v>
      </c>
      <c r="AD292"/>
      <c r="AE292"/>
      <c r="AF292"/>
      <c r="AG292"/>
      <c r="AH292" s="245">
        <f t="shared" ref="AH292" si="445">(AH291+AH293)/2</f>
        <v>62.5</v>
      </c>
      <c r="AI292"/>
      <c r="AJ292" s="245">
        <f t="shared" ref="AJ292" si="446">(AJ291+AJ293)/2</f>
        <v>24.950000000000003</v>
      </c>
      <c r="AK292"/>
      <c r="AL292" s="245">
        <f t="shared" ref="AL292:AM292" si="447">(AL291+AL293)/2</f>
        <v>7.6999999999999993</v>
      </c>
      <c r="AM292" s="244">
        <f t="shared" si="447"/>
        <v>8.299999999999999E-2</v>
      </c>
      <c r="AN292"/>
      <c r="AO292" s="245">
        <f t="shared" ref="AO292" si="448">(AO291+AO293)/2</f>
        <v>11.9</v>
      </c>
      <c r="AP292" s="246">
        <v>74.33</v>
      </c>
      <c r="AQ292" s="246">
        <v>1.48</v>
      </c>
      <c r="AR292"/>
      <c r="AS292"/>
      <c r="AT292"/>
      <c r="AU292"/>
      <c r="AV292" s="248">
        <v>12.49</v>
      </c>
      <c r="AW292" s="248">
        <v>12.05</v>
      </c>
      <c r="AX292"/>
      <c r="AY292"/>
      <c r="AZ292"/>
      <c r="BA292"/>
      <c r="BB292"/>
      <c r="BC292"/>
      <c r="BD292" s="246">
        <v>26.76</v>
      </c>
      <c r="BE292" s="246">
        <v>9.36</v>
      </c>
      <c r="BF292" s="246">
        <v>10.97</v>
      </c>
    </row>
    <row r="293" spans="1:58" x14ac:dyDescent="0.25">
      <c r="A293" s="232">
        <v>40833</v>
      </c>
      <c r="B293" s="246">
        <v>6.24</v>
      </c>
      <c r="C293" s="248">
        <v>6.33</v>
      </c>
      <c r="D293"/>
      <c r="E293"/>
      <c r="F293"/>
      <c r="G293"/>
      <c r="H293" s="246">
        <v>7.91</v>
      </c>
      <c r="I293" s="246">
        <v>1.43</v>
      </c>
      <c r="J293"/>
      <c r="K293"/>
      <c r="L293"/>
      <c r="M293"/>
      <c r="N293" s="247">
        <v>33</v>
      </c>
      <c r="O293"/>
      <c r="P293"/>
      <c r="Q293"/>
      <c r="R293" s="247">
        <v>0</v>
      </c>
      <c r="S293" s="248">
        <v>0.60799999999999998</v>
      </c>
      <c r="T293"/>
      <c r="U293"/>
      <c r="V293" s="248">
        <v>0.157</v>
      </c>
      <c r="W293" s="248">
        <v>0.113</v>
      </c>
      <c r="X293"/>
      <c r="Y293"/>
      <c r="Z293"/>
      <c r="AA293"/>
      <c r="AB293"/>
      <c r="AC293" s="249">
        <v>31.2</v>
      </c>
      <c r="AD293"/>
      <c r="AE293"/>
      <c r="AF293"/>
      <c r="AG293"/>
      <c r="AH293" s="249">
        <v>62.4</v>
      </c>
      <c r="AI293"/>
      <c r="AJ293" s="249">
        <v>24.6</v>
      </c>
      <c r="AK293"/>
      <c r="AL293" s="249">
        <v>7.6</v>
      </c>
      <c r="AM293" s="248">
        <v>7.3999999999999996E-2</v>
      </c>
      <c r="AN293"/>
      <c r="AO293" s="249">
        <v>12</v>
      </c>
      <c r="AP293" s="246">
        <v>94.86</v>
      </c>
      <c r="AQ293" s="246">
        <v>2.13</v>
      </c>
      <c r="AR293"/>
      <c r="AS293"/>
      <c r="AT293"/>
      <c r="AU293"/>
      <c r="AV293" s="248">
        <v>14.294</v>
      </c>
      <c r="AW293" s="248">
        <v>12.085000000000001</v>
      </c>
      <c r="AX293"/>
      <c r="AY293"/>
      <c r="AZ293"/>
      <c r="BA293"/>
      <c r="BB293"/>
      <c r="BC293"/>
      <c r="BD293" s="246">
        <v>27.74</v>
      </c>
      <c r="BE293" s="246">
        <v>9.44</v>
      </c>
      <c r="BF293" s="246">
        <v>10.67</v>
      </c>
    </row>
    <row r="294" spans="1:58" x14ac:dyDescent="0.25">
      <c r="A294" s="232">
        <v>40834</v>
      </c>
      <c r="B294" s="246">
        <v>6.59</v>
      </c>
      <c r="C294" s="248">
        <v>6.62</v>
      </c>
      <c r="D294"/>
      <c r="E294"/>
      <c r="F294"/>
      <c r="G294"/>
      <c r="H294" s="246">
        <v>7.55</v>
      </c>
      <c r="I294" s="246">
        <v>1.22</v>
      </c>
      <c r="J294"/>
      <c r="K294"/>
      <c r="L294"/>
      <c r="M294"/>
      <c r="N294" s="247">
        <v>46</v>
      </c>
      <c r="O294"/>
      <c r="P294"/>
      <c r="Q294"/>
      <c r="R294" s="247">
        <v>1</v>
      </c>
      <c r="S294" s="244">
        <f>(S293+S295)/2</f>
        <v>0.65249999999999997</v>
      </c>
      <c r="T294"/>
      <c r="U294"/>
      <c r="V294" s="248">
        <v>0.17399999999999999</v>
      </c>
      <c r="W294" s="248">
        <v>0.121</v>
      </c>
      <c r="X294"/>
      <c r="Y294"/>
      <c r="Z294"/>
      <c r="AA294"/>
      <c r="AB294"/>
      <c r="AC294" s="249">
        <v>30.9</v>
      </c>
      <c r="AD294"/>
      <c r="AE294"/>
      <c r="AF294"/>
      <c r="AG294"/>
      <c r="AH294" s="249">
        <v>61.8</v>
      </c>
      <c r="AI294"/>
      <c r="AJ294" s="249">
        <v>25.5</v>
      </c>
      <c r="AK294"/>
      <c r="AL294" s="249">
        <v>6.3</v>
      </c>
      <c r="AM294" s="248">
        <v>7.6999999999999999E-2</v>
      </c>
      <c r="AN294"/>
      <c r="AO294" s="249">
        <v>12.1</v>
      </c>
      <c r="AP294" s="246">
        <v>74.790000000000006</v>
      </c>
      <c r="AQ294" s="246">
        <v>2.02</v>
      </c>
      <c r="AR294"/>
      <c r="AS294"/>
      <c r="AT294"/>
      <c r="AU294"/>
      <c r="AV294" s="248">
        <v>12.781000000000001</v>
      </c>
      <c r="AW294" s="248">
        <v>10.493</v>
      </c>
      <c r="AX294"/>
      <c r="AY294"/>
      <c r="AZ294"/>
      <c r="BA294"/>
      <c r="BB294"/>
      <c r="BC294"/>
      <c r="BD294" s="246">
        <v>28.35</v>
      </c>
      <c r="BE294" s="246">
        <v>10.58</v>
      </c>
      <c r="BF294" s="246">
        <v>10.68</v>
      </c>
    </row>
    <row r="295" spans="1:58" x14ac:dyDescent="0.25">
      <c r="A295" s="232">
        <v>40835</v>
      </c>
      <c r="B295" s="246">
        <v>6.41</v>
      </c>
      <c r="C295" s="248">
        <v>6.27</v>
      </c>
      <c r="D295"/>
      <c r="E295"/>
      <c r="F295"/>
      <c r="G295"/>
      <c r="H295" s="246">
        <v>6.97</v>
      </c>
      <c r="I295" s="246">
        <v>1.66</v>
      </c>
      <c r="J295"/>
      <c r="K295"/>
      <c r="L295"/>
      <c r="M295"/>
      <c r="N295" s="247">
        <v>42</v>
      </c>
      <c r="O295"/>
      <c r="P295"/>
      <c r="Q295"/>
      <c r="R295" s="247">
        <v>0</v>
      </c>
      <c r="S295" s="248">
        <v>0.69699999999999995</v>
      </c>
      <c r="T295"/>
      <c r="U295"/>
      <c r="V295" s="248">
        <v>0.17100000000000001</v>
      </c>
      <c r="W295" s="248">
        <v>8.2000000000000003E-2</v>
      </c>
      <c r="X295"/>
      <c r="Y295"/>
      <c r="Z295"/>
      <c r="AA295"/>
      <c r="AB295"/>
      <c r="AC295" s="249">
        <v>29.7</v>
      </c>
      <c r="AD295"/>
      <c r="AE295"/>
      <c r="AF295"/>
      <c r="AG295"/>
      <c r="AH295" s="249">
        <v>59.4</v>
      </c>
      <c r="AI295"/>
      <c r="AJ295" s="249">
        <v>24.6</v>
      </c>
      <c r="AK295"/>
      <c r="AL295" s="249">
        <v>7</v>
      </c>
      <c r="AM295" s="248">
        <v>9.7000000000000003E-2</v>
      </c>
      <c r="AN295"/>
      <c r="AO295" s="249">
        <v>12.3</v>
      </c>
      <c r="AP295" s="246">
        <v>90.51</v>
      </c>
      <c r="AQ295" s="246">
        <v>1.94</v>
      </c>
      <c r="AR295"/>
      <c r="AS295"/>
      <c r="AT295"/>
      <c r="AU295"/>
      <c r="AV295" s="248">
        <v>13.21</v>
      </c>
      <c r="AW295" s="248">
        <v>11.401999999999999</v>
      </c>
      <c r="AX295"/>
      <c r="AY295"/>
      <c r="AZ295"/>
      <c r="BA295"/>
      <c r="BB295"/>
      <c r="BC295"/>
      <c r="BD295" s="242">
        <f>(BD294+BD296)/2</f>
        <v>28.495000000000001</v>
      </c>
      <c r="BE295" s="242">
        <f>(BE294+BE296)/2</f>
        <v>12.09</v>
      </c>
      <c r="BF295" s="242">
        <f>(BF294+BF296)/2</f>
        <v>10.515000000000001</v>
      </c>
    </row>
    <row r="296" spans="1:58" x14ac:dyDescent="0.25">
      <c r="A296" s="232">
        <v>40836</v>
      </c>
      <c r="B296" s="246">
        <v>6.49</v>
      </c>
      <c r="C296" s="248">
        <v>6.25</v>
      </c>
      <c r="D296"/>
      <c r="E296"/>
      <c r="F296"/>
      <c r="G296"/>
      <c r="H296" s="246">
        <v>7.44</v>
      </c>
      <c r="I296" s="246">
        <v>1.07</v>
      </c>
      <c r="J296"/>
      <c r="K296"/>
      <c r="L296"/>
      <c r="M296"/>
      <c r="N296" s="247">
        <v>43</v>
      </c>
      <c r="O296"/>
      <c r="P296"/>
      <c r="Q296"/>
      <c r="R296" s="247">
        <v>0</v>
      </c>
      <c r="S296" s="248">
        <v>0.65700000000000003</v>
      </c>
      <c r="T296"/>
      <c r="U296"/>
      <c r="V296" s="248">
        <v>0.152</v>
      </c>
      <c r="W296" s="248">
        <v>9.4E-2</v>
      </c>
      <c r="X296"/>
      <c r="Y296"/>
      <c r="Z296"/>
      <c r="AA296"/>
      <c r="AB296"/>
      <c r="AC296" s="249">
        <v>30.8</v>
      </c>
      <c r="AD296"/>
      <c r="AE296"/>
      <c r="AF296"/>
      <c r="AG296"/>
      <c r="AH296" s="249">
        <v>61.7</v>
      </c>
      <c r="AI296"/>
      <c r="AJ296" s="249">
        <v>26.8</v>
      </c>
      <c r="AK296"/>
      <c r="AL296" s="249">
        <v>7.2</v>
      </c>
      <c r="AM296" s="248">
        <v>6.9000000000000006E-2</v>
      </c>
      <c r="AN296"/>
      <c r="AO296" s="249">
        <v>12</v>
      </c>
      <c r="AP296" s="246">
        <v>74.819999999999993</v>
      </c>
      <c r="AQ296" s="246">
        <v>1.72</v>
      </c>
      <c r="AR296"/>
      <c r="AS296"/>
      <c r="AT296"/>
      <c r="AU296"/>
      <c r="AV296" s="248">
        <v>13.09</v>
      </c>
      <c r="AW296" s="248">
        <v>12.195</v>
      </c>
      <c r="AX296"/>
      <c r="AY296"/>
      <c r="AZ296"/>
      <c r="BA296"/>
      <c r="BB296"/>
      <c r="BC296"/>
      <c r="BD296" s="246">
        <v>28.64</v>
      </c>
      <c r="BE296" s="246">
        <v>13.6</v>
      </c>
      <c r="BF296" s="246">
        <v>10.35</v>
      </c>
    </row>
    <row r="297" spans="1:58" x14ac:dyDescent="0.25">
      <c r="A297" s="232">
        <v>40837</v>
      </c>
      <c r="B297" s="246">
        <v>6.46</v>
      </c>
      <c r="C297" s="248">
        <v>6.25</v>
      </c>
      <c r="D297"/>
      <c r="E297"/>
      <c r="F297"/>
      <c r="G297"/>
      <c r="H297" s="246">
        <v>7.49</v>
      </c>
      <c r="I297" s="246">
        <v>1.1000000000000001</v>
      </c>
      <c r="J297"/>
      <c r="K297"/>
      <c r="L297"/>
      <c r="M297"/>
      <c r="N297" s="247">
        <v>45</v>
      </c>
      <c r="O297"/>
      <c r="P297"/>
      <c r="Q297"/>
      <c r="R297" s="247">
        <v>0</v>
      </c>
      <c r="S297" s="248">
        <v>0.63800000000000001</v>
      </c>
      <c r="T297"/>
      <c r="U297"/>
      <c r="V297" s="248">
        <v>0.161</v>
      </c>
      <c r="W297" s="248">
        <v>9.2999999999999999E-2</v>
      </c>
      <c r="X297"/>
      <c r="Y297"/>
      <c r="Z297"/>
      <c r="AA297"/>
      <c r="AB297"/>
      <c r="AC297" s="245">
        <f>(AC296+AC298)/2</f>
        <v>30.6</v>
      </c>
      <c r="AD297"/>
      <c r="AE297"/>
      <c r="AF297"/>
      <c r="AG297"/>
      <c r="AH297" s="249">
        <v>29.3</v>
      </c>
      <c r="AI297"/>
      <c r="AJ297" s="249">
        <v>58.6</v>
      </c>
      <c r="AK297"/>
      <c r="AL297" s="245">
        <f>(AL296+AL298)/2</f>
        <v>7.0500000000000007</v>
      </c>
      <c r="AM297" s="244">
        <f>(AM296+AM298)/2</f>
        <v>6.6500000000000004E-2</v>
      </c>
      <c r="AN297"/>
      <c r="AO297" s="249">
        <v>10.1</v>
      </c>
      <c r="AP297" s="242">
        <f>(AP296+AP298)/2</f>
        <v>80.199999999999989</v>
      </c>
      <c r="AQ297" s="242">
        <f>(AQ296+AQ298)/2</f>
        <v>1.96</v>
      </c>
      <c r="AR297"/>
      <c r="AS297"/>
      <c r="AT297"/>
      <c r="AU297"/>
      <c r="AV297" s="248">
        <v>12.927</v>
      </c>
      <c r="AW297" s="248">
        <v>12.018000000000001</v>
      </c>
      <c r="AX297"/>
      <c r="AY297"/>
      <c r="AZ297"/>
      <c r="BA297"/>
      <c r="BB297"/>
      <c r="BC297"/>
      <c r="BD297" s="242">
        <f>(BD296+BD298)/2</f>
        <v>29.97</v>
      </c>
      <c r="BE297" s="242">
        <f>(BE296+BE298)/2</f>
        <v>13.399999999999999</v>
      </c>
      <c r="BF297" s="242">
        <f>(BF296+BF298)/2</f>
        <v>10.795</v>
      </c>
    </row>
    <row r="298" spans="1:58" x14ac:dyDescent="0.25">
      <c r="A298" s="232">
        <v>40838</v>
      </c>
      <c r="B298" s="246">
        <v>6.52</v>
      </c>
      <c r="C298" s="248">
        <v>6.25</v>
      </c>
      <c r="D298"/>
      <c r="E298"/>
      <c r="F298"/>
      <c r="G298"/>
      <c r="H298" s="246">
        <v>7.17</v>
      </c>
      <c r="I298" s="246">
        <v>1.17</v>
      </c>
      <c r="J298"/>
      <c r="K298"/>
      <c r="L298"/>
      <c r="M298"/>
      <c r="N298" s="247">
        <v>48</v>
      </c>
      <c r="O298"/>
      <c r="P298"/>
      <c r="Q298"/>
      <c r="R298" s="247">
        <v>0</v>
      </c>
      <c r="S298" s="248">
        <v>0.69399999999999995</v>
      </c>
      <c r="T298"/>
      <c r="U298"/>
      <c r="V298" s="248">
        <v>0.159</v>
      </c>
      <c r="W298" s="248">
        <v>0.109</v>
      </c>
      <c r="X298"/>
      <c r="Y298"/>
      <c r="Z298"/>
      <c r="AA298"/>
      <c r="AB298"/>
      <c r="AC298" s="249">
        <v>30.4</v>
      </c>
      <c r="AD298"/>
      <c r="AE298"/>
      <c r="AF298"/>
      <c r="AG298"/>
      <c r="AH298" s="249">
        <v>60.8</v>
      </c>
      <c r="AI298"/>
      <c r="AJ298" s="249">
        <v>24.4</v>
      </c>
      <c r="AK298"/>
      <c r="AL298" s="249">
        <v>6.9</v>
      </c>
      <c r="AM298" s="248">
        <v>6.4000000000000001E-2</v>
      </c>
      <c r="AN298"/>
      <c r="AO298" s="249">
        <v>11.9</v>
      </c>
      <c r="AP298" s="246">
        <v>85.58</v>
      </c>
      <c r="AQ298" s="246">
        <v>2.2000000000000002</v>
      </c>
      <c r="AR298"/>
      <c r="AS298"/>
      <c r="AT298"/>
      <c r="AU298"/>
      <c r="AV298" s="248">
        <v>13.13</v>
      </c>
      <c r="AW298" s="248">
        <v>11.54</v>
      </c>
      <c r="AX298"/>
      <c r="AY298"/>
      <c r="AZ298"/>
      <c r="BA298"/>
      <c r="BB298"/>
      <c r="BC298"/>
      <c r="BD298" s="246">
        <v>31.3</v>
      </c>
      <c r="BE298" s="246">
        <v>13.2</v>
      </c>
      <c r="BF298" s="246">
        <v>11.24</v>
      </c>
    </row>
    <row r="299" spans="1:58" x14ac:dyDescent="0.25">
      <c r="A299" s="232">
        <v>40839</v>
      </c>
      <c r="B299" s="242">
        <f t="shared" ref="B299:C299" si="449">(B298+B300)/2</f>
        <v>6.5250000000000004</v>
      </c>
      <c r="C299" s="244">
        <f t="shared" si="449"/>
        <v>6.17</v>
      </c>
      <c r="D299"/>
      <c r="E299"/>
      <c r="F299"/>
      <c r="G299"/>
      <c r="H299" s="242">
        <f t="shared" ref="H299:I299" si="450">(H298+H300)/2</f>
        <v>6.8949999999999996</v>
      </c>
      <c r="I299" s="242">
        <f t="shared" si="450"/>
        <v>1.04</v>
      </c>
      <c r="J299"/>
      <c r="K299"/>
      <c r="L299"/>
      <c r="M299"/>
      <c r="N299" s="243">
        <f t="shared" ref="N299" si="451">(N298+N300)/2</f>
        <v>45.5</v>
      </c>
      <c r="O299"/>
      <c r="P299"/>
      <c r="Q299"/>
      <c r="R299" s="243">
        <f t="shared" ref="R299:S299" si="452">(R298+R300)/2</f>
        <v>0</v>
      </c>
      <c r="S299" s="244">
        <f t="shared" si="452"/>
        <v>0.64049999999999996</v>
      </c>
      <c r="T299"/>
      <c r="U299"/>
      <c r="V299" s="244">
        <f t="shared" ref="V299:W299" si="453">(V298+V300)/2</f>
        <v>0.19650000000000001</v>
      </c>
      <c r="W299" s="244">
        <f t="shared" si="453"/>
        <v>0.24299999999999999</v>
      </c>
      <c r="X299"/>
      <c r="Y299"/>
      <c r="Z299"/>
      <c r="AA299"/>
      <c r="AB299"/>
      <c r="AC299" s="245">
        <f t="shared" ref="AC299" si="454">(AC298+AC300)/2</f>
        <v>29.549999999999997</v>
      </c>
      <c r="AD299"/>
      <c r="AE299"/>
      <c r="AF299"/>
      <c r="AG299"/>
      <c r="AH299" s="245">
        <f t="shared" ref="AH299" si="455">(AH298+AH300)/2</f>
        <v>59.05</v>
      </c>
      <c r="AI299"/>
      <c r="AJ299" s="245">
        <f t="shared" ref="AJ299" si="456">(AJ298+AJ300)/2</f>
        <v>24.85</v>
      </c>
      <c r="AK299"/>
      <c r="AL299" s="245">
        <f t="shared" ref="AL299:AM299" si="457">(AL298+AL300)/2</f>
        <v>7.0500000000000007</v>
      </c>
      <c r="AM299" s="244">
        <f t="shared" si="457"/>
        <v>7.1500000000000008E-2</v>
      </c>
      <c r="AN299"/>
      <c r="AO299" s="245">
        <f t="shared" ref="AO299:AQ299" si="458">(AO298+AO300)/2</f>
        <v>11.850000000000001</v>
      </c>
      <c r="AP299" s="242">
        <f t="shared" si="458"/>
        <v>82.875</v>
      </c>
      <c r="AQ299" s="242">
        <f t="shared" si="458"/>
        <v>2.21</v>
      </c>
      <c r="AR299"/>
      <c r="AS299"/>
      <c r="AT299"/>
      <c r="AU299"/>
      <c r="AV299" s="244">
        <f t="shared" ref="AV299:AW299" si="459">(AV298+AV300)/2</f>
        <v>13.5525</v>
      </c>
      <c r="AW299" s="244">
        <f t="shared" si="459"/>
        <v>11.5915</v>
      </c>
      <c r="AX299"/>
      <c r="AY299"/>
      <c r="AZ299"/>
      <c r="BA299"/>
      <c r="BB299"/>
      <c r="BC299"/>
      <c r="BD299" s="242">
        <f t="shared" ref="BD299:BF299" si="460">(BD298+BD300)/2</f>
        <v>30.085000000000001</v>
      </c>
      <c r="BE299" s="242">
        <f t="shared" si="460"/>
        <v>13.559999999999999</v>
      </c>
      <c r="BF299" s="242">
        <f t="shared" si="460"/>
        <v>10.565000000000001</v>
      </c>
    </row>
    <row r="300" spans="1:58" x14ac:dyDescent="0.25">
      <c r="A300" s="232">
        <v>40840</v>
      </c>
      <c r="B300" s="246">
        <v>6.53</v>
      </c>
      <c r="C300" s="248">
        <v>6.09</v>
      </c>
      <c r="D300"/>
      <c r="E300"/>
      <c r="F300"/>
      <c r="G300"/>
      <c r="H300" s="246">
        <v>6.62</v>
      </c>
      <c r="I300" s="246">
        <v>0.91</v>
      </c>
      <c r="J300"/>
      <c r="K300"/>
      <c r="L300"/>
      <c r="M300"/>
      <c r="N300" s="247">
        <v>43</v>
      </c>
      <c r="O300"/>
      <c r="P300"/>
      <c r="Q300"/>
      <c r="R300" s="247">
        <v>0</v>
      </c>
      <c r="S300" s="248">
        <v>0.58699999999999997</v>
      </c>
      <c r="T300"/>
      <c r="U300"/>
      <c r="V300" s="248">
        <v>0.23400000000000001</v>
      </c>
      <c r="W300" s="248">
        <v>0.377</v>
      </c>
      <c r="X300"/>
      <c r="Y300"/>
      <c r="Z300"/>
      <c r="AA300"/>
      <c r="AB300"/>
      <c r="AC300" s="249">
        <v>28.7</v>
      </c>
      <c r="AD300"/>
      <c r="AE300"/>
      <c r="AF300"/>
      <c r="AG300"/>
      <c r="AH300" s="249">
        <v>57.3</v>
      </c>
      <c r="AI300"/>
      <c r="AJ300" s="249">
        <v>25.3</v>
      </c>
      <c r="AK300"/>
      <c r="AL300" s="249">
        <v>7.2</v>
      </c>
      <c r="AM300" s="248">
        <v>7.9000000000000001E-2</v>
      </c>
      <c r="AN300"/>
      <c r="AO300" s="249">
        <v>11.8</v>
      </c>
      <c r="AP300" s="246">
        <v>80.17</v>
      </c>
      <c r="AQ300" s="246">
        <v>2.2200000000000002</v>
      </c>
      <c r="AR300"/>
      <c r="AS300"/>
      <c r="AT300"/>
      <c r="AU300"/>
      <c r="AV300" s="248">
        <v>13.975</v>
      </c>
      <c r="AW300" s="248">
        <v>11.643000000000001</v>
      </c>
      <c r="AX300"/>
      <c r="AY300"/>
      <c r="AZ300"/>
      <c r="BA300"/>
      <c r="BB300"/>
      <c r="BC300"/>
      <c r="BD300" s="246">
        <v>28.87</v>
      </c>
      <c r="BE300" s="246">
        <v>13.92</v>
      </c>
      <c r="BF300" s="246">
        <v>9.89</v>
      </c>
    </row>
    <row r="301" spans="1:58" x14ac:dyDescent="0.25">
      <c r="A301" s="232">
        <v>40841</v>
      </c>
      <c r="B301" s="246">
        <v>6.83</v>
      </c>
      <c r="C301" s="248">
        <v>6.2</v>
      </c>
      <c r="D301"/>
      <c r="E301"/>
      <c r="F301"/>
      <c r="G301"/>
      <c r="H301" s="246">
        <v>7.61</v>
      </c>
      <c r="I301" s="246">
        <v>1.18</v>
      </c>
      <c r="J301"/>
      <c r="K301"/>
      <c r="L301"/>
      <c r="M301"/>
      <c r="N301" s="247">
        <v>41</v>
      </c>
      <c r="O301"/>
      <c r="P301"/>
      <c r="Q301"/>
      <c r="R301" s="247">
        <v>0</v>
      </c>
      <c r="S301" s="248">
        <v>0.59399999999999997</v>
      </c>
      <c r="T301"/>
      <c r="U301"/>
      <c r="V301" s="248">
        <v>0.189</v>
      </c>
      <c r="W301" s="248">
        <v>9.4E-2</v>
      </c>
      <c r="X301"/>
      <c r="Y301"/>
      <c r="Z301"/>
      <c r="AA301"/>
      <c r="AB301"/>
      <c r="AC301" s="249">
        <v>31.9</v>
      </c>
      <c r="AD301"/>
      <c r="AE301"/>
      <c r="AF301"/>
      <c r="AG301"/>
      <c r="AH301" s="249">
        <v>63.9</v>
      </c>
      <c r="AI301"/>
      <c r="AJ301" s="249">
        <v>26.8</v>
      </c>
      <c r="AK301"/>
      <c r="AL301" s="249">
        <v>7.3</v>
      </c>
      <c r="AM301" s="248">
        <v>6.9000000000000006E-2</v>
      </c>
      <c r="AN301"/>
      <c r="AO301" s="249">
        <v>12</v>
      </c>
      <c r="AP301" s="246">
        <v>69.92</v>
      </c>
      <c r="AQ301" s="246">
        <v>1.89</v>
      </c>
      <c r="AR301"/>
      <c r="AS301"/>
      <c r="AT301"/>
      <c r="AU301"/>
      <c r="AV301" s="248">
        <v>12.653</v>
      </c>
      <c r="AW301" s="248">
        <v>10.334</v>
      </c>
      <c r="AX301"/>
      <c r="AY301"/>
      <c r="AZ301"/>
      <c r="BA301"/>
      <c r="BB301"/>
      <c r="BC301"/>
      <c r="BD301" s="246">
        <v>29.11</v>
      </c>
      <c r="BE301" s="246">
        <v>14.17</v>
      </c>
      <c r="BF301" s="246">
        <v>10.59</v>
      </c>
    </row>
    <row r="302" spans="1:58" x14ac:dyDescent="0.25">
      <c r="A302" s="232">
        <v>40842</v>
      </c>
      <c r="B302" s="242">
        <f t="shared" ref="B302:C302" si="461">(B301+B303)/2</f>
        <v>6.6449999999999996</v>
      </c>
      <c r="C302" s="244">
        <f t="shared" si="461"/>
        <v>6.29</v>
      </c>
      <c r="D302"/>
      <c r="E302"/>
      <c r="F302"/>
      <c r="G302"/>
      <c r="H302" s="242">
        <f t="shared" ref="H302:I302" si="462">(H301+H303)/2</f>
        <v>7.7200000000000006</v>
      </c>
      <c r="I302" s="242">
        <f t="shared" si="462"/>
        <v>0.87999999999999989</v>
      </c>
      <c r="J302"/>
      <c r="K302"/>
      <c r="L302"/>
      <c r="M302"/>
      <c r="N302" s="243">
        <f t="shared" ref="N302" si="463">(N301+N303)/2</f>
        <v>45.5</v>
      </c>
      <c r="O302"/>
      <c r="P302"/>
      <c r="Q302"/>
      <c r="R302" s="243">
        <f t="shared" ref="R302:S302" si="464">(R301+R303)/2</f>
        <v>0</v>
      </c>
      <c r="S302" s="244">
        <f t="shared" si="464"/>
        <v>0.94950000000000001</v>
      </c>
      <c r="T302"/>
      <c r="U302"/>
      <c r="V302" s="244">
        <f t="shared" ref="V302:W302" si="465">(V301+V303)/2</f>
        <v>0.20250000000000001</v>
      </c>
      <c r="W302" s="244">
        <f t="shared" si="465"/>
        <v>0.47099999999999997</v>
      </c>
      <c r="X302"/>
      <c r="Y302"/>
      <c r="Z302"/>
      <c r="AA302"/>
      <c r="AB302"/>
      <c r="AC302" s="245">
        <f t="shared" ref="AC302" si="466">(AC301+AC303)/2</f>
        <v>29.75</v>
      </c>
      <c r="AD302"/>
      <c r="AE302"/>
      <c r="AF302"/>
      <c r="AG302"/>
      <c r="AH302" s="245">
        <f t="shared" ref="AH302" si="467">(AH301+AH303)/2</f>
        <v>59.55</v>
      </c>
      <c r="AI302"/>
      <c r="AJ302" s="245">
        <f t="shared" ref="AJ302" si="468">(AJ301+AJ303)/2</f>
        <v>26.85</v>
      </c>
      <c r="AK302"/>
      <c r="AL302" s="245">
        <f t="shared" ref="AL302:AM302" si="469">(AL301+AL303)/2</f>
        <v>7.15</v>
      </c>
      <c r="AM302" s="244">
        <f t="shared" si="469"/>
        <v>9.5000000000000001E-2</v>
      </c>
      <c r="AN302"/>
      <c r="AO302" s="245">
        <f t="shared" ref="AO302:AQ302" si="470">(AO301+AO303)/2</f>
        <v>11.2</v>
      </c>
      <c r="AP302" s="242">
        <f t="shared" si="470"/>
        <v>57.45</v>
      </c>
      <c r="AQ302" s="242">
        <f t="shared" si="470"/>
        <v>1.4849999999999999</v>
      </c>
      <c r="AR302"/>
      <c r="AS302"/>
      <c r="AT302"/>
      <c r="AU302"/>
      <c r="AV302" s="244">
        <f t="shared" ref="AV302:AW302" si="471">(AV301+AV303)/2</f>
        <v>13.307500000000001</v>
      </c>
      <c r="AW302" s="244">
        <f t="shared" si="471"/>
        <v>11.330500000000001</v>
      </c>
      <c r="AX302"/>
      <c r="AY302"/>
      <c r="AZ302"/>
      <c r="BA302"/>
      <c r="BB302"/>
      <c r="BC302"/>
      <c r="BD302" s="242">
        <f t="shared" ref="BD302:BF302" si="472">(BD301+BD303)/2</f>
        <v>28.835000000000001</v>
      </c>
      <c r="BE302" s="242">
        <f t="shared" si="472"/>
        <v>13.190000000000001</v>
      </c>
      <c r="BF302" s="242">
        <f t="shared" si="472"/>
        <v>10.61</v>
      </c>
    </row>
    <row r="303" spans="1:58" x14ac:dyDescent="0.25">
      <c r="A303" s="232">
        <v>40843</v>
      </c>
      <c r="B303" s="246">
        <v>6.46</v>
      </c>
      <c r="C303" s="248">
        <v>6.38</v>
      </c>
      <c r="D303"/>
      <c r="E303"/>
      <c r="F303"/>
      <c r="G303"/>
      <c r="H303" s="246">
        <v>7.83</v>
      </c>
      <c r="I303" s="246">
        <v>0.57999999999999996</v>
      </c>
      <c r="J303"/>
      <c r="K303"/>
      <c r="L303"/>
      <c r="M303"/>
      <c r="N303" s="247">
        <v>50</v>
      </c>
      <c r="O303"/>
      <c r="P303"/>
      <c r="Q303"/>
      <c r="R303" s="247">
        <v>0</v>
      </c>
      <c r="S303" s="248">
        <v>1.3049999999999999</v>
      </c>
      <c r="T303"/>
      <c r="U303"/>
      <c r="V303" s="248">
        <v>0.216</v>
      </c>
      <c r="W303" s="248">
        <v>0.84799999999999998</v>
      </c>
      <c r="X303"/>
      <c r="Y303"/>
      <c r="Z303"/>
      <c r="AA303"/>
      <c r="AB303"/>
      <c r="AC303" s="249">
        <v>27.6</v>
      </c>
      <c r="AD303"/>
      <c r="AE303"/>
      <c r="AF303"/>
      <c r="AG303"/>
      <c r="AH303" s="249">
        <v>55.2</v>
      </c>
      <c r="AI303"/>
      <c r="AJ303" s="249">
        <v>26.9</v>
      </c>
      <c r="AK303"/>
      <c r="AL303" s="249">
        <v>7</v>
      </c>
      <c r="AM303" s="248">
        <v>0.121</v>
      </c>
      <c r="AN303"/>
      <c r="AO303" s="249">
        <v>10.4</v>
      </c>
      <c r="AP303" s="246">
        <v>44.98</v>
      </c>
      <c r="AQ303" s="246">
        <v>1.08</v>
      </c>
      <c r="AR303"/>
      <c r="AS303"/>
      <c r="AT303"/>
      <c r="AU303"/>
      <c r="AV303" s="248">
        <v>13.962</v>
      </c>
      <c r="AW303" s="248">
        <v>12.327</v>
      </c>
      <c r="AX303"/>
      <c r="AY303"/>
      <c r="AZ303"/>
      <c r="BA303"/>
      <c r="BB303"/>
      <c r="BC303"/>
      <c r="BD303" s="246">
        <v>28.56</v>
      </c>
      <c r="BE303" s="246">
        <f>(BE304+BE305)/2</f>
        <v>12.21</v>
      </c>
      <c r="BF303" s="246">
        <v>10.63</v>
      </c>
    </row>
    <row r="304" spans="1:58" x14ac:dyDescent="0.25">
      <c r="A304" s="232">
        <v>40844</v>
      </c>
      <c r="B304" s="246">
        <v>6.44</v>
      </c>
      <c r="C304" s="248">
        <v>6.17</v>
      </c>
      <c r="D304"/>
      <c r="E304"/>
      <c r="F304"/>
      <c r="G304"/>
      <c r="H304" s="246">
        <v>7.94</v>
      </c>
      <c r="I304" s="246">
        <v>0.9</v>
      </c>
      <c r="J304"/>
      <c r="K304"/>
      <c r="L304"/>
      <c r="M304"/>
      <c r="N304" s="247">
        <v>48</v>
      </c>
      <c r="O304"/>
      <c r="P304"/>
      <c r="Q304"/>
      <c r="R304" s="247">
        <v>0</v>
      </c>
      <c r="S304" s="248">
        <v>0.997</v>
      </c>
      <c r="T304"/>
      <c r="U304"/>
      <c r="V304" s="248">
        <v>0.18</v>
      </c>
      <c r="W304" s="248">
        <v>0.17100000000000001</v>
      </c>
      <c r="X304"/>
      <c r="Y304"/>
      <c r="Z304"/>
      <c r="AA304"/>
      <c r="AB304"/>
      <c r="AC304" s="249">
        <v>30.6</v>
      </c>
      <c r="AD304"/>
      <c r="AE304"/>
      <c r="AF304"/>
      <c r="AG304"/>
      <c r="AH304" s="249">
        <v>61.2</v>
      </c>
      <c r="AI304"/>
      <c r="AJ304" s="249">
        <v>25.8</v>
      </c>
      <c r="AK304"/>
      <c r="AL304" s="249">
        <v>7.4</v>
      </c>
      <c r="AM304" s="248">
        <v>0.13700000000000001</v>
      </c>
      <c r="AN304"/>
      <c r="AO304" s="249">
        <v>10</v>
      </c>
      <c r="AP304" s="246">
        <v>60.77</v>
      </c>
      <c r="AQ304" s="246">
        <v>1.38</v>
      </c>
      <c r="AR304"/>
      <c r="AS304"/>
      <c r="AT304"/>
      <c r="AU304"/>
      <c r="AV304" s="248">
        <v>13.513</v>
      </c>
      <c r="AW304" s="248">
        <v>12.112</v>
      </c>
      <c r="AX304"/>
      <c r="AY304"/>
      <c r="AZ304"/>
      <c r="BA304"/>
      <c r="BB304"/>
      <c r="BC304"/>
      <c r="BD304" s="246">
        <v>31.89</v>
      </c>
      <c r="BE304" s="246">
        <v>10.73</v>
      </c>
      <c r="BF304" s="246">
        <v>12.39</v>
      </c>
    </row>
    <row r="305" spans="1:58" x14ac:dyDescent="0.25">
      <c r="A305" s="232">
        <v>40845</v>
      </c>
      <c r="B305" s="246">
        <v>6.32</v>
      </c>
      <c r="C305" s="248">
        <v>6.47</v>
      </c>
      <c r="D305"/>
      <c r="E305"/>
      <c r="F305"/>
      <c r="G305"/>
      <c r="H305" s="246">
        <v>7.31</v>
      </c>
      <c r="I305" s="246">
        <v>1.3</v>
      </c>
      <c r="J305"/>
      <c r="K305"/>
      <c r="L305"/>
      <c r="M305"/>
      <c r="N305" s="247">
        <v>49</v>
      </c>
      <c r="O305"/>
      <c r="P305"/>
      <c r="Q305"/>
      <c r="R305" s="247">
        <v>0</v>
      </c>
      <c r="S305" s="248">
        <v>0.74299999999999999</v>
      </c>
      <c r="T305"/>
      <c r="U305"/>
      <c r="V305" s="248">
        <v>0.214</v>
      </c>
      <c r="W305" s="248">
        <v>9.8000000000000004E-2</v>
      </c>
      <c r="X305"/>
      <c r="Y305"/>
      <c r="Z305"/>
      <c r="AA305"/>
      <c r="AB305"/>
      <c r="AC305" s="249">
        <v>30.7</v>
      </c>
      <c r="AD305"/>
      <c r="AE305"/>
      <c r="AF305"/>
      <c r="AG305"/>
      <c r="AH305" s="249">
        <v>61.4</v>
      </c>
      <c r="AI305"/>
      <c r="AJ305" s="249">
        <v>24.9</v>
      </c>
      <c r="AK305"/>
      <c r="AL305" s="249">
        <v>6.9</v>
      </c>
      <c r="AM305" s="248">
        <v>9.0999999999999998E-2</v>
      </c>
      <c r="AN305"/>
      <c r="AO305" s="249">
        <v>9.6</v>
      </c>
      <c r="AP305" s="246">
        <v>44.98</v>
      </c>
      <c r="AQ305" s="246">
        <v>0.5</v>
      </c>
      <c r="AR305"/>
      <c r="AS305"/>
      <c r="AT305"/>
      <c r="AU305"/>
      <c r="AV305" s="248">
        <v>12.765000000000001</v>
      </c>
      <c r="AW305" s="248">
        <v>11.340999999999999</v>
      </c>
      <c r="AX305"/>
      <c r="AY305"/>
      <c r="AZ305"/>
      <c r="BA305"/>
      <c r="BB305"/>
      <c r="BC305"/>
      <c r="BD305" s="246">
        <v>29.77</v>
      </c>
      <c r="BE305" s="246">
        <v>13.69</v>
      </c>
      <c r="BF305" s="246">
        <v>10.01</v>
      </c>
    </row>
    <row r="306" spans="1:58" x14ac:dyDescent="0.25">
      <c r="A306" s="232">
        <v>40846</v>
      </c>
      <c r="B306" s="242">
        <f t="shared" ref="B306" si="473">(B305+B307)/2</f>
        <v>6.6750000000000007</v>
      </c>
      <c r="C306" s="244">
        <f>(C305+C307)/2</f>
        <v>6.59</v>
      </c>
      <c r="D306"/>
      <c r="E306"/>
      <c r="F306"/>
      <c r="G306"/>
      <c r="H306" s="242">
        <f>(H305+H307)/2</f>
        <v>7.3149999999999995</v>
      </c>
      <c r="I306" s="246">
        <v>1.41</v>
      </c>
      <c r="J306"/>
      <c r="K306"/>
      <c r="L306"/>
      <c r="M306"/>
      <c r="N306" s="243">
        <f t="shared" ref="N306" si="474">(N305+N307)/2</f>
        <v>61.5</v>
      </c>
      <c r="O306"/>
      <c r="P306"/>
      <c r="Q306"/>
      <c r="R306" s="243">
        <f t="shared" ref="R306" si="475">(R305+R307)/2</f>
        <v>2</v>
      </c>
      <c r="S306" s="244">
        <f>(S305+S307)/2</f>
        <v>0.75350000000000006</v>
      </c>
      <c r="T306"/>
      <c r="U306"/>
      <c r="V306" s="244">
        <f t="shared" ref="V306:W306" si="476">(V305+V307)/2</f>
        <v>0.27999999999999997</v>
      </c>
      <c r="W306" s="244">
        <f t="shared" si="476"/>
        <v>0.10250000000000001</v>
      </c>
      <c r="X306"/>
      <c r="Y306"/>
      <c r="Z306"/>
      <c r="AA306"/>
      <c r="AB306"/>
      <c r="AC306" s="245">
        <f t="shared" ref="AC306" si="477">(AC305+AC307)/2</f>
        <v>31.049999999999997</v>
      </c>
      <c r="AD306"/>
      <c r="AE306"/>
      <c r="AF306"/>
      <c r="AG306"/>
      <c r="AH306" s="245">
        <f t="shared" ref="AH306" si="478">(AH305+AH307)/2</f>
        <v>62.099999999999994</v>
      </c>
      <c r="AI306"/>
      <c r="AJ306" s="245">
        <f t="shared" ref="AJ306" si="479">(AJ305+AJ307)/2</f>
        <v>23.549999999999997</v>
      </c>
      <c r="AK306"/>
      <c r="AL306" s="245">
        <f t="shared" ref="AL306:AM306" si="480">(AL305+AL307)/2</f>
        <v>6.7</v>
      </c>
      <c r="AM306" s="244">
        <f t="shared" si="480"/>
        <v>0.13850000000000001</v>
      </c>
      <c r="AN306"/>
      <c r="AO306" s="245">
        <f t="shared" ref="AO306" si="481">(AO305+AO307)/2</f>
        <v>9.5</v>
      </c>
      <c r="AP306" s="246">
        <v>51.27</v>
      </c>
      <c r="AQ306" s="246">
        <v>0.64</v>
      </c>
      <c r="AR306"/>
      <c r="AS306"/>
      <c r="AT306"/>
      <c r="AU306"/>
      <c r="AV306" s="248">
        <v>12.292</v>
      </c>
      <c r="AW306" s="248">
        <v>11.38</v>
      </c>
      <c r="AX306"/>
      <c r="AY306"/>
      <c r="AZ306"/>
      <c r="BA306"/>
      <c r="BB306"/>
      <c r="BC306"/>
      <c r="BD306" s="242">
        <f>(BD305+BD307)/2</f>
        <v>30.634999999999998</v>
      </c>
      <c r="BE306" s="242">
        <f>(BE305+BE307)/2</f>
        <v>10.645</v>
      </c>
      <c r="BF306" s="242">
        <f>(BF305+BF307)/2</f>
        <v>11.23</v>
      </c>
    </row>
    <row r="307" spans="1:58" ht="15.75" thickBot="1" x14ac:dyDescent="0.3">
      <c r="A307" s="232">
        <v>40847</v>
      </c>
      <c r="B307" s="330">
        <v>7.03</v>
      </c>
      <c r="C307" s="329">
        <v>6.71</v>
      </c>
      <c r="D307"/>
      <c r="E307"/>
      <c r="F307"/>
      <c r="G307"/>
      <c r="H307" s="330">
        <v>7.32</v>
      </c>
      <c r="I307" s="330">
        <v>1.82</v>
      </c>
      <c r="J307"/>
      <c r="K307"/>
      <c r="L307"/>
      <c r="M307"/>
      <c r="N307" s="331">
        <v>74</v>
      </c>
      <c r="O307"/>
      <c r="P307"/>
      <c r="Q307"/>
      <c r="R307" s="331">
        <v>4</v>
      </c>
      <c r="S307" s="329">
        <v>0.76400000000000001</v>
      </c>
      <c r="T307"/>
      <c r="U307"/>
      <c r="V307" s="329">
        <v>0.34599999999999997</v>
      </c>
      <c r="W307" s="329">
        <v>0.107</v>
      </c>
      <c r="X307"/>
      <c r="Y307"/>
      <c r="Z307"/>
      <c r="AA307"/>
      <c r="AB307"/>
      <c r="AC307" s="332">
        <v>31.4</v>
      </c>
      <c r="AD307"/>
      <c r="AE307"/>
      <c r="AF307"/>
      <c r="AG307"/>
      <c r="AH307" s="332">
        <v>62.8</v>
      </c>
      <c r="AI307"/>
      <c r="AJ307" s="332">
        <v>22.2</v>
      </c>
      <c r="AK307"/>
      <c r="AL307" s="332">
        <v>6.5</v>
      </c>
      <c r="AM307" s="335">
        <v>0.186</v>
      </c>
      <c r="AN307"/>
      <c r="AO307" s="332">
        <v>9.4</v>
      </c>
      <c r="AP307" s="330">
        <v>69.92</v>
      </c>
      <c r="AQ307" s="330">
        <v>0.79</v>
      </c>
      <c r="AR307"/>
      <c r="AS307"/>
      <c r="AT307"/>
      <c r="AU307"/>
      <c r="AV307" s="329">
        <v>13.574999999999999</v>
      </c>
      <c r="AW307" s="329">
        <v>12.177</v>
      </c>
      <c r="AX307"/>
      <c r="AY307"/>
      <c r="AZ307"/>
      <c r="BA307"/>
      <c r="BB307"/>
      <c r="BC307"/>
      <c r="BD307" s="330">
        <v>31.5</v>
      </c>
      <c r="BE307" s="330">
        <v>7.6</v>
      </c>
      <c r="BF307" s="330">
        <v>12.45</v>
      </c>
    </row>
    <row r="308" spans="1:58" x14ac:dyDescent="0.25">
      <c r="A308" s="232">
        <v>40848</v>
      </c>
      <c r="B308" s="246">
        <v>6.94</v>
      </c>
      <c r="C308" s="248">
        <v>6.59</v>
      </c>
      <c r="D308"/>
      <c r="E308"/>
      <c r="F308"/>
      <c r="G308"/>
      <c r="H308" s="246">
        <v>7.02</v>
      </c>
      <c r="I308" s="246">
        <v>1.97</v>
      </c>
      <c r="J308"/>
      <c r="K308"/>
      <c r="L308"/>
      <c r="M308"/>
      <c r="N308" s="247">
        <v>51</v>
      </c>
      <c r="O308"/>
      <c r="P308"/>
      <c r="Q308"/>
      <c r="R308" s="247">
        <v>0</v>
      </c>
      <c r="S308" s="248">
        <v>0.92500000000000004</v>
      </c>
      <c r="T308"/>
      <c r="U308"/>
      <c r="V308" s="248">
        <v>0.219</v>
      </c>
      <c r="W308" s="248">
        <v>0.23899999999999999</v>
      </c>
      <c r="X308"/>
      <c r="Y308"/>
      <c r="Z308"/>
      <c r="AA308"/>
      <c r="AB308"/>
      <c r="AC308" s="249">
        <v>32.299999999999997</v>
      </c>
      <c r="AD308"/>
      <c r="AE308"/>
      <c r="AF308"/>
      <c r="AG308"/>
      <c r="AH308" s="249">
        <v>64.599999999999994</v>
      </c>
      <c r="AI308"/>
      <c r="AJ308" s="249">
        <v>22.5</v>
      </c>
      <c r="AK308"/>
      <c r="AL308" s="249">
        <v>7.4</v>
      </c>
      <c r="AM308" s="334">
        <v>0.14399999999999999</v>
      </c>
      <c r="AN308"/>
      <c r="AO308" s="249">
        <v>8.6999999999999993</v>
      </c>
      <c r="AP308" s="246">
        <v>80.19</v>
      </c>
      <c r="AQ308" s="246">
        <v>1.08</v>
      </c>
      <c r="AR308"/>
      <c r="AS308"/>
      <c r="AT308"/>
      <c r="AU308"/>
      <c r="AV308" s="248">
        <v>13.318</v>
      </c>
      <c r="AW308" s="248">
        <v>11.946999999999999</v>
      </c>
      <c r="AX308"/>
      <c r="AY308"/>
      <c r="AZ308"/>
      <c r="BA308"/>
      <c r="BB308"/>
      <c r="BC308"/>
      <c r="BD308" s="246">
        <v>33.229999999999997</v>
      </c>
      <c r="BE308" s="246">
        <v>5.18</v>
      </c>
      <c r="BF308" s="246">
        <v>13.89</v>
      </c>
    </row>
    <row r="309" spans="1:58" x14ac:dyDescent="0.25">
      <c r="A309" s="232">
        <v>40849</v>
      </c>
      <c r="B309" s="242">
        <f t="shared" ref="B309:C310" si="482">(B307+B308)/2</f>
        <v>6.9850000000000003</v>
      </c>
      <c r="C309" s="244">
        <f t="shared" si="482"/>
        <v>6.65</v>
      </c>
      <c r="D309"/>
      <c r="E309"/>
      <c r="F309"/>
      <c r="G309"/>
      <c r="H309" s="242">
        <f t="shared" ref="H309:I310" si="483">(H307+H308)/2</f>
        <v>7.17</v>
      </c>
      <c r="I309" s="242">
        <f t="shared" si="483"/>
        <v>1.895</v>
      </c>
      <c r="J309"/>
      <c r="K309"/>
      <c r="L309"/>
      <c r="M309"/>
      <c r="N309" s="243">
        <f t="shared" ref="N309:N310" si="484">(N307+N308)/2</f>
        <v>62.5</v>
      </c>
      <c r="O309"/>
      <c r="P309"/>
      <c r="Q309"/>
      <c r="R309" s="243">
        <v>0</v>
      </c>
      <c r="S309" s="244">
        <f t="shared" ref="S309:S310" si="485">(S307+S308)/2</f>
        <v>0.84450000000000003</v>
      </c>
      <c r="T309"/>
      <c r="U309"/>
      <c r="V309" s="244">
        <f t="shared" ref="V309:W310" si="486">(V307+V308)/2</f>
        <v>0.28249999999999997</v>
      </c>
      <c r="W309" s="244">
        <f t="shared" si="486"/>
        <v>0.17299999999999999</v>
      </c>
      <c r="X309"/>
      <c r="Y309"/>
      <c r="Z309"/>
      <c r="AA309"/>
      <c r="AB309"/>
      <c r="AC309" s="245">
        <f t="shared" ref="AC309:AC310" si="487">(AC307+AC308)/2</f>
        <v>31.849999999999998</v>
      </c>
      <c r="AD309"/>
      <c r="AE309"/>
      <c r="AF309"/>
      <c r="AG309"/>
      <c r="AH309" s="245">
        <f t="shared" ref="AH309:AH310" si="488">(AH307+AH308)/2</f>
        <v>63.699999999999996</v>
      </c>
      <c r="AI309"/>
      <c r="AJ309" s="245">
        <f t="shared" ref="AJ309:AJ310" si="489">(AJ307+AJ308)/2</f>
        <v>22.35</v>
      </c>
      <c r="AK309"/>
      <c r="AL309" s="245">
        <f t="shared" ref="AL309:AM310" si="490">(AL307+AL308)/2</f>
        <v>6.95</v>
      </c>
      <c r="AM309" s="334">
        <f t="shared" si="490"/>
        <v>0.16499999999999998</v>
      </c>
      <c r="AN309"/>
      <c r="AO309" s="245">
        <f t="shared" ref="AO309:AQ310" si="491">(AO307+AO308)/2</f>
        <v>9.0500000000000007</v>
      </c>
      <c r="AP309" s="242">
        <f t="shared" si="491"/>
        <v>75.055000000000007</v>
      </c>
      <c r="AQ309" s="242">
        <f t="shared" si="491"/>
        <v>0.93500000000000005</v>
      </c>
      <c r="AR309"/>
      <c r="AS309"/>
      <c r="AT309"/>
      <c r="AU309"/>
      <c r="AV309" s="244">
        <f t="shared" ref="AV309:AW310" si="492">(AV307+AV308)/2</f>
        <v>13.4465</v>
      </c>
      <c r="AW309" s="244">
        <f t="shared" si="492"/>
        <v>12.061999999999999</v>
      </c>
      <c r="AX309"/>
      <c r="AY309"/>
      <c r="AZ309"/>
      <c r="BA309"/>
      <c r="BB309"/>
      <c r="BC309"/>
      <c r="BD309" s="242">
        <f t="shared" ref="BD309:BF310" si="493">(BD307+BD308)/2</f>
        <v>32.364999999999995</v>
      </c>
      <c r="BE309" s="242">
        <f t="shared" si="493"/>
        <v>6.39</v>
      </c>
      <c r="BF309" s="242">
        <f t="shared" si="493"/>
        <v>13.17</v>
      </c>
    </row>
    <row r="310" spans="1:58" x14ac:dyDescent="0.25">
      <c r="A310" s="232">
        <v>40850</v>
      </c>
      <c r="B310" s="242">
        <f t="shared" si="482"/>
        <v>6.9625000000000004</v>
      </c>
      <c r="C310" s="244">
        <f t="shared" si="482"/>
        <v>6.62</v>
      </c>
      <c r="D310"/>
      <c r="E310"/>
      <c r="F310"/>
      <c r="G310"/>
      <c r="H310" s="242">
        <f t="shared" si="483"/>
        <v>7.0949999999999998</v>
      </c>
      <c r="I310" s="242">
        <f t="shared" si="483"/>
        <v>1.9325000000000001</v>
      </c>
      <c r="J310"/>
      <c r="K310"/>
      <c r="L310"/>
      <c r="M310"/>
      <c r="N310" s="243">
        <f t="shared" si="484"/>
        <v>56.75</v>
      </c>
      <c r="O310"/>
      <c r="P310"/>
      <c r="Q310"/>
      <c r="R310" s="243">
        <v>0</v>
      </c>
      <c r="S310" s="244">
        <f t="shared" si="485"/>
        <v>0.88475000000000004</v>
      </c>
      <c r="T310"/>
      <c r="U310"/>
      <c r="V310" s="244">
        <f t="shared" si="486"/>
        <v>0.25074999999999997</v>
      </c>
      <c r="W310" s="244">
        <f t="shared" si="486"/>
        <v>0.20599999999999999</v>
      </c>
      <c r="X310"/>
      <c r="Y310"/>
      <c r="Z310"/>
      <c r="AA310"/>
      <c r="AB310"/>
      <c r="AC310" s="245">
        <f t="shared" si="487"/>
        <v>32.074999999999996</v>
      </c>
      <c r="AD310"/>
      <c r="AE310"/>
      <c r="AF310"/>
      <c r="AG310"/>
      <c r="AH310" s="245">
        <f t="shared" si="488"/>
        <v>64.149999999999991</v>
      </c>
      <c r="AI310"/>
      <c r="AJ310" s="245">
        <f t="shared" si="489"/>
        <v>22.425000000000001</v>
      </c>
      <c r="AK310"/>
      <c r="AL310" s="245">
        <f t="shared" si="490"/>
        <v>7.1750000000000007</v>
      </c>
      <c r="AM310" s="334">
        <f t="shared" si="490"/>
        <v>0.15449999999999997</v>
      </c>
      <c r="AN310"/>
      <c r="AO310" s="245">
        <f t="shared" si="491"/>
        <v>8.875</v>
      </c>
      <c r="AP310" s="242">
        <f t="shared" si="491"/>
        <v>77.622500000000002</v>
      </c>
      <c r="AQ310" s="242">
        <f t="shared" si="491"/>
        <v>1.0075000000000001</v>
      </c>
      <c r="AR310"/>
      <c r="AS310"/>
      <c r="AT310"/>
      <c r="AU310"/>
      <c r="AV310" s="244">
        <f t="shared" si="492"/>
        <v>13.382249999999999</v>
      </c>
      <c r="AW310" s="244">
        <f t="shared" si="492"/>
        <v>12.0045</v>
      </c>
      <c r="AX310"/>
      <c r="AY310"/>
      <c r="AZ310"/>
      <c r="BA310"/>
      <c r="BB310"/>
      <c r="BC310"/>
      <c r="BD310" s="242">
        <f t="shared" si="493"/>
        <v>32.797499999999999</v>
      </c>
      <c r="BE310" s="242">
        <f t="shared" si="493"/>
        <v>5.7850000000000001</v>
      </c>
      <c r="BF310" s="242">
        <f>(BF308+BF309)/2</f>
        <v>13.530000000000001</v>
      </c>
    </row>
    <row r="311" spans="1:58" x14ac:dyDescent="0.25">
      <c r="A311" s="232">
        <v>40851</v>
      </c>
      <c r="B311" s="242">
        <f>(B310+B312)/2</f>
        <v>6.94625</v>
      </c>
      <c r="C311" s="248">
        <v>6.56</v>
      </c>
      <c r="D311"/>
      <c r="E311"/>
      <c r="F311"/>
      <c r="G311"/>
      <c r="H311" s="246">
        <v>7.97</v>
      </c>
      <c r="I311" s="246">
        <v>1.71</v>
      </c>
      <c r="J311"/>
      <c r="K311"/>
      <c r="L311"/>
      <c r="M311"/>
      <c r="N311" s="247">
        <v>45</v>
      </c>
      <c r="O311"/>
      <c r="P311"/>
      <c r="Q311"/>
      <c r="R311" s="247">
        <v>0</v>
      </c>
      <c r="S311" s="248">
        <v>0.73199999999999998</v>
      </c>
      <c r="T311"/>
      <c r="U311"/>
      <c r="V311" s="248">
        <v>0.20100000000000001</v>
      </c>
      <c r="W311" s="248">
        <v>0.154</v>
      </c>
      <c r="X311"/>
      <c r="Y311"/>
      <c r="Z311"/>
      <c r="AA311"/>
      <c r="AB311"/>
      <c r="AC311" s="249">
        <v>33</v>
      </c>
      <c r="AD311"/>
      <c r="AE311"/>
      <c r="AF311"/>
      <c r="AG311"/>
      <c r="AH311" s="249">
        <v>66</v>
      </c>
      <c r="AI311"/>
      <c r="AJ311" s="249">
        <v>22</v>
      </c>
      <c r="AK311"/>
      <c r="AL311" s="249">
        <v>7.1</v>
      </c>
      <c r="AM311" s="248">
        <v>8.5999999999999993E-2</v>
      </c>
      <c r="AN311"/>
      <c r="AO311" s="249">
        <v>8</v>
      </c>
      <c r="AP311" s="246">
        <v>74.849999999999994</v>
      </c>
      <c r="AQ311" s="246">
        <v>1.08</v>
      </c>
      <c r="AR311"/>
      <c r="AS311"/>
      <c r="AT311"/>
      <c r="AU311"/>
      <c r="AV311" s="248">
        <v>13.127000000000001</v>
      </c>
      <c r="AW311" s="248">
        <v>12.192</v>
      </c>
      <c r="AX311"/>
      <c r="AY311"/>
      <c r="AZ311"/>
      <c r="BA311"/>
      <c r="BB311"/>
      <c r="BC311"/>
      <c r="BD311" s="246">
        <v>36.15</v>
      </c>
      <c r="BE311" s="246">
        <v>8.34</v>
      </c>
      <c r="BF311" s="246">
        <v>15.91</v>
      </c>
    </row>
    <row r="312" spans="1:58" x14ac:dyDescent="0.25">
      <c r="A312" s="232">
        <v>40852</v>
      </c>
      <c r="B312" s="246">
        <v>6.93</v>
      </c>
      <c r="C312" s="248">
        <v>6.59</v>
      </c>
      <c r="D312"/>
      <c r="E312"/>
      <c r="F312"/>
      <c r="G312"/>
      <c r="H312" s="246">
        <v>7.02</v>
      </c>
      <c r="I312" s="246">
        <v>1.93</v>
      </c>
      <c r="J312"/>
      <c r="K312"/>
      <c r="L312"/>
      <c r="M312"/>
      <c r="N312" s="247">
        <v>44</v>
      </c>
      <c r="O312"/>
      <c r="P312"/>
      <c r="Q312"/>
      <c r="R312" s="247">
        <v>0</v>
      </c>
      <c r="S312" s="248">
        <v>0.66100000000000003</v>
      </c>
      <c r="T312"/>
      <c r="U312"/>
      <c r="V312" s="248">
        <v>0.74299999999999999</v>
      </c>
      <c r="W312" s="248">
        <v>0.17799999999999999</v>
      </c>
      <c r="X312"/>
      <c r="Y312"/>
      <c r="Z312"/>
      <c r="AA312"/>
      <c r="AB312"/>
      <c r="AC312" s="249">
        <v>29.6</v>
      </c>
      <c r="AD312"/>
      <c r="AE312"/>
      <c r="AF312"/>
      <c r="AG312"/>
      <c r="AH312" s="249">
        <v>59.3</v>
      </c>
      <c r="AI312"/>
      <c r="AJ312" s="249">
        <v>22</v>
      </c>
      <c r="AK312"/>
      <c r="AL312" s="249">
        <v>7.3</v>
      </c>
      <c r="AM312" s="248">
        <v>8.5999999999999993E-2</v>
      </c>
      <c r="AN312"/>
      <c r="AO312" s="249">
        <v>7.9</v>
      </c>
      <c r="AP312" s="246">
        <v>70.41</v>
      </c>
      <c r="AQ312" s="246">
        <v>0.72</v>
      </c>
      <c r="AR312"/>
      <c r="AS312"/>
      <c r="AT312"/>
      <c r="AU312"/>
      <c r="AV312" s="248">
        <v>13.47</v>
      </c>
      <c r="AW312" s="248">
        <v>12.08</v>
      </c>
      <c r="AX312"/>
      <c r="AY312"/>
      <c r="AZ312"/>
      <c r="BA312"/>
      <c r="BB312"/>
      <c r="BC312"/>
      <c r="BD312" s="246">
        <v>29.11</v>
      </c>
      <c r="BE312" s="246">
        <v>7.89</v>
      </c>
      <c r="BF312" s="246">
        <v>15.73</v>
      </c>
    </row>
    <row r="313" spans="1:58" x14ac:dyDescent="0.25">
      <c r="A313" s="232">
        <v>40853</v>
      </c>
      <c r="B313" s="242">
        <f t="shared" ref="B313" si="494">(B312+B314)/2</f>
        <v>6.625</v>
      </c>
      <c r="C313" s="244">
        <f>(C312+C314)/2</f>
        <v>6.49</v>
      </c>
      <c r="D313"/>
      <c r="E313"/>
      <c r="F313"/>
      <c r="G313"/>
      <c r="H313" s="242">
        <f>(H312+H314)/2</f>
        <v>6.8249999999999993</v>
      </c>
      <c r="I313" s="246">
        <v>2.04</v>
      </c>
      <c r="J313"/>
      <c r="K313"/>
      <c r="L313"/>
      <c r="M313"/>
      <c r="N313" s="243">
        <f t="shared" ref="N313" si="495">(N312+N314)/2</f>
        <v>54</v>
      </c>
      <c r="O313"/>
      <c r="P313"/>
      <c r="Q313"/>
      <c r="R313" s="243">
        <f t="shared" ref="R313" si="496">(R312+R314)/2</f>
        <v>1</v>
      </c>
      <c r="S313" s="244">
        <f>(S312+S314)/2</f>
        <v>0.69950000000000001</v>
      </c>
      <c r="T313"/>
      <c r="U313"/>
      <c r="V313" s="244">
        <f t="shared" ref="V313:W313" si="497">(V312+V314)/2</f>
        <v>0.84899999999999998</v>
      </c>
      <c r="W313" s="244">
        <f t="shared" si="497"/>
        <v>0.373</v>
      </c>
      <c r="X313"/>
      <c r="Y313"/>
      <c r="Z313"/>
      <c r="AA313"/>
      <c r="AB313"/>
      <c r="AC313" s="245">
        <f t="shared" ref="AC313" si="498">(AC312+AC314)/2</f>
        <v>32.75</v>
      </c>
      <c r="AD313"/>
      <c r="AE313"/>
      <c r="AF313"/>
      <c r="AG313"/>
      <c r="AH313" s="245">
        <f t="shared" ref="AH313" si="499">(AH312+AH314)/2</f>
        <v>65.55</v>
      </c>
      <c r="AI313"/>
      <c r="AJ313" s="245">
        <f t="shared" ref="AJ313" si="500">(AJ312+AJ314)/2</f>
        <v>22.2</v>
      </c>
      <c r="AK313"/>
      <c r="AL313" s="245">
        <f t="shared" ref="AL313:AM313" si="501">(AL312+AL314)/2</f>
        <v>6.85</v>
      </c>
      <c r="AM313" s="244">
        <f t="shared" si="501"/>
        <v>5.3499999999999999E-2</v>
      </c>
      <c r="AN313"/>
      <c r="AO313" s="245">
        <f t="shared" ref="AO313" si="502">(AO312+AO314)/2</f>
        <v>7.9</v>
      </c>
      <c r="AP313" s="246">
        <v>69.92</v>
      </c>
      <c r="AQ313" s="246">
        <v>0.77</v>
      </c>
      <c r="AR313"/>
      <c r="AS313"/>
      <c r="AT313"/>
      <c r="AU313"/>
      <c r="AV313" s="248">
        <v>12.708</v>
      </c>
      <c r="AW313" s="248">
        <v>11.314</v>
      </c>
      <c r="AX313"/>
      <c r="AY313"/>
      <c r="AZ313"/>
      <c r="BA313"/>
      <c r="BB313"/>
      <c r="BC313"/>
      <c r="BD313" s="246">
        <v>29.11</v>
      </c>
      <c r="BE313" s="246">
        <v>7.89</v>
      </c>
      <c r="BF313" s="246">
        <v>15.73</v>
      </c>
    </row>
    <row r="314" spans="1:58" x14ac:dyDescent="0.25">
      <c r="A314" s="232">
        <v>40854</v>
      </c>
      <c r="B314" s="246">
        <v>6.32</v>
      </c>
      <c r="C314" s="248">
        <v>6.39</v>
      </c>
      <c r="D314"/>
      <c r="E314"/>
      <c r="F314"/>
      <c r="G314"/>
      <c r="H314" s="246">
        <v>6.63</v>
      </c>
      <c r="I314" s="246">
        <v>1.63</v>
      </c>
      <c r="J314"/>
      <c r="K314"/>
      <c r="L314"/>
      <c r="M314"/>
      <c r="N314" s="247">
        <v>64</v>
      </c>
      <c r="O314"/>
      <c r="P314"/>
      <c r="Q314"/>
      <c r="R314" s="247">
        <v>2</v>
      </c>
      <c r="S314" s="248">
        <v>0.73799999999999999</v>
      </c>
      <c r="T314"/>
      <c r="U314"/>
      <c r="V314" s="248">
        <v>0.95499999999999996</v>
      </c>
      <c r="W314" s="248">
        <v>0.56799999999999995</v>
      </c>
      <c r="X314"/>
      <c r="Y314"/>
      <c r="Z314"/>
      <c r="AA314"/>
      <c r="AB314"/>
      <c r="AC314" s="249">
        <v>35.9</v>
      </c>
      <c r="AD314"/>
      <c r="AE314"/>
      <c r="AF314"/>
      <c r="AG314"/>
      <c r="AH314" s="249">
        <v>71.8</v>
      </c>
      <c r="AI314"/>
      <c r="AJ314" s="249">
        <v>22.4</v>
      </c>
      <c r="AK314"/>
      <c r="AL314" s="249">
        <v>6.4</v>
      </c>
      <c r="AM314" s="248">
        <v>2.1000000000000001E-2</v>
      </c>
      <c r="AN314"/>
      <c r="AO314" s="249">
        <v>7.9</v>
      </c>
      <c r="AP314" s="246">
        <v>75.37</v>
      </c>
      <c r="AQ314" s="246">
        <v>1.27</v>
      </c>
      <c r="AR314"/>
      <c r="AS314"/>
      <c r="AT314"/>
      <c r="AU314"/>
      <c r="AV314" s="248">
        <v>14.044</v>
      </c>
      <c r="AW314" s="248">
        <v>11.792</v>
      </c>
      <c r="AX314"/>
      <c r="AY314"/>
      <c r="AZ314"/>
      <c r="BA314"/>
      <c r="BB314"/>
      <c r="BC314"/>
      <c r="BD314" s="246">
        <v>38.880000000000003</v>
      </c>
      <c r="BE314" s="246">
        <v>9.1300000000000008</v>
      </c>
      <c r="BF314" s="246">
        <v>14.28</v>
      </c>
    </row>
    <row r="315" spans="1:58" x14ac:dyDescent="0.25">
      <c r="A315" s="232">
        <v>40855</v>
      </c>
      <c r="B315" s="246">
        <v>6.44</v>
      </c>
      <c r="C315" s="248">
        <v>6.69</v>
      </c>
      <c r="D315"/>
      <c r="E315"/>
      <c r="F315"/>
      <c r="G315"/>
      <c r="H315" s="246">
        <v>7.61</v>
      </c>
      <c r="I315" s="246">
        <v>1.57</v>
      </c>
      <c r="J315"/>
      <c r="K315"/>
      <c r="L315"/>
      <c r="M315"/>
      <c r="N315" s="247">
        <v>66</v>
      </c>
      <c r="O315"/>
      <c r="P315"/>
      <c r="Q315"/>
      <c r="R315" s="247">
        <v>2</v>
      </c>
      <c r="S315" s="248">
        <v>0.70899999999999996</v>
      </c>
      <c r="T315"/>
      <c r="U315"/>
      <c r="V315" s="248">
        <v>0.28599999999999998</v>
      </c>
      <c r="W315" s="248">
        <v>0.23</v>
      </c>
      <c r="X315"/>
      <c r="Y315"/>
      <c r="Z315"/>
      <c r="AA315"/>
      <c r="AB315"/>
      <c r="AC315" s="249">
        <v>30.4</v>
      </c>
      <c r="AD315"/>
      <c r="AE315"/>
      <c r="AF315"/>
      <c r="AG315"/>
      <c r="AH315" s="249">
        <v>60.8</v>
      </c>
      <c r="AI315"/>
      <c r="AJ315" s="249">
        <v>23.7</v>
      </c>
      <c r="AK315"/>
      <c r="AL315" s="249">
        <v>7.1</v>
      </c>
      <c r="AM315" s="248">
        <v>4.7E-2</v>
      </c>
      <c r="AN315"/>
      <c r="AO315" s="249">
        <v>7.8</v>
      </c>
      <c r="AP315" s="246">
        <v>66.77</v>
      </c>
      <c r="AQ315" s="246">
        <v>1.26</v>
      </c>
      <c r="AR315"/>
      <c r="AS315"/>
      <c r="AT315"/>
      <c r="AU315"/>
      <c r="AV315" s="248">
        <v>13.026</v>
      </c>
      <c r="AW315" s="248">
        <v>10.728999999999999</v>
      </c>
      <c r="AX315"/>
      <c r="AY315"/>
      <c r="AZ315"/>
      <c r="BA315"/>
      <c r="BB315"/>
      <c r="BC315"/>
      <c r="BD315" s="246">
        <v>30.02</v>
      </c>
      <c r="BE315" s="246">
        <v>7.51</v>
      </c>
      <c r="BF315" s="246">
        <v>12.65</v>
      </c>
    </row>
    <row r="316" spans="1:58" x14ac:dyDescent="0.25">
      <c r="A316" s="232">
        <v>40856</v>
      </c>
      <c r="B316" s="246">
        <v>6.77</v>
      </c>
      <c r="C316" s="248">
        <v>6.09</v>
      </c>
      <c r="D316"/>
      <c r="E316"/>
      <c r="F316"/>
      <c r="G316"/>
      <c r="H316" s="246">
        <v>7.14</v>
      </c>
      <c r="I316" s="246">
        <v>1.7</v>
      </c>
      <c r="J316"/>
      <c r="K316"/>
      <c r="L316"/>
      <c r="M316"/>
      <c r="N316" s="247">
        <v>42</v>
      </c>
      <c r="O316"/>
      <c r="P316"/>
      <c r="Q316"/>
      <c r="R316" s="247">
        <v>0</v>
      </c>
      <c r="S316" s="248">
        <v>0.69299999999999995</v>
      </c>
      <c r="T316"/>
      <c r="U316"/>
      <c r="V316" s="248">
        <v>0.66300000000000003</v>
      </c>
      <c r="W316" s="248">
        <v>0.39400000000000002</v>
      </c>
      <c r="X316"/>
      <c r="Y316"/>
      <c r="Z316"/>
      <c r="AA316"/>
      <c r="AB316"/>
      <c r="AC316" s="249">
        <v>30.6</v>
      </c>
      <c r="AD316"/>
      <c r="AE316"/>
      <c r="AF316"/>
      <c r="AG316"/>
      <c r="AH316" s="249">
        <v>61.2</v>
      </c>
      <c r="AI316"/>
      <c r="AJ316" s="249">
        <v>21.5</v>
      </c>
      <c r="AK316"/>
      <c r="AL316" s="249">
        <v>7.7</v>
      </c>
      <c r="AM316" s="248">
        <v>2.5000000000000001E-2</v>
      </c>
      <c r="AN316"/>
      <c r="AO316" s="249">
        <v>7.7</v>
      </c>
      <c r="AP316" s="246">
        <v>73.739999999999995</v>
      </c>
      <c r="AQ316" s="246">
        <v>1.24</v>
      </c>
      <c r="AR316"/>
      <c r="AS316"/>
      <c r="AT316"/>
      <c r="AU316"/>
      <c r="AV316" s="248">
        <v>13.798999999999999</v>
      </c>
      <c r="AW316" s="248">
        <v>11.41</v>
      </c>
      <c r="AX316"/>
      <c r="AY316"/>
      <c r="AZ316"/>
      <c r="BA316"/>
      <c r="BB316"/>
      <c r="BC316"/>
      <c r="BD316" s="246">
        <v>30.98</v>
      </c>
      <c r="BE316" s="242">
        <f t="shared" ref="BE316:BE330" si="503">(BE314+BE315)/2</f>
        <v>8.32</v>
      </c>
      <c r="BF316" s="246">
        <v>13.02</v>
      </c>
    </row>
    <row r="317" spans="1:58" x14ac:dyDescent="0.25">
      <c r="A317" s="232">
        <v>40857</v>
      </c>
      <c r="B317" s="246">
        <v>6.76</v>
      </c>
      <c r="C317" s="248">
        <v>6.3</v>
      </c>
      <c r="D317"/>
      <c r="E317"/>
      <c r="F317"/>
      <c r="G317"/>
      <c r="H317" s="246">
        <v>7.66</v>
      </c>
      <c r="I317" s="246">
        <v>1.87</v>
      </c>
      <c r="J317"/>
      <c r="K317"/>
      <c r="L317"/>
      <c r="M317"/>
      <c r="N317" s="247">
        <v>41</v>
      </c>
      <c r="O317"/>
      <c r="P317"/>
      <c r="Q317"/>
      <c r="R317" s="247">
        <v>0</v>
      </c>
      <c r="S317" s="248">
        <v>0.69199999999999995</v>
      </c>
      <c r="T317"/>
      <c r="U317"/>
      <c r="V317" s="248">
        <v>0.16</v>
      </c>
      <c r="W317" s="248">
        <v>0.127</v>
      </c>
      <c r="X317"/>
      <c r="Y317"/>
      <c r="Z317"/>
      <c r="AA317"/>
      <c r="AB317"/>
      <c r="AC317" s="249">
        <v>31.5</v>
      </c>
      <c r="AD317"/>
      <c r="AE317"/>
      <c r="AF317"/>
      <c r="AG317"/>
      <c r="AH317" s="249">
        <v>62.9</v>
      </c>
      <c r="AI317"/>
      <c r="AJ317" s="249">
        <v>26.8</v>
      </c>
      <c r="AK317"/>
      <c r="AL317" s="249">
        <v>8.1</v>
      </c>
      <c r="AM317" s="248">
        <v>9.0999999999999998E-2</v>
      </c>
      <c r="AN317"/>
      <c r="AO317" s="249">
        <v>7.6</v>
      </c>
      <c r="AP317" s="246">
        <v>70.41</v>
      </c>
      <c r="AQ317" s="246">
        <v>0.79</v>
      </c>
      <c r="AR317"/>
      <c r="AS317"/>
      <c r="AT317"/>
      <c r="AU317"/>
      <c r="AV317" s="248">
        <v>13.06</v>
      </c>
      <c r="AW317" s="248">
        <v>12.010999999999999</v>
      </c>
      <c r="AX317"/>
      <c r="AY317"/>
      <c r="AZ317"/>
      <c r="BA317"/>
      <c r="BB317"/>
      <c r="BC317"/>
      <c r="BD317" s="246">
        <v>27.7</v>
      </c>
      <c r="BE317" s="242">
        <f t="shared" si="503"/>
        <v>7.915</v>
      </c>
      <c r="BF317" s="246">
        <v>13.47</v>
      </c>
    </row>
    <row r="318" spans="1:58" x14ac:dyDescent="0.25">
      <c r="A318" s="232">
        <v>40858</v>
      </c>
      <c r="B318" s="246">
        <v>6.64</v>
      </c>
      <c r="C318" s="248">
        <v>6.29</v>
      </c>
      <c r="D318"/>
      <c r="E318"/>
      <c r="F318"/>
      <c r="G318"/>
      <c r="H318" s="246">
        <v>7.44</v>
      </c>
      <c r="I318" s="246">
        <v>1.79</v>
      </c>
      <c r="J318"/>
      <c r="K318"/>
      <c r="L318"/>
      <c r="M318"/>
      <c r="N318" s="247">
        <v>34</v>
      </c>
      <c r="O318"/>
      <c r="P318"/>
      <c r="Q318"/>
      <c r="R318" s="247">
        <v>0</v>
      </c>
      <c r="S318" s="248">
        <v>0.624</v>
      </c>
      <c r="T318"/>
      <c r="U318"/>
      <c r="V318" s="248">
        <v>0.17199999999999999</v>
      </c>
      <c r="W318" s="248">
        <v>0.52900000000000003</v>
      </c>
      <c r="X318"/>
      <c r="Y318"/>
      <c r="Z318"/>
      <c r="AA318"/>
      <c r="AB318"/>
      <c r="AC318" s="249">
        <v>30.1</v>
      </c>
      <c r="AD318"/>
      <c r="AE318"/>
      <c r="AF318"/>
      <c r="AG318"/>
      <c r="AH318" s="249">
        <v>60.3</v>
      </c>
      <c r="AI318"/>
      <c r="AJ318" s="249">
        <v>22.8</v>
      </c>
      <c r="AK318"/>
      <c r="AL318" s="249">
        <v>7.3</v>
      </c>
      <c r="AM318" s="248">
        <v>8.6999999999999994E-2</v>
      </c>
      <c r="AN318"/>
      <c r="AO318" s="249">
        <v>7.3</v>
      </c>
      <c r="AP318" s="246">
        <v>74.819999999999993</v>
      </c>
      <c r="AQ318" s="246">
        <v>1.01</v>
      </c>
      <c r="AR318"/>
      <c r="AS318"/>
      <c r="AT318"/>
      <c r="AU318"/>
      <c r="AV318" s="248">
        <v>13.263999999999999</v>
      </c>
      <c r="AW318" s="248">
        <v>12.148999999999999</v>
      </c>
      <c r="AX318"/>
      <c r="AY318"/>
      <c r="AZ318"/>
      <c r="BA318"/>
      <c r="BB318"/>
      <c r="BC318"/>
      <c r="BD318" s="246">
        <v>27.82</v>
      </c>
      <c r="BE318" s="242">
        <f t="shared" si="503"/>
        <v>8.1174999999999997</v>
      </c>
      <c r="BF318" s="246">
        <v>13.64</v>
      </c>
    </row>
    <row r="319" spans="1:58" x14ac:dyDescent="0.25">
      <c r="A319" s="232">
        <v>40859</v>
      </c>
      <c r="B319" s="246">
        <v>6.72</v>
      </c>
      <c r="C319" s="248">
        <v>7.08</v>
      </c>
      <c r="D319"/>
      <c r="E319"/>
      <c r="F319"/>
      <c r="G319"/>
      <c r="H319" s="246">
        <v>7.38</v>
      </c>
      <c r="I319" s="246">
        <v>1.59</v>
      </c>
      <c r="J319"/>
      <c r="K319"/>
      <c r="L319"/>
      <c r="M319"/>
      <c r="N319" s="247">
        <v>58</v>
      </c>
      <c r="O319"/>
      <c r="P319"/>
      <c r="Q319"/>
      <c r="R319" s="247">
        <v>2</v>
      </c>
      <c r="S319" s="248">
        <f>(S317+S318)/2</f>
        <v>0.65799999999999992</v>
      </c>
      <c r="T319"/>
      <c r="U319"/>
      <c r="V319" s="248">
        <v>9.4200000000000006E-2</v>
      </c>
      <c r="W319" s="248">
        <v>0.34200000000000003</v>
      </c>
      <c r="X319"/>
      <c r="Y319"/>
      <c r="Z319"/>
      <c r="AA319"/>
      <c r="AB319"/>
      <c r="AC319" s="249">
        <v>28.7</v>
      </c>
      <c r="AD319"/>
      <c r="AE319"/>
      <c r="AF319"/>
      <c r="AG319"/>
      <c r="AH319" s="249">
        <v>57.4</v>
      </c>
      <c r="AI319"/>
      <c r="AJ319" s="249">
        <v>22.5</v>
      </c>
      <c r="AK319"/>
      <c r="AL319" s="249">
        <v>6.4</v>
      </c>
      <c r="AM319" s="248">
        <v>0.17100000000000001</v>
      </c>
      <c r="AN319"/>
      <c r="AO319" s="249">
        <v>7.6</v>
      </c>
      <c r="AP319" s="246">
        <v>70.41</v>
      </c>
      <c r="AQ319" s="246">
        <v>1.71</v>
      </c>
      <c r="AR319"/>
      <c r="AS319"/>
      <c r="AT319"/>
      <c r="AU319"/>
      <c r="AV319" s="248">
        <v>11.099</v>
      </c>
      <c r="AW319" s="248">
        <v>9.6829999999999998</v>
      </c>
      <c r="AX319"/>
      <c r="AY319"/>
      <c r="AZ319"/>
      <c r="BA319"/>
      <c r="BB319"/>
      <c r="BC319"/>
      <c r="BD319" s="246">
        <v>27.74</v>
      </c>
      <c r="BE319" s="242">
        <f t="shared" si="503"/>
        <v>8.0162499999999994</v>
      </c>
      <c r="BF319" s="246">
        <v>12.59</v>
      </c>
    </row>
    <row r="320" spans="1:58" x14ac:dyDescent="0.25">
      <c r="A320" s="232">
        <v>40860</v>
      </c>
      <c r="B320" s="242">
        <f t="shared" ref="B320:C320" si="504">(B319+B321)/2</f>
        <v>6.66</v>
      </c>
      <c r="C320" s="244">
        <f t="shared" si="504"/>
        <v>6.85</v>
      </c>
      <c r="D320"/>
      <c r="E320"/>
      <c r="F320"/>
      <c r="G320"/>
      <c r="H320" s="242">
        <f t="shared" ref="H320:I320" si="505">(H319+H321)/2</f>
        <v>7.48</v>
      </c>
      <c r="I320" s="242">
        <f t="shared" si="505"/>
        <v>1.74</v>
      </c>
      <c r="J320"/>
      <c r="K320"/>
      <c r="L320"/>
      <c r="M320"/>
      <c r="N320" s="243">
        <f t="shared" ref="N320" si="506">(N319+N321)/2</f>
        <v>49.5</v>
      </c>
      <c r="O320"/>
      <c r="P320"/>
      <c r="Q320"/>
      <c r="R320" s="243">
        <f t="shared" ref="R320:S320" si="507">(R319+R321)/2</f>
        <v>1</v>
      </c>
      <c r="S320" s="244">
        <f t="shared" si="507"/>
        <v>1.006</v>
      </c>
      <c r="T320"/>
      <c r="U320"/>
      <c r="V320" s="244">
        <f t="shared" ref="V320:W320" si="508">(V319+V321)/2</f>
        <v>0.28410000000000002</v>
      </c>
      <c r="W320" s="244">
        <f t="shared" si="508"/>
        <v>0.29049999999999998</v>
      </c>
      <c r="X320"/>
      <c r="Y320"/>
      <c r="Z320"/>
      <c r="AA320"/>
      <c r="AB320"/>
      <c r="AC320" s="245">
        <f t="shared" ref="AC320" si="509">(AC319+AC321)/2</f>
        <v>28.35</v>
      </c>
      <c r="AD320"/>
      <c r="AE320"/>
      <c r="AF320"/>
      <c r="AG320"/>
      <c r="AH320" s="245">
        <f t="shared" ref="AH320" si="510">(AH319+AH321)/2</f>
        <v>56.7</v>
      </c>
      <c r="AI320"/>
      <c r="AJ320" s="245">
        <f t="shared" ref="AJ320" si="511">(AJ319+AJ321)/2</f>
        <v>22.7</v>
      </c>
      <c r="AK320"/>
      <c r="AL320" s="245">
        <f t="shared" ref="AL320:AM320" si="512">(AL319+AL321)/2</f>
        <v>6.65</v>
      </c>
      <c r="AM320" s="244">
        <f t="shared" si="512"/>
        <v>0.11650000000000001</v>
      </c>
      <c r="AN320"/>
      <c r="AO320" s="245">
        <f t="shared" ref="AO320:AQ320" si="513">(AO319+AO321)/2</f>
        <v>7.5</v>
      </c>
      <c r="AP320" s="242">
        <f t="shared" si="513"/>
        <v>75.289999999999992</v>
      </c>
      <c r="AQ320" s="242">
        <f t="shared" si="513"/>
        <v>1.48</v>
      </c>
      <c r="AR320"/>
      <c r="AS320"/>
      <c r="AT320"/>
      <c r="AU320"/>
      <c r="AV320" s="244">
        <f t="shared" ref="AV320:AW320" si="514">(AV319+AV321)/2</f>
        <v>12.376999999999999</v>
      </c>
      <c r="AW320" s="244">
        <f t="shared" si="514"/>
        <v>10.64</v>
      </c>
      <c r="AX320"/>
      <c r="AY320"/>
      <c r="AZ320"/>
      <c r="BA320"/>
      <c r="BB320"/>
      <c r="BC320"/>
      <c r="BD320" s="242">
        <f t="shared" ref="BD320" si="515">(BD319+BD321)/2</f>
        <v>24.9</v>
      </c>
      <c r="BE320" s="242">
        <f t="shared" si="503"/>
        <v>8.0668749999999996</v>
      </c>
      <c r="BF320" s="242">
        <f>(BF319+BF321)/2</f>
        <v>13.07</v>
      </c>
    </row>
    <row r="321" spans="1:58" x14ac:dyDescent="0.25">
      <c r="A321" s="232">
        <v>40861</v>
      </c>
      <c r="B321" s="246">
        <v>6.6</v>
      </c>
      <c r="C321" s="248">
        <v>6.62</v>
      </c>
      <c r="D321"/>
      <c r="E321"/>
      <c r="F321"/>
      <c r="G321"/>
      <c r="H321" s="246">
        <v>7.58</v>
      </c>
      <c r="I321" s="246">
        <v>1.89</v>
      </c>
      <c r="J321"/>
      <c r="K321"/>
      <c r="L321"/>
      <c r="M321"/>
      <c r="N321" s="247">
        <v>41</v>
      </c>
      <c r="O321"/>
      <c r="P321"/>
      <c r="Q321"/>
      <c r="R321" s="247">
        <v>0</v>
      </c>
      <c r="S321" s="248">
        <v>1.3540000000000001</v>
      </c>
      <c r="T321"/>
      <c r="U321"/>
      <c r="V321" s="248">
        <v>0.47399999999999998</v>
      </c>
      <c r="W321" s="248">
        <v>0.23899999999999999</v>
      </c>
      <c r="X321"/>
      <c r="Y321"/>
      <c r="Z321"/>
      <c r="AA321"/>
      <c r="AB321"/>
      <c r="AC321" s="249">
        <v>28</v>
      </c>
      <c r="AD321"/>
      <c r="AE321"/>
      <c r="AF321"/>
      <c r="AG321"/>
      <c r="AH321" s="249">
        <v>56</v>
      </c>
      <c r="AI321"/>
      <c r="AJ321" s="249">
        <v>22.9</v>
      </c>
      <c r="AK321"/>
      <c r="AL321" s="249">
        <v>6.9</v>
      </c>
      <c r="AM321" s="248">
        <v>6.2E-2</v>
      </c>
      <c r="AN321"/>
      <c r="AO321" s="249">
        <v>7.4</v>
      </c>
      <c r="AP321" s="246">
        <v>80.17</v>
      </c>
      <c r="AQ321" s="246">
        <v>1.25</v>
      </c>
      <c r="AR321"/>
      <c r="AS321"/>
      <c r="AT321"/>
      <c r="AU321"/>
      <c r="AV321" s="248">
        <v>13.654999999999999</v>
      </c>
      <c r="AW321" s="248">
        <v>11.597</v>
      </c>
      <c r="AX321"/>
      <c r="AY321"/>
      <c r="AZ321"/>
      <c r="BA321"/>
      <c r="BB321"/>
      <c r="BC321"/>
      <c r="BD321" s="246">
        <v>22.06</v>
      </c>
      <c r="BE321" s="242">
        <f t="shared" si="503"/>
        <v>8.0415624999999995</v>
      </c>
      <c r="BF321" s="246">
        <v>13.55</v>
      </c>
    </row>
    <row r="322" spans="1:58" x14ac:dyDescent="0.25">
      <c r="A322" s="232">
        <v>40862</v>
      </c>
      <c r="B322" s="246">
        <v>7.07</v>
      </c>
      <c r="C322" s="248">
        <v>6.48</v>
      </c>
      <c r="D322"/>
      <c r="E322"/>
      <c r="F322"/>
      <c r="G322"/>
      <c r="H322" s="246">
        <v>7.7</v>
      </c>
      <c r="I322" s="246">
        <v>2</v>
      </c>
      <c r="J322"/>
      <c r="K322"/>
      <c r="L322"/>
      <c r="M322"/>
      <c r="N322" s="247">
        <v>28</v>
      </c>
      <c r="O322"/>
      <c r="P322"/>
      <c r="Q322"/>
      <c r="R322" s="247">
        <v>0</v>
      </c>
      <c r="S322" s="248">
        <v>1.4239999999999999</v>
      </c>
      <c r="T322"/>
      <c r="U322"/>
      <c r="V322" s="248">
        <v>0.41099999999999998</v>
      </c>
      <c r="W322" s="248">
        <v>0.16500000000000001</v>
      </c>
      <c r="X322"/>
      <c r="Y322"/>
      <c r="Z322"/>
      <c r="AA322"/>
      <c r="AB322"/>
      <c r="AC322" s="249">
        <v>29.8</v>
      </c>
      <c r="AD322"/>
      <c r="AE322"/>
      <c r="AF322"/>
      <c r="AG322"/>
      <c r="AH322" s="249">
        <v>59.6</v>
      </c>
      <c r="AI322"/>
      <c r="AJ322" s="249">
        <v>24.1</v>
      </c>
      <c r="AK322"/>
      <c r="AL322" s="249">
        <v>6.6</v>
      </c>
      <c r="AM322" s="248">
        <v>0.16500000000000001</v>
      </c>
      <c r="AN322"/>
      <c r="AO322" s="249">
        <v>7.8</v>
      </c>
      <c r="AP322" s="246">
        <v>70.91</v>
      </c>
      <c r="AQ322" s="246">
        <v>0.63</v>
      </c>
      <c r="AR322"/>
      <c r="AS322"/>
      <c r="AT322"/>
      <c r="AU322"/>
      <c r="AV322" s="248">
        <v>13.215</v>
      </c>
      <c r="AW322" s="248">
        <v>12.23</v>
      </c>
      <c r="AX322"/>
      <c r="AY322"/>
      <c r="AZ322"/>
      <c r="BA322"/>
      <c r="BB322"/>
      <c r="BC322"/>
      <c r="BD322" s="246">
        <v>24.41</v>
      </c>
      <c r="BE322" s="242">
        <f t="shared" si="503"/>
        <v>8.0542187500000004</v>
      </c>
      <c r="BF322" s="246">
        <v>13.13</v>
      </c>
    </row>
    <row r="323" spans="1:58" x14ac:dyDescent="0.25">
      <c r="A323" s="232">
        <v>40863</v>
      </c>
      <c r="B323" s="246">
        <v>6.9</v>
      </c>
      <c r="C323" s="248">
        <v>6.27</v>
      </c>
      <c r="D323"/>
      <c r="E323"/>
      <c r="F323"/>
      <c r="G323"/>
      <c r="H323" s="246">
        <v>7.1</v>
      </c>
      <c r="I323" s="246">
        <v>1.89</v>
      </c>
      <c r="J323"/>
      <c r="K323"/>
      <c r="L323"/>
      <c r="M323"/>
      <c r="N323" s="247">
        <v>34</v>
      </c>
      <c r="O323"/>
      <c r="P323"/>
      <c r="Q323"/>
      <c r="R323" s="247">
        <v>0</v>
      </c>
      <c r="S323" s="248">
        <v>1.141</v>
      </c>
      <c r="T323"/>
      <c r="U323"/>
      <c r="V323" s="248">
        <v>0.28699999999999998</v>
      </c>
      <c r="W323" s="248">
        <v>0.374</v>
      </c>
      <c r="X323"/>
      <c r="Y323"/>
      <c r="Z323"/>
      <c r="AA323"/>
      <c r="AB323"/>
      <c r="AC323" s="249">
        <v>28.2</v>
      </c>
      <c r="AD323"/>
      <c r="AE323"/>
      <c r="AF323"/>
      <c r="AG323"/>
      <c r="AH323" s="249">
        <v>56.4</v>
      </c>
      <c r="AI323"/>
      <c r="AJ323" s="249">
        <v>24.8</v>
      </c>
      <c r="AK323"/>
      <c r="AL323" s="249">
        <v>6.2</v>
      </c>
      <c r="AM323" s="248">
        <v>0.14199999999999999</v>
      </c>
      <c r="AN323"/>
      <c r="AO323" s="249">
        <v>7.7</v>
      </c>
      <c r="AP323" s="246">
        <v>80.2</v>
      </c>
      <c r="AQ323" s="246">
        <v>1.29</v>
      </c>
      <c r="AR323"/>
      <c r="AS323"/>
      <c r="AT323"/>
      <c r="AU323"/>
      <c r="AV323" s="248">
        <v>13.956</v>
      </c>
      <c r="AW323" s="248">
        <v>11.433</v>
      </c>
      <c r="AX323"/>
      <c r="AY323"/>
      <c r="AZ323"/>
      <c r="BA323"/>
      <c r="BB323"/>
      <c r="BC323"/>
      <c r="BD323" s="246">
        <v>29.14</v>
      </c>
      <c r="BE323" s="242">
        <f t="shared" si="503"/>
        <v>8.0478906250000009</v>
      </c>
      <c r="BF323" s="246">
        <v>13.09</v>
      </c>
    </row>
    <row r="324" spans="1:58" x14ac:dyDescent="0.25">
      <c r="A324" s="232">
        <v>40864</v>
      </c>
      <c r="B324" s="246">
        <v>7.01</v>
      </c>
      <c r="C324" s="248">
        <v>6.59</v>
      </c>
      <c r="D324"/>
      <c r="E324"/>
      <c r="F324"/>
      <c r="G324"/>
      <c r="H324" s="246">
        <v>7.38</v>
      </c>
      <c r="I324" s="246">
        <v>1.82</v>
      </c>
      <c r="J324"/>
      <c r="K324"/>
      <c r="L324"/>
      <c r="M324"/>
      <c r="N324" s="247">
        <v>29</v>
      </c>
      <c r="O324"/>
      <c r="P324"/>
      <c r="Q324"/>
      <c r="R324" s="247">
        <v>0</v>
      </c>
      <c r="S324" s="248">
        <v>1.179</v>
      </c>
      <c r="T324"/>
      <c r="U324"/>
      <c r="V324" s="248">
        <v>0.13700000000000001</v>
      </c>
      <c r="W324" s="248">
        <v>0.16400000000000001</v>
      </c>
      <c r="X324"/>
      <c r="Y324"/>
      <c r="Z324"/>
      <c r="AA324"/>
      <c r="AB324"/>
      <c r="AC324" s="249">
        <v>29.2</v>
      </c>
      <c r="AD324"/>
      <c r="AE324"/>
      <c r="AF324"/>
      <c r="AG324"/>
      <c r="AH324" s="249">
        <v>58.4</v>
      </c>
      <c r="AI324"/>
      <c r="AJ324" s="249">
        <v>26.7</v>
      </c>
      <c r="AK324"/>
      <c r="AL324" s="249">
        <v>6.8</v>
      </c>
      <c r="AM324" s="248">
        <v>9.4E-2</v>
      </c>
      <c r="AN324"/>
      <c r="AO324" s="249">
        <v>7.3</v>
      </c>
      <c r="AP324" s="246">
        <v>69.92</v>
      </c>
      <c r="AQ324" s="246">
        <v>0.87</v>
      </c>
      <c r="AR324"/>
      <c r="AS324"/>
      <c r="AT324"/>
      <c r="AU324"/>
      <c r="AV324" s="248">
        <v>12.849</v>
      </c>
      <c r="AW324" s="248">
        <v>11.811999999999999</v>
      </c>
      <c r="AX324"/>
      <c r="AY324"/>
      <c r="AZ324"/>
      <c r="BA324"/>
      <c r="BB324"/>
      <c r="BC324"/>
      <c r="BD324" s="246">
        <v>30.44</v>
      </c>
      <c r="BE324" s="242">
        <f t="shared" si="503"/>
        <v>8.0510546875000006</v>
      </c>
      <c r="BF324" s="246">
        <v>15.33</v>
      </c>
    </row>
    <row r="325" spans="1:58" x14ac:dyDescent="0.25">
      <c r="A325" s="232">
        <v>40865</v>
      </c>
      <c r="B325" s="246">
        <v>6.5</v>
      </c>
      <c r="C325" s="248">
        <v>6.51</v>
      </c>
      <c r="D325"/>
      <c r="E325"/>
      <c r="F325"/>
      <c r="G325"/>
      <c r="H325" s="246">
        <v>6.9</v>
      </c>
      <c r="I325" s="246">
        <v>1.17</v>
      </c>
      <c r="J325"/>
      <c r="K325"/>
      <c r="L325"/>
      <c r="M325"/>
      <c r="N325" s="247">
        <v>74</v>
      </c>
      <c r="O325"/>
      <c r="P325"/>
      <c r="Q325"/>
      <c r="R325" s="247">
        <v>0</v>
      </c>
      <c r="S325" s="248">
        <v>1.1779999999999999</v>
      </c>
      <c r="T325"/>
      <c r="U325"/>
      <c r="V325" s="248">
        <v>0.21099999999999999</v>
      </c>
      <c r="W325" s="248">
        <v>0.34599999999999997</v>
      </c>
      <c r="X325"/>
      <c r="Y325"/>
      <c r="Z325"/>
      <c r="AA325"/>
      <c r="AB325"/>
      <c r="AC325" s="249">
        <v>26.9</v>
      </c>
      <c r="AD325"/>
      <c r="AE325"/>
      <c r="AF325"/>
      <c r="AG325"/>
      <c r="AH325" s="249">
        <v>53.8</v>
      </c>
      <c r="AI325"/>
      <c r="AJ325" s="249">
        <v>25.9</v>
      </c>
      <c r="AK325"/>
      <c r="AL325" s="249">
        <v>6.6</v>
      </c>
      <c r="AM325" s="248">
        <v>7.0999999999999994E-2</v>
      </c>
      <c r="AN325"/>
      <c r="AO325" s="249">
        <v>8.1999999999999993</v>
      </c>
      <c r="AP325" s="246">
        <v>80.17</v>
      </c>
      <c r="AQ325" s="246">
        <v>1.92</v>
      </c>
      <c r="AR325"/>
      <c r="AS325"/>
      <c r="AT325"/>
      <c r="AU325"/>
      <c r="AV325" s="248">
        <v>13.771000000000001</v>
      </c>
      <c r="AW325" s="248">
        <v>11.765000000000001</v>
      </c>
      <c r="AX325"/>
      <c r="AY325"/>
      <c r="AZ325"/>
      <c r="BA325"/>
      <c r="BB325"/>
      <c r="BC325"/>
      <c r="BD325" s="246">
        <v>27.12</v>
      </c>
      <c r="BE325" s="242">
        <f t="shared" si="503"/>
        <v>8.0494726562499999</v>
      </c>
      <c r="BF325" s="246">
        <v>11.04</v>
      </c>
    </row>
    <row r="326" spans="1:58" x14ac:dyDescent="0.25">
      <c r="A326" s="232">
        <v>40866</v>
      </c>
      <c r="B326" s="246">
        <v>6.58</v>
      </c>
      <c r="C326" s="248">
        <v>6.23</v>
      </c>
      <c r="D326"/>
      <c r="E326"/>
      <c r="F326"/>
      <c r="G326"/>
      <c r="H326" s="246">
        <v>7.28</v>
      </c>
      <c r="I326" s="246">
        <v>1.86</v>
      </c>
      <c r="J326"/>
      <c r="K326"/>
      <c r="L326"/>
      <c r="M326"/>
      <c r="N326" s="247">
        <v>44</v>
      </c>
      <c r="O326"/>
      <c r="P326"/>
      <c r="Q326"/>
      <c r="R326" s="247">
        <v>0</v>
      </c>
      <c r="S326" s="248">
        <v>0.97</v>
      </c>
      <c r="T326"/>
      <c r="U326"/>
      <c r="V326" s="248">
        <v>0.13800000000000001</v>
      </c>
      <c r="W326" s="248">
        <v>0.41499999999999998</v>
      </c>
      <c r="X326"/>
      <c r="Y326"/>
      <c r="Z326"/>
      <c r="AA326"/>
      <c r="AB326"/>
      <c r="AC326" s="249">
        <v>27.1</v>
      </c>
      <c r="AD326"/>
      <c r="AE326"/>
      <c r="AF326"/>
      <c r="AG326"/>
      <c r="AH326" s="249">
        <v>54.2</v>
      </c>
      <c r="AI326"/>
      <c r="AJ326" s="249">
        <v>24.8</v>
      </c>
      <c r="AK326"/>
      <c r="AL326" s="249">
        <v>6.9</v>
      </c>
      <c r="AM326" s="248">
        <v>9.4E-2</v>
      </c>
      <c r="AN326"/>
      <c r="AO326" s="249">
        <v>7.4</v>
      </c>
      <c r="AP326" s="246">
        <v>70.89</v>
      </c>
      <c r="AQ326" s="246">
        <v>0.96</v>
      </c>
      <c r="AR326"/>
      <c r="AS326"/>
      <c r="AT326"/>
      <c r="AU326"/>
      <c r="AV326" s="248">
        <v>12.983000000000001</v>
      </c>
      <c r="AW326" s="248">
        <v>11.416</v>
      </c>
      <c r="AX326"/>
      <c r="AY326"/>
      <c r="AZ326"/>
      <c r="BA326"/>
      <c r="BB326"/>
      <c r="BC326"/>
      <c r="BD326" s="246">
        <v>30.07</v>
      </c>
      <c r="BE326" s="242">
        <f t="shared" si="503"/>
        <v>8.0502636718750011</v>
      </c>
      <c r="BF326" s="246">
        <v>10.64</v>
      </c>
    </row>
    <row r="327" spans="1:58" x14ac:dyDescent="0.25">
      <c r="A327" s="232">
        <v>40867</v>
      </c>
      <c r="B327" s="242">
        <f t="shared" ref="B327" si="516">(B326+B328)/2</f>
        <v>6.49</v>
      </c>
      <c r="C327" s="244">
        <f>(C326+C328)/2</f>
        <v>6.125</v>
      </c>
      <c r="D327"/>
      <c r="E327"/>
      <c r="F327"/>
      <c r="G327"/>
      <c r="H327" s="242">
        <f>(H326+H328)/2</f>
        <v>7.2350000000000003</v>
      </c>
      <c r="I327" s="246">
        <v>1.68</v>
      </c>
      <c r="J327"/>
      <c r="K327"/>
      <c r="L327"/>
      <c r="M327"/>
      <c r="N327" s="243">
        <f t="shared" ref="N327" si="517">(N326+N328)/2</f>
        <v>50.5</v>
      </c>
      <c r="O327"/>
      <c r="P327"/>
      <c r="Q327"/>
      <c r="R327" s="243">
        <f t="shared" ref="R327" si="518">(R326+R328)/2</f>
        <v>0</v>
      </c>
      <c r="S327" s="244">
        <f>(S326+S328)/2</f>
        <v>0.98849999999999993</v>
      </c>
      <c r="T327"/>
      <c r="U327"/>
      <c r="V327" s="244">
        <f t="shared" ref="V327:W327" si="519">(V326+V328)/2</f>
        <v>0.13100000000000001</v>
      </c>
      <c r="W327" s="244">
        <f t="shared" si="519"/>
        <v>0.27349999999999997</v>
      </c>
      <c r="X327"/>
      <c r="Y327"/>
      <c r="Z327"/>
      <c r="AA327"/>
      <c r="AB327"/>
      <c r="AC327" s="245">
        <f t="shared" ref="AC327" si="520">(AC326+AC328)/2</f>
        <v>27.05</v>
      </c>
      <c r="AD327"/>
      <c r="AE327"/>
      <c r="AF327"/>
      <c r="AG327"/>
      <c r="AH327" s="245">
        <f t="shared" ref="AH327" si="521">(AH326+AH328)/2</f>
        <v>54.1</v>
      </c>
      <c r="AI327"/>
      <c r="AJ327" s="245">
        <f t="shared" ref="AJ327" si="522">(AJ326+AJ328)/2</f>
        <v>24.55</v>
      </c>
      <c r="AK327"/>
      <c r="AL327" s="245">
        <f t="shared" ref="AL327:AM327" si="523">(AL326+AL328)/2</f>
        <v>6.95</v>
      </c>
      <c r="AM327" s="244">
        <f t="shared" si="523"/>
        <v>0.10150000000000001</v>
      </c>
      <c r="AN327"/>
      <c r="AO327" s="245">
        <f t="shared" ref="AO327" si="524">(AO326+AO328)/2</f>
        <v>7.3000000000000007</v>
      </c>
      <c r="AP327" s="246">
        <v>69.92</v>
      </c>
      <c r="AQ327" s="246">
        <v>1.25</v>
      </c>
      <c r="AR327"/>
      <c r="AS327"/>
      <c r="AT327"/>
      <c r="AU327"/>
      <c r="AV327" s="248">
        <v>12.382999999999999</v>
      </c>
      <c r="AW327" s="248">
        <v>10.845000000000001</v>
      </c>
      <c r="AX327"/>
      <c r="AY327"/>
      <c r="AZ327"/>
      <c r="BA327"/>
      <c r="BB327"/>
      <c r="BC327"/>
      <c r="BD327" s="242">
        <f>(BD326+BD328)/2</f>
        <v>30.785</v>
      </c>
      <c r="BE327" s="242">
        <f t="shared" si="503"/>
        <v>8.0498681640625005</v>
      </c>
      <c r="BF327" s="242">
        <f>(BF325+BF326)/2</f>
        <v>10.84</v>
      </c>
    </row>
    <row r="328" spans="1:58" x14ac:dyDescent="0.25">
      <c r="A328" s="232">
        <v>40868</v>
      </c>
      <c r="B328" s="246">
        <v>6.4</v>
      </c>
      <c r="C328" s="248">
        <v>6.02</v>
      </c>
      <c r="D328"/>
      <c r="E328"/>
      <c r="F328"/>
      <c r="G328"/>
      <c r="H328" s="246">
        <v>7.19</v>
      </c>
      <c r="I328" s="246">
        <v>1.77</v>
      </c>
      <c r="J328"/>
      <c r="K328"/>
      <c r="L328"/>
      <c r="M328"/>
      <c r="N328" s="247">
        <v>57</v>
      </c>
      <c r="O328"/>
      <c r="P328"/>
      <c r="Q328"/>
      <c r="R328" s="247">
        <v>0</v>
      </c>
      <c r="S328" s="248">
        <v>1.0069999999999999</v>
      </c>
      <c r="T328"/>
      <c r="U328"/>
      <c r="V328" s="248">
        <v>0.124</v>
      </c>
      <c r="W328" s="248">
        <v>0.13200000000000001</v>
      </c>
      <c r="X328"/>
      <c r="Y328"/>
      <c r="Z328"/>
      <c r="AA328"/>
      <c r="AB328"/>
      <c r="AC328" s="249">
        <v>27</v>
      </c>
      <c r="AD328"/>
      <c r="AE328"/>
      <c r="AF328"/>
      <c r="AG328"/>
      <c r="AH328" s="249">
        <v>54</v>
      </c>
      <c r="AI328"/>
      <c r="AJ328" s="249">
        <v>24.3</v>
      </c>
      <c r="AK328"/>
      <c r="AL328" s="249">
        <v>7</v>
      </c>
      <c r="AM328" s="248">
        <v>0.109</v>
      </c>
      <c r="AN328"/>
      <c r="AO328" s="249">
        <v>7.2</v>
      </c>
      <c r="AP328" s="246">
        <v>75.17</v>
      </c>
      <c r="AQ328" s="246">
        <v>1.21</v>
      </c>
      <c r="AR328"/>
      <c r="AS328"/>
      <c r="AT328"/>
      <c r="AU328"/>
      <c r="AV328" s="248">
        <v>14.013999999999999</v>
      </c>
      <c r="AW328" s="248">
        <v>11.456</v>
      </c>
      <c r="AX328"/>
      <c r="AY328"/>
      <c r="AZ328"/>
      <c r="BA328"/>
      <c r="BB328"/>
      <c r="BC328"/>
      <c r="BD328" s="246">
        <v>31.5</v>
      </c>
      <c r="BE328" s="242">
        <f t="shared" si="503"/>
        <v>8.0500659179687517</v>
      </c>
      <c r="BF328" s="242">
        <f>(BF326+BF327)/2</f>
        <v>10.74</v>
      </c>
    </row>
    <row r="329" spans="1:58" x14ac:dyDescent="0.25">
      <c r="A329" s="232">
        <v>40869</v>
      </c>
      <c r="B329" s="242">
        <f t="shared" ref="B329:C329" si="525">(B328+B330)/2</f>
        <v>6.45</v>
      </c>
      <c r="C329" s="244">
        <f t="shared" si="525"/>
        <v>6.0949999999999998</v>
      </c>
      <c r="D329"/>
      <c r="E329"/>
      <c r="F329"/>
      <c r="G329"/>
      <c r="H329" s="242">
        <f t="shared" ref="H329:I329" si="526">(H328+H330)/2</f>
        <v>7.15</v>
      </c>
      <c r="I329" s="242">
        <f t="shared" si="526"/>
        <v>1.8149999999999999</v>
      </c>
      <c r="J329"/>
      <c r="K329"/>
      <c r="L329"/>
      <c r="M329"/>
      <c r="N329" s="243">
        <f t="shared" ref="N329" si="527">(N328+N330)/2</f>
        <v>60</v>
      </c>
      <c r="O329"/>
      <c r="P329"/>
      <c r="Q329"/>
      <c r="R329" s="243">
        <f t="shared" ref="R329:S329" si="528">(R328+R330)/2</f>
        <v>0</v>
      </c>
      <c r="S329" s="244">
        <f t="shared" si="528"/>
        <v>0.96049999999999991</v>
      </c>
      <c r="T329"/>
      <c r="U329"/>
      <c r="V329" s="244">
        <f t="shared" ref="V329:W329" si="529">(V328+V330)/2</f>
        <v>0.16749999999999998</v>
      </c>
      <c r="W329" s="244">
        <f t="shared" si="529"/>
        <v>0.124</v>
      </c>
      <c r="X329"/>
      <c r="Y329"/>
      <c r="Z329"/>
      <c r="AA329"/>
      <c r="AB329"/>
      <c r="AC329" s="245">
        <f t="shared" ref="AC329:AC332" si="530">(AC327+AC328)/2</f>
        <v>27.024999999999999</v>
      </c>
      <c r="AD329"/>
      <c r="AE329"/>
      <c r="AF329"/>
      <c r="AG329"/>
      <c r="AH329" s="245">
        <f t="shared" ref="AH329:AH332" si="531">(AH327+AH328)/2</f>
        <v>54.05</v>
      </c>
      <c r="AI329"/>
      <c r="AJ329" s="245">
        <f>(AJ328+AJ330)/2</f>
        <v>24.05</v>
      </c>
      <c r="AK329"/>
      <c r="AL329" s="245">
        <f t="shared" ref="AL329:AM332" si="532">(AL327+AL328)/2</f>
        <v>6.9749999999999996</v>
      </c>
      <c r="AM329" s="244">
        <f t="shared" si="532"/>
        <v>0.10525000000000001</v>
      </c>
      <c r="AN329"/>
      <c r="AO329" s="245">
        <f t="shared" ref="AO329:AO332" si="533">(AO327+AO328)/2</f>
        <v>7.25</v>
      </c>
      <c r="AP329" s="242">
        <f>(AP328+AP330)/2</f>
        <v>75.234999999999999</v>
      </c>
      <c r="AQ329" s="242">
        <f>(AQ328+AQ330)/2</f>
        <v>1.1099999999999999</v>
      </c>
      <c r="AR329"/>
      <c r="AS329"/>
      <c r="AT329"/>
      <c r="AU329"/>
      <c r="AV329" s="244">
        <f t="shared" ref="AV329:AW329" si="534">(AV328+AV330)/2</f>
        <v>13.683</v>
      </c>
      <c r="AW329" s="244">
        <f t="shared" si="534"/>
        <v>11.673500000000001</v>
      </c>
      <c r="AX329"/>
      <c r="AY329"/>
      <c r="AZ329"/>
      <c r="BA329"/>
      <c r="BB329"/>
      <c r="BC329"/>
      <c r="BD329" s="242">
        <f>(BD328+BD330)/2</f>
        <v>31.36</v>
      </c>
      <c r="BE329" s="242">
        <f t="shared" si="503"/>
        <v>8.049967041015627</v>
      </c>
      <c r="BF329" s="242">
        <f>(BF327+BF328)/2</f>
        <v>10.79</v>
      </c>
    </row>
    <row r="330" spans="1:58" x14ac:dyDescent="0.25">
      <c r="A330" s="232">
        <v>40870</v>
      </c>
      <c r="B330" s="246">
        <v>6.5</v>
      </c>
      <c r="C330" s="248">
        <v>6.17</v>
      </c>
      <c r="D330"/>
      <c r="E330"/>
      <c r="F330"/>
      <c r="G330"/>
      <c r="H330" s="246">
        <v>7.11</v>
      </c>
      <c r="I330" s="246">
        <v>1.86</v>
      </c>
      <c r="J330"/>
      <c r="K330"/>
      <c r="L330"/>
      <c r="M330"/>
      <c r="N330" s="247">
        <v>63</v>
      </c>
      <c r="O330"/>
      <c r="P330"/>
      <c r="Q330"/>
      <c r="R330" s="247">
        <v>0</v>
      </c>
      <c r="S330" s="248">
        <v>0.91400000000000003</v>
      </c>
      <c r="T330"/>
      <c r="U330"/>
      <c r="V330" s="248">
        <v>0.21099999999999999</v>
      </c>
      <c r="W330" s="248">
        <v>0.11600000000000001</v>
      </c>
      <c r="X330"/>
      <c r="Y330"/>
      <c r="Z330"/>
      <c r="AA330"/>
      <c r="AB330"/>
      <c r="AC330" s="245">
        <f t="shared" si="530"/>
        <v>27.012499999999999</v>
      </c>
      <c r="AD330"/>
      <c r="AE330"/>
      <c r="AF330"/>
      <c r="AG330"/>
      <c r="AH330" s="245">
        <f t="shared" si="531"/>
        <v>54.024999999999999</v>
      </c>
      <c r="AI330"/>
      <c r="AJ330" s="249">
        <v>23.8</v>
      </c>
      <c r="AK330"/>
      <c r="AL330" s="245">
        <f t="shared" si="532"/>
        <v>6.9874999999999998</v>
      </c>
      <c r="AM330" s="244">
        <f t="shared" si="532"/>
        <v>0.107125</v>
      </c>
      <c r="AN330"/>
      <c r="AO330" s="245">
        <f t="shared" si="533"/>
        <v>7.2249999999999996</v>
      </c>
      <c r="AP330" s="246">
        <v>75.3</v>
      </c>
      <c r="AQ330" s="246">
        <v>1.01</v>
      </c>
      <c r="AR330"/>
      <c r="AS330"/>
      <c r="AT330"/>
      <c r="AU330"/>
      <c r="AV330" s="248">
        <v>13.352</v>
      </c>
      <c r="AW330" s="248">
        <v>11.891</v>
      </c>
      <c r="AX330"/>
      <c r="AY330"/>
      <c r="AZ330"/>
      <c r="BA330"/>
      <c r="BB330"/>
      <c r="BC330"/>
      <c r="BD330" s="246">
        <v>31.22</v>
      </c>
      <c r="BE330" s="242">
        <f t="shared" si="503"/>
        <v>8.0500164794921893</v>
      </c>
      <c r="BF330" s="246">
        <v>10.37</v>
      </c>
    </row>
    <row r="331" spans="1:58" x14ac:dyDescent="0.25">
      <c r="A331" s="232">
        <v>40871</v>
      </c>
      <c r="B331" s="246">
        <v>6.49</v>
      </c>
      <c r="C331" s="248">
        <v>6.17</v>
      </c>
      <c r="D331"/>
      <c r="E331"/>
      <c r="F331"/>
      <c r="G331"/>
      <c r="H331" s="246">
        <v>7.05</v>
      </c>
      <c r="I331" s="246">
        <v>2.08</v>
      </c>
      <c r="J331"/>
      <c r="K331"/>
      <c r="L331"/>
      <c r="M331"/>
      <c r="N331" s="247">
        <v>60</v>
      </c>
      <c r="O331"/>
      <c r="P331"/>
      <c r="Q331"/>
      <c r="R331" s="247">
        <v>0</v>
      </c>
      <c r="S331" s="248">
        <v>0.89700000000000002</v>
      </c>
      <c r="T331"/>
      <c r="U331"/>
      <c r="V331" s="248">
        <v>0.22600000000000001</v>
      </c>
      <c r="W331" s="248">
        <v>0.114</v>
      </c>
      <c r="X331"/>
      <c r="Y331"/>
      <c r="Z331"/>
      <c r="AA331"/>
      <c r="AB331"/>
      <c r="AC331" s="245">
        <f t="shared" si="530"/>
        <v>27.018749999999997</v>
      </c>
      <c r="AD331"/>
      <c r="AE331"/>
      <c r="AF331"/>
      <c r="AG331"/>
      <c r="AH331" s="245">
        <f t="shared" si="531"/>
        <v>54.037499999999994</v>
      </c>
      <c r="AI331"/>
      <c r="AJ331" s="249">
        <f>(AJ330+AJ333)/2</f>
        <v>24.65</v>
      </c>
      <c r="AK331"/>
      <c r="AL331" s="245">
        <f t="shared" si="532"/>
        <v>6.9812499999999993</v>
      </c>
      <c r="AM331" s="244">
        <f t="shared" si="532"/>
        <v>0.1061875</v>
      </c>
      <c r="AN331"/>
      <c r="AO331" s="245">
        <f t="shared" si="533"/>
        <v>7.2374999999999998</v>
      </c>
      <c r="AP331" s="246">
        <v>74.31</v>
      </c>
      <c r="AQ331" s="246">
        <v>0.79</v>
      </c>
      <c r="AR331"/>
      <c r="AS331"/>
      <c r="AT331"/>
      <c r="AU331"/>
      <c r="AV331" s="248">
        <v>13.196999999999999</v>
      </c>
      <c r="AW331" s="248">
        <v>11.742000000000001</v>
      </c>
      <c r="AX331"/>
      <c r="AY331"/>
      <c r="AZ331"/>
      <c r="BA331"/>
      <c r="BB331"/>
      <c r="BC331"/>
      <c r="BD331" s="246">
        <v>30.89</v>
      </c>
      <c r="BE331" s="246">
        <v>6.88</v>
      </c>
      <c r="BF331" s="246">
        <v>12.16</v>
      </c>
    </row>
    <row r="332" spans="1:58" x14ac:dyDescent="0.25">
      <c r="A332" s="232">
        <v>40872</v>
      </c>
      <c r="B332" s="246">
        <v>7.03</v>
      </c>
      <c r="C332" s="248">
        <v>6.18</v>
      </c>
      <c r="D332"/>
      <c r="E332"/>
      <c r="F332"/>
      <c r="G332"/>
      <c r="H332" s="246">
        <v>7.02</v>
      </c>
      <c r="I332" s="246">
        <v>2.09</v>
      </c>
      <c r="J332"/>
      <c r="K332"/>
      <c r="L332"/>
      <c r="M332"/>
      <c r="N332" s="247">
        <v>44</v>
      </c>
      <c r="O332"/>
      <c r="P332"/>
      <c r="Q332"/>
      <c r="R332" s="247">
        <v>0</v>
      </c>
      <c r="S332" s="248">
        <v>0.92</v>
      </c>
      <c r="T332"/>
      <c r="U332"/>
      <c r="V332" s="248">
        <v>0.25600000000000001</v>
      </c>
      <c r="W332" s="248">
        <v>0.112</v>
      </c>
      <c r="X332"/>
      <c r="Y332"/>
      <c r="Z332"/>
      <c r="AA332"/>
      <c r="AB332"/>
      <c r="AC332" s="245">
        <f t="shared" si="530"/>
        <v>27.015625</v>
      </c>
      <c r="AD332"/>
      <c r="AE332"/>
      <c r="AF332"/>
      <c r="AG332"/>
      <c r="AH332" s="245">
        <f t="shared" si="531"/>
        <v>54.03125</v>
      </c>
      <c r="AI332"/>
      <c r="AJ332" s="249">
        <f>(AJ331+AJ334)/2</f>
        <v>24.95</v>
      </c>
      <c r="AK332"/>
      <c r="AL332" s="245">
        <f t="shared" si="532"/>
        <v>6.984375</v>
      </c>
      <c r="AM332" s="244">
        <f t="shared" si="532"/>
        <v>0.10665625000000001</v>
      </c>
      <c r="AN332"/>
      <c r="AO332" s="245">
        <f t="shared" si="533"/>
        <v>7.2312499999999993</v>
      </c>
      <c r="AP332" s="246">
        <v>75.3</v>
      </c>
      <c r="AQ332" s="246">
        <v>0.8</v>
      </c>
      <c r="AR332"/>
      <c r="AS332"/>
      <c r="AT332"/>
      <c r="AU332"/>
      <c r="AV332" s="248">
        <v>13.276</v>
      </c>
      <c r="AW332" s="248">
        <v>11.797000000000001</v>
      </c>
      <c r="AX332"/>
      <c r="AY332"/>
      <c r="AZ332"/>
      <c r="BA332"/>
      <c r="BB332"/>
      <c r="BC332"/>
      <c r="BD332" s="246">
        <v>25.35</v>
      </c>
      <c r="BE332" s="246">
        <v>7.75</v>
      </c>
      <c r="BF332" s="246">
        <v>13.13</v>
      </c>
    </row>
    <row r="333" spans="1:58" x14ac:dyDescent="0.25">
      <c r="A333" s="232">
        <v>40873</v>
      </c>
      <c r="B333" s="246">
        <v>6.9</v>
      </c>
      <c r="C333" s="248">
        <v>6.56</v>
      </c>
      <c r="D333"/>
      <c r="E333"/>
      <c r="F333"/>
      <c r="G333"/>
      <c r="H333" s="246">
        <v>7.72</v>
      </c>
      <c r="I333" s="246">
        <v>2.1</v>
      </c>
      <c r="J333"/>
      <c r="K333"/>
      <c r="L333"/>
      <c r="M333"/>
      <c r="N333" s="247">
        <v>41</v>
      </c>
      <c r="O333"/>
      <c r="P333"/>
      <c r="Q333"/>
      <c r="R333" s="247">
        <v>0</v>
      </c>
      <c r="S333" s="248">
        <v>0.85599999999999998</v>
      </c>
      <c r="T333"/>
      <c r="U333"/>
      <c r="V333" s="248">
        <v>0.38400000000000001</v>
      </c>
      <c r="W333" s="248">
        <v>0.60399999999999998</v>
      </c>
      <c r="X333"/>
      <c r="Y333"/>
      <c r="Z333"/>
      <c r="AA333"/>
      <c r="AB333"/>
      <c r="AC333" s="249">
        <v>30.7</v>
      </c>
      <c r="AD333"/>
      <c r="AE333"/>
      <c r="AF333"/>
      <c r="AG333"/>
      <c r="AH333" s="249">
        <v>61.4</v>
      </c>
      <c r="AI333"/>
      <c r="AJ333" s="249">
        <v>25.5</v>
      </c>
      <c r="AK333"/>
      <c r="AL333" s="249">
        <v>7.6</v>
      </c>
      <c r="AM333" s="248">
        <v>0.16200000000000001</v>
      </c>
      <c r="AN333"/>
      <c r="AO333" s="249">
        <v>3.5</v>
      </c>
      <c r="AP333" s="246">
        <v>69.92</v>
      </c>
      <c r="AQ333" s="246">
        <v>0.59</v>
      </c>
      <c r="AR333"/>
      <c r="AS333"/>
      <c r="AT333"/>
      <c r="AU333"/>
      <c r="AV333" s="248">
        <v>13.26</v>
      </c>
      <c r="AW333" s="248">
        <v>11.81</v>
      </c>
      <c r="AX333"/>
      <c r="AY333"/>
      <c r="AZ333"/>
      <c r="BA333"/>
      <c r="BB333"/>
      <c r="BC333"/>
      <c r="BD333" s="246">
        <v>26.29</v>
      </c>
      <c r="BE333" s="246">
        <v>6.95</v>
      </c>
      <c r="BF333" s="246">
        <v>18.559999999999999</v>
      </c>
    </row>
    <row r="334" spans="1:58" x14ac:dyDescent="0.25">
      <c r="A334" s="232">
        <v>40874</v>
      </c>
      <c r="B334" s="242">
        <f t="shared" ref="B334" si="535">(B333+B335)/2</f>
        <v>6.6150000000000002</v>
      </c>
      <c r="C334" s="244">
        <f>(C333+C335)/2</f>
        <v>6.49</v>
      </c>
      <c r="D334"/>
      <c r="E334"/>
      <c r="F334"/>
      <c r="G334"/>
      <c r="H334" s="242">
        <f>(H333+H335)/2</f>
        <v>7.6150000000000002</v>
      </c>
      <c r="I334" s="246">
        <v>2.0699999999999998</v>
      </c>
      <c r="J334"/>
      <c r="K334"/>
      <c r="L334"/>
      <c r="M334"/>
      <c r="N334" s="243">
        <f t="shared" ref="N334" si="536">(N333+N335)/2</f>
        <v>52.5</v>
      </c>
      <c r="O334"/>
      <c r="P334"/>
      <c r="Q334"/>
      <c r="R334" s="243">
        <f t="shared" ref="R334" si="537">(R333+R335)/2</f>
        <v>0.5</v>
      </c>
      <c r="S334" s="244">
        <f>(S333+S335)/2</f>
        <v>0.83650000000000002</v>
      </c>
      <c r="T334"/>
      <c r="U334"/>
      <c r="V334" s="244">
        <f t="shared" ref="V334:W334" si="538">(V333+V335)/2</f>
        <v>0.47250000000000003</v>
      </c>
      <c r="W334" s="244">
        <f t="shared" si="538"/>
        <v>0.52800000000000002</v>
      </c>
      <c r="X334"/>
      <c r="Y334"/>
      <c r="Z334"/>
      <c r="AA334"/>
      <c r="AB334"/>
      <c r="AC334" s="245">
        <f t="shared" ref="AC334" si="539">(AC333+AC335)/2</f>
        <v>30.85</v>
      </c>
      <c r="AD334"/>
      <c r="AE334"/>
      <c r="AF334"/>
      <c r="AG334"/>
      <c r="AH334" s="245">
        <f t="shared" ref="AH334" si="540">(AH333+AH335)/2</f>
        <v>61.7</v>
      </c>
      <c r="AI334"/>
      <c r="AJ334" s="245">
        <f t="shared" ref="AJ334" si="541">(AJ333+AJ335)/2</f>
        <v>25.25</v>
      </c>
      <c r="AK334"/>
      <c r="AL334" s="245">
        <f t="shared" ref="AL334:AM334" si="542">(AL333+AL335)/2</f>
        <v>7.4499999999999993</v>
      </c>
      <c r="AM334" s="244">
        <f t="shared" si="542"/>
        <v>0.13750000000000001</v>
      </c>
      <c r="AN334"/>
      <c r="AO334" s="245">
        <f t="shared" ref="AO334" si="543">(AO333+AO335)/2</f>
        <v>3.55</v>
      </c>
      <c r="AP334" s="246">
        <v>70.819999999999993</v>
      </c>
      <c r="AQ334" s="246">
        <v>0.6</v>
      </c>
      <c r="AR334"/>
      <c r="AS334"/>
      <c r="AT334"/>
      <c r="AU334"/>
      <c r="AV334" s="248">
        <v>12.56</v>
      </c>
      <c r="AW334" s="248">
        <v>12.06</v>
      </c>
      <c r="AX334"/>
      <c r="AY334"/>
      <c r="AZ334"/>
      <c r="BA334"/>
      <c r="BB334"/>
      <c r="BC334"/>
      <c r="BD334" s="246">
        <v>26.29</v>
      </c>
      <c r="BE334" s="246">
        <v>6.95</v>
      </c>
      <c r="BF334" s="246">
        <v>18.559999999999999</v>
      </c>
    </row>
    <row r="335" spans="1:58" x14ac:dyDescent="0.25">
      <c r="A335" s="232">
        <v>40875</v>
      </c>
      <c r="B335" s="246">
        <v>6.33</v>
      </c>
      <c r="C335" s="248">
        <v>6.42</v>
      </c>
      <c r="D335"/>
      <c r="E335"/>
      <c r="F335"/>
      <c r="G335"/>
      <c r="H335" s="246">
        <v>7.51</v>
      </c>
      <c r="I335" s="246">
        <v>2.04</v>
      </c>
      <c r="J335"/>
      <c r="K335"/>
      <c r="L335"/>
      <c r="M335"/>
      <c r="N335" s="247">
        <v>64</v>
      </c>
      <c r="O335"/>
      <c r="P335"/>
      <c r="Q335"/>
      <c r="R335" s="247">
        <v>1</v>
      </c>
      <c r="S335" s="248">
        <v>0.81699999999999995</v>
      </c>
      <c r="T335"/>
      <c r="U335"/>
      <c r="V335" s="248">
        <v>0.56100000000000005</v>
      </c>
      <c r="W335" s="248">
        <v>0.45200000000000001</v>
      </c>
      <c r="X335"/>
      <c r="Y335"/>
      <c r="Z335"/>
      <c r="AA335"/>
      <c r="AB335"/>
      <c r="AC335" s="249">
        <v>31</v>
      </c>
      <c r="AD335"/>
      <c r="AE335"/>
      <c r="AF335"/>
      <c r="AG335"/>
      <c r="AH335" s="249">
        <v>62</v>
      </c>
      <c r="AI335"/>
      <c r="AJ335" s="249">
        <v>25</v>
      </c>
      <c r="AK335"/>
      <c r="AL335" s="249">
        <v>7.3</v>
      </c>
      <c r="AM335" s="248">
        <v>0.113</v>
      </c>
      <c r="AN335"/>
      <c r="AO335" s="249">
        <v>3.6</v>
      </c>
      <c r="AP335" s="246">
        <v>79.27</v>
      </c>
      <c r="AQ335" s="246">
        <v>1.1000000000000001</v>
      </c>
      <c r="AR335"/>
      <c r="AS335"/>
      <c r="AT335"/>
      <c r="AU335"/>
      <c r="AV335" s="248">
        <v>13.789</v>
      </c>
      <c r="AW335" s="248">
        <v>11.444000000000001</v>
      </c>
      <c r="AX335"/>
      <c r="AY335"/>
      <c r="AZ335"/>
      <c r="BA335"/>
      <c r="BB335"/>
      <c r="BC335"/>
      <c r="BD335" s="246">
        <v>29.99</v>
      </c>
      <c r="BE335" s="246">
        <v>7.3</v>
      </c>
      <c r="BF335" s="246">
        <v>9.91</v>
      </c>
    </row>
    <row r="336" spans="1:58" x14ac:dyDescent="0.25">
      <c r="A336" s="232">
        <v>40876</v>
      </c>
      <c r="B336" s="246">
        <v>6.55</v>
      </c>
      <c r="C336" s="248">
        <v>6.27</v>
      </c>
      <c r="D336"/>
      <c r="E336"/>
      <c r="F336"/>
      <c r="G336"/>
      <c r="H336" s="246">
        <v>7.29</v>
      </c>
      <c r="I336" s="246">
        <v>2.08</v>
      </c>
      <c r="J336"/>
      <c r="K336"/>
      <c r="L336"/>
      <c r="M336"/>
      <c r="N336" s="247">
        <v>66</v>
      </c>
      <c r="O336"/>
      <c r="P336"/>
      <c r="Q336"/>
      <c r="R336" s="247">
        <v>0</v>
      </c>
      <c r="S336" s="248">
        <v>0.79600000000000004</v>
      </c>
      <c r="T336"/>
      <c r="U336"/>
      <c r="V336" s="248">
        <v>0.25600000000000001</v>
      </c>
      <c r="W336" s="248">
        <v>0.16300000000000001</v>
      </c>
      <c r="X336"/>
      <c r="Y336"/>
      <c r="Z336"/>
      <c r="AA336"/>
      <c r="AB336"/>
      <c r="AC336" s="249">
        <v>30.8</v>
      </c>
      <c r="AD336"/>
      <c r="AE336"/>
      <c r="AF336"/>
      <c r="AG336"/>
      <c r="AH336" s="249">
        <v>61.6</v>
      </c>
      <c r="AI336"/>
      <c r="AJ336" s="249">
        <v>25.5</v>
      </c>
      <c r="AK336"/>
      <c r="AL336" s="249">
        <v>6.9</v>
      </c>
      <c r="AM336" s="248">
        <v>8.6999999999999994E-2</v>
      </c>
      <c r="AN336"/>
      <c r="AO336" s="249">
        <v>3.5</v>
      </c>
      <c r="AP336" s="246">
        <v>70.41</v>
      </c>
      <c r="AQ336" s="246">
        <v>0.56000000000000005</v>
      </c>
      <c r="AR336"/>
      <c r="AS336"/>
      <c r="AT336"/>
      <c r="AU336"/>
      <c r="AV336" s="248">
        <v>13.093999999999999</v>
      </c>
      <c r="AW336" s="248">
        <v>12.125</v>
      </c>
      <c r="AX336"/>
      <c r="AY336"/>
      <c r="AZ336"/>
      <c r="BA336"/>
      <c r="BB336"/>
      <c r="BC336"/>
      <c r="BD336" s="246">
        <v>32.119999999999997</v>
      </c>
      <c r="BE336" s="246">
        <v>8.68</v>
      </c>
      <c r="BF336" s="246">
        <v>9.39</v>
      </c>
    </row>
    <row r="337" spans="1:58" ht="15.75" thickBot="1" x14ac:dyDescent="0.3">
      <c r="A337" s="232">
        <v>40877</v>
      </c>
      <c r="B337" s="330">
        <v>6.78</v>
      </c>
      <c r="C337" s="329">
        <v>6.07</v>
      </c>
      <c r="D337"/>
      <c r="E337"/>
      <c r="F337"/>
      <c r="G337"/>
      <c r="H337" s="330">
        <v>7.59</v>
      </c>
      <c r="I337" s="330">
        <v>1.96</v>
      </c>
      <c r="J337"/>
      <c r="K337"/>
      <c r="L337"/>
      <c r="M337"/>
      <c r="N337" s="331">
        <v>44</v>
      </c>
      <c r="O337"/>
      <c r="P337"/>
      <c r="Q337"/>
      <c r="R337" s="331">
        <v>0</v>
      </c>
      <c r="S337" s="329">
        <v>0.81799999999999995</v>
      </c>
      <c r="T337"/>
      <c r="U337"/>
      <c r="V337" s="329">
        <v>0.54300000000000004</v>
      </c>
      <c r="W337" s="329">
        <v>0.29899999999999999</v>
      </c>
      <c r="X337"/>
      <c r="Y337"/>
      <c r="Z337"/>
      <c r="AA337"/>
      <c r="AB337"/>
      <c r="AC337" s="332">
        <v>32</v>
      </c>
      <c r="AD337"/>
      <c r="AE337"/>
      <c r="AF337"/>
      <c r="AG337"/>
      <c r="AH337" s="332">
        <v>64</v>
      </c>
      <c r="AI337"/>
      <c r="AJ337" s="332">
        <v>24.5</v>
      </c>
      <c r="AK337"/>
      <c r="AL337" s="332">
        <v>7.4</v>
      </c>
      <c r="AM337" s="329">
        <v>0.13600000000000001</v>
      </c>
      <c r="AN337"/>
      <c r="AO337" s="332">
        <v>3.5</v>
      </c>
      <c r="AP337" s="330">
        <v>76.06</v>
      </c>
      <c r="AQ337" s="330">
        <v>0.94</v>
      </c>
      <c r="AR337"/>
      <c r="AS337"/>
      <c r="AT337"/>
      <c r="AU337"/>
      <c r="AV337" s="329">
        <v>13.901999999999999</v>
      </c>
      <c r="AW337" s="329">
        <v>11.906000000000001</v>
      </c>
      <c r="AX337"/>
      <c r="AY337"/>
      <c r="AZ337"/>
      <c r="BA337"/>
      <c r="BB337"/>
      <c r="BC337"/>
      <c r="BD337" s="330">
        <v>25.82</v>
      </c>
      <c r="BE337" s="330">
        <v>13.29</v>
      </c>
      <c r="BF337" s="330">
        <v>10.55</v>
      </c>
    </row>
    <row r="338" spans="1:58" x14ac:dyDescent="0.25">
      <c r="A338" s="232">
        <v>40878</v>
      </c>
      <c r="B338" s="246">
        <v>6.58</v>
      </c>
      <c r="C338" s="248">
        <v>6.31</v>
      </c>
      <c r="D338"/>
      <c r="E338"/>
      <c r="F338"/>
      <c r="G338"/>
      <c r="H338" s="246">
        <v>7.47</v>
      </c>
      <c r="I338" s="246">
        <v>1.8</v>
      </c>
      <c r="J338"/>
      <c r="K338"/>
      <c r="L338"/>
      <c r="M338"/>
      <c r="N338" s="247">
        <v>38</v>
      </c>
      <c r="O338"/>
      <c r="P338"/>
      <c r="Q338"/>
      <c r="R338" s="247">
        <v>0</v>
      </c>
      <c r="S338" s="248">
        <v>0.748</v>
      </c>
      <c r="T338"/>
      <c r="U338"/>
      <c r="V338" s="248">
        <v>0.41499999999999998</v>
      </c>
      <c r="W338" s="248">
        <v>0.13100000000000001</v>
      </c>
      <c r="X338"/>
      <c r="Y338"/>
      <c r="Z338"/>
      <c r="AA338"/>
      <c r="AB338"/>
      <c r="AC338" s="249">
        <v>31.5</v>
      </c>
      <c r="AD338"/>
      <c r="AE338"/>
      <c r="AF338"/>
      <c r="AG338"/>
      <c r="AH338" s="249">
        <v>63</v>
      </c>
      <c r="AI338"/>
      <c r="AJ338" s="249">
        <v>26.6</v>
      </c>
      <c r="AK338"/>
      <c r="AL338" s="249">
        <v>7.2</v>
      </c>
      <c r="AM338" s="248">
        <v>0.113</v>
      </c>
      <c r="AN338"/>
      <c r="AO338" s="249">
        <v>3.5</v>
      </c>
      <c r="AP338" s="246">
        <v>65.03</v>
      </c>
      <c r="AQ338" s="246">
        <v>0.69</v>
      </c>
      <c r="AR338"/>
      <c r="AS338"/>
      <c r="AT338"/>
      <c r="AU338"/>
      <c r="AV338" s="248">
        <v>12.78</v>
      </c>
      <c r="AW338" s="248">
        <v>11.853999999999999</v>
      </c>
      <c r="AX338"/>
      <c r="AY338"/>
      <c r="AZ338"/>
      <c r="BA338"/>
      <c r="BB338"/>
      <c r="BC338"/>
      <c r="BD338" s="246">
        <v>25.82</v>
      </c>
      <c r="BE338" s="246">
        <v>12.83</v>
      </c>
      <c r="BF338" s="246">
        <v>10.81</v>
      </c>
    </row>
    <row r="339" spans="1:58" x14ac:dyDescent="0.25">
      <c r="A339" s="232">
        <v>40879</v>
      </c>
      <c r="B339" s="246">
        <v>6.55</v>
      </c>
      <c r="C339" s="248">
        <v>6.37</v>
      </c>
      <c r="D339"/>
      <c r="E339"/>
      <c r="F339"/>
      <c r="G339"/>
      <c r="H339" s="246">
        <v>7.79</v>
      </c>
      <c r="I339" s="246">
        <v>1.81</v>
      </c>
      <c r="J339"/>
      <c r="K339"/>
      <c r="L339"/>
      <c r="M339"/>
      <c r="N339" s="247">
        <v>33</v>
      </c>
      <c r="O339"/>
      <c r="P339"/>
      <c r="Q339"/>
      <c r="R339" s="247">
        <v>0</v>
      </c>
      <c r="S339" s="248">
        <v>0.89100000000000001</v>
      </c>
      <c r="T339"/>
      <c r="U339"/>
      <c r="V339" s="248">
        <v>0.27300000000000002</v>
      </c>
      <c r="W339" s="248">
        <v>0.13900000000000001</v>
      </c>
      <c r="X339"/>
      <c r="Y339"/>
      <c r="Z339"/>
      <c r="AA339"/>
      <c r="AB339"/>
      <c r="AC339" s="249">
        <v>30.7</v>
      </c>
      <c r="AD339"/>
      <c r="AE339"/>
      <c r="AF339"/>
      <c r="AG339"/>
      <c r="AH339" s="249">
        <v>61.4</v>
      </c>
      <c r="AI339"/>
      <c r="AJ339" s="249">
        <v>27.4</v>
      </c>
      <c r="AK339"/>
      <c r="AL339" s="249">
        <v>6.9</v>
      </c>
      <c r="AM339" s="248">
        <v>0.10100000000000001</v>
      </c>
      <c r="AN339"/>
      <c r="AO339" s="249">
        <v>4.3</v>
      </c>
      <c r="AP339" s="246">
        <v>65.510000000000005</v>
      </c>
      <c r="AQ339" s="246">
        <v>0.71</v>
      </c>
      <c r="AR339"/>
      <c r="AS339"/>
      <c r="AT339"/>
      <c r="AU339"/>
      <c r="AV339" s="248">
        <v>13.324999999999999</v>
      </c>
      <c r="AW339" s="248">
        <v>11.821</v>
      </c>
      <c r="AX339"/>
      <c r="AY339"/>
      <c r="AZ339"/>
      <c r="BA339"/>
      <c r="BB339"/>
      <c r="BC339"/>
      <c r="BD339" s="246">
        <v>26.81</v>
      </c>
      <c r="BE339" s="246">
        <v>13.72</v>
      </c>
      <c r="BF339" s="246">
        <v>10.49</v>
      </c>
    </row>
    <row r="340" spans="1:58" x14ac:dyDescent="0.25">
      <c r="A340" s="232">
        <v>40880</v>
      </c>
      <c r="B340" s="246">
        <v>6.62</v>
      </c>
      <c r="C340" s="248">
        <v>6.28</v>
      </c>
      <c r="D340"/>
      <c r="E340"/>
      <c r="F340"/>
      <c r="G340"/>
      <c r="H340" s="246">
        <v>7.26</v>
      </c>
      <c r="I340" s="246">
        <v>1.82</v>
      </c>
      <c r="J340"/>
      <c r="K340"/>
      <c r="L340"/>
      <c r="M340"/>
      <c r="N340" s="247">
        <v>27</v>
      </c>
      <c r="O340"/>
      <c r="P340"/>
      <c r="Q340"/>
      <c r="R340" s="247">
        <v>0</v>
      </c>
      <c r="S340" s="248">
        <v>0.72899999999999998</v>
      </c>
      <c r="T340"/>
      <c r="U340"/>
      <c r="V340" s="248">
        <v>0.123</v>
      </c>
      <c r="W340" s="248">
        <v>0.32700000000000001</v>
      </c>
      <c r="X340"/>
      <c r="Y340"/>
      <c r="Z340"/>
      <c r="AA340"/>
      <c r="AB340"/>
      <c r="AC340" s="249">
        <v>31.7</v>
      </c>
      <c r="AD340"/>
      <c r="AE340"/>
      <c r="AF340"/>
      <c r="AG340"/>
      <c r="AH340" s="249">
        <v>63.5</v>
      </c>
      <c r="AI340"/>
      <c r="AJ340" s="249">
        <v>25</v>
      </c>
      <c r="AK340"/>
      <c r="AL340" s="249">
        <v>7</v>
      </c>
      <c r="AM340" s="248">
        <v>9.4E-2</v>
      </c>
      <c r="AN340"/>
      <c r="AO340" s="249">
        <v>4.2</v>
      </c>
      <c r="AP340" s="246">
        <v>65.09</v>
      </c>
      <c r="AQ340" s="246">
        <v>0.63</v>
      </c>
      <c r="AR340"/>
      <c r="AS340"/>
      <c r="AT340"/>
      <c r="AU340"/>
      <c r="AV340" s="248">
        <v>13.12</v>
      </c>
      <c r="AW340" s="248">
        <v>12.04</v>
      </c>
      <c r="AX340"/>
      <c r="AY340"/>
      <c r="AZ340"/>
      <c r="BA340"/>
      <c r="BB340"/>
      <c r="BC340"/>
      <c r="BD340" s="246">
        <v>29.51</v>
      </c>
      <c r="BE340" s="242">
        <f>(BE338+BE339)/2</f>
        <v>13.275</v>
      </c>
      <c r="BF340" s="246">
        <v>12.62</v>
      </c>
    </row>
    <row r="341" spans="1:58" x14ac:dyDescent="0.25">
      <c r="A341" s="232">
        <v>40881</v>
      </c>
      <c r="B341" s="242">
        <f t="shared" ref="B341:C341" si="544">(B340+B342)/2</f>
        <v>6.6750000000000007</v>
      </c>
      <c r="C341" s="244">
        <f t="shared" si="544"/>
        <v>6.33</v>
      </c>
      <c r="D341"/>
      <c r="E341"/>
      <c r="F341"/>
      <c r="G341"/>
      <c r="H341" s="242">
        <f t="shared" ref="H341:I341" si="545">(H340+H342)/2</f>
        <v>7.1449999999999996</v>
      </c>
      <c r="I341" s="242">
        <f t="shared" si="545"/>
        <v>1.81</v>
      </c>
      <c r="J341"/>
      <c r="K341"/>
      <c r="L341"/>
      <c r="M341"/>
      <c r="N341" s="243">
        <f t="shared" ref="N341" si="546">(N340+N342)/2</f>
        <v>33.5</v>
      </c>
      <c r="O341"/>
      <c r="P341"/>
      <c r="Q341"/>
      <c r="R341" s="243">
        <f t="shared" ref="R341:S341" si="547">(R340+R342)/2</f>
        <v>0</v>
      </c>
      <c r="S341" s="244">
        <f t="shared" si="547"/>
        <v>0.73199999999999998</v>
      </c>
      <c r="T341"/>
      <c r="U341"/>
      <c r="V341" s="244">
        <f t="shared" ref="V341:W341" si="548">(V340+V342)/2</f>
        <v>0.22800000000000001</v>
      </c>
      <c r="W341" s="244">
        <f t="shared" si="548"/>
        <v>0.34550000000000003</v>
      </c>
      <c r="X341"/>
      <c r="Y341"/>
      <c r="Z341"/>
      <c r="AA341"/>
      <c r="AB341"/>
      <c r="AC341" s="245">
        <f t="shared" ref="AC341" si="549">(AC340+AC342)/2</f>
        <v>29.7</v>
      </c>
      <c r="AD341"/>
      <c r="AE341"/>
      <c r="AF341"/>
      <c r="AG341"/>
      <c r="AH341" s="245">
        <f t="shared" ref="AH341" si="550">(AH340+AH342)/2</f>
        <v>59.4</v>
      </c>
      <c r="AI341"/>
      <c r="AJ341" s="245">
        <f t="shared" ref="AJ341" si="551">(AJ340+AJ342)/2</f>
        <v>24.45</v>
      </c>
      <c r="AK341"/>
      <c r="AL341" s="245">
        <f t="shared" ref="AL341:AM341" si="552">(AL340+AL342)/2</f>
        <v>6.55</v>
      </c>
      <c r="AM341" s="244">
        <f t="shared" si="552"/>
        <v>7.5499999999999998E-2</v>
      </c>
      <c r="AN341"/>
      <c r="AO341" s="245">
        <f t="shared" ref="AO341:AQ341" si="553">(AO340+AO342)/2</f>
        <v>3.85</v>
      </c>
      <c r="AP341" s="242">
        <f t="shared" si="553"/>
        <v>64.814999999999998</v>
      </c>
      <c r="AQ341" s="242">
        <f t="shared" si="553"/>
        <v>0.62</v>
      </c>
      <c r="AR341"/>
      <c r="AS341"/>
      <c r="AT341"/>
      <c r="AU341"/>
      <c r="AV341" s="244">
        <f t="shared" ref="AV341:AW341" si="554">(AV340+AV342)/2</f>
        <v>13.483499999999999</v>
      </c>
      <c r="AW341" s="244">
        <f t="shared" si="554"/>
        <v>12.108000000000001</v>
      </c>
      <c r="AX341"/>
      <c r="AY341"/>
      <c r="AZ341"/>
      <c r="BA341"/>
      <c r="BB341"/>
      <c r="BC341"/>
      <c r="BD341" s="242">
        <f t="shared" ref="BD341" si="555">(BD340+BD342)/2</f>
        <v>26.725000000000001</v>
      </c>
      <c r="BE341" s="242">
        <f>(BE339+BE340)/2</f>
        <v>13.4975</v>
      </c>
      <c r="BF341" s="242">
        <f>(BF340+BF342)/2</f>
        <v>11.21</v>
      </c>
    </row>
    <row r="342" spans="1:58" x14ac:dyDescent="0.25">
      <c r="A342" s="232">
        <v>40882</v>
      </c>
      <c r="B342" s="246">
        <v>6.73</v>
      </c>
      <c r="C342" s="248">
        <v>6.38</v>
      </c>
      <c r="D342"/>
      <c r="E342"/>
      <c r="F342"/>
      <c r="G342"/>
      <c r="H342" s="246">
        <v>7.03</v>
      </c>
      <c r="I342" s="246">
        <v>1.8</v>
      </c>
      <c r="J342"/>
      <c r="K342"/>
      <c r="L342"/>
      <c r="M342"/>
      <c r="N342" s="247">
        <v>40</v>
      </c>
      <c r="O342"/>
      <c r="P342"/>
      <c r="Q342"/>
      <c r="R342" s="247">
        <v>0</v>
      </c>
      <c r="S342" s="248">
        <v>0.73499999999999999</v>
      </c>
      <c r="T342"/>
      <c r="U342"/>
      <c r="V342" s="248">
        <v>0.33300000000000002</v>
      </c>
      <c r="W342" s="248">
        <v>0.36399999999999999</v>
      </c>
      <c r="X342"/>
      <c r="Y342"/>
      <c r="Z342"/>
      <c r="AA342"/>
      <c r="AB342"/>
      <c r="AC342" s="249">
        <v>27.7</v>
      </c>
      <c r="AD342"/>
      <c r="AE342"/>
      <c r="AF342"/>
      <c r="AG342"/>
      <c r="AH342" s="249">
        <v>55.3</v>
      </c>
      <c r="AI342"/>
      <c r="AJ342" s="249">
        <v>23.9</v>
      </c>
      <c r="AK342"/>
      <c r="AL342" s="249">
        <v>6.1</v>
      </c>
      <c r="AM342" s="248">
        <v>5.7000000000000002E-2</v>
      </c>
      <c r="AN342"/>
      <c r="AO342" s="249">
        <v>3.5</v>
      </c>
      <c r="AP342" s="246">
        <v>64.540000000000006</v>
      </c>
      <c r="AQ342" s="246">
        <v>0.61</v>
      </c>
      <c r="AR342"/>
      <c r="AS342"/>
      <c r="AT342"/>
      <c r="AU342"/>
      <c r="AV342" s="248">
        <v>13.847</v>
      </c>
      <c r="AW342" s="248">
        <v>12.176</v>
      </c>
      <c r="AX342"/>
      <c r="AY342"/>
      <c r="AZ342"/>
      <c r="BA342"/>
      <c r="BB342"/>
      <c r="BC342"/>
      <c r="BD342" s="246">
        <v>23.94</v>
      </c>
      <c r="BE342" s="242">
        <f>(BE340+BE341)/2</f>
        <v>13.38625</v>
      </c>
      <c r="BF342" s="246">
        <v>9.8000000000000007</v>
      </c>
    </row>
    <row r="343" spans="1:58" x14ac:dyDescent="0.25">
      <c r="A343" s="232">
        <v>40883</v>
      </c>
      <c r="B343" s="246">
        <v>6.4</v>
      </c>
      <c r="C343" s="248">
        <v>6.16</v>
      </c>
      <c r="D343"/>
      <c r="E343"/>
      <c r="F343"/>
      <c r="G343"/>
      <c r="H343" s="246">
        <v>7.22</v>
      </c>
      <c r="I343" s="246">
        <v>1.86</v>
      </c>
      <c r="J343"/>
      <c r="K343"/>
      <c r="L343"/>
      <c r="M343"/>
      <c r="N343" s="247">
        <v>39</v>
      </c>
      <c r="O343"/>
      <c r="P343"/>
      <c r="Q343"/>
      <c r="R343" s="247">
        <v>0</v>
      </c>
      <c r="S343" s="248">
        <v>0.72899999999999998</v>
      </c>
      <c r="T343"/>
      <c r="U343"/>
      <c r="V343" s="248">
        <v>0.17499999999999999</v>
      </c>
      <c r="W343" s="248">
        <v>0.17799999999999999</v>
      </c>
      <c r="X343"/>
      <c r="Y343"/>
      <c r="Z343"/>
      <c r="AA343"/>
      <c r="AB343"/>
      <c r="AC343" s="249">
        <v>31.7</v>
      </c>
      <c r="AD343"/>
      <c r="AE343"/>
      <c r="AF343"/>
      <c r="AG343"/>
      <c r="AH343" s="249">
        <v>63.2</v>
      </c>
      <c r="AI343"/>
      <c r="AJ343" s="249">
        <v>26.8</v>
      </c>
      <c r="AK343"/>
      <c r="AL343" s="249">
        <v>6.5</v>
      </c>
      <c r="AM343" s="248">
        <v>4.3999999999999997E-2</v>
      </c>
      <c r="AN343"/>
      <c r="AO343" s="249">
        <v>7</v>
      </c>
      <c r="AP343" s="246">
        <v>70.41</v>
      </c>
      <c r="AQ343" s="246">
        <v>0.79</v>
      </c>
      <c r="AR343"/>
      <c r="AS343"/>
      <c r="AT343"/>
      <c r="AU343"/>
      <c r="AV343" s="248">
        <v>14.077999999999999</v>
      </c>
      <c r="AW343" s="248">
        <v>12.081</v>
      </c>
      <c r="AX343"/>
      <c r="AY343"/>
      <c r="AZ343"/>
      <c r="BA343"/>
      <c r="BB343"/>
      <c r="BC343"/>
      <c r="BD343" s="246">
        <v>24.41</v>
      </c>
      <c r="BE343" s="242">
        <f>(BE341+BE342)/2</f>
        <v>13.441875</v>
      </c>
      <c r="BF343" s="246">
        <v>11.43</v>
      </c>
    </row>
    <row r="344" spans="1:58" x14ac:dyDescent="0.25">
      <c r="A344" s="232">
        <v>40884</v>
      </c>
      <c r="B344" s="246">
        <v>6.48</v>
      </c>
      <c r="C344" s="248">
        <v>6.15</v>
      </c>
      <c r="D344"/>
      <c r="E344"/>
      <c r="F344"/>
      <c r="G344"/>
      <c r="H344" s="246">
        <v>7.42</v>
      </c>
      <c r="I344" s="246">
        <v>1.89</v>
      </c>
      <c r="J344"/>
      <c r="K344"/>
      <c r="L344"/>
      <c r="M344"/>
      <c r="N344" s="247">
        <v>30</v>
      </c>
      <c r="O344"/>
      <c r="P344"/>
      <c r="Q344"/>
      <c r="R344" s="247">
        <v>0</v>
      </c>
      <c r="S344" s="248">
        <v>0.67800000000000005</v>
      </c>
      <c r="T344"/>
      <c r="U344"/>
      <c r="V344" s="248">
        <v>0.13700000000000001</v>
      </c>
      <c r="W344" s="248">
        <v>0.23899999999999999</v>
      </c>
      <c r="X344"/>
      <c r="Y344"/>
      <c r="Z344"/>
      <c r="AA344"/>
      <c r="AB344"/>
      <c r="AC344" s="249">
        <v>32</v>
      </c>
      <c r="AD344"/>
      <c r="AE344"/>
      <c r="AF344"/>
      <c r="AG344"/>
      <c r="AH344" s="249">
        <v>64</v>
      </c>
      <c r="AI344"/>
      <c r="AJ344" s="249">
        <v>27.5</v>
      </c>
      <c r="AK344"/>
      <c r="AL344" s="249">
        <v>6.2</v>
      </c>
      <c r="AM344" s="248">
        <v>7.0999999999999994E-2</v>
      </c>
      <c r="AN344"/>
      <c r="AO344" s="249">
        <v>6.7</v>
      </c>
      <c r="AP344" s="246">
        <v>69.92</v>
      </c>
      <c r="AQ344" s="246">
        <v>0.61</v>
      </c>
      <c r="AR344"/>
      <c r="AS344"/>
      <c r="AT344"/>
      <c r="AU344"/>
      <c r="AV344" s="248">
        <v>14.096</v>
      </c>
      <c r="AW344" s="248">
        <v>12.705</v>
      </c>
      <c r="AX344"/>
      <c r="AY344"/>
      <c r="AZ344"/>
      <c r="BA344"/>
      <c r="BB344"/>
      <c r="BC344"/>
      <c r="BD344" s="246">
        <v>25.65</v>
      </c>
      <c r="BE344" s="242">
        <f>(BE342+BE343)/2</f>
        <v>13.4140625</v>
      </c>
      <c r="BF344" s="246">
        <v>10.11</v>
      </c>
    </row>
    <row r="345" spans="1:58" x14ac:dyDescent="0.25">
      <c r="A345" s="232">
        <v>40885</v>
      </c>
      <c r="B345" s="246">
        <v>6.26</v>
      </c>
      <c r="C345" s="248">
        <v>6.11</v>
      </c>
      <c r="D345"/>
      <c r="E345"/>
      <c r="F345"/>
      <c r="G345"/>
      <c r="H345" s="246">
        <v>7.09</v>
      </c>
      <c r="I345" s="246">
        <v>1.92</v>
      </c>
      <c r="J345"/>
      <c r="K345"/>
      <c r="L345"/>
      <c r="M345"/>
      <c r="N345" s="247">
        <v>54</v>
      </c>
      <c r="O345"/>
      <c r="P345"/>
      <c r="Q345"/>
      <c r="R345" s="247">
        <v>0</v>
      </c>
      <c r="S345" s="248">
        <v>0.74299999999999999</v>
      </c>
      <c r="T345"/>
      <c r="U345"/>
      <c r="V345" s="248">
        <v>0.113</v>
      </c>
      <c r="W345" s="248">
        <v>0.252</v>
      </c>
      <c r="X345"/>
      <c r="Y345"/>
      <c r="Z345"/>
      <c r="AA345"/>
      <c r="AB345"/>
      <c r="AC345" s="249">
        <v>28.8</v>
      </c>
      <c r="AD345"/>
      <c r="AE345"/>
      <c r="AF345"/>
      <c r="AG345"/>
      <c r="AH345" s="249">
        <v>57.6</v>
      </c>
      <c r="AI345"/>
      <c r="AJ345" s="249">
        <v>23.8</v>
      </c>
      <c r="AK345"/>
      <c r="AL345" s="249">
        <v>5.7</v>
      </c>
      <c r="AM345" s="248">
        <v>7.2999999999999995E-2</v>
      </c>
      <c r="AN345"/>
      <c r="AO345" s="249">
        <v>3.7</v>
      </c>
      <c r="AP345" s="246">
        <v>65.03</v>
      </c>
      <c r="AQ345" s="246">
        <v>0.56999999999999995</v>
      </c>
      <c r="AR345"/>
      <c r="AS345"/>
      <c r="AT345"/>
      <c r="AU345"/>
      <c r="AV345" s="248">
        <v>12.798</v>
      </c>
      <c r="AW345" s="248">
        <v>11.875</v>
      </c>
      <c r="AX345"/>
      <c r="AY345"/>
      <c r="AZ345"/>
      <c r="BA345"/>
      <c r="BB345"/>
      <c r="BC345"/>
      <c r="BD345" s="246">
        <v>26.55</v>
      </c>
      <c r="BE345" s="246">
        <v>12.84</v>
      </c>
      <c r="BF345" s="246">
        <v>14.53</v>
      </c>
    </row>
    <row r="346" spans="1:58" x14ac:dyDescent="0.25">
      <c r="A346" s="232">
        <v>40886</v>
      </c>
      <c r="B346" s="246">
        <v>6.13</v>
      </c>
      <c r="C346" s="248">
        <v>6.26</v>
      </c>
      <c r="D346"/>
      <c r="E346"/>
      <c r="F346"/>
      <c r="G346"/>
      <c r="H346" s="246">
        <v>7.4</v>
      </c>
      <c r="I346" s="246">
        <v>1.99</v>
      </c>
      <c r="J346"/>
      <c r="K346"/>
      <c r="L346"/>
      <c r="M346"/>
      <c r="N346" s="247">
        <v>72</v>
      </c>
      <c r="O346"/>
      <c r="P346"/>
      <c r="Q346"/>
      <c r="R346" s="247">
        <v>0</v>
      </c>
      <c r="S346" s="244">
        <f t="shared" ref="S346:S356" si="556">(S344+S345)/2</f>
        <v>0.71050000000000002</v>
      </c>
      <c r="T346"/>
      <c r="U346"/>
      <c r="V346" s="248">
        <v>0.214</v>
      </c>
      <c r="W346" s="248">
        <v>0.13800000000000001</v>
      </c>
      <c r="X346"/>
      <c r="Y346"/>
      <c r="Z346"/>
      <c r="AA346"/>
      <c r="AB346"/>
      <c r="AC346" s="249">
        <v>27.9</v>
      </c>
      <c r="AD346"/>
      <c r="AE346"/>
      <c r="AF346"/>
      <c r="AG346"/>
      <c r="AH346" s="249">
        <v>55.8</v>
      </c>
      <c r="AI346"/>
      <c r="AJ346" s="249">
        <v>24.2</v>
      </c>
      <c r="AK346"/>
      <c r="AL346" s="249">
        <v>6.7</v>
      </c>
      <c r="AM346" s="248">
        <v>8.5999999999999993E-2</v>
      </c>
      <c r="AN346"/>
      <c r="AO346" s="249">
        <v>3.2</v>
      </c>
      <c r="AP346" s="246">
        <v>75.790000000000006</v>
      </c>
      <c r="AQ346" s="246">
        <v>0.78</v>
      </c>
      <c r="AR346"/>
      <c r="AS346"/>
      <c r="AT346"/>
      <c r="AU346"/>
      <c r="AV346" s="248">
        <v>14.215</v>
      </c>
      <c r="AW346" s="248">
        <v>12.430999999999999</v>
      </c>
      <c r="AX346"/>
      <c r="AY346"/>
      <c r="AZ346"/>
      <c r="BA346"/>
      <c r="BB346"/>
      <c r="BC346"/>
      <c r="BD346" s="246">
        <v>33.82</v>
      </c>
      <c r="BE346" s="246">
        <v>11.59</v>
      </c>
      <c r="BF346" s="246">
        <v>11.13</v>
      </c>
    </row>
    <row r="347" spans="1:58" x14ac:dyDescent="0.25">
      <c r="A347" s="232">
        <v>40887</v>
      </c>
      <c r="B347" s="246">
        <v>5.94</v>
      </c>
      <c r="C347" s="248">
        <v>5.98</v>
      </c>
      <c r="D347"/>
      <c r="E347"/>
      <c r="F347"/>
      <c r="G347"/>
      <c r="H347" s="246">
        <v>7.64</v>
      </c>
      <c r="I347" s="246">
        <v>2.0499999999999998</v>
      </c>
      <c r="J347"/>
      <c r="K347"/>
      <c r="L347"/>
      <c r="M347"/>
      <c r="N347" s="247">
        <v>81</v>
      </c>
      <c r="O347"/>
      <c r="P347"/>
      <c r="Q347"/>
      <c r="R347" s="247">
        <v>0</v>
      </c>
      <c r="S347" s="244">
        <f t="shared" si="556"/>
        <v>0.72675000000000001</v>
      </c>
      <c r="T347"/>
      <c r="U347"/>
      <c r="V347" s="248">
        <v>0.14599999999999999</v>
      </c>
      <c r="W347" s="248">
        <v>0.113</v>
      </c>
      <c r="X347"/>
      <c r="Y347"/>
      <c r="Z347"/>
      <c r="AA347"/>
      <c r="AB347"/>
      <c r="AC347" s="249">
        <v>30.2</v>
      </c>
      <c r="AD347"/>
      <c r="AE347"/>
      <c r="AF347"/>
      <c r="AG347"/>
      <c r="AH347" s="249">
        <v>60.4</v>
      </c>
      <c r="AI347"/>
      <c r="AJ347" s="249">
        <v>23.8</v>
      </c>
      <c r="AK347"/>
      <c r="AL347" s="249">
        <v>7.2</v>
      </c>
      <c r="AM347" s="248">
        <v>9.4E-2</v>
      </c>
      <c r="AN347"/>
      <c r="AO347" s="249">
        <v>2.7</v>
      </c>
      <c r="AP347" s="246">
        <v>65.03</v>
      </c>
      <c r="AQ347" s="246">
        <v>0.37</v>
      </c>
      <c r="AR347"/>
      <c r="AS347"/>
      <c r="AT347"/>
      <c r="AU347"/>
      <c r="AV347" s="248">
        <v>13.08</v>
      </c>
      <c r="AW347" s="248">
        <v>12.22</v>
      </c>
      <c r="AX347"/>
      <c r="AY347"/>
      <c r="AZ347"/>
      <c r="BA347"/>
      <c r="BB347"/>
      <c r="BC347"/>
      <c r="BD347" s="246">
        <v>33.869999999999997</v>
      </c>
      <c r="BE347" s="246">
        <v>12.76</v>
      </c>
      <c r="BF347" s="246">
        <v>10.58</v>
      </c>
    </row>
    <row r="348" spans="1:58" x14ac:dyDescent="0.25">
      <c r="A348" s="232">
        <v>40888</v>
      </c>
      <c r="B348" s="242">
        <f t="shared" ref="B348" si="557">(B347+B349)/2</f>
        <v>6.1550000000000002</v>
      </c>
      <c r="C348" s="244">
        <f>(C347+C349)/2</f>
        <v>5.9749999999999996</v>
      </c>
      <c r="D348"/>
      <c r="E348"/>
      <c r="F348"/>
      <c r="G348"/>
      <c r="H348" s="242">
        <f>(H347+H349)/2</f>
        <v>7.47</v>
      </c>
      <c r="I348" s="246">
        <v>2.0299999999999998</v>
      </c>
      <c r="J348"/>
      <c r="K348"/>
      <c r="L348"/>
      <c r="M348"/>
      <c r="N348" s="243">
        <f t="shared" ref="N348" si="558">(N347+N349)/2</f>
        <v>64.5</v>
      </c>
      <c r="O348"/>
      <c r="P348"/>
      <c r="Q348"/>
      <c r="R348" s="243">
        <f t="shared" ref="R348" si="559">(R347+R349)/2</f>
        <v>0</v>
      </c>
      <c r="S348" s="244">
        <f t="shared" si="556"/>
        <v>0.71862500000000007</v>
      </c>
      <c r="T348"/>
      <c r="U348"/>
      <c r="V348" s="244">
        <f t="shared" ref="V348:W348" si="560">(V347+V349)/2</f>
        <v>0.13650000000000001</v>
      </c>
      <c r="W348" s="244">
        <f t="shared" si="560"/>
        <v>0.1115</v>
      </c>
      <c r="X348"/>
      <c r="Y348"/>
      <c r="Z348"/>
      <c r="AA348"/>
      <c r="AB348"/>
      <c r="AC348" s="245">
        <f t="shared" ref="AC348" si="561">(AC347+AC349)/2</f>
        <v>30.799999999999997</v>
      </c>
      <c r="AD348"/>
      <c r="AE348"/>
      <c r="AF348"/>
      <c r="AG348"/>
      <c r="AH348" s="245">
        <f t="shared" ref="AH348" si="562">(AH347+AH349)/2</f>
        <v>61.599999999999994</v>
      </c>
      <c r="AI348"/>
      <c r="AJ348" s="245">
        <f t="shared" ref="AJ348" si="563">(AJ347+AJ349)/2</f>
        <v>24.15</v>
      </c>
      <c r="AK348"/>
      <c r="AL348" s="245">
        <f t="shared" ref="AL348:AM348" si="564">(AL347+AL349)/2</f>
        <v>7.0500000000000007</v>
      </c>
      <c r="AM348" s="244">
        <f t="shared" si="564"/>
        <v>0.11849999999999999</v>
      </c>
      <c r="AN348"/>
      <c r="AO348" s="245">
        <f t="shared" ref="AO348" si="565">(AO347+AO349)/2</f>
        <v>2.85</v>
      </c>
      <c r="AP348" s="246">
        <v>70.41</v>
      </c>
      <c r="AQ348" s="246">
        <v>0.72</v>
      </c>
      <c r="AR348"/>
      <c r="AS348"/>
      <c r="AT348"/>
      <c r="AU348"/>
      <c r="AV348" s="248">
        <v>12.481</v>
      </c>
      <c r="AW348" s="248">
        <v>11.606999999999999</v>
      </c>
      <c r="AX348"/>
      <c r="AY348"/>
      <c r="AZ348"/>
      <c r="BA348"/>
      <c r="BB348"/>
      <c r="BC348"/>
      <c r="BD348" s="242">
        <f>(BD347+BD349)/2</f>
        <v>32.03</v>
      </c>
      <c r="BE348" s="242">
        <f>(BE347+BE349)/2</f>
        <v>12.36</v>
      </c>
      <c r="BF348" s="242">
        <f>(BF347+BF349)/2</f>
        <v>11.61</v>
      </c>
    </row>
    <row r="349" spans="1:58" x14ac:dyDescent="0.25">
      <c r="A349" s="232">
        <v>40889</v>
      </c>
      <c r="B349" s="246">
        <v>6.37</v>
      </c>
      <c r="C349" s="248">
        <v>5.97</v>
      </c>
      <c r="D349"/>
      <c r="E349"/>
      <c r="F349"/>
      <c r="G349"/>
      <c r="H349" s="246">
        <v>7.3</v>
      </c>
      <c r="I349" s="246">
        <v>1.94</v>
      </c>
      <c r="J349"/>
      <c r="K349"/>
      <c r="L349"/>
      <c r="M349"/>
      <c r="N349" s="247">
        <v>48</v>
      </c>
      <c r="O349"/>
      <c r="P349"/>
      <c r="Q349"/>
      <c r="R349" s="247">
        <v>0</v>
      </c>
      <c r="S349" s="244">
        <f t="shared" si="556"/>
        <v>0.72268750000000004</v>
      </c>
      <c r="T349"/>
      <c r="U349"/>
      <c r="V349" s="248">
        <v>0.127</v>
      </c>
      <c r="W349" s="248">
        <v>0.11</v>
      </c>
      <c r="X349"/>
      <c r="Y349"/>
      <c r="Z349"/>
      <c r="AA349"/>
      <c r="AB349"/>
      <c r="AC349" s="249">
        <v>31.4</v>
      </c>
      <c r="AD349"/>
      <c r="AE349"/>
      <c r="AF349"/>
      <c r="AG349"/>
      <c r="AH349" s="249">
        <v>62.8</v>
      </c>
      <c r="AI349"/>
      <c r="AJ349" s="249">
        <v>24.5</v>
      </c>
      <c r="AK349"/>
      <c r="AL349" s="249">
        <v>6.9</v>
      </c>
      <c r="AM349" s="248">
        <v>0.14299999999999999</v>
      </c>
      <c r="AN349"/>
      <c r="AO349" s="249">
        <v>3</v>
      </c>
      <c r="AP349" s="246">
        <v>74.819999999999993</v>
      </c>
      <c r="AQ349" s="246">
        <v>1.01</v>
      </c>
      <c r="AR349"/>
      <c r="AS349"/>
      <c r="AT349"/>
      <c r="AU349"/>
      <c r="AV349" s="248">
        <v>13.695</v>
      </c>
      <c r="AW349" s="248">
        <v>11.500999999999999</v>
      </c>
      <c r="AX349"/>
      <c r="AY349"/>
      <c r="AZ349"/>
      <c r="BA349"/>
      <c r="BB349"/>
      <c r="BC349"/>
      <c r="BD349" s="246">
        <v>30.19</v>
      </c>
      <c r="BE349" s="246">
        <v>11.96</v>
      </c>
      <c r="BF349" s="246">
        <v>12.64</v>
      </c>
    </row>
    <row r="350" spans="1:58" x14ac:dyDescent="0.25">
      <c r="A350" s="232">
        <v>40890</v>
      </c>
      <c r="B350" s="246">
        <v>6.19</v>
      </c>
      <c r="C350" s="248">
        <v>5.75</v>
      </c>
      <c r="D350"/>
      <c r="E350"/>
      <c r="F350"/>
      <c r="G350"/>
      <c r="H350" s="246">
        <v>7.75</v>
      </c>
      <c r="I350" s="246">
        <v>1.95</v>
      </c>
      <c r="J350"/>
      <c r="K350"/>
      <c r="L350"/>
      <c r="M350"/>
      <c r="N350" s="247">
        <v>57</v>
      </c>
      <c r="O350"/>
      <c r="P350"/>
      <c r="Q350"/>
      <c r="R350" s="247">
        <v>0</v>
      </c>
      <c r="S350" s="244">
        <f t="shared" si="556"/>
        <v>0.72065625</v>
      </c>
      <c r="T350"/>
      <c r="U350"/>
      <c r="V350" s="248">
        <v>0.14599999999999999</v>
      </c>
      <c r="W350" s="248">
        <v>0.14699999999999999</v>
      </c>
      <c r="X350"/>
      <c r="Y350"/>
      <c r="Z350"/>
      <c r="AA350"/>
      <c r="AB350"/>
      <c r="AC350" s="249">
        <v>32</v>
      </c>
      <c r="AD350"/>
      <c r="AE350"/>
      <c r="AF350"/>
      <c r="AG350"/>
      <c r="AH350" s="249">
        <v>64</v>
      </c>
      <c r="AI350"/>
      <c r="AJ350" s="249">
        <v>21.6</v>
      </c>
      <c r="AK350"/>
      <c r="AL350" s="249">
        <v>7</v>
      </c>
      <c r="AM350" s="248">
        <v>0.124</v>
      </c>
      <c r="AN350"/>
      <c r="AO350" s="249">
        <v>2.5</v>
      </c>
      <c r="AP350" s="246">
        <v>66.099999999999994</v>
      </c>
      <c r="AQ350" s="246">
        <v>0.86</v>
      </c>
      <c r="AR350"/>
      <c r="AS350"/>
      <c r="AT350"/>
      <c r="AU350"/>
      <c r="AV350" s="248">
        <v>12.964</v>
      </c>
      <c r="AW350" s="248">
        <v>10.679</v>
      </c>
      <c r="AX350"/>
      <c r="AY350"/>
      <c r="AZ350"/>
      <c r="BA350"/>
      <c r="BB350"/>
      <c r="BC350"/>
      <c r="BD350" s="246">
        <v>33.200000000000003</v>
      </c>
      <c r="BE350" s="246">
        <v>11.75</v>
      </c>
      <c r="BF350" s="246">
        <v>13.9</v>
      </c>
    </row>
    <row r="351" spans="1:58" x14ac:dyDescent="0.25">
      <c r="A351" s="232">
        <v>40891</v>
      </c>
      <c r="B351" s="246">
        <v>6.05</v>
      </c>
      <c r="C351" s="248">
        <v>6.52</v>
      </c>
      <c r="D351"/>
      <c r="E351"/>
      <c r="F351"/>
      <c r="G351"/>
      <c r="H351" s="246">
        <v>7.14</v>
      </c>
      <c r="I351" s="246">
        <v>1.9</v>
      </c>
      <c r="J351"/>
      <c r="K351"/>
      <c r="L351"/>
      <c r="M351"/>
      <c r="N351" s="243">
        <f>(N350+N352)/2</f>
        <v>65.5</v>
      </c>
      <c r="O351"/>
      <c r="P351"/>
      <c r="Q351"/>
      <c r="R351" s="247">
        <v>0</v>
      </c>
      <c r="S351" s="244">
        <f t="shared" si="556"/>
        <v>0.72167187499999996</v>
      </c>
      <c r="T351"/>
      <c r="U351"/>
      <c r="V351" s="248">
        <v>0.193</v>
      </c>
      <c r="W351" s="248">
        <v>0.151</v>
      </c>
      <c r="X351"/>
      <c r="Y351"/>
      <c r="Z351"/>
      <c r="AA351"/>
      <c r="AB351"/>
      <c r="AC351" s="249">
        <v>29.9</v>
      </c>
      <c r="AD351"/>
      <c r="AE351"/>
      <c r="AF351"/>
      <c r="AG351"/>
      <c r="AH351" s="249">
        <v>59.8</v>
      </c>
      <c r="AI351"/>
      <c r="AJ351" s="249">
        <v>21.9</v>
      </c>
      <c r="AK351"/>
      <c r="AL351" s="249">
        <v>6.8</v>
      </c>
      <c r="AM351" s="248">
        <v>0.13100000000000001</v>
      </c>
      <c r="AN351"/>
      <c r="AO351" s="249">
        <v>2.7</v>
      </c>
      <c r="AP351" s="246">
        <v>55.3</v>
      </c>
      <c r="AQ351" s="246">
        <v>0.25</v>
      </c>
      <c r="AR351"/>
      <c r="AS351"/>
      <c r="AT351"/>
      <c r="AU351"/>
      <c r="AV351" s="248">
        <v>12.541</v>
      </c>
      <c r="AW351" s="248">
        <v>11.667999999999999</v>
      </c>
      <c r="AX351"/>
      <c r="AY351"/>
      <c r="AZ351"/>
      <c r="BA351"/>
      <c r="BB351"/>
      <c r="BC351"/>
      <c r="BD351" s="246">
        <v>32.92</v>
      </c>
      <c r="BE351" s="246">
        <v>11.49</v>
      </c>
      <c r="BF351" s="246">
        <v>10.48</v>
      </c>
    </row>
    <row r="352" spans="1:58" x14ac:dyDescent="0.25">
      <c r="A352" s="232">
        <v>40892</v>
      </c>
      <c r="B352" s="246">
        <v>6.15</v>
      </c>
      <c r="C352" s="248">
        <v>5.88</v>
      </c>
      <c r="D352"/>
      <c r="E352"/>
      <c r="F352"/>
      <c r="G352"/>
      <c r="H352" s="246">
        <v>8.11</v>
      </c>
      <c r="I352" s="246">
        <v>1.95</v>
      </c>
      <c r="J352"/>
      <c r="K352"/>
      <c r="L352"/>
      <c r="M352"/>
      <c r="N352" s="247">
        <v>74</v>
      </c>
      <c r="O352"/>
      <c r="P352"/>
      <c r="Q352"/>
      <c r="R352" s="247">
        <v>1</v>
      </c>
      <c r="S352" s="244">
        <f t="shared" si="556"/>
        <v>0.72116406249999998</v>
      </c>
      <c r="T352"/>
      <c r="U352"/>
      <c r="V352" s="248">
        <v>0.23599999999999999</v>
      </c>
      <c r="W352" s="248">
        <v>0.13800000000000001</v>
      </c>
      <c r="X352"/>
      <c r="Y352"/>
      <c r="Z352"/>
      <c r="AA352"/>
      <c r="AB352"/>
      <c r="AC352" s="249">
        <v>28.9</v>
      </c>
      <c r="AD352"/>
      <c r="AE352"/>
      <c r="AF352"/>
      <c r="AG352"/>
      <c r="AH352" s="249">
        <v>57.8</v>
      </c>
      <c r="AI352"/>
      <c r="AJ352" s="249">
        <v>24.8</v>
      </c>
      <c r="AK352"/>
      <c r="AL352" s="249">
        <v>7.1</v>
      </c>
      <c r="AM352" s="248">
        <v>0.14799999999999999</v>
      </c>
      <c r="AN352"/>
      <c r="AO352" s="249">
        <v>3.4</v>
      </c>
      <c r="AP352" s="246">
        <v>74.33</v>
      </c>
      <c r="AQ352" s="246">
        <v>0.82</v>
      </c>
      <c r="AR352"/>
      <c r="AS352"/>
      <c r="AT352"/>
      <c r="AU352"/>
      <c r="AV352" s="248">
        <v>14.000999999999999</v>
      </c>
      <c r="AW352" s="248">
        <v>12.196</v>
      </c>
      <c r="AX352"/>
      <c r="AY352"/>
      <c r="AZ352"/>
      <c r="BA352"/>
      <c r="BB352"/>
      <c r="BC352"/>
      <c r="BD352" s="246">
        <v>29.01</v>
      </c>
      <c r="BE352" s="246">
        <v>12.19</v>
      </c>
      <c r="BF352" s="246">
        <v>13.12</v>
      </c>
    </row>
    <row r="353" spans="1:58" x14ac:dyDescent="0.25">
      <c r="A353" s="232">
        <v>40893</v>
      </c>
      <c r="B353" s="246">
        <v>6.53</v>
      </c>
      <c r="C353" s="248">
        <v>6.19</v>
      </c>
      <c r="D353"/>
      <c r="E353"/>
      <c r="F353"/>
      <c r="G353"/>
      <c r="H353" s="246">
        <v>8.4600000000000009</v>
      </c>
      <c r="I353" s="246">
        <v>1.92</v>
      </c>
      <c r="J353"/>
      <c r="K353"/>
      <c r="L353"/>
      <c r="M353"/>
      <c r="N353" s="247">
        <v>70</v>
      </c>
      <c r="O353"/>
      <c r="P353"/>
      <c r="Q353"/>
      <c r="R353" s="247">
        <v>0</v>
      </c>
      <c r="S353" s="244">
        <f t="shared" si="556"/>
        <v>0.72141796874999997</v>
      </c>
      <c r="T353"/>
      <c r="U353"/>
      <c r="V353" s="248">
        <v>0.25</v>
      </c>
      <c r="W353" s="248">
        <v>0.123</v>
      </c>
      <c r="X353"/>
      <c r="Y353"/>
      <c r="Z353"/>
      <c r="AA353"/>
      <c r="AB353"/>
      <c r="AC353" s="249">
        <v>32.799999999999997</v>
      </c>
      <c r="AD353"/>
      <c r="AE353"/>
      <c r="AF353"/>
      <c r="AG353"/>
      <c r="AH353" s="249">
        <v>65.7</v>
      </c>
      <c r="AI353"/>
      <c r="AJ353" s="249">
        <v>23.8</v>
      </c>
      <c r="AK353"/>
      <c r="AL353" s="249">
        <v>8.4</v>
      </c>
      <c r="AM353" s="248">
        <v>0.114</v>
      </c>
      <c r="AN353"/>
      <c r="AO353" s="249">
        <v>3.5</v>
      </c>
      <c r="AP353" s="246">
        <v>65.510000000000005</v>
      </c>
      <c r="AQ353" s="246">
        <v>0.56000000000000005</v>
      </c>
      <c r="AR353"/>
      <c r="AS353"/>
      <c r="AT353"/>
      <c r="AU353"/>
      <c r="AV353" s="248">
        <v>12.836</v>
      </c>
      <c r="AW353" s="248">
        <v>11.965999999999999</v>
      </c>
      <c r="AX353"/>
      <c r="AY353"/>
      <c r="AZ353"/>
      <c r="BA353"/>
      <c r="BB353"/>
      <c r="BC353"/>
      <c r="BD353" s="246">
        <v>27.23</v>
      </c>
      <c r="BE353" s="246">
        <v>12.28</v>
      </c>
      <c r="BF353" s="246">
        <v>13.65</v>
      </c>
    </row>
    <row r="354" spans="1:58" x14ac:dyDescent="0.25">
      <c r="A354" s="232">
        <v>40894</v>
      </c>
      <c r="B354" s="246">
        <v>6.7</v>
      </c>
      <c r="C354" s="248">
        <v>5.98</v>
      </c>
      <c r="D354"/>
      <c r="E354"/>
      <c r="F354"/>
      <c r="G354"/>
      <c r="H354" s="246">
        <v>8.3000000000000007</v>
      </c>
      <c r="I354" s="246">
        <v>1.89</v>
      </c>
      <c r="J354"/>
      <c r="K354"/>
      <c r="L354"/>
      <c r="M354"/>
      <c r="N354" s="247">
        <v>68</v>
      </c>
      <c r="O354"/>
      <c r="P354"/>
      <c r="Q354"/>
      <c r="R354" s="247">
        <v>0</v>
      </c>
      <c r="S354" s="244">
        <f t="shared" si="556"/>
        <v>0.72129101562499998</v>
      </c>
      <c r="T354"/>
      <c r="U354"/>
      <c r="V354" s="248">
        <v>0.51600000000000001</v>
      </c>
      <c r="W354" s="248">
        <v>0.13500000000000001</v>
      </c>
      <c r="X354"/>
      <c r="Y354"/>
      <c r="Z354"/>
      <c r="AA354"/>
      <c r="AB354"/>
      <c r="AC354" s="249">
        <v>33.1</v>
      </c>
      <c r="AD354"/>
      <c r="AE354"/>
      <c r="AF354"/>
      <c r="AG354"/>
      <c r="AH354" s="249">
        <v>66.3</v>
      </c>
      <c r="AI354"/>
      <c r="AJ354" s="249">
        <v>25.2</v>
      </c>
      <c r="AK354"/>
      <c r="AL354" s="249">
        <v>7.8</v>
      </c>
      <c r="AM354" s="248">
        <v>0.126</v>
      </c>
      <c r="AN354"/>
      <c r="AO354" s="249">
        <v>3.4</v>
      </c>
      <c r="AP354" s="246">
        <v>64.95</v>
      </c>
      <c r="AQ354" s="246">
        <v>0.4</v>
      </c>
      <c r="AR354"/>
      <c r="AS354"/>
      <c r="AT354"/>
      <c r="AU354"/>
      <c r="AV354" s="248">
        <v>13.78</v>
      </c>
      <c r="AW354" s="248">
        <v>12.9</v>
      </c>
      <c r="AX354"/>
      <c r="AY354"/>
      <c r="AZ354"/>
      <c r="BA354"/>
      <c r="BB354"/>
      <c r="BC354"/>
      <c r="BD354" s="246">
        <v>29.11</v>
      </c>
      <c r="BE354" s="246">
        <v>13.34</v>
      </c>
      <c r="BF354" s="246">
        <v>15.26</v>
      </c>
    </row>
    <row r="355" spans="1:58" x14ac:dyDescent="0.25">
      <c r="A355" s="232">
        <v>40895</v>
      </c>
      <c r="B355" s="242">
        <f t="shared" ref="B355" si="566">(B354+B356)/2</f>
        <v>6.32</v>
      </c>
      <c r="C355" s="244">
        <f>(C354+C356)/2</f>
        <v>6.0549999999999997</v>
      </c>
      <c r="D355"/>
      <c r="E355"/>
      <c r="F355"/>
      <c r="G355"/>
      <c r="H355" s="242">
        <f>(H354+H356)/2</f>
        <v>8.4550000000000001</v>
      </c>
      <c r="I355" s="246">
        <v>1.95</v>
      </c>
      <c r="J355"/>
      <c r="K355"/>
      <c r="L355"/>
      <c r="M355"/>
      <c r="N355" s="243">
        <f t="shared" ref="N355" si="567">(N354+N356)/2</f>
        <v>71</v>
      </c>
      <c r="O355"/>
      <c r="P355"/>
      <c r="Q355"/>
      <c r="R355" s="243">
        <f t="shared" ref="R355" si="568">(R354+R356)/2</f>
        <v>0</v>
      </c>
      <c r="S355" s="244">
        <f t="shared" si="556"/>
        <v>0.72135449218749992</v>
      </c>
      <c r="T355"/>
      <c r="U355"/>
      <c r="V355" s="244">
        <f t="shared" ref="V355:W355" si="569">(V354+V356)/2</f>
        <v>0.36449999999999999</v>
      </c>
      <c r="W355" s="244">
        <f t="shared" si="569"/>
        <v>0.1305</v>
      </c>
      <c r="X355"/>
      <c r="Y355"/>
      <c r="Z355"/>
      <c r="AA355"/>
      <c r="AB355"/>
      <c r="AC355" s="245">
        <f t="shared" ref="AC355" si="570">(AC354+AC356)/2</f>
        <v>34.150000000000006</v>
      </c>
      <c r="AD355"/>
      <c r="AE355"/>
      <c r="AF355"/>
      <c r="AG355"/>
      <c r="AH355" s="245">
        <f t="shared" ref="AH355" si="571">(AH354+AH356)/2</f>
        <v>68.349999999999994</v>
      </c>
      <c r="AI355"/>
      <c r="AJ355" s="245">
        <f t="shared" ref="AJ355" si="572">(AJ354+AJ356)/2</f>
        <v>25.549999999999997</v>
      </c>
      <c r="AK355"/>
      <c r="AL355" s="245">
        <f t="shared" ref="AL355:AM355" si="573">(AL354+AL356)/2</f>
        <v>7.85</v>
      </c>
      <c r="AM355" s="244">
        <f t="shared" si="573"/>
        <v>0.13650000000000001</v>
      </c>
      <c r="AN355"/>
      <c r="AO355" s="245">
        <f t="shared" ref="AO355" si="574">(AO354+AO356)/2</f>
        <v>3.5</v>
      </c>
      <c r="AP355" s="246">
        <v>64.94</v>
      </c>
      <c r="AQ355" s="246">
        <v>0.51</v>
      </c>
      <c r="AR355"/>
      <c r="AS355"/>
      <c r="AT355"/>
      <c r="AU355"/>
      <c r="AV355" s="248">
        <v>12.839</v>
      </c>
      <c r="AW355" s="248">
        <v>11.989000000000001</v>
      </c>
      <c r="AX355"/>
      <c r="AY355"/>
      <c r="AZ355"/>
      <c r="BA355"/>
      <c r="BB355"/>
      <c r="BC355"/>
      <c r="BD355" s="246">
        <v>29.11</v>
      </c>
      <c r="BE355" s="246">
        <v>13.34</v>
      </c>
      <c r="BF355" s="246">
        <v>15.26</v>
      </c>
    </row>
    <row r="356" spans="1:58" x14ac:dyDescent="0.25">
      <c r="A356" s="232">
        <v>40896</v>
      </c>
      <c r="B356" s="246">
        <v>5.94</v>
      </c>
      <c r="C356" s="248">
        <v>6.13</v>
      </c>
      <c r="D356"/>
      <c r="E356"/>
      <c r="F356"/>
      <c r="G356"/>
      <c r="H356" s="246">
        <v>8.61</v>
      </c>
      <c r="I356" s="246">
        <v>1.89</v>
      </c>
      <c r="J356"/>
      <c r="K356"/>
      <c r="L356"/>
      <c r="M356"/>
      <c r="N356" s="247">
        <v>74</v>
      </c>
      <c r="O356"/>
      <c r="P356"/>
      <c r="Q356"/>
      <c r="R356" s="247">
        <v>0</v>
      </c>
      <c r="S356" s="244">
        <f t="shared" si="556"/>
        <v>0.72132275390624989</v>
      </c>
      <c r="T356"/>
      <c r="U356"/>
      <c r="V356" s="248">
        <v>0.21299999999999999</v>
      </c>
      <c r="W356" s="248">
        <v>0.126</v>
      </c>
      <c r="X356"/>
      <c r="Y356"/>
      <c r="Z356"/>
      <c r="AA356"/>
      <c r="AB356"/>
      <c r="AC356" s="249">
        <v>35.200000000000003</v>
      </c>
      <c r="AD356"/>
      <c r="AE356"/>
      <c r="AF356"/>
      <c r="AG356"/>
      <c r="AH356" s="249">
        <v>70.400000000000006</v>
      </c>
      <c r="AI356"/>
      <c r="AJ356" s="249">
        <v>25.9</v>
      </c>
      <c r="AK356"/>
      <c r="AL356" s="249">
        <v>7.9</v>
      </c>
      <c r="AM356" s="248">
        <v>0.14699999999999999</v>
      </c>
      <c r="AN356"/>
      <c r="AO356" s="249">
        <v>3.6</v>
      </c>
      <c r="AP356" s="246">
        <v>74.86</v>
      </c>
      <c r="AQ356" s="246">
        <v>1.01</v>
      </c>
      <c r="AR356"/>
      <c r="AS356"/>
      <c r="AT356"/>
      <c r="AU356"/>
      <c r="AV356" s="248">
        <v>13.967000000000001</v>
      </c>
      <c r="AW356" s="248">
        <v>11.736000000000001</v>
      </c>
      <c r="AX356"/>
      <c r="AY356"/>
      <c r="AZ356"/>
      <c r="BA356"/>
      <c r="BB356"/>
      <c r="BC356"/>
      <c r="BD356" s="246">
        <v>36.79</v>
      </c>
      <c r="BE356" s="246">
        <v>13.14</v>
      </c>
      <c r="BF356" s="246">
        <v>14.87</v>
      </c>
    </row>
    <row r="357" spans="1:58" x14ac:dyDescent="0.25">
      <c r="A357" s="232">
        <v>40897</v>
      </c>
      <c r="B357" s="246">
        <v>6.09</v>
      </c>
      <c r="C357" s="248">
        <v>6.21</v>
      </c>
      <c r="D357"/>
      <c r="E357"/>
      <c r="F357"/>
      <c r="G357"/>
      <c r="H357" s="246">
        <v>8.68</v>
      </c>
      <c r="I357" s="246">
        <v>1.76</v>
      </c>
      <c r="J357"/>
      <c r="K357"/>
      <c r="L357"/>
      <c r="M357"/>
      <c r="N357" s="247">
        <v>68</v>
      </c>
      <c r="O357"/>
      <c r="P357"/>
      <c r="Q357"/>
      <c r="R357" s="247">
        <v>0</v>
      </c>
      <c r="S357" s="248">
        <v>0.68700000000000006</v>
      </c>
      <c r="T357"/>
      <c r="U357"/>
      <c r="V357" s="248">
        <v>0.34200000000000003</v>
      </c>
      <c r="W357" s="248">
        <v>0.124</v>
      </c>
      <c r="X357"/>
      <c r="Y357"/>
      <c r="Z357"/>
      <c r="AA357"/>
      <c r="AB357"/>
      <c r="AC357" s="249">
        <v>33.4</v>
      </c>
      <c r="AD357"/>
      <c r="AE357"/>
      <c r="AF357"/>
      <c r="AG357"/>
      <c r="AH357" s="249">
        <v>66.8</v>
      </c>
      <c r="AI357"/>
      <c r="AJ357" s="249">
        <v>24.6</v>
      </c>
      <c r="AK357"/>
      <c r="AL357" s="249">
        <v>7.2</v>
      </c>
      <c r="AM357" s="248">
        <v>0.13700000000000001</v>
      </c>
      <c r="AN357"/>
      <c r="AO357" s="249">
        <v>3.6</v>
      </c>
      <c r="AP357" s="246">
        <v>64.94</v>
      </c>
      <c r="AQ357" s="246">
        <v>1.01</v>
      </c>
      <c r="AR357"/>
      <c r="AS357"/>
      <c r="AT357"/>
      <c r="AU357"/>
      <c r="AV357" s="248">
        <v>12.936999999999999</v>
      </c>
      <c r="AW357" s="248">
        <v>10.63</v>
      </c>
      <c r="AX357"/>
      <c r="AY357"/>
      <c r="AZ357"/>
      <c r="BA357"/>
      <c r="BB357"/>
      <c r="BC357"/>
      <c r="BD357" s="246">
        <v>35.22</v>
      </c>
      <c r="BE357" s="246">
        <v>12.73</v>
      </c>
      <c r="BF357" s="246">
        <v>14.08</v>
      </c>
    </row>
    <row r="358" spans="1:58" x14ac:dyDescent="0.25">
      <c r="A358" s="232">
        <v>40898</v>
      </c>
      <c r="B358" s="246">
        <v>6.47</v>
      </c>
      <c r="C358" s="248">
        <v>6.5</v>
      </c>
      <c r="D358"/>
      <c r="E358"/>
      <c r="F358"/>
      <c r="G358"/>
      <c r="H358" s="246">
        <v>8.1199999999999992</v>
      </c>
      <c r="I358" s="246">
        <v>1.85</v>
      </c>
      <c r="J358"/>
      <c r="K358"/>
      <c r="L358"/>
      <c r="M358"/>
      <c r="N358" s="247">
        <v>60</v>
      </c>
      <c r="O358"/>
      <c r="P358"/>
      <c r="Q358"/>
      <c r="R358" s="247">
        <v>0</v>
      </c>
      <c r="S358" s="244">
        <f t="shared" ref="S358:S368" si="575">(S356+S357)/2</f>
        <v>0.70416137695312497</v>
      </c>
      <c r="T358"/>
      <c r="U358"/>
      <c r="V358" s="248">
        <v>0.216</v>
      </c>
      <c r="W358" s="248">
        <v>8.2000000000000003E-2</v>
      </c>
      <c r="X358"/>
      <c r="Y358"/>
      <c r="Z358"/>
      <c r="AA358"/>
      <c r="AB358"/>
      <c r="AC358" s="249">
        <v>33.6</v>
      </c>
      <c r="AD358"/>
      <c r="AE358"/>
      <c r="AF358"/>
      <c r="AG358"/>
      <c r="AH358" s="249">
        <v>67.3</v>
      </c>
      <c r="AI358"/>
      <c r="AJ358" s="249">
        <v>25.7</v>
      </c>
      <c r="AK358"/>
      <c r="AL358" s="249">
        <v>7.8</v>
      </c>
      <c r="AM358" s="248">
        <v>0.13100000000000001</v>
      </c>
      <c r="AN358"/>
      <c r="AO358" s="249">
        <v>3.7</v>
      </c>
      <c r="AP358" s="246">
        <v>60.15</v>
      </c>
      <c r="AQ358" s="246">
        <v>0.48</v>
      </c>
      <c r="AR358"/>
      <c r="AS358"/>
      <c r="AT358"/>
      <c r="AU358"/>
      <c r="AV358" s="248">
        <v>12.56</v>
      </c>
      <c r="AW358" s="248">
        <v>11.714</v>
      </c>
      <c r="AX358"/>
      <c r="AY358"/>
      <c r="AZ358"/>
      <c r="BA358"/>
      <c r="BB358"/>
      <c r="BC358"/>
      <c r="BD358" s="246">
        <v>27.23</v>
      </c>
      <c r="BE358" s="246">
        <v>13.2</v>
      </c>
      <c r="BF358" s="246">
        <v>13.78</v>
      </c>
    </row>
    <row r="359" spans="1:58" x14ac:dyDescent="0.25">
      <c r="A359" s="232">
        <v>40899</v>
      </c>
      <c r="B359" s="246">
        <v>6.74</v>
      </c>
      <c r="C359" s="248">
        <v>6.49</v>
      </c>
      <c r="D359"/>
      <c r="E359"/>
      <c r="F359"/>
      <c r="G359"/>
      <c r="H359" s="246">
        <v>7.79</v>
      </c>
      <c r="I359" s="246">
        <v>1.9</v>
      </c>
      <c r="J359"/>
      <c r="K359"/>
      <c r="L359"/>
      <c r="M359"/>
      <c r="N359" s="247">
        <v>68</v>
      </c>
      <c r="O359"/>
      <c r="P359"/>
      <c r="Q359"/>
      <c r="R359" s="247">
        <v>0</v>
      </c>
      <c r="S359" s="244">
        <f t="shared" si="575"/>
        <v>0.69558068847656251</v>
      </c>
      <c r="T359"/>
      <c r="U359"/>
      <c r="V359" s="248">
        <v>0.24099999999999999</v>
      </c>
      <c r="W359" s="248">
        <v>8.5999999999999993E-2</v>
      </c>
      <c r="X359"/>
      <c r="Y359"/>
      <c r="Z359"/>
      <c r="AA359"/>
      <c r="AB359"/>
      <c r="AC359" s="249">
        <v>33.6</v>
      </c>
      <c r="AD359"/>
      <c r="AE359"/>
      <c r="AF359"/>
      <c r="AG359"/>
      <c r="AH359" s="249">
        <v>67.3</v>
      </c>
      <c r="AI359"/>
      <c r="AJ359" s="249">
        <v>23.9</v>
      </c>
      <c r="AK359"/>
      <c r="AL359" s="249">
        <v>7.8</v>
      </c>
      <c r="AM359" s="248">
        <v>0.112</v>
      </c>
      <c r="AN359"/>
      <c r="AO359" s="249">
        <v>3.7</v>
      </c>
      <c r="AP359" s="246">
        <v>69.92</v>
      </c>
      <c r="AQ359" s="246">
        <v>0.75</v>
      </c>
      <c r="AR359"/>
      <c r="AS359"/>
      <c r="AT359"/>
      <c r="AU359"/>
      <c r="AV359" s="248">
        <v>13.724</v>
      </c>
      <c r="AW359" s="248">
        <v>11.973000000000001</v>
      </c>
      <c r="AX359"/>
      <c r="AY359"/>
      <c r="AZ359"/>
      <c r="BA359"/>
      <c r="BB359"/>
      <c r="BC359"/>
      <c r="BD359" s="246">
        <v>27.23</v>
      </c>
      <c r="BE359" s="246">
        <v>13.45</v>
      </c>
      <c r="BF359" s="246">
        <v>13.66</v>
      </c>
    </row>
    <row r="360" spans="1:58" x14ac:dyDescent="0.25">
      <c r="A360" s="232">
        <v>40900</v>
      </c>
      <c r="B360" s="246">
        <v>6.71</v>
      </c>
      <c r="C360" s="248">
        <v>6.38</v>
      </c>
      <c r="D360"/>
      <c r="E360"/>
      <c r="F360"/>
      <c r="G360"/>
      <c r="H360" s="246">
        <v>7.38</v>
      </c>
      <c r="I360" s="246">
        <v>1.9</v>
      </c>
      <c r="J360"/>
      <c r="K360"/>
      <c r="L360"/>
      <c r="M360"/>
      <c r="N360" s="247">
        <v>57</v>
      </c>
      <c r="O360"/>
      <c r="P360"/>
      <c r="Q360"/>
      <c r="R360" s="247">
        <v>0</v>
      </c>
      <c r="S360" s="244">
        <f t="shared" si="575"/>
        <v>0.69987103271484374</v>
      </c>
      <c r="T360"/>
      <c r="U360"/>
      <c r="V360" s="248">
        <v>0.17199999999999999</v>
      </c>
      <c r="W360" s="248">
        <v>0.10199999999999999</v>
      </c>
      <c r="X360"/>
      <c r="Y360"/>
      <c r="Z360"/>
      <c r="AA360"/>
      <c r="AB360"/>
      <c r="AC360" s="249">
        <v>32.1</v>
      </c>
      <c r="AD360"/>
      <c r="AE360"/>
      <c r="AF360"/>
      <c r="AG360"/>
      <c r="AH360" s="249">
        <v>64.2</v>
      </c>
      <c r="AI360"/>
      <c r="AJ360" s="249">
        <v>26.3</v>
      </c>
      <c r="AK360"/>
      <c r="AL360" s="249">
        <v>7.7</v>
      </c>
      <c r="AM360" s="248">
        <v>0.128</v>
      </c>
      <c r="AN360"/>
      <c r="AO360" s="249">
        <v>3.7</v>
      </c>
      <c r="AP360" s="246">
        <v>60.13</v>
      </c>
      <c r="AQ360" s="246">
        <v>0.66</v>
      </c>
      <c r="AR360"/>
      <c r="AS360"/>
      <c r="AT360"/>
      <c r="AU360"/>
      <c r="AV360" s="248">
        <v>12.451000000000001</v>
      </c>
      <c r="AW360" s="248">
        <v>10.65</v>
      </c>
      <c r="AX360"/>
      <c r="AY360"/>
      <c r="AZ360"/>
      <c r="BA360"/>
      <c r="BB360"/>
      <c r="BC360"/>
      <c r="BD360" s="246">
        <v>29.25</v>
      </c>
      <c r="BE360" s="246">
        <v>13.68</v>
      </c>
      <c r="BF360" s="246">
        <v>13.87</v>
      </c>
    </row>
    <row r="361" spans="1:58" x14ac:dyDescent="0.25">
      <c r="A361" s="232">
        <v>40901</v>
      </c>
      <c r="B361" s="246">
        <v>6.77</v>
      </c>
      <c r="C361" s="248">
        <v>6.42</v>
      </c>
      <c r="D361"/>
      <c r="E361"/>
      <c r="F361"/>
      <c r="G361"/>
      <c r="H361" s="246">
        <v>6.94</v>
      </c>
      <c r="I361" s="246">
        <v>1.87</v>
      </c>
      <c r="J361"/>
      <c r="K361"/>
      <c r="L361"/>
      <c r="M361"/>
      <c r="N361" s="247">
        <v>69</v>
      </c>
      <c r="O361"/>
      <c r="P361"/>
      <c r="Q361"/>
      <c r="R361" s="247">
        <v>0</v>
      </c>
      <c r="S361" s="244">
        <f t="shared" si="575"/>
        <v>0.69772586059570307</v>
      </c>
      <c r="T361"/>
      <c r="U361"/>
      <c r="V361" s="248">
        <v>0.107</v>
      </c>
      <c r="W361" s="248">
        <v>9.1999999999999998E-2</v>
      </c>
      <c r="X361"/>
      <c r="Y361"/>
      <c r="Z361"/>
      <c r="AA361"/>
      <c r="AB361"/>
      <c r="AC361" s="249">
        <v>30.7</v>
      </c>
      <c r="AD361"/>
      <c r="AE361"/>
      <c r="AF361"/>
      <c r="AG361"/>
      <c r="AH361" s="249">
        <v>61.4</v>
      </c>
      <c r="AI361"/>
      <c r="AJ361" s="249">
        <v>23.1</v>
      </c>
      <c r="AK361"/>
      <c r="AL361" s="249">
        <v>6.4</v>
      </c>
      <c r="AM361" s="248">
        <v>9.9000000000000005E-2</v>
      </c>
      <c r="AN361"/>
      <c r="AO361" s="249">
        <v>4.0999999999999996</v>
      </c>
      <c r="AP361" s="246">
        <v>65.31</v>
      </c>
      <c r="AQ361" s="246">
        <v>0.74</v>
      </c>
      <c r="AR361"/>
      <c r="AS361"/>
      <c r="AT361"/>
      <c r="AU361"/>
      <c r="AV361" s="248">
        <v>12.74</v>
      </c>
      <c r="AW361" s="248">
        <v>11.38</v>
      </c>
      <c r="AX361"/>
      <c r="AY361"/>
      <c r="AZ361"/>
      <c r="BA361"/>
      <c r="BB361"/>
      <c r="BC361"/>
      <c r="BD361" s="246">
        <v>30.23</v>
      </c>
      <c r="BE361" s="246">
        <v>13.2</v>
      </c>
      <c r="BF361" s="246">
        <v>14.5</v>
      </c>
    </row>
    <row r="362" spans="1:58" x14ac:dyDescent="0.25">
      <c r="A362" s="232">
        <v>40902</v>
      </c>
      <c r="B362" s="242">
        <f t="shared" ref="B362" si="576">(B361+B363)/2</f>
        <v>6.59</v>
      </c>
      <c r="C362" s="244">
        <f>(C361+C363)/2</f>
        <v>6.4550000000000001</v>
      </c>
      <c r="D362"/>
      <c r="E362"/>
      <c r="F362"/>
      <c r="G362"/>
      <c r="H362" s="242">
        <f t="shared" ref="H362:I362" si="577">(H361+H363)/2</f>
        <v>6.6850000000000005</v>
      </c>
      <c r="I362" s="242">
        <f t="shared" si="577"/>
        <v>1.85</v>
      </c>
      <c r="J362"/>
      <c r="K362"/>
      <c r="L362"/>
      <c r="M362"/>
      <c r="N362" s="243">
        <f t="shared" ref="N362" si="578">(N361+N363)/2</f>
        <v>68.5</v>
      </c>
      <c r="O362"/>
      <c r="P362"/>
      <c r="Q362"/>
      <c r="R362" s="243">
        <f t="shared" ref="R362" si="579">(R361+R363)/2</f>
        <v>0</v>
      </c>
      <c r="S362" s="244">
        <f t="shared" si="575"/>
        <v>0.69879844665527346</v>
      </c>
      <c r="T362"/>
      <c r="U362"/>
      <c r="V362" s="244">
        <f t="shared" ref="V362:W362" si="580">(V361+V363)/2</f>
        <v>0.13500000000000001</v>
      </c>
      <c r="W362" s="244">
        <f t="shared" si="580"/>
        <v>0.2</v>
      </c>
      <c r="X362"/>
      <c r="Y362"/>
      <c r="Z362"/>
      <c r="AA362"/>
      <c r="AB362"/>
      <c r="AC362" s="245">
        <f t="shared" ref="AC362" si="581">(AC361+AC363)/2</f>
        <v>29.85</v>
      </c>
      <c r="AD362"/>
      <c r="AE362"/>
      <c r="AF362"/>
      <c r="AG362"/>
      <c r="AH362" s="245">
        <f t="shared" ref="AH362" si="582">(AH361+AH363)/2</f>
        <v>59.75</v>
      </c>
      <c r="AI362"/>
      <c r="AJ362" s="245">
        <f t="shared" ref="AJ362" si="583">(AJ361+AJ363)/2</f>
        <v>24.4</v>
      </c>
      <c r="AK362"/>
      <c r="AL362" s="245">
        <f t="shared" ref="AL362:AM362" si="584">(AL361+AL363)/2</f>
        <v>6.6</v>
      </c>
      <c r="AM362" s="244">
        <f t="shared" si="584"/>
        <v>6.25E-2</v>
      </c>
      <c r="AN362"/>
      <c r="AO362" s="245">
        <f t="shared" ref="AO362:AQ362" si="585">(AO361+AO363)/2</f>
        <v>3.9</v>
      </c>
      <c r="AP362" s="242">
        <f t="shared" si="585"/>
        <v>59.790000000000006</v>
      </c>
      <c r="AQ362" s="242">
        <f t="shared" si="585"/>
        <v>0.60499999999999998</v>
      </c>
      <c r="AR362"/>
      <c r="AS362"/>
      <c r="AT362"/>
      <c r="AU362"/>
      <c r="AV362" s="244">
        <f>(AV361+AV363)/2</f>
        <v>12.487</v>
      </c>
      <c r="AW362" s="244">
        <f>(AW361+AW363)/2</f>
        <v>11.0565</v>
      </c>
      <c r="AX362"/>
      <c r="AY362"/>
      <c r="AZ362"/>
      <c r="BA362"/>
      <c r="BB362"/>
      <c r="BC362"/>
      <c r="BD362" s="242">
        <f t="shared" ref="BD362" si="586">(BD361+BD363)/2</f>
        <v>28.73</v>
      </c>
      <c r="BE362" s="242">
        <f>(BE360+BE361)/2</f>
        <v>13.44</v>
      </c>
      <c r="BF362" s="242">
        <f>(BF361+BF363)/2</f>
        <v>13.745000000000001</v>
      </c>
    </row>
    <row r="363" spans="1:58" x14ac:dyDescent="0.25">
      <c r="A363" s="232">
        <v>40903</v>
      </c>
      <c r="B363" s="246">
        <v>6.41</v>
      </c>
      <c r="C363" s="248">
        <v>6.49</v>
      </c>
      <c r="D363"/>
      <c r="E363"/>
      <c r="F363"/>
      <c r="G363"/>
      <c r="H363" s="246">
        <v>6.43</v>
      </c>
      <c r="I363" s="246">
        <v>1.83</v>
      </c>
      <c r="J363"/>
      <c r="K363"/>
      <c r="L363"/>
      <c r="M363"/>
      <c r="N363" s="247">
        <v>68</v>
      </c>
      <c r="O363"/>
      <c r="P363"/>
      <c r="Q363"/>
      <c r="R363" s="247">
        <v>0</v>
      </c>
      <c r="S363" s="244">
        <f t="shared" si="575"/>
        <v>0.69826215362548827</v>
      </c>
      <c r="T363"/>
      <c r="U363"/>
      <c r="V363" s="248">
        <v>0.16300000000000001</v>
      </c>
      <c r="W363" s="248">
        <v>0.308</v>
      </c>
      <c r="X363"/>
      <c r="Y363"/>
      <c r="Z363"/>
      <c r="AA363"/>
      <c r="AB363"/>
      <c r="AC363" s="249">
        <v>29</v>
      </c>
      <c r="AD363"/>
      <c r="AE363"/>
      <c r="AF363"/>
      <c r="AG363"/>
      <c r="AH363" s="249">
        <v>58.1</v>
      </c>
      <c r="AI363"/>
      <c r="AJ363" s="249">
        <v>25.7</v>
      </c>
      <c r="AK363"/>
      <c r="AL363" s="249">
        <v>6.8</v>
      </c>
      <c r="AM363" s="248">
        <v>2.5999999999999999E-2</v>
      </c>
      <c r="AN363"/>
      <c r="AO363" s="249">
        <v>3.7</v>
      </c>
      <c r="AP363" s="246">
        <v>54.27</v>
      </c>
      <c r="AQ363" s="246">
        <v>0.47</v>
      </c>
      <c r="AR363"/>
      <c r="AS363"/>
      <c r="AT363"/>
      <c r="AU363"/>
      <c r="AV363" s="248">
        <v>12.234</v>
      </c>
      <c r="AW363" s="248">
        <v>10.733000000000001</v>
      </c>
      <c r="AX363"/>
      <c r="AY363"/>
      <c r="AZ363"/>
      <c r="BA363"/>
      <c r="BB363"/>
      <c r="BC363"/>
      <c r="BD363" s="246">
        <v>27.23</v>
      </c>
      <c r="BE363" s="242">
        <f>(BE361+BE362)/2</f>
        <v>13.32</v>
      </c>
      <c r="BF363" s="246">
        <v>12.99</v>
      </c>
    </row>
    <row r="364" spans="1:58" x14ac:dyDescent="0.25">
      <c r="A364" s="232">
        <v>40904</v>
      </c>
      <c r="B364" s="246">
        <v>7.14</v>
      </c>
      <c r="C364" s="248">
        <v>6.3</v>
      </c>
      <c r="D364"/>
      <c r="E364"/>
      <c r="F364"/>
      <c r="G364"/>
      <c r="H364" s="246">
        <v>6.79</v>
      </c>
      <c r="I364" s="246">
        <v>1.81</v>
      </c>
      <c r="J364"/>
      <c r="K364"/>
      <c r="L364"/>
      <c r="M364"/>
      <c r="N364" s="247">
        <v>65</v>
      </c>
      <c r="O364"/>
      <c r="P364"/>
      <c r="Q364"/>
      <c r="R364" s="247">
        <v>0</v>
      </c>
      <c r="S364" s="244">
        <f t="shared" si="575"/>
        <v>0.69853030014038087</v>
      </c>
      <c r="T364"/>
      <c r="U364"/>
      <c r="V364" s="248">
        <v>0.189</v>
      </c>
      <c r="W364" s="248">
        <v>0.32800000000000001</v>
      </c>
      <c r="X364"/>
      <c r="Y364"/>
      <c r="Z364"/>
      <c r="AA364"/>
      <c r="AB364"/>
      <c r="AC364" s="249">
        <v>30.1</v>
      </c>
      <c r="AD364"/>
      <c r="AE364"/>
      <c r="AF364"/>
      <c r="AG364"/>
      <c r="AH364" s="249">
        <v>60.2</v>
      </c>
      <c r="AI364"/>
      <c r="AJ364" s="249">
        <v>23.6</v>
      </c>
      <c r="AK364"/>
      <c r="AL364" s="249">
        <v>6.3</v>
      </c>
      <c r="AM364" s="248">
        <v>3.5999999999999997E-2</v>
      </c>
      <c r="AN364"/>
      <c r="AO364" s="249">
        <v>3.7</v>
      </c>
      <c r="AP364" s="246">
        <v>65.03</v>
      </c>
      <c r="AQ364" s="246">
        <v>0.73</v>
      </c>
      <c r="AR364"/>
      <c r="AS364"/>
      <c r="AT364"/>
      <c r="AU364"/>
      <c r="AV364" s="248">
        <v>13.066000000000001</v>
      </c>
      <c r="AW364" s="248">
        <v>11.638999999999999</v>
      </c>
      <c r="AX364"/>
      <c r="AY364"/>
      <c r="AZ364"/>
      <c r="BA364"/>
      <c r="BB364"/>
      <c r="BC364"/>
      <c r="BD364" s="246">
        <v>26.76</v>
      </c>
      <c r="BE364" s="242">
        <f>(BE362+BE363)/2</f>
        <v>13.379999999999999</v>
      </c>
      <c r="BF364" s="246">
        <v>11.6</v>
      </c>
    </row>
    <row r="365" spans="1:58" x14ac:dyDescent="0.25">
      <c r="A365" s="232">
        <v>40905</v>
      </c>
      <c r="B365" s="246">
        <v>6.74</v>
      </c>
      <c r="C365" s="248">
        <v>6.37</v>
      </c>
      <c r="D365"/>
      <c r="E365"/>
      <c r="F365"/>
      <c r="G365"/>
      <c r="H365" s="246">
        <v>7.3</v>
      </c>
      <c r="I365" s="246">
        <v>1.72</v>
      </c>
      <c r="J365"/>
      <c r="K365"/>
      <c r="L365"/>
      <c r="M365"/>
      <c r="N365" s="247">
        <v>60</v>
      </c>
      <c r="O365"/>
      <c r="P365"/>
      <c r="Q365"/>
      <c r="R365" s="247">
        <v>0</v>
      </c>
      <c r="S365" s="244">
        <f t="shared" si="575"/>
        <v>0.69839622688293457</v>
      </c>
      <c r="T365"/>
      <c r="U365"/>
      <c r="V365" s="248">
        <v>9.1999999999999998E-2</v>
      </c>
      <c r="W365" s="248">
        <v>0.309</v>
      </c>
      <c r="X365"/>
      <c r="Y365"/>
      <c r="Z365"/>
      <c r="AA365"/>
      <c r="AB365"/>
      <c r="AC365" s="249">
        <v>30</v>
      </c>
      <c r="AD365"/>
      <c r="AE365"/>
      <c r="AF365"/>
      <c r="AG365"/>
      <c r="AH365" s="249">
        <v>60</v>
      </c>
      <c r="AI365"/>
      <c r="AJ365" s="249">
        <v>22.1</v>
      </c>
      <c r="AK365"/>
      <c r="AL365" s="249">
        <v>6.9</v>
      </c>
      <c r="AM365" s="248">
        <v>4.8000000000000001E-2</v>
      </c>
      <c r="AN365"/>
      <c r="AO365" s="249">
        <v>3.7</v>
      </c>
      <c r="AP365" s="246">
        <v>55.26</v>
      </c>
      <c r="AQ365" s="246">
        <v>0.55000000000000004</v>
      </c>
      <c r="AR365"/>
      <c r="AS365"/>
      <c r="AT365"/>
      <c r="AU365"/>
      <c r="AV365" s="248">
        <v>12.492000000000001</v>
      </c>
      <c r="AW365" s="248">
        <v>11.057</v>
      </c>
      <c r="AX365"/>
      <c r="AY365"/>
      <c r="AZ365"/>
      <c r="BA365"/>
      <c r="BB365"/>
      <c r="BC365"/>
      <c r="BD365" s="246">
        <v>28.33</v>
      </c>
      <c r="BE365" s="242">
        <f>(BE363+BE364)/2</f>
        <v>13.35</v>
      </c>
      <c r="BF365" s="246">
        <v>11.42</v>
      </c>
    </row>
    <row r="366" spans="1:58" x14ac:dyDescent="0.25">
      <c r="A366" s="232">
        <v>40906</v>
      </c>
      <c r="B366" s="246">
        <v>6.59</v>
      </c>
      <c r="C366" s="248">
        <v>6.22</v>
      </c>
      <c r="D366"/>
      <c r="E366"/>
      <c r="F366"/>
      <c r="G366"/>
      <c r="H366" s="246">
        <v>7.31</v>
      </c>
      <c r="I366" s="246">
        <v>1.7</v>
      </c>
      <c r="J366"/>
      <c r="K366"/>
      <c r="L366"/>
      <c r="M366"/>
      <c r="N366" s="247">
        <v>59</v>
      </c>
      <c r="O366"/>
      <c r="P366"/>
      <c r="Q366"/>
      <c r="R366" s="247">
        <v>0</v>
      </c>
      <c r="S366" s="244">
        <f t="shared" si="575"/>
        <v>0.69846326351165766</v>
      </c>
      <c r="T366"/>
      <c r="U366"/>
      <c r="V366" s="248">
        <v>0.11700000000000001</v>
      </c>
      <c r="W366" s="248">
        <v>0.46700000000000003</v>
      </c>
      <c r="X366"/>
      <c r="Y366"/>
      <c r="Z366"/>
      <c r="AA366"/>
      <c r="AB366"/>
      <c r="AC366" s="249">
        <v>27.4</v>
      </c>
      <c r="AD366"/>
      <c r="AE366"/>
      <c r="AF366"/>
      <c r="AG366"/>
      <c r="AH366" s="249">
        <v>54.8</v>
      </c>
      <c r="AI366"/>
      <c r="AJ366" s="249">
        <v>25</v>
      </c>
      <c r="AK366"/>
      <c r="AL366" s="249">
        <v>6.1</v>
      </c>
      <c r="AM366" s="248">
        <v>0.10199999999999999</v>
      </c>
      <c r="AN366"/>
      <c r="AO366" s="249">
        <v>3.8</v>
      </c>
      <c r="AP366" s="246">
        <v>60.13</v>
      </c>
      <c r="AQ366" s="246">
        <v>0.71</v>
      </c>
      <c r="AR366"/>
      <c r="AS366"/>
      <c r="AT366"/>
      <c r="AU366"/>
      <c r="AV366" s="248">
        <v>13.215999999999999</v>
      </c>
      <c r="AW366" s="248">
        <v>11.343</v>
      </c>
      <c r="AX366"/>
      <c r="AY366"/>
      <c r="AZ366"/>
      <c r="BA366"/>
      <c r="BB366"/>
      <c r="BC366"/>
      <c r="BD366" s="246">
        <v>27.23</v>
      </c>
      <c r="BE366" s="246">
        <v>10.77</v>
      </c>
      <c r="BF366" s="246">
        <v>11.66</v>
      </c>
    </row>
    <row r="367" spans="1:58" x14ac:dyDescent="0.25">
      <c r="A367" s="232">
        <v>40907</v>
      </c>
      <c r="B367" s="246">
        <v>6.35</v>
      </c>
      <c r="C367" s="248">
        <v>6.4</v>
      </c>
      <c r="D367"/>
      <c r="E367"/>
      <c r="F367"/>
      <c r="G367"/>
      <c r="H367" s="246">
        <v>7.35</v>
      </c>
      <c r="I367" s="246">
        <v>1.81</v>
      </c>
      <c r="J367"/>
      <c r="K367"/>
      <c r="L367"/>
      <c r="M367"/>
      <c r="N367" s="247">
        <v>58</v>
      </c>
      <c r="O367"/>
      <c r="P367"/>
      <c r="Q367"/>
      <c r="R367" s="247">
        <v>0</v>
      </c>
      <c r="S367" s="244">
        <f t="shared" si="575"/>
        <v>0.69842974519729606</v>
      </c>
      <c r="T367"/>
      <c r="U367"/>
      <c r="V367" s="248">
        <v>0.32600000000000001</v>
      </c>
      <c r="W367" s="248">
        <v>0.30399999999999999</v>
      </c>
      <c r="X367"/>
      <c r="Y367"/>
      <c r="Z367"/>
      <c r="AA367"/>
      <c r="AB367"/>
      <c r="AC367" s="249">
        <v>29.4</v>
      </c>
      <c r="AD367"/>
      <c r="AE367"/>
      <c r="AF367"/>
      <c r="AG367"/>
      <c r="AH367" s="249">
        <v>58.8</v>
      </c>
      <c r="AI367"/>
      <c r="AJ367" s="249">
        <v>24.7</v>
      </c>
      <c r="AK367"/>
      <c r="AL367" s="249">
        <v>6.3</v>
      </c>
      <c r="AM367" s="248">
        <v>9.8000000000000004E-2</v>
      </c>
      <c r="AN367"/>
      <c r="AO367" s="249">
        <v>3.4</v>
      </c>
      <c r="AP367" s="246">
        <v>60.13</v>
      </c>
      <c r="AQ367" s="246">
        <v>0.36</v>
      </c>
      <c r="AR367"/>
      <c r="AS367"/>
      <c r="AT367"/>
      <c r="AU367"/>
      <c r="AV367" s="248">
        <v>13.473000000000001</v>
      </c>
      <c r="AW367" s="248">
        <v>12.577999999999999</v>
      </c>
      <c r="AX367"/>
      <c r="AY367"/>
      <c r="AZ367"/>
      <c r="BA367"/>
      <c r="BB367"/>
      <c r="BC367"/>
      <c r="BD367" s="246">
        <v>35.22</v>
      </c>
      <c r="BE367" s="246">
        <v>12.21</v>
      </c>
      <c r="BF367" s="246">
        <v>10.68</v>
      </c>
    </row>
    <row r="368" spans="1:58" ht="15.75" thickBot="1" x14ac:dyDescent="0.3">
      <c r="A368" s="232">
        <v>40908</v>
      </c>
      <c r="B368" s="330">
        <v>6.08</v>
      </c>
      <c r="C368" s="329">
        <v>6.25</v>
      </c>
      <c r="D368"/>
      <c r="E368"/>
      <c r="F368"/>
      <c r="G368"/>
      <c r="H368" s="330">
        <v>6.97</v>
      </c>
      <c r="I368" s="330">
        <v>1.82</v>
      </c>
      <c r="J368"/>
      <c r="K368"/>
      <c r="L368"/>
      <c r="M368"/>
      <c r="N368" s="331">
        <v>59</v>
      </c>
      <c r="O368"/>
      <c r="P368"/>
      <c r="Q368"/>
      <c r="R368" s="331">
        <v>0</v>
      </c>
      <c r="S368" s="256">
        <f t="shared" si="575"/>
        <v>0.69844650435447686</v>
      </c>
      <c r="T368"/>
      <c r="U368"/>
      <c r="V368" s="329">
        <v>0.19700000000000001</v>
      </c>
      <c r="W368" s="329">
        <v>0.308</v>
      </c>
      <c r="X368"/>
      <c r="Y368"/>
      <c r="Z368"/>
      <c r="AA368"/>
      <c r="AB368"/>
      <c r="AC368" s="332">
        <v>30.4</v>
      </c>
      <c r="AD368"/>
      <c r="AE368"/>
      <c r="AF368"/>
      <c r="AG368"/>
      <c r="AH368" s="332">
        <v>60.8</v>
      </c>
      <c r="AI368"/>
      <c r="AJ368" s="332">
        <v>25.3</v>
      </c>
      <c r="AK368"/>
      <c r="AL368" s="332">
        <v>6.1</v>
      </c>
      <c r="AM368" s="329">
        <v>8.6999999999999994E-2</v>
      </c>
      <c r="AN368"/>
      <c r="AO368" s="332">
        <v>3.3</v>
      </c>
      <c r="AP368" s="330">
        <v>58.38</v>
      </c>
      <c r="AQ368" s="330">
        <v>0.41</v>
      </c>
      <c r="AR368"/>
      <c r="AS368"/>
      <c r="AT368"/>
      <c r="AU368"/>
      <c r="AV368" s="329">
        <v>13.25</v>
      </c>
      <c r="AW368" s="329">
        <v>11.9</v>
      </c>
      <c r="AX368"/>
      <c r="AY368"/>
      <c r="AZ368"/>
      <c r="BA368"/>
      <c r="BB368"/>
      <c r="BC368"/>
      <c r="BD368" s="330">
        <f>(BD365+BD366)/2</f>
        <v>27.78</v>
      </c>
      <c r="BE368" s="330">
        <v>11.12</v>
      </c>
      <c r="BF368" s="330">
        <v>10.95</v>
      </c>
    </row>
    <row r="369" spans="2:55" x14ac:dyDescent="0.25">
      <c r="B369"/>
      <c r="C369"/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</row>
    <row r="370" spans="2:55" x14ac:dyDescent="0.25">
      <c r="B370"/>
      <c r="C370"/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</row>
  </sheetData>
  <mergeCells count="14">
    <mergeCell ref="AZ2:BB2"/>
    <mergeCell ref="BC2:BF2"/>
    <mergeCell ref="AI2:AJ2"/>
    <mergeCell ref="AK2:AL2"/>
    <mergeCell ref="AN2:AO2"/>
    <mergeCell ref="AR2:AS2"/>
    <mergeCell ref="AT2:AU2"/>
    <mergeCell ref="AV2:AY2"/>
    <mergeCell ref="B2:H2"/>
    <mergeCell ref="I2:L2"/>
    <mergeCell ref="M2:R2"/>
    <mergeCell ref="S2:X2"/>
    <mergeCell ref="Y2:AC2"/>
    <mergeCell ref="AD2:AH2"/>
  </mergeCells>
  <pageMargins left="0.7" right="0.7" top="0.75" bottom="0.75" header="0.3" footer="0.3"/>
  <pageSetup orientation="portrait" horizontalDpi="1200" verticalDpi="12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A6C60C-1607-46FB-B5D1-9223D1D24A45}">
  <dimension ref="A1:BW370"/>
  <sheetViews>
    <sheetView zoomScale="85" zoomScaleNormal="85" workbookViewId="0">
      <selection activeCell="S403" sqref="S403:Y414"/>
    </sheetView>
  </sheetViews>
  <sheetFormatPr defaultRowHeight="15" x14ac:dyDescent="0.25"/>
  <cols>
    <col min="1" max="1" width="11.85546875" style="83" customWidth="1"/>
    <col min="2" max="6" width="9.140625" style="83"/>
    <col min="7" max="7" width="10.42578125" style="83" customWidth="1"/>
    <col min="8" max="23" width="9.140625" style="83"/>
    <col min="24" max="24" width="9.7109375" style="83" customWidth="1"/>
    <col min="25" max="38" width="9.140625" style="83"/>
    <col min="39" max="39" width="12.140625" style="83" customWidth="1"/>
    <col min="40" max="42" width="9.140625" style="83"/>
    <col min="43" max="43" width="11.140625" style="83" customWidth="1"/>
    <col min="44" max="56" width="9.140625" style="83"/>
    <col min="57" max="57" width="9.85546875" style="83" customWidth="1"/>
    <col min="58" max="58" width="10.5703125" style="83" customWidth="1"/>
    <col min="59" max="65" width="9.140625" style="83"/>
    <col min="66" max="66" width="14.42578125" style="83" bestFit="1" customWidth="1"/>
    <col min="67" max="16384" width="9.140625" style="83"/>
  </cols>
  <sheetData>
    <row r="1" spans="1:75" ht="15.75" thickBot="1" x14ac:dyDescent="0.3">
      <c r="A1" s="89" t="s">
        <v>211</v>
      </c>
    </row>
    <row r="2" spans="1:75" x14ac:dyDescent="0.25">
      <c r="A2" s="89"/>
      <c r="B2" s="91" t="s">
        <v>1</v>
      </c>
      <c r="C2" s="92"/>
      <c r="D2" s="92"/>
      <c r="E2" s="92"/>
      <c r="F2" s="92"/>
      <c r="G2" s="92"/>
      <c r="H2" s="93"/>
      <c r="I2" s="91" t="s">
        <v>2</v>
      </c>
      <c r="J2" s="92"/>
      <c r="K2" s="92"/>
      <c r="L2" s="93"/>
      <c r="M2" s="91" t="s">
        <v>3</v>
      </c>
      <c r="N2" s="92"/>
      <c r="O2" s="92"/>
      <c r="P2" s="92"/>
      <c r="Q2" s="92"/>
      <c r="R2" s="93"/>
      <c r="S2" s="94" t="s">
        <v>4</v>
      </c>
      <c r="T2" s="95"/>
      <c r="U2" s="95"/>
      <c r="V2" s="95"/>
      <c r="W2" s="95"/>
      <c r="X2" s="96"/>
      <c r="Y2" s="94" t="s">
        <v>5</v>
      </c>
      <c r="Z2" s="95"/>
      <c r="AA2" s="95"/>
      <c r="AB2" s="95"/>
      <c r="AC2" s="96"/>
      <c r="AD2" s="94" t="s">
        <v>6</v>
      </c>
      <c r="AE2" s="95"/>
      <c r="AF2" s="95"/>
      <c r="AG2" s="95"/>
      <c r="AH2" s="96"/>
      <c r="AI2" s="94" t="s">
        <v>7</v>
      </c>
      <c r="AJ2" s="96"/>
      <c r="AK2" s="94" t="s">
        <v>8</v>
      </c>
      <c r="AL2" s="96"/>
      <c r="AM2" s="97" t="s">
        <v>9</v>
      </c>
      <c r="AN2" s="94" t="s">
        <v>10</v>
      </c>
      <c r="AO2" s="96"/>
      <c r="AP2" s="98" t="s">
        <v>67</v>
      </c>
      <c r="AQ2" s="97" t="s">
        <v>11</v>
      </c>
      <c r="AR2" s="94" t="s">
        <v>12</v>
      </c>
      <c r="AS2" s="95"/>
      <c r="AT2" s="95" t="s">
        <v>13</v>
      </c>
      <c r="AU2" s="96"/>
      <c r="AV2" s="94" t="s">
        <v>212</v>
      </c>
      <c r="AW2" s="95"/>
      <c r="AX2" s="95"/>
      <c r="AY2" s="96"/>
      <c r="AZ2" s="94" t="s">
        <v>15</v>
      </c>
      <c r="BA2" s="95"/>
      <c r="BB2" s="96"/>
      <c r="BC2" s="94" t="s">
        <v>16</v>
      </c>
      <c r="BD2" s="95"/>
      <c r="BE2" s="95"/>
      <c r="BF2" s="96"/>
      <c r="BN2" s="99" t="s">
        <v>17</v>
      </c>
    </row>
    <row r="3" spans="1:75" x14ac:dyDescent="0.25">
      <c r="A3" s="100" t="s">
        <v>18</v>
      </c>
      <c r="B3" s="102" t="s">
        <v>19</v>
      </c>
      <c r="C3" s="100" t="s">
        <v>20</v>
      </c>
      <c r="D3" s="100" t="s">
        <v>21</v>
      </c>
      <c r="E3" s="100" t="s">
        <v>22</v>
      </c>
      <c r="F3" s="100" t="s">
        <v>23</v>
      </c>
      <c r="G3" s="100" t="s">
        <v>24</v>
      </c>
      <c r="H3" s="103" t="s">
        <v>25</v>
      </c>
      <c r="I3" s="102" t="s">
        <v>26</v>
      </c>
      <c r="J3" s="100" t="s">
        <v>27</v>
      </c>
      <c r="K3" s="100" t="s">
        <v>28</v>
      </c>
      <c r="L3" s="103" t="s">
        <v>29</v>
      </c>
      <c r="M3" s="102" t="s">
        <v>30</v>
      </c>
      <c r="N3" s="100" t="s">
        <v>31</v>
      </c>
      <c r="O3" s="104" t="s">
        <v>32</v>
      </c>
      <c r="P3" s="104" t="s">
        <v>33</v>
      </c>
      <c r="Q3" s="104" t="s">
        <v>34</v>
      </c>
      <c r="R3" s="105" t="s">
        <v>35</v>
      </c>
      <c r="S3" s="106" t="s">
        <v>19</v>
      </c>
      <c r="T3" s="104" t="s">
        <v>36</v>
      </c>
      <c r="U3" s="104" t="s">
        <v>22</v>
      </c>
      <c r="V3" s="104" t="s">
        <v>23</v>
      </c>
      <c r="W3" s="104" t="s">
        <v>25</v>
      </c>
      <c r="X3" s="105" t="s">
        <v>24</v>
      </c>
      <c r="Y3" s="106" t="s">
        <v>19</v>
      </c>
      <c r="Z3" s="104" t="s">
        <v>20</v>
      </c>
      <c r="AA3" s="104" t="s">
        <v>22</v>
      </c>
      <c r="AB3" s="104" t="s">
        <v>23</v>
      </c>
      <c r="AC3" s="105" t="s">
        <v>25</v>
      </c>
      <c r="AD3" s="106" t="s">
        <v>19</v>
      </c>
      <c r="AE3" s="104" t="s">
        <v>20</v>
      </c>
      <c r="AF3" s="104" t="s">
        <v>22</v>
      </c>
      <c r="AG3" s="104" t="s">
        <v>23</v>
      </c>
      <c r="AH3" s="105" t="s">
        <v>25</v>
      </c>
      <c r="AI3" s="106" t="s">
        <v>19</v>
      </c>
      <c r="AJ3" s="105" t="s">
        <v>25</v>
      </c>
      <c r="AK3" s="106" t="s">
        <v>19</v>
      </c>
      <c r="AL3" s="105" t="s">
        <v>25</v>
      </c>
      <c r="AM3" s="107" t="s">
        <v>37</v>
      </c>
      <c r="AN3" s="106" t="s">
        <v>19</v>
      </c>
      <c r="AO3" s="105" t="s">
        <v>25</v>
      </c>
      <c r="AP3" s="105"/>
      <c r="AQ3" s="107"/>
      <c r="AR3" s="106" t="s">
        <v>19</v>
      </c>
      <c r="AS3" s="104" t="s">
        <v>23</v>
      </c>
      <c r="AT3" s="104" t="s">
        <v>19</v>
      </c>
      <c r="AU3" s="105" t="s">
        <v>23</v>
      </c>
      <c r="AV3" s="106" t="s">
        <v>19</v>
      </c>
      <c r="AW3" s="104" t="s">
        <v>25</v>
      </c>
      <c r="AX3" s="104" t="s">
        <v>23</v>
      </c>
      <c r="AY3" s="105" t="s">
        <v>38</v>
      </c>
      <c r="AZ3" s="104" t="s">
        <v>39</v>
      </c>
      <c r="BA3" s="104" t="s">
        <v>40</v>
      </c>
      <c r="BB3" s="105" t="s">
        <v>41</v>
      </c>
      <c r="BC3" s="106" t="s">
        <v>2</v>
      </c>
      <c r="BD3" s="104" t="s">
        <v>42</v>
      </c>
      <c r="BE3" s="104" t="s">
        <v>213</v>
      </c>
      <c r="BF3" s="105" t="s">
        <v>214</v>
      </c>
      <c r="BG3" s="104"/>
      <c r="BH3" s="104"/>
      <c r="BI3" s="104"/>
      <c r="BJ3" s="104"/>
      <c r="BK3" s="104"/>
      <c r="BL3" s="104"/>
      <c r="BM3" s="104"/>
      <c r="BN3" s="108" t="s">
        <v>45</v>
      </c>
      <c r="BO3" s="104"/>
      <c r="BP3" s="109"/>
      <c r="BQ3" s="109"/>
      <c r="BR3" s="109"/>
      <c r="BS3" s="109"/>
      <c r="BT3" s="109"/>
      <c r="BU3" s="109"/>
      <c r="BV3" s="109"/>
      <c r="BW3" s="109"/>
    </row>
    <row r="4" spans="1:75" x14ac:dyDescent="0.25">
      <c r="A4" s="232">
        <v>40909</v>
      </c>
      <c r="B4" s="338">
        <f t="shared" ref="B4" si="0">(B5+B6)/2</f>
        <v>6.58</v>
      </c>
      <c r="C4" s="339">
        <f>(C5+C6)/2</f>
        <v>6.1</v>
      </c>
      <c r="D4"/>
      <c r="E4"/>
      <c r="F4"/>
      <c r="G4"/>
      <c r="H4" s="338">
        <f>(H5+H6)/2</f>
        <v>7.1050000000000004</v>
      </c>
      <c r="I4" s="340">
        <v>1.82</v>
      </c>
      <c r="J4"/>
      <c r="K4"/>
      <c r="L4"/>
      <c r="M4"/>
      <c r="N4" s="341">
        <f t="shared" ref="N4" si="1">(N5+N6)/2</f>
        <v>39.5</v>
      </c>
      <c r="O4"/>
      <c r="P4"/>
      <c r="Q4"/>
      <c r="R4" s="341">
        <f t="shared" ref="R4" si="2">(R5+R6)/2</f>
        <v>0</v>
      </c>
      <c r="S4" s="339">
        <f>(S5+S6)/2</f>
        <v>1.244</v>
      </c>
      <c r="T4"/>
      <c r="U4"/>
      <c r="V4" s="339">
        <f t="shared" ref="V4:W4" si="3">(V5+V6)/2</f>
        <v>0.16200000000000001</v>
      </c>
      <c r="W4" s="339">
        <f t="shared" si="3"/>
        <v>0.32650000000000001</v>
      </c>
      <c r="X4"/>
      <c r="Y4"/>
      <c r="Z4"/>
      <c r="AA4"/>
      <c r="AB4"/>
      <c r="AC4" s="342">
        <f t="shared" ref="AC4" si="4">(AC5+AC6)/2</f>
        <v>32.1</v>
      </c>
      <c r="AD4"/>
      <c r="AE4"/>
      <c r="AF4"/>
      <c r="AG4"/>
      <c r="AH4" s="342">
        <f t="shared" ref="AH4" si="5">(AH5+AH6)/2</f>
        <v>64.2</v>
      </c>
      <c r="AI4"/>
      <c r="AJ4" s="342">
        <f t="shared" ref="AJ4" si="6">(AJ5+AJ6)/2</f>
        <v>22.9</v>
      </c>
      <c r="AK4"/>
      <c r="AL4" s="342">
        <f t="shared" ref="AL4:AM4" si="7">(AL5+AL6)/2</f>
        <v>6.3000000000000007</v>
      </c>
      <c r="AM4" s="339">
        <f t="shared" si="7"/>
        <v>6.8000000000000005E-2</v>
      </c>
      <c r="AN4"/>
      <c r="AO4" s="342">
        <f t="shared" ref="AO4" si="8">(AO5+AO6)/2</f>
        <v>3.25</v>
      </c>
      <c r="AP4" s="340">
        <v>61.25</v>
      </c>
      <c r="AQ4" s="340">
        <v>0.6</v>
      </c>
      <c r="AR4"/>
      <c r="AS4"/>
      <c r="AT4"/>
      <c r="AU4"/>
      <c r="AV4" s="343">
        <v>12.881</v>
      </c>
      <c r="AW4" s="343">
        <v>11.49</v>
      </c>
      <c r="AX4"/>
      <c r="AY4"/>
      <c r="AZ4"/>
      <c r="BA4"/>
      <c r="BB4"/>
      <c r="BC4"/>
      <c r="BD4" s="338">
        <f>(BD5+BD6)/2</f>
        <v>27.52</v>
      </c>
      <c r="BE4" s="338">
        <f>(BE5+BE6)/2</f>
        <v>12.28</v>
      </c>
      <c r="BF4" s="338">
        <f>(BF5+BF6)/2</f>
        <v>11.905000000000001</v>
      </c>
      <c r="BN4" s="108" t="s">
        <v>227</v>
      </c>
    </row>
    <row r="5" spans="1:75" x14ac:dyDescent="0.25">
      <c r="A5" s="232">
        <v>40910</v>
      </c>
      <c r="B5" s="344">
        <v>6.62</v>
      </c>
      <c r="C5" s="345">
        <v>6.15</v>
      </c>
      <c r="D5"/>
      <c r="E5"/>
      <c r="F5"/>
      <c r="G5"/>
      <c r="H5" s="344">
        <v>7.09</v>
      </c>
      <c r="I5" s="344">
        <v>1.86</v>
      </c>
      <c r="J5"/>
      <c r="K5"/>
      <c r="L5"/>
      <c r="M5"/>
      <c r="N5" s="346">
        <v>55</v>
      </c>
      <c r="O5"/>
      <c r="P5"/>
      <c r="Q5"/>
      <c r="R5" s="346">
        <v>0</v>
      </c>
      <c r="S5" s="345">
        <v>1.2769999999999999</v>
      </c>
      <c r="T5"/>
      <c r="U5"/>
      <c r="V5" s="345">
        <v>0.129</v>
      </c>
      <c r="W5" s="345">
        <v>0.33700000000000002</v>
      </c>
      <c r="X5"/>
      <c r="Y5"/>
      <c r="Z5"/>
      <c r="AA5"/>
      <c r="AB5"/>
      <c r="AC5" s="347">
        <v>30.7</v>
      </c>
      <c r="AD5"/>
      <c r="AE5"/>
      <c r="AF5"/>
      <c r="AG5"/>
      <c r="AH5" s="347">
        <v>61.4</v>
      </c>
      <c r="AI5"/>
      <c r="AJ5" s="347">
        <v>25</v>
      </c>
      <c r="AK5"/>
      <c r="AL5" s="347">
        <v>6.2</v>
      </c>
      <c r="AM5" s="345">
        <v>0.08</v>
      </c>
      <c r="AN5"/>
      <c r="AO5" s="347">
        <v>3.4</v>
      </c>
      <c r="AP5" s="344">
        <v>69.989999999999995</v>
      </c>
      <c r="AQ5" s="344">
        <v>0.63</v>
      </c>
      <c r="AR5"/>
      <c r="AS5"/>
      <c r="AT5"/>
      <c r="AU5"/>
      <c r="AV5" s="345">
        <v>14.11</v>
      </c>
      <c r="AW5" s="345">
        <v>12.769</v>
      </c>
      <c r="AX5"/>
      <c r="AY5"/>
      <c r="AZ5"/>
      <c r="BA5"/>
      <c r="BB5"/>
      <c r="BC5"/>
      <c r="BD5" s="344">
        <v>26.11</v>
      </c>
      <c r="BE5" s="344">
        <v>11.27</v>
      </c>
      <c r="BF5" s="344">
        <v>12.9</v>
      </c>
      <c r="BN5" s="141"/>
    </row>
    <row r="6" spans="1:75" x14ac:dyDescent="0.25">
      <c r="A6" s="232">
        <v>40911</v>
      </c>
      <c r="B6" s="344">
        <v>6.54</v>
      </c>
      <c r="C6" s="345">
        <v>6.05</v>
      </c>
      <c r="D6"/>
      <c r="E6"/>
      <c r="F6"/>
      <c r="G6"/>
      <c r="H6" s="344">
        <v>7.12</v>
      </c>
      <c r="I6" s="344">
        <v>1.87</v>
      </c>
      <c r="J6"/>
      <c r="K6"/>
      <c r="L6"/>
      <c r="M6"/>
      <c r="N6" s="346">
        <v>24</v>
      </c>
      <c r="O6"/>
      <c r="P6"/>
      <c r="Q6"/>
      <c r="R6" s="346">
        <v>0</v>
      </c>
      <c r="S6" s="345">
        <v>1.2110000000000001</v>
      </c>
      <c r="T6"/>
      <c r="U6"/>
      <c r="V6" s="345">
        <v>0.19500000000000001</v>
      </c>
      <c r="W6" s="345">
        <v>0.316</v>
      </c>
      <c r="X6"/>
      <c r="Y6"/>
      <c r="Z6"/>
      <c r="AA6"/>
      <c r="AB6"/>
      <c r="AC6" s="347">
        <v>33.5</v>
      </c>
      <c r="AD6"/>
      <c r="AE6"/>
      <c r="AF6"/>
      <c r="AG6"/>
      <c r="AH6" s="347">
        <v>67</v>
      </c>
      <c r="AI6"/>
      <c r="AJ6" s="347">
        <v>20.8</v>
      </c>
      <c r="AK6"/>
      <c r="AL6" s="347">
        <v>6.4</v>
      </c>
      <c r="AM6" s="345">
        <v>5.6000000000000001E-2</v>
      </c>
      <c r="AN6"/>
      <c r="AO6" s="347">
        <v>3.1</v>
      </c>
      <c r="AP6" s="344">
        <v>69.89</v>
      </c>
      <c r="AQ6" s="344">
        <v>0.64</v>
      </c>
      <c r="AR6"/>
      <c r="AS6"/>
      <c r="AT6"/>
      <c r="AU6"/>
      <c r="AV6" s="345">
        <v>14.023</v>
      </c>
      <c r="AW6" s="345">
        <v>12.648</v>
      </c>
      <c r="AX6"/>
      <c r="AY6"/>
      <c r="AZ6"/>
      <c r="BA6"/>
      <c r="BB6"/>
      <c r="BC6"/>
      <c r="BD6" s="344">
        <v>28.93</v>
      </c>
      <c r="BE6" s="344">
        <v>13.29</v>
      </c>
      <c r="BF6" s="344">
        <v>10.91</v>
      </c>
      <c r="BN6" s="108"/>
    </row>
    <row r="7" spans="1:75" x14ac:dyDescent="0.25">
      <c r="A7" s="232">
        <v>40912</v>
      </c>
      <c r="B7" s="344">
        <v>5.75</v>
      </c>
      <c r="C7" s="345">
        <v>5.75</v>
      </c>
      <c r="D7"/>
      <c r="E7"/>
      <c r="F7"/>
      <c r="G7"/>
      <c r="H7" s="344">
        <v>7.43</v>
      </c>
      <c r="I7" s="344">
        <v>1.87</v>
      </c>
      <c r="J7"/>
      <c r="K7"/>
      <c r="L7"/>
      <c r="M7"/>
      <c r="N7" s="346">
        <v>54</v>
      </c>
      <c r="O7"/>
      <c r="P7"/>
      <c r="Q7"/>
      <c r="R7" s="346">
        <v>1</v>
      </c>
      <c r="S7" s="345">
        <v>1.2350000000000001</v>
      </c>
      <c r="T7"/>
      <c r="U7"/>
      <c r="V7" s="345">
        <v>0.20799999999999999</v>
      </c>
      <c r="W7" s="345">
        <v>0.26700000000000002</v>
      </c>
      <c r="X7"/>
      <c r="Y7"/>
      <c r="Z7"/>
      <c r="AA7"/>
      <c r="AB7"/>
      <c r="AC7" s="347">
        <v>32.4</v>
      </c>
      <c r="AD7"/>
      <c r="AE7"/>
      <c r="AF7"/>
      <c r="AG7"/>
      <c r="AH7" s="347">
        <v>65</v>
      </c>
      <c r="AI7"/>
      <c r="AJ7" s="347">
        <v>21.3</v>
      </c>
      <c r="AK7"/>
      <c r="AL7" s="347">
        <v>6.1</v>
      </c>
      <c r="AM7" s="345">
        <v>6.7000000000000004E-2</v>
      </c>
      <c r="AN7"/>
      <c r="AO7" s="347">
        <v>3</v>
      </c>
      <c r="AP7" s="344">
        <v>65.47</v>
      </c>
      <c r="AQ7" s="344">
        <v>0.53</v>
      </c>
      <c r="AR7"/>
      <c r="AS7"/>
      <c r="AT7"/>
      <c r="AU7"/>
      <c r="AV7" s="345">
        <v>13.722</v>
      </c>
      <c r="AW7" s="345">
        <v>12.382999999999999</v>
      </c>
      <c r="AX7"/>
      <c r="AY7"/>
      <c r="AZ7"/>
      <c r="BA7"/>
      <c r="BB7"/>
      <c r="BC7"/>
      <c r="BD7" s="344">
        <v>36.369999999999997</v>
      </c>
      <c r="BE7" s="344">
        <v>1.63</v>
      </c>
      <c r="BF7" s="344">
        <v>10.89</v>
      </c>
      <c r="BN7" s="108" t="s">
        <v>47</v>
      </c>
    </row>
    <row r="8" spans="1:75" ht="15.75" thickBot="1" x14ac:dyDescent="0.3">
      <c r="A8" s="232">
        <v>40913</v>
      </c>
      <c r="B8" s="344">
        <v>6.11</v>
      </c>
      <c r="C8" s="345">
        <v>5.91</v>
      </c>
      <c r="D8"/>
      <c r="E8"/>
      <c r="F8"/>
      <c r="G8"/>
      <c r="H8" s="344">
        <v>7.24</v>
      </c>
      <c r="I8" s="344">
        <v>1.93</v>
      </c>
      <c r="J8"/>
      <c r="K8"/>
      <c r="L8"/>
      <c r="M8"/>
      <c r="N8" s="346">
        <v>53</v>
      </c>
      <c r="O8"/>
      <c r="P8"/>
      <c r="Q8"/>
      <c r="R8" s="346">
        <v>0</v>
      </c>
      <c r="S8" s="345">
        <v>1.2270000000000001</v>
      </c>
      <c r="T8"/>
      <c r="U8"/>
      <c r="V8" s="345">
        <v>0.19600000000000001</v>
      </c>
      <c r="W8" s="345">
        <v>0.154</v>
      </c>
      <c r="X8"/>
      <c r="Y8"/>
      <c r="Z8"/>
      <c r="AA8"/>
      <c r="AB8"/>
      <c r="AC8" s="347">
        <v>33.1</v>
      </c>
      <c r="AD8"/>
      <c r="AE8"/>
      <c r="AF8"/>
      <c r="AG8"/>
      <c r="AH8" s="347">
        <v>66.2</v>
      </c>
      <c r="AI8"/>
      <c r="AJ8" s="347">
        <v>22</v>
      </c>
      <c r="AK8"/>
      <c r="AL8" s="347">
        <v>6.3</v>
      </c>
      <c r="AM8" s="345">
        <v>8.5999999999999993E-2</v>
      </c>
      <c r="AN8"/>
      <c r="AO8" s="347">
        <v>3.1</v>
      </c>
      <c r="AP8" s="344">
        <v>65.09</v>
      </c>
      <c r="AQ8" s="344">
        <v>0.43</v>
      </c>
      <c r="AR8"/>
      <c r="AS8"/>
      <c r="AT8"/>
      <c r="AU8"/>
      <c r="AV8" s="345">
        <v>13.510999999999999</v>
      </c>
      <c r="AW8" s="345">
        <v>12.534000000000001</v>
      </c>
      <c r="AX8"/>
      <c r="AY8"/>
      <c r="AZ8"/>
      <c r="BA8"/>
      <c r="BB8"/>
      <c r="BC8"/>
      <c r="BD8" s="344">
        <v>33.51</v>
      </c>
      <c r="BE8" s="344">
        <v>11.02</v>
      </c>
      <c r="BF8" s="344">
        <v>14.02</v>
      </c>
      <c r="BN8" s="145" t="s">
        <v>48</v>
      </c>
    </row>
    <row r="9" spans="1:75" x14ac:dyDescent="0.25">
      <c r="A9" s="232">
        <v>40914</v>
      </c>
      <c r="B9" s="344">
        <v>7.02</v>
      </c>
      <c r="C9" s="345">
        <v>6.37</v>
      </c>
      <c r="D9"/>
      <c r="E9"/>
      <c r="F9"/>
      <c r="G9"/>
      <c r="H9" s="344">
        <v>7.36</v>
      </c>
      <c r="I9" s="344">
        <v>1.99</v>
      </c>
      <c r="J9"/>
      <c r="K9"/>
      <c r="L9"/>
      <c r="M9"/>
      <c r="N9" s="346">
        <v>48</v>
      </c>
      <c r="O9"/>
      <c r="P9"/>
      <c r="Q9"/>
      <c r="R9" s="346">
        <v>0</v>
      </c>
      <c r="S9" s="345">
        <v>1.1459999999999999</v>
      </c>
      <c r="T9"/>
      <c r="U9"/>
      <c r="V9" s="345">
        <v>0.28799999999999998</v>
      </c>
      <c r="W9" s="345">
        <v>0.17</v>
      </c>
      <c r="X9"/>
      <c r="Y9"/>
      <c r="Z9"/>
      <c r="AA9"/>
      <c r="AB9"/>
      <c r="AC9" s="347">
        <v>33.799999999999997</v>
      </c>
      <c r="AD9"/>
      <c r="AE9"/>
      <c r="AF9"/>
      <c r="AG9"/>
      <c r="AH9" s="347">
        <v>67.5</v>
      </c>
      <c r="AI9"/>
      <c r="AJ9" s="347">
        <v>21</v>
      </c>
      <c r="AK9"/>
      <c r="AL9" s="347">
        <v>7.3</v>
      </c>
      <c r="AM9" s="345">
        <v>9.1999999999999998E-2</v>
      </c>
      <c r="AN9"/>
      <c r="AO9" s="347">
        <v>3</v>
      </c>
      <c r="AP9" s="344">
        <v>75.27</v>
      </c>
      <c r="AQ9" s="344">
        <v>0.78</v>
      </c>
      <c r="AR9"/>
      <c r="AS9"/>
      <c r="AT9"/>
      <c r="AU9"/>
      <c r="AV9" s="345">
        <v>14.151999999999999</v>
      </c>
      <c r="AW9" s="345">
        <v>12.346</v>
      </c>
      <c r="AX9"/>
      <c r="AY9"/>
      <c r="AZ9"/>
      <c r="BA9"/>
      <c r="BB9"/>
      <c r="BC9"/>
      <c r="BD9" s="344">
        <v>25.35</v>
      </c>
      <c r="BE9" s="344">
        <v>13.24</v>
      </c>
      <c r="BF9" s="344">
        <v>12.11</v>
      </c>
      <c r="BN9" s="89" t="s">
        <v>49</v>
      </c>
    </row>
    <row r="10" spans="1:75" x14ac:dyDescent="0.25">
      <c r="A10" s="232">
        <v>40915</v>
      </c>
      <c r="B10" s="344">
        <v>5.86</v>
      </c>
      <c r="C10" s="345">
        <v>5.91</v>
      </c>
      <c r="D10"/>
      <c r="E10"/>
      <c r="F10"/>
      <c r="G10"/>
      <c r="H10" s="344">
        <v>7.2</v>
      </c>
      <c r="I10" s="344">
        <v>1.97</v>
      </c>
      <c r="J10"/>
      <c r="K10"/>
      <c r="L10"/>
      <c r="M10"/>
      <c r="N10" s="346">
        <v>51</v>
      </c>
      <c r="O10"/>
      <c r="P10"/>
      <c r="Q10"/>
      <c r="R10" s="346">
        <v>0</v>
      </c>
      <c r="S10" s="345">
        <v>1.1830000000000001</v>
      </c>
      <c r="T10"/>
      <c r="U10"/>
      <c r="V10" s="345">
        <v>0.29699999999999999</v>
      </c>
      <c r="W10" s="345">
        <v>0.25600000000000001</v>
      </c>
      <c r="X10"/>
      <c r="Y10"/>
      <c r="Z10"/>
      <c r="AA10"/>
      <c r="AB10"/>
      <c r="AC10" s="347">
        <v>32.200000000000003</v>
      </c>
      <c r="AD10"/>
      <c r="AE10"/>
      <c r="AF10"/>
      <c r="AG10"/>
      <c r="AH10" s="347">
        <v>64.400000000000006</v>
      </c>
      <c r="AI10"/>
      <c r="AJ10" s="347">
        <v>21.5</v>
      </c>
      <c r="AK10"/>
      <c r="AL10" s="347">
        <v>7.1</v>
      </c>
      <c r="AM10" s="345">
        <v>8.6999999999999994E-2</v>
      </c>
      <c r="AN10"/>
      <c r="AO10" s="347">
        <v>3.1</v>
      </c>
      <c r="AP10" s="344">
        <v>69.92</v>
      </c>
      <c r="AQ10" s="344">
        <v>0.56999999999999995</v>
      </c>
      <c r="AR10"/>
      <c r="AS10"/>
      <c r="AT10"/>
      <c r="AU10"/>
      <c r="AV10" s="345">
        <v>12.99</v>
      </c>
      <c r="AW10" s="345">
        <v>12.52</v>
      </c>
      <c r="AX10"/>
      <c r="AY10"/>
      <c r="AZ10"/>
      <c r="BA10"/>
      <c r="BB10"/>
      <c r="BC10"/>
      <c r="BD10" s="344">
        <v>25.35</v>
      </c>
      <c r="BE10" s="344">
        <v>13.24</v>
      </c>
      <c r="BF10" s="344">
        <v>12.11</v>
      </c>
    </row>
    <row r="11" spans="1:75" x14ac:dyDescent="0.25">
      <c r="A11" s="232">
        <v>40916</v>
      </c>
      <c r="B11" s="348">
        <f t="shared" ref="B11" si="9">(B10+B12)/2</f>
        <v>5.96</v>
      </c>
      <c r="C11" s="349">
        <f>(C10+C12)/2</f>
        <v>5.9450000000000003</v>
      </c>
      <c r="D11"/>
      <c r="E11"/>
      <c r="F11"/>
      <c r="G11"/>
      <c r="H11" s="348">
        <f>(H10+H12)/2</f>
        <v>7.1</v>
      </c>
      <c r="I11" s="344">
        <v>1.97</v>
      </c>
      <c r="J11"/>
      <c r="K11"/>
      <c r="L11"/>
      <c r="M11"/>
      <c r="N11" s="350">
        <f t="shared" ref="N11" si="10">(N10+N12)/2</f>
        <v>62.5</v>
      </c>
      <c r="O11"/>
      <c r="P11"/>
      <c r="Q11"/>
      <c r="R11" s="350">
        <f t="shared" ref="R11" si="11">(R10+R12)/2</f>
        <v>0</v>
      </c>
      <c r="S11" s="349">
        <f>(S10+S12)/2</f>
        <v>1.1395</v>
      </c>
      <c r="T11"/>
      <c r="U11"/>
      <c r="V11" s="349">
        <f t="shared" ref="V11:W11" si="12">(V10+V12)/2</f>
        <v>0.254</v>
      </c>
      <c r="W11" s="349">
        <f t="shared" si="12"/>
        <v>0.34150000000000003</v>
      </c>
      <c r="X11"/>
      <c r="Y11"/>
      <c r="Z11"/>
      <c r="AA11"/>
      <c r="AB11"/>
      <c r="AC11" s="351">
        <f t="shared" ref="AC11" si="13">(AC10+AC12)/2</f>
        <v>32.5</v>
      </c>
      <c r="AD11"/>
      <c r="AE11"/>
      <c r="AF11"/>
      <c r="AG11"/>
      <c r="AH11" s="351">
        <f t="shared" ref="AH11" si="14">(AH10+AH12)/2</f>
        <v>65</v>
      </c>
      <c r="AI11"/>
      <c r="AJ11" s="351">
        <f t="shared" ref="AJ11" si="15">(AJ10+AJ12)/2</f>
        <v>21.35</v>
      </c>
      <c r="AK11"/>
      <c r="AL11" s="351">
        <f t="shared" ref="AL11:AM11" si="16">(AL10+AL12)/2</f>
        <v>6.9</v>
      </c>
      <c r="AM11" s="349">
        <f t="shared" si="16"/>
        <v>8.3999999999999991E-2</v>
      </c>
      <c r="AN11"/>
      <c r="AO11" s="351">
        <f t="shared" ref="AO11" si="17">(AO10+AO12)/2</f>
        <v>3.25</v>
      </c>
      <c r="AP11" s="344">
        <v>65.03</v>
      </c>
      <c r="AQ11" s="344">
        <v>0.84</v>
      </c>
      <c r="AR11"/>
      <c r="AS11"/>
      <c r="AT11"/>
      <c r="AU11"/>
      <c r="AV11" s="345">
        <v>12.368</v>
      </c>
      <c r="AW11" s="345">
        <v>10.516</v>
      </c>
      <c r="AX11"/>
      <c r="AY11"/>
      <c r="AZ11"/>
      <c r="BA11"/>
      <c r="BB11"/>
      <c r="BC11"/>
      <c r="BD11" s="344">
        <v>25.35</v>
      </c>
      <c r="BE11" s="344">
        <v>13.24</v>
      </c>
      <c r="BF11" s="344">
        <v>12.11</v>
      </c>
    </row>
    <row r="12" spans="1:75" x14ac:dyDescent="0.25">
      <c r="A12" s="232">
        <v>40917</v>
      </c>
      <c r="B12" s="344">
        <v>6.06</v>
      </c>
      <c r="C12" s="345">
        <v>5.98</v>
      </c>
      <c r="D12"/>
      <c r="E12"/>
      <c r="F12"/>
      <c r="G12"/>
      <c r="H12" s="344">
        <v>7</v>
      </c>
      <c r="I12" s="344">
        <v>2.0299999999999998</v>
      </c>
      <c r="J12"/>
      <c r="K12"/>
      <c r="L12"/>
      <c r="M12"/>
      <c r="N12" s="346">
        <v>74</v>
      </c>
      <c r="O12"/>
      <c r="P12"/>
      <c r="Q12"/>
      <c r="R12" s="346">
        <v>0</v>
      </c>
      <c r="S12" s="345">
        <v>1.0960000000000001</v>
      </c>
      <c r="T12"/>
      <c r="U12"/>
      <c r="V12" s="345">
        <v>0.21099999999999999</v>
      </c>
      <c r="W12" s="345">
        <v>0.42699999999999999</v>
      </c>
      <c r="X12"/>
      <c r="Y12"/>
      <c r="Z12"/>
      <c r="AA12"/>
      <c r="AB12"/>
      <c r="AC12" s="347">
        <v>32.799999999999997</v>
      </c>
      <c r="AD12"/>
      <c r="AE12"/>
      <c r="AF12"/>
      <c r="AG12"/>
      <c r="AH12" s="347">
        <v>65.599999999999994</v>
      </c>
      <c r="AI12"/>
      <c r="AJ12" s="347">
        <v>21.2</v>
      </c>
      <c r="AK12"/>
      <c r="AL12" s="347">
        <v>6.7</v>
      </c>
      <c r="AM12" s="345">
        <v>8.1000000000000003E-2</v>
      </c>
      <c r="AN12"/>
      <c r="AO12" s="347">
        <v>3.4</v>
      </c>
      <c r="AP12" s="344">
        <v>75.37</v>
      </c>
      <c r="AQ12" s="344">
        <v>0.87</v>
      </c>
      <c r="AR12"/>
      <c r="AS12"/>
      <c r="AT12"/>
      <c r="AU12"/>
      <c r="AV12" s="345">
        <v>14.125999999999999</v>
      </c>
      <c r="AW12" s="345">
        <v>11.795</v>
      </c>
      <c r="AX12"/>
      <c r="AY12"/>
      <c r="AZ12"/>
      <c r="BA12"/>
      <c r="BB12"/>
      <c r="BC12"/>
      <c r="BD12" s="344">
        <v>28.74</v>
      </c>
      <c r="BE12" s="344">
        <v>13.15</v>
      </c>
      <c r="BF12" s="344">
        <v>10.84</v>
      </c>
    </row>
    <row r="13" spans="1:75" x14ac:dyDescent="0.25">
      <c r="A13" s="232">
        <v>40918</v>
      </c>
      <c r="B13" s="344">
        <v>6.14</v>
      </c>
      <c r="C13" s="345">
        <v>5.98</v>
      </c>
      <c r="D13"/>
      <c r="E13"/>
      <c r="F13"/>
      <c r="G13"/>
      <c r="H13" s="344">
        <v>7.03</v>
      </c>
      <c r="I13" s="344">
        <v>2.0499999999999998</v>
      </c>
      <c r="J13"/>
      <c r="K13"/>
      <c r="L13"/>
      <c r="M13"/>
      <c r="N13" s="346">
        <v>73</v>
      </c>
      <c r="O13"/>
      <c r="P13"/>
      <c r="Q13"/>
      <c r="R13" s="346">
        <v>0</v>
      </c>
      <c r="S13" s="345">
        <v>1.0680000000000001</v>
      </c>
      <c r="T13"/>
      <c r="U13"/>
      <c r="V13" s="345">
        <v>0.19800000000000001</v>
      </c>
      <c r="W13" s="345">
        <v>0.19600000000000001</v>
      </c>
      <c r="X13"/>
      <c r="Y13"/>
      <c r="Z13"/>
      <c r="AA13"/>
      <c r="AB13"/>
      <c r="AC13" s="347">
        <v>33.200000000000003</v>
      </c>
      <c r="AD13"/>
      <c r="AE13"/>
      <c r="AF13"/>
      <c r="AG13"/>
      <c r="AH13" s="347">
        <v>66.400000000000006</v>
      </c>
      <c r="AI13"/>
      <c r="AJ13" s="347">
        <v>23.5</v>
      </c>
      <c r="AK13"/>
      <c r="AL13" s="347">
        <v>6.4</v>
      </c>
      <c r="AM13" s="345">
        <v>7.5999999999999998E-2</v>
      </c>
      <c r="AN13"/>
      <c r="AO13" s="347">
        <v>3</v>
      </c>
      <c r="AP13" s="344">
        <v>69.92</v>
      </c>
      <c r="AQ13" s="344">
        <v>0.94</v>
      </c>
      <c r="AR13"/>
      <c r="AS13"/>
      <c r="AT13"/>
      <c r="AU13"/>
      <c r="AV13" s="345">
        <v>12.977</v>
      </c>
      <c r="AW13" s="345">
        <v>10.618</v>
      </c>
      <c r="AX13"/>
      <c r="AY13"/>
      <c r="AZ13"/>
      <c r="BA13"/>
      <c r="BB13"/>
      <c r="BC13"/>
      <c r="BD13" s="344">
        <v>29.43</v>
      </c>
      <c r="BE13" s="344">
        <v>13.28</v>
      </c>
      <c r="BF13" s="344">
        <v>10.95</v>
      </c>
    </row>
    <row r="14" spans="1:75" x14ac:dyDescent="0.25">
      <c r="A14" s="232">
        <v>40919</v>
      </c>
      <c r="B14" s="344">
        <v>6.86</v>
      </c>
      <c r="C14" s="345">
        <v>6.16</v>
      </c>
      <c r="D14"/>
      <c r="E14"/>
      <c r="F14"/>
      <c r="G14"/>
      <c r="H14" s="344">
        <v>7.17</v>
      </c>
      <c r="I14" s="344">
        <v>2.0699999999999998</v>
      </c>
      <c r="J14"/>
      <c r="K14"/>
      <c r="L14"/>
      <c r="M14"/>
      <c r="N14" s="346">
        <v>46</v>
      </c>
      <c r="O14"/>
      <c r="P14"/>
      <c r="Q14"/>
      <c r="R14" s="346">
        <v>0</v>
      </c>
      <c r="S14" s="345">
        <v>1.0329999999999999</v>
      </c>
      <c r="T14"/>
      <c r="U14"/>
      <c r="V14" s="345">
        <v>0.16400000000000001</v>
      </c>
      <c r="W14" s="345">
        <v>0.21299999999999999</v>
      </c>
      <c r="X14"/>
      <c r="Y14"/>
      <c r="Z14"/>
      <c r="AA14"/>
      <c r="AB14"/>
      <c r="AC14" s="347">
        <v>34.799999999999997</v>
      </c>
      <c r="AD14"/>
      <c r="AE14"/>
      <c r="AF14"/>
      <c r="AG14"/>
      <c r="AH14" s="347">
        <v>69.400000000000006</v>
      </c>
      <c r="AI14"/>
      <c r="AJ14" s="347">
        <v>21.9</v>
      </c>
      <c r="AK14"/>
      <c r="AL14" s="347">
        <v>7.1</v>
      </c>
      <c r="AM14" s="345">
        <v>7.0999999999999994E-2</v>
      </c>
      <c r="AN14"/>
      <c r="AO14" s="347">
        <v>3.1</v>
      </c>
      <c r="AP14" s="344">
        <v>70.33</v>
      </c>
      <c r="AQ14" s="344">
        <v>0.68</v>
      </c>
      <c r="AR14"/>
      <c r="AS14"/>
      <c r="AT14"/>
      <c r="AU14"/>
      <c r="AV14" s="345">
        <v>12.997999999999999</v>
      </c>
      <c r="AW14" s="345">
        <v>11.622999999999999</v>
      </c>
      <c r="AX14"/>
      <c r="AY14"/>
      <c r="AZ14"/>
      <c r="BA14"/>
      <c r="BB14"/>
      <c r="BC14"/>
      <c r="BD14" s="344">
        <v>23.47</v>
      </c>
      <c r="BE14" s="344">
        <v>12.356999999999999</v>
      </c>
      <c r="BF14" s="344">
        <v>12.68</v>
      </c>
    </row>
    <row r="15" spans="1:75" x14ac:dyDescent="0.25">
      <c r="A15" s="232">
        <v>40920</v>
      </c>
      <c r="B15" s="344">
        <v>7</v>
      </c>
      <c r="C15" s="345">
        <v>6.49</v>
      </c>
      <c r="D15"/>
      <c r="E15"/>
      <c r="F15"/>
      <c r="G15"/>
      <c r="H15" s="344">
        <v>7.18</v>
      </c>
      <c r="I15" s="344">
        <v>2.06</v>
      </c>
      <c r="J15"/>
      <c r="K15"/>
      <c r="L15"/>
      <c r="M15"/>
      <c r="N15" s="346">
        <v>42</v>
      </c>
      <c r="O15"/>
      <c r="P15"/>
      <c r="Q15"/>
      <c r="R15" s="346">
        <v>0</v>
      </c>
      <c r="S15" s="345">
        <v>1.036</v>
      </c>
      <c r="T15"/>
      <c r="U15"/>
      <c r="V15" s="345">
        <v>0.218</v>
      </c>
      <c r="W15" s="345">
        <v>0.25700000000000001</v>
      </c>
      <c r="X15"/>
      <c r="Y15"/>
      <c r="Z15"/>
      <c r="AA15"/>
      <c r="AB15"/>
      <c r="AC15" s="347">
        <v>34.200000000000003</v>
      </c>
      <c r="AD15"/>
      <c r="AE15"/>
      <c r="AF15"/>
      <c r="AG15"/>
      <c r="AH15" s="347">
        <v>68.5</v>
      </c>
      <c r="AI15"/>
      <c r="AJ15" s="347">
        <v>30.1</v>
      </c>
      <c r="AK15"/>
      <c r="AL15" s="347">
        <v>12.2</v>
      </c>
      <c r="AM15" s="345">
        <v>0.11</v>
      </c>
      <c r="AN15"/>
      <c r="AO15" s="347">
        <v>3.1</v>
      </c>
      <c r="AP15" s="344">
        <v>75.3</v>
      </c>
      <c r="AQ15" s="344">
        <v>0.72</v>
      </c>
      <c r="AR15"/>
      <c r="AS15"/>
      <c r="AT15"/>
      <c r="AU15"/>
      <c r="AV15" s="345">
        <v>13.574</v>
      </c>
      <c r="AW15" s="345">
        <v>12.292999999999999</v>
      </c>
      <c r="AX15"/>
      <c r="AY15"/>
      <c r="AZ15"/>
      <c r="BA15"/>
      <c r="BB15"/>
      <c r="BC15"/>
      <c r="BD15" s="344">
        <v>23.94</v>
      </c>
      <c r="BE15" s="344">
        <v>12.29</v>
      </c>
      <c r="BF15" s="344">
        <v>13.45</v>
      </c>
    </row>
    <row r="16" spans="1:75" x14ac:dyDescent="0.25">
      <c r="A16" s="232">
        <v>40921</v>
      </c>
      <c r="B16" s="344">
        <v>6.94</v>
      </c>
      <c r="C16" s="345">
        <v>6.71</v>
      </c>
      <c r="D16"/>
      <c r="E16"/>
      <c r="F16"/>
      <c r="G16"/>
      <c r="H16" s="344">
        <v>7.29</v>
      </c>
      <c r="I16" s="344">
        <v>1.98</v>
      </c>
      <c r="J16"/>
      <c r="K16"/>
      <c r="L16"/>
      <c r="M16"/>
      <c r="N16" s="346">
        <v>39</v>
      </c>
      <c r="O16"/>
      <c r="P16"/>
      <c r="Q16"/>
      <c r="R16" s="346">
        <v>0</v>
      </c>
      <c r="S16" s="345">
        <v>0.96099999999999997</v>
      </c>
      <c r="T16"/>
      <c r="U16"/>
      <c r="V16" s="345">
        <v>0.17299999999999999</v>
      </c>
      <c r="W16" s="345">
        <v>0.151</v>
      </c>
      <c r="X16"/>
      <c r="Y16"/>
      <c r="Z16"/>
      <c r="AA16"/>
      <c r="AB16"/>
      <c r="AC16" s="347">
        <v>34.700000000000003</v>
      </c>
      <c r="AD16"/>
      <c r="AE16"/>
      <c r="AF16"/>
      <c r="AG16"/>
      <c r="AH16" s="347">
        <v>69.400000000000006</v>
      </c>
      <c r="AI16"/>
      <c r="AJ16" s="347">
        <v>25.8</v>
      </c>
      <c r="AK16"/>
      <c r="AL16" s="347">
        <v>7.8</v>
      </c>
      <c r="AM16" s="345">
        <v>9.4E-2</v>
      </c>
      <c r="AN16"/>
      <c r="AO16" s="347">
        <v>3</v>
      </c>
      <c r="AP16" s="344">
        <v>69.989999999999995</v>
      </c>
      <c r="AQ16" s="344">
        <v>0.7</v>
      </c>
      <c r="AR16"/>
      <c r="AS16"/>
      <c r="AT16"/>
      <c r="AU16"/>
      <c r="AV16" s="345">
        <v>13.157999999999999</v>
      </c>
      <c r="AW16" s="345">
        <v>11.863</v>
      </c>
      <c r="AX16"/>
      <c r="AY16"/>
      <c r="AZ16"/>
      <c r="BA16"/>
      <c r="BB16"/>
      <c r="BC16"/>
      <c r="BD16" s="344">
        <v>25.44</v>
      </c>
      <c r="BE16" s="344">
        <v>12.69</v>
      </c>
      <c r="BF16" s="344">
        <v>13.06</v>
      </c>
    </row>
    <row r="17" spans="1:58" x14ac:dyDescent="0.25">
      <c r="A17" s="232">
        <v>40922</v>
      </c>
      <c r="B17" s="344">
        <v>6.79</v>
      </c>
      <c r="C17" s="345">
        <v>6.61</v>
      </c>
      <c r="D17"/>
      <c r="E17"/>
      <c r="F17"/>
      <c r="G17"/>
      <c r="H17" s="344">
        <v>7.28</v>
      </c>
      <c r="I17" s="344">
        <v>1.9</v>
      </c>
      <c r="J17"/>
      <c r="K17"/>
      <c r="L17"/>
      <c r="M17"/>
      <c r="N17" s="346">
        <v>44</v>
      </c>
      <c r="O17"/>
      <c r="P17"/>
      <c r="Q17"/>
      <c r="R17" s="346">
        <v>0</v>
      </c>
      <c r="S17" s="345">
        <v>0.998</v>
      </c>
      <c r="T17"/>
      <c r="U17"/>
      <c r="V17" s="345">
        <v>9.4E-2</v>
      </c>
      <c r="W17" s="345">
        <v>0.13100000000000001</v>
      </c>
      <c r="X17"/>
      <c r="Y17"/>
      <c r="Z17"/>
      <c r="AA17"/>
      <c r="AB17"/>
      <c r="AC17" s="347">
        <v>32.700000000000003</v>
      </c>
      <c r="AD17"/>
      <c r="AE17"/>
      <c r="AF17"/>
      <c r="AG17"/>
      <c r="AH17" s="347">
        <v>65.400000000000006</v>
      </c>
      <c r="AI17"/>
      <c r="AJ17" s="347">
        <v>26.3</v>
      </c>
      <c r="AK17"/>
      <c r="AL17" s="347">
        <v>6.2</v>
      </c>
      <c r="AM17" s="345">
        <v>0.107</v>
      </c>
      <c r="AN17"/>
      <c r="AO17" s="347">
        <v>3</v>
      </c>
      <c r="AP17" s="344">
        <v>65.03</v>
      </c>
      <c r="AQ17" s="344">
        <v>0.62</v>
      </c>
      <c r="AR17"/>
      <c r="AS17"/>
      <c r="AT17"/>
      <c r="AU17"/>
      <c r="AV17" s="345">
        <v>13.09</v>
      </c>
      <c r="AW17" s="345">
        <v>11.7</v>
      </c>
      <c r="AX17"/>
      <c r="AY17"/>
      <c r="AZ17"/>
      <c r="BA17"/>
      <c r="BB17"/>
      <c r="BC17"/>
      <c r="BD17" s="344">
        <v>24.48</v>
      </c>
      <c r="BE17" s="344">
        <v>8.16</v>
      </c>
      <c r="BF17" s="344">
        <v>14.59</v>
      </c>
    </row>
    <row r="18" spans="1:58" x14ac:dyDescent="0.25">
      <c r="A18" s="232">
        <v>40923</v>
      </c>
      <c r="B18" s="344">
        <v>7.27</v>
      </c>
      <c r="C18" s="345">
        <v>7.14</v>
      </c>
      <c r="D18"/>
      <c r="E18"/>
      <c r="F18"/>
      <c r="G18"/>
      <c r="H18" s="344">
        <v>7.14</v>
      </c>
      <c r="I18" s="344">
        <v>1.91</v>
      </c>
      <c r="J18"/>
      <c r="K18"/>
      <c r="L18"/>
      <c r="M18"/>
      <c r="N18" s="346">
        <v>39</v>
      </c>
      <c r="O18"/>
      <c r="P18"/>
      <c r="Q18"/>
      <c r="R18" s="346">
        <v>0</v>
      </c>
      <c r="S18" s="345">
        <v>0.96799999999999997</v>
      </c>
      <c r="T18"/>
      <c r="U18"/>
      <c r="V18" s="345">
        <v>0.49399999999999999</v>
      </c>
      <c r="W18" s="345">
        <v>0.47199999999999998</v>
      </c>
      <c r="X18"/>
      <c r="Y18"/>
      <c r="Z18"/>
      <c r="AA18"/>
      <c r="AB18"/>
      <c r="AC18" s="347">
        <v>33.1</v>
      </c>
      <c r="AD18"/>
      <c r="AE18"/>
      <c r="AF18"/>
      <c r="AG18"/>
      <c r="AH18" s="347">
        <v>66.3</v>
      </c>
      <c r="AI18"/>
      <c r="AJ18" s="347">
        <v>25.3</v>
      </c>
      <c r="AK18"/>
      <c r="AL18" s="347">
        <v>11.3</v>
      </c>
      <c r="AM18" s="345">
        <v>8.4000000000000005E-2</v>
      </c>
      <c r="AN18"/>
      <c r="AO18" s="347">
        <v>3</v>
      </c>
      <c r="AP18" s="344">
        <v>69.92</v>
      </c>
      <c r="AQ18" s="344">
        <v>0.81</v>
      </c>
      <c r="AR18"/>
      <c r="AS18"/>
      <c r="AT18"/>
      <c r="AU18"/>
      <c r="AV18" s="345">
        <v>13.557</v>
      </c>
      <c r="AW18" s="345">
        <v>11.656000000000001</v>
      </c>
      <c r="AX18"/>
      <c r="AY18"/>
      <c r="AZ18"/>
      <c r="BA18"/>
      <c r="BB18"/>
      <c r="BC18"/>
      <c r="BD18" s="344">
        <v>23</v>
      </c>
      <c r="BE18" s="344">
        <v>5.61</v>
      </c>
      <c r="BF18" s="344">
        <v>12.25</v>
      </c>
    </row>
    <row r="19" spans="1:58" x14ac:dyDescent="0.25">
      <c r="A19" s="232">
        <v>40924</v>
      </c>
      <c r="B19" s="348">
        <f t="shared" ref="B19:C19" si="18">(B18+B20)/2</f>
        <v>7.02</v>
      </c>
      <c r="C19" s="349">
        <f t="shared" si="18"/>
        <v>6.73</v>
      </c>
      <c r="D19"/>
      <c r="E19"/>
      <c r="F19"/>
      <c r="G19"/>
      <c r="H19" s="348">
        <f t="shared" ref="H19:I19" si="19">(H18+H20)/2</f>
        <v>7.3949999999999996</v>
      </c>
      <c r="I19" s="348">
        <f t="shared" si="19"/>
        <v>1.8900000000000001</v>
      </c>
      <c r="J19"/>
      <c r="K19"/>
      <c r="L19"/>
      <c r="M19"/>
      <c r="N19" s="350">
        <f t="shared" ref="N19" si="20">(N18+N20)/2</f>
        <v>38.5</v>
      </c>
      <c r="O19"/>
      <c r="P19"/>
      <c r="Q19"/>
      <c r="R19" s="350">
        <f t="shared" ref="R19:S19" si="21">(R18+R20)/2</f>
        <v>0</v>
      </c>
      <c r="S19" s="349">
        <f t="shared" si="21"/>
        <v>0.9335</v>
      </c>
      <c r="T19"/>
      <c r="U19"/>
      <c r="V19" s="349">
        <f t="shared" ref="V19:W19" si="22">(V18+V20)/2</f>
        <v>0.42699999999999999</v>
      </c>
      <c r="W19" s="349">
        <f t="shared" si="22"/>
        <v>0.34499999999999997</v>
      </c>
      <c r="X19"/>
      <c r="Y19"/>
      <c r="Z19"/>
      <c r="AA19"/>
      <c r="AB19"/>
      <c r="AC19" s="351">
        <f t="shared" ref="AC19" si="23">(AC18+AC20)/2</f>
        <v>32.950000000000003</v>
      </c>
      <c r="AD19"/>
      <c r="AE19"/>
      <c r="AF19"/>
      <c r="AG19"/>
      <c r="AH19" s="351">
        <f t="shared" ref="AH19" si="24">(AH18+AH20)/2</f>
        <v>66</v>
      </c>
      <c r="AI19"/>
      <c r="AJ19" s="351">
        <f t="shared" ref="AJ19" si="25">(AJ18+AJ20)/2</f>
        <v>25.9</v>
      </c>
      <c r="AK19"/>
      <c r="AL19" s="351">
        <f t="shared" ref="AL19:AM19" si="26">(AL18+AL20)/2</f>
        <v>10.75</v>
      </c>
      <c r="AM19" s="349">
        <f t="shared" si="26"/>
        <v>7.8600000000000003E-2</v>
      </c>
      <c r="AN19"/>
      <c r="AO19" s="351">
        <f t="shared" ref="AO19:AQ19" si="27">(AO18+AO20)/2</f>
        <v>3</v>
      </c>
      <c r="AP19" s="348">
        <f t="shared" si="27"/>
        <v>69.680000000000007</v>
      </c>
      <c r="AQ19" s="349">
        <f t="shared" si="27"/>
        <v>0.72500000000000009</v>
      </c>
      <c r="AR19"/>
      <c r="AS19"/>
      <c r="AT19"/>
      <c r="AU19"/>
      <c r="AV19" s="345">
        <f>(AV18+AV20)/2</f>
        <v>13.773</v>
      </c>
      <c r="AW19" s="349">
        <f t="shared" ref="AW19" si="28">(AW18+AW20)/2</f>
        <v>12.1165</v>
      </c>
      <c r="AX19"/>
      <c r="AY19"/>
      <c r="AZ19"/>
      <c r="BA19"/>
      <c r="BB19"/>
      <c r="BC19"/>
      <c r="BD19" s="348">
        <f t="shared" ref="BD19:BF19" si="29">(BD18+BD20)/2</f>
        <v>23.47</v>
      </c>
      <c r="BE19" s="348">
        <f t="shared" si="29"/>
        <v>7.3450000000000006</v>
      </c>
      <c r="BF19" s="348">
        <f t="shared" si="29"/>
        <v>11.215</v>
      </c>
    </row>
    <row r="20" spans="1:58" x14ac:dyDescent="0.25">
      <c r="A20" s="232">
        <v>40925</v>
      </c>
      <c r="B20" s="344">
        <v>6.77</v>
      </c>
      <c r="C20" s="345">
        <v>6.32</v>
      </c>
      <c r="D20"/>
      <c r="E20"/>
      <c r="F20"/>
      <c r="G20"/>
      <c r="H20" s="344">
        <v>7.65</v>
      </c>
      <c r="I20" s="344">
        <v>1.87</v>
      </c>
      <c r="J20"/>
      <c r="K20"/>
      <c r="L20"/>
      <c r="M20"/>
      <c r="N20" s="346">
        <v>38</v>
      </c>
      <c r="O20"/>
      <c r="P20"/>
      <c r="Q20"/>
      <c r="R20" s="346">
        <v>0</v>
      </c>
      <c r="S20" s="345">
        <v>0.89900000000000002</v>
      </c>
      <c r="T20"/>
      <c r="U20"/>
      <c r="V20" s="345">
        <v>0.36</v>
      </c>
      <c r="W20" s="345">
        <v>0.218</v>
      </c>
      <c r="X20"/>
      <c r="Y20"/>
      <c r="Z20"/>
      <c r="AA20"/>
      <c r="AB20"/>
      <c r="AC20" s="347">
        <v>32.799999999999997</v>
      </c>
      <c r="AD20"/>
      <c r="AE20"/>
      <c r="AF20"/>
      <c r="AG20"/>
      <c r="AH20" s="347">
        <v>65.7</v>
      </c>
      <c r="AI20"/>
      <c r="AJ20" s="347">
        <v>26.5</v>
      </c>
      <c r="AK20"/>
      <c r="AL20" s="347">
        <v>10.199999999999999</v>
      </c>
      <c r="AM20" s="345">
        <v>7.3200000000000001E-2</v>
      </c>
      <c r="AN20"/>
      <c r="AO20" s="347">
        <v>3</v>
      </c>
      <c r="AP20" s="344">
        <v>69.44</v>
      </c>
      <c r="AQ20" s="344">
        <v>0.64</v>
      </c>
      <c r="AR20"/>
      <c r="AS20"/>
      <c r="AT20"/>
      <c r="AU20"/>
      <c r="AV20" s="345">
        <v>13.989000000000001</v>
      </c>
      <c r="AW20" s="345">
        <v>12.577</v>
      </c>
      <c r="AX20"/>
      <c r="AY20"/>
      <c r="AZ20"/>
      <c r="BA20"/>
      <c r="BB20"/>
      <c r="BC20"/>
      <c r="BD20" s="344">
        <v>23.94</v>
      </c>
      <c r="BE20" s="344">
        <v>9.08</v>
      </c>
      <c r="BF20" s="344">
        <v>10.18</v>
      </c>
    </row>
    <row r="21" spans="1:58" x14ac:dyDescent="0.25">
      <c r="A21" s="232">
        <v>40926</v>
      </c>
      <c r="B21" s="344">
        <v>6.69</v>
      </c>
      <c r="C21" s="345">
        <v>6.39</v>
      </c>
      <c r="D21"/>
      <c r="E21"/>
      <c r="F21"/>
      <c r="G21"/>
      <c r="H21" s="344">
        <v>7.35</v>
      </c>
      <c r="I21" s="344">
        <v>1.8</v>
      </c>
      <c r="J21"/>
      <c r="K21"/>
      <c r="L21"/>
      <c r="M21"/>
      <c r="N21" s="346">
        <v>36</v>
      </c>
      <c r="O21"/>
      <c r="P21"/>
      <c r="Q21"/>
      <c r="R21" s="346">
        <v>0</v>
      </c>
      <c r="S21" s="345">
        <v>0.84199999999999997</v>
      </c>
      <c r="T21"/>
      <c r="U21"/>
      <c r="V21" s="345">
        <v>0.217</v>
      </c>
      <c r="W21" s="345">
        <v>0.35</v>
      </c>
      <c r="X21"/>
      <c r="Y21"/>
      <c r="Z21"/>
      <c r="AA21"/>
      <c r="AB21"/>
      <c r="AC21" s="347">
        <v>32.9</v>
      </c>
      <c r="AD21"/>
      <c r="AE21"/>
      <c r="AF21"/>
      <c r="AG21"/>
      <c r="AH21" s="347">
        <v>65.8</v>
      </c>
      <c r="AI21"/>
      <c r="AJ21" s="347">
        <v>26.1</v>
      </c>
      <c r="AK21"/>
      <c r="AL21" s="347">
        <v>9.9</v>
      </c>
      <c r="AM21" s="345">
        <v>6.0999999999999999E-2</v>
      </c>
      <c r="AN21"/>
      <c r="AO21" s="347">
        <v>2.7</v>
      </c>
      <c r="AP21" s="344">
        <v>65.03</v>
      </c>
      <c r="AQ21" s="344">
        <v>0.7</v>
      </c>
      <c r="AR21"/>
      <c r="AS21"/>
      <c r="AT21"/>
      <c r="AU21"/>
      <c r="AV21" s="345">
        <v>13.343</v>
      </c>
      <c r="AW21" s="345">
        <v>11.792</v>
      </c>
      <c r="AX21"/>
      <c r="AY21"/>
      <c r="AZ21"/>
      <c r="BA21"/>
      <c r="BB21"/>
      <c r="BC21"/>
      <c r="BD21" s="344">
        <v>24.5</v>
      </c>
      <c r="BE21" s="344">
        <v>9.27</v>
      </c>
      <c r="BF21" s="344">
        <v>11.12</v>
      </c>
    </row>
    <row r="22" spans="1:58" x14ac:dyDescent="0.25">
      <c r="A22" s="232">
        <v>40927</v>
      </c>
      <c r="B22" s="344">
        <v>6.69</v>
      </c>
      <c r="C22" s="345">
        <v>6.48</v>
      </c>
      <c r="D22"/>
      <c r="E22"/>
      <c r="F22"/>
      <c r="G22"/>
      <c r="H22" s="344">
        <v>7.47</v>
      </c>
      <c r="I22" s="344">
        <v>1.79</v>
      </c>
      <c r="J22"/>
      <c r="K22"/>
      <c r="L22"/>
      <c r="M22"/>
      <c r="N22" s="346">
        <v>34</v>
      </c>
      <c r="O22"/>
      <c r="P22"/>
      <c r="Q22"/>
      <c r="R22" s="346">
        <v>0</v>
      </c>
      <c r="S22" s="345">
        <v>0.86099999999999999</v>
      </c>
      <c r="T22"/>
      <c r="U22"/>
      <c r="V22" s="345">
        <v>0.24299999999999999</v>
      </c>
      <c r="W22" s="345">
        <v>0.27300000000000002</v>
      </c>
      <c r="X22"/>
      <c r="Y22"/>
      <c r="Z22"/>
      <c r="AA22"/>
      <c r="AB22"/>
      <c r="AC22" s="347">
        <v>33.4</v>
      </c>
      <c r="AD22"/>
      <c r="AE22"/>
      <c r="AF22"/>
      <c r="AG22"/>
      <c r="AH22" s="347">
        <v>66.8</v>
      </c>
      <c r="AI22"/>
      <c r="AJ22" s="347">
        <v>26.8</v>
      </c>
      <c r="AK22"/>
      <c r="AL22" s="347">
        <v>7.6</v>
      </c>
      <c r="AM22" s="345">
        <v>0.109</v>
      </c>
      <c r="AN22"/>
      <c r="AO22" s="347">
        <v>2.8</v>
      </c>
      <c r="AP22" s="344">
        <v>65.03</v>
      </c>
      <c r="AQ22" s="344">
        <v>0.63</v>
      </c>
      <c r="AR22"/>
      <c r="AS22"/>
      <c r="AT22"/>
      <c r="AU22"/>
      <c r="AV22" s="345">
        <v>13.185</v>
      </c>
      <c r="AW22" s="345">
        <v>12.204000000000001</v>
      </c>
      <c r="AX22"/>
      <c r="AY22"/>
      <c r="AZ22"/>
      <c r="BA22"/>
      <c r="BB22"/>
      <c r="BC22"/>
      <c r="BD22" s="344">
        <v>25.78</v>
      </c>
      <c r="BE22" s="344">
        <v>10.050000000000001</v>
      </c>
      <c r="BF22" s="344">
        <v>12.38</v>
      </c>
    </row>
    <row r="23" spans="1:58" x14ac:dyDescent="0.25">
      <c r="A23" s="232">
        <v>40928</v>
      </c>
      <c r="B23" s="344">
        <v>5.43</v>
      </c>
      <c r="C23" s="345">
        <v>6.53</v>
      </c>
      <c r="D23"/>
      <c r="E23"/>
      <c r="F23"/>
      <c r="G23"/>
      <c r="H23" s="344">
        <v>7.18</v>
      </c>
      <c r="I23" s="344">
        <v>1.72</v>
      </c>
      <c r="J23"/>
      <c r="K23"/>
      <c r="L23"/>
      <c r="M23"/>
      <c r="N23" s="346">
        <v>37</v>
      </c>
      <c r="O23"/>
      <c r="P23"/>
      <c r="Q23"/>
      <c r="R23" s="346">
        <v>6</v>
      </c>
      <c r="S23" s="345">
        <v>0.81599999999999995</v>
      </c>
      <c r="T23"/>
      <c r="U23"/>
      <c r="V23" s="345">
        <v>1.36</v>
      </c>
      <c r="W23" s="345">
        <v>0.496</v>
      </c>
      <c r="X23"/>
      <c r="Y23"/>
      <c r="Z23"/>
      <c r="AA23"/>
      <c r="AB23"/>
      <c r="AC23" s="347">
        <v>32.6</v>
      </c>
      <c r="AD23"/>
      <c r="AE23"/>
      <c r="AF23"/>
      <c r="AG23"/>
      <c r="AH23" s="347">
        <v>65.2</v>
      </c>
      <c r="AI23"/>
      <c r="AJ23" s="347">
        <v>25.8</v>
      </c>
      <c r="AK23"/>
      <c r="AL23" s="347">
        <v>7.1</v>
      </c>
      <c r="AM23" s="345">
        <v>0.114</v>
      </c>
      <c r="AN23"/>
      <c r="AO23" s="347">
        <v>3.1</v>
      </c>
      <c r="AP23" s="344">
        <v>70.47</v>
      </c>
      <c r="AQ23" s="344">
        <v>1.04</v>
      </c>
      <c r="AR23"/>
      <c r="AS23"/>
      <c r="AT23"/>
      <c r="AU23"/>
      <c r="AV23" s="345">
        <v>13.619</v>
      </c>
      <c r="AW23" s="345">
        <v>11.574</v>
      </c>
      <c r="AX23"/>
      <c r="AY23"/>
      <c r="AZ23"/>
      <c r="BA23"/>
      <c r="BB23"/>
      <c r="BC23"/>
      <c r="BD23" s="344">
        <v>26.13</v>
      </c>
      <c r="BE23" s="344">
        <v>9.39</v>
      </c>
      <c r="BF23" s="344">
        <v>11.87</v>
      </c>
    </row>
    <row r="24" spans="1:58" x14ac:dyDescent="0.25">
      <c r="A24" s="232">
        <v>40929</v>
      </c>
      <c r="B24" s="344">
        <v>6.09</v>
      </c>
      <c r="C24" s="345">
        <v>6.2</v>
      </c>
      <c r="D24"/>
      <c r="E24"/>
      <c r="F24"/>
      <c r="G24"/>
      <c r="H24" s="344">
        <v>7.35</v>
      </c>
      <c r="I24" s="344">
        <v>1.84</v>
      </c>
      <c r="J24"/>
      <c r="K24"/>
      <c r="L24"/>
      <c r="M24"/>
      <c r="N24" s="346">
        <v>35</v>
      </c>
      <c r="O24"/>
      <c r="P24"/>
      <c r="Q24"/>
      <c r="R24" s="346">
        <v>0</v>
      </c>
      <c r="S24" s="345">
        <v>0.84699999999999998</v>
      </c>
      <c r="T24"/>
      <c r="U24"/>
      <c r="V24" s="345">
        <v>0.217</v>
      </c>
      <c r="W24" s="345">
        <v>0.39400000000000002</v>
      </c>
      <c r="X24"/>
      <c r="Y24"/>
      <c r="Z24"/>
      <c r="AA24"/>
      <c r="AB24"/>
      <c r="AC24" s="347">
        <v>34.200000000000003</v>
      </c>
      <c r="AD24"/>
      <c r="AE24"/>
      <c r="AF24"/>
      <c r="AG24"/>
      <c r="AH24" s="347">
        <v>68.400000000000006</v>
      </c>
      <c r="AI24"/>
      <c r="AJ24" s="347">
        <v>24.6</v>
      </c>
      <c r="AK24"/>
      <c r="AL24" s="347">
        <v>7.4</v>
      </c>
      <c r="AM24" s="345">
        <v>8.3000000000000004E-2</v>
      </c>
      <c r="AN24"/>
      <c r="AO24" s="347">
        <v>3.1</v>
      </c>
      <c r="AP24" s="344">
        <v>60.2</v>
      </c>
      <c r="AQ24" s="344">
        <v>0.56999999999999995</v>
      </c>
      <c r="AR24"/>
      <c r="AS24"/>
      <c r="AT24"/>
      <c r="AU24"/>
      <c r="AV24" s="345">
        <v>12.33</v>
      </c>
      <c r="AW24" s="345">
        <v>11.36</v>
      </c>
      <c r="AX24"/>
      <c r="AY24"/>
      <c r="AZ24"/>
      <c r="BA24"/>
      <c r="BB24"/>
      <c r="BC24"/>
      <c r="BD24" s="344">
        <v>29.99</v>
      </c>
      <c r="BE24" s="344">
        <v>12.36</v>
      </c>
      <c r="BF24" s="344">
        <v>11.41</v>
      </c>
    </row>
    <row r="25" spans="1:58" x14ac:dyDescent="0.25">
      <c r="A25" s="232">
        <v>40930</v>
      </c>
      <c r="B25" s="348">
        <f t="shared" ref="B25" si="30">(B24+B26)/2</f>
        <v>6.2249999999999996</v>
      </c>
      <c r="C25" s="349">
        <f>(C24+C26)/2</f>
        <v>6.07</v>
      </c>
      <c r="D25"/>
      <c r="E25"/>
      <c r="F25"/>
      <c r="G25"/>
      <c r="H25" s="348">
        <f>(H24+H26)/2</f>
        <v>7.2249999999999996</v>
      </c>
      <c r="I25" s="344">
        <v>1.85</v>
      </c>
      <c r="J25"/>
      <c r="K25"/>
      <c r="L25"/>
      <c r="M25"/>
      <c r="N25" s="350">
        <f t="shared" ref="N25" si="31">(N24+N26)/2</f>
        <v>41</v>
      </c>
      <c r="O25"/>
      <c r="P25"/>
      <c r="Q25"/>
      <c r="R25" s="350">
        <f t="shared" ref="R25" si="32">(R24+R26)/2</f>
        <v>0</v>
      </c>
      <c r="S25" s="349">
        <f>(S24+S26)/2</f>
        <v>0.83399999999999996</v>
      </c>
      <c r="T25"/>
      <c r="U25"/>
      <c r="V25" s="349">
        <f t="shared" ref="V25:W25" si="33">(V24+V26)/2</f>
        <v>0.31900000000000001</v>
      </c>
      <c r="W25" s="349">
        <f t="shared" si="33"/>
        <v>0.40749999999999997</v>
      </c>
      <c r="X25"/>
      <c r="Y25"/>
      <c r="Z25"/>
      <c r="AA25"/>
      <c r="AB25"/>
      <c r="AC25" s="351">
        <f t="shared" ref="AC25" si="34">(AC24+AC26)/2</f>
        <v>35.400000000000006</v>
      </c>
      <c r="AD25"/>
      <c r="AE25"/>
      <c r="AF25"/>
      <c r="AG25"/>
      <c r="AH25" s="351">
        <f t="shared" ref="AH25" si="35">(AH24+AH26)/2</f>
        <v>70.800000000000011</v>
      </c>
      <c r="AI25"/>
      <c r="AJ25" s="351">
        <f t="shared" ref="AJ25" si="36">(AJ24+AJ26)/2</f>
        <v>25.200000000000003</v>
      </c>
      <c r="AK25"/>
      <c r="AL25" s="351">
        <f t="shared" ref="AL25:AM25" si="37">(AL24+AL26)/2</f>
        <v>7.4</v>
      </c>
      <c r="AM25" s="349">
        <f t="shared" si="37"/>
        <v>9.6000000000000002E-2</v>
      </c>
      <c r="AN25"/>
      <c r="AO25" s="351">
        <f t="shared" ref="AO25" si="38">(AO24+AO26)/2</f>
        <v>3.25</v>
      </c>
      <c r="AP25" s="344">
        <v>65.09</v>
      </c>
      <c r="AQ25" s="344">
        <v>0.69</v>
      </c>
      <c r="AR25"/>
      <c r="AS25"/>
      <c r="AT25"/>
      <c r="AU25"/>
      <c r="AV25" s="345">
        <v>12.596</v>
      </c>
      <c r="AW25" s="345">
        <v>11.635999999999999</v>
      </c>
      <c r="AX25"/>
      <c r="AY25"/>
      <c r="AZ25"/>
      <c r="BA25"/>
      <c r="BB25"/>
      <c r="BC25"/>
      <c r="BD25" s="348">
        <f>(BD24+BD26)/2</f>
        <v>30.074999999999999</v>
      </c>
      <c r="BE25" s="348">
        <f>(BE24+BE26)/2</f>
        <v>12.385</v>
      </c>
      <c r="BF25" s="348">
        <f>(BF24+BF26)/2</f>
        <v>12.324999999999999</v>
      </c>
    </row>
    <row r="26" spans="1:58" x14ac:dyDescent="0.25">
      <c r="A26" s="232">
        <v>40931</v>
      </c>
      <c r="B26" s="344">
        <v>6.36</v>
      </c>
      <c r="C26" s="345">
        <v>5.94</v>
      </c>
      <c r="D26"/>
      <c r="E26"/>
      <c r="F26"/>
      <c r="G26"/>
      <c r="H26" s="344">
        <v>7.1</v>
      </c>
      <c r="I26" s="344">
        <v>1.76</v>
      </c>
      <c r="J26"/>
      <c r="K26"/>
      <c r="L26"/>
      <c r="M26"/>
      <c r="N26" s="346">
        <v>47</v>
      </c>
      <c r="O26"/>
      <c r="P26"/>
      <c r="Q26"/>
      <c r="R26" s="346">
        <v>0</v>
      </c>
      <c r="S26" s="345">
        <v>0.82099999999999995</v>
      </c>
      <c r="T26"/>
      <c r="U26"/>
      <c r="V26" s="345">
        <v>0.42099999999999999</v>
      </c>
      <c r="W26" s="345">
        <v>0.42099999999999999</v>
      </c>
      <c r="X26"/>
      <c r="Y26"/>
      <c r="Z26"/>
      <c r="AA26"/>
      <c r="AB26"/>
      <c r="AC26" s="347">
        <v>36.6</v>
      </c>
      <c r="AD26"/>
      <c r="AE26"/>
      <c r="AF26"/>
      <c r="AG26"/>
      <c r="AH26" s="347">
        <v>73.2</v>
      </c>
      <c r="AI26"/>
      <c r="AJ26" s="347">
        <v>25.8</v>
      </c>
      <c r="AK26"/>
      <c r="AL26" s="347">
        <v>7.4</v>
      </c>
      <c r="AM26" s="345">
        <v>0.109</v>
      </c>
      <c r="AN26"/>
      <c r="AO26" s="347">
        <v>3.4</v>
      </c>
      <c r="AP26" s="344">
        <v>69.92</v>
      </c>
      <c r="AQ26" s="344">
        <v>0.96</v>
      </c>
      <c r="AR26"/>
      <c r="AS26"/>
      <c r="AT26"/>
      <c r="AU26"/>
      <c r="AV26" s="345">
        <v>14.047000000000001</v>
      </c>
      <c r="AW26" s="345">
        <v>11.739000000000001</v>
      </c>
      <c r="AX26"/>
      <c r="AY26"/>
      <c r="AZ26"/>
      <c r="BA26"/>
      <c r="BB26"/>
      <c r="BC26"/>
      <c r="BD26" s="344">
        <v>30.16</v>
      </c>
      <c r="BE26" s="344">
        <v>12.41</v>
      </c>
      <c r="BF26" s="344">
        <v>13.24</v>
      </c>
    </row>
    <row r="27" spans="1:58" x14ac:dyDescent="0.25">
      <c r="A27" s="232">
        <v>40932</v>
      </c>
      <c r="B27" s="344">
        <v>6.59</v>
      </c>
      <c r="C27" s="345">
        <v>5.97</v>
      </c>
      <c r="D27"/>
      <c r="E27"/>
      <c r="F27"/>
      <c r="G27"/>
      <c r="H27" s="344">
        <v>7.65</v>
      </c>
      <c r="I27" s="344">
        <v>1.72</v>
      </c>
      <c r="J27"/>
      <c r="K27"/>
      <c r="L27"/>
      <c r="M27"/>
      <c r="N27" s="346">
        <v>41</v>
      </c>
      <c r="O27"/>
      <c r="P27"/>
      <c r="Q27"/>
      <c r="R27" s="346">
        <v>0</v>
      </c>
      <c r="S27" s="345">
        <v>0.81899999999999995</v>
      </c>
      <c r="T27"/>
      <c r="U27"/>
      <c r="V27" s="345">
        <v>0.192</v>
      </c>
      <c r="W27" s="345">
        <v>0.17100000000000001</v>
      </c>
      <c r="X27"/>
      <c r="Y27"/>
      <c r="Z27"/>
      <c r="AA27"/>
      <c r="AB27"/>
      <c r="AC27" s="347">
        <v>35.9</v>
      </c>
      <c r="AD27"/>
      <c r="AE27"/>
      <c r="AF27"/>
      <c r="AG27"/>
      <c r="AH27" s="347">
        <v>71.8</v>
      </c>
      <c r="AI27"/>
      <c r="AJ27" s="347">
        <v>26.5</v>
      </c>
      <c r="AK27"/>
      <c r="AL27" s="347">
        <v>7.4</v>
      </c>
      <c r="AM27" s="345">
        <v>0.114</v>
      </c>
      <c r="AN27"/>
      <c r="AO27" s="347">
        <v>3.2</v>
      </c>
      <c r="AP27" s="344">
        <v>59.64</v>
      </c>
      <c r="AQ27" s="344">
        <v>0.9</v>
      </c>
      <c r="AR27"/>
      <c r="AS27"/>
      <c r="AT27"/>
      <c r="AU27"/>
      <c r="AV27" s="345">
        <v>12.715999999999999</v>
      </c>
      <c r="AW27" s="345">
        <v>10.347</v>
      </c>
      <c r="AX27"/>
      <c r="AY27"/>
      <c r="AZ27"/>
      <c r="BA27"/>
      <c r="BB27"/>
      <c r="BC27"/>
      <c r="BD27" s="344">
        <v>28.16</v>
      </c>
      <c r="BE27" s="344">
        <v>11.6</v>
      </c>
      <c r="BF27" s="348">
        <f>(BF26+BF28)/2</f>
        <v>13.71</v>
      </c>
    </row>
    <row r="28" spans="1:58" x14ac:dyDescent="0.25">
      <c r="A28" s="232">
        <v>40933</v>
      </c>
      <c r="B28" s="344">
        <v>5.42</v>
      </c>
      <c r="C28" s="345">
        <v>6.25</v>
      </c>
      <c r="D28"/>
      <c r="E28"/>
      <c r="F28"/>
      <c r="G28"/>
      <c r="H28" s="344">
        <v>7.48</v>
      </c>
      <c r="I28" s="344">
        <v>1.63</v>
      </c>
      <c r="J28"/>
      <c r="K28"/>
      <c r="L28"/>
      <c r="M28"/>
      <c r="N28" s="346">
        <v>38</v>
      </c>
      <c r="O28"/>
      <c r="P28"/>
      <c r="Q28"/>
      <c r="R28" s="346">
        <v>0</v>
      </c>
      <c r="S28" s="345">
        <v>0.79500000000000004</v>
      </c>
      <c r="T28"/>
      <c r="U28"/>
      <c r="V28" s="345">
        <v>0.57899999999999996</v>
      </c>
      <c r="W28" s="345">
        <v>0.24299999999999999</v>
      </c>
      <c r="X28"/>
      <c r="Y28"/>
      <c r="Z28"/>
      <c r="AA28"/>
      <c r="AB28"/>
      <c r="AC28" s="347">
        <v>35.200000000000003</v>
      </c>
      <c r="AD28"/>
      <c r="AE28"/>
      <c r="AF28"/>
      <c r="AG28"/>
      <c r="AH28" s="347">
        <v>70.400000000000006</v>
      </c>
      <c r="AI28"/>
      <c r="AJ28" s="347">
        <v>25.7</v>
      </c>
      <c r="AK28"/>
      <c r="AL28" s="347">
        <v>7.1</v>
      </c>
      <c r="AM28" s="345">
        <v>0.10299999999999999</v>
      </c>
      <c r="AN28"/>
      <c r="AO28" s="347">
        <v>3.4</v>
      </c>
      <c r="AP28" s="344">
        <v>65.69</v>
      </c>
      <c r="AQ28" s="344">
        <v>0.92</v>
      </c>
      <c r="AR28"/>
      <c r="AS28"/>
      <c r="AT28"/>
      <c r="AU28"/>
      <c r="AV28" s="345">
        <v>13.98</v>
      </c>
      <c r="AW28" s="345">
        <v>11.706</v>
      </c>
      <c r="AX28"/>
      <c r="AY28"/>
      <c r="AZ28"/>
      <c r="BA28"/>
      <c r="BB28"/>
      <c r="BC28"/>
      <c r="BD28" s="344">
        <v>28.84</v>
      </c>
      <c r="BE28" s="344">
        <v>11.3</v>
      </c>
      <c r="BF28" s="344">
        <v>14.18</v>
      </c>
    </row>
    <row r="29" spans="1:58" x14ac:dyDescent="0.25">
      <c r="A29" s="232">
        <v>40934</v>
      </c>
      <c r="B29" s="344">
        <v>5.86</v>
      </c>
      <c r="C29" s="345">
        <v>6.16</v>
      </c>
      <c r="D29"/>
      <c r="E29"/>
      <c r="F29"/>
      <c r="G29"/>
      <c r="H29" s="344">
        <v>7.53</v>
      </c>
      <c r="I29" s="344">
        <v>1.71</v>
      </c>
      <c r="J29"/>
      <c r="K29"/>
      <c r="L29"/>
      <c r="M29"/>
      <c r="N29" s="346">
        <v>39</v>
      </c>
      <c r="O29"/>
      <c r="P29"/>
      <c r="Q29"/>
      <c r="R29" s="346">
        <v>0</v>
      </c>
      <c r="S29" s="345">
        <v>0.79600000000000004</v>
      </c>
      <c r="T29"/>
      <c r="U29"/>
      <c r="V29" s="345">
        <v>0.21099999999999999</v>
      </c>
      <c r="W29" s="345">
        <v>0.153</v>
      </c>
      <c r="X29"/>
      <c r="Y29"/>
      <c r="Z29"/>
      <c r="AA29"/>
      <c r="AB29"/>
      <c r="AC29" s="347">
        <v>37.4</v>
      </c>
      <c r="AD29"/>
      <c r="AE29"/>
      <c r="AF29"/>
      <c r="AG29"/>
      <c r="AH29" s="347">
        <v>74.8</v>
      </c>
      <c r="AI29"/>
      <c r="AJ29" s="347">
        <v>23.8</v>
      </c>
      <c r="AK29"/>
      <c r="AL29" s="347">
        <v>7.8</v>
      </c>
      <c r="AM29" s="345">
        <v>6.4000000000000001E-2</v>
      </c>
      <c r="AN29"/>
      <c r="AO29" s="347">
        <v>3.3</v>
      </c>
      <c r="AP29" s="344">
        <v>59.64</v>
      </c>
      <c r="AQ29" s="344">
        <v>0.45</v>
      </c>
      <c r="AR29"/>
      <c r="AS29"/>
      <c r="AT29"/>
      <c r="AU29"/>
      <c r="AV29" s="345">
        <v>13.03</v>
      </c>
      <c r="AW29" s="345">
        <v>12.56</v>
      </c>
      <c r="AX29"/>
      <c r="AY29"/>
      <c r="AZ29"/>
      <c r="BA29"/>
      <c r="BB29"/>
      <c r="BC29"/>
      <c r="BD29" s="344">
        <v>28.43</v>
      </c>
      <c r="BE29" s="344">
        <v>14.07</v>
      </c>
      <c r="BF29" s="344">
        <v>11.84</v>
      </c>
    </row>
    <row r="30" spans="1:58" x14ac:dyDescent="0.25">
      <c r="A30" s="232">
        <v>40935</v>
      </c>
      <c r="B30" s="344">
        <v>7.16</v>
      </c>
      <c r="C30" s="345">
        <v>6</v>
      </c>
      <c r="D30"/>
      <c r="E30"/>
      <c r="F30"/>
      <c r="G30"/>
      <c r="H30" s="344">
        <v>6.98</v>
      </c>
      <c r="I30" s="344">
        <v>1.67</v>
      </c>
      <c r="J30"/>
      <c r="K30"/>
      <c r="L30"/>
      <c r="M30"/>
      <c r="N30" s="346">
        <v>38</v>
      </c>
      <c r="O30"/>
      <c r="P30"/>
      <c r="Q30"/>
      <c r="R30" s="346">
        <v>0</v>
      </c>
      <c r="S30" s="345">
        <v>0.77500000000000002</v>
      </c>
      <c r="T30"/>
      <c r="U30"/>
      <c r="V30" s="345">
        <v>0.27700000000000002</v>
      </c>
      <c r="W30" s="345">
        <v>0.17499999999999999</v>
      </c>
      <c r="X30"/>
      <c r="Y30"/>
      <c r="Z30"/>
      <c r="AA30"/>
      <c r="AB30"/>
      <c r="AC30" s="347">
        <v>38.9</v>
      </c>
      <c r="AD30"/>
      <c r="AE30"/>
      <c r="AF30"/>
      <c r="AG30"/>
      <c r="AH30" s="347">
        <v>7.8</v>
      </c>
      <c r="AI30"/>
      <c r="AJ30" s="347">
        <v>23.5</v>
      </c>
      <c r="AK30"/>
      <c r="AL30" s="347">
        <v>7.9</v>
      </c>
      <c r="AM30" s="345">
        <v>5.8000000000000003E-2</v>
      </c>
      <c r="AN30"/>
      <c r="AO30" s="347">
        <v>3.2</v>
      </c>
      <c r="AP30" s="344">
        <v>65.03</v>
      </c>
      <c r="AQ30" s="344">
        <v>0.9</v>
      </c>
      <c r="AR30"/>
      <c r="AS30"/>
      <c r="AT30"/>
      <c r="AU30"/>
      <c r="AV30" s="345">
        <v>12.849</v>
      </c>
      <c r="AW30" s="345">
        <v>11.475</v>
      </c>
      <c r="AX30"/>
      <c r="AY30"/>
      <c r="AZ30"/>
      <c r="BA30"/>
      <c r="BB30"/>
      <c r="BC30"/>
      <c r="BD30" s="344">
        <v>25.11</v>
      </c>
      <c r="BE30" s="344">
        <v>12.26</v>
      </c>
      <c r="BF30" s="344">
        <v>16.100000000000001</v>
      </c>
    </row>
    <row r="31" spans="1:58" x14ac:dyDescent="0.25">
      <c r="A31" s="232">
        <v>40936</v>
      </c>
      <c r="B31" s="344">
        <v>6.56</v>
      </c>
      <c r="C31" s="345">
        <v>6.09</v>
      </c>
      <c r="D31"/>
      <c r="E31"/>
      <c r="F31"/>
      <c r="G31"/>
      <c r="H31" s="344">
        <v>7.63</v>
      </c>
      <c r="I31" s="344">
        <v>1.68</v>
      </c>
      <c r="J31"/>
      <c r="K31"/>
      <c r="L31"/>
      <c r="M31"/>
      <c r="N31" s="346">
        <v>37</v>
      </c>
      <c r="O31"/>
      <c r="P31"/>
      <c r="Q31"/>
      <c r="R31" s="346">
        <v>0</v>
      </c>
      <c r="S31" s="345">
        <v>0.76800000000000002</v>
      </c>
      <c r="T31"/>
      <c r="U31"/>
      <c r="V31" s="345">
        <v>0.32</v>
      </c>
      <c r="W31" s="345">
        <v>0.183</v>
      </c>
      <c r="X31"/>
      <c r="Y31"/>
      <c r="Z31"/>
      <c r="AA31"/>
      <c r="AB31"/>
      <c r="AC31" s="347">
        <v>39.6</v>
      </c>
      <c r="AD31"/>
      <c r="AE31"/>
      <c r="AF31"/>
      <c r="AG31"/>
      <c r="AH31" s="347">
        <v>79.2</v>
      </c>
      <c r="AI31"/>
      <c r="AJ31" s="347">
        <v>25.4</v>
      </c>
      <c r="AK31"/>
      <c r="AL31" s="347">
        <v>8.1999999999999993</v>
      </c>
      <c r="AM31" s="345">
        <v>4.3999999999999997E-2</v>
      </c>
      <c r="AN31"/>
      <c r="AO31" s="347">
        <v>3.3</v>
      </c>
      <c r="AP31" s="344">
        <v>65.03</v>
      </c>
      <c r="AQ31" s="344">
        <v>0.75</v>
      </c>
      <c r="AR31"/>
      <c r="AS31"/>
      <c r="AT31"/>
      <c r="AU31"/>
      <c r="AV31" s="345">
        <v>13.49</v>
      </c>
      <c r="AW31" s="345">
        <v>12.13</v>
      </c>
      <c r="AX31"/>
      <c r="AY31"/>
      <c r="AZ31"/>
      <c r="BA31"/>
      <c r="BB31"/>
      <c r="BC31"/>
      <c r="BD31" s="344">
        <v>16.760000000000002</v>
      </c>
      <c r="BE31" s="344">
        <v>12.29</v>
      </c>
      <c r="BF31" s="344">
        <v>16.62</v>
      </c>
    </row>
    <row r="32" spans="1:58" x14ac:dyDescent="0.25">
      <c r="A32" s="232">
        <v>40937</v>
      </c>
      <c r="B32" s="348">
        <f t="shared" ref="B32:C32" si="39">(B31+B33)/2</f>
        <v>6.1199999999999992</v>
      </c>
      <c r="C32" s="349">
        <f t="shared" si="39"/>
        <v>6.1099999999999994</v>
      </c>
      <c r="D32"/>
      <c r="E32"/>
      <c r="F32"/>
      <c r="G32"/>
      <c r="H32" s="348">
        <f t="shared" ref="H32:I32" si="40">(H31+H33)/2</f>
        <v>7.1400000000000006</v>
      </c>
      <c r="I32" s="348">
        <f t="shared" si="40"/>
        <v>1.5499999999999998</v>
      </c>
      <c r="J32"/>
      <c r="K32"/>
      <c r="L32"/>
      <c r="M32"/>
      <c r="N32" s="350">
        <f t="shared" ref="N32" si="41">(N31+N33)/2</f>
        <v>42.5</v>
      </c>
      <c r="O32"/>
      <c r="P32"/>
      <c r="Q32"/>
      <c r="R32" s="350">
        <f t="shared" ref="R32:S32" si="42">(R31+R33)/2</f>
        <v>1.5</v>
      </c>
      <c r="S32" s="349">
        <f t="shared" si="42"/>
        <v>0.75350000000000006</v>
      </c>
      <c r="T32"/>
      <c r="U32"/>
      <c r="V32" s="349">
        <f t="shared" ref="V32:W32" si="43">(V31+V33)/2</f>
        <v>0.34499999999999997</v>
      </c>
      <c r="W32" s="349">
        <f t="shared" si="43"/>
        <v>0.17349999999999999</v>
      </c>
      <c r="X32"/>
      <c r="Y32"/>
      <c r="Z32"/>
      <c r="AA32"/>
      <c r="AB32"/>
      <c r="AC32" s="351">
        <f t="shared" ref="AC32" si="44">(AC31+AC33)/2</f>
        <v>38.85</v>
      </c>
      <c r="AD32"/>
      <c r="AE32"/>
      <c r="AF32"/>
      <c r="AG32"/>
      <c r="AH32" s="351">
        <f t="shared" ref="AH32" si="45">(AH31+AH33)/2</f>
        <v>77.7</v>
      </c>
      <c r="AI32"/>
      <c r="AJ32" s="351">
        <f t="shared" ref="AJ32" si="46">(AJ31+AJ33)/2</f>
        <v>25</v>
      </c>
      <c r="AK32"/>
      <c r="AL32" s="351">
        <f t="shared" ref="AL32:AM32" si="47">(AL31+AL33)/2</f>
        <v>8.0500000000000007</v>
      </c>
      <c r="AM32" s="349">
        <f t="shared" si="47"/>
        <v>0.05</v>
      </c>
      <c r="AN32"/>
      <c r="AO32" s="351">
        <f t="shared" ref="AO32" si="48">(AO31+AO33)/2</f>
        <v>3.3499999999999996</v>
      </c>
      <c r="AP32" s="344">
        <v>46.31</v>
      </c>
      <c r="AQ32" s="344">
        <v>0.37</v>
      </c>
      <c r="AR32"/>
      <c r="AS32"/>
      <c r="AT32"/>
      <c r="AU32"/>
      <c r="AV32" s="345">
        <v>12.944000000000001</v>
      </c>
      <c r="AW32" s="345">
        <v>11.544</v>
      </c>
      <c r="AX32"/>
      <c r="AY32"/>
      <c r="AZ32"/>
      <c r="BA32"/>
      <c r="BB32"/>
      <c r="BC32"/>
      <c r="BD32" s="344">
        <v>26.76</v>
      </c>
      <c r="BE32" s="344">
        <v>12.29</v>
      </c>
      <c r="BF32" s="344">
        <v>16.62</v>
      </c>
    </row>
    <row r="33" spans="1:58" x14ac:dyDescent="0.25">
      <c r="A33" s="232">
        <v>40938</v>
      </c>
      <c r="B33" s="344">
        <v>5.68</v>
      </c>
      <c r="C33" s="345">
        <v>6.13</v>
      </c>
      <c r="D33"/>
      <c r="E33"/>
      <c r="F33"/>
      <c r="G33"/>
      <c r="H33" s="344">
        <v>6.65</v>
      </c>
      <c r="I33" s="344">
        <v>1.42</v>
      </c>
      <c r="J33"/>
      <c r="K33"/>
      <c r="L33"/>
      <c r="M33"/>
      <c r="N33" s="346">
        <v>48</v>
      </c>
      <c r="O33"/>
      <c r="P33"/>
      <c r="Q33"/>
      <c r="R33" s="346">
        <v>3</v>
      </c>
      <c r="S33" s="345">
        <v>0.73899999999999999</v>
      </c>
      <c r="T33"/>
      <c r="U33"/>
      <c r="V33" s="345">
        <v>0.37</v>
      </c>
      <c r="W33" s="345">
        <v>0.16400000000000001</v>
      </c>
      <c r="X33"/>
      <c r="Y33"/>
      <c r="Z33"/>
      <c r="AA33"/>
      <c r="AB33"/>
      <c r="AC33" s="347">
        <v>38.1</v>
      </c>
      <c r="AD33"/>
      <c r="AE33"/>
      <c r="AF33"/>
      <c r="AG33"/>
      <c r="AH33" s="347">
        <v>76.2</v>
      </c>
      <c r="AI33"/>
      <c r="AJ33" s="347">
        <v>24.6</v>
      </c>
      <c r="AK33"/>
      <c r="AL33" s="347">
        <v>7.9</v>
      </c>
      <c r="AM33" s="345">
        <v>5.6000000000000001E-2</v>
      </c>
      <c r="AN33"/>
      <c r="AO33" s="347">
        <v>3.4</v>
      </c>
      <c r="AP33" s="344">
        <v>54.77</v>
      </c>
      <c r="AQ33" s="344">
        <v>0.63</v>
      </c>
      <c r="AR33"/>
      <c r="AS33"/>
      <c r="AT33"/>
      <c r="AU33"/>
      <c r="AV33" s="345">
        <v>14.452</v>
      </c>
      <c r="AW33" s="345">
        <v>12.144</v>
      </c>
      <c r="AX33"/>
      <c r="AY33"/>
      <c r="AZ33"/>
      <c r="BA33"/>
      <c r="BB33"/>
      <c r="BC33"/>
      <c r="BD33" s="344">
        <v>28.48</v>
      </c>
      <c r="BE33" s="344">
        <v>12.72</v>
      </c>
      <c r="BF33" s="344">
        <v>12.07</v>
      </c>
    </row>
    <row r="34" spans="1:58" ht="15.75" thickBot="1" x14ac:dyDescent="0.3">
      <c r="A34" s="232">
        <v>40939</v>
      </c>
      <c r="B34" s="352">
        <v>6.11</v>
      </c>
      <c r="C34" s="353">
        <v>6.01</v>
      </c>
      <c r="D34"/>
      <c r="E34"/>
      <c r="F34"/>
      <c r="G34"/>
      <c r="H34" s="352">
        <v>7.13</v>
      </c>
      <c r="I34" s="352">
        <v>1.48</v>
      </c>
      <c r="J34"/>
      <c r="K34"/>
      <c r="L34"/>
      <c r="M34"/>
      <c r="N34" s="354">
        <v>46</v>
      </c>
      <c r="O34"/>
      <c r="P34"/>
      <c r="Q34"/>
      <c r="R34" s="355">
        <v>2</v>
      </c>
      <c r="S34" s="353">
        <v>0.75600000000000001</v>
      </c>
      <c r="T34"/>
      <c r="U34"/>
      <c r="V34" s="356">
        <v>0.214</v>
      </c>
      <c r="W34" s="353">
        <v>0.14299999999999999</v>
      </c>
      <c r="X34"/>
      <c r="Y34"/>
      <c r="Z34"/>
      <c r="AA34"/>
      <c r="AB34"/>
      <c r="AC34" s="357">
        <v>38.799999999999997</v>
      </c>
      <c r="AD34"/>
      <c r="AE34"/>
      <c r="AF34"/>
      <c r="AG34"/>
      <c r="AH34" s="357">
        <v>77.599999999999994</v>
      </c>
      <c r="AI34"/>
      <c r="AJ34" s="358">
        <v>25.4</v>
      </c>
      <c r="AK34"/>
      <c r="AL34" s="358">
        <v>6.7</v>
      </c>
      <c r="AM34" s="359">
        <v>6.0999999999999999E-2</v>
      </c>
      <c r="AN34"/>
      <c r="AO34" s="357">
        <v>3.2</v>
      </c>
      <c r="AP34" s="360">
        <v>65.03</v>
      </c>
      <c r="AQ34" s="360">
        <v>0.68</v>
      </c>
      <c r="AR34"/>
      <c r="AS34"/>
      <c r="AT34"/>
      <c r="AU34"/>
      <c r="AV34" s="356">
        <v>14.1</v>
      </c>
      <c r="AW34" s="359">
        <v>13.64</v>
      </c>
      <c r="AX34"/>
      <c r="AY34"/>
      <c r="AZ34"/>
      <c r="BA34"/>
      <c r="BB34"/>
      <c r="BC34"/>
      <c r="BD34" s="361">
        <v>29.78</v>
      </c>
      <c r="BE34" s="362">
        <v>13.49</v>
      </c>
      <c r="BF34" s="360">
        <v>14.13</v>
      </c>
    </row>
    <row r="35" spans="1:58" x14ac:dyDescent="0.25">
      <c r="A35" s="232">
        <v>40940</v>
      </c>
      <c r="B35" s="349">
        <f t="shared" ref="B35:B36" si="49">(B33+B34)/2</f>
        <v>5.8949999999999996</v>
      </c>
      <c r="C35" s="339">
        <f t="shared" ref="C35:C36" si="50">(C32+C33)/2</f>
        <v>6.1199999999999992</v>
      </c>
      <c r="D35"/>
      <c r="E35"/>
      <c r="F35"/>
      <c r="G35"/>
      <c r="H35" s="349">
        <f t="shared" ref="H35:I36" si="51">(H33+H34)/2</f>
        <v>6.8900000000000006</v>
      </c>
      <c r="I35" s="349">
        <f t="shared" si="51"/>
        <v>1.45</v>
      </c>
      <c r="J35"/>
      <c r="K35"/>
      <c r="L35"/>
      <c r="M35"/>
      <c r="N35" s="349">
        <f t="shared" ref="N35:N36" si="52">(N33+N34)/2</f>
        <v>47</v>
      </c>
      <c r="O35"/>
      <c r="P35"/>
      <c r="Q35"/>
      <c r="R35" s="349">
        <f t="shared" ref="R35:S36" si="53">(R33+R34)/2</f>
        <v>2.5</v>
      </c>
      <c r="S35" s="349">
        <f>(S33+S34)/2</f>
        <v>0.74750000000000005</v>
      </c>
      <c r="T35"/>
      <c r="U35"/>
      <c r="V35" s="349">
        <f t="shared" ref="V35:W36" si="54">(V33+V34)/2</f>
        <v>0.29199999999999998</v>
      </c>
      <c r="W35" s="349">
        <f t="shared" si="54"/>
        <v>0.1535</v>
      </c>
      <c r="X35"/>
      <c r="Y35"/>
      <c r="Z35"/>
      <c r="AA35"/>
      <c r="AB35"/>
      <c r="AC35" s="349">
        <f t="shared" ref="AC35:AC36" si="55">(AC33+AC34)/2</f>
        <v>38.450000000000003</v>
      </c>
      <c r="AD35"/>
      <c r="AE35"/>
      <c r="AF35"/>
      <c r="AG35"/>
      <c r="AH35" s="349">
        <f t="shared" ref="AH35:AH36" si="56">(AH33+AH34)/2</f>
        <v>76.900000000000006</v>
      </c>
      <c r="AI35"/>
      <c r="AJ35" s="349">
        <f t="shared" ref="AJ35:AJ36" si="57">(AJ33+AJ34)/2</f>
        <v>25</v>
      </c>
      <c r="AK35"/>
      <c r="AL35" s="349">
        <f t="shared" ref="AL35:AM36" si="58">(AL33+AL34)/2</f>
        <v>7.3000000000000007</v>
      </c>
      <c r="AM35" s="349">
        <f t="shared" si="58"/>
        <v>5.8499999999999996E-2</v>
      </c>
      <c r="AN35"/>
      <c r="AO35" s="349">
        <f t="shared" ref="AO35:AQ36" si="59">(AO33+AO34)/2</f>
        <v>3.3</v>
      </c>
      <c r="AP35" s="349">
        <f t="shared" si="59"/>
        <v>59.900000000000006</v>
      </c>
      <c r="AQ35" s="349">
        <f t="shared" si="59"/>
        <v>0.65500000000000003</v>
      </c>
      <c r="AR35"/>
      <c r="AS35"/>
      <c r="AT35"/>
      <c r="AU35"/>
      <c r="AV35" s="339">
        <f t="shared" ref="AV35:AW36" si="60">(AV32+AV33)/2</f>
        <v>13.698</v>
      </c>
      <c r="AW35" s="339">
        <f t="shared" si="60"/>
        <v>11.844000000000001</v>
      </c>
      <c r="AX35"/>
      <c r="AY35"/>
      <c r="AZ35"/>
      <c r="BA35"/>
      <c r="BB35"/>
      <c r="BC35"/>
      <c r="BD35" s="349">
        <f t="shared" ref="BD35:BF36" si="61">(BD33+BD34)/2</f>
        <v>29.130000000000003</v>
      </c>
      <c r="BE35" s="349">
        <f t="shared" si="61"/>
        <v>13.105</v>
      </c>
      <c r="BF35" s="349">
        <f t="shared" si="61"/>
        <v>13.100000000000001</v>
      </c>
    </row>
    <row r="36" spans="1:58" x14ac:dyDescent="0.25">
      <c r="A36" s="232">
        <v>40941</v>
      </c>
      <c r="B36" s="349">
        <f t="shared" si="49"/>
        <v>6.0024999999999995</v>
      </c>
      <c r="C36" s="339">
        <f t="shared" si="50"/>
        <v>6.07</v>
      </c>
      <c r="D36"/>
      <c r="E36"/>
      <c r="F36"/>
      <c r="G36"/>
      <c r="H36" s="349">
        <f t="shared" si="51"/>
        <v>7.01</v>
      </c>
      <c r="I36" s="349">
        <f t="shared" si="51"/>
        <v>1.4649999999999999</v>
      </c>
      <c r="J36"/>
      <c r="K36"/>
      <c r="L36"/>
      <c r="M36"/>
      <c r="N36" s="349">
        <f t="shared" si="52"/>
        <v>46.5</v>
      </c>
      <c r="O36"/>
      <c r="P36"/>
      <c r="Q36"/>
      <c r="R36" s="349">
        <f t="shared" si="53"/>
        <v>2.25</v>
      </c>
      <c r="S36" s="349">
        <f t="shared" si="53"/>
        <v>0.75175000000000003</v>
      </c>
      <c r="T36"/>
      <c r="U36"/>
      <c r="V36" s="349">
        <f t="shared" si="54"/>
        <v>0.253</v>
      </c>
      <c r="W36" s="349">
        <f t="shared" si="54"/>
        <v>0.14824999999999999</v>
      </c>
      <c r="X36"/>
      <c r="Y36"/>
      <c r="Z36"/>
      <c r="AA36"/>
      <c r="AB36"/>
      <c r="AC36" s="349">
        <f t="shared" si="55"/>
        <v>38.625</v>
      </c>
      <c r="AD36"/>
      <c r="AE36"/>
      <c r="AF36"/>
      <c r="AG36"/>
      <c r="AH36" s="349">
        <f t="shared" si="56"/>
        <v>77.25</v>
      </c>
      <c r="AI36"/>
      <c r="AJ36" s="349">
        <f t="shared" si="57"/>
        <v>25.2</v>
      </c>
      <c r="AK36"/>
      <c r="AL36" s="349">
        <f t="shared" si="58"/>
        <v>7</v>
      </c>
      <c r="AM36" s="349">
        <f t="shared" si="58"/>
        <v>5.9749999999999998E-2</v>
      </c>
      <c r="AN36"/>
      <c r="AO36" s="349">
        <f t="shared" si="59"/>
        <v>3.25</v>
      </c>
      <c r="AP36" s="349">
        <f t="shared" si="59"/>
        <v>62.465000000000003</v>
      </c>
      <c r="AQ36" s="349">
        <f t="shared" si="59"/>
        <v>0.66749999999999998</v>
      </c>
      <c r="AR36"/>
      <c r="AS36"/>
      <c r="AT36"/>
      <c r="AU36"/>
      <c r="AV36" s="339">
        <f t="shared" si="60"/>
        <v>14.276</v>
      </c>
      <c r="AW36" s="339">
        <f t="shared" si="60"/>
        <v>12.891999999999999</v>
      </c>
      <c r="AX36"/>
      <c r="AY36"/>
      <c r="AZ36"/>
      <c r="BA36"/>
      <c r="BB36"/>
      <c r="BC36"/>
      <c r="BD36" s="349">
        <f t="shared" si="61"/>
        <v>29.455000000000002</v>
      </c>
      <c r="BE36" s="349">
        <f t="shared" si="61"/>
        <v>13.297499999999999</v>
      </c>
      <c r="BF36" s="349">
        <f t="shared" si="61"/>
        <v>13.615000000000002</v>
      </c>
    </row>
    <row r="37" spans="1:58" x14ac:dyDescent="0.25">
      <c r="A37" s="232">
        <v>40942</v>
      </c>
      <c r="B37" s="201">
        <v>6.11</v>
      </c>
      <c r="C37" s="202">
        <v>5.85</v>
      </c>
      <c r="D37"/>
      <c r="E37"/>
      <c r="F37"/>
      <c r="G37"/>
      <c r="H37" s="201">
        <v>7.27</v>
      </c>
      <c r="I37" s="201">
        <v>1.45</v>
      </c>
      <c r="J37"/>
      <c r="K37"/>
      <c r="L37"/>
      <c r="M37"/>
      <c r="N37" s="363">
        <v>31</v>
      </c>
      <c r="O37"/>
      <c r="P37"/>
      <c r="Q37"/>
      <c r="R37" s="363">
        <v>0</v>
      </c>
      <c r="S37" s="202">
        <v>0.747</v>
      </c>
      <c r="T37"/>
      <c r="U37"/>
      <c r="V37" s="202">
        <v>0.21099999999999999</v>
      </c>
      <c r="W37" s="202">
        <v>0.159</v>
      </c>
      <c r="X37"/>
      <c r="Y37"/>
      <c r="Z37"/>
      <c r="AA37"/>
      <c r="AB37"/>
      <c r="AC37" s="364">
        <v>37.799999999999997</v>
      </c>
      <c r="AD37"/>
      <c r="AE37"/>
      <c r="AF37"/>
      <c r="AG37"/>
      <c r="AH37" s="364">
        <v>75.599999999999994</v>
      </c>
      <c r="AI37"/>
      <c r="AJ37" s="364">
        <v>26.8</v>
      </c>
      <c r="AK37"/>
      <c r="AL37" s="364">
        <v>7.5</v>
      </c>
      <c r="AM37" s="202">
        <v>0.104</v>
      </c>
      <c r="AN37"/>
      <c r="AO37" s="364">
        <v>3.4</v>
      </c>
      <c r="AP37" s="201">
        <v>55.32</v>
      </c>
      <c r="AQ37" s="201">
        <v>0.63</v>
      </c>
      <c r="AR37"/>
      <c r="AS37"/>
      <c r="AT37"/>
      <c r="AU37"/>
      <c r="AV37" s="202">
        <v>13.45</v>
      </c>
      <c r="AW37" s="202">
        <v>12.052</v>
      </c>
      <c r="AX37"/>
      <c r="AY37"/>
      <c r="AZ37"/>
      <c r="BA37"/>
      <c r="BB37"/>
      <c r="BC37"/>
      <c r="BD37" s="201">
        <v>26.06</v>
      </c>
      <c r="BE37" s="344">
        <v>12.12</v>
      </c>
      <c r="BF37" s="201">
        <v>11.36</v>
      </c>
    </row>
    <row r="38" spans="1:58" x14ac:dyDescent="0.25">
      <c r="A38" s="232">
        <v>40943</v>
      </c>
      <c r="B38" s="344">
        <v>6.05</v>
      </c>
      <c r="C38" s="345">
        <v>5.96</v>
      </c>
      <c r="D38"/>
      <c r="E38"/>
      <c r="F38"/>
      <c r="G38"/>
      <c r="H38" s="344">
        <v>7.63</v>
      </c>
      <c r="I38" s="344">
        <v>1.48</v>
      </c>
      <c r="J38"/>
      <c r="K38"/>
      <c r="L38"/>
      <c r="M38"/>
      <c r="N38" s="346">
        <v>30</v>
      </c>
      <c r="O38"/>
      <c r="P38"/>
      <c r="Q38"/>
      <c r="R38" s="346">
        <v>0</v>
      </c>
      <c r="S38" s="345">
        <v>0.65400000000000003</v>
      </c>
      <c r="T38"/>
      <c r="U38"/>
      <c r="V38" s="345">
        <v>0.312</v>
      </c>
      <c r="W38" s="345">
        <v>0.19700000000000001</v>
      </c>
      <c r="X38"/>
      <c r="Y38"/>
      <c r="Z38"/>
      <c r="AA38"/>
      <c r="AB38"/>
      <c r="AC38" s="347">
        <v>36.700000000000003</v>
      </c>
      <c r="AD38"/>
      <c r="AE38"/>
      <c r="AF38"/>
      <c r="AG38"/>
      <c r="AH38" s="347">
        <v>73.400000000000006</v>
      </c>
      <c r="AI38"/>
      <c r="AJ38" s="347">
        <v>25.5</v>
      </c>
      <c r="AK38"/>
      <c r="AL38" s="347">
        <v>7</v>
      </c>
      <c r="AM38" s="345">
        <v>0.11</v>
      </c>
      <c r="AN38"/>
      <c r="AO38" s="347">
        <v>3.4</v>
      </c>
      <c r="AP38" s="344">
        <v>65.03</v>
      </c>
      <c r="AQ38" s="344">
        <v>0.89</v>
      </c>
      <c r="AR38"/>
      <c r="AS38"/>
      <c r="AT38"/>
      <c r="AU38"/>
      <c r="AV38" s="345">
        <v>14.74</v>
      </c>
      <c r="AW38" s="345">
        <v>12.46</v>
      </c>
      <c r="AX38"/>
      <c r="AY38"/>
      <c r="AZ38"/>
      <c r="BA38"/>
      <c r="BB38"/>
      <c r="BC38"/>
      <c r="BD38" s="344">
        <v>26.25</v>
      </c>
      <c r="BE38" s="344">
        <v>11.9</v>
      </c>
      <c r="BF38" s="344">
        <v>10.91</v>
      </c>
    </row>
    <row r="39" spans="1:58" x14ac:dyDescent="0.25">
      <c r="A39" s="232">
        <v>40944</v>
      </c>
      <c r="B39" s="349">
        <f t="shared" ref="B39" si="62">(B37+B38)/2</f>
        <v>6.08</v>
      </c>
      <c r="C39" s="339">
        <f>(C36+C37)/2</f>
        <v>5.96</v>
      </c>
      <c r="D39"/>
      <c r="E39"/>
      <c r="F39"/>
      <c r="G39"/>
      <c r="H39" s="349">
        <f t="shared" ref="H39:I39" si="63">(H37+H38)/2</f>
        <v>7.4499999999999993</v>
      </c>
      <c r="I39" s="349">
        <f t="shared" si="63"/>
        <v>1.4649999999999999</v>
      </c>
      <c r="J39"/>
      <c r="K39"/>
      <c r="L39"/>
      <c r="M39"/>
      <c r="N39" s="349">
        <f t="shared" ref="N39" si="64">(N37+N38)/2</f>
        <v>30.5</v>
      </c>
      <c r="O39"/>
      <c r="P39"/>
      <c r="Q39"/>
      <c r="R39" s="349">
        <f t="shared" ref="R39:S39" si="65">(R37+R38)/2</f>
        <v>0</v>
      </c>
      <c r="S39" s="349">
        <f t="shared" si="65"/>
        <v>0.70050000000000001</v>
      </c>
      <c r="T39"/>
      <c r="U39"/>
      <c r="V39" s="349">
        <f t="shared" ref="V39:W39" si="66">(V37+V38)/2</f>
        <v>0.26150000000000001</v>
      </c>
      <c r="W39" s="349">
        <f t="shared" si="66"/>
        <v>0.17799999999999999</v>
      </c>
      <c r="X39"/>
      <c r="Y39"/>
      <c r="Z39"/>
      <c r="AA39"/>
      <c r="AB39"/>
      <c r="AC39" s="349">
        <f t="shared" ref="AC39" si="67">(AC37+AC38)/2</f>
        <v>37.25</v>
      </c>
      <c r="AD39"/>
      <c r="AE39"/>
      <c r="AF39"/>
      <c r="AG39"/>
      <c r="AH39" s="349">
        <f t="shared" ref="AH39" si="68">(AH37+AH38)/2</f>
        <v>74.5</v>
      </c>
      <c r="AI39"/>
      <c r="AJ39" s="349">
        <f t="shared" ref="AJ39" si="69">(AJ37+AJ38)/2</f>
        <v>26.15</v>
      </c>
      <c r="AK39"/>
      <c r="AL39" s="349">
        <f t="shared" ref="AL39:AM39" si="70">(AL37+AL38)/2</f>
        <v>7.25</v>
      </c>
      <c r="AM39" s="349">
        <f t="shared" si="70"/>
        <v>0.107</v>
      </c>
      <c r="AN39"/>
      <c r="AO39" s="349">
        <f t="shared" ref="AO39:AQ39" si="71">(AO37+AO38)/2</f>
        <v>3.4</v>
      </c>
      <c r="AP39" s="349">
        <f t="shared" si="71"/>
        <v>60.174999999999997</v>
      </c>
      <c r="AQ39" s="349">
        <f t="shared" si="71"/>
        <v>0.76</v>
      </c>
      <c r="AR39"/>
      <c r="AS39"/>
      <c r="AT39"/>
      <c r="AU39"/>
      <c r="AV39" s="339">
        <f>(AV36+AV37)/2</f>
        <v>13.863</v>
      </c>
      <c r="AW39" s="339">
        <f>(AW36+AW37)/2</f>
        <v>12.472</v>
      </c>
      <c r="AX39"/>
      <c r="AY39"/>
      <c r="AZ39"/>
      <c r="BA39"/>
      <c r="BB39"/>
      <c r="BC39"/>
      <c r="BD39" s="349">
        <f t="shared" ref="BD39:BF39" si="72">(BD37+BD38)/2</f>
        <v>26.155000000000001</v>
      </c>
      <c r="BE39" s="349">
        <f t="shared" si="72"/>
        <v>12.01</v>
      </c>
      <c r="BF39" s="349">
        <f t="shared" si="72"/>
        <v>11.135</v>
      </c>
    </row>
    <row r="40" spans="1:58" x14ac:dyDescent="0.25">
      <c r="A40" s="232">
        <v>40945</v>
      </c>
      <c r="B40" s="344">
        <v>6.53</v>
      </c>
      <c r="C40" s="345">
        <v>5.98</v>
      </c>
      <c r="D40"/>
      <c r="E40"/>
      <c r="F40"/>
      <c r="G40"/>
      <c r="H40" s="344">
        <v>6.58</v>
      </c>
      <c r="I40" s="344">
        <v>1.38</v>
      </c>
      <c r="J40"/>
      <c r="K40"/>
      <c r="L40"/>
      <c r="M40"/>
      <c r="N40" s="346">
        <v>33</v>
      </c>
      <c r="O40"/>
      <c r="P40"/>
      <c r="Q40"/>
      <c r="R40" s="346">
        <v>0</v>
      </c>
      <c r="S40" s="345">
        <v>0.749</v>
      </c>
      <c r="T40"/>
      <c r="U40"/>
      <c r="V40" s="345">
        <v>0.69699999999999995</v>
      </c>
      <c r="W40" s="345">
        <v>0.36299999999999999</v>
      </c>
      <c r="X40"/>
      <c r="Y40"/>
      <c r="Z40"/>
      <c r="AA40"/>
      <c r="AB40"/>
      <c r="AC40" s="347">
        <v>35.4</v>
      </c>
      <c r="AD40"/>
      <c r="AE40"/>
      <c r="AF40"/>
      <c r="AG40"/>
      <c r="AH40" s="347">
        <v>70.8</v>
      </c>
      <c r="AI40"/>
      <c r="AJ40" s="347">
        <v>24</v>
      </c>
      <c r="AK40"/>
      <c r="AL40" s="347">
        <v>9.1999999999999993</v>
      </c>
      <c r="AM40" s="345">
        <v>0.114</v>
      </c>
      <c r="AN40"/>
      <c r="AO40" s="347">
        <v>3.2</v>
      </c>
      <c r="AP40" s="344">
        <v>59.16</v>
      </c>
      <c r="AQ40" s="344">
        <v>0.75</v>
      </c>
      <c r="AR40"/>
      <c r="AS40"/>
      <c r="AT40"/>
      <c r="AU40"/>
      <c r="AV40" s="345">
        <v>13.975</v>
      </c>
      <c r="AW40" s="345">
        <v>12.602</v>
      </c>
      <c r="AX40"/>
      <c r="AY40"/>
      <c r="AZ40"/>
      <c r="BA40"/>
      <c r="BB40"/>
      <c r="BC40"/>
      <c r="BD40" s="344">
        <v>25.35</v>
      </c>
      <c r="BE40" s="344">
        <v>11.53</v>
      </c>
      <c r="BF40" s="344">
        <v>16.170000000000002</v>
      </c>
    </row>
    <row r="41" spans="1:58" x14ac:dyDescent="0.25">
      <c r="A41" s="232">
        <v>40946</v>
      </c>
      <c r="B41" s="344">
        <v>6.53</v>
      </c>
      <c r="C41" s="345">
        <v>6.25</v>
      </c>
      <c r="D41"/>
      <c r="E41"/>
      <c r="F41"/>
      <c r="G41"/>
      <c r="H41" s="344">
        <v>7.39</v>
      </c>
      <c r="I41" s="344">
        <v>1.46</v>
      </c>
      <c r="J41"/>
      <c r="K41"/>
      <c r="L41"/>
      <c r="M41"/>
      <c r="N41" s="346">
        <v>29</v>
      </c>
      <c r="O41"/>
      <c r="P41"/>
      <c r="Q41"/>
      <c r="R41" s="346">
        <v>0</v>
      </c>
      <c r="S41" s="345">
        <v>0.74299999999999999</v>
      </c>
      <c r="T41"/>
      <c r="U41"/>
      <c r="V41" s="345">
        <v>1.03</v>
      </c>
      <c r="W41" s="345">
        <v>0.441</v>
      </c>
      <c r="X41"/>
      <c r="Y41"/>
      <c r="Z41"/>
      <c r="AA41"/>
      <c r="AB41"/>
      <c r="AC41" s="347">
        <v>34.700000000000003</v>
      </c>
      <c r="AD41"/>
      <c r="AE41"/>
      <c r="AF41"/>
      <c r="AG41"/>
      <c r="AH41" s="347">
        <v>69.2</v>
      </c>
      <c r="AI41"/>
      <c r="AJ41" s="347">
        <v>24.7</v>
      </c>
      <c r="AK41"/>
      <c r="AL41" s="347">
        <v>8.6999999999999993</v>
      </c>
      <c r="AM41" s="345">
        <v>0.106</v>
      </c>
      <c r="AN41"/>
      <c r="AO41" s="347">
        <v>3.5</v>
      </c>
      <c r="AP41" s="344">
        <v>60.13</v>
      </c>
      <c r="AQ41" s="344">
        <v>0.62</v>
      </c>
      <c r="AR41"/>
      <c r="AS41"/>
      <c r="AT41"/>
      <c r="AU41"/>
      <c r="AV41" s="345">
        <v>14.52</v>
      </c>
      <c r="AW41" s="345">
        <v>13.138</v>
      </c>
      <c r="AX41"/>
      <c r="AY41"/>
      <c r="AZ41"/>
      <c r="BA41"/>
      <c r="BB41"/>
      <c r="BC41"/>
      <c r="BD41" s="344">
        <v>25.82</v>
      </c>
      <c r="BE41" s="349">
        <f t="shared" ref="BE41:BE48" si="73">(BE39+BE40)/2</f>
        <v>11.77</v>
      </c>
      <c r="BF41" s="344">
        <v>16.670000000000002</v>
      </c>
    </row>
    <row r="42" spans="1:58" x14ac:dyDescent="0.25">
      <c r="A42" s="232">
        <v>40947</v>
      </c>
      <c r="B42" s="344">
        <v>6.65</v>
      </c>
      <c r="C42" s="345">
        <v>6.24</v>
      </c>
      <c r="D42"/>
      <c r="E42"/>
      <c r="F42"/>
      <c r="G42"/>
      <c r="H42" s="344">
        <v>7.23</v>
      </c>
      <c r="I42" s="344">
        <v>1.47</v>
      </c>
      <c r="J42"/>
      <c r="K42"/>
      <c r="L42"/>
      <c r="M42"/>
      <c r="N42" s="346">
        <v>28</v>
      </c>
      <c r="O42"/>
      <c r="P42"/>
      <c r="Q42"/>
      <c r="R42" s="346">
        <v>0</v>
      </c>
      <c r="S42" s="345">
        <v>0.73399999999999999</v>
      </c>
      <c r="T42"/>
      <c r="U42"/>
      <c r="V42" s="345">
        <v>0.59099999999999997</v>
      </c>
      <c r="W42" s="345">
        <v>0.30499999999999999</v>
      </c>
      <c r="X42"/>
      <c r="Y42"/>
      <c r="Z42"/>
      <c r="AA42"/>
      <c r="AB42"/>
      <c r="AC42" s="347">
        <v>34.9</v>
      </c>
      <c r="AD42"/>
      <c r="AE42"/>
      <c r="AF42"/>
      <c r="AG42"/>
      <c r="AH42" s="347">
        <v>69.8</v>
      </c>
      <c r="AI42"/>
      <c r="AJ42" s="347">
        <v>24</v>
      </c>
      <c r="AK42"/>
      <c r="AL42" s="347">
        <v>8.1999999999999993</v>
      </c>
      <c r="AM42" s="345">
        <v>8.6999999999999994E-2</v>
      </c>
      <c r="AN42"/>
      <c r="AO42" s="347">
        <v>3.6</v>
      </c>
      <c r="AP42" s="344">
        <v>65.03</v>
      </c>
      <c r="AQ42" s="344">
        <v>0.84</v>
      </c>
      <c r="AR42"/>
      <c r="AS42"/>
      <c r="AT42"/>
      <c r="AU42"/>
      <c r="AV42" s="345">
        <v>14.121</v>
      </c>
      <c r="AW42" s="345">
        <v>12.77</v>
      </c>
      <c r="AX42"/>
      <c r="AY42"/>
      <c r="AZ42"/>
      <c r="BA42"/>
      <c r="BB42"/>
      <c r="BC42"/>
      <c r="BD42" s="344">
        <v>26.22</v>
      </c>
      <c r="BE42" s="349">
        <f t="shared" si="73"/>
        <v>11.649999999999999</v>
      </c>
      <c r="BF42" s="344">
        <v>14.23</v>
      </c>
    </row>
    <row r="43" spans="1:58" x14ac:dyDescent="0.25">
      <c r="A43" s="232">
        <v>40948</v>
      </c>
      <c r="B43" s="344">
        <v>6.54</v>
      </c>
      <c r="C43" s="345">
        <v>5.87</v>
      </c>
      <c r="D43"/>
      <c r="E43"/>
      <c r="F43"/>
      <c r="G43"/>
      <c r="H43" s="344">
        <v>7.46</v>
      </c>
      <c r="I43" s="344">
        <v>1.5</v>
      </c>
      <c r="J43"/>
      <c r="K43"/>
      <c r="L43"/>
      <c r="M43"/>
      <c r="N43" s="346">
        <v>32</v>
      </c>
      <c r="O43"/>
      <c r="P43"/>
      <c r="Q43"/>
      <c r="R43" s="346">
        <v>0</v>
      </c>
      <c r="S43" s="345">
        <v>0.72299999999999998</v>
      </c>
      <c r="T43"/>
      <c r="U43"/>
      <c r="V43" s="345">
        <v>0.39</v>
      </c>
      <c r="W43" s="345">
        <v>0.42899999999999999</v>
      </c>
      <c r="X43"/>
      <c r="Y43"/>
      <c r="Z43"/>
      <c r="AA43"/>
      <c r="AB43"/>
      <c r="AC43" s="347">
        <v>34.1</v>
      </c>
      <c r="AD43"/>
      <c r="AE43"/>
      <c r="AF43"/>
      <c r="AG43"/>
      <c r="AH43" s="347">
        <v>68.2</v>
      </c>
      <c r="AI43"/>
      <c r="AJ43" s="347">
        <v>26.8</v>
      </c>
      <c r="AK43"/>
      <c r="AL43" s="347">
        <v>7</v>
      </c>
      <c r="AM43" s="345">
        <v>7.9000000000000001E-2</v>
      </c>
      <c r="AN43"/>
      <c r="AO43" s="347">
        <v>3.3</v>
      </c>
      <c r="AP43" s="344">
        <v>60.13</v>
      </c>
      <c r="AQ43" s="344">
        <v>0.67</v>
      </c>
      <c r="AR43"/>
      <c r="AS43"/>
      <c r="AT43"/>
      <c r="AU43"/>
      <c r="AV43" s="345">
        <v>14.01</v>
      </c>
      <c r="AW43" s="345">
        <v>12.605</v>
      </c>
      <c r="AX43"/>
      <c r="AY43"/>
      <c r="AZ43"/>
      <c r="BA43"/>
      <c r="BB43"/>
      <c r="BC43"/>
      <c r="BD43" s="344">
        <v>26.72</v>
      </c>
      <c r="BE43" s="349">
        <f t="shared" si="73"/>
        <v>11.709999999999999</v>
      </c>
      <c r="BF43" s="344">
        <v>14.72</v>
      </c>
    </row>
    <row r="44" spans="1:58" x14ac:dyDescent="0.25">
      <c r="A44" s="232">
        <v>40949</v>
      </c>
      <c r="B44" s="344">
        <v>6.16</v>
      </c>
      <c r="C44" s="345">
        <v>6.09</v>
      </c>
      <c r="D44"/>
      <c r="E44"/>
      <c r="F44"/>
      <c r="G44"/>
      <c r="H44" s="344">
        <v>7.8</v>
      </c>
      <c r="I44" s="344">
        <v>1.48</v>
      </c>
      <c r="J44"/>
      <c r="K44"/>
      <c r="L44"/>
      <c r="M44"/>
      <c r="N44" s="346">
        <v>33</v>
      </c>
      <c r="O44"/>
      <c r="P44"/>
      <c r="Q44"/>
      <c r="R44" s="346">
        <v>2</v>
      </c>
      <c r="S44" s="345">
        <v>0.73599999999999999</v>
      </c>
      <c r="T44"/>
      <c r="U44"/>
      <c r="V44" s="345">
        <v>0.50600000000000001</v>
      </c>
      <c r="W44" s="345">
        <v>0.36499999999999999</v>
      </c>
      <c r="X44"/>
      <c r="Y44"/>
      <c r="Z44"/>
      <c r="AA44"/>
      <c r="AB44"/>
      <c r="AC44" s="347">
        <v>32.9</v>
      </c>
      <c r="AD44"/>
      <c r="AE44"/>
      <c r="AF44"/>
      <c r="AG44"/>
      <c r="AH44" s="347">
        <v>65.8</v>
      </c>
      <c r="AI44"/>
      <c r="AJ44" s="347">
        <v>25.8</v>
      </c>
      <c r="AK44"/>
      <c r="AL44" s="347">
        <v>7.3</v>
      </c>
      <c r="AM44" s="345">
        <v>9.6000000000000002E-2</v>
      </c>
      <c r="AN44"/>
      <c r="AO44" s="347">
        <v>4</v>
      </c>
      <c r="AP44" s="344">
        <v>60.15</v>
      </c>
      <c r="AQ44" s="344">
        <v>0.75</v>
      </c>
      <c r="AR44"/>
      <c r="AS44"/>
      <c r="AT44"/>
      <c r="AU44"/>
      <c r="AV44" s="345">
        <v>13.596</v>
      </c>
      <c r="AW44" s="345">
        <v>12.259</v>
      </c>
      <c r="AX44"/>
      <c r="AY44"/>
      <c r="AZ44"/>
      <c r="BA44"/>
      <c r="BB44"/>
      <c r="BC44"/>
      <c r="BD44" s="344">
        <v>28.76</v>
      </c>
      <c r="BE44" s="349">
        <f t="shared" si="73"/>
        <v>11.68</v>
      </c>
      <c r="BF44" s="344">
        <v>15.11</v>
      </c>
    </row>
    <row r="45" spans="1:58" x14ac:dyDescent="0.25">
      <c r="A45" s="232">
        <v>40950</v>
      </c>
      <c r="B45" s="344">
        <v>6.71</v>
      </c>
      <c r="C45" s="345">
        <v>6.07</v>
      </c>
      <c r="D45"/>
      <c r="E45"/>
      <c r="F45"/>
      <c r="G45"/>
      <c r="H45" s="349">
        <f>(H43+H44)/2</f>
        <v>7.63</v>
      </c>
      <c r="I45" s="344">
        <v>1.51</v>
      </c>
      <c r="J45"/>
      <c r="K45"/>
      <c r="L45"/>
      <c r="M45"/>
      <c r="N45" s="346">
        <v>42</v>
      </c>
      <c r="O45"/>
      <c r="P45"/>
      <c r="Q45"/>
      <c r="R45" s="349">
        <f>(R43+R44)/2</f>
        <v>1</v>
      </c>
      <c r="S45" s="345">
        <v>0.72799999999999998</v>
      </c>
      <c r="T45"/>
      <c r="U45"/>
      <c r="V45" s="345">
        <v>0.317</v>
      </c>
      <c r="W45" s="345">
        <v>0.19700000000000001</v>
      </c>
      <c r="X45"/>
      <c r="Y45"/>
      <c r="Z45"/>
      <c r="AA45"/>
      <c r="AB45"/>
      <c r="AC45" s="349">
        <f t="shared" ref="AC45:AC48" si="74">(AC43+AC44)/2</f>
        <v>33.5</v>
      </c>
      <c r="AD45"/>
      <c r="AE45"/>
      <c r="AF45"/>
      <c r="AG45"/>
      <c r="AH45" s="349">
        <f t="shared" ref="AH45:AH48" si="75">(AH43+AH44)/2</f>
        <v>67</v>
      </c>
      <c r="AI45"/>
      <c r="AJ45" s="347">
        <v>25.1</v>
      </c>
      <c r="AK45"/>
      <c r="AL45" s="347">
        <v>6.9</v>
      </c>
      <c r="AM45" s="349">
        <f t="shared" ref="AM45:AM48" si="76">(AM43+AM44)/2</f>
        <v>8.7499999999999994E-2</v>
      </c>
      <c r="AN45"/>
      <c r="AO45" s="349">
        <f t="shared" ref="AO45:AO48" si="77">(AO43+AO44)/2</f>
        <v>3.65</v>
      </c>
      <c r="AP45" s="344">
        <v>60.13</v>
      </c>
      <c r="AQ45" s="344">
        <v>0.73</v>
      </c>
      <c r="AR45"/>
      <c r="AS45"/>
      <c r="AT45"/>
      <c r="AU45"/>
      <c r="AV45" s="345">
        <v>13.581</v>
      </c>
      <c r="AW45" s="345">
        <v>12.182</v>
      </c>
      <c r="AX45"/>
      <c r="AY45"/>
      <c r="AZ45"/>
      <c r="BA45"/>
      <c r="BB45"/>
      <c r="BC45"/>
      <c r="BD45" s="344">
        <v>29.1</v>
      </c>
      <c r="BE45" s="349">
        <f t="shared" si="73"/>
        <v>11.695</v>
      </c>
      <c r="BF45" s="344">
        <v>13</v>
      </c>
    </row>
    <row r="46" spans="1:58" x14ac:dyDescent="0.25">
      <c r="A46" s="232">
        <v>40951</v>
      </c>
      <c r="B46" s="349">
        <f>(B44+B45)/2</f>
        <v>6.4350000000000005</v>
      </c>
      <c r="C46" s="339">
        <f>(C43+C44)/2</f>
        <v>5.98</v>
      </c>
      <c r="D46"/>
      <c r="E46"/>
      <c r="F46"/>
      <c r="G46"/>
      <c r="H46" s="349">
        <f>(H44+H45)/2</f>
        <v>7.7149999999999999</v>
      </c>
      <c r="I46" s="344">
        <v>1.43</v>
      </c>
      <c r="J46"/>
      <c r="K46"/>
      <c r="L46"/>
      <c r="M46"/>
      <c r="N46" s="349">
        <f>(N44+N45)/2</f>
        <v>37.5</v>
      </c>
      <c r="O46"/>
      <c r="P46"/>
      <c r="Q46"/>
      <c r="R46" s="349">
        <f>(R44+R45)/2</f>
        <v>1.5</v>
      </c>
      <c r="S46" s="349">
        <f>(S44+S45)/2</f>
        <v>0.73199999999999998</v>
      </c>
      <c r="T46"/>
      <c r="U46"/>
      <c r="V46" s="349">
        <f>(V44+V45)/2</f>
        <v>0.41149999999999998</v>
      </c>
      <c r="W46" s="349">
        <f>(W44+W45)/2</f>
        <v>0.28100000000000003</v>
      </c>
      <c r="X46"/>
      <c r="Y46"/>
      <c r="Z46"/>
      <c r="AA46"/>
      <c r="AB46"/>
      <c r="AC46" s="349">
        <f t="shared" si="74"/>
        <v>33.200000000000003</v>
      </c>
      <c r="AD46"/>
      <c r="AE46"/>
      <c r="AF46"/>
      <c r="AG46"/>
      <c r="AH46" s="349">
        <f t="shared" si="75"/>
        <v>66.400000000000006</v>
      </c>
      <c r="AI46"/>
      <c r="AJ46" s="349">
        <f t="shared" ref="AJ46:AJ48" si="78">(AJ44+AJ45)/2</f>
        <v>25.450000000000003</v>
      </c>
      <c r="AK46"/>
      <c r="AL46" s="349">
        <f t="shared" ref="AL46:AL48" si="79">(AL44+AL45)/2</f>
        <v>7.1</v>
      </c>
      <c r="AM46" s="349">
        <f t="shared" si="76"/>
        <v>9.1749999999999998E-2</v>
      </c>
      <c r="AN46"/>
      <c r="AO46" s="349">
        <f t="shared" si="77"/>
        <v>3.8250000000000002</v>
      </c>
      <c r="AP46" s="344">
        <v>54.75</v>
      </c>
      <c r="AQ46" s="344">
        <v>0.67</v>
      </c>
      <c r="AR46"/>
      <c r="AS46"/>
      <c r="AT46"/>
      <c r="AU46"/>
      <c r="AV46" s="345">
        <v>13.209</v>
      </c>
      <c r="AW46" s="345">
        <v>11.827999999999999</v>
      </c>
      <c r="AX46"/>
      <c r="AY46"/>
      <c r="AZ46"/>
      <c r="BA46"/>
      <c r="BB46"/>
      <c r="BC46"/>
      <c r="BD46" s="349">
        <f>(BD44+BD45)/2</f>
        <v>28.93</v>
      </c>
      <c r="BE46" s="349">
        <f t="shared" si="73"/>
        <v>11.6875</v>
      </c>
      <c r="BF46" s="349">
        <f>(BF44+BF45)/2</f>
        <v>14.055</v>
      </c>
    </row>
    <row r="47" spans="1:58" x14ac:dyDescent="0.25">
      <c r="A47" s="232">
        <v>40952</v>
      </c>
      <c r="B47" s="344">
        <v>6.63</v>
      </c>
      <c r="C47" s="345">
        <v>6.17</v>
      </c>
      <c r="D47"/>
      <c r="E47"/>
      <c r="F47"/>
      <c r="G47"/>
      <c r="H47" s="349">
        <f>(H45+H46)/2</f>
        <v>7.6724999999999994</v>
      </c>
      <c r="I47" s="344">
        <v>1.42</v>
      </c>
      <c r="J47"/>
      <c r="K47"/>
      <c r="L47"/>
      <c r="M47"/>
      <c r="N47" s="346">
        <v>42</v>
      </c>
      <c r="O47"/>
      <c r="P47"/>
      <c r="Q47"/>
      <c r="R47" s="349">
        <f>(R45+R46)/2</f>
        <v>1.25</v>
      </c>
      <c r="S47" s="345">
        <v>0.67400000000000004</v>
      </c>
      <c r="T47"/>
      <c r="U47"/>
      <c r="V47" s="345">
        <v>0.34499999999999997</v>
      </c>
      <c r="W47" s="349">
        <f>(W45+W46)/2</f>
        <v>0.23900000000000002</v>
      </c>
      <c r="X47"/>
      <c r="Y47"/>
      <c r="Z47"/>
      <c r="AA47"/>
      <c r="AB47"/>
      <c r="AC47" s="349">
        <f t="shared" si="74"/>
        <v>33.35</v>
      </c>
      <c r="AD47"/>
      <c r="AE47"/>
      <c r="AF47"/>
      <c r="AG47"/>
      <c r="AH47" s="349">
        <f t="shared" si="75"/>
        <v>66.7</v>
      </c>
      <c r="AI47"/>
      <c r="AJ47" s="349">
        <f t="shared" si="78"/>
        <v>25.275000000000002</v>
      </c>
      <c r="AK47"/>
      <c r="AL47" s="349">
        <f t="shared" si="79"/>
        <v>7</v>
      </c>
      <c r="AM47" s="349">
        <f t="shared" si="76"/>
        <v>8.9624999999999996E-2</v>
      </c>
      <c r="AN47"/>
      <c r="AO47" s="349">
        <f t="shared" si="77"/>
        <v>3.7374999999999998</v>
      </c>
      <c r="AP47" s="344">
        <v>65.09</v>
      </c>
      <c r="AQ47" s="344">
        <v>1.01</v>
      </c>
      <c r="AR47"/>
      <c r="AS47"/>
      <c r="AT47"/>
      <c r="AU47"/>
      <c r="AV47" s="345">
        <v>14.422000000000001</v>
      </c>
      <c r="AW47" s="345">
        <v>12.145</v>
      </c>
      <c r="AX47"/>
      <c r="AY47"/>
      <c r="AZ47"/>
      <c r="BA47"/>
      <c r="BB47"/>
      <c r="BC47"/>
      <c r="BD47" s="344">
        <v>26.8</v>
      </c>
      <c r="BE47" s="349">
        <f t="shared" si="73"/>
        <v>11.69125</v>
      </c>
      <c r="BF47" s="344">
        <v>11.75</v>
      </c>
    </row>
    <row r="48" spans="1:58" x14ac:dyDescent="0.25">
      <c r="A48" s="232">
        <v>40953</v>
      </c>
      <c r="B48" s="344">
        <v>6.4</v>
      </c>
      <c r="C48" s="345">
        <v>6.17</v>
      </c>
      <c r="D48"/>
      <c r="E48"/>
      <c r="F48"/>
      <c r="G48"/>
      <c r="H48" s="349">
        <f>(H46+H47)/2</f>
        <v>7.6937499999999996</v>
      </c>
      <c r="I48" s="344">
        <v>1.41</v>
      </c>
      <c r="J48"/>
      <c r="K48"/>
      <c r="L48"/>
      <c r="M48"/>
      <c r="N48" s="346">
        <v>33</v>
      </c>
      <c r="O48"/>
      <c r="P48"/>
      <c r="Q48"/>
      <c r="R48" s="349">
        <f>(R46+R47)/2</f>
        <v>1.375</v>
      </c>
      <c r="S48" s="345">
        <v>0.78300000000000003</v>
      </c>
      <c r="T48"/>
      <c r="U48"/>
      <c r="V48" s="345">
        <v>0.58199999999999996</v>
      </c>
      <c r="W48" s="349">
        <f>(W46+W47)/2</f>
        <v>0.26</v>
      </c>
      <c r="X48"/>
      <c r="Y48"/>
      <c r="Z48"/>
      <c r="AA48"/>
      <c r="AB48"/>
      <c r="AC48" s="349">
        <f t="shared" si="74"/>
        <v>33.275000000000006</v>
      </c>
      <c r="AD48"/>
      <c r="AE48"/>
      <c r="AF48"/>
      <c r="AG48"/>
      <c r="AH48" s="349">
        <f t="shared" si="75"/>
        <v>66.550000000000011</v>
      </c>
      <c r="AI48"/>
      <c r="AJ48" s="349">
        <f t="shared" si="78"/>
        <v>25.362500000000004</v>
      </c>
      <c r="AK48"/>
      <c r="AL48" s="349">
        <f t="shared" si="79"/>
        <v>7.05</v>
      </c>
      <c r="AM48" s="349">
        <f t="shared" si="76"/>
        <v>9.0687500000000004E-2</v>
      </c>
      <c r="AN48"/>
      <c r="AO48" s="349">
        <f t="shared" si="77"/>
        <v>3.78125</v>
      </c>
      <c r="AP48" s="344">
        <v>55.26</v>
      </c>
      <c r="AQ48" s="344">
        <v>0.87</v>
      </c>
      <c r="AR48"/>
      <c r="AS48"/>
      <c r="AT48"/>
      <c r="AU48"/>
      <c r="AV48" s="345">
        <v>13.302</v>
      </c>
      <c r="AW48" s="345">
        <v>10.978999999999999</v>
      </c>
      <c r="AX48"/>
      <c r="AY48"/>
      <c r="AZ48"/>
      <c r="BA48"/>
      <c r="BB48"/>
      <c r="BC48"/>
      <c r="BD48" s="344">
        <v>31.2</v>
      </c>
      <c r="BE48" s="349">
        <f t="shared" si="73"/>
        <v>11.689375</v>
      </c>
      <c r="BF48" s="344">
        <v>15.64</v>
      </c>
    </row>
    <row r="49" spans="1:58" x14ac:dyDescent="0.25">
      <c r="A49" s="232">
        <v>40954</v>
      </c>
      <c r="B49" s="344">
        <v>5.75</v>
      </c>
      <c r="C49" s="345">
        <v>6.32</v>
      </c>
      <c r="D49"/>
      <c r="E49"/>
      <c r="F49"/>
      <c r="G49"/>
      <c r="H49" s="344">
        <v>7.76</v>
      </c>
      <c r="I49" s="344">
        <v>1.3</v>
      </c>
      <c r="J49"/>
      <c r="K49"/>
      <c r="L49"/>
      <c r="M49"/>
      <c r="N49" s="346">
        <v>46</v>
      </c>
      <c r="O49"/>
      <c r="P49"/>
      <c r="Q49"/>
      <c r="R49" s="346">
        <v>3</v>
      </c>
      <c r="S49" s="345">
        <v>0.85599999999999998</v>
      </c>
      <c r="T49"/>
      <c r="U49"/>
      <c r="V49" s="345">
        <v>1.1299999999999999</v>
      </c>
      <c r="W49" s="345">
        <v>0.47599999999999998</v>
      </c>
      <c r="X49"/>
      <c r="Y49"/>
      <c r="Z49"/>
      <c r="AA49"/>
      <c r="AB49"/>
      <c r="AC49" s="347">
        <v>35.799999999999997</v>
      </c>
      <c r="AD49"/>
      <c r="AE49"/>
      <c r="AF49"/>
      <c r="AG49"/>
      <c r="AH49" s="347">
        <v>71.599999999999994</v>
      </c>
      <c r="AI49"/>
      <c r="AJ49" s="347">
        <v>23.6</v>
      </c>
      <c r="AK49"/>
      <c r="AL49" s="347">
        <v>12.3</v>
      </c>
      <c r="AM49" s="345">
        <v>5.2999999999999999E-2</v>
      </c>
      <c r="AN49"/>
      <c r="AO49" s="349">
        <f>(AO47+AO48)/2</f>
        <v>3.7593749999999999</v>
      </c>
      <c r="AP49" s="344">
        <v>59.65</v>
      </c>
      <c r="AQ49" s="344">
        <v>0.98</v>
      </c>
      <c r="AR49"/>
      <c r="AS49"/>
      <c r="AT49"/>
      <c r="AU49"/>
      <c r="AV49" s="345">
        <v>13.654999999999999</v>
      </c>
      <c r="AW49" s="345">
        <v>11.858000000000001</v>
      </c>
      <c r="AX49"/>
      <c r="AY49"/>
      <c r="AZ49"/>
      <c r="BA49"/>
      <c r="BB49"/>
      <c r="BC49"/>
      <c r="BD49" s="344">
        <v>27.82</v>
      </c>
      <c r="BE49" s="344">
        <v>10.11</v>
      </c>
      <c r="BF49" s="344">
        <v>13.84</v>
      </c>
    </row>
    <row r="50" spans="1:58" x14ac:dyDescent="0.25">
      <c r="A50" s="232">
        <v>40955</v>
      </c>
      <c r="B50" s="344">
        <v>6.28</v>
      </c>
      <c r="C50" s="345">
        <v>6.09</v>
      </c>
      <c r="D50"/>
      <c r="E50"/>
      <c r="F50"/>
      <c r="G50"/>
      <c r="H50" s="344">
        <v>7.39</v>
      </c>
      <c r="I50" s="344">
        <v>1.45</v>
      </c>
      <c r="J50"/>
      <c r="K50"/>
      <c r="L50"/>
      <c r="M50"/>
      <c r="N50" s="346">
        <v>47</v>
      </c>
      <c r="O50"/>
      <c r="P50"/>
      <c r="Q50"/>
      <c r="R50" s="346">
        <v>0</v>
      </c>
      <c r="S50" s="345">
        <v>0.83699999999999997</v>
      </c>
      <c r="T50"/>
      <c r="U50"/>
      <c r="V50" s="345">
        <v>0.76800000000000002</v>
      </c>
      <c r="W50" s="345">
        <v>0.29299999999999998</v>
      </c>
      <c r="X50"/>
      <c r="Y50"/>
      <c r="Z50"/>
      <c r="AA50"/>
      <c r="AB50"/>
      <c r="AC50" s="347">
        <v>38.6</v>
      </c>
      <c r="AD50"/>
      <c r="AE50"/>
      <c r="AF50"/>
      <c r="AG50"/>
      <c r="AH50" s="347">
        <v>77.2</v>
      </c>
      <c r="AI50"/>
      <c r="AJ50" s="347">
        <v>23.7</v>
      </c>
      <c r="AK50"/>
      <c r="AL50" s="347">
        <v>9.6999999999999993</v>
      </c>
      <c r="AM50" s="345">
        <v>6.8000000000000005E-2</v>
      </c>
      <c r="AN50"/>
      <c r="AO50" s="347">
        <v>3.1</v>
      </c>
      <c r="AP50" s="344">
        <v>60.15</v>
      </c>
      <c r="AQ50" s="344">
        <v>0.69</v>
      </c>
      <c r="AR50"/>
      <c r="AS50"/>
      <c r="AT50"/>
      <c r="AU50"/>
      <c r="AV50" s="345">
        <v>13.646000000000001</v>
      </c>
      <c r="AW50" s="345">
        <v>12.756</v>
      </c>
      <c r="AX50"/>
      <c r="AY50"/>
      <c r="AZ50"/>
      <c r="BA50"/>
      <c r="BB50"/>
      <c r="BC50"/>
      <c r="BD50" s="344">
        <v>29.66</v>
      </c>
      <c r="BE50" s="344">
        <v>6.26</v>
      </c>
      <c r="BF50" s="344">
        <v>7.88</v>
      </c>
    </row>
    <row r="51" spans="1:58" x14ac:dyDescent="0.25">
      <c r="A51" s="232">
        <v>40956</v>
      </c>
      <c r="B51" s="344">
        <v>6.47</v>
      </c>
      <c r="C51" s="345">
        <v>6.41</v>
      </c>
      <c r="D51"/>
      <c r="E51"/>
      <c r="F51"/>
      <c r="G51"/>
      <c r="H51" s="344">
        <v>7.95</v>
      </c>
      <c r="I51" s="344">
        <v>1.4</v>
      </c>
      <c r="J51"/>
      <c r="K51"/>
      <c r="L51"/>
      <c r="M51"/>
      <c r="N51" s="346">
        <v>44</v>
      </c>
      <c r="O51"/>
      <c r="P51"/>
      <c r="Q51"/>
      <c r="R51" s="346">
        <v>0</v>
      </c>
      <c r="S51" s="345">
        <v>0.82</v>
      </c>
      <c r="T51"/>
      <c r="U51"/>
      <c r="V51" s="345">
        <v>0.54400000000000004</v>
      </c>
      <c r="W51" s="345">
        <v>0.40799999999999997</v>
      </c>
      <c r="X51"/>
      <c r="Y51"/>
      <c r="Z51"/>
      <c r="AA51"/>
      <c r="AB51"/>
      <c r="AC51" s="347">
        <v>38.6</v>
      </c>
      <c r="AD51"/>
      <c r="AE51"/>
      <c r="AF51"/>
      <c r="AG51"/>
      <c r="AH51" s="347">
        <v>77.3</v>
      </c>
      <c r="AI51"/>
      <c r="AJ51" s="347">
        <v>21.8</v>
      </c>
      <c r="AK51"/>
      <c r="AL51" s="347">
        <v>12.3</v>
      </c>
      <c r="AM51" s="345">
        <v>0.104</v>
      </c>
      <c r="AN51"/>
      <c r="AO51" s="347">
        <v>2.8</v>
      </c>
      <c r="AP51" s="344">
        <v>60.13</v>
      </c>
      <c r="AQ51" s="344">
        <v>0.81</v>
      </c>
      <c r="AR51"/>
      <c r="AS51"/>
      <c r="AT51"/>
      <c r="AU51"/>
      <c r="AV51" s="345">
        <v>13.614000000000001</v>
      </c>
      <c r="AW51" s="345">
        <v>12.319000000000001</v>
      </c>
      <c r="AX51"/>
      <c r="AY51"/>
      <c r="AZ51"/>
      <c r="BA51"/>
      <c r="BB51"/>
      <c r="BC51"/>
      <c r="BD51" s="344">
        <v>25.35</v>
      </c>
      <c r="BE51" s="344">
        <v>12.21</v>
      </c>
      <c r="BF51" s="344">
        <v>14.15</v>
      </c>
    </row>
    <row r="52" spans="1:58" x14ac:dyDescent="0.25">
      <c r="A52" s="232">
        <v>40957</v>
      </c>
      <c r="B52" s="349">
        <f>(B50+B51)/2</f>
        <v>6.375</v>
      </c>
      <c r="C52" s="339">
        <f>(C49+C50)/2</f>
        <v>6.2050000000000001</v>
      </c>
      <c r="D52"/>
      <c r="E52"/>
      <c r="F52"/>
      <c r="G52"/>
      <c r="H52" s="349">
        <f>(H50+H51)/2</f>
        <v>7.67</v>
      </c>
      <c r="I52" s="344">
        <v>1.42</v>
      </c>
      <c r="J52"/>
      <c r="K52"/>
      <c r="L52"/>
      <c r="M52"/>
      <c r="N52" s="346">
        <v>41</v>
      </c>
      <c r="O52"/>
      <c r="P52"/>
      <c r="Q52"/>
      <c r="R52" s="346">
        <v>0</v>
      </c>
      <c r="S52" s="345">
        <v>0.79900000000000004</v>
      </c>
      <c r="T52"/>
      <c r="U52"/>
      <c r="V52" s="345">
        <v>0.58299999999999996</v>
      </c>
      <c r="W52" s="345">
        <v>0.29399999999999998</v>
      </c>
      <c r="X52"/>
      <c r="Y52"/>
      <c r="Z52"/>
      <c r="AA52"/>
      <c r="AB52"/>
      <c r="AC52" s="347">
        <v>37.299999999999997</v>
      </c>
      <c r="AD52"/>
      <c r="AE52"/>
      <c r="AF52"/>
      <c r="AG52"/>
      <c r="AH52" s="347">
        <v>74.599999999999994</v>
      </c>
      <c r="AI52"/>
      <c r="AJ52" s="347">
        <v>25.5</v>
      </c>
      <c r="AK52"/>
      <c r="AL52" s="347">
        <v>1.2</v>
      </c>
      <c r="AM52" s="345">
        <v>0.13</v>
      </c>
      <c r="AN52"/>
      <c r="AO52" s="347">
        <v>2.8</v>
      </c>
      <c r="AP52" s="344">
        <v>60.13</v>
      </c>
      <c r="AQ52" s="344">
        <v>0.73</v>
      </c>
      <c r="AR52"/>
      <c r="AS52"/>
      <c r="AT52"/>
      <c r="AU52"/>
      <c r="AV52" s="345">
        <v>13.5</v>
      </c>
      <c r="AW52" s="345">
        <v>12.67</v>
      </c>
      <c r="AX52"/>
      <c r="AY52"/>
      <c r="AZ52"/>
      <c r="BA52"/>
      <c r="BB52"/>
      <c r="BC52"/>
      <c r="BD52" s="344">
        <v>25.35</v>
      </c>
      <c r="BE52" s="344">
        <v>13.32</v>
      </c>
      <c r="BF52" s="344">
        <v>14.87</v>
      </c>
    </row>
    <row r="53" spans="1:58" x14ac:dyDescent="0.25">
      <c r="A53" s="232">
        <v>40958</v>
      </c>
      <c r="B53" s="349">
        <f t="shared" ref="B53" si="80">(B51+B52)/2</f>
        <v>6.4224999999999994</v>
      </c>
      <c r="C53" s="339">
        <f>(C50+C51)/2</f>
        <v>6.25</v>
      </c>
      <c r="D53"/>
      <c r="E53"/>
      <c r="F53"/>
      <c r="G53"/>
      <c r="H53" s="349">
        <f>(H51+H52)/2</f>
        <v>7.8100000000000005</v>
      </c>
      <c r="I53" s="344">
        <v>1.41</v>
      </c>
      <c r="J53"/>
      <c r="K53"/>
      <c r="L53"/>
      <c r="M53"/>
      <c r="N53" s="349">
        <f t="shared" ref="N53" si="81">(N51+N52)/2</f>
        <v>42.5</v>
      </c>
      <c r="O53"/>
      <c r="P53"/>
      <c r="Q53"/>
      <c r="R53" s="349">
        <f t="shared" ref="R53" si="82">(R51+R52)/2</f>
        <v>0</v>
      </c>
      <c r="S53" s="349">
        <f>(S51+S52)/2</f>
        <v>0.8095</v>
      </c>
      <c r="T53"/>
      <c r="U53"/>
      <c r="V53" s="349">
        <f t="shared" ref="V53:W53" si="83">(V51+V52)/2</f>
        <v>0.5635</v>
      </c>
      <c r="W53" s="349">
        <f t="shared" si="83"/>
        <v>0.35099999999999998</v>
      </c>
      <c r="X53"/>
      <c r="Y53"/>
      <c r="Z53"/>
      <c r="AA53"/>
      <c r="AB53"/>
      <c r="AC53" s="349">
        <f t="shared" ref="AC53" si="84">(AC51+AC52)/2</f>
        <v>37.950000000000003</v>
      </c>
      <c r="AD53"/>
      <c r="AE53"/>
      <c r="AF53"/>
      <c r="AG53"/>
      <c r="AH53" s="349">
        <f t="shared" ref="AH53" si="85">(AH51+AH52)/2</f>
        <v>75.949999999999989</v>
      </c>
      <c r="AI53"/>
      <c r="AJ53" s="349">
        <f t="shared" ref="AJ53" si="86">(AJ51+AJ52)/2</f>
        <v>23.65</v>
      </c>
      <c r="AK53"/>
      <c r="AL53" s="349">
        <f t="shared" ref="AL53:AM53" si="87">(AL51+AL52)/2</f>
        <v>6.75</v>
      </c>
      <c r="AM53" s="349">
        <f t="shared" si="87"/>
        <v>0.11699999999999999</v>
      </c>
      <c r="AN53"/>
      <c r="AO53" s="349">
        <f t="shared" ref="AO53" si="88">(AO51+AO52)/2</f>
        <v>2.8</v>
      </c>
      <c r="AP53" s="344">
        <v>54.77</v>
      </c>
      <c r="AQ53" s="344">
        <v>0.51</v>
      </c>
      <c r="AR53"/>
      <c r="AS53"/>
      <c r="AT53"/>
      <c r="AU53"/>
      <c r="AV53" s="345">
        <v>13.36</v>
      </c>
      <c r="AW53" s="345">
        <v>12.96</v>
      </c>
      <c r="AX53"/>
      <c r="AY53"/>
      <c r="AZ53"/>
      <c r="BA53"/>
      <c r="BB53"/>
      <c r="BC53"/>
      <c r="BD53" s="344">
        <v>25.35</v>
      </c>
      <c r="BE53" s="344">
        <v>13.32</v>
      </c>
      <c r="BF53" s="344">
        <v>14.87</v>
      </c>
    </row>
    <row r="54" spans="1:58" x14ac:dyDescent="0.25">
      <c r="A54" s="232">
        <v>40959</v>
      </c>
      <c r="B54" s="344">
        <v>6.25</v>
      </c>
      <c r="C54" s="345">
        <v>6.17</v>
      </c>
      <c r="D54"/>
      <c r="E54"/>
      <c r="F54"/>
      <c r="G54"/>
      <c r="H54" s="344">
        <v>7.33</v>
      </c>
      <c r="I54" s="344">
        <v>1.38</v>
      </c>
      <c r="J54"/>
      <c r="K54"/>
      <c r="L54"/>
      <c r="M54"/>
      <c r="N54" s="346">
        <v>47</v>
      </c>
      <c r="O54"/>
      <c r="P54"/>
      <c r="Q54"/>
      <c r="R54" s="346">
        <v>1</v>
      </c>
      <c r="S54" s="345">
        <v>0.75600000000000001</v>
      </c>
      <c r="T54"/>
      <c r="U54"/>
      <c r="V54" s="345">
        <v>0.90600000000000003</v>
      </c>
      <c r="W54" s="345">
        <v>0.81200000000000006</v>
      </c>
      <c r="X54"/>
      <c r="Y54"/>
      <c r="Z54"/>
      <c r="AA54"/>
      <c r="AB54"/>
      <c r="AC54" s="347">
        <v>35.200000000000003</v>
      </c>
      <c r="AD54"/>
      <c r="AE54"/>
      <c r="AF54"/>
      <c r="AG54"/>
      <c r="AH54" s="347">
        <v>70.400000000000006</v>
      </c>
      <c r="AI54"/>
      <c r="AJ54" s="347">
        <v>25.1</v>
      </c>
      <c r="AK54"/>
      <c r="AL54" s="347">
        <v>7.5</v>
      </c>
      <c r="AM54" s="345">
        <v>5.3999999999999999E-2</v>
      </c>
      <c r="AN54"/>
      <c r="AO54" s="347">
        <v>2.7</v>
      </c>
      <c r="AP54" s="344">
        <v>60.13</v>
      </c>
      <c r="AQ54" s="344">
        <v>0.82</v>
      </c>
      <c r="AR54"/>
      <c r="AS54"/>
      <c r="AT54"/>
      <c r="AU54"/>
      <c r="AV54" s="345">
        <v>14.667</v>
      </c>
      <c r="AW54" s="345">
        <v>12.414</v>
      </c>
      <c r="AX54"/>
      <c r="AY54"/>
      <c r="AZ54"/>
      <c r="BA54"/>
      <c r="BB54"/>
      <c r="BC54"/>
      <c r="BD54" s="344">
        <v>24.66</v>
      </c>
      <c r="BE54" s="344">
        <v>13.46</v>
      </c>
      <c r="BF54" s="344">
        <v>13.98</v>
      </c>
    </row>
    <row r="55" spans="1:58" x14ac:dyDescent="0.25">
      <c r="A55" s="232">
        <v>40960</v>
      </c>
      <c r="B55" s="344">
        <v>6.29</v>
      </c>
      <c r="C55" s="345">
        <v>6.15</v>
      </c>
      <c r="D55"/>
      <c r="E55"/>
      <c r="F55"/>
      <c r="G55"/>
      <c r="H55" s="344">
        <v>7.69</v>
      </c>
      <c r="I55" s="344">
        <v>1.49</v>
      </c>
      <c r="J55"/>
      <c r="K55"/>
      <c r="L55"/>
      <c r="M55"/>
      <c r="N55" s="346">
        <v>37</v>
      </c>
      <c r="O55"/>
      <c r="P55"/>
      <c r="Q55"/>
      <c r="R55" s="346">
        <v>0</v>
      </c>
      <c r="S55" s="345">
        <v>0.60299999999999998</v>
      </c>
      <c r="T55"/>
      <c r="U55"/>
      <c r="V55" s="345">
        <v>0.316</v>
      </c>
      <c r="W55" s="345">
        <v>0.17599999999999999</v>
      </c>
      <c r="X55"/>
      <c r="Y55"/>
      <c r="Z55"/>
      <c r="AA55"/>
      <c r="AB55"/>
      <c r="AC55" s="347">
        <v>36.4</v>
      </c>
      <c r="AD55"/>
      <c r="AE55"/>
      <c r="AF55"/>
      <c r="AG55"/>
      <c r="AH55" s="347">
        <v>72.8</v>
      </c>
      <c r="AI55"/>
      <c r="AJ55" s="347">
        <v>25.7</v>
      </c>
      <c r="AK55"/>
      <c r="AL55" s="347">
        <v>11.5</v>
      </c>
      <c r="AM55" s="345">
        <v>5.2999999999999999E-2</v>
      </c>
      <c r="AN55"/>
      <c r="AO55" s="347">
        <v>2.8</v>
      </c>
      <c r="AP55" s="344">
        <v>55.92</v>
      </c>
      <c r="AQ55" s="344">
        <v>0.5</v>
      </c>
      <c r="AR55"/>
      <c r="AS55"/>
      <c r="AT55"/>
      <c r="AU55"/>
      <c r="AV55" s="345">
        <v>14.02</v>
      </c>
      <c r="AW55" s="345">
        <v>12.721</v>
      </c>
      <c r="AX55"/>
      <c r="AY55"/>
      <c r="AZ55"/>
      <c r="BA55"/>
      <c r="BB55"/>
      <c r="BC55"/>
      <c r="BD55" s="344">
        <v>31.43</v>
      </c>
      <c r="BE55" s="344">
        <v>12.18</v>
      </c>
      <c r="BF55" s="344">
        <v>11.93</v>
      </c>
    </row>
    <row r="56" spans="1:58" x14ac:dyDescent="0.25">
      <c r="A56" s="232">
        <v>40961</v>
      </c>
      <c r="B56" s="344">
        <v>6.52</v>
      </c>
      <c r="C56" s="345">
        <v>6.3</v>
      </c>
      <c r="D56"/>
      <c r="E56"/>
      <c r="F56"/>
      <c r="G56"/>
      <c r="H56" s="344">
        <v>8.0500000000000007</v>
      </c>
      <c r="I56" s="344">
        <v>1.41</v>
      </c>
      <c r="J56"/>
      <c r="K56"/>
      <c r="L56"/>
      <c r="M56"/>
      <c r="N56" s="346">
        <v>34</v>
      </c>
      <c r="O56"/>
      <c r="P56"/>
      <c r="Q56"/>
      <c r="R56" s="346">
        <v>0</v>
      </c>
      <c r="S56" s="345">
        <v>0.65300000000000002</v>
      </c>
      <c r="T56"/>
      <c r="U56"/>
      <c r="V56" s="345">
        <v>0.155</v>
      </c>
      <c r="W56" s="345">
        <v>0.26900000000000002</v>
      </c>
      <c r="X56"/>
      <c r="Y56"/>
      <c r="Z56"/>
      <c r="AA56"/>
      <c r="AB56"/>
      <c r="AC56" s="347">
        <v>35.5</v>
      </c>
      <c r="AD56"/>
      <c r="AE56"/>
      <c r="AF56"/>
      <c r="AG56"/>
      <c r="AH56" s="347">
        <v>71.2</v>
      </c>
      <c r="AI56"/>
      <c r="AJ56" s="347">
        <v>33.9</v>
      </c>
      <c r="AK56"/>
      <c r="AL56" s="347">
        <v>11.5</v>
      </c>
      <c r="AM56" s="345">
        <v>0.13300000000000001</v>
      </c>
      <c r="AN56"/>
      <c r="AO56" s="347">
        <v>2.9</v>
      </c>
      <c r="AP56" s="344">
        <v>62.07</v>
      </c>
      <c r="AQ56" s="344">
        <v>0.73</v>
      </c>
      <c r="AR56"/>
      <c r="AS56"/>
      <c r="AT56"/>
      <c r="AU56"/>
      <c r="AV56" s="345">
        <v>14.847</v>
      </c>
      <c r="AW56" s="345">
        <v>13.14</v>
      </c>
      <c r="AX56"/>
      <c r="AY56"/>
      <c r="AZ56"/>
      <c r="BA56"/>
      <c r="BB56"/>
      <c r="BC56"/>
      <c r="BD56" s="344">
        <v>25.82</v>
      </c>
      <c r="BE56" s="344">
        <v>13.05</v>
      </c>
      <c r="BF56" s="344">
        <v>18</v>
      </c>
    </row>
    <row r="57" spans="1:58" x14ac:dyDescent="0.25">
      <c r="A57" s="232">
        <v>40962</v>
      </c>
      <c r="B57" s="344">
        <v>6.65</v>
      </c>
      <c r="C57" s="345">
        <v>5.88</v>
      </c>
      <c r="D57"/>
      <c r="E57"/>
      <c r="F57"/>
      <c r="G57"/>
      <c r="H57" s="344">
        <v>7.5</v>
      </c>
      <c r="I57" s="344">
        <v>1.42</v>
      </c>
      <c r="J57"/>
      <c r="K57"/>
      <c r="L57"/>
      <c r="M57"/>
      <c r="N57" s="346">
        <v>36</v>
      </c>
      <c r="O57"/>
      <c r="P57"/>
      <c r="Q57"/>
      <c r="R57" s="346">
        <v>0</v>
      </c>
      <c r="S57" s="345">
        <v>0.56299999999999994</v>
      </c>
      <c r="T57"/>
      <c r="U57"/>
      <c r="V57" s="345">
        <v>0.105</v>
      </c>
      <c r="W57" s="345">
        <v>0.22500000000000001</v>
      </c>
      <c r="X57"/>
      <c r="Y57"/>
      <c r="Z57"/>
      <c r="AA57"/>
      <c r="AB57"/>
      <c r="AC57" s="347">
        <v>35.1</v>
      </c>
      <c r="AD57"/>
      <c r="AE57"/>
      <c r="AF57"/>
      <c r="AG57"/>
      <c r="AH57" s="347">
        <v>70.3</v>
      </c>
      <c r="AI57"/>
      <c r="AJ57" s="347">
        <v>29.6</v>
      </c>
      <c r="AK57"/>
      <c r="AL57" s="347">
        <v>11.3</v>
      </c>
      <c r="AM57" s="345">
        <v>8.3000000000000004E-2</v>
      </c>
      <c r="AN57"/>
      <c r="AO57" s="347">
        <v>3</v>
      </c>
      <c r="AP57" s="344">
        <v>60.15</v>
      </c>
      <c r="AQ57" s="344">
        <v>0.66</v>
      </c>
      <c r="AR57"/>
      <c r="AS57"/>
      <c r="AT57"/>
      <c r="AU57"/>
      <c r="AV57" s="345">
        <v>14.451000000000001</v>
      </c>
      <c r="AW57" s="345">
        <v>13.119</v>
      </c>
      <c r="AX57"/>
      <c r="AY57"/>
      <c r="AZ57"/>
      <c r="BA57"/>
      <c r="BB57"/>
      <c r="BC57"/>
      <c r="BD57" s="344">
        <v>26.29</v>
      </c>
      <c r="BE57" s="344">
        <v>13.46</v>
      </c>
      <c r="BF57" s="344">
        <v>12.56</v>
      </c>
    </row>
    <row r="58" spans="1:58" x14ac:dyDescent="0.25">
      <c r="A58" s="232">
        <v>40963</v>
      </c>
      <c r="B58" s="344">
        <v>6.54</v>
      </c>
      <c r="C58" s="345">
        <v>6.1</v>
      </c>
      <c r="D58"/>
      <c r="E58"/>
      <c r="F58"/>
      <c r="G58"/>
      <c r="H58" s="344">
        <v>6.67</v>
      </c>
      <c r="I58" s="344">
        <v>1.46</v>
      </c>
      <c r="J58"/>
      <c r="K58"/>
      <c r="L58"/>
      <c r="M58"/>
      <c r="N58" s="346">
        <v>44</v>
      </c>
      <c r="O58"/>
      <c r="P58"/>
      <c r="Q58"/>
      <c r="R58" s="346">
        <v>0</v>
      </c>
      <c r="S58" s="345">
        <v>0.57699999999999996</v>
      </c>
      <c r="T58"/>
      <c r="U58"/>
      <c r="V58" s="345">
        <v>9.7000000000000003E-2</v>
      </c>
      <c r="W58" s="345">
        <v>0.33900000000000002</v>
      </c>
      <c r="X58"/>
      <c r="Y58"/>
      <c r="Z58"/>
      <c r="AA58"/>
      <c r="AB58"/>
      <c r="AC58" s="347">
        <v>33.1</v>
      </c>
      <c r="AD58"/>
      <c r="AE58"/>
      <c r="AF58"/>
      <c r="AG58"/>
      <c r="AH58" s="347">
        <v>66.2</v>
      </c>
      <c r="AI58"/>
      <c r="AJ58" s="347">
        <v>28.6</v>
      </c>
      <c r="AK58"/>
      <c r="AL58" s="347">
        <v>12.1</v>
      </c>
      <c r="AM58" s="345">
        <v>8.8999999999999996E-2</v>
      </c>
      <c r="AN58"/>
      <c r="AO58" s="347">
        <v>3.1</v>
      </c>
      <c r="AP58" s="344">
        <v>60.13</v>
      </c>
      <c r="AQ58" s="344">
        <v>0.65</v>
      </c>
      <c r="AR58"/>
      <c r="AS58"/>
      <c r="AT58"/>
      <c r="AU58"/>
      <c r="AV58" s="345">
        <v>14.292</v>
      </c>
      <c r="AW58" s="345">
        <v>12.923</v>
      </c>
      <c r="AX58"/>
      <c r="AY58"/>
      <c r="AZ58"/>
      <c r="BA58"/>
      <c r="BB58"/>
      <c r="BC58"/>
      <c r="BD58" s="344">
        <v>27.06</v>
      </c>
      <c r="BE58" s="344">
        <v>13.5</v>
      </c>
      <c r="BF58" s="344">
        <v>11.64</v>
      </c>
    </row>
    <row r="59" spans="1:58" x14ac:dyDescent="0.25">
      <c r="A59" s="232">
        <v>40964</v>
      </c>
      <c r="B59" s="344">
        <v>6.71</v>
      </c>
      <c r="C59" s="345">
        <v>6.09</v>
      </c>
      <c r="D59"/>
      <c r="E59"/>
      <c r="F59"/>
      <c r="G59"/>
      <c r="H59" s="344">
        <v>7.44</v>
      </c>
      <c r="I59" s="344">
        <v>1.47</v>
      </c>
      <c r="J59"/>
      <c r="K59"/>
      <c r="L59"/>
      <c r="M59"/>
      <c r="N59" s="346">
        <v>30</v>
      </c>
      <c r="O59"/>
      <c r="P59"/>
      <c r="Q59"/>
      <c r="R59" s="346">
        <v>0</v>
      </c>
      <c r="S59" s="345">
        <v>0.59399999999999997</v>
      </c>
      <c r="T59"/>
      <c r="U59"/>
      <c r="V59" s="345">
        <v>7.3999999999999996E-2</v>
      </c>
      <c r="W59" s="345">
        <v>0.315</v>
      </c>
      <c r="X59"/>
      <c r="Y59"/>
      <c r="Z59"/>
      <c r="AA59"/>
      <c r="AB59"/>
      <c r="AC59" s="347">
        <v>34.5</v>
      </c>
      <c r="AD59"/>
      <c r="AE59"/>
      <c r="AF59"/>
      <c r="AG59"/>
      <c r="AH59" s="347">
        <v>69</v>
      </c>
      <c r="AI59"/>
      <c r="AJ59" s="347">
        <v>27.3</v>
      </c>
      <c r="AK59"/>
      <c r="AL59" s="347">
        <v>10.5</v>
      </c>
      <c r="AM59" s="345">
        <v>0.10199999999999999</v>
      </c>
      <c r="AN59"/>
      <c r="AO59" s="347">
        <v>3.2</v>
      </c>
      <c r="AP59" s="344">
        <v>60.13</v>
      </c>
      <c r="AQ59" s="344">
        <v>0.79</v>
      </c>
      <c r="AR59"/>
      <c r="AS59"/>
      <c r="AT59"/>
      <c r="AU59"/>
      <c r="AV59" s="345">
        <v>13.46</v>
      </c>
      <c r="AW59" s="345">
        <v>12.08</v>
      </c>
      <c r="AX59"/>
      <c r="AY59"/>
      <c r="AZ59"/>
      <c r="BA59"/>
      <c r="BB59"/>
      <c r="BC59"/>
      <c r="BD59" s="344">
        <v>26.77</v>
      </c>
      <c r="BE59" s="344">
        <v>14.07</v>
      </c>
      <c r="BF59" s="344">
        <v>12.62</v>
      </c>
    </row>
    <row r="60" spans="1:58" x14ac:dyDescent="0.25">
      <c r="A60" s="232">
        <v>40965</v>
      </c>
      <c r="B60" s="349">
        <f t="shared" ref="B60" si="89">(B58+B59)/2</f>
        <v>6.625</v>
      </c>
      <c r="C60" s="339">
        <f>(C57+C58)/2</f>
        <v>5.99</v>
      </c>
      <c r="D60"/>
      <c r="E60"/>
      <c r="F60"/>
      <c r="G60"/>
      <c r="H60" s="349">
        <f t="shared" ref="H60:I60" si="90">(H58+H59)/2</f>
        <v>7.0549999999999997</v>
      </c>
      <c r="I60" s="349">
        <f t="shared" si="90"/>
        <v>1.4649999999999999</v>
      </c>
      <c r="J60"/>
      <c r="K60"/>
      <c r="L60"/>
      <c r="M60"/>
      <c r="N60" s="349">
        <f t="shared" ref="N60" si="91">(N58+N59)/2</f>
        <v>37</v>
      </c>
      <c r="O60"/>
      <c r="P60"/>
      <c r="Q60"/>
      <c r="R60" s="349">
        <f t="shared" ref="R60:S60" si="92">(R58+R59)/2</f>
        <v>0</v>
      </c>
      <c r="S60" s="349">
        <f t="shared" si="92"/>
        <v>0.58549999999999991</v>
      </c>
      <c r="T60"/>
      <c r="U60"/>
      <c r="V60" s="349">
        <f t="shared" ref="V60:W60" si="93">(V58+V59)/2</f>
        <v>8.5499999999999993E-2</v>
      </c>
      <c r="W60" s="349">
        <f t="shared" si="93"/>
        <v>0.32700000000000001</v>
      </c>
      <c r="X60"/>
      <c r="Y60"/>
      <c r="Z60"/>
      <c r="AA60"/>
      <c r="AB60"/>
      <c r="AC60" s="349">
        <f t="shared" ref="AC60" si="94">(AC58+AC59)/2</f>
        <v>33.799999999999997</v>
      </c>
      <c r="AD60"/>
      <c r="AE60"/>
      <c r="AF60"/>
      <c r="AG60"/>
      <c r="AH60" s="349">
        <f t="shared" ref="AH60" si="95">(AH58+AH59)/2</f>
        <v>67.599999999999994</v>
      </c>
      <c r="AI60"/>
      <c r="AJ60" s="349">
        <f t="shared" ref="AJ60" si="96">(AJ58+AJ59)/2</f>
        <v>27.950000000000003</v>
      </c>
      <c r="AK60"/>
      <c r="AL60" s="349">
        <f t="shared" ref="AL60:AM60" si="97">(AL58+AL59)/2</f>
        <v>11.3</v>
      </c>
      <c r="AM60" s="349">
        <f t="shared" si="97"/>
        <v>9.5500000000000002E-2</v>
      </c>
      <c r="AN60"/>
      <c r="AO60" s="349">
        <f t="shared" ref="AO60:AQ60" si="98">(AO58+AO59)/2</f>
        <v>3.1500000000000004</v>
      </c>
      <c r="AP60" s="349">
        <f t="shared" si="98"/>
        <v>60.13</v>
      </c>
      <c r="AQ60" s="349">
        <f t="shared" si="98"/>
        <v>0.72</v>
      </c>
      <c r="AR60"/>
      <c r="AS60"/>
      <c r="AT60"/>
      <c r="AU60"/>
      <c r="AV60" s="339">
        <f>(AV57+AV58)/2</f>
        <v>14.371500000000001</v>
      </c>
      <c r="AW60" s="339">
        <f>(AW57+AW58)/2</f>
        <v>13.021000000000001</v>
      </c>
      <c r="AX60"/>
      <c r="AY60"/>
      <c r="AZ60"/>
      <c r="BA60"/>
      <c r="BB60"/>
      <c r="BC60"/>
      <c r="BD60" s="349">
        <f t="shared" ref="BD60:BF60" si="99">(BD58+BD59)/2</f>
        <v>26.914999999999999</v>
      </c>
      <c r="BE60" s="349">
        <f t="shared" si="99"/>
        <v>13.785</v>
      </c>
      <c r="BF60" s="349">
        <f t="shared" si="99"/>
        <v>12.129999999999999</v>
      </c>
    </row>
    <row r="61" spans="1:58" x14ac:dyDescent="0.25">
      <c r="A61" s="232">
        <v>40966</v>
      </c>
      <c r="B61" s="344">
        <v>6.73</v>
      </c>
      <c r="C61" s="345">
        <v>6.17</v>
      </c>
      <c r="D61"/>
      <c r="E61"/>
      <c r="F61"/>
      <c r="G61"/>
      <c r="H61" s="344">
        <v>7.3</v>
      </c>
      <c r="I61" s="344">
        <v>1.4</v>
      </c>
      <c r="J61"/>
      <c r="K61"/>
      <c r="L61"/>
      <c r="M61"/>
      <c r="N61" s="346">
        <v>37</v>
      </c>
      <c r="O61"/>
      <c r="P61"/>
      <c r="Q61"/>
      <c r="R61" s="346">
        <v>0</v>
      </c>
      <c r="S61" s="345">
        <v>0.66100000000000003</v>
      </c>
      <c r="T61"/>
      <c r="U61"/>
      <c r="V61" s="345">
        <v>0.113</v>
      </c>
      <c r="W61" s="345">
        <v>0.32200000000000001</v>
      </c>
      <c r="X61"/>
      <c r="Y61"/>
      <c r="Z61"/>
      <c r="AA61"/>
      <c r="AB61"/>
      <c r="AC61" s="347">
        <v>34.5</v>
      </c>
      <c r="AD61"/>
      <c r="AE61"/>
      <c r="AF61"/>
      <c r="AG61"/>
      <c r="AH61" s="347">
        <v>67.8</v>
      </c>
      <c r="AI61"/>
      <c r="AJ61" s="347">
        <v>29</v>
      </c>
      <c r="AK61"/>
      <c r="AL61" s="347">
        <v>10.3</v>
      </c>
      <c r="AM61" s="345">
        <v>5.1999999999999998E-2</v>
      </c>
      <c r="AN61"/>
      <c r="AO61" s="347">
        <v>2.9</v>
      </c>
      <c r="AP61" s="344">
        <v>55.3</v>
      </c>
      <c r="AQ61" s="344">
        <v>0.64</v>
      </c>
      <c r="AR61"/>
      <c r="AS61"/>
      <c r="AT61"/>
      <c r="AU61"/>
      <c r="AV61" s="345">
        <v>13.667</v>
      </c>
      <c r="AW61" s="345">
        <v>12.303000000000001</v>
      </c>
      <c r="AX61"/>
      <c r="AY61"/>
      <c r="AZ61"/>
      <c r="BA61"/>
      <c r="BB61"/>
      <c r="BC61"/>
      <c r="BD61" s="344">
        <v>26.29</v>
      </c>
      <c r="BE61" s="344">
        <v>13.23</v>
      </c>
      <c r="BF61" s="344">
        <v>12.56</v>
      </c>
    </row>
    <row r="62" spans="1:58" x14ac:dyDescent="0.25">
      <c r="A62" s="232">
        <v>40967</v>
      </c>
      <c r="B62" s="344">
        <v>6.7</v>
      </c>
      <c r="C62" s="345">
        <v>6.06</v>
      </c>
      <c r="D62"/>
      <c r="E62"/>
      <c r="F62"/>
      <c r="G62"/>
      <c r="H62" s="344">
        <v>7.6</v>
      </c>
      <c r="I62" s="344">
        <v>1.35</v>
      </c>
      <c r="J62"/>
      <c r="K62"/>
      <c r="L62"/>
      <c r="M62"/>
      <c r="N62" s="346">
        <v>38</v>
      </c>
      <c r="O62"/>
      <c r="P62"/>
      <c r="Q62"/>
      <c r="R62" s="346">
        <v>0</v>
      </c>
      <c r="S62" s="345">
        <v>0.57599999999999996</v>
      </c>
      <c r="T62"/>
      <c r="U62"/>
      <c r="V62" s="345">
        <v>0.14399999999999999</v>
      </c>
      <c r="W62" s="345">
        <v>0.184</v>
      </c>
      <c r="X62"/>
      <c r="Y62"/>
      <c r="Z62"/>
      <c r="AA62"/>
      <c r="AB62"/>
      <c r="AC62" s="347">
        <v>33.9</v>
      </c>
      <c r="AD62"/>
      <c r="AE62"/>
      <c r="AF62"/>
      <c r="AG62"/>
      <c r="AH62" s="347">
        <v>68</v>
      </c>
      <c r="AI62"/>
      <c r="AJ62" s="347">
        <v>29.2</v>
      </c>
      <c r="AK62"/>
      <c r="AL62" s="347">
        <v>10.7</v>
      </c>
      <c r="AM62" s="345">
        <v>5.0999999999999997E-2</v>
      </c>
      <c r="AN62"/>
      <c r="AO62" s="347">
        <v>2.9</v>
      </c>
      <c r="AP62" s="344">
        <v>60.62</v>
      </c>
      <c r="AQ62" s="344">
        <v>0.79</v>
      </c>
      <c r="AR62"/>
      <c r="AS62"/>
      <c r="AT62"/>
      <c r="AU62"/>
      <c r="AV62" s="345">
        <v>13.569000000000001</v>
      </c>
      <c r="AW62" s="345">
        <v>12.712999999999999</v>
      </c>
      <c r="AX62"/>
      <c r="AY62"/>
      <c r="AZ62"/>
      <c r="BA62"/>
      <c r="BB62"/>
      <c r="BC62"/>
      <c r="BD62" s="344">
        <v>25.35</v>
      </c>
      <c r="BE62" s="344">
        <v>12.7</v>
      </c>
      <c r="BF62" s="344">
        <v>13.24</v>
      </c>
    </row>
    <row r="63" spans="1:58" x14ac:dyDescent="0.25">
      <c r="A63" s="232">
        <v>40968</v>
      </c>
      <c r="B63" s="344">
        <v>6.64</v>
      </c>
      <c r="C63" s="345">
        <v>5.43</v>
      </c>
      <c r="D63"/>
      <c r="E63"/>
      <c r="F63"/>
      <c r="G63"/>
      <c r="H63" s="344">
        <v>5.79</v>
      </c>
      <c r="I63" s="344">
        <v>1.31</v>
      </c>
      <c r="J63"/>
      <c r="K63"/>
      <c r="L63"/>
      <c r="M63"/>
      <c r="N63" s="346">
        <v>31</v>
      </c>
      <c r="O63"/>
      <c r="P63"/>
      <c r="Q63"/>
      <c r="R63" s="346">
        <v>0</v>
      </c>
      <c r="S63" s="345">
        <v>1.74</v>
      </c>
      <c r="T63"/>
      <c r="U63"/>
      <c r="V63" s="345">
        <v>0.10100000000000001</v>
      </c>
      <c r="W63" s="345">
        <v>0.114</v>
      </c>
      <c r="X63"/>
      <c r="Y63"/>
      <c r="Z63"/>
      <c r="AA63"/>
      <c r="AB63"/>
      <c r="AC63" s="347">
        <v>34.1</v>
      </c>
      <c r="AD63"/>
      <c r="AE63"/>
      <c r="AF63"/>
      <c r="AG63"/>
      <c r="AH63" s="347">
        <v>68.2</v>
      </c>
      <c r="AI63"/>
      <c r="AJ63" s="347">
        <v>27.8</v>
      </c>
      <c r="AK63"/>
      <c r="AL63" s="347">
        <v>8.1</v>
      </c>
      <c r="AM63" s="345">
        <v>5.7000000000000002E-2</v>
      </c>
      <c r="AN63"/>
      <c r="AO63" s="347">
        <v>2.9</v>
      </c>
      <c r="AP63" s="344">
        <v>54.75</v>
      </c>
      <c r="AQ63" s="344">
        <v>0.6</v>
      </c>
      <c r="AR63"/>
      <c r="AS63"/>
      <c r="AT63"/>
      <c r="AU63"/>
      <c r="AV63" s="345">
        <v>13.904</v>
      </c>
      <c r="AW63" s="345">
        <v>13.026</v>
      </c>
      <c r="AX63"/>
      <c r="AY63"/>
      <c r="AZ63"/>
      <c r="BA63"/>
      <c r="BB63"/>
      <c r="BC63"/>
      <c r="BD63" s="344">
        <v>25.77</v>
      </c>
      <c r="BE63" s="344">
        <v>12</v>
      </c>
      <c r="BF63" s="349">
        <f>(BF61+BF62)/2</f>
        <v>12.9</v>
      </c>
    </row>
    <row r="64" spans="1:58" x14ac:dyDescent="0.25">
      <c r="A64" s="232">
        <v>40969</v>
      </c>
      <c r="B64" s="344">
        <v>6.62</v>
      </c>
      <c r="C64" s="345">
        <v>6.54</v>
      </c>
      <c r="D64"/>
      <c r="E64"/>
      <c r="F64"/>
      <c r="G64"/>
      <c r="H64" s="344">
        <v>7.63</v>
      </c>
      <c r="I64" s="344">
        <v>1.35</v>
      </c>
      <c r="J64"/>
      <c r="K64"/>
      <c r="L64"/>
      <c r="M64"/>
      <c r="N64" s="346">
        <v>36</v>
      </c>
      <c r="O64"/>
      <c r="P64"/>
      <c r="Q64"/>
      <c r="R64" s="346">
        <v>0</v>
      </c>
      <c r="S64" s="345">
        <v>1.75</v>
      </c>
      <c r="T64"/>
      <c r="U64"/>
      <c r="V64" s="345">
        <v>9.1999999999999998E-2</v>
      </c>
      <c r="W64" s="345">
        <v>0.19400000000000001</v>
      </c>
      <c r="X64"/>
      <c r="Y64"/>
      <c r="Z64"/>
      <c r="AA64"/>
      <c r="AB64"/>
      <c r="AC64" s="347">
        <v>34.700000000000003</v>
      </c>
      <c r="AD64"/>
      <c r="AE64"/>
      <c r="AF64"/>
      <c r="AG64"/>
      <c r="AH64" s="347">
        <v>69.400000000000006</v>
      </c>
      <c r="AI64"/>
      <c r="AJ64" s="347">
        <v>28.2</v>
      </c>
      <c r="AK64"/>
      <c r="AL64" s="347">
        <v>9.9</v>
      </c>
      <c r="AM64" s="345">
        <v>5.3999999999999999E-2</v>
      </c>
      <c r="AN64"/>
      <c r="AO64" s="347">
        <v>2.8</v>
      </c>
      <c r="AP64" s="344">
        <v>55.26</v>
      </c>
      <c r="AQ64" s="344">
        <v>0.62</v>
      </c>
      <c r="AR64"/>
      <c r="AS64"/>
      <c r="AT64"/>
      <c r="AU64"/>
      <c r="AV64" s="345">
        <v>14.11</v>
      </c>
      <c r="AW64" s="345">
        <v>12.736000000000001</v>
      </c>
      <c r="AX64"/>
      <c r="AY64"/>
      <c r="AZ64"/>
      <c r="BA64"/>
      <c r="BB64"/>
      <c r="BC64"/>
      <c r="BD64" s="344">
        <v>26.13</v>
      </c>
      <c r="BE64" s="344">
        <v>11.17</v>
      </c>
      <c r="BF64" s="258">
        <v>13.27</v>
      </c>
    </row>
    <row r="65" spans="1:58" x14ac:dyDescent="0.25">
      <c r="A65" s="232">
        <v>40970</v>
      </c>
      <c r="B65" s="344">
        <v>6.05</v>
      </c>
      <c r="C65" s="345">
        <v>6.62</v>
      </c>
      <c r="D65"/>
      <c r="E65"/>
      <c r="F65"/>
      <c r="G65"/>
      <c r="H65" s="344">
        <v>7.54</v>
      </c>
      <c r="I65" s="344">
        <v>1.33</v>
      </c>
      <c r="J65"/>
      <c r="K65"/>
      <c r="L65"/>
      <c r="M65"/>
      <c r="N65" s="346">
        <v>37</v>
      </c>
      <c r="O65"/>
      <c r="P65"/>
      <c r="Q65"/>
      <c r="R65" s="346">
        <v>0</v>
      </c>
      <c r="S65" s="345">
        <v>2.06</v>
      </c>
      <c r="T65"/>
      <c r="U65"/>
      <c r="V65" s="345">
        <v>0.151</v>
      </c>
      <c r="W65" s="345">
        <v>0.35499999999999998</v>
      </c>
      <c r="X65"/>
      <c r="Y65"/>
      <c r="Z65"/>
      <c r="AA65"/>
      <c r="AB65"/>
      <c r="AC65" s="347">
        <v>34.299999999999997</v>
      </c>
      <c r="AD65"/>
      <c r="AE65"/>
      <c r="AF65"/>
      <c r="AG65"/>
      <c r="AH65" s="347">
        <v>68.599999999999994</v>
      </c>
      <c r="AI65"/>
      <c r="AJ65" s="347">
        <v>26.9</v>
      </c>
      <c r="AK65"/>
      <c r="AL65" s="347">
        <v>9.3000000000000007</v>
      </c>
      <c r="AM65" s="345">
        <v>6.3E-2</v>
      </c>
      <c r="AN65"/>
      <c r="AO65" s="347">
        <v>3</v>
      </c>
      <c r="AP65" s="344">
        <v>49.86</v>
      </c>
      <c r="AQ65" s="344">
        <v>0.48</v>
      </c>
      <c r="AR65"/>
      <c r="AS65"/>
      <c r="AT65"/>
      <c r="AU65"/>
      <c r="AV65" s="345">
        <v>13.782</v>
      </c>
      <c r="AW65" s="345">
        <v>12.488</v>
      </c>
      <c r="AX65"/>
      <c r="AY65"/>
      <c r="AZ65"/>
      <c r="BA65"/>
      <c r="BB65"/>
      <c r="BC65"/>
      <c r="BD65" s="344">
        <v>29.56</v>
      </c>
      <c r="BE65" s="344">
        <v>11.81</v>
      </c>
      <c r="BF65" s="344">
        <v>12.25</v>
      </c>
    </row>
    <row r="66" spans="1:58" ht="15.75" thickBot="1" x14ac:dyDescent="0.3">
      <c r="A66" s="232">
        <v>40971</v>
      </c>
      <c r="B66" s="362">
        <v>6.14</v>
      </c>
      <c r="C66" s="365">
        <v>6.03</v>
      </c>
      <c r="D66"/>
      <c r="E66"/>
      <c r="F66"/>
      <c r="G66"/>
      <c r="H66" s="362">
        <v>7.23</v>
      </c>
      <c r="I66" s="362">
        <v>1.21</v>
      </c>
      <c r="J66"/>
      <c r="K66"/>
      <c r="L66"/>
      <c r="M66"/>
      <c r="N66" s="366">
        <v>39</v>
      </c>
      <c r="O66"/>
      <c r="P66"/>
      <c r="Q66"/>
      <c r="R66" s="366">
        <v>0</v>
      </c>
      <c r="S66" s="365">
        <v>2.806</v>
      </c>
      <c r="T66"/>
      <c r="U66"/>
      <c r="V66" s="365">
        <v>0.13700000000000001</v>
      </c>
      <c r="W66" s="365">
        <v>0.20300000000000001</v>
      </c>
      <c r="X66"/>
      <c r="Y66"/>
      <c r="Z66"/>
      <c r="AA66"/>
      <c r="AB66"/>
      <c r="AC66" s="367">
        <v>34.200000000000003</v>
      </c>
      <c r="AD66"/>
      <c r="AE66"/>
      <c r="AF66"/>
      <c r="AG66"/>
      <c r="AH66" s="367">
        <v>68.400000000000006</v>
      </c>
      <c r="AI66"/>
      <c r="AJ66" s="367">
        <v>26</v>
      </c>
      <c r="AK66"/>
      <c r="AL66" s="367">
        <v>8.6999999999999993</v>
      </c>
      <c r="AM66" s="365">
        <v>7.0999999999999994E-2</v>
      </c>
      <c r="AN66"/>
      <c r="AO66" s="367">
        <v>3</v>
      </c>
      <c r="AP66" s="362">
        <v>49.88</v>
      </c>
      <c r="AQ66" s="362">
        <v>0.55000000000000004</v>
      </c>
      <c r="AR66"/>
      <c r="AS66"/>
      <c r="AT66"/>
      <c r="AU66"/>
      <c r="AV66" s="365">
        <v>14.21</v>
      </c>
      <c r="AW66" s="365">
        <v>12.85</v>
      </c>
      <c r="AX66"/>
      <c r="AY66"/>
      <c r="AZ66"/>
      <c r="BA66"/>
      <c r="BB66"/>
      <c r="BC66"/>
      <c r="BD66" s="362">
        <v>29.99</v>
      </c>
      <c r="BE66" s="362">
        <v>11.59</v>
      </c>
      <c r="BF66" s="362">
        <v>12.14</v>
      </c>
    </row>
    <row r="67" spans="1:58" x14ac:dyDescent="0.25">
      <c r="A67" s="232">
        <v>40972</v>
      </c>
      <c r="B67" s="349">
        <f t="shared" ref="B67" si="100">(B65+B66)/2</f>
        <v>6.0949999999999998</v>
      </c>
      <c r="C67" s="339">
        <f>(C64+C65)/2</f>
        <v>6.58</v>
      </c>
      <c r="D67"/>
      <c r="E67"/>
      <c r="F67"/>
      <c r="G67"/>
      <c r="H67" s="349">
        <f t="shared" ref="H67:I67" si="101">(H65+H66)/2</f>
        <v>7.3849999999999998</v>
      </c>
      <c r="I67" s="349">
        <f t="shared" si="101"/>
        <v>1.27</v>
      </c>
      <c r="J67"/>
      <c r="K67"/>
      <c r="L67"/>
      <c r="M67"/>
      <c r="N67" s="349">
        <f t="shared" ref="N67" si="102">(N65+N66)/2</f>
        <v>38</v>
      </c>
      <c r="O67"/>
      <c r="P67"/>
      <c r="Q67"/>
      <c r="R67" s="349">
        <f t="shared" ref="R67:S67" si="103">(R65+R66)/2</f>
        <v>0</v>
      </c>
      <c r="S67" s="349">
        <f t="shared" si="103"/>
        <v>2.4329999999999998</v>
      </c>
      <c r="T67"/>
      <c r="U67"/>
      <c r="V67" s="349">
        <f t="shared" ref="V67:W67" si="104">(V65+V66)/2</f>
        <v>0.14400000000000002</v>
      </c>
      <c r="W67" s="349">
        <f t="shared" si="104"/>
        <v>0.27900000000000003</v>
      </c>
      <c r="X67"/>
      <c r="Y67"/>
      <c r="Z67"/>
      <c r="AA67"/>
      <c r="AB67"/>
      <c r="AC67" s="349">
        <f t="shared" ref="AC67" si="105">(AC65+AC66)/2</f>
        <v>34.25</v>
      </c>
      <c r="AD67"/>
      <c r="AE67"/>
      <c r="AF67"/>
      <c r="AG67"/>
      <c r="AH67" s="349">
        <f t="shared" ref="AH67" si="106">(AH65+AH66)/2</f>
        <v>68.5</v>
      </c>
      <c r="AI67"/>
      <c r="AJ67" s="349">
        <f t="shared" ref="AJ67" si="107">(AJ65+AJ66)/2</f>
        <v>26.45</v>
      </c>
      <c r="AK67"/>
      <c r="AL67" s="349">
        <f t="shared" ref="AL67:AM67" si="108">(AL65+AL66)/2</f>
        <v>9</v>
      </c>
      <c r="AM67" s="349">
        <f t="shared" si="108"/>
        <v>6.7000000000000004E-2</v>
      </c>
      <c r="AN67"/>
      <c r="AO67" s="349">
        <f t="shared" ref="AO67:AQ67" si="109">(AO65+AO66)/2</f>
        <v>3</v>
      </c>
      <c r="AP67" s="349">
        <f t="shared" si="109"/>
        <v>49.870000000000005</v>
      </c>
      <c r="AQ67" s="349">
        <f t="shared" si="109"/>
        <v>0.51500000000000001</v>
      </c>
      <c r="AR67"/>
      <c r="AS67"/>
      <c r="AT67"/>
      <c r="AU67"/>
      <c r="AV67" s="368">
        <v>13.446</v>
      </c>
      <c r="AW67" s="368">
        <v>12.068</v>
      </c>
      <c r="AX67"/>
      <c r="AY67"/>
      <c r="AZ67"/>
      <c r="BA67"/>
      <c r="BB67"/>
      <c r="BC67"/>
      <c r="BD67" s="349">
        <f t="shared" ref="BD67:BF67" si="110">(BD65+BD66)/2</f>
        <v>29.774999999999999</v>
      </c>
      <c r="BE67" s="349">
        <f t="shared" si="110"/>
        <v>11.7</v>
      </c>
      <c r="BF67" s="349">
        <f t="shared" si="110"/>
        <v>12.195</v>
      </c>
    </row>
    <row r="68" spans="1:58" x14ac:dyDescent="0.25">
      <c r="A68" s="232">
        <v>40973</v>
      </c>
      <c r="B68" s="344">
        <v>6.49</v>
      </c>
      <c r="C68" s="345">
        <v>5.77</v>
      </c>
      <c r="D68"/>
      <c r="E68"/>
      <c r="F68"/>
      <c r="G68"/>
      <c r="H68" s="344">
        <v>7.11</v>
      </c>
      <c r="I68" s="344">
        <v>1.29</v>
      </c>
      <c r="J68"/>
      <c r="K68"/>
      <c r="L68"/>
      <c r="M68"/>
      <c r="N68" s="346">
        <v>39</v>
      </c>
      <c r="O68"/>
      <c r="P68"/>
      <c r="Q68"/>
      <c r="R68" s="346">
        <v>0</v>
      </c>
      <c r="S68" s="345">
        <v>0.81399999999999995</v>
      </c>
      <c r="T68"/>
      <c r="U68"/>
      <c r="V68" s="345">
        <v>0.10299999999999999</v>
      </c>
      <c r="W68" s="345">
        <v>0.247</v>
      </c>
      <c r="X68"/>
      <c r="Y68"/>
      <c r="Z68"/>
      <c r="AA68"/>
      <c r="AB68"/>
      <c r="AC68" s="347">
        <v>32.6</v>
      </c>
      <c r="AD68"/>
      <c r="AE68"/>
      <c r="AF68"/>
      <c r="AG68"/>
      <c r="AH68" s="347">
        <v>65.2</v>
      </c>
      <c r="AI68"/>
      <c r="AJ68" s="347">
        <v>25.4</v>
      </c>
      <c r="AK68"/>
      <c r="AL68" s="347">
        <v>7.7</v>
      </c>
      <c r="AM68" s="345">
        <v>8.4000000000000005E-2</v>
      </c>
      <c r="AN68"/>
      <c r="AO68" s="347">
        <v>3.1</v>
      </c>
      <c r="AP68" s="344">
        <v>55.23</v>
      </c>
      <c r="AQ68" s="344">
        <v>0.69</v>
      </c>
      <c r="AR68"/>
      <c r="AS68"/>
      <c r="AT68"/>
      <c r="AU68"/>
      <c r="AV68" s="345">
        <v>13.968999999999999</v>
      </c>
      <c r="AW68" s="345">
        <v>12.663</v>
      </c>
      <c r="AX68"/>
      <c r="AY68"/>
      <c r="AZ68"/>
      <c r="BA68"/>
      <c r="BB68"/>
      <c r="BC68"/>
      <c r="BD68" s="344">
        <v>27.76</v>
      </c>
      <c r="BE68" s="344">
        <v>11.17</v>
      </c>
      <c r="BF68" s="344">
        <v>12.01</v>
      </c>
    </row>
    <row r="69" spans="1:58" x14ac:dyDescent="0.25">
      <c r="A69" s="232">
        <v>40974</v>
      </c>
      <c r="B69" s="344">
        <v>6.74</v>
      </c>
      <c r="C69" s="345">
        <v>6.28</v>
      </c>
      <c r="D69"/>
      <c r="E69"/>
      <c r="F69"/>
      <c r="G69"/>
      <c r="H69" s="344">
        <v>7.23</v>
      </c>
      <c r="I69" s="344">
        <v>1.28</v>
      </c>
      <c r="J69"/>
      <c r="K69"/>
      <c r="L69"/>
      <c r="M69"/>
      <c r="N69" s="346">
        <v>35</v>
      </c>
      <c r="O69"/>
      <c r="P69"/>
      <c r="Q69"/>
      <c r="R69" s="346">
        <v>0</v>
      </c>
      <c r="S69" s="345">
        <v>0.77400000000000002</v>
      </c>
      <c r="T69"/>
      <c r="U69"/>
      <c r="V69" s="345">
        <v>9.4E-2</v>
      </c>
      <c r="W69" s="345">
        <v>0.193</v>
      </c>
      <c r="X69"/>
      <c r="Y69"/>
      <c r="Z69"/>
      <c r="AA69"/>
      <c r="AB69"/>
      <c r="AC69" s="347">
        <v>28.2</v>
      </c>
      <c r="AD69"/>
      <c r="AE69"/>
      <c r="AF69"/>
      <c r="AG69"/>
      <c r="AH69" s="347">
        <v>56.4</v>
      </c>
      <c r="AI69"/>
      <c r="AJ69" s="347">
        <v>26.3</v>
      </c>
      <c r="AK69"/>
      <c r="AL69" s="347">
        <v>7.2</v>
      </c>
      <c r="AM69" s="345">
        <v>0.10199999999999999</v>
      </c>
      <c r="AN69"/>
      <c r="AO69" s="347">
        <v>3.1</v>
      </c>
      <c r="AP69" s="344">
        <v>54.77</v>
      </c>
      <c r="AQ69" s="344">
        <v>0.73</v>
      </c>
      <c r="AR69"/>
      <c r="AS69"/>
      <c r="AT69"/>
      <c r="AU69"/>
      <c r="AV69" s="345">
        <v>13.734999999999999</v>
      </c>
      <c r="AW69" s="345">
        <v>12.375999999999999</v>
      </c>
      <c r="AX69"/>
      <c r="AY69"/>
      <c r="AZ69"/>
      <c r="BA69"/>
      <c r="BB69"/>
      <c r="BC69"/>
      <c r="BD69" s="344">
        <v>28.17</v>
      </c>
      <c r="BE69" s="344">
        <v>11.96</v>
      </c>
      <c r="BF69" s="344">
        <v>12.99</v>
      </c>
    </row>
    <row r="70" spans="1:58" x14ac:dyDescent="0.25">
      <c r="A70" s="232">
        <v>40975</v>
      </c>
      <c r="B70" s="344">
        <v>5.95</v>
      </c>
      <c r="C70" s="345">
        <v>6.48</v>
      </c>
      <c r="D70"/>
      <c r="E70"/>
      <c r="F70"/>
      <c r="G70"/>
      <c r="H70" s="344">
        <v>6.77</v>
      </c>
      <c r="I70" s="344">
        <v>1.33</v>
      </c>
      <c r="J70"/>
      <c r="K70"/>
      <c r="L70"/>
      <c r="M70"/>
      <c r="N70" s="346">
        <v>44</v>
      </c>
      <c r="O70"/>
      <c r="P70"/>
      <c r="Q70"/>
      <c r="R70" s="346">
        <v>0</v>
      </c>
      <c r="S70" s="345">
        <v>0.75600000000000001</v>
      </c>
      <c r="T70"/>
      <c r="U70"/>
      <c r="V70" s="345">
        <v>0.16400000000000001</v>
      </c>
      <c r="W70" s="345">
        <v>0.33</v>
      </c>
      <c r="X70"/>
      <c r="Y70"/>
      <c r="Z70"/>
      <c r="AA70"/>
      <c r="AB70"/>
      <c r="AC70" s="347">
        <v>35.200000000000003</v>
      </c>
      <c r="AD70"/>
      <c r="AE70"/>
      <c r="AF70"/>
      <c r="AG70"/>
      <c r="AH70" s="347">
        <v>71.400000000000006</v>
      </c>
      <c r="AI70"/>
      <c r="AJ70" s="347">
        <v>25.7</v>
      </c>
      <c r="AK70"/>
      <c r="AL70" s="347">
        <v>7.1</v>
      </c>
      <c r="AM70" s="345">
        <v>3.5999999999999997E-2</v>
      </c>
      <c r="AN70"/>
      <c r="AO70" s="347">
        <v>3</v>
      </c>
      <c r="AP70" s="344">
        <v>55.24</v>
      </c>
      <c r="AQ70" s="344">
        <v>0.63</v>
      </c>
      <c r="AR70"/>
      <c r="AS70"/>
      <c r="AT70"/>
      <c r="AU70"/>
      <c r="AV70" s="345">
        <v>14.087999999999999</v>
      </c>
      <c r="AW70" s="345">
        <v>12.791</v>
      </c>
      <c r="AX70"/>
      <c r="AY70"/>
      <c r="AZ70"/>
      <c r="BA70"/>
      <c r="BB70"/>
      <c r="BC70"/>
      <c r="BD70" s="344">
        <v>30.27</v>
      </c>
      <c r="BE70" s="344">
        <v>12.1</v>
      </c>
      <c r="BF70" s="344">
        <v>11.71</v>
      </c>
    </row>
    <row r="71" spans="1:58" x14ac:dyDescent="0.25">
      <c r="A71" s="232">
        <v>40976</v>
      </c>
      <c r="B71" s="344">
        <v>5.88</v>
      </c>
      <c r="C71" s="345">
        <v>5.65</v>
      </c>
      <c r="D71"/>
      <c r="E71"/>
      <c r="F71"/>
      <c r="G71"/>
      <c r="H71" s="344">
        <v>6.69</v>
      </c>
      <c r="I71" s="344">
        <v>1.35</v>
      </c>
      <c r="J71"/>
      <c r="K71"/>
      <c r="L71"/>
      <c r="M71"/>
      <c r="N71" s="346">
        <v>45</v>
      </c>
      <c r="O71"/>
      <c r="P71"/>
      <c r="Q71"/>
      <c r="R71" s="346">
        <v>0</v>
      </c>
      <c r="S71" s="345">
        <v>0.82599999999999996</v>
      </c>
      <c r="T71"/>
      <c r="U71"/>
      <c r="V71" s="345">
        <v>0.113</v>
      </c>
      <c r="W71" s="345">
        <v>0.224</v>
      </c>
      <c r="X71"/>
      <c r="Y71"/>
      <c r="Z71"/>
      <c r="AA71"/>
      <c r="AB71"/>
      <c r="AC71" s="347">
        <v>36.5</v>
      </c>
      <c r="AD71"/>
      <c r="AE71"/>
      <c r="AF71"/>
      <c r="AG71"/>
      <c r="AH71" s="347">
        <v>73</v>
      </c>
      <c r="AI71"/>
      <c r="AJ71" s="347">
        <v>23.9</v>
      </c>
      <c r="AK71"/>
      <c r="AL71" s="347">
        <v>6.8</v>
      </c>
      <c r="AM71" s="345">
        <v>4.2999999999999997E-2</v>
      </c>
      <c r="AN71"/>
      <c r="AO71" s="347">
        <v>3.1</v>
      </c>
      <c r="AP71" s="344">
        <v>54.77</v>
      </c>
      <c r="AQ71" s="344">
        <v>0.6</v>
      </c>
      <c r="AR71"/>
      <c r="AS71"/>
      <c r="AT71"/>
      <c r="AU71"/>
      <c r="AV71" s="345">
        <v>13.576000000000001</v>
      </c>
      <c r="AW71" s="345">
        <v>12.759</v>
      </c>
      <c r="AX71"/>
      <c r="AY71"/>
      <c r="AZ71"/>
      <c r="BA71"/>
      <c r="BB71"/>
      <c r="BC71"/>
      <c r="BD71" s="344">
        <v>31.32</v>
      </c>
      <c r="BE71" s="344">
        <v>11.48</v>
      </c>
      <c r="BF71" s="344">
        <v>13.23</v>
      </c>
    </row>
    <row r="72" spans="1:58" x14ac:dyDescent="0.25">
      <c r="A72" s="232">
        <v>40977</v>
      </c>
      <c r="B72" s="344">
        <v>6.68</v>
      </c>
      <c r="C72" s="345">
        <v>6.06</v>
      </c>
      <c r="D72"/>
      <c r="E72"/>
      <c r="F72"/>
      <c r="G72"/>
      <c r="H72" s="344">
        <v>6.91</v>
      </c>
      <c r="I72" s="344">
        <v>1.43</v>
      </c>
      <c r="J72"/>
      <c r="K72"/>
      <c r="L72"/>
      <c r="M72"/>
      <c r="N72" s="346">
        <v>44</v>
      </c>
      <c r="O72"/>
      <c r="P72"/>
      <c r="Q72"/>
      <c r="R72" s="346">
        <v>0</v>
      </c>
      <c r="S72" s="345">
        <v>0.88500000000000001</v>
      </c>
      <c r="T72"/>
      <c r="U72"/>
      <c r="V72" s="345">
        <v>0.10100000000000001</v>
      </c>
      <c r="W72" s="345">
        <v>0.23699999999999999</v>
      </c>
      <c r="X72"/>
      <c r="Y72"/>
      <c r="Z72"/>
      <c r="AA72"/>
      <c r="AB72"/>
      <c r="AC72" s="347">
        <v>35.4</v>
      </c>
      <c r="AD72"/>
      <c r="AE72"/>
      <c r="AF72"/>
      <c r="AG72"/>
      <c r="AH72" s="347">
        <v>70.900000000000006</v>
      </c>
      <c r="AI72"/>
      <c r="AJ72" s="347">
        <v>25.7</v>
      </c>
      <c r="AK72"/>
      <c r="AL72" s="347">
        <v>8.1999999999999993</v>
      </c>
      <c r="AM72" s="345">
        <v>5.0999999999999997E-2</v>
      </c>
      <c r="AN72"/>
      <c r="AO72" s="347">
        <v>3.2</v>
      </c>
      <c r="AP72" s="344">
        <v>54.33</v>
      </c>
      <c r="AQ72" s="344">
        <v>0.57999999999999996</v>
      </c>
      <c r="AR72"/>
      <c r="AS72"/>
      <c r="AT72"/>
      <c r="AU72"/>
      <c r="AV72" s="345">
        <v>13.536</v>
      </c>
      <c r="AW72" s="345">
        <v>12.242000000000001</v>
      </c>
      <c r="AX72"/>
      <c r="AY72"/>
      <c r="AZ72"/>
      <c r="BA72"/>
      <c r="BB72"/>
      <c r="BC72"/>
      <c r="BD72" s="344">
        <v>25.35</v>
      </c>
      <c r="BE72" s="344">
        <v>13.05</v>
      </c>
      <c r="BF72" s="344">
        <v>14.97</v>
      </c>
    </row>
    <row r="73" spans="1:58" x14ac:dyDescent="0.25">
      <c r="A73" s="232">
        <v>40978</v>
      </c>
      <c r="B73" s="344">
        <v>6.26</v>
      </c>
      <c r="C73" s="345">
        <v>5.99</v>
      </c>
      <c r="D73"/>
      <c r="E73"/>
      <c r="F73"/>
      <c r="G73"/>
      <c r="H73" s="344">
        <v>7.27</v>
      </c>
      <c r="I73" s="344">
        <v>1.51</v>
      </c>
      <c r="J73"/>
      <c r="K73"/>
      <c r="L73"/>
      <c r="M73"/>
      <c r="N73" s="346">
        <v>31</v>
      </c>
      <c r="O73"/>
      <c r="P73"/>
      <c r="Q73"/>
      <c r="R73" s="346">
        <v>0</v>
      </c>
      <c r="S73" s="345">
        <v>0.76900000000000002</v>
      </c>
      <c r="T73"/>
      <c r="U73"/>
      <c r="V73" s="345">
        <v>0.104</v>
      </c>
      <c r="W73" s="345">
        <v>0.27300000000000002</v>
      </c>
      <c r="X73"/>
      <c r="Y73"/>
      <c r="Z73"/>
      <c r="AA73"/>
      <c r="AB73"/>
      <c r="AC73" s="347">
        <v>37.299999999999997</v>
      </c>
      <c r="AD73"/>
      <c r="AE73"/>
      <c r="AF73"/>
      <c r="AG73"/>
      <c r="AH73" s="347">
        <v>74.7</v>
      </c>
      <c r="AI73"/>
      <c r="AJ73" s="347">
        <v>25.2</v>
      </c>
      <c r="AK73"/>
      <c r="AL73" s="347">
        <v>12</v>
      </c>
      <c r="AM73" s="345">
        <v>1.0999999999999999E-2</v>
      </c>
      <c r="AN73"/>
      <c r="AO73" s="347">
        <v>3</v>
      </c>
      <c r="AP73" s="344">
        <v>60.13</v>
      </c>
      <c r="AQ73" s="344">
        <v>0.63</v>
      </c>
      <c r="AR73"/>
      <c r="AS73"/>
      <c r="AT73"/>
      <c r="AU73"/>
      <c r="AV73" s="345">
        <v>13.6</v>
      </c>
      <c r="AW73" s="345">
        <v>12.76</v>
      </c>
      <c r="AX73"/>
      <c r="AY73"/>
      <c r="AZ73"/>
      <c r="BA73"/>
      <c r="BB73"/>
      <c r="BC73"/>
      <c r="BD73" s="344">
        <v>25.82</v>
      </c>
      <c r="BE73" s="344">
        <v>13.31</v>
      </c>
      <c r="BF73" s="344">
        <v>15.56</v>
      </c>
    </row>
    <row r="74" spans="1:58" x14ac:dyDescent="0.25">
      <c r="A74" s="232">
        <v>40979</v>
      </c>
      <c r="B74" s="349">
        <f t="shared" ref="B74" si="111">(B72+B73)/2</f>
        <v>6.47</v>
      </c>
      <c r="C74" s="339">
        <f>(C71+C72)/2</f>
        <v>5.8550000000000004</v>
      </c>
      <c r="D74"/>
      <c r="E74"/>
      <c r="F74"/>
      <c r="G74"/>
      <c r="H74" s="349">
        <f>(H72+H73)/2</f>
        <v>7.09</v>
      </c>
      <c r="I74" s="344">
        <v>1.49</v>
      </c>
      <c r="J74"/>
      <c r="K74"/>
      <c r="L74"/>
      <c r="M74"/>
      <c r="N74" s="349">
        <f t="shared" ref="N74" si="112">(N72+N73)/2</f>
        <v>37.5</v>
      </c>
      <c r="O74"/>
      <c r="P74"/>
      <c r="Q74"/>
      <c r="R74" s="349">
        <f t="shared" ref="R74" si="113">(R72+R73)/2</f>
        <v>0</v>
      </c>
      <c r="S74" s="349">
        <f>(S72+S73)/2</f>
        <v>0.82699999999999996</v>
      </c>
      <c r="T74"/>
      <c r="U74"/>
      <c r="V74" s="349">
        <f t="shared" ref="V74:W74" si="114">(V72+V73)/2</f>
        <v>0.10250000000000001</v>
      </c>
      <c r="W74" s="349">
        <f t="shared" si="114"/>
        <v>0.255</v>
      </c>
      <c r="X74"/>
      <c r="Y74"/>
      <c r="Z74"/>
      <c r="AA74"/>
      <c r="AB74"/>
      <c r="AC74" s="349">
        <f t="shared" ref="AC74" si="115">(AC72+AC73)/2</f>
        <v>36.349999999999994</v>
      </c>
      <c r="AD74"/>
      <c r="AE74"/>
      <c r="AF74"/>
      <c r="AG74"/>
      <c r="AH74" s="349">
        <f t="shared" ref="AH74" si="116">(AH72+AH73)/2</f>
        <v>72.800000000000011</v>
      </c>
      <c r="AI74"/>
      <c r="AJ74" s="349">
        <f t="shared" ref="AJ74" si="117">(AJ72+AJ73)/2</f>
        <v>25.45</v>
      </c>
      <c r="AK74"/>
      <c r="AL74" s="349">
        <f t="shared" ref="AL74:AM74" si="118">(AL72+AL73)/2</f>
        <v>10.1</v>
      </c>
      <c r="AM74" s="349">
        <f t="shared" si="118"/>
        <v>3.1E-2</v>
      </c>
      <c r="AN74"/>
      <c r="AO74" s="349">
        <f t="shared" ref="AO74" si="119">(AO72+AO73)/2</f>
        <v>3.1</v>
      </c>
      <c r="AP74" s="344">
        <v>60.15</v>
      </c>
      <c r="AQ74" s="344">
        <v>0.6</v>
      </c>
      <c r="AR74"/>
      <c r="AS74"/>
      <c r="AT74"/>
      <c r="AU74"/>
      <c r="AV74" s="345">
        <v>13.41</v>
      </c>
      <c r="AW74" s="345">
        <v>13.06</v>
      </c>
      <c r="AX74"/>
      <c r="AY74"/>
      <c r="AZ74"/>
      <c r="BA74"/>
      <c r="BB74"/>
      <c r="BC74"/>
      <c r="BD74" s="344">
        <v>25.82</v>
      </c>
      <c r="BE74" s="344">
        <v>13.31</v>
      </c>
      <c r="BF74" s="344">
        <v>15.56</v>
      </c>
    </row>
    <row r="75" spans="1:58" x14ac:dyDescent="0.25">
      <c r="A75" s="232">
        <v>40980</v>
      </c>
      <c r="B75" s="344">
        <v>5.66</v>
      </c>
      <c r="C75" s="345">
        <v>5.94</v>
      </c>
      <c r="D75"/>
      <c r="E75"/>
      <c r="F75"/>
      <c r="G75"/>
      <c r="H75" s="344">
        <v>7.11</v>
      </c>
      <c r="I75" s="344">
        <v>1.43</v>
      </c>
      <c r="J75"/>
      <c r="K75"/>
      <c r="L75"/>
      <c r="M75"/>
      <c r="N75" s="346">
        <v>39</v>
      </c>
      <c r="O75"/>
      <c r="P75"/>
      <c r="Q75"/>
      <c r="R75" s="346">
        <v>0</v>
      </c>
      <c r="S75" s="345">
        <v>0.83699999999999997</v>
      </c>
      <c r="T75"/>
      <c r="U75"/>
      <c r="V75" s="345">
        <v>0.15</v>
      </c>
      <c r="W75" s="345">
        <v>0.30199999999999999</v>
      </c>
      <c r="X75"/>
      <c r="Y75"/>
      <c r="Z75"/>
      <c r="AA75"/>
      <c r="AB75"/>
      <c r="AC75" s="347">
        <v>36.9</v>
      </c>
      <c r="AD75"/>
      <c r="AE75"/>
      <c r="AF75"/>
      <c r="AG75"/>
      <c r="AH75" s="347">
        <v>73.8</v>
      </c>
      <c r="AI75"/>
      <c r="AJ75" s="347">
        <v>25.8</v>
      </c>
      <c r="AK75"/>
      <c r="AL75" s="347">
        <v>9.1</v>
      </c>
      <c r="AM75" s="345">
        <v>2.1000000000000001E-2</v>
      </c>
      <c r="AN75"/>
      <c r="AO75" s="347">
        <v>3.1</v>
      </c>
      <c r="AP75" s="344">
        <v>60.62</v>
      </c>
      <c r="AQ75" s="344">
        <v>0.79</v>
      </c>
      <c r="AR75"/>
      <c r="AS75"/>
      <c r="AT75"/>
      <c r="AU75"/>
      <c r="AV75" s="345">
        <v>14.503</v>
      </c>
      <c r="AW75" s="345">
        <v>12.406000000000001</v>
      </c>
      <c r="AX75"/>
      <c r="AY75"/>
      <c r="AZ75"/>
      <c r="BA75"/>
      <c r="BB75"/>
      <c r="BC75"/>
      <c r="BD75" s="344">
        <v>32.659999999999997</v>
      </c>
      <c r="BE75" s="344">
        <v>14.69</v>
      </c>
      <c r="BF75" s="344">
        <v>13.74</v>
      </c>
    </row>
    <row r="76" spans="1:58" x14ac:dyDescent="0.25">
      <c r="A76" s="232">
        <v>40981</v>
      </c>
      <c r="B76" s="344">
        <v>5.68</v>
      </c>
      <c r="C76" s="345">
        <v>5.53</v>
      </c>
      <c r="D76"/>
      <c r="E76"/>
      <c r="F76"/>
      <c r="G76"/>
      <c r="H76" s="344">
        <v>6.76</v>
      </c>
      <c r="I76" s="344">
        <v>1.42</v>
      </c>
      <c r="J76"/>
      <c r="K76"/>
      <c r="L76"/>
      <c r="M76"/>
      <c r="N76" s="346">
        <v>46</v>
      </c>
      <c r="O76"/>
      <c r="P76"/>
      <c r="Q76"/>
      <c r="R76" s="346">
        <v>0</v>
      </c>
      <c r="S76" s="345">
        <v>1.6739999999999999</v>
      </c>
      <c r="T76"/>
      <c r="U76"/>
      <c r="V76" s="345">
        <v>0.13700000000000001</v>
      </c>
      <c r="W76" s="345">
        <v>0.22900000000000001</v>
      </c>
      <c r="X76"/>
      <c r="Y76"/>
      <c r="Z76"/>
      <c r="AA76"/>
      <c r="AB76"/>
      <c r="AC76" s="347">
        <v>37.299999999999997</v>
      </c>
      <c r="AD76"/>
      <c r="AE76"/>
      <c r="AF76"/>
      <c r="AG76"/>
      <c r="AH76" s="347">
        <v>74.599999999999994</v>
      </c>
      <c r="AI76"/>
      <c r="AJ76" s="347">
        <v>25.2</v>
      </c>
      <c r="AK76"/>
      <c r="AL76" s="347">
        <v>9.8000000000000007</v>
      </c>
      <c r="AM76" s="345">
        <v>8.5999999999999993E-2</v>
      </c>
      <c r="AN76"/>
      <c r="AO76" s="347">
        <v>3.2</v>
      </c>
      <c r="AP76" s="344">
        <v>59.84</v>
      </c>
      <c r="AQ76" s="344">
        <v>0.99</v>
      </c>
      <c r="AR76"/>
      <c r="AS76"/>
      <c r="AT76"/>
      <c r="AU76"/>
      <c r="AV76" s="345">
        <v>13.468</v>
      </c>
      <c r="AW76" s="345">
        <v>11.28</v>
      </c>
      <c r="AX76"/>
      <c r="AY76"/>
      <c r="AZ76"/>
      <c r="BA76"/>
      <c r="BB76"/>
      <c r="BC76"/>
      <c r="BD76" s="344">
        <v>33.18</v>
      </c>
      <c r="BE76" s="344">
        <v>12.45</v>
      </c>
      <c r="BF76" s="344">
        <v>14.36</v>
      </c>
    </row>
    <row r="77" spans="1:58" x14ac:dyDescent="0.25">
      <c r="A77" s="232">
        <v>40982</v>
      </c>
      <c r="B77" s="344">
        <v>6.99</v>
      </c>
      <c r="C77" s="345">
        <v>5.81</v>
      </c>
      <c r="D77"/>
      <c r="E77"/>
      <c r="F77"/>
      <c r="G77"/>
      <c r="H77" s="344">
        <v>7.04</v>
      </c>
      <c r="I77" s="344">
        <v>1.36</v>
      </c>
      <c r="J77"/>
      <c r="K77"/>
      <c r="L77"/>
      <c r="M77"/>
      <c r="N77" s="346">
        <v>40</v>
      </c>
      <c r="O77"/>
      <c r="P77"/>
      <c r="Q77"/>
      <c r="R77" s="346">
        <v>0</v>
      </c>
      <c r="S77" s="345">
        <v>1.4950000000000001</v>
      </c>
      <c r="T77"/>
      <c r="U77"/>
      <c r="V77" s="345">
        <v>0.121</v>
      </c>
      <c r="W77" s="345">
        <v>0.19700000000000001</v>
      </c>
      <c r="X77"/>
      <c r="Y77"/>
      <c r="Z77"/>
      <c r="AA77"/>
      <c r="AB77"/>
      <c r="AC77" s="347">
        <v>37.4</v>
      </c>
      <c r="AD77"/>
      <c r="AE77"/>
      <c r="AF77"/>
      <c r="AG77"/>
      <c r="AH77" s="347">
        <v>74.8</v>
      </c>
      <c r="AI77"/>
      <c r="AJ77" s="347">
        <v>28.9</v>
      </c>
      <c r="AK77"/>
      <c r="AL77" s="347">
        <v>11.3</v>
      </c>
      <c r="AM77" s="345">
        <v>0.13300000000000001</v>
      </c>
      <c r="AN77"/>
      <c r="AO77" s="347">
        <v>3.3</v>
      </c>
      <c r="AP77" s="344">
        <v>65.09</v>
      </c>
      <c r="AQ77" s="344">
        <v>0.72</v>
      </c>
      <c r="AR77"/>
      <c r="AS77"/>
      <c r="AT77"/>
      <c r="AU77"/>
      <c r="AV77" s="345">
        <v>14.994</v>
      </c>
      <c r="AW77" s="345">
        <v>14.179</v>
      </c>
      <c r="AX77"/>
      <c r="AY77"/>
      <c r="AZ77"/>
      <c r="BA77"/>
      <c r="BB77"/>
      <c r="BC77"/>
      <c r="BD77" s="344">
        <v>26.76</v>
      </c>
      <c r="BE77" s="344">
        <v>12.91</v>
      </c>
      <c r="BF77" s="344">
        <v>17.350000000000001</v>
      </c>
    </row>
    <row r="78" spans="1:58" x14ac:dyDescent="0.25">
      <c r="A78" s="232">
        <v>40983</v>
      </c>
      <c r="B78" s="344">
        <v>6.62</v>
      </c>
      <c r="C78" s="345">
        <v>6.13</v>
      </c>
      <c r="D78"/>
      <c r="E78"/>
      <c r="F78"/>
      <c r="G78"/>
      <c r="H78" s="344">
        <v>7.09</v>
      </c>
      <c r="I78" s="344">
        <v>1.33</v>
      </c>
      <c r="J78"/>
      <c r="K78"/>
      <c r="L78"/>
      <c r="M78"/>
      <c r="N78" s="346">
        <v>39</v>
      </c>
      <c r="O78"/>
      <c r="P78"/>
      <c r="Q78"/>
      <c r="R78" s="346">
        <v>0</v>
      </c>
      <c r="S78" s="345">
        <v>2.1619999999999999</v>
      </c>
      <c r="T78"/>
      <c r="U78"/>
      <c r="V78" s="345">
        <v>0.13300000000000001</v>
      </c>
      <c r="W78" s="345">
        <v>0.246</v>
      </c>
      <c r="X78"/>
      <c r="Y78"/>
      <c r="Z78"/>
      <c r="AA78"/>
      <c r="AB78"/>
      <c r="AC78" s="347">
        <v>37.299999999999997</v>
      </c>
      <c r="AD78"/>
      <c r="AE78"/>
      <c r="AF78"/>
      <c r="AG78"/>
      <c r="AH78" s="347">
        <v>74.8</v>
      </c>
      <c r="AI78"/>
      <c r="AJ78" s="347">
        <v>26</v>
      </c>
      <c r="AK78"/>
      <c r="AL78" s="347">
        <v>11.6</v>
      </c>
      <c r="AM78" s="345">
        <v>0.10299999999999999</v>
      </c>
      <c r="AN78"/>
      <c r="AO78" s="347">
        <v>3.3</v>
      </c>
      <c r="AP78" s="344">
        <v>60.19</v>
      </c>
      <c r="AQ78" s="344">
        <v>0.95</v>
      </c>
      <c r="AR78"/>
      <c r="AS78"/>
      <c r="AT78"/>
      <c r="AU78"/>
      <c r="AV78" s="345">
        <v>13.677</v>
      </c>
      <c r="AW78" s="345">
        <v>11.981999999999999</v>
      </c>
      <c r="AX78"/>
      <c r="AY78"/>
      <c r="AZ78"/>
      <c r="BA78"/>
      <c r="BB78"/>
      <c r="BC78"/>
      <c r="BD78" s="344">
        <v>26.29</v>
      </c>
      <c r="BE78" s="344">
        <v>12.66</v>
      </c>
      <c r="BF78" s="344">
        <v>15.12</v>
      </c>
    </row>
    <row r="79" spans="1:58" x14ac:dyDescent="0.25">
      <c r="A79" s="232">
        <v>40984</v>
      </c>
      <c r="B79" s="344">
        <v>6.58</v>
      </c>
      <c r="C79" s="345">
        <v>6</v>
      </c>
      <c r="D79"/>
      <c r="E79"/>
      <c r="F79"/>
      <c r="G79"/>
      <c r="H79" s="344">
        <v>7.36</v>
      </c>
      <c r="I79" s="344">
        <v>1.18</v>
      </c>
      <c r="J79"/>
      <c r="K79"/>
      <c r="L79"/>
      <c r="M79"/>
      <c r="N79" s="346">
        <v>43</v>
      </c>
      <c r="O79"/>
      <c r="P79"/>
      <c r="Q79"/>
      <c r="R79" s="346">
        <v>0</v>
      </c>
      <c r="S79" s="345">
        <v>0.86699999999999999</v>
      </c>
      <c r="T79"/>
      <c r="U79"/>
      <c r="V79" s="345">
        <v>0.17699999999999999</v>
      </c>
      <c r="W79" s="345">
        <v>0.48599999999999999</v>
      </c>
      <c r="X79"/>
      <c r="Y79"/>
      <c r="Z79"/>
      <c r="AA79"/>
      <c r="AB79"/>
      <c r="AC79" s="347">
        <v>35.1</v>
      </c>
      <c r="AD79"/>
      <c r="AE79"/>
      <c r="AF79"/>
      <c r="AG79"/>
      <c r="AH79" s="347">
        <v>70.2</v>
      </c>
      <c r="AI79"/>
      <c r="AJ79" s="347">
        <v>24.7</v>
      </c>
      <c r="AK79"/>
      <c r="AL79" s="347">
        <v>10.4</v>
      </c>
      <c r="AM79" s="345">
        <v>0.11700000000000001</v>
      </c>
      <c r="AN79"/>
      <c r="AO79" s="347">
        <v>3.4</v>
      </c>
      <c r="AP79" s="344">
        <v>55.24</v>
      </c>
      <c r="AQ79" s="344">
        <v>0.85</v>
      </c>
      <c r="AR79"/>
      <c r="AS79"/>
      <c r="AT79"/>
      <c r="AU79"/>
      <c r="AV79" s="345">
        <v>13.728999999999999</v>
      </c>
      <c r="AW79" s="345">
        <v>12.327</v>
      </c>
      <c r="AX79"/>
      <c r="AY79"/>
      <c r="AZ79"/>
      <c r="BA79"/>
      <c r="BB79"/>
      <c r="BC79"/>
      <c r="BD79" s="344">
        <v>30.73</v>
      </c>
      <c r="BE79" s="344">
        <v>12.36</v>
      </c>
      <c r="BF79" s="344">
        <v>13.85</v>
      </c>
    </row>
    <row r="80" spans="1:58" x14ac:dyDescent="0.25">
      <c r="A80" s="232">
        <v>40985</v>
      </c>
      <c r="B80" s="344">
        <v>6.47</v>
      </c>
      <c r="C80" s="345">
        <v>6.61</v>
      </c>
      <c r="D80"/>
      <c r="E80"/>
      <c r="F80"/>
      <c r="G80"/>
      <c r="H80" s="344">
        <v>7.49</v>
      </c>
      <c r="I80" s="344">
        <v>1.29</v>
      </c>
      <c r="J80"/>
      <c r="K80"/>
      <c r="L80"/>
      <c r="M80"/>
      <c r="N80" s="346">
        <v>54</v>
      </c>
      <c r="O80"/>
      <c r="P80"/>
      <c r="Q80"/>
      <c r="R80" s="346">
        <v>0</v>
      </c>
      <c r="S80" s="345">
        <v>0.67200000000000004</v>
      </c>
      <c r="T80"/>
      <c r="U80"/>
      <c r="V80" s="345">
        <v>0.127</v>
      </c>
      <c r="W80" s="345">
        <v>0.41699999999999998</v>
      </c>
      <c r="X80"/>
      <c r="Y80"/>
      <c r="Z80"/>
      <c r="AA80"/>
      <c r="AB80"/>
      <c r="AC80" s="347">
        <v>38.1</v>
      </c>
      <c r="AD80"/>
      <c r="AE80"/>
      <c r="AF80"/>
      <c r="AG80"/>
      <c r="AH80" s="347">
        <v>76.2</v>
      </c>
      <c r="AI80"/>
      <c r="AJ80" s="347">
        <v>25.3</v>
      </c>
      <c r="AK80"/>
      <c r="AL80" s="347">
        <v>7.8</v>
      </c>
      <c r="AM80" s="345">
        <v>0.14199999999999999</v>
      </c>
      <c r="AN80"/>
      <c r="AO80" s="347">
        <v>3.6</v>
      </c>
      <c r="AP80" s="344">
        <v>60.09</v>
      </c>
      <c r="AQ80" s="344">
        <v>0.92</v>
      </c>
      <c r="AR80"/>
      <c r="AS80"/>
      <c r="AT80"/>
      <c r="AU80"/>
      <c r="AV80" s="345">
        <v>14.08</v>
      </c>
      <c r="AW80" s="345">
        <v>12.36</v>
      </c>
      <c r="AX80"/>
      <c r="AY80"/>
      <c r="AZ80"/>
      <c r="BA80"/>
      <c r="BB80"/>
      <c r="BC80"/>
      <c r="BD80" s="344">
        <v>30.3</v>
      </c>
      <c r="BE80" s="344">
        <v>12.45</v>
      </c>
      <c r="BF80" s="344">
        <v>13.81</v>
      </c>
    </row>
    <row r="81" spans="1:58" x14ac:dyDescent="0.25">
      <c r="A81" s="232">
        <v>40986</v>
      </c>
      <c r="B81" s="349">
        <f t="shared" ref="B81" si="120">(B79+B80)/2</f>
        <v>6.5250000000000004</v>
      </c>
      <c r="C81" s="339">
        <f>(C78+C79)/2</f>
        <v>6.0649999999999995</v>
      </c>
      <c r="D81"/>
      <c r="E81"/>
      <c r="F81"/>
      <c r="G81"/>
      <c r="H81" s="349">
        <f t="shared" ref="H81:I81" si="121">(H79+H80)/2</f>
        <v>7.4250000000000007</v>
      </c>
      <c r="I81" s="349">
        <f t="shared" si="121"/>
        <v>1.2349999999999999</v>
      </c>
      <c r="J81"/>
      <c r="K81"/>
      <c r="L81"/>
      <c r="M81"/>
      <c r="N81" s="349">
        <f t="shared" ref="N81" si="122">(N79+N80)/2</f>
        <v>48.5</v>
      </c>
      <c r="O81"/>
      <c r="P81"/>
      <c r="Q81"/>
      <c r="R81" s="349">
        <f t="shared" ref="R81:S81" si="123">(R79+R80)/2</f>
        <v>0</v>
      </c>
      <c r="S81" s="349">
        <f t="shared" si="123"/>
        <v>0.76950000000000007</v>
      </c>
      <c r="T81"/>
      <c r="U81"/>
      <c r="V81" s="349">
        <f t="shared" ref="V81:W81" si="124">(V79+V80)/2</f>
        <v>0.152</v>
      </c>
      <c r="W81" s="349">
        <f t="shared" si="124"/>
        <v>0.45150000000000001</v>
      </c>
      <c r="X81"/>
      <c r="Y81"/>
      <c r="Z81"/>
      <c r="AA81"/>
      <c r="AB81"/>
      <c r="AC81" s="349">
        <f t="shared" ref="AC81" si="125">(AC79+AC80)/2</f>
        <v>36.6</v>
      </c>
      <c r="AD81"/>
      <c r="AE81"/>
      <c r="AF81"/>
      <c r="AG81"/>
      <c r="AH81" s="349">
        <f t="shared" ref="AH81" si="126">(AH79+AH80)/2</f>
        <v>73.2</v>
      </c>
      <c r="AI81"/>
      <c r="AJ81" s="349">
        <f t="shared" ref="AJ81" si="127">(AJ79+AJ80)/2</f>
        <v>25</v>
      </c>
      <c r="AK81"/>
      <c r="AL81" s="349">
        <f t="shared" ref="AL81:AM81" si="128">(AL79+AL80)/2</f>
        <v>9.1</v>
      </c>
      <c r="AM81" s="349">
        <f t="shared" si="128"/>
        <v>0.1295</v>
      </c>
      <c r="AN81"/>
      <c r="AO81" s="349">
        <f t="shared" ref="AO81:AQ81" si="129">(AO79+AO80)/2</f>
        <v>3.5</v>
      </c>
      <c r="AP81" s="349">
        <f t="shared" si="129"/>
        <v>57.665000000000006</v>
      </c>
      <c r="AQ81" s="349">
        <f t="shared" si="129"/>
        <v>0.88500000000000001</v>
      </c>
      <c r="AR81"/>
      <c r="AS81"/>
      <c r="AT81"/>
      <c r="AU81"/>
      <c r="AV81" s="339">
        <f>(AV78+AV79)/2</f>
        <v>13.702999999999999</v>
      </c>
      <c r="AW81" s="339">
        <f>(AW78+AW79)/2</f>
        <v>12.154499999999999</v>
      </c>
      <c r="AX81"/>
      <c r="AY81"/>
      <c r="AZ81"/>
      <c r="BA81"/>
      <c r="BB81"/>
      <c r="BC81"/>
      <c r="BD81" s="349">
        <f t="shared" ref="BD81:BF81" si="130">(BD79+BD80)/2</f>
        <v>30.515000000000001</v>
      </c>
      <c r="BE81" s="349">
        <f t="shared" si="130"/>
        <v>12.404999999999999</v>
      </c>
      <c r="BF81" s="349">
        <f t="shared" si="130"/>
        <v>13.83</v>
      </c>
    </row>
    <row r="82" spans="1:58" x14ac:dyDescent="0.25">
      <c r="A82" s="232">
        <v>40987</v>
      </c>
      <c r="B82" s="344">
        <v>6.64</v>
      </c>
      <c r="C82" s="345">
        <v>5.71</v>
      </c>
      <c r="D82"/>
      <c r="E82"/>
      <c r="F82"/>
      <c r="G82"/>
      <c r="H82" s="344">
        <v>7.64</v>
      </c>
      <c r="I82" s="344">
        <v>1.35</v>
      </c>
      <c r="J82"/>
      <c r="K82"/>
      <c r="L82"/>
      <c r="M82"/>
      <c r="N82" s="346">
        <v>38</v>
      </c>
      <c r="O82"/>
      <c r="P82"/>
      <c r="Q82"/>
      <c r="R82" s="346">
        <v>0</v>
      </c>
      <c r="S82" s="345">
        <v>0.64100000000000001</v>
      </c>
      <c r="T82"/>
      <c r="U82"/>
      <c r="V82" s="345">
        <v>9.8000000000000004E-2</v>
      </c>
      <c r="W82" s="345">
        <v>0.16</v>
      </c>
      <c r="X82"/>
      <c r="Y82"/>
      <c r="Z82"/>
      <c r="AA82"/>
      <c r="AB82"/>
      <c r="AC82" s="347">
        <v>37</v>
      </c>
      <c r="AD82"/>
      <c r="AE82"/>
      <c r="AF82"/>
      <c r="AG82"/>
      <c r="AH82" s="347">
        <v>74</v>
      </c>
      <c r="AI82"/>
      <c r="AJ82" s="347">
        <v>34.200000000000003</v>
      </c>
      <c r="AK82"/>
      <c r="AL82" s="347">
        <v>11.8</v>
      </c>
      <c r="AM82" s="345">
        <v>9.7000000000000003E-2</v>
      </c>
      <c r="AN82"/>
      <c r="AO82" s="347">
        <v>3.7</v>
      </c>
      <c r="AP82" s="344">
        <v>56.51</v>
      </c>
      <c r="AQ82" s="344">
        <v>0.72</v>
      </c>
      <c r="AR82"/>
      <c r="AS82"/>
      <c r="AT82"/>
      <c r="AU82"/>
      <c r="AV82" s="345">
        <v>13.647</v>
      </c>
      <c r="AW82" s="345">
        <v>12.388</v>
      </c>
      <c r="AX82"/>
      <c r="AY82"/>
      <c r="AZ82"/>
      <c r="BA82"/>
      <c r="BB82"/>
      <c r="BC82"/>
      <c r="BD82" s="344">
        <v>26.29</v>
      </c>
      <c r="BE82" s="344">
        <v>13.87</v>
      </c>
      <c r="BF82" s="344">
        <v>16.29</v>
      </c>
    </row>
    <row r="83" spans="1:58" x14ac:dyDescent="0.25">
      <c r="A83" s="232">
        <v>40988</v>
      </c>
      <c r="B83" s="344">
        <v>6.19</v>
      </c>
      <c r="C83" s="345">
        <v>6.22</v>
      </c>
      <c r="D83"/>
      <c r="E83"/>
      <c r="F83"/>
      <c r="G83"/>
      <c r="H83" s="344">
        <v>5.92</v>
      </c>
      <c r="I83" s="344">
        <v>1.34</v>
      </c>
      <c r="J83"/>
      <c r="K83"/>
      <c r="L83"/>
      <c r="M83"/>
      <c r="N83" s="346">
        <v>37</v>
      </c>
      <c r="O83"/>
      <c r="P83"/>
      <c r="Q83"/>
      <c r="R83" s="346">
        <v>0</v>
      </c>
      <c r="S83" s="345">
        <v>0.67</v>
      </c>
      <c r="T83"/>
      <c r="U83"/>
      <c r="V83" s="345">
        <v>0.157</v>
      </c>
      <c r="W83" s="345">
        <v>6.6000000000000003E-2</v>
      </c>
      <c r="X83"/>
      <c r="Y83"/>
      <c r="Z83"/>
      <c r="AA83"/>
      <c r="AB83"/>
      <c r="AC83" s="347">
        <v>25.1</v>
      </c>
      <c r="AD83"/>
      <c r="AE83"/>
      <c r="AF83"/>
      <c r="AG83"/>
      <c r="AH83" s="347">
        <v>50.2</v>
      </c>
      <c r="AI83"/>
      <c r="AJ83" s="347">
        <v>27.7</v>
      </c>
      <c r="AK83"/>
      <c r="AL83" s="347">
        <v>3.7</v>
      </c>
      <c r="AM83" s="345">
        <v>0.187</v>
      </c>
      <c r="AN83"/>
      <c r="AO83" s="347">
        <v>3.8</v>
      </c>
      <c r="AP83" s="344">
        <v>65.03</v>
      </c>
      <c r="AQ83" s="344">
        <v>0.65</v>
      </c>
      <c r="AR83"/>
      <c r="AS83"/>
      <c r="AT83"/>
      <c r="AU83"/>
      <c r="AV83" s="345">
        <v>16.11</v>
      </c>
      <c r="AW83" s="345">
        <v>14.81</v>
      </c>
      <c r="AX83"/>
      <c r="AY83"/>
      <c r="AZ83"/>
      <c r="BA83"/>
      <c r="BB83"/>
      <c r="BC83"/>
      <c r="BD83" s="344">
        <v>26.76</v>
      </c>
      <c r="BE83" s="344">
        <v>13.01</v>
      </c>
      <c r="BF83" s="349">
        <f>(BF81+BF82)/2</f>
        <v>15.059999999999999</v>
      </c>
    </row>
    <row r="84" spans="1:58" x14ac:dyDescent="0.25">
      <c r="A84" s="232">
        <v>40989</v>
      </c>
      <c r="B84" s="344">
        <v>6.59</v>
      </c>
      <c r="C84" s="345">
        <v>6.4</v>
      </c>
      <c r="D84"/>
      <c r="E84"/>
      <c r="F84"/>
      <c r="G84"/>
      <c r="H84" s="344">
        <v>7.06</v>
      </c>
      <c r="I84" s="344">
        <v>1.25</v>
      </c>
      <c r="J84"/>
      <c r="K84"/>
      <c r="L84"/>
      <c r="M84"/>
      <c r="N84" s="346">
        <v>40</v>
      </c>
      <c r="O84"/>
      <c r="P84"/>
      <c r="Q84"/>
      <c r="R84" s="346">
        <v>0</v>
      </c>
      <c r="S84" s="345">
        <v>0.752</v>
      </c>
      <c r="T84"/>
      <c r="U84"/>
      <c r="V84" s="345">
        <v>0.10199999999999999</v>
      </c>
      <c r="W84" s="345">
        <v>0.43099999999999999</v>
      </c>
      <c r="X84"/>
      <c r="Y84"/>
      <c r="Z84"/>
      <c r="AA84"/>
      <c r="AB84"/>
      <c r="AC84" s="347">
        <v>26.9</v>
      </c>
      <c r="AD84"/>
      <c r="AE84"/>
      <c r="AF84"/>
      <c r="AG84"/>
      <c r="AH84" s="347">
        <v>53.8</v>
      </c>
      <c r="AI84"/>
      <c r="AJ84" s="347">
        <v>27</v>
      </c>
      <c r="AK84"/>
      <c r="AL84" s="347">
        <v>8.1999999999999993</v>
      </c>
      <c r="AM84" s="345">
        <v>0.12</v>
      </c>
      <c r="AN84"/>
      <c r="AO84" s="347">
        <v>3.8</v>
      </c>
      <c r="AP84" s="344">
        <v>60.15</v>
      </c>
      <c r="AQ84" s="344">
        <v>0.94</v>
      </c>
      <c r="AR84"/>
      <c r="AS84"/>
      <c r="AT84"/>
      <c r="AU84"/>
      <c r="AV84" s="345">
        <v>13.821999999999999</v>
      </c>
      <c r="AW84" s="345">
        <v>12.486000000000001</v>
      </c>
      <c r="AX84"/>
      <c r="AY84"/>
      <c r="AZ84"/>
      <c r="BA84"/>
      <c r="BB84"/>
      <c r="BC84"/>
      <c r="BD84" s="344">
        <v>27.46</v>
      </c>
      <c r="BE84" s="344">
        <v>11.5</v>
      </c>
      <c r="BF84" s="344">
        <v>13.68</v>
      </c>
    </row>
    <row r="85" spans="1:58" x14ac:dyDescent="0.25">
      <c r="A85" s="232">
        <v>40990</v>
      </c>
      <c r="B85" s="344">
        <v>6.59</v>
      </c>
      <c r="C85" s="345">
        <v>5.8</v>
      </c>
      <c r="D85"/>
      <c r="E85"/>
      <c r="F85"/>
      <c r="G85"/>
      <c r="H85" s="344">
        <v>5.61</v>
      </c>
      <c r="I85" s="344">
        <v>1.26</v>
      </c>
      <c r="J85"/>
      <c r="K85"/>
      <c r="L85"/>
      <c r="M85"/>
      <c r="N85" s="346">
        <v>41</v>
      </c>
      <c r="O85"/>
      <c r="P85"/>
      <c r="Q85"/>
      <c r="R85" s="346">
        <v>0</v>
      </c>
      <c r="S85" s="345">
        <v>0.81200000000000006</v>
      </c>
      <c r="T85"/>
      <c r="U85"/>
      <c r="V85" s="345">
        <v>0.152</v>
      </c>
      <c r="W85" s="345">
        <v>0.122</v>
      </c>
      <c r="X85"/>
      <c r="Y85"/>
      <c r="Z85"/>
      <c r="AA85"/>
      <c r="AB85"/>
      <c r="AC85" s="347">
        <v>27.2</v>
      </c>
      <c r="AD85"/>
      <c r="AE85"/>
      <c r="AF85"/>
      <c r="AG85"/>
      <c r="AH85" s="347">
        <v>54.4</v>
      </c>
      <c r="AI85"/>
      <c r="AJ85" s="347">
        <v>28.7</v>
      </c>
      <c r="AK85"/>
      <c r="AL85" s="347">
        <v>6.4</v>
      </c>
      <c r="AM85" s="345">
        <v>0.17299999999999999</v>
      </c>
      <c r="AN85"/>
      <c r="AO85" s="347">
        <v>3.8</v>
      </c>
      <c r="AP85" s="344">
        <v>60.13</v>
      </c>
      <c r="AQ85" s="344">
        <v>0.85</v>
      </c>
      <c r="AR85"/>
      <c r="AS85"/>
      <c r="AT85"/>
      <c r="AU85"/>
      <c r="AV85" s="345">
        <v>14.263</v>
      </c>
      <c r="AW85" s="345">
        <v>12.956</v>
      </c>
      <c r="AX85"/>
      <c r="AY85"/>
      <c r="AZ85"/>
      <c r="BA85"/>
      <c r="BB85"/>
      <c r="BC85"/>
      <c r="BD85" s="344">
        <v>30.55</v>
      </c>
      <c r="BE85" s="349">
        <f>(BE83+BE84)/2</f>
        <v>12.254999999999999</v>
      </c>
      <c r="BF85" s="349">
        <f>(BF83+BF84)/2</f>
        <v>14.37</v>
      </c>
    </row>
    <row r="86" spans="1:58" x14ac:dyDescent="0.25">
      <c r="A86" s="232">
        <v>40991</v>
      </c>
      <c r="B86" s="344">
        <v>5.9</v>
      </c>
      <c r="C86" s="345">
        <v>6.3</v>
      </c>
      <c r="D86"/>
      <c r="E86"/>
      <c r="F86"/>
      <c r="G86"/>
      <c r="H86" s="344">
        <v>6.68</v>
      </c>
      <c r="I86" s="344">
        <v>1.38</v>
      </c>
      <c r="J86"/>
      <c r="K86"/>
      <c r="L86"/>
      <c r="M86"/>
      <c r="N86" s="346">
        <v>44</v>
      </c>
      <c r="O86"/>
      <c r="P86"/>
      <c r="Q86"/>
      <c r="R86" s="346">
        <v>0</v>
      </c>
      <c r="S86" s="345">
        <v>0.84599999999999997</v>
      </c>
      <c r="T86"/>
      <c r="U86"/>
      <c r="V86" s="345">
        <v>0.156</v>
      </c>
      <c r="W86" s="345">
        <v>0.52500000000000002</v>
      </c>
      <c r="X86"/>
      <c r="Y86"/>
      <c r="Z86"/>
      <c r="AA86"/>
      <c r="AB86"/>
      <c r="AC86" s="347">
        <v>29.4</v>
      </c>
      <c r="AD86"/>
      <c r="AE86"/>
      <c r="AF86"/>
      <c r="AG86"/>
      <c r="AH86" s="347">
        <v>58.8</v>
      </c>
      <c r="AI86"/>
      <c r="AJ86" s="347">
        <v>27.5</v>
      </c>
      <c r="AK86"/>
      <c r="AL86" s="347">
        <v>5.9</v>
      </c>
      <c r="AM86" s="345">
        <v>0.01</v>
      </c>
      <c r="AN86"/>
      <c r="AO86" s="347">
        <v>4.0999999999999996</v>
      </c>
      <c r="AP86" s="344">
        <v>59.65</v>
      </c>
      <c r="AQ86" s="344">
        <v>0.75</v>
      </c>
      <c r="AR86"/>
      <c r="AS86"/>
      <c r="AT86"/>
      <c r="AU86"/>
      <c r="AV86" s="240">
        <v>13.936</v>
      </c>
      <c r="AW86" s="345">
        <v>12.705</v>
      </c>
      <c r="AX86"/>
      <c r="AY86"/>
      <c r="AZ86"/>
      <c r="BA86"/>
      <c r="BB86"/>
      <c r="BC86"/>
      <c r="BD86" s="344">
        <v>31.06</v>
      </c>
      <c r="BE86" s="349">
        <f>(BE84+BE85)/2</f>
        <v>11.8775</v>
      </c>
      <c r="BF86" s="344">
        <v>16.32</v>
      </c>
    </row>
    <row r="87" spans="1:58" x14ac:dyDescent="0.25">
      <c r="A87" s="232">
        <v>40992</v>
      </c>
      <c r="B87" s="349">
        <f t="shared" ref="B87:B88" si="131">(B85+B86)/2</f>
        <v>6.2450000000000001</v>
      </c>
      <c r="C87" s="339">
        <f t="shared" ref="C87:C88" si="132">(C84+C85)/2</f>
        <v>6.1</v>
      </c>
      <c r="D87"/>
      <c r="E87"/>
      <c r="F87"/>
      <c r="G87"/>
      <c r="H87" s="349">
        <f>(H85+H86)/2</f>
        <v>6.1449999999999996</v>
      </c>
      <c r="I87" s="349">
        <f t="shared" ref="I87" si="133">(I85+I86)/2</f>
        <v>1.3199999999999998</v>
      </c>
      <c r="J87"/>
      <c r="K87"/>
      <c r="L87"/>
      <c r="M87"/>
      <c r="N87" s="349">
        <f t="shared" ref="N87:N88" si="134">(N85+N86)/2</f>
        <v>42.5</v>
      </c>
      <c r="O87"/>
      <c r="P87"/>
      <c r="Q87"/>
      <c r="R87" s="349">
        <f t="shared" ref="R87:R88" si="135">(R85+R86)/2</f>
        <v>0</v>
      </c>
      <c r="S87" s="349">
        <f>(S85+S86)/2</f>
        <v>0.82899999999999996</v>
      </c>
      <c r="T87"/>
      <c r="U87"/>
      <c r="V87" s="349">
        <f t="shared" ref="V87:W88" si="136">(V85+V86)/2</f>
        <v>0.154</v>
      </c>
      <c r="W87" s="349">
        <f t="shared" si="136"/>
        <v>0.32350000000000001</v>
      </c>
      <c r="X87"/>
      <c r="Y87"/>
      <c r="Z87"/>
      <c r="AA87"/>
      <c r="AB87"/>
      <c r="AC87" s="349">
        <f t="shared" ref="AC87:AC88" si="137">(AC85+AC86)/2</f>
        <v>28.299999999999997</v>
      </c>
      <c r="AD87"/>
      <c r="AE87"/>
      <c r="AF87"/>
      <c r="AG87"/>
      <c r="AH87" s="349">
        <f t="shared" ref="AH87:AH88" si="138">(AH85+AH86)/2</f>
        <v>56.599999999999994</v>
      </c>
      <c r="AI87"/>
      <c r="AJ87" s="349">
        <f t="shared" ref="AJ87:AJ88" si="139">(AJ85+AJ86)/2</f>
        <v>28.1</v>
      </c>
      <c r="AK87"/>
      <c r="AL87" s="349">
        <f t="shared" ref="AL87:AM88" si="140">(AL85+AL86)/2</f>
        <v>6.15</v>
      </c>
      <c r="AM87" s="349">
        <f t="shared" si="140"/>
        <v>9.1499999999999998E-2</v>
      </c>
      <c r="AN87"/>
      <c r="AO87" s="349">
        <f t="shared" ref="AO87:AQ88" si="141">(AO85+AO86)/2</f>
        <v>3.9499999999999997</v>
      </c>
      <c r="AP87" s="349">
        <f t="shared" si="141"/>
        <v>59.89</v>
      </c>
      <c r="AQ87" s="349">
        <f t="shared" si="141"/>
        <v>0.8</v>
      </c>
      <c r="AR87"/>
      <c r="AS87"/>
      <c r="AT87"/>
      <c r="AU87"/>
      <c r="AV87" s="339">
        <f t="shared" ref="AV87:AW87" si="142">(AV84+AV85)/2</f>
        <v>14.0425</v>
      </c>
      <c r="AW87" s="339">
        <f t="shared" si="142"/>
        <v>12.721</v>
      </c>
      <c r="AX87"/>
      <c r="AY87"/>
      <c r="AZ87"/>
      <c r="BA87"/>
      <c r="BB87"/>
      <c r="BC87"/>
      <c r="BD87" s="349">
        <f t="shared" ref="BD87" si="143">(BD85+BD86)/2</f>
        <v>30.805</v>
      </c>
      <c r="BE87" s="349">
        <f>(BE85+BE86)/2</f>
        <v>12.06625</v>
      </c>
      <c r="BF87" s="349">
        <f>(BF85+BF86)/2</f>
        <v>15.344999999999999</v>
      </c>
    </row>
    <row r="88" spans="1:58" x14ac:dyDescent="0.25">
      <c r="A88" s="232">
        <v>40993</v>
      </c>
      <c r="B88" s="349">
        <f t="shared" si="131"/>
        <v>6.0724999999999998</v>
      </c>
      <c r="C88" s="339">
        <f t="shared" si="132"/>
        <v>6.05</v>
      </c>
      <c r="D88"/>
      <c r="E88"/>
      <c r="F88"/>
      <c r="G88"/>
      <c r="H88" s="349">
        <f>(H86+H87)/2</f>
        <v>6.4124999999999996</v>
      </c>
      <c r="I88" s="344">
        <v>1.31</v>
      </c>
      <c r="J88"/>
      <c r="K88"/>
      <c r="L88"/>
      <c r="M88"/>
      <c r="N88" s="349">
        <f t="shared" si="134"/>
        <v>43.25</v>
      </c>
      <c r="O88"/>
      <c r="P88"/>
      <c r="Q88"/>
      <c r="R88" s="349">
        <f t="shared" si="135"/>
        <v>0</v>
      </c>
      <c r="S88" s="349">
        <f>(S86+S87)/2</f>
        <v>0.83749999999999991</v>
      </c>
      <c r="T88"/>
      <c r="U88"/>
      <c r="V88" s="349">
        <f t="shared" si="136"/>
        <v>0.155</v>
      </c>
      <c r="W88" s="349">
        <f t="shared" si="136"/>
        <v>0.42425000000000002</v>
      </c>
      <c r="X88"/>
      <c r="Y88"/>
      <c r="Z88"/>
      <c r="AA88"/>
      <c r="AB88"/>
      <c r="AC88" s="349">
        <f t="shared" si="137"/>
        <v>28.849999999999998</v>
      </c>
      <c r="AD88"/>
      <c r="AE88"/>
      <c r="AF88"/>
      <c r="AG88"/>
      <c r="AH88" s="349">
        <f t="shared" si="138"/>
        <v>57.699999999999996</v>
      </c>
      <c r="AI88"/>
      <c r="AJ88" s="349">
        <f t="shared" si="139"/>
        <v>27.8</v>
      </c>
      <c r="AK88"/>
      <c r="AL88" s="349">
        <f t="shared" si="140"/>
        <v>6.0250000000000004</v>
      </c>
      <c r="AM88" s="349">
        <f t="shared" si="140"/>
        <v>5.0749999999999997E-2</v>
      </c>
      <c r="AN88"/>
      <c r="AO88" s="349">
        <f t="shared" si="141"/>
        <v>4.0249999999999995</v>
      </c>
      <c r="AP88" s="344">
        <v>55.24</v>
      </c>
      <c r="AQ88" s="344">
        <v>0.8</v>
      </c>
      <c r="AR88"/>
      <c r="AS88"/>
      <c r="AT88"/>
      <c r="AU88"/>
      <c r="AV88" s="345">
        <v>13.346</v>
      </c>
      <c r="AW88" s="345">
        <v>11.885</v>
      </c>
      <c r="AX88"/>
      <c r="AY88"/>
      <c r="AZ88"/>
      <c r="BA88"/>
      <c r="BB88"/>
      <c r="BC88"/>
      <c r="BD88" s="349">
        <f>(BD86+BD87)/2</f>
        <v>30.932499999999997</v>
      </c>
      <c r="BE88" s="349">
        <f>(BE86+BE87)/2</f>
        <v>11.971875000000001</v>
      </c>
      <c r="BF88" s="349">
        <f>(BF86+BF87)/2</f>
        <v>15.8325</v>
      </c>
    </row>
    <row r="89" spans="1:58" x14ac:dyDescent="0.25">
      <c r="A89" s="232">
        <v>40994</v>
      </c>
      <c r="B89" s="344">
        <v>6.41</v>
      </c>
      <c r="C89" s="345">
        <v>5.91</v>
      </c>
      <c r="D89"/>
      <c r="E89"/>
      <c r="F89"/>
      <c r="G89"/>
      <c r="H89" s="344">
        <v>7</v>
      </c>
      <c r="I89" s="344">
        <v>1.37</v>
      </c>
      <c r="J89"/>
      <c r="K89"/>
      <c r="L89"/>
      <c r="M89"/>
      <c r="N89" s="346">
        <v>45</v>
      </c>
      <c r="O89"/>
      <c r="P89"/>
      <c r="Q89"/>
      <c r="R89" s="346">
        <v>0</v>
      </c>
      <c r="S89" s="345">
        <v>0.80400000000000005</v>
      </c>
      <c r="T89"/>
      <c r="U89"/>
      <c r="V89" s="345">
        <v>0.125</v>
      </c>
      <c r="W89" s="345">
        <v>0.41199999999999998</v>
      </c>
      <c r="X89"/>
      <c r="Y89"/>
      <c r="Z89"/>
      <c r="AA89"/>
      <c r="AB89"/>
      <c r="AC89" s="347">
        <v>32.4</v>
      </c>
      <c r="AD89"/>
      <c r="AE89"/>
      <c r="AF89"/>
      <c r="AG89"/>
      <c r="AH89" s="347">
        <v>64.8</v>
      </c>
      <c r="AI89"/>
      <c r="AJ89" s="347">
        <v>25.3</v>
      </c>
      <c r="AK89"/>
      <c r="AL89" s="347">
        <v>6</v>
      </c>
      <c r="AM89" s="345">
        <v>0.107</v>
      </c>
      <c r="AN89"/>
      <c r="AO89" s="347">
        <v>4.0999999999999996</v>
      </c>
      <c r="AP89" s="344">
        <v>65.03</v>
      </c>
      <c r="AQ89" s="344">
        <v>0.98</v>
      </c>
      <c r="AR89"/>
      <c r="AS89"/>
      <c r="AT89"/>
      <c r="AU89"/>
      <c r="AV89" s="345">
        <v>14.804</v>
      </c>
      <c r="AW89" s="345">
        <v>12.565</v>
      </c>
      <c r="AX89"/>
      <c r="AY89"/>
      <c r="AZ89"/>
      <c r="BA89"/>
      <c r="BB89"/>
      <c r="BC89"/>
      <c r="BD89" s="344">
        <v>34.409999999999997</v>
      </c>
      <c r="BE89" s="349">
        <f>(BE87+BE88)/2</f>
        <v>12.0190625</v>
      </c>
      <c r="BF89" s="344">
        <v>14.38</v>
      </c>
    </row>
    <row r="90" spans="1:58" x14ac:dyDescent="0.25">
      <c r="A90" s="232">
        <v>40995</v>
      </c>
      <c r="B90" s="344">
        <v>6.57</v>
      </c>
      <c r="C90" s="345">
        <v>5.97</v>
      </c>
      <c r="D90"/>
      <c r="E90"/>
      <c r="F90"/>
      <c r="G90"/>
      <c r="H90" s="344">
        <v>7.7</v>
      </c>
      <c r="I90" s="344">
        <v>1.41</v>
      </c>
      <c r="J90"/>
      <c r="K90"/>
      <c r="L90"/>
      <c r="M90"/>
      <c r="N90" s="346">
        <v>51</v>
      </c>
      <c r="O90"/>
      <c r="P90"/>
      <c r="Q90"/>
      <c r="R90" s="346">
        <v>0</v>
      </c>
      <c r="S90" s="345">
        <v>0.68700000000000006</v>
      </c>
      <c r="T90"/>
      <c r="U90"/>
      <c r="V90" s="345">
        <v>0.13200000000000001</v>
      </c>
      <c r="W90" s="345">
        <v>0.17</v>
      </c>
      <c r="X90"/>
      <c r="Y90"/>
      <c r="Z90"/>
      <c r="AA90"/>
      <c r="AB90"/>
      <c r="AC90" s="347">
        <v>28.7</v>
      </c>
      <c r="AD90"/>
      <c r="AE90"/>
      <c r="AF90"/>
      <c r="AG90"/>
      <c r="AH90" s="347">
        <v>57.4</v>
      </c>
      <c r="AI90"/>
      <c r="AJ90" s="347">
        <v>23.6</v>
      </c>
      <c r="AK90"/>
      <c r="AL90" s="347">
        <v>7.7</v>
      </c>
      <c r="AM90" s="345">
        <v>9.4E-2</v>
      </c>
      <c r="AN90"/>
      <c r="AO90" s="347">
        <v>4.3</v>
      </c>
      <c r="AP90" s="344">
        <v>60.15</v>
      </c>
      <c r="AQ90" s="344">
        <v>0.93</v>
      </c>
      <c r="AR90"/>
      <c r="AS90"/>
      <c r="AT90"/>
      <c r="AU90"/>
      <c r="AV90" s="345">
        <v>13.928000000000001</v>
      </c>
      <c r="AW90" s="345">
        <v>11.667</v>
      </c>
      <c r="AX90"/>
      <c r="AY90"/>
      <c r="AZ90"/>
      <c r="BA90"/>
      <c r="BB90"/>
      <c r="BC90"/>
      <c r="BD90" s="344">
        <v>28.39</v>
      </c>
      <c r="BE90" s="344">
        <v>12.86</v>
      </c>
      <c r="BF90" s="344">
        <v>13.79</v>
      </c>
    </row>
    <row r="91" spans="1:58" x14ac:dyDescent="0.25">
      <c r="A91" s="232">
        <v>40996</v>
      </c>
      <c r="B91" s="344">
        <v>6.49</v>
      </c>
      <c r="C91" s="345">
        <v>6.07</v>
      </c>
      <c r="D91"/>
      <c r="E91"/>
      <c r="F91"/>
      <c r="G91"/>
      <c r="H91" s="344">
        <v>7.63</v>
      </c>
      <c r="I91" s="344">
        <v>1.4</v>
      </c>
      <c r="J91"/>
      <c r="K91"/>
      <c r="L91"/>
      <c r="M91"/>
      <c r="N91" s="346">
        <v>43</v>
      </c>
      <c r="O91"/>
      <c r="P91"/>
      <c r="Q91"/>
      <c r="R91" s="346">
        <v>0</v>
      </c>
      <c r="S91" s="345">
        <v>0.69699999999999995</v>
      </c>
      <c r="T91"/>
      <c r="U91"/>
      <c r="V91" s="345">
        <v>0.11899999999999999</v>
      </c>
      <c r="W91" s="345">
        <v>0.154</v>
      </c>
      <c r="X91"/>
      <c r="Y91"/>
      <c r="Z91"/>
      <c r="AA91"/>
      <c r="AB91"/>
      <c r="AC91" s="347">
        <v>30.2</v>
      </c>
      <c r="AD91"/>
      <c r="AE91"/>
      <c r="AF91"/>
      <c r="AG91"/>
      <c r="AH91" s="347">
        <v>60.4</v>
      </c>
      <c r="AI91"/>
      <c r="AJ91" s="347">
        <v>23.7</v>
      </c>
      <c r="AK91"/>
      <c r="AL91" s="347">
        <v>8.4</v>
      </c>
      <c r="AM91" s="345">
        <v>0.10100000000000001</v>
      </c>
      <c r="AN91"/>
      <c r="AO91" s="347">
        <v>4.4000000000000004</v>
      </c>
      <c r="AP91" s="344">
        <v>55.48</v>
      </c>
      <c r="AQ91" s="344">
        <v>0.59</v>
      </c>
      <c r="AR91"/>
      <c r="AS91"/>
      <c r="AT91"/>
      <c r="AU91"/>
      <c r="AV91" s="345">
        <v>13.94</v>
      </c>
      <c r="AW91" s="345">
        <v>12.635</v>
      </c>
      <c r="AX91"/>
      <c r="AY91"/>
      <c r="AZ91"/>
      <c r="BA91"/>
      <c r="BB91"/>
      <c r="BC91"/>
      <c r="BD91" s="344">
        <v>30.18</v>
      </c>
      <c r="BE91" s="344">
        <v>12.15</v>
      </c>
      <c r="BF91" s="344">
        <v>13.95</v>
      </c>
    </row>
    <row r="92" spans="1:58" x14ac:dyDescent="0.25">
      <c r="A92" s="232">
        <v>40997</v>
      </c>
      <c r="B92" s="344">
        <v>6.69</v>
      </c>
      <c r="C92" s="345">
        <v>6.19</v>
      </c>
      <c r="D92"/>
      <c r="E92"/>
      <c r="F92"/>
      <c r="G92"/>
      <c r="H92" s="344">
        <v>7.53</v>
      </c>
      <c r="I92" s="344">
        <v>1.45</v>
      </c>
      <c r="J92"/>
      <c r="K92"/>
      <c r="L92"/>
      <c r="M92"/>
      <c r="N92" s="346">
        <v>50</v>
      </c>
      <c r="O92"/>
      <c r="P92"/>
      <c r="Q92"/>
      <c r="R92" s="346">
        <v>0</v>
      </c>
      <c r="S92" s="345">
        <v>0.82199999999999995</v>
      </c>
      <c r="T92"/>
      <c r="U92"/>
      <c r="V92" s="345">
        <v>0.155</v>
      </c>
      <c r="W92" s="345">
        <v>0.17</v>
      </c>
      <c r="X92"/>
      <c r="Y92"/>
      <c r="Z92"/>
      <c r="AA92"/>
      <c r="AB92"/>
      <c r="AC92" s="347">
        <v>39</v>
      </c>
      <c r="AD92"/>
      <c r="AE92"/>
      <c r="AF92"/>
      <c r="AG92"/>
      <c r="AH92" s="347">
        <v>78</v>
      </c>
      <c r="AI92"/>
      <c r="AJ92" s="347">
        <v>26.8</v>
      </c>
      <c r="AK92"/>
      <c r="AL92" s="347">
        <v>8.1999999999999993</v>
      </c>
      <c r="AM92" s="345">
        <v>1.9E-2</v>
      </c>
      <c r="AN92"/>
      <c r="AO92" s="347">
        <v>4.2</v>
      </c>
      <c r="AP92" s="344">
        <v>60.13</v>
      </c>
      <c r="AQ92" s="344">
        <v>0.62</v>
      </c>
      <c r="AR92"/>
      <c r="AS92"/>
      <c r="AT92"/>
      <c r="AU92"/>
      <c r="AV92" s="345">
        <v>14.446999999999999</v>
      </c>
      <c r="AW92" s="345">
        <v>13.164</v>
      </c>
      <c r="AX92"/>
      <c r="AY92"/>
      <c r="AZ92"/>
      <c r="BA92"/>
      <c r="BB92"/>
      <c r="BC92"/>
      <c r="BD92" s="344">
        <v>28.6</v>
      </c>
      <c r="BE92" s="344">
        <v>12.47</v>
      </c>
      <c r="BF92" s="344">
        <v>14.1</v>
      </c>
    </row>
    <row r="93" spans="1:58" x14ac:dyDescent="0.25">
      <c r="A93" s="232">
        <v>40998</v>
      </c>
      <c r="B93" s="344">
        <v>6.59</v>
      </c>
      <c r="C93" s="345">
        <v>6.16</v>
      </c>
      <c r="D93"/>
      <c r="E93"/>
      <c r="F93"/>
      <c r="G93"/>
      <c r="H93" s="344">
        <v>7.67</v>
      </c>
      <c r="I93" s="344">
        <v>1.44</v>
      </c>
      <c r="J93"/>
      <c r="K93"/>
      <c r="L93"/>
      <c r="M93"/>
      <c r="N93" s="346">
        <v>28</v>
      </c>
      <c r="O93"/>
      <c r="P93"/>
      <c r="Q93"/>
      <c r="R93" s="346">
        <v>0</v>
      </c>
      <c r="S93" s="345">
        <v>0.84599999999999997</v>
      </c>
      <c r="T93"/>
      <c r="U93"/>
      <c r="V93" s="345">
        <v>0.183</v>
      </c>
      <c r="W93" s="345">
        <v>0.17899999999999999</v>
      </c>
      <c r="X93"/>
      <c r="Y93"/>
      <c r="Z93"/>
      <c r="AA93"/>
      <c r="AB93"/>
      <c r="AC93" s="347">
        <v>35.700000000000003</v>
      </c>
      <c r="AD93"/>
      <c r="AE93"/>
      <c r="AF93"/>
      <c r="AG93"/>
      <c r="AH93" s="347">
        <v>71.599999999999994</v>
      </c>
      <c r="AI93"/>
      <c r="AJ93" s="347">
        <v>25.5</v>
      </c>
      <c r="AK93"/>
      <c r="AL93" s="347">
        <v>10.199999999999999</v>
      </c>
      <c r="AM93" s="345">
        <v>8.5999999999999993E-2</v>
      </c>
      <c r="AN93"/>
      <c r="AO93" s="347">
        <v>4.2</v>
      </c>
      <c r="AP93" s="344">
        <v>59.55</v>
      </c>
      <c r="AQ93" s="344">
        <v>0.53</v>
      </c>
      <c r="AR93"/>
      <c r="AS93"/>
      <c r="AT93"/>
      <c r="AU93"/>
      <c r="AV93" s="345">
        <v>14.1</v>
      </c>
      <c r="AW93" s="345">
        <v>13.72</v>
      </c>
      <c r="AX93"/>
      <c r="AY93"/>
      <c r="AZ93"/>
      <c r="BA93"/>
      <c r="BB93"/>
      <c r="BC93"/>
      <c r="BD93" s="344">
        <v>26.76</v>
      </c>
      <c r="BE93" s="344">
        <v>47.48</v>
      </c>
      <c r="BF93" s="344">
        <v>12.19</v>
      </c>
    </row>
    <row r="94" spans="1:58" x14ac:dyDescent="0.25">
      <c r="A94" s="232">
        <v>40999</v>
      </c>
      <c r="B94" s="344">
        <v>7.08</v>
      </c>
      <c r="C94" s="345">
        <v>6.22</v>
      </c>
      <c r="D94"/>
      <c r="E94"/>
      <c r="F94"/>
      <c r="G94"/>
      <c r="H94" s="344">
        <v>8</v>
      </c>
      <c r="I94" s="344">
        <v>1.42</v>
      </c>
      <c r="J94"/>
      <c r="K94"/>
      <c r="L94"/>
      <c r="M94"/>
      <c r="N94" s="346">
        <v>28</v>
      </c>
      <c r="O94"/>
      <c r="P94"/>
      <c r="Q94"/>
      <c r="R94" s="346">
        <v>0</v>
      </c>
      <c r="S94" s="345">
        <v>0.84</v>
      </c>
      <c r="T94"/>
      <c r="U94"/>
      <c r="V94" s="345">
        <v>0.27100000000000002</v>
      </c>
      <c r="W94" s="345">
        <v>0.189</v>
      </c>
      <c r="X94"/>
      <c r="Y94"/>
      <c r="Z94"/>
      <c r="AA94"/>
      <c r="AB94"/>
      <c r="AC94" s="347">
        <v>39.200000000000003</v>
      </c>
      <c r="AD94"/>
      <c r="AE94"/>
      <c r="AF94"/>
      <c r="AG94"/>
      <c r="AH94" s="347">
        <v>78.599999999999994</v>
      </c>
      <c r="AI94"/>
      <c r="AJ94" s="347">
        <v>29</v>
      </c>
      <c r="AK94"/>
      <c r="AL94" s="347">
        <v>13.6</v>
      </c>
      <c r="AM94" s="345">
        <v>4.2999999999999997E-2</v>
      </c>
      <c r="AN94"/>
      <c r="AO94" s="347">
        <v>4.2</v>
      </c>
      <c r="AP94" s="344">
        <v>60.64</v>
      </c>
      <c r="AQ94" s="344">
        <v>0.83</v>
      </c>
      <c r="AR94"/>
      <c r="AS94"/>
      <c r="AT94"/>
      <c r="AU94"/>
      <c r="AV94" s="345">
        <v>13.541</v>
      </c>
      <c r="AW94" s="345">
        <v>12.25</v>
      </c>
      <c r="AX94"/>
      <c r="AY94"/>
      <c r="AZ94"/>
      <c r="BA94"/>
      <c r="BB94"/>
      <c r="BC94"/>
      <c r="BD94" s="344">
        <v>26.52</v>
      </c>
      <c r="BE94" s="344">
        <v>51.09</v>
      </c>
      <c r="BF94" s="344">
        <v>12.94</v>
      </c>
    </row>
    <row r="95" spans="1:58" x14ac:dyDescent="0.25">
      <c r="A95" s="232">
        <v>41000</v>
      </c>
      <c r="B95" s="349">
        <f t="shared" ref="B95" si="144">(B93+B94)/2</f>
        <v>6.835</v>
      </c>
      <c r="C95" s="339">
        <f>(C92+C93)/2</f>
        <v>6.1750000000000007</v>
      </c>
      <c r="D95"/>
      <c r="E95"/>
      <c r="F95"/>
      <c r="G95"/>
      <c r="H95" s="349">
        <f t="shared" ref="H95:I95" si="145">(H93+H94)/2</f>
        <v>7.835</v>
      </c>
      <c r="I95" s="349">
        <f t="shared" si="145"/>
        <v>1.43</v>
      </c>
      <c r="J95"/>
      <c r="K95"/>
      <c r="L95"/>
      <c r="M95"/>
      <c r="N95" s="349">
        <f t="shared" ref="N95" si="146">(N93+N94)/2</f>
        <v>28</v>
      </c>
      <c r="O95"/>
      <c r="P95"/>
      <c r="Q95"/>
      <c r="R95" s="349">
        <f t="shared" ref="R95:S95" si="147">(R93+R94)/2</f>
        <v>0</v>
      </c>
      <c r="S95" s="349">
        <f t="shared" si="147"/>
        <v>0.84299999999999997</v>
      </c>
      <c r="T95"/>
      <c r="U95"/>
      <c r="V95" s="349">
        <f t="shared" ref="V95:W95" si="148">(V93+V94)/2</f>
        <v>0.22700000000000001</v>
      </c>
      <c r="W95" s="349">
        <f t="shared" si="148"/>
        <v>0.184</v>
      </c>
      <c r="X95"/>
      <c r="Y95"/>
      <c r="Z95"/>
      <c r="AA95"/>
      <c r="AB95"/>
      <c r="AC95" s="349">
        <f t="shared" ref="AC95" si="149">(AC93+AC94)/2</f>
        <v>37.450000000000003</v>
      </c>
      <c r="AD95"/>
      <c r="AE95"/>
      <c r="AF95"/>
      <c r="AG95"/>
      <c r="AH95" s="349">
        <f t="shared" ref="AH95" si="150">(AH93+AH94)/2</f>
        <v>75.099999999999994</v>
      </c>
      <c r="AI95"/>
      <c r="AJ95" s="349">
        <f t="shared" ref="AJ95" si="151">(AJ93+AJ94)/2</f>
        <v>27.25</v>
      </c>
      <c r="AK95"/>
      <c r="AL95" s="349">
        <f t="shared" ref="AL95:AM95" si="152">(AL93+AL94)/2</f>
        <v>11.899999999999999</v>
      </c>
      <c r="AM95" s="349">
        <f t="shared" si="152"/>
        <v>6.4500000000000002E-2</v>
      </c>
      <c r="AN95"/>
      <c r="AO95" s="349">
        <f t="shared" ref="AO95:AQ95" si="153">(AO93+AO94)/2</f>
        <v>4.2</v>
      </c>
      <c r="AP95" s="349">
        <f t="shared" si="153"/>
        <v>60.094999999999999</v>
      </c>
      <c r="AQ95" s="349">
        <f t="shared" si="153"/>
        <v>0.67999999999999994</v>
      </c>
      <c r="AR95"/>
      <c r="AS95"/>
      <c r="AT95"/>
      <c r="AU95"/>
      <c r="AV95" s="339">
        <f>(AV92+AV93)/2</f>
        <v>14.273499999999999</v>
      </c>
      <c r="AW95" s="339">
        <f>(AW92+AW93)/2</f>
        <v>13.442</v>
      </c>
      <c r="AX95"/>
      <c r="AY95"/>
      <c r="AZ95"/>
      <c r="BA95"/>
      <c r="BB95"/>
      <c r="BC95"/>
      <c r="BD95" s="349">
        <f t="shared" ref="BD95:BF95" si="154">(BD93+BD94)/2</f>
        <v>26.64</v>
      </c>
      <c r="BE95" s="349">
        <f t="shared" si="154"/>
        <v>49.284999999999997</v>
      </c>
      <c r="BF95" s="349">
        <f t="shared" si="154"/>
        <v>12.565</v>
      </c>
    </row>
    <row r="96" spans="1:58" x14ac:dyDescent="0.25">
      <c r="A96" s="232">
        <v>41001</v>
      </c>
      <c r="B96" s="369">
        <v>6.23</v>
      </c>
      <c r="C96" s="248">
        <v>6.8</v>
      </c>
      <c r="D96"/>
      <c r="E96"/>
      <c r="F96"/>
      <c r="G96"/>
      <c r="H96" s="369">
        <v>7.29</v>
      </c>
      <c r="I96" s="369">
        <v>1.37</v>
      </c>
      <c r="J96"/>
      <c r="K96"/>
      <c r="L96"/>
      <c r="M96"/>
      <c r="N96" s="370">
        <v>39</v>
      </c>
      <c r="O96"/>
      <c r="P96"/>
      <c r="Q96"/>
      <c r="R96" s="370">
        <v>0</v>
      </c>
      <c r="S96" s="333">
        <v>0.65900000000000003</v>
      </c>
      <c r="T96"/>
      <c r="U96"/>
      <c r="V96" s="333">
        <v>0.39600000000000002</v>
      </c>
      <c r="W96" s="333">
        <v>0.192</v>
      </c>
      <c r="X96"/>
      <c r="Y96"/>
      <c r="Z96"/>
      <c r="AA96"/>
      <c r="AB96"/>
      <c r="AC96" s="371">
        <v>41.4</v>
      </c>
      <c r="AD96"/>
      <c r="AE96"/>
      <c r="AF96"/>
      <c r="AG96"/>
      <c r="AH96" s="371">
        <v>82.4</v>
      </c>
      <c r="AI96"/>
      <c r="AJ96" s="371">
        <v>25.1</v>
      </c>
      <c r="AK96"/>
      <c r="AL96" s="371">
        <v>12.7</v>
      </c>
      <c r="AM96" s="333">
        <v>3.4000000000000002E-2</v>
      </c>
      <c r="AN96"/>
      <c r="AO96" s="371">
        <v>4.0999999999999996</v>
      </c>
      <c r="AP96" s="369">
        <v>60.13</v>
      </c>
      <c r="AQ96" s="369">
        <v>0.71</v>
      </c>
      <c r="AR96"/>
      <c r="AS96"/>
      <c r="AT96"/>
      <c r="AU96"/>
      <c r="AV96" s="248">
        <v>14.888999999999999</v>
      </c>
      <c r="AW96" s="248">
        <v>13.147</v>
      </c>
      <c r="AX96"/>
      <c r="AY96"/>
      <c r="AZ96"/>
      <c r="BA96"/>
      <c r="BB96"/>
      <c r="BC96"/>
      <c r="BD96" s="344">
        <v>26.69</v>
      </c>
      <c r="BE96" s="344">
        <v>49.17</v>
      </c>
      <c r="BF96" s="344">
        <v>12.15</v>
      </c>
    </row>
    <row r="97" spans="1:58" x14ac:dyDescent="0.25">
      <c r="A97" s="232">
        <v>41002</v>
      </c>
      <c r="B97" s="349">
        <f t="shared" ref="B97" si="155">(B95+B96)/2</f>
        <v>6.5325000000000006</v>
      </c>
      <c r="C97" s="339">
        <f>(C94+C95)/2</f>
        <v>6.1974999999999998</v>
      </c>
      <c r="D97"/>
      <c r="E97"/>
      <c r="F97"/>
      <c r="G97"/>
      <c r="H97" s="349">
        <f t="shared" ref="H97:I97" si="156">(H95+H96)/2</f>
        <v>7.5625</v>
      </c>
      <c r="I97" s="349">
        <f t="shared" si="156"/>
        <v>1.4</v>
      </c>
      <c r="J97"/>
      <c r="K97"/>
      <c r="L97"/>
      <c r="M97"/>
      <c r="N97" s="349">
        <f t="shared" ref="N97" si="157">(N95+N96)/2</f>
        <v>33.5</v>
      </c>
      <c r="O97"/>
      <c r="P97"/>
      <c r="Q97"/>
      <c r="R97" s="349">
        <f t="shared" ref="R97:S97" si="158">(R95+R96)/2</f>
        <v>0</v>
      </c>
      <c r="S97" s="349">
        <f t="shared" si="158"/>
        <v>0.751</v>
      </c>
      <c r="T97"/>
      <c r="U97"/>
      <c r="V97" s="349">
        <f t="shared" ref="V97:W97" si="159">(V95+V96)/2</f>
        <v>0.3115</v>
      </c>
      <c r="W97" s="349">
        <f t="shared" si="159"/>
        <v>0.188</v>
      </c>
      <c r="X97"/>
      <c r="Y97"/>
      <c r="Z97"/>
      <c r="AA97"/>
      <c r="AB97"/>
      <c r="AC97" s="349">
        <f t="shared" ref="AC97" si="160">(AC95+AC96)/2</f>
        <v>39.424999999999997</v>
      </c>
      <c r="AD97"/>
      <c r="AE97"/>
      <c r="AF97"/>
      <c r="AG97"/>
      <c r="AH97" s="349">
        <f t="shared" ref="AH97" si="161">(AH95+AH96)/2</f>
        <v>78.75</v>
      </c>
      <c r="AI97"/>
      <c r="AJ97" s="349">
        <f t="shared" ref="AJ97" si="162">(AJ95+AJ96)/2</f>
        <v>26.175000000000001</v>
      </c>
      <c r="AK97"/>
      <c r="AL97" s="349">
        <f t="shared" ref="AL97:AM97" si="163">(AL95+AL96)/2</f>
        <v>12.299999999999999</v>
      </c>
      <c r="AM97" s="349">
        <f t="shared" si="163"/>
        <v>4.9250000000000002E-2</v>
      </c>
      <c r="AN97"/>
      <c r="AO97" s="349">
        <f t="shared" ref="AO97:AQ97" si="164">(AO95+AO96)/2</f>
        <v>4.1500000000000004</v>
      </c>
      <c r="AP97" s="349">
        <f t="shared" si="164"/>
        <v>60.112499999999997</v>
      </c>
      <c r="AQ97" s="349">
        <f t="shared" si="164"/>
        <v>0.69499999999999995</v>
      </c>
      <c r="AR97"/>
      <c r="AS97"/>
      <c r="AT97"/>
      <c r="AU97"/>
      <c r="AV97" s="339">
        <f>(AV94+AV95)/2</f>
        <v>13.907249999999999</v>
      </c>
      <c r="AW97" s="339">
        <f>(AW94+AW95)/2</f>
        <v>12.846</v>
      </c>
      <c r="AX97"/>
      <c r="AY97"/>
      <c r="AZ97"/>
      <c r="BA97"/>
      <c r="BB97"/>
      <c r="BC97"/>
      <c r="BD97" s="349">
        <f t="shared" ref="BD97:BF97" si="165">(BD95+BD96)/2</f>
        <v>26.664999999999999</v>
      </c>
      <c r="BE97" s="349">
        <f t="shared" si="165"/>
        <v>49.227499999999999</v>
      </c>
      <c r="BF97" s="349">
        <f t="shared" si="165"/>
        <v>12.3575</v>
      </c>
    </row>
    <row r="98" spans="1:58" x14ac:dyDescent="0.25">
      <c r="A98" s="232">
        <v>41003</v>
      </c>
      <c r="B98" s="372">
        <v>6.73</v>
      </c>
      <c r="C98" s="368">
        <v>6.45</v>
      </c>
      <c r="D98"/>
      <c r="E98"/>
      <c r="F98"/>
      <c r="G98"/>
      <c r="H98" s="372">
        <v>7.55</v>
      </c>
      <c r="I98" s="372">
        <v>1.38</v>
      </c>
      <c r="J98"/>
      <c r="K98"/>
      <c r="L98"/>
      <c r="M98"/>
      <c r="N98" s="373">
        <v>37</v>
      </c>
      <c r="O98"/>
      <c r="P98"/>
      <c r="Q98"/>
      <c r="R98" s="373">
        <v>0</v>
      </c>
      <c r="S98" s="368">
        <v>0.56799999999999995</v>
      </c>
      <c r="T98"/>
      <c r="U98"/>
      <c r="V98" s="368">
        <v>0.20899999999999999</v>
      </c>
      <c r="W98" s="368">
        <v>0.17399999999999999</v>
      </c>
      <c r="X98"/>
      <c r="Y98"/>
      <c r="Z98"/>
      <c r="AA98"/>
      <c r="AB98"/>
      <c r="AC98" s="374">
        <v>35.799999999999997</v>
      </c>
      <c r="AD98"/>
      <c r="AE98"/>
      <c r="AF98"/>
      <c r="AG98"/>
      <c r="AH98" s="374">
        <v>71.7</v>
      </c>
      <c r="AI98"/>
      <c r="AJ98" s="374">
        <v>29.5</v>
      </c>
      <c r="AK98"/>
      <c r="AL98" s="374">
        <v>9.5</v>
      </c>
      <c r="AM98" s="368">
        <v>2E-3</v>
      </c>
      <c r="AN98"/>
      <c r="AO98" s="374">
        <v>4.0999999999999996</v>
      </c>
      <c r="AP98" s="372">
        <v>54.82</v>
      </c>
      <c r="AQ98" s="372">
        <v>0.54</v>
      </c>
      <c r="AR98"/>
      <c r="AS98"/>
      <c r="AT98"/>
      <c r="AU98"/>
      <c r="AV98" s="368">
        <v>13.41</v>
      </c>
      <c r="AW98" s="368">
        <v>12.987</v>
      </c>
      <c r="AX98"/>
      <c r="AY98"/>
      <c r="AZ98"/>
      <c r="BA98"/>
      <c r="BB98"/>
      <c r="BC98"/>
      <c r="BD98" s="372">
        <v>25.82</v>
      </c>
      <c r="BE98" s="372">
        <v>47.12</v>
      </c>
      <c r="BF98" s="372">
        <v>1.92</v>
      </c>
    </row>
    <row r="99" spans="1:58" x14ac:dyDescent="0.25">
      <c r="A99" s="232">
        <v>41004</v>
      </c>
      <c r="B99" s="344">
        <v>6.1</v>
      </c>
      <c r="C99" s="345">
        <v>6.34</v>
      </c>
      <c r="D99"/>
      <c r="E99"/>
      <c r="F99"/>
      <c r="G99"/>
      <c r="H99" s="344">
        <v>6.75</v>
      </c>
      <c r="I99" s="344">
        <v>1.41</v>
      </c>
      <c r="J99"/>
      <c r="K99"/>
      <c r="L99"/>
      <c r="M99"/>
      <c r="N99" s="346">
        <v>38</v>
      </c>
      <c r="O99"/>
      <c r="P99"/>
      <c r="Q99"/>
      <c r="R99" s="346">
        <v>0</v>
      </c>
      <c r="S99" s="345">
        <v>0.52200000000000002</v>
      </c>
      <c r="T99"/>
      <c r="U99"/>
      <c r="V99" s="345">
        <v>0.14199999999999999</v>
      </c>
      <c r="W99" s="345">
        <v>0.17299999999999999</v>
      </c>
      <c r="X99"/>
      <c r="Y99"/>
      <c r="Z99"/>
      <c r="AA99"/>
      <c r="AB99"/>
      <c r="AC99" s="347">
        <v>29.7</v>
      </c>
      <c r="AD99"/>
      <c r="AE99"/>
      <c r="AF99"/>
      <c r="AG99"/>
      <c r="AH99" s="347">
        <v>59.4</v>
      </c>
      <c r="AI99"/>
      <c r="AJ99" s="347">
        <v>27.3</v>
      </c>
      <c r="AK99"/>
      <c r="AL99" s="347">
        <v>8.4</v>
      </c>
      <c r="AM99" s="345">
        <v>8.0000000000000002E-3</v>
      </c>
      <c r="AN99"/>
      <c r="AO99" s="347">
        <v>4</v>
      </c>
      <c r="AP99" s="344">
        <v>60.15</v>
      </c>
      <c r="AQ99" s="344">
        <v>0.85</v>
      </c>
      <c r="AR99"/>
      <c r="AS99"/>
      <c r="AT99"/>
      <c r="AU99"/>
      <c r="AV99" s="345">
        <v>13.569000000000001</v>
      </c>
      <c r="AW99" s="345">
        <v>12.109</v>
      </c>
      <c r="AX99"/>
      <c r="AY99"/>
      <c r="AZ99"/>
      <c r="BA99"/>
      <c r="BB99"/>
      <c r="BC99"/>
      <c r="BD99" s="344">
        <v>25.82</v>
      </c>
      <c r="BE99" s="349">
        <f t="shared" ref="BE99:BF114" si="166">(BE97+BE98)/2</f>
        <v>48.173749999999998</v>
      </c>
      <c r="BF99" s="344">
        <v>12.38</v>
      </c>
    </row>
    <row r="100" spans="1:58" x14ac:dyDescent="0.25">
      <c r="A100" s="232">
        <v>41005</v>
      </c>
      <c r="B100" s="344">
        <v>6.34</v>
      </c>
      <c r="C100" s="345">
        <v>6.19</v>
      </c>
      <c r="D100"/>
      <c r="E100"/>
      <c r="F100"/>
      <c r="G100"/>
      <c r="H100" s="344">
        <v>7.27</v>
      </c>
      <c r="I100" s="344">
        <v>1.21</v>
      </c>
      <c r="J100"/>
      <c r="K100"/>
      <c r="L100"/>
      <c r="M100"/>
      <c r="N100" s="346">
        <v>34</v>
      </c>
      <c r="O100"/>
      <c r="P100"/>
      <c r="Q100"/>
      <c r="R100" s="346">
        <v>0</v>
      </c>
      <c r="S100" s="345">
        <v>0.66100000000000003</v>
      </c>
      <c r="T100"/>
      <c r="U100"/>
      <c r="V100" s="345">
        <v>0.13</v>
      </c>
      <c r="W100" s="345">
        <v>0.192</v>
      </c>
      <c r="X100"/>
      <c r="Y100"/>
      <c r="Z100"/>
      <c r="AA100"/>
      <c r="AB100"/>
      <c r="AC100" s="347">
        <v>29.9</v>
      </c>
      <c r="AD100"/>
      <c r="AE100"/>
      <c r="AF100"/>
      <c r="AG100"/>
      <c r="AH100" s="347">
        <v>59.8</v>
      </c>
      <c r="AI100"/>
      <c r="AJ100" s="347">
        <v>25.5</v>
      </c>
      <c r="AK100"/>
      <c r="AL100" s="347">
        <v>7.6</v>
      </c>
      <c r="AM100" s="345">
        <v>1.0999999999999999E-2</v>
      </c>
      <c r="AN100"/>
      <c r="AO100" s="347">
        <v>4.0999999999999996</v>
      </c>
      <c r="AP100" s="344">
        <v>55.72</v>
      </c>
      <c r="AQ100" s="344">
        <v>0.82</v>
      </c>
      <c r="AR100"/>
      <c r="AS100"/>
      <c r="AT100"/>
      <c r="AU100"/>
      <c r="AV100" s="345">
        <v>13.925000000000001</v>
      </c>
      <c r="AW100" s="345">
        <v>12.486000000000001</v>
      </c>
      <c r="AX100"/>
      <c r="AY100"/>
      <c r="AZ100"/>
      <c r="BA100"/>
      <c r="BB100"/>
      <c r="BC100"/>
      <c r="BD100" s="344">
        <v>26.85</v>
      </c>
      <c r="BE100" s="349">
        <f t="shared" si="166"/>
        <v>47.646874999999994</v>
      </c>
      <c r="BF100" s="344">
        <v>14.32</v>
      </c>
    </row>
    <row r="101" spans="1:58" x14ac:dyDescent="0.25">
      <c r="A101" s="232">
        <v>41006</v>
      </c>
      <c r="B101" s="344">
        <v>6.59</v>
      </c>
      <c r="C101" s="345">
        <v>6.15</v>
      </c>
      <c r="D101"/>
      <c r="E101"/>
      <c r="F101"/>
      <c r="G101"/>
      <c r="H101" s="344">
        <v>7.27</v>
      </c>
      <c r="I101" s="344">
        <v>1.26</v>
      </c>
      <c r="J101"/>
      <c r="K101"/>
      <c r="L101"/>
      <c r="M101"/>
      <c r="N101" s="346">
        <v>41</v>
      </c>
      <c r="O101"/>
      <c r="P101"/>
      <c r="Q101"/>
      <c r="R101" s="346">
        <v>0</v>
      </c>
      <c r="S101" s="345">
        <v>0.67300000000000004</v>
      </c>
      <c r="T101"/>
      <c r="U101"/>
      <c r="V101" s="345">
        <v>0.112</v>
      </c>
      <c r="W101" s="345">
        <v>0.17399999999999999</v>
      </c>
      <c r="X101"/>
      <c r="Y101"/>
      <c r="Z101"/>
      <c r="AA101"/>
      <c r="AB101"/>
      <c r="AC101" s="347">
        <v>31.7</v>
      </c>
      <c r="AD101"/>
      <c r="AE101"/>
      <c r="AF101"/>
      <c r="AG101"/>
      <c r="AH101" s="347">
        <v>63.4</v>
      </c>
      <c r="AI101"/>
      <c r="AJ101" s="347">
        <v>27.1</v>
      </c>
      <c r="AK101"/>
      <c r="AL101" s="347">
        <v>7.4</v>
      </c>
      <c r="AM101" s="345">
        <v>9.0999999999999998E-2</v>
      </c>
      <c r="AN101"/>
      <c r="AO101" s="347">
        <v>4.0999999999999996</v>
      </c>
      <c r="AP101" s="344">
        <v>55.26</v>
      </c>
      <c r="AQ101" s="344">
        <v>0.7</v>
      </c>
      <c r="AR101"/>
      <c r="AS101"/>
      <c r="AT101"/>
      <c r="AU101"/>
      <c r="AV101" s="345">
        <v>14.27</v>
      </c>
      <c r="AW101" s="345">
        <v>12.83</v>
      </c>
      <c r="AX101"/>
      <c r="AY101"/>
      <c r="AZ101"/>
      <c r="BA101"/>
      <c r="BB101"/>
      <c r="BC101"/>
      <c r="BD101" s="344">
        <v>26.6</v>
      </c>
      <c r="BE101" s="349">
        <f t="shared" si="166"/>
        <v>47.910312499999996</v>
      </c>
      <c r="BF101" s="344">
        <v>11.91</v>
      </c>
    </row>
    <row r="102" spans="1:58" x14ac:dyDescent="0.25">
      <c r="A102" s="232">
        <v>41007</v>
      </c>
      <c r="B102" s="349">
        <f t="shared" ref="B102" si="167">(B100+B101)/2</f>
        <v>6.4649999999999999</v>
      </c>
      <c r="C102" s="339">
        <f>(C99+C100)/2</f>
        <v>6.2650000000000006</v>
      </c>
      <c r="D102"/>
      <c r="E102"/>
      <c r="F102"/>
      <c r="G102"/>
      <c r="H102" s="349">
        <f t="shared" ref="H102:I103" si="168">(H100+H101)/2</f>
        <v>7.27</v>
      </c>
      <c r="I102" s="349">
        <f t="shared" si="168"/>
        <v>1.2349999999999999</v>
      </c>
      <c r="J102"/>
      <c r="K102"/>
      <c r="L102"/>
      <c r="M102"/>
      <c r="N102" s="349">
        <f t="shared" ref="N102" si="169">(N100+N101)/2</f>
        <v>37.5</v>
      </c>
      <c r="O102"/>
      <c r="P102"/>
      <c r="Q102"/>
      <c r="R102" s="349">
        <f t="shared" ref="R102:S102" si="170">(R100+R101)/2</f>
        <v>0</v>
      </c>
      <c r="S102" s="349">
        <f t="shared" si="170"/>
        <v>0.66700000000000004</v>
      </c>
      <c r="T102"/>
      <c r="U102"/>
      <c r="V102" s="349">
        <f t="shared" ref="V102:W102" si="171">(V100+V101)/2</f>
        <v>0.121</v>
      </c>
      <c r="W102" s="349">
        <f t="shared" si="171"/>
        <v>0.183</v>
      </c>
      <c r="X102"/>
      <c r="Y102"/>
      <c r="Z102"/>
      <c r="AA102"/>
      <c r="AB102"/>
      <c r="AC102" s="349">
        <f t="shared" ref="AC102" si="172">(AC100+AC101)/2</f>
        <v>30.799999999999997</v>
      </c>
      <c r="AD102"/>
      <c r="AE102"/>
      <c r="AF102"/>
      <c r="AG102"/>
      <c r="AH102" s="349">
        <f t="shared" ref="AH102" si="173">(AH100+AH101)/2</f>
        <v>61.599999999999994</v>
      </c>
      <c r="AI102"/>
      <c r="AJ102" s="349">
        <f t="shared" ref="AJ102" si="174">(AJ100+AJ101)/2</f>
        <v>26.3</v>
      </c>
      <c r="AK102"/>
      <c r="AL102" s="349">
        <f t="shared" ref="AL102:AM102" si="175">(AL100+AL101)/2</f>
        <v>7.5</v>
      </c>
      <c r="AM102" s="349">
        <f t="shared" si="175"/>
        <v>5.0999999999999997E-2</v>
      </c>
      <c r="AN102"/>
      <c r="AO102" s="349">
        <f t="shared" ref="AO102:AQ102" si="176">(AO100+AO101)/2</f>
        <v>4.0999999999999996</v>
      </c>
      <c r="AP102" s="349">
        <f t="shared" si="176"/>
        <v>55.489999999999995</v>
      </c>
      <c r="AQ102" s="349">
        <f t="shared" si="176"/>
        <v>0.76</v>
      </c>
      <c r="AR102"/>
      <c r="AS102"/>
      <c r="AT102"/>
      <c r="AU102"/>
      <c r="AV102" s="339">
        <f>(AV99+AV100)/2</f>
        <v>13.747</v>
      </c>
      <c r="AW102" s="339">
        <f>(AW99+AW100)/2</f>
        <v>12.297499999999999</v>
      </c>
      <c r="AX102"/>
      <c r="AY102"/>
      <c r="AZ102"/>
      <c r="BA102"/>
      <c r="BB102"/>
      <c r="BC102"/>
      <c r="BD102" s="349">
        <f t="shared" ref="BD102" si="177">(BD100+BD101)/2</f>
        <v>26.725000000000001</v>
      </c>
      <c r="BE102" s="349">
        <f t="shared" si="166"/>
        <v>47.778593749999999</v>
      </c>
      <c r="BF102" s="349">
        <f t="shared" si="166"/>
        <v>13.115</v>
      </c>
    </row>
    <row r="103" spans="1:58" x14ac:dyDescent="0.25">
      <c r="A103" s="232">
        <v>41008</v>
      </c>
      <c r="B103" s="344">
        <v>6.18</v>
      </c>
      <c r="C103" s="345">
        <v>6.28</v>
      </c>
      <c r="D103"/>
      <c r="E103"/>
      <c r="F103"/>
      <c r="G103"/>
      <c r="H103" s="349">
        <f t="shared" si="168"/>
        <v>7.27</v>
      </c>
      <c r="I103" s="344">
        <v>1.1299999999999999</v>
      </c>
      <c r="J103"/>
      <c r="K103"/>
      <c r="L103"/>
      <c r="M103"/>
      <c r="N103" s="346">
        <v>39</v>
      </c>
      <c r="O103"/>
      <c r="P103"/>
      <c r="Q103"/>
      <c r="R103" s="346">
        <v>0</v>
      </c>
      <c r="S103" s="345">
        <v>0.53100000000000003</v>
      </c>
      <c r="T103"/>
      <c r="U103"/>
      <c r="V103" s="345">
        <v>0.379</v>
      </c>
      <c r="W103" s="345">
        <v>0.219</v>
      </c>
      <c r="X103"/>
      <c r="Y103"/>
      <c r="Z103"/>
      <c r="AA103"/>
      <c r="AB103"/>
      <c r="AC103" s="347">
        <v>31.5</v>
      </c>
      <c r="AD103"/>
      <c r="AE103"/>
      <c r="AF103"/>
      <c r="AG103"/>
      <c r="AH103" s="347">
        <v>63</v>
      </c>
      <c r="AI103"/>
      <c r="AJ103" s="347">
        <v>25.7</v>
      </c>
      <c r="AK103"/>
      <c r="AL103" s="347">
        <v>1</v>
      </c>
      <c r="AM103" s="345">
        <v>1.0999999999999999E-2</v>
      </c>
      <c r="AN103"/>
      <c r="AO103" s="347">
        <v>3.7</v>
      </c>
      <c r="AP103" s="344">
        <v>49.86</v>
      </c>
      <c r="AQ103" s="344">
        <v>0.7</v>
      </c>
      <c r="AR103"/>
      <c r="AS103"/>
      <c r="AT103"/>
      <c r="AU103"/>
      <c r="AV103" s="345">
        <v>13.845000000000001</v>
      </c>
      <c r="AW103" s="345">
        <v>12.398999999999999</v>
      </c>
      <c r="AX103"/>
      <c r="AY103"/>
      <c r="AZ103"/>
      <c r="BA103"/>
      <c r="BB103"/>
      <c r="BC103"/>
      <c r="BD103" s="344">
        <v>23.47</v>
      </c>
      <c r="BE103" s="349">
        <f t="shared" si="166"/>
        <v>47.844453125000001</v>
      </c>
      <c r="BF103" s="344">
        <v>12.98</v>
      </c>
    </row>
    <row r="104" spans="1:58" x14ac:dyDescent="0.25">
      <c r="A104" s="232">
        <v>41009</v>
      </c>
      <c r="B104" s="344">
        <v>6.31</v>
      </c>
      <c r="C104" s="345">
        <v>6.19</v>
      </c>
      <c r="D104"/>
      <c r="E104"/>
      <c r="F104"/>
      <c r="G104"/>
      <c r="H104" s="344">
        <v>6.57</v>
      </c>
      <c r="I104" s="344">
        <v>0.41</v>
      </c>
      <c r="J104"/>
      <c r="K104"/>
      <c r="L104"/>
      <c r="M104"/>
      <c r="N104" s="346">
        <v>43</v>
      </c>
      <c r="O104"/>
      <c r="P104"/>
      <c r="Q104"/>
      <c r="R104" s="346">
        <v>0</v>
      </c>
      <c r="S104" s="345">
        <v>0.57899999999999996</v>
      </c>
      <c r="T104"/>
      <c r="U104"/>
      <c r="V104" s="345">
        <v>0.156</v>
      </c>
      <c r="W104" s="345">
        <v>0.39700000000000002</v>
      </c>
      <c r="X104"/>
      <c r="Y104"/>
      <c r="Z104"/>
      <c r="AA104"/>
      <c r="AB104"/>
      <c r="AC104" s="347">
        <v>26.6</v>
      </c>
      <c r="AD104"/>
      <c r="AE104"/>
      <c r="AF104"/>
      <c r="AG104"/>
      <c r="AH104" s="347">
        <v>53.2</v>
      </c>
      <c r="AI104"/>
      <c r="AJ104" s="347">
        <v>28.6</v>
      </c>
      <c r="AK104"/>
      <c r="AL104" s="347">
        <v>5.2</v>
      </c>
      <c r="AM104" s="345">
        <v>2.4E-2</v>
      </c>
      <c r="AN104"/>
      <c r="AO104" s="347">
        <v>3.6</v>
      </c>
      <c r="AP104" s="349">
        <f>(AP102+AP103)/2</f>
        <v>52.674999999999997</v>
      </c>
      <c r="AQ104" s="349">
        <f>(AQ102+AQ103)/2</f>
        <v>0.73</v>
      </c>
      <c r="AR104"/>
      <c r="AS104"/>
      <c r="AT104"/>
      <c r="AU104"/>
      <c r="AV104" s="345">
        <v>14.026999999999999</v>
      </c>
      <c r="AW104" s="345">
        <v>12.513999999999999</v>
      </c>
      <c r="AX104"/>
      <c r="AY104"/>
      <c r="AZ104"/>
      <c r="BA104"/>
      <c r="BB104"/>
      <c r="BC104"/>
      <c r="BD104" s="344">
        <v>25.35</v>
      </c>
      <c r="BE104" s="349">
        <f t="shared" si="166"/>
        <v>47.8115234375</v>
      </c>
      <c r="BF104" s="344">
        <v>12.92</v>
      </c>
    </row>
    <row r="105" spans="1:58" x14ac:dyDescent="0.25">
      <c r="A105" s="232">
        <v>41010</v>
      </c>
      <c r="B105" s="344">
        <v>6.27</v>
      </c>
      <c r="C105" s="345">
        <v>5.53</v>
      </c>
      <c r="D105"/>
      <c r="E105"/>
      <c r="F105"/>
      <c r="G105"/>
      <c r="H105" s="344">
        <v>5.61</v>
      </c>
      <c r="I105" s="344">
        <v>0.91</v>
      </c>
      <c r="J105"/>
      <c r="K105"/>
      <c r="L105"/>
      <c r="M105"/>
      <c r="N105" s="346">
        <v>54</v>
      </c>
      <c r="O105"/>
      <c r="P105"/>
      <c r="Q105"/>
      <c r="R105" s="346">
        <v>0</v>
      </c>
      <c r="S105" s="345">
        <v>0.68100000000000005</v>
      </c>
      <c r="T105"/>
      <c r="U105"/>
      <c r="V105" s="345">
        <v>0.14899999999999999</v>
      </c>
      <c r="W105" s="345">
        <v>0.95599999999999996</v>
      </c>
      <c r="X105"/>
      <c r="Y105"/>
      <c r="Z105"/>
      <c r="AA105"/>
      <c r="AB105"/>
      <c r="AC105" s="347">
        <v>30.2</v>
      </c>
      <c r="AD105"/>
      <c r="AE105"/>
      <c r="AF105"/>
      <c r="AG105"/>
      <c r="AH105" s="347">
        <v>60.4</v>
      </c>
      <c r="AI105"/>
      <c r="AJ105" s="347">
        <v>26.2</v>
      </c>
      <c r="AK105"/>
      <c r="AL105" s="347">
        <v>5.7</v>
      </c>
      <c r="AM105" s="345">
        <v>7.1999999999999995E-2</v>
      </c>
      <c r="AN105"/>
      <c r="AO105" s="347">
        <v>3.8</v>
      </c>
      <c r="AP105" s="344">
        <v>59.65</v>
      </c>
      <c r="AQ105" s="344">
        <v>1.21</v>
      </c>
      <c r="AR105"/>
      <c r="AS105"/>
      <c r="AT105"/>
      <c r="AU105"/>
      <c r="AV105" s="345">
        <v>14.129</v>
      </c>
      <c r="AW105" s="345">
        <v>12.766</v>
      </c>
      <c r="AX105"/>
      <c r="AY105"/>
      <c r="AZ105"/>
      <c r="BA105"/>
      <c r="BB105"/>
      <c r="BC105"/>
      <c r="BD105" s="344">
        <v>36.9</v>
      </c>
      <c r="BE105" s="349">
        <f t="shared" si="166"/>
        <v>47.827988281250001</v>
      </c>
      <c r="BF105" s="344">
        <v>13.36</v>
      </c>
    </row>
    <row r="106" spans="1:58" x14ac:dyDescent="0.25">
      <c r="A106" s="232">
        <v>41011</v>
      </c>
      <c r="B106" s="344">
        <v>6.25</v>
      </c>
      <c r="C106" s="345">
        <v>5.6</v>
      </c>
      <c r="D106"/>
      <c r="E106"/>
      <c r="F106"/>
      <c r="G106"/>
      <c r="H106" s="344">
        <v>6.94</v>
      </c>
      <c r="I106" s="344">
        <v>1.26</v>
      </c>
      <c r="J106"/>
      <c r="K106"/>
      <c r="L106"/>
      <c r="M106"/>
      <c r="N106" s="346">
        <v>42</v>
      </c>
      <c r="O106"/>
      <c r="P106"/>
      <c r="Q106"/>
      <c r="R106" s="346">
        <v>0</v>
      </c>
      <c r="S106" s="345">
        <v>0.68300000000000005</v>
      </c>
      <c r="T106"/>
      <c r="U106"/>
      <c r="V106" s="345">
        <v>0.191</v>
      </c>
      <c r="W106" s="345">
        <v>0.54700000000000004</v>
      </c>
      <c r="X106"/>
      <c r="Y106"/>
      <c r="Z106"/>
      <c r="AA106"/>
      <c r="AB106"/>
      <c r="AC106" s="347">
        <v>33.299999999999997</v>
      </c>
      <c r="AD106"/>
      <c r="AE106"/>
      <c r="AF106"/>
      <c r="AG106"/>
      <c r="AH106" s="347">
        <v>66.599999999999994</v>
      </c>
      <c r="AI106"/>
      <c r="AJ106" s="347">
        <v>28.1</v>
      </c>
      <c r="AK106"/>
      <c r="AL106" s="347">
        <v>6</v>
      </c>
      <c r="AM106" s="345">
        <v>0.107</v>
      </c>
      <c r="AN106"/>
      <c r="AO106" s="347">
        <v>3.9</v>
      </c>
      <c r="AP106" s="344">
        <v>59.54</v>
      </c>
      <c r="AQ106" s="344">
        <v>0.87</v>
      </c>
      <c r="AR106"/>
      <c r="AS106"/>
      <c r="AT106"/>
      <c r="AU106"/>
      <c r="AV106" s="345">
        <v>14.109</v>
      </c>
      <c r="AW106" s="345">
        <v>12.695</v>
      </c>
      <c r="AX106"/>
      <c r="AY106"/>
      <c r="AZ106"/>
      <c r="BA106"/>
      <c r="BB106"/>
      <c r="BC106"/>
      <c r="BD106" s="344">
        <v>31.63</v>
      </c>
      <c r="BE106" s="349">
        <f t="shared" si="166"/>
        <v>47.819755859375</v>
      </c>
      <c r="BF106" s="344">
        <v>13.52</v>
      </c>
    </row>
    <row r="107" spans="1:58" x14ac:dyDescent="0.25">
      <c r="A107" s="232">
        <v>41012</v>
      </c>
      <c r="B107" s="344">
        <v>5.91</v>
      </c>
      <c r="C107" s="345">
        <v>5.95</v>
      </c>
      <c r="D107"/>
      <c r="E107"/>
      <c r="F107"/>
      <c r="G107"/>
      <c r="H107" s="344">
        <v>6.72</v>
      </c>
      <c r="I107" s="344">
        <v>1.35</v>
      </c>
      <c r="J107"/>
      <c r="K107"/>
      <c r="L107"/>
      <c r="M107"/>
      <c r="N107" s="346">
        <v>46</v>
      </c>
      <c r="O107"/>
      <c r="P107"/>
      <c r="Q107"/>
      <c r="R107" s="346">
        <v>3</v>
      </c>
      <c r="S107" s="345">
        <v>0.53300000000000003</v>
      </c>
      <c r="T107"/>
      <c r="U107"/>
      <c r="V107" s="345">
        <v>0.33100000000000002</v>
      </c>
      <c r="W107" s="345">
        <v>0.56699999999999995</v>
      </c>
      <c r="X107"/>
      <c r="Y107"/>
      <c r="Z107"/>
      <c r="AA107"/>
      <c r="AB107"/>
      <c r="AC107" s="347">
        <v>31.2</v>
      </c>
      <c r="AD107"/>
      <c r="AE107"/>
      <c r="AF107"/>
      <c r="AG107"/>
      <c r="AH107" s="347">
        <v>62.4</v>
      </c>
      <c r="AI107"/>
      <c r="AJ107" s="347">
        <v>26.3</v>
      </c>
      <c r="AK107"/>
      <c r="AL107" s="347">
        <v>6.4</v>
      </c>
      <c r="AM107" s="345">
        <v>8.9999999999999993E-3</v>
      </c>
      <c r="AN107"/>
      <c r="AO107" s="347">
        <v>3.4</v>
      </c>
      <c r="AP107" s="344">
        <v>59.67</v>
      </c>
      <c r="AQ107" s="344">
        <v>0.8</v>
      </c>
      <c r="AR107"/>
      <c r="AS107"/>
      <c r="AT107"/>
      <c r="AU107"/>
      <c r="AV107" s="345">
        <v>13.968999999999999</v>
      </c>
      <c r="AW107" s="345">
        <v>12.603</v>
      </c>
      <c r="AX107"/>
      <c r="AY107"/>
      <c r="AZ107"/>
      <c r="BA107"/>
      <c r="BB107"/>
      <c r="BC107"/>
      <c r="BD107" s="344">
        <v>29.19</v>
      </c>
      <c r="BE107" s="349">
        <f t="shared" si="166"/>
        <v>47.823872070312504</v>
      </c>
      <c r="BF107" s="344">
        <v>11.36</v>
      </c>
    </row>
    <row r="108" spans="1:58" x14ac:dyDescent="0.25">
      <c r="A108" s="232">
        <v>41013</v>
      </c>
      <c r="B108" s="344">
        <v>6.25</v>
      </c>
      <c r="C108" s="345">
        <v>6.14</v>
      </c>
      <c r="D108"/>
      <c r="E108"/>
      <c r="F108"/>
      <c r="G108"/>
      <c r="H108" s="344">
        <v>7.21</v>
      </c>
      <c r="I108" s="344">
        <v>1.36</v>
      </c>
      <c r="J108"/>
      <c r="K108"/>
      <c r="L108"/>
      <c r="M108"/>
      <c r="N108" s="346">
        <v>53</v>
      </c>
      <c r="O108"/>
      <c r="P108"/>
      <c r="Q108"/>
      <c r="R108" s="346">
        <v>1</v>
      </c>
      <c r="S108" s="345">
        <v>0.54600000000000004</v>
      </c>
      <c r="T108"/>
      <c r="U108"/>
      <c r="V108" s="345">
        <v>0.38100000000000001</v>
      </c>
      <c r="W108" s="345">
        <v>0.28999999999999998</v>
      </c>
      <c r="X108"/>
      <c r="Y108"/>
      <c r="Z108"/>
      <c r="AA108"/>
      <c r="AB108"/>
      <c r="AC108" s="347">
        <v>29.8</v>
      </c>
      <c r="AD108"/>
      <c r="AE108"/>
      <c r="AF108"/>
      <c r="AG108"/>
      <c r="AH108" s="347">
        <v>59.6</v>
      </c>
      <c r="AI108"/>
      <c r="AJ108" s="347">
        <v>25.5</v>
      </c>
      <c r="AK108"/>
      <c r="AL108" s="347">
        <v>6.9</v>
      </c>
      <c r="AM108" s="345">
        <v>1.0999999999999999E-2</v>
      </c>
      <c r="AN108"/>
      <c r="AO108" s="347">
        <v>3.4</v>
      </c>
      <c r="AP108" s="344">
        <v>60.55</v>
      </c>
      <c r="AQ108" s="344">
        <v>0.79</v>
      </c>
      <c r="AR108"/>
      <c r="AS108"/>
      <c r="AT108"/>
      <c r="AU108"/>
      <c r="AV108" s="345">
        <v>14.172000000000001</v>
      </c>
      <c r="AW108" s="345">
        <v>12.772</v>
      </c>
      <c r="AX108"/>
      <c r="AY108"/>
      <c r="AZ108"/>
      <c r="BA108"/>
      <c r="BB108"/>
      <c r="BC108"/>
      <c r="BD108" s="344">
        <v>24.86</v>
      </c>
      <c r="BE108" s="349">
        <f t="shared" si="166"/>
        <v>47.821813964843756</v>
      </c>
      <c r="BF108" s="344">
        <v>12.32</v>
      </c>
    </row>
    <row r="109" spans="1:58" x14ac:dyDescent="0.25">
      <c r="A109" s="232">
        <v>41014</v>
      </c>
      <c r="B109" s="349">
        <f t="shared" ref="B109" si="178">(B107+B108)/2</f>
        <v>6.08</v>
      </c>
      <c r="C109" s="339">
        <f>(C106+C107)/2</f>
        <v>5.7750000000000004</v>
      </c>
      <c r="D109"/>
      <c r="E109"/>
      <c r="F109"/>
      <c r="G109"/>
      <c r="H109" s="349">
        <f t="shared" ref="H109:I109" si="179">(H107+H108)/2</f>
        <v>6.9649999999999999</v>
      </c>
      <c r="I109" s="349">
        <f t="shared" si="179"/>
        <v>1.355</v>
      </c>
      <c r="J109"/>
      <c r="K109"/>
      <c r="L109"/>
      <c r="M109"/>
      <c r="N109" s="349">
        <f t="shared" ref="N109" si="180">(N107+N108)/2</f>
        <v>49.5</v>
      </c>
      <c r="O109"/>
      <c r="P109"/>
      <c r="Q109"/>
      <c r="R109" s="349">
        <f t="shared" ref="R109:S109" si="181">(R107+R108)/2</f>
        <v>2</v>
      </c>
      <c r="S109" s="349">
        <f t="shared" si="181"/>
        <v>0.53950000000000009</v>
      </c>
      <c r="T109"/>
      <c r="U109"/>
      <c r="V109" s="349">
        <f t="shared" ref="V109:W109" si="182">(V107+V108)/2</f>
        <v>0.35599999999999998</v>
      </c>
      <c r="W109" s="349">
        <f t="shared" si="182"/>
        <v>0.42849999999999999</v>
      </c>
      <c r="X109"/>
      <c r="Y109"/>
      <c r="Z109"/>
      <c r="AA109"/>
      <c r="AB109"/>
      <c r="AC109" s="349">
        <f t="shared" ref="AC109" si="183">(AC107+AC108)/2</f>
        <v>30.5</v>
      </c>
      <c r="AD109"/>
      <c r="AE109"/>
      <c r="AF109"/>
      <c r="AG109"/>
      <c r="AH109" s="349">
        <f t="shared" ref="AH109" si="184">(AH107+AH108)/2</f>
        <v>61</v>
      </c>
      <c r="AI109"/>
      <c r="AJ109" s="349">
        <f t="shared" ref="AJ109" si="185">(AJ107+AJ108)/2</f>
        <v>25.9</v>
      </c>
      <c r="AK109"/>
      <c r="AL109" s="349">
        <f t="shared" ref="AL109:AM109" si="186">(AL107+AL108)/2</f>
        <v>6.65</v>
      </c>
      <c r="AM109" s="349">
        <f t="shared" si="186"/>
        <v>9.9999999999999985E-3</v>
      </c>
      <c r="AN109"/>
      <c r="AO109" s="349">
        <f t="shared" ref="AO109:AQ109" si="187">(AO107+AO108)/2</f>
        <v>3.4</v>
      </c>
      <c r="AP109" s="349">
        <f t="shared" si="187"/>
        <v>60.11</v>
      </c>
      <c r="AQ109" s="349">
        <f t="shared" si="187"/>
        <v>0.79500000000000004</v>
      </c>
      <c r="AR109"/>
      <c r="AS109"/>
      <c r="AT109"/>
      <c r="AU109"/>
      <c r="AV109" s="339">
        <f>(AV106+AV107)/2</f>
        <v>14.039</v>
      </c>
      <c r="AW109" s="339">
        <f>(AW106+AW107)/2</f>
        <v>12.649000000000001</v>
      </c>
      <c r="AX109"/>
      <c r="AY109"/>
      <c r="AZ109"/>
      <c r="BA109"/>
      <c r="BB109"/>
      <c r="BC109"/>
      <c r="BD109" s="349">
        <f t="shared" ref="BD109" si="188">(BD107+BD108)/2</f>
        <v>27.024999999999999</v>
      </c>
      <c r="BE109" s="349">
        <f t="shared" si="166"/>
        <v>47.82284301757813</v>
      </c>
      <c r="BF109" s="349">
        <f t="shared" si="166"/>
        <v>11.84</v>
      </c>
    </row>
    <row r="110" spans="1:58" x14ac:dyDescent="0.25">
      <c r="A110" s="232">
        <v>41015</v>
      </c>
      <c r="B110" s="344">
        <v>5.97</v>
      </c>
      <c r="C110" s="345">
        <v>6.12</v>
      </c>
      <c r="D110"/>
      <c r="E110"/>
      <c r="F110"/>
      <c r="G110"/>
      <c r="H110" s="344">
        <v>6.83</v>
      </c>
      <c r="I110" s="344">
        <v>1.33</v>
      </c>
      <c r="J110"/>
      <c r="K110"/>
      <c r="L110"/>
      <c r="M110"/>
      <c r="N110" s="346">
        <v>51</v>
      </c>
      <c r="O110"/>
      <c r="P110"/>
      <c r="Q110"/>
      <c r="R110" s="346">
        <v>4</v>
      </c>
      <c r="S110" s="345">
        <v>0.54600000000000004</v>
      </c>
      <c r="T110"/>
      <c r="U110"/>
      <c r="V110" s="345">
        <v>0.95399999999999996</v>
      </c>
      <c r="W110" s="345">
        <v>0.623</v>
      </c>
      <c r="X110"/>
      <c r="Y110"/>
      <c r="Z110"/>
      <c r="AA110"/>
      <c r="AB110"/>
      <c r="AC110" s="347">
        <v>26.5</v>
      </c>
      <c r="AD110"/>
      <c r="AE110"/>
      <c r="AF110"/>
      <c r="AG110"/>
      <c r="AH110" s="347">
        <v>53</v>
      </c>
      <c r="AI110"/>
      <c r="AJ110" s="347">
        <v>23.7</v>
      </c>
      <c r="AK110"/>
      <c r="AL110" s="347">
        <v>7.7</v>
      </c>
      <c r="AM110" s="345">
        <v>9.4E-2</v>
      </c>
      <c r="AN110"/>
      <c r="AO110" s="347">
        <v>3.2</v>
      </c>
      <c r="AP110" s="344">
        <v>60.15</v>
      </c>
      <c r="AQ110" s="344">
        <v>0.81</v>
      </c>
      <c r="AR110"/>
      <c r="AS110"/>
      <c r="AT110"/>
      <c r="AU110"/>
      <c r="AV110" s="345">
        <v>15.026999999999999</v>
      </c>
      <c r="AW110" s="345">
        <v>12.773</v>
      </c>
      <c r="AX110"/>
      <c r="AY110"/>
      <c r="AZ110"/>
      <c r="BA110"/>
      <c r="BB110"/>
      <c r="BC110"/>
      <c r="BD110" s="344">
        <v>28.06</v>
      </c>
      <c r="BE110" s="349">
        <f t="shared" si="166"/>
        <v>47.822328491210939</v>
      </c>
      <c r="BF110" s="344">
        <v>11.821999999999999</v>
      </c>
    </row>
    <row r="111" spans="1:58" x14ac:dyDescent="0.25">
      <c r="A111" s="232">
        <v>41016</v>
      </c>
      <c r="B111" s="344">
        <v>6.21</v>
      </c>
      <c r="C111" s="345">
        <v>6.25</v>
      </c>
      <c r="D111"/>
      <c r="E111"/>
      <c r="F111"/>
      <c r="G111"/>
      <c r="H111" s="344">
        <v>7</v>
      </c>
      <c r="I111" s="349">
        <f>(I109+I110)/2</f>
        <v>1.3425</v>
      </c>
      <c r="J111"/>
      <c r="K111"/>
      <c r="L111"/>
      <c r="M111"/>
      <c r="N111" s="346">
        <v>47</v>
      </c>
      <c r="O111"/>
      <c r="P111"/>
      <c r="Q111"/>
      <c r="R111" s="346">
        <v>0</v>
      </c>
      <c r="S111" s="345">
        <v>0.51200000000000001</v>
      </c>
      <c r="T111"/>
      <c r="U111"/>
      <c r="V111" s="345">
        <v>0.30199999999999999</v>
      </c>
      <c r="W111" s="345">
        <v>0.39</v>
      </c>
      <c r="X111"/>
      <c r="Y111"/>
      <c r="Z111"/>
      <c r="AA111"/>
      <c r="AB111"/>
      <c r="AC111" s="347">
        <v>28.7</v>
      </c>
      <c r="AD111"/>
      <c r="AE111"/>
      <c r="AF111"/>
      <c r="AG111"/>
      <c r="AH111" s="347">
        <v>57.4</v>
      </c>
      <c r="AI111"/>
      <c r="AJ111" s="347">
        <v>23.7</v>
      </c>
      <c r="AK111"/>
      <c r="AL111" s="347">
        <v>7.2</v>
      </c>
      <c r="AM111" s="345">
        <v>6.0999999999999999E-2</v>
      </c>
      <c r="AN111"/>
      <c r="AO111" s="347">
        <v>2.8</v>
      </c>
      <c r="AP111" s="349">
        <f>(AP109+AP110)/2</f>
        <v>60.129999999999995</v>
      </c>
      <c r="AQ111" s="349">
        <f>(AQ109+AQ110)/2</f>
        <v>0.80249999999999999</v>
      </c>
      <c r="AR111"/>
      <c r="AS111"/>
      <c r="AT111"/>
      <c r="AU111"/>
      <c r="AV111" s="339">
        <f>(AV108+AV109)/2</f>
        <v>14.105499999999999</v>
      </c>
      <c r="AW111" s="339">
        <f>(AW108+AW109)/2</f>
        <v>12.7105</v>
      </c>
      <c r="AX111"/>
      <c r="AY111"/>
      <c r="AZ111"/>
      <c r="BA111"/>
      <c r="BB111"/>
      <c r="BC111"/>
      <c r="BD111" s="344">
        <v>21.74</v>
      </c>
      <c r="BE111" s="349">
        <f t="shared" si="166"/>
        <v>47.822585754394538</v>
      </c>
      <c r="BF111" s="344">
        <v>11.23</v>
      </c>
    </row>
    <row r="112" spans="1:58" x14ac:dyDescent="0.25">
      <c r="A112" s="232">
        <v>41017</v>
      </c>
      <c r="B112" s="344">
        <v>6.83</v>
      </c>
      <c r="C112" s="345">
        <v>6.18</v>
      </c>
      <c r="D112"/>
      <c r="E112"/>
      <c r="F112"/>
      <c r="G112"/>
      <c r="H112" s="344">
        <v>6.79</v>
      </c>
      <c r="I112" s="344">
        <v>1.32</v>
      </c>
      <c r="J112"/>
      <c r="K112"/>
      <c r="L112"/>
      <c r="M112"/>
      <c r="N112" s="346">
        <v>55</v>
      </c>
      <c r="O112"/>
      <c r="P112"/>
      <c r="Q112"/>
      <c r="R112" s="346">
        <v>1</v>
      </c>
      <c r="S112" s="345">
        <v>0.498</v>
      </c>
      <c r="T112"/>
      <c r="U112"/>
      <c r="V112" s="345">
        <v>0.28899999999999998</v>
      </c>
      <c r="W112" s="345">
        <v>0.65300000000000002</v>
      </c>
      <c r="X112"/>
      <c r="Y112"/>
      <c r="Z112"/>
      <c r="AA112"/>
      <c r="AB112"/>
      <c r="AC112" s="347">
        <v>33.4</v>
      </c>
      <c r="AD112"/>
      <c r="AE112"/>
      <c r="AF112"/>
      <c r="AG112"/>
      <c r="AH112" s="347">
        <v>66.8</v>
      </c>
      <c r="AI112"/>
      <c r="AJ112" s="349">
        <f t="shared" ref="AJ112:AJ118" si="189">(AJ110+AJ111)/2</f>
        <v>23.7</v>
      </c>
      <c r="AK112"/>
      <c r="AL112" s="347">
        <v>7.6</v>
      </c>
      <c r="AM112" s="345">
        <v>1E-3</v>
      </c>
      <c r="AN112"/>
      <c r="AO112" s="347">
        <v>2.9</v>
      </c>
      <c r="AP112" s="344">
        <v>54.84</v>
      </c>
      <c r="AQ112" s="344">
        <v>0.71</v>
      </c>
      <c r="AR112"/>
      <c r="AS112"/>
      <c r="AT112"/>
      <c r="AU112"/>
      <c r="AV112" s="345">
        <v>13.57</v>
      </c>
      <c r="AW112" s="345">
        <v>12.28</v>
      </c>
      <c r="AX112"/>
      <c r="AY112"/>
      <c r="AZ112"/>
      <c r="BA112"/>
      <c r="BB112"/>
      <c r="BC112"/>
      <c r="BD112" s="349">
        <f>(BD110+BD111)/2</f>
        <v>24.9</v>
      </c>
      <c r="BE112" s="349">
        <f t="shared" si="166"/>
        <v>47.822457122802739</v>
      </c>
      <c r="BF112" s="349">
        <f t="shared" si="166"/>
        <v>11.526</v>
      </c>
    </row>
    <row r="113" spans="1:58" x14ac:dyDescent="0.25">
      <c r="A113" s="232">
        <v>41018</v>
      </c>
      <c r="B113" s="344">
        <v>5.91</v>
      </c>
      <c r="C113" s="345">
        <v>5.73</v>
      </c>
      <c r="D113"/>
      <c r="E113"/>
      <c r="F113"/>
      <c r="G113"/>
      <c r="H113" s="344">
        <v>7.85</v>
      </c>
      <c r="I113" s="344">
        <v>1.18</v>
      </c>
      <c r="J113"/>
      <c r="K113"/>
      <c r="L113"/>
      <c r="M113"/>
      <c r="N113" s="346">
        <v>52</v>
      </c>
      <c r="O113"/>
      <c r="P113"/>
      <c r="Q113"/>
      <c r="R113" s="346">
        <v>9</v>
      </c>
      <c r="S113" s="345">
        <v>0.53700000000000003</v>
      </c>
      <c r="T113"/>
      <c r="U113"/>
      <c r="V113" s="345">
        <v>1.24</v>
      </c>
      <c r="W113" s="345">
        <v>0.70199999999999996</v>
      </c>
      <c r="X113"/>
      <c r="Y113"/>
      <c r="Z113"/>
      <c r="AA113"/>
      <c r="AB113"/>
      <c r="AC113" s="347">
        <v>27.5</v>
      </c>
      <c r="AD113"/>
      <c r="AE113"/>
      <c r="AF113"/>
      <c r="AG113"/>
      <c r="AH113" s="347">
        <v>55</v>
      </c>
      <c r="AI113"/>
      <c r="AJ113" s="349">
        <f t="shared" si="189"/>
        <v>23.7</v>
      </c>
      <c r="AK113"/>
      <c r="AL113" s="347">
        <v>6.8</v>
      </c>
      <c r="AM113" s="345">
        <v>0.14799999999999999</v>
      </c>
      <c r="AN113"/>
      <c r="AO113" s="347">
        <v>3</v>
      </c>
      <c r="AP113" s="344">
        <v>65.03</v>
      </c>
      <c r="AQ113" s="344">
        <v>1.19</v>
      </c>
      <c r="AR113"/>
      <c r="AS113"/>
      <c r="AT113"/>
      <c r="AU113"/>
      <c r="AV113" s="345">
        <v>14.85</v>
      </c>
      <c r="AW113" s="345">
        <v>14.39</v>
      </c>
      <c r="AX113"/>
      <c r="AY113"/>
      <c r="AZ113"/>
      <c r="BA113"/>
      <c r="BB113"/>
      <c r="BC113"/>
      <c r="BD113" s="344">
        <v>11.78</v>
      </c>
      <c r="BE113" s="349">
        <f t="shared" si="166"/>
        <v>47.822521438598642</v>
      </c>
      <c r="BF113" s="344">
        <v>11.21</v>
      </c>
    </row>
    <row r="114" spans="1:58" x14ac:dyDescent="0.25">
      <c r="A114" s="232">
        <v>41019</v>
      </c>
      <c r="B114" s="344">
        <v>6</v>
      </c>
      <c r="C114" s="345">
        <v>6.04</v>
      </c>
      <c r="D114"/>
      <c r="E114"/>
      <c r="F114"/>
      <c r="G114"/>
      <c r="H114" s="344">
        <v>6.12</v>
      </c>
      <c r="I114" s="344">
        <v>1.54</v>
      </c>
      <c r="J114"/>
      <c r="K114"/>
      <c r="L114"/>
      <c r="M114"/>
      <c r="N114" s="346">
        <v>44</v>
      </c>
      <c r="O114"/>
      <c r="P114"/>
      <c r="Q114"/>
      <c r="R114" s="346">
        <v>0</v>
      </c>
      <c r="S114" s="345">
        <v>0.51400000000000001</v>
      </c>
      <c r="T114"/>
      <c r="U114"/>
      <c r="V114" s="345">
        <v>0.14299999999999999</v>
      </c>
      <c r="W114" s="345">
        <v>0.47699999999999998</v>
      </c>
      <c r="X114"/>
      <c r="Y114"/>
      <c r="Z114"/>
      <c r="AA114"/>
      <c r="AB114"/>
      <c r="AC114" s="347">
        <v>29</v>
      </c>
      <c r="AD114"/>
      <c r="AE114"/>
      <c r="AF114"/>
      <c r="AG114"/>
      <c r="AH114" s="347">
        <v>58</v>
      </c>
      <c r="AI114"/>
      <c r="AJ114" s="349">
        <f t="shared" si="189"/>
        <v>23.7</v>
      </c>
      <c r="AK114"/>
      <c r="AL114" s="347">
        <v>7.2</v>
      </c>
      <c r="AM114" s="345">
        <v>0.02</v>
      </c>
      <c r="AN114"/>
      <c r="AO114" s="347">
        <v>3.3</v>
      </c>
      <c r="AP114" s="344">
        <v>68.36</v>
      </c>
      <c r="AQ114" s="344">
        <v>0.57999999999999996</v>
      </c>
      <c r="AR114"/>
      <c r="AS114"/>
      <c r="AT114"/>
      <c r="AU114"/>
      <c r="AV114" s="345">
        <v>15.01</v>
      </c>
      <c r="AW114" s="345">
        <v>14.65</v>
      </c>
      <c r="AX114"/>
      <c r="AY114"/>
      <c r="AZ114"/>
      <c r="BA114"/>
      <c r="BB114"/>
      <c r="BC114"/>
      <c r="BD114" s="344">
        <v>23.47</v>
      </c>
      <c r="BE114" s="349">
        <f t="shared" si="166"/>
        <v>47.822489280700694</v>
      </c>
      <c r="BF114" s="344">
        <v>14.61</v>
      </c>
    </row>
    <row r="115" spans="1:58" x14ac:dyDescent="0.25">
      <c r="A115" s="232">
        <v>41020</v>
      </c>
      <c r="B115" s="344">
        <v>6.51</v>
      </c>
      <c r="C115" s="345">
        <v>5.84</v>
      </c>
      <c r="D115"/>
      <c r="E115"/>
      <c r="F115"/>
      <c r="G115"/>
      <c r="H115" s="344">
        <v>6.56</v>
      </c>
      <c r="I115" s="344">
        <v>1.44</v>
      </c>
      <c r="J115"/>
      <c r="K115"/>
      <c r="L115"/>
      <c r="M115"/>
      <c r="N115" s="346">
        <v>41</v>
      </c>
      <c r="O115"/>
      <c r="P115"/>
      <c r="Q115"/>
      <c r="R115" s="346">
        <v>0</v>
      </c>
      <c r="S115" s="345">
        <v>0.52200000000000002</v>
      </c>
      <c r="T115"/>
      <c r="U115"/>
      <c r="V115" s="345">
        <v>0.505</v>
      </c>
      <c r="W115" s="345">
        <v>0.80600000000000005</v>
      </c>
      <c r="X115"/>
      <c r="Y115"/>
      <c r="Z115"/>
      <c r="AA115"/>
      <c r="AB115"/>
      <c r="AC115" s="347">
        <v>28.7</v>
      </c>
      <c r="AD115"/>
      <c r="AE115"/>
      <c r="AF115"/>
      <c r="AG115"/>
      <c r="AH115" s="347">
        <v>57.4</v>
      </c>
      <c r="AI115"/>
      <c r="AJ115" s="349">
        <f t="shared" si="189"/>
        <v>23.7</v>
      </c>
      <c r="AK115"/>
      <c r="AL115" s="347">
        <v>7.6</v>
      </c>
      <c r="AM115" s="345">
        <v>2.1999999999999999E-2</v>
      </c>
      <c r="AN115"/>
      <c r="AO115" s="347">
        <v>3.4</v>
      </c>
      <c r="AP115" s="344">
        <v>60.21</v>
      </c>
      <c r="AQ115" s="344">
        <v>0.79</v>
      </c>
      <c r="AR115"/>
      <c r="AS115"/>
      <c r="AT115"/>
      <c r="AU115"/>
      <c r="AV115" s="345">
        <v>13.6</v>
      </c>
      <c r="AW115" s="345">
        <v>12.25</v>
      </c>
      <c r="AX115"/>
      <c r="AY115"/>
      <c r="AZ115"/>
      <c r="BA115"/>
      <c r="BB115"/>
      <c r="BC115"/>
      <c r="BD115" s="344">
        <v>23.47</v>
      </c>
      <c r="BE115" s="349">
        <f t="shared" ref="BE115:BF119" si="190">(BE113+BE114)/2</f>
        <v>47.822505359649668</v>
      </c>
      <c r="BF115" s="344">
        <v>11.88</v>
      </c>
    </row>
    <row r="116" spans="1:58" x14ac:dyDescent="0.25">
      <c r="A116" s="232">
        <v>41021</v>
      </c>
      <c r="B116" s="349">
        <f t="shared" ref="B116" si="191">(B114+B115)/2</f>
        <v>6.2549999999999999</v>
      </c>
      <c r="C116" s="339">
        <f>(C113+C114)/2</f>
        <v>5.8849999999999998</v>
      </c>
      <c r="D116"/>
      <c r="E116"/>
      <c r="F116"/>
      <c r="G116"/>
      <c r="H116" s="349">
        <f>(H114+H115)/2</f>
        <v>6.34</v>
      </c>
      <c r="I116" s="344">
        <v>1.44</v>
      </c>
      <c r="J116"/>
      <c r="K116"/>
      <c r="L116"/>
      <c r="M116"/>
      <c r="N116" s="349">
        <f t="shared" ref="N116" si="192">(N114+N115)/2</f>
        <v>42.5</v>
      </c>
      <c r="O116"/>
      <c r="P116"/>
      <c r="Q116"/>
      <c r="R116" s="349">
        <f t="shared" ref="R116" si="193">(R114+R115)/2</f>
        <v>0</v>
      </c>
      <c r="S116" s="349">
        <f>(S114+S115)/2</f>
        <v>0.51800000000000002</v>
      </c>
      <c r="T116"/>
      <c r="U116"/>
      <c r="V116" s="349">
        <f t="shared" ref="V116" si="194">(V114+V115)/2</f>
        <v>0.32400000000000001</v>
      </c>
      <c r="W116" s="349">
        <f>(W114+W115)/2</f>
        <v>0.64149999999999996</v>
      </c>
      <c r="X116"/>
      <c r="Y116"/>
      <c r="Z116"/>
      <c r="AA116"/>
      <c r="AB116"/>
      <c r="AC116" s="349">
        <f t="shared" ref="AC116" si="195">(AC114+AC115)/2</f>
        <v>28.85</v>
      </c>
      <c r="AD116"/>
      <c r="AE116"/>
      <c r="AF116"/>
      <c r="AG116"/>
      <c r="AH116" s="349">
        <f t="shared" ref="AH116" si="196">(AH114+AH115)/2</f>
        <v>57.7</v>
      </c>
      <c r="AI116"/>
      <c r="AJ116" s="349">
        <f t="shared" si="189"/>
        <v>23.7</v>
      </c>
      <c r="AK116"/>
      <c r="AL116" s="349">
        <f>(AL114+AL115)/2</f>
        <v>7.4</v>
      </c>
      <c r="AM116" s="349">
        <f>(AM114+AM115)/2</f>
        <v>2.0999999999999998E-2</v>
      </c>
      <c r="AN116"/>
      <c r="AO116" s="349">
        <f>(AO114+AO115)/2</f>
        <v>3.3499999999999996</v>
      </c>
      <c r="AP116" s="344">
        <v>60.22</v>
      </c>
      <c r="AQ116" s="344">
        <v>0.81</v>
      </c>
      <c r="AR116"/>
      <c r="AS116"/>
      <c r="AT116"/>
      <c r="AU116"/>
      <c r="AV116" s="345">
        <v>13.445</v>
      </c>
      <c r="AW116" s="345">
        <v>12.162000000000001</v>
      </c>
      <c r="AX116"/>
      <c r="AY116"/>
      <c r="AZ116"/>
      <c r="BA116"/>
      <c r="BB116"/>
      <c r="BC116"/>
      <c r="BD116" s="344">
        <v>23.47</v>
      </c>
      <c r="BE116" s="349">
        <f t="shared" si="190"/>
        <v>47.822497320175181</v>
      </c>
      <c r="BF116" s="344">
        <v>11.8</v>
      </c>
    </row>
    <row r="117" spans="1:58" x14ac:dyDescent="0.25">
      <c r="A117" s="232">
        <v>41022</v>
      </c>
      <c r="B117" s="344">
        <v>5.92</v>
      </c>
      <c r="C117" s="345">
        <v>5.13</v>
      </c>
      <c r="D117"/>
      <c r="E117"/>
      <c r="F117"/>
      <c r="G117"/>
      <c r="H117" s="344">
        <v>6.93</v>
      </c>
      <c r="I117" s="344">
        <v>1.46</v>
      </c>
      <c r="J117"/>
      <c r="K117"/>
      <c r="L117"/>
      <c r="M117"/>
      <c r="N117" s="346">
        <v>44</v>
      </c>
      <c r="O117"/>
      <c r="P117"/>
      <c r="Q117"/>
      <c r="R117" s="346">
        <v>3</v>
      </c>
      <c r="S117" s="345">
        <v>0.45</v>
      </c>
      <c r="T117"/>
      <c r="U117"/>
      <c r="V117" s="345">
        <v>1.39</v>
      </c>
      <c r="W117" s="345">
        <v>0.73799999999999999</v>
      </c>
      <c r="X117"/>
      <c r="Y117"/>
      <c r="Z117"/>
      <c r="AA117"/>
      <c r="AB117"/>
      <c r="AC117" s="347">
        <v>29.8</v>
      </c>
      <c r="AD117"/>
      <c r="AE117"/>
      <c r="AF117"/>
      <c r="AG117"/>
      <c r="AH117" s="347">
        <v>59.6</v>
      </c>
      <c r="AI117"/>
      <c r="AJ117" s="349">
        <f t="shared" si="189"/>
        <v>23.7</v>
      </c>
      <c r="AK117"/>
      <c r="AL117" s="347">
        <v>6.9</v>
      </c>
      <c r="AM117" s="345">
        <v>0.01</v>
      </c>
      <c r="AN117"/>
      <c r="AO117" s="347">
        <v>3.9</v>
      </c>
      <c r="AP117" s="344">
        <v>70.41</v>
      </c>
      <c r="AQ117" s="344">
        <v>1.19</v>
      </c>
      <c r="AR117"/>
      <c r="AS117"/>
      <c r="AT117"/>
      <c r="AU117"/>
      <c r="AV117" s="345">
        <v>14.287000000000001</v>
      </c>
      <c r="AW117" s="345">
        <v>12.061999999999999</v>
      </c>
      <c r="AX117"/>
      <c r="AY117"/>
      <c r="AZ117"/>
      <c r="BA117"/>
      <c r="BB117"/>
      <c r="BC117"/>
      <c r="BD117" s="344">
        <v>28.16</v>
      </c>
      <c r="BE117" s="349">
        <f t="shared" si="190"/>
        <v>47.822501339912421</v>
      </c>
      <c r="BF117" s="344">
        <v>12.89</v>
      </c>
    </row>
    <row r="118" spans="1:58" x14ac:dyDescent="0.25">
      <c r="A118" s="232">
        <v>41023</v>
      </c>
      <c r="B118" s="344">
        <v>5.7</v>
      </c>
      <c r="C118" s="345">
        <v>5.82</v>
      </c>
      <c r="D118"/>
      <c r="E118"/>
      <c r="F118"/>
      <c r="G118"/>
      <c r="H118" s="344">
        <v>6.5</v>
      </c>
      <c r="I118" s="344">
        <v>1.67</v>
      </c>
      <c r="J118"/>
      <c r="K118"/>
      <c r="L118"/>
      <c r="M118"/>
      <c r="N118" s="346">
        <v>39</v>
      </c>
      <c r="O118"/>
      <c r="P118"/>
      <c r="Q118"/>
      <c r="R118" s="346">
        <v>0</v>
      </c>
      <c r="S118" s="345">
        <v>0.52200000000000002</v>
      </c>
      <c r="T118"/>
      <c r="U118"/>
      <c r="V118" s="345">
        <v>0.107</v>
      </c>
      <c r="W118" s="345">
        <v>0.19600000000000001</v>
      </c>
      <c r="X118"/>
      <c r="Y118"/>
      <c r="Z118"/>
      <c r="AA118"/>
      <c r="AB118"/>
      <c r="AC118" s="347">
        <v>29.9</v>
      </c>
      <c r="AD118"/>
      <c r="AE118"/>
      <c r="AF118"/>
      <c r="AG118"/>
      <c r="AH118" s="347">
        <v>59.8</v>
      </c>
      <c r="AI118"/>
      <c r="AJ118" s="349">
        <f t="shared" si="189"/>
        <v>23.7</v>
      </c>
      <c r="AK118"/>
      <c r="AL118" s="347">
        <v>6.8</v>
      </c>
      <c r="AM118" s="345">
        <v>1.7999999999999999E-2</v>
      </c>
      <c r="AN118"/>
      <c r="AO118" s="347">
        <v>4.2</v>
      </c>
      <c r="AP118" s="344">
        <v>55.94</v>
      </c>
      <c r="AQ118" s="344">
        <v>0.38</v>
      </c>
      <c r="AR118"/>
      <c r="AS118"/>
      <c r="AT118"/>
      <c r="AU118"/>
      <c r="AV118" s="345">
        <v>12.6</v>
      </c>
      <c r="AW118" s="345">
        <v>12.4</v>
      </c>
      <c r="AX118"/>
      <c r="AY118"/>
      <c r="AZ118"/>
      <c r="BA118"/>
      <c r="BB118"/>
      <c r="BC118"/>
      <c r="BD118" s="344">
        <v>38.130000000000003</v>
      </c>
      <c r="BE118" s="349">
        <f t="shared" si="190"/>
        <v>47.822499330043797</v>
      </c>
      <c r="BF118" s="344">
        <v>13.96</v>
      </c>
    </row>
    <row r="119" spans="1:58" x14ac:dyDescent="0.25">
      <c r="A119" s="232">
        <v>41024</v>
      </c>
      <c r="B119" s="344">
        <v>5.9</v>
      </c>
      <c r="C119" s="345">
        <v>5.51</v>
      </c>
      <c r="D119"/>
      <c r="E119"/>
      <c r="F119"/>
      <c r="G119"/>
      <c r="H119" s="344">
        <v>6.25</v>
      </c>
      <c r="I119" s="344">
        <v>1.66</v>
      </c>
      <c r="J119"/>
      <c r="K119"/>
      <c r="L119"/>
      <c r="M119"/>
      <c r="N119" s="346">
        <v>39</v>
      </c>
      <c r="O119"/>
      <c r="P119"/>
      <c r="Q119"/>
      <c r="R119" s="346">
        <v>0</v>
      </c>
      <c r="S119" s="345">
        <v>0.44400000000000001</v>
      </c>
      <c r="T119"/>
      <c r="U119"/>
      <c r="V119" s="345">
        <v>1.03</v>
      </c>
      <c r="W119" s="345">
        <v>0.48099999999999998</v>
      </c>
      <c r="X119"/>
      <c r="Y119"/>
      <c r="Z119"/>
      <c r="AA119"/>
      <c r="AB119"/>
      <c r="AC119" s="347">
        <v>29.8</v>
      </c>
      <c r="AD119"/>
      <c r="AE119"/>
      <c r="AF119"/>
      <c r="AG119"/>
      <c r="AH119" s="347">
        <v>59.6</v>
      </c>
      <c r="AI119"/>
      <c r="AJ119" s="347">
        <v>25.5</v>
      </c>
      <c r="AK119"/>
      <c r="AL119" s="347">
        <v>7.5</v>
      </c>
      <c r="AM119" s="345">
        <v>1.6E-2</v>
      </c>
      <c r="AN119"/>
      <c r="AO119" s="347">
        <v>4.4000000000000004</v>
      </c>
      <c r="AP119" s="344">
        <v>64.61</v>
      </c>
      <c r="AQ119" s="344">
        <v>0.61</v>
      </c>
      <c r="AR119"/>
      <c r="AS119"/>
      <c r="AT119"/>
      <c r="AU119"/>
      <c r="AV119" s="345">
        <v>14.076000000000001</v>
      </c>
      <c r="AW119" s="345">
        <v>12.946</v>
      </c>
      <c r="AX119"/>
      <c r="AY119"/>
      <c r="AZ119"/>
      <c r="BA119"/>
      <c r="BB119"/>
      <c r="BC119"/>
      <c r="BD119" s="344">
        <v>24.65</v>
      </c>
      <c r="BE119" s="349">
        <f t="shared" si="190"/>
        <v>47.822500334978109</v>
      </c>
      <c r="BF119" s="344">
        <v>16.27</v>
      </c>
    </row>
    <row r="120" spans="1:58" x14ac:dyDescent="0.25">
      <c r="A120" s="232">
        <v>41025</v>
      </c>
      <c r="B120" s="344">
        <v>6.53</v>
      </c>
      <c r="C120" s="345">
        <v>5.59</v>
      </c>
      <c r="D120"/>
      <c r="E120"/>
      <c r="F120"/>
      <c r="G120"/>
      <c r="H120" s="344">
        <v>6.92</v>
      </c>
      <c r="I120" s="344">
        <v>1.74</v>
      </c>
      <c r="J120"/>
      <c r="K120"/>
      <c r="L120"/>
      <c r="M120"/>
      <c r="N120" s="346">
        <v>35</v>
      </c>
      <c r="O120"/>
      <c r="P120"/>
      <c r="Q120"/>
      <c r="R120" s="346">
        <v>0</v>
      </c>
      <c r="S120" s="345">
        <v>0.45600000000000002</v>
      </c>
      <c r="T120"/>
      <c r="U120"/>
      <c r="V120" s="345">
        <v>0.50600000000000001</v>
      </c>
      <c r="W120" s="345">
        <v>0.214</v>
      </c>
      <c r="X120"/>
      <c r="Y120"/>
      <c r="Z120"/>
      <c r="AA120"/>
      <c r="AB120"/>
      <c r="AC120" s="347">
        <v>36.9</v>
      </c>
      <c r="AD120"/>
      <c r="AE120"/>
      <c r="AF120"/>
      <c r="AG120"/>
      <c r="AH120" s="347">
        <v>73.900000000000006</v>
      </c>
      <c r="AI120"/>
      <c r="AJ120" s="347">
        <v>24.9</v>
      </c>
      <c r="AK120"/>
      <c r="AL120" s="347">
        <v>12.3</v>
      </c>
      <c r="AM120" s="345">
        <v>0.104</v>
      </c>
      <c r="AN120"/>
      <c r="AO120" s="347">
        <v>4.4000000000000004</v>
      </c>
      <c r="AP120" s="344">
        <v>59.71</v>
      </c>
      <c r="AQ120" s="344">
        <v>0.37</v>
      </c>
      <c r="AR120"/>
      <c r="AS120"/>
      <c r="AT120"/>
      <c r="AU120"/>
      <c r="AV120" s="345">
        <v>13.871</v>
      </c>
      <c r="AW120" s="345">
        <v>12.824999999999999</v>
      </c>
      <c r="AX120"/>
      <c r="AY120"/>
      <c r="AZ120"/>
      <c r="BA120"/>
      <c r="BB120"/>
      <c r="BC120"/>
      <c r="BD120" s="344">
        <v>25.11</v>
      </c>
      <c r="BE120" s="344">
        <v>49.51</v>
      </c>
      <c r="BF120" s="344">
        <v>15.94</v>
      </c>
    </row>
    <row r="121" spans="1:58" x14ac:dyDescent="0.25">
      <c r="A121" s="232">
        <v>41026</v>
      </c>
      <c r="B121" s="344">
        <v>7.12</v>
      </c>
      <c r="C121" s="345">
        <v>6.33</v>
      </c>
      <c r="D121"/>
      <c r="E121"/>
      <c r="F121"/>
      <c r="G121"/>
      <c r="H121" s="344">
        <v>8.7899999999999991</v>
      </c>
      <c r="I121" s="344">
        <v>1.61</v>
      </c>
      <c r="J121"/>
      <c r="K121"/>
      <c r="L121"/>
      <c r="M121"/>
      <c r="N121" s="346">
        <v>30</v>
      </c>
      <c r="O121"/>
      <c r="P121"/>
      <c r="Q121"/>
      <c r="R121" s="346">
        <v>0</v>
      </c>
      <c r="S121" s="345">
        <v>0.76500000000000001</v>
      </c>
      <c r="T121"/>
      <c r="U121"/>
      <c r="V121" s="345">
        <v>0.28199999999999997</v>
      </c>
      <c r="W121" s="345">
        <v>0.27500000000000002</v>
      </c>
      <c r="X121"/>
      <c r="Y121"/>
      <c r="Z121"/>
      <c r="AA121"/>
      <c r="AB121"/>
      <c r="AC121" s="347">
        <v>39.4</v>
      </c>
      <c r="AD121"/>
      <c r="AE121"/>
      <c r="AF121"/>
      <c r="AG121"/>
      <c r="AH121" s="347">
        <v>78.8</v>
      </c>
      <c r="AI121"/>
      <c r="AJ121" s="347">
        <v>26.2</v>
      </c>
      <c r="AK121"/>
      <c r="AL121" s="347">
        <v>10.9</v>
      </c>
      <c r="AM121" s="345">
        <v>9.0999999999999998E-2</v>
      </c>
      <c r="AN121"/>
      <c r="AO121" s="347">
        <v>4.9000000000000004</v>
      </c>
      <c r="AP121" s="344">
        <v>69.5</v>
      </c>
      <c r="AQ121" s="344">
        <v>0.65</v>
      </c>
      <c r="AR121"/>
      <c r="AS121"/>
      <c r="AT121"/>
      <c r="AU121"/>
      <c r="AV121" s="345">
        <v>14.991</v>
      </c>
      <c r="AW121" s="345">
        <v>13.933999999999999</v>
      </c>
      <c r="AX121"/>
      <c r="AY121"/>
      <c r="AZ121"/>
      <c r="BA121"/>
      <c r="BB121"/>
      <c r="BC121"/>
      <c r="BD121" s="344">
        <v>27.74</v>
      </c>
      <c r="BE121" s="344">
        <v>47.03</v>
      </c>
      <c r="BF121" s="344">
        <v>12.58</v>
      </c>
    </row>
    <row r="122" spans="1:58" x14ac:dyDescent="0.25">
      <c r="A122" s="232">
        <v>41027</v>
      </c>
      <c r="B122" s="344">
        <v>6.74</v>
      </c>
      <c r="C122" s="345">
        <v>6.2</v>
      </c>
      <c r="D122"/>
      <c r="E122"/>
      <c r="F122"/>
      <c r="G122"/>
      <c r="H122" s="344">
        <v>7.64</v>
      </c>
      <c r="I122" s="344">
        <v>1.59</v>
      </c>
      <c r="J122"/>
      <c r="K122"/>
      <c r="L122"/>
      <c r="M122"/>
      <c r="N122" s="346">
        <v>35</v>
      </c>
      <c r="O122"/>
      <c r="P122"/>
      <c r="Q122"/>
      <c r="R122" s="346">
        <v>0</v>
      </c>
      <c r="S122" s="345">
        <v>0.86199999999999999</v>
      </c>
      <c r="T122"/>
      <c r="U122"/>
      <c r="V122" s="345">
        <v>0.39200000000000002</v>
      </c>
      <c r="W122" s="345">
        <v>0.29499999999999998</v>
      </c>
      <c r="X122"/>
      <c r="Y122"/>
      <c r="Z122"/>
      <c r="AA122"/>
      <c r="AB122"/>
      <c r="AC122" s="347">
        <v>38.200000000000003</v>
      </c>
      <c r="AD122"/>
      <c r="AE122"/>
      <c r="AF122"/>
      <c r="AG122"/>
      <c r="AH122" s="347">
        <v>76.400000000000006</v>
      </c>
      <c r="AI122"/>
      <c r="AJ122" s="347">
        <v>24.3</v>
      </c>
      <c r="AK122"/>
      <c r="AL122" s="347">
        <v>11.7</v>
      </c>
      <c r="AM122" s="345">
        <v>0.08</v>
      </c>
      <c r="AN122"/>
      <c r="AO122" s="347">
        <v>4.8</v>
      </c>
      <c r="AP122" s="344">
        <v>59.65</v>
      </c>
      <c r="AQ122" s="344">
        <v>0.41</v>
      </c>
      <c r="AR122"/>
      <c r="AS122"/>
      <c r="AT122"/>
      <c r="AU122"/>
      <c r="AV122" s="345">
        <v>14.57</v>
      </c>
      <c r="AW122" s="345">
        <v>13.55</v>
      </c>
      <c r="AX122"/>
      <c r="AY122"/>
      <c r="AZ122"/>
      <c r="BA122"/>
      <c r="BB122"/>
      <c r="BC122"/>
      <c r="BD122" s="344">
        <v>27.88</v>
      </c>
      <c r="BE122" s="344">
        <v>38.93</v>
      </c>
      <c r="BF122" s="344">
        <v>12.66</v>
      </c>
    </row>
    <row r="123" spans="1:58" x14ac:dyDescent="0.25">
      <c r="A123" s="232">
        <v>41028</v>
      </c>
      <c r="B123" s="349">
        <f t="shared" ref="B123" si="197">(B121+B122)/2</f>
        <v>6.93</v>
      </c>
      <c r="C123" s="339">
        <f>(C120+C121)/2</f>
        <v>5.96</v>
      </c>
      <c r="D123"/>
      <c r="E123"/>
      <c r="F123"/>
      <c r="G123"/>
      <c r="H123" s="349">
        <f t="shared" ref="H123:I123" si="198">(H121+H122)/2</f>
        <v>8.2149999999999999</v>
      </c>
      <c r="I123" s="349">
        <f t="shared" si="198"/>
        <v>1.6</v>
      </c>
      <c r="J123"/>
      <c r="K123"/>
      <c r="L123"/>
      <c r="M123"/>
      <c r="N123" s="349">
        <f t="shared" ref="N123" si="199">(N121+N122)/2</f>
        <v>32.5</v>
      </c>
      <c r="O123"/>
      <c r="P123"/>
      <c r="Q123"/>
      <c r="R123" s="349">
        <f t="shared" ref="R123:S123" si="200">(R121+R122)/2</f>
        <v>0</v>
      </c>
      <c r="S123" s="349">
        <f t="shared" si="200"/>
        <v>0.8135</v>
      </c>
      <c r="T123"/>
      <c r="U123"/>
      <c r="V123" s="349">
        <f t="shared" ref="V123:W123" si="201">(V121+V122)/2</f>
        <v>0.33699999999999997</v>
      </c>
      <c r="W123" s="349">
        <f t="shared" si="201"/>
        <v>0.28500000000000003</v>
      </c>
      <c r="X123"/>
      <c r="Y123"/>
      <c r="Z123"/>
      <c r="AA123"/>
      <c r="AB123"/>
      <c r="AC123" s="349">
        <f t="shared" ref="AC123" si="202">(AC121+AC122)/2</f>
        <v>38.799999999999997</v>
      </c>
      <c r="AD123"/>
      <c r="AE123"/>
      <c r="AF123"/>
      <c r="AG123"/>
      <c r="AH123" s="349">
        <f t="shared" ref="AH123" si="203">(AH121+AH122)/2</f>
        <v>77.599999999999994</v>
      </c>
      <c r="AI123"/>
      <c r="AJ123" s="349">
        <f t="shared" ref="AJ123" si="204">(AJ121+AJ122)/2</f>
        <v>25.25</v>
      </c>
      <c r="AK123"/>
      <c r="AL123" s="349">
        <f t="shared" ref="AL123:AM123" si="205">(AL121+AL122)/2</f>
        <v>11.3</v>
      </c>
      <c r="AM123" s="349">
        <f t="shared" si="205"/>
        <v>8.5499999999999993E-2</v>
      </c>
      <c r="AN123"/>
      <c r="AO123" s="349">
        <f t="shared" ref="AO123:AQ123" si="206">(AO121+AO122)/2</f>
        <v>4.8499999999999996</v>
      </c>
      <c r="AP123" s="349">
        <f t="shared" si="206"/>
        <v>64.575000000000003</v>
      </c>
      <c r="AQ123" s="349">
        <f t="shared" si="206"/>
        <v>0.53</v>
      </c>
      <c r="AR123"/>
      <c r="AS123"/>
      <c r="AT123"/>
      <c r="AU123"/>
      <c r="AV123" s="339">
        <f>(AV120+AV121)/2</f>
        <v>14.431000000000001</v>
      </c>
      <c r="AW123" s="339">
        <f>(AW120+AW121)/2</f>
        <v>13.3795</v>
      </c>
      <c r="AX123"/>
      <c r="AY123"/>
      <c r="AZ123"/>
      <c r="BA123"/>
      <c r="BB123"/>
      <c r="BC123"/>
      <c r="BD123" s="349">
        <f t="shared" ref="BD123:BE124" si="207">(BD121+BD122)/2</f>
        <v>27.81</v>
      </c>
      <c r="BE123" s="349">
        <f t="shared" si="207"/>
        <v>42.980000000000004</v>
      </c>
      <c r="BF123" s="349">
        <f>(BF121+BF122)/2</f>
        <v>12.620000000000001</v>
      </c>
    </row>
    <row r="124" spans="1:58" x14ac:dyDescent="0.25">
      <c r="A124" s="232">
        <v>41029</v>
      </c>
      <c r="B124" s="344">
        <v>6.98</v>
      </c>
      <c r="C124" s="345">
        <v>6.3</v>
      </c>
      <c r="D124"/>
      <c r="E124"/>
      <c r="F124"/>
      <c r="G124"/>
      <c r="H124" s="344">
        <v>7.72</v>
      </c>
      <c r="I124" s="344">
        <v>1.52</v>
      </c>
      <c r="J124"/>
      <c r="K124"/>
      <c r="L124"/>
      <c r="M124"/>
      <c r="N124" s="346">
        <v>43</v>
      </c>
      <c r="O124"/>
      <c r="P124"/>
      <c r="Q124"/>
      <c r="R124" s="346">
        <v>0</v>
      </c>
      <c r="S124" s="345">
        <v>1.077</v>
      </c>
      <c r="T124"/>
      <c r="U124"/>
      <c r="V124" s="345">
        <v>0.19900000000000001</v>
      </c>
      <c r="W124" s="345">
        <v>0.187</v>
      </c>
      <c r="X124"/>
      <c r="Y124"/>
      <c r="Z124"/>
      <c r="AA124"/>
      <c r="AB124"/>
      <c r="AC124" s="347">
        <v>27.7</v>
      </c>
      <c r="AD124"/>
      <c r="AE124"/>
      <c r="AF124"/>
      <c r="AG124"/>
      <c r="AH124" s="347">
        <v>55.4</v>
      </c>
      <c r="AI124"/>
      <c r="AJ124" s="347">
        <v>28.8</v>
      </c>
      <c r="AK124"/>
      <c r="AL124" s="347">
        <v>7.8</v>
      </c>
      <c r="AM124" s="345">
        <v>0.18099999999999999</v>
      </c>
      <c r="AN124"/>
      <c r="AO124" s="347">
        <v>5.6</v>
      </c>
      <c r="AP124" s="344">
        <v>65</v>
      </c>
      <c r="AQ124" s="344">
        <v>0.62</v>
      </c>
      <c r="AR124"/>
      <c r="AS124"/>
      <c r="AT124"/>
      <c r="AU124"/>
      <c r="AV124" s="345">
        <v>16.75</v>
      </c>
      <c r="AW124" s="345">
        <v>13.789</v>
      </c>
      <c r="AX124"/>
      <c r="AY124"/>
      <c r="AZ124"/>
      <c r="BA124"/>
      <c r="BB124"/>
      <c r="BC124"/>
      <c r="BD124" s="344">
        <v>23.9</v>
      </c>
      <c r="BE124" s="349">
        <f t="shared" si="207"/>
        <v>40.954999999999998</v>
      </c>
      <c r="BF124" s="344">
        <v>12.51</v>
      </c>
    </row>
    <row r="125" spans="1:58" x14ac:dyDescent="0.25">
      <c r="A125" s="232">
        <v>41030</v>
      </c>
      <c r="B125" s="344">
        <v>6.38</v>
      </c>
      <c r="C125" s="345">
        <v>6.01</v>
      </c>
      <c r="D125"/>
      <c r="E125"/>
      <c r="F125"/>
      <c r="G125"/>
      <c r="H125" s="344">
        <v>7.99</v>
      </c>
      <c r="I125" s="344">
        <v>1.48</v>
      </c>
      <c r="J125"/>
      <c r="K125"/>
      <c r="L125"/>
      <c r="M125"/>
      <c r="N125" s="346">
        <v>47</v>
      </c>
      <c r="O125"/>
      <c r="P125"/>
      <c r="Q125"/>
      <c r="R125" s="346">
        <v>0</v>
      </c>
      <c r="S125" s="345">
        <v>1.1379999999999999</v>
      </c>
      <c r="T125"/>
      <c r="U125"/>
      <c r="V125" s="345">
        <v>0.10100000000000001</v>
      </c>
      <c r="W125" s="345">
        <v>0.191</v>
      </c>
      <c r="X125"/>
      <c r="Y125"/>
      <c r="Z125"/>
      <c r="AA125"/>
      <c r="AB125"/>
      <c r="AC125" s="347">
        <v>28.2</v>
      </c>
      <c r="AD125"/>
      <c r="AE125"/>
      <c r="AF125"/>
      <c r="AG125"/>
      <c r="AH125" s="347">
        <v>56.4</v>
      </c>
      <c r="AI125"/>
      <c r="AJ125" s="347">
        <v>25.6</v>
      </c>
      <c r="AK125"/>
      <c r="AL125" s="347">
        <v>7.4</v>
      </c>
      <c r="AM125" s="345">
        <v>0.16400000000000001</v>
      </c>
      <c r="AN125"/>
      <c r="AO125" s="347">
        <v>5.7</v>
      </c>
      <c r="AP125" s="344">
        <v>64.09</v>
      </c>
      <c r="AQ125" s="344">
        <v>0.56999999999999995</v>
      </c>
      <c r="AR125"/>
      <c r="AS125"/>
      <c r="AT125"/>
      <c r="AU125"/>
      <c r="AV125" s="345">
        <v>15.504</v>
      </c>
      <c r="AW125" s="345">
        <v>14.211</v>
      </c>
      <c r="AX125"/>
      <c r="AY125"/>
      <c r="AZ125"/>
      <c r="BA125"/>
      <c r="BB125"/>
      <c r="BC125"/>
      <c r="BD125" s="344">
        <v>23.94</v>
      </c>
      <c r="BE125" s="375">
        <v>1.48</v>
      </c>
      <c r="BF125" s="344">
        <v>9.93</v>
      </c>
    </row>
    <row r="126" spans="1:58" x14ac:dyDescent="0.25">
      <c r="A126" s="232">
        <v>41031</v>
      </c>
      <c r="B126" s="344">
        <v>6.3</v>
      </c>
      <c r="C126" s="345">
        <v>6.54</v>
      </c>
      <c r="D126"/>
      <c r="E126"/>
      <c r="F126"/>
      <c r="G126"/>
      <c r="H126" s="344">
        <v>7.32</v>
      </c>
      <c r="I126" s="344">
        <v>1.48</v>
      </c>
      <c r="J126"/>
      <c r="K126"/>
      <c r="L126"/>
      <c r="M126"/>
      <c r="N126" s="346">
        <v>43</v>
      </c>
      <c r="O126"/>
      <c r="P126"/>
      <c r="Q126"/>
      <c r="R126" s="346">
        <v>0</v>
      </c>
      <c r="S126" s="345">
        <v>1.079</v>
      </c>
      <c r="T126"/>
      <c r="U126"/>
      <c r="V126" s="345">
        <v>9.4E-2</v>
      </c>
      <c r="W126" s="345">
        <v>0.41699999999999998</v>
      </c>
      <c r="X126"/>
      <c r="Y126"/>
      <c r="Z126"/>
      <c r="AA126"/>
      <c r="AB126"/>
      <c r="AC126" s="347">
        <v>25.7</v>
      </c>
      <c r="AD126"/>
      <c r="AE126"/>
      <c r="AF126"/>
      <c r="AG126"/>
      <c r="AH126" s="347">
        <v>51.4</v>
      </c>
      <c r="AI126"/>
      <c r="AJ126" s="347">
        <v>26.6</v>
      </c>
      <c r="AK126"/>
      <c r="AL126" s="347">
        <v>7.9</v>
      </c>
      <c r="AM126" s="345">
        <v>0.14000000000000001</v>
      </c>
      <c r="AN126"/>
      <c r="AO126" s="347">
        <v>5.8</v>
      </c>
      <c r="AP126" s="344">
        <v>65.5</v>
      </c>
      <c r="AQ126" s="344">
        <v>0.57999999999999996</v>
      </c>
      <c r="AR126"/>
      <c r="AS126"/>
      <c r="AT126"/>
      <c r="AU126"/>
      <c r="AV126" s="345">
        <v>15.026</v>
      </c>
      <c r="AW126" s="345">
        <v>14.436999999999999</v>
      </c>
      <c r="AX126"/>
      <c r="AY126"/>
      <c r="AZ126"/>
      <c r="BA126"/>
      <c r="BB126"/>
      <c r="BC126"/>
      <c r="BD126" s="344">
        <v>27.03</v>
      </c>
      <c r="BE126" s="344"/>
      <c r="BF126" s="344">
        <v>6.65</v>
      </c>
    </row>
    <row r="127" spans="1:58" ht="15.75" thickBot="1" x14ac:dyDescent="0.3">
      <c r="A127" s="232">
        <v>41032</v>
      </c>
      <c r="B127" s="362">
        <v>6.14</v>
      </c>
      <c r="C127" s="365">
        <v>4.92</v>
      </c>
      <c r="D127"/>
      <c r="E127"/>
      <c r="F127"/>
      <c r="G127"/>
      <c r="H127" s="362">
        <v>6.47</v>
      </c>
      <c r="I127" s="362">
        <v>1.51</v>
      </c>
      <c r="J127"/>
      <c r="K127"/>
      <c r="L127"/>
      <c r="M127"/>
      <c r="N127" s="366">
        <v>48</v>
      </c>
      <c r="O127"/>
      <c r="P127"/>
      <c r="Q127"/>
      <c r="R127" s="366">
        <v>0</v>
      </c>
      <c r="S127" s="365">
        <v>0.96699999999999997</v>
      </c>
      <c r="T127"/>
      <c r="U127"/>
      <c r="V127" s="365">
        <v>7.6999999999999999E-2</v>
      </c>
      <c r="W127" s="365">
        <v>0.313</v>
      </c>
      <c r="X127"/>
      <c r="Y127"/>
      <c r="Z127"/>
      <c r="AA127"/>
      <c r="AB127"/>
      <c r="AC127" s="367">
        <v>25.7</v>
      </c>
      <c r="AD127"/>
      <c r="AE127"/>
      <c r="AF127"/>
      <c r="AG127"/>
      <c r="AH127" s="367">
        <v>51.5</v>
      </c>
      <c r="AI127"/>
      <c r="AJ127" s="367">
        <v>23.7</v>
      </c>
      <c r="AK127"/>
      <c r="AL127" s="367">
        <v>7.7</v>
      </c>
      <c r="AM127" s="365">
        <v>0.157</v>
      </c>
      <c r="AN127"/>
      <c r="AO127" s="367">
        <v>5.7</v>
      </c>
      <c r="AP127" s="362">
        <v>69.92</v>
      </c>
      <c r="AQ127" s="362">
        <v>0.53</v>
      </c>
      <c r="AR127"/>
      <c r="AS127"/>
      <c r="AT127"/>
      <c r="AU127"/>
      <c r="AV127" s="365">
        <v>16.593</v>
      </c>
      <c r="AW127" s="365">
        <v>15.548</v>
      </c>
      <c r="AX127"/>
      <c r="AY127"/>
      <c r="AZ127"/>
      <c r="BA127"/>
      <c r="BB127"/>
      <c r="BC127"/>
      <c r="BD127" s="362">
        <v>28.43</v>
      </c>
      <c r="BE127" s="362"/>
      <c r="BF127" s="362">
        <v>8.09</v>
      </c>
    </row>
    <row r="128" spans="1:58" x14ac:dyDescent="0.25">
      <c r="A128" s="232">
        <v>41033</v>
      </c>
      <c r="B128" s="372">
        <v>5.97</v>
      </c>
      <c r="C128" s="368">
        <v>5.63</v>
      </c>
      <c r="D128"/>
      <c r="E128"/>
      <c r="F128"/>
      <c r="G128"/>
      <c r="H128" s="372">
        <v>8.24</v>
      </c>
      <c r="I128" s="372">
        <v>1.48</v>
      </c>
      <c r="J128"/>
      <c r="K128"/>
      <c r="L128"/>
      <c r="M128"/>
      <c r="N128" s="373">
        <v>42</v>
      </c>
      <c r="O128"/>
      <c r="P128"/>
      <c r="Q128"/>
      <c r="R128" s="373">
        <v>1</v>
      </c>
      <c r="S128" s="368">
        <v>0.82599999999999996</v>
      </c>
      <c r="T128"/>
      <c r="U128"/>
      <c r="V128" s="368">
        <v>0.11600000000000001</v>
      </c>
      <c r="W128" s="368">
        <v>0.154</v>
      </c>
      <c r="X128"/>
      <c r="Y128"/>
      <c r="Z128"/>
      <c r="AA128"/>
      <c r="AB128"/>
      <c r="AC128" s="374">
        <v>24.3</v>
      </c>
      <c r="AD128"/>
      <c r="AE128"/>
      <c r="AF128"/>
      <c r="AG128"/>
      <c r="AH128" s="374">
        <v>48.6</v>
      </c>
      <c r="AI128"/>
      <c r="AJ128" s="374">
        <v>24.7</v>
      </c>
      <c r="AK128"/>
      <c r="AL128" s="374">
        <v>7.9</v>
      </c>
      <c r="AM128" s="368">
        <v>0.14799999999999999</v>
      </c>
      <c r="AN128"/>
      <c r="AO128" s="374">
        <v>5.9</v>
      </c>
      <c r="AP128" s="372">
        <v>70.400000000000006</v>
      </c>
      <c r="AQ128" s="372">
        <v>0.59</v>
      </c>
      <c r="AR128"/>
      <c r="AS128"/>
      <c r="AT128"/>
      <c r="AU128"/>
      <c r="AV128" s="368">
        <v>16.553999999999998</v>
      </c>
      <c r="AW128" s="368">
        <v>13.416</v>
      </c>
      <c r="AX128"/>
      <c r="AY128"/>
      <c r="AZ128"/>
      <c r="BA128"/>
      <c r="BB128"/>
      <c r="BC128"/>
      <c r="BD128" s="372">
        <v>28.51</v>
      </c>
      <c r="BE128" s="349"/>
      <c r="BF128" s="372">
        <v>7.12</v>
      </c>
    </row>
    <row r="129" spans="1:58" x14ac:dyDescent="0.25">
      <c r="A129" s="232">
        <v>41034</v>
      </c>
      <c r="B129" s="344">
        <v>6.27</v>
      </c>
      <c r="C129" s="345">
        <v>5.24</v>
      </c>
      <c r="D129"/>
      <c r="E129"/>
      <c r="F129"/>
      <c r="G129"/>
      <c r="H129" s="344">
        <v>6.71</v>
      </c>
      <c r="I129" s="344">
        <v>1.54</v>
      </c>
      <c r="J129"/>
      <c r="K129"/>
      <c r="L129"/>
      <c r="M129"/>
      <c r="N129" s="346">
        <v>44</v>
      </c>
      <c r="O129"/>
      <c r="P129"/>
      <c r="Q129"/>
      <c r="R129" s="346">
        <v>0</v>
      </c>
      <c r="S129" s="345">
        <v>0.84699999999999998</v>
      </c>
      <c r="T129"/>
      <c r="U129"/>
      <c r="V129" s="345">
        <v>0.104</v>
      </c>
      <c r="W129" s="345">
        <v>0.22700000000000001</v>
      </c>
      <c r="X129"/>
      <c r="Y129"/>
      <c r="Z129"/>
      <c r="AA129"/>
      <c r="AB129"/>
      <c r="AC129" s="347">
        <v>28.9</v>
      </c>
      <c r="AD129"/>
      <c r="AE129"/>
      <c r="AF129"/>
      <c r="AG129"/>
      <c r="AH129" s="347">
        <v>57.8</v>
      </c>
      <c r="AI129"/>
      <c r="AJ129" s="347">
        <v>25.3</v>
      </c>
      <c r="AK129"/>
      <c r="AL129" s="347">
        <v>6.7</v>
      </c>
      <c r="AM129" s="345">
        <v>0.13200000000000001</v>
      </c>
      <c r="AN129"/>
      <c r="AO129" s="347">
        <v>6</v>
      </c>
      <c r="AP129" s="344">
        <v>70.38</v>
      </c>
      <c r="AQ129" s="344">
        <v>0.8</v>
      </c>
      <c r="AR129"/>
      <c r="AS129"/>
      <c r="AT129"/>
      <c r="AU129"/>
      <c r="AV129" s="345">
        <v>14.759</v>
      </c>
      <c r="AW129" s="345">
        <v>13.647</v>
      </c>
      <c r="AX129"/>
      <c r="AY129"/>
      <c r="AZ129"/>
      <c r="BA129"/>
      <c r="BB129"/>
      <c r="BC129"/>
      <c r="BD129" s="344">
        <v>37.67</v>
      </c>
      <c r="BE129" s="349"/>
      <c r="BF129" s="344">
        <v>13.69</v>
      </c>
    </row>
    <row r="130" spans="1:58" x14ac:dyDescent="0.25">
      <c r="A130" s="232">
        <v>41035</v>
      </c>
      <c r="B130" s="349">
        <f t="shared" ref="B130" si="208">(B128+B129)/2</f>
        <v>6.1199999999999992</v>
      </c>
      <c r="C130" s="339">
        <f>(C127+C128)/2</f>
        <v>5.2750000000000004</v>
      </c>
      <c r="D130"/>
      <c r="E130"/>
      <c r="F130"/>
      <c r="G130"/>
      <c r="H130" s="349">
        <f>(H128+H129)/2</f>
        <v>7.4749999999999996</v>
      </c>
      <c r="I130" s="344">
        <v>1.51</v>
      </c>
      <c r="J130"/>
      <c r="K130"/>
      <c r="L130"/>
      <c r="M130"/>
      <c r="N130" s="349">
        <f t="shared" ref="N130" si="209">(N128+N129)/2</f>
        <v>43</v>
      </c>
      <c r="O130"/>
      <c r="P130"/>
      <c r="Q130"/>
      <c r="R130" s="349">
        <f t="shared" ref="R130" si="210">(R128+R129)/2</f>
        <v>0.5</v>
      </c>
      <c r="S130" s="349">
        <f>(S128+S129)/2</f>
        <v>0.83650000000000002</v>
      </c>
      <c r="T130"/>
      <c r="U130"/>
      <c r="V130" s="349">
        <f t="shared" ref="V130:W130" si="211">(V128+V129)/2</f>
        <v>0.11</v>
      </c>
      <c r="W130" s="349">
        <f t="shared" si="211"/>
        <v>0.1905</v>
      </c>
      <c r="X130"/>
      <c r="Y130"/>
      <c r="Z130"/>
      <c r="AA130"/>
      <c r="AB130"/>
      <c r="AC130" s="349">
        <f t="shared" ref="AC130" si="212">(AC128+AC129)/2</f>
        <v>26.6</v>
      </c>
      <c r="AD130"/>
      <c r="AE130"/>
      <c r="AF130"/>
      <c r="AG130"/>
      <c r="AH130" s="349">
        <f t="shared" ref="AH130" si="213">(AH128+AH129)/2</f>
        <v>53.2</v>
      </c>
      <c r="AI130"/>
      <c r="AJ130" s="349">
        <f t="shared" ref="AJ130" si="214">(AJ128+AJ129)/2</f>
        <v>25</v>
      </c>
      <c r="AK130"/>
      <c r="AL130" s="349">
        <f t="shared" ref="AL130:AM130" si="215">(AL128+AL129)/2</f>
        <v>7.3000000000000007</v>
      </c>
      <c r="AM130" s="349">
        <f t="shared" si="215"/>
        <v>0.14000000000000001</v>
      </c>
      <c r="AN130"/>
      <c r="AO130" s="349">
        <f t="shared" ref="AO130" si="216">(AO128+AO129)/2</f>
        <v>5.95</v>
      </c>
      <c r="AP130" s="344">
        <v>63.95</v>
      </c>
      <c r="AQ130" s="344">
        <v>0.64</v>
      </c>
      <c r="AR130"/>
      <c r="AS130"/>
      <c r="AT130"/>
      <c r="AU130"/>
      <c r="AV130" s="345">
        <v>14.669</v>
      </c>
      <c r="AW130" s="345">
        <v>13.525</v>
      </c>
      <c r="AX130"/>
      <c r="AY130"/>
      <c r="AZ130"/>
      <c r="BA130"/>
      <c r="BB130"/>
      <c r="BC130"/>
      <c r="BD130" s="349">
        <f>(BD128+BD129)/2</f>
        <v>33.090000000000003</v>
      </c>
      <c r="BE130" s="349"/>
      <c r="BF130" s="344"/>
    </row>
    <row r="131" spans="1:58" x14ac:dyDescent="0.25">
      <c r="A131" s="232">
        <v>41036</v>
      </c>
      <c r="B131" s="344">
        <v>5.92</v>
      </c>
      <c r="C131" s="345">
        <v>4.99</v>
      </c>
      <c r="D131"/>
      <c r="E131"/>
      <c r="F131"/>
      <c r="G131"/>
      <c r="H131" s="344">
        <v>6.93</v>
      </c>
      <c r="I131" s="344">
        <v>1.47</v>
      </c>
      <c r="J131"/>
      <c r="K131"/>
      <c r="L131"/>
      <c r="M131"/>
      <c r="N131" s="346">
        <v>40</v>
      </c>
      <c r="O131"/>
      <c r="P131"/>
      <c r="Q131"/>
      <c r="R131" s="346">
        <v>0</v>
      </c>
      <c r="S131" s="345">
        <v>1.0069999999999999</v>
      </c>
      <c r="T131"/>
      <c r="U131"/>
      <c r="V131" s="345">
        <v>9.4E-2</v>
      </c>
      <c r="W131" s="345">
        <v>0.182</v>
      </c>
      <c r="X131"/>
      <c r="Y131"/>
      <c r="Z131"/>
      <c r="AA131"/>
      <c r="AB131"/>
      <c r="AC131" s="347">
        <v>30.9</v>
      </c>
      <c r="AD131"/>
      <c r="AE131"/>
      <c r="AF131"/>
      <c r="AG131"/>
      <c r="AH131" s="347">
        <v>61.8</v>
      </c>
      <c r="AI131"/>
      <c r="AJ131" s="347">
        <v>26.7</v>
      </c>
      <c r="AK131"/>
      <c r="AL131" s="347">
        <v>6.2</v>
      </c>
      <c r="AM131" s="345">
        <v>0.17299999999999999</v>
      </c>
      <c r="AN131"/>
      <c r="AO131" s="347">
        <v>7.1</v>
      </c>
      <c r="AP131" s="344">
        <v>65.03</v>
      </c>
      <c r="AQ131" s="344">
        <v>0.67</v>
      </c>
      <c r="AR131"/>
      <c r="AS131"/>
      <c r="AT131"/>
      <c r="AU131"/>
      <c r="AV131" s="345">
        <v>14.89</v>
      </c>
      <c r="AW131" s="345">
        <v>13.811999999999999</v>
      </c>
      <c r="AX131"/>
      <c r="AY131"/>
      <c r="AZ131"/>
      <c r="BA131"/>
      <c r="BB131"/>
      <c r="BC131"/>
      <c r="BD131" s="344">
        <v>31.54</v>
      </c>
      <c r="BE131" s="349"/>
      <c r="BF131" s="344">
        <v>13.18</v>
      </c>
    </row>
    <row r="132" spans="1:58" x14ac:dyDescent="0.25">
      <c r="A132" s="232">
        <v>41037</v>
      </c>
      <c r="B132" s="344">
        <v>6.09</v>
      </c>
      <c r="C132" s="345">
        <v>5.12</v>
      </c>
      <c r="D132"/>
      <c r="E132"/>
      <c r="F132"/>
      <c r="G132"/>
      <c r="H132" s="344">
        <v>7.4</v>
      </c>
      <c r="I132" s="344">
        <v>1.48</v>
      </c>
      <c r="J132"/>
      <c r="K132"/>
      <c r="L132"/>
      <c r="M132"/>
      <c r="N132" s="346">
        <v>50</v>
      </c>
      <c r="O132"/>
      <c r="P132"/>
      <c r="Q132"/>
      <c r="R132" s="346">
        <v>0</v>
      </c>
      <c r="S132" s="345">
        <v>1.0189999999999999</v>
      </c>
      <c r="T132"/>
      <c r="U132"/>
      <c r="V132" s="345">
        <v>7.2999999999999995E-2</v>
      </c>
      <c r="W132" s="345">
        <v>0.18099999999999999</v>
      </c>
      <c r="X132"/>
      <c r="Y132"/>
      <c r="Z132"/>
      <c r="AA132"/>
      <c r="AB132"/>
      <c r="AC132" s="347">
        <v>31.4</v>
      </c>
      <c r="AD132"/>
      <c r="AE132"/>
      <c r="AF132"/>
      <c r="AG132"/>
      <c r="AH132" s="347">
        <v>62.8</v>
      </c>
      <c r="AI132"/>
      <c r="AJ132" s="347">
        <v>24.5</v>
      </c>
      <c r="AK132"/>
      <c r="AL132" s="347">
        <v>7.9</v>
      </c>
      <c r="AM132" s="345">
        <v>0.16200000000000001</v>
      </c>
      <c r="AN132"/>
      <c r="AO132" s="347">
        <v>7.2</v>
      </c>
      <c r="AP132" s="344">
        <v>64.86</v>
      </c>
      <c r="AQ132" s="344">
        <v>0.57999999999999996</v>
      </c>
      <c r="AR132"/>
      <c r="AS132"/>
      <c r="AT132"/>
      <c r="AU132"/>
      <c r="AV132" s="345">
        <v>15.295</v>
      </c>
      <c r="AW132" s="345">
        <v>14.284000000000001</v>
      </c>
      <c r="AX132"/>
      <c r="AY132"/>
      <c r="AZ132"/>
      <c r="BA132"/>
      <c r="BB132"/>
      <c r="BC132"/>
      <c r="BD132" s="344">
        <v>34.1</v>
      </c>
      <c r="BE132" s="349"/>
      <c r="BF132" s="344">
        <v>12.41</v>
      </c>
    </row>
    <row r="133" spans="1:58" x14ac:dyDescent="0.25">
      <c r="A133" s="232">
        <v>41038</v>
      </c>
      <c r="B133" s="344">
        <v>6.04</v>
      </c>
      <c r="C133" s="345">
        <v>5.3</v>
      </c>
      <c r="D133"/>
      <c r="E133"/>
      <c r="F133"/>
      <c r="G133"/>
      <c r="H133" s="344">
        <v>7.05</v>
      </c>
      <c r="I133" s="344">
        <v>1.45</v>
      </c>
      <c r="J133"/>
      <c r="K133"/>
      <c r="L133"/>
      <c r="M133"/>
      <c r="N133" s="346">
        <v>38</v>
      </c>
      <c r="O133"/>
      <c r="P133"/>
      <c r="Q133"/>
      <c r="R133" s="346">
        <v>0</v>
      </c>
      <c r="S133" s="345">
        <v>0.90600000000000003</v>
      </c>
      <c r="T133"/>
      <c r="U133"/>
      <c r="V133" s="345">
        <v>8.7999999999999995E-2</v>
      </c>
      <c r="W133" s="345">
        <v>0.28100000000000003</v>
      </c>
      <c r="X133"/>
      <c r="Y133"/>
      <c r="Z133"/>
      <c r="AA133"/>
      <c r="AB133"/>
      <c r="AC133" s="347">
        <v>29</v>
      </c>
      <c r="AD133"/>
      <c r="AE133"/>
      <c r="AF133"/>
      <c r="AG133"/>
      <c r="AH133" s="347">
        <v>58</v>
      </c>
      <c r="AI133"/>
      <c r="AJ133" s="347">
        <v>23.8</v>
      </c>
      <c r="AK133"/>
      <c r="AL133" s="347">
        <v>7.5</v>
      </c>
      <c r="AM133" s="345">
        <v>0.18</v>
      </c>
      <c r="AN133"/>
      <c r="AO133" s="347">
        <v>6.8</v>
      </c>
      <c r="AP133" s="344">
        <v>64.69</v>
      </c>
      <c r="AQ133" s="344">
        <v>0.67</v>
      </c>
      <c r="AR133"/>
      <c r="AS133"/>
      <c r="AT133"/>
      <c r="AU133"/>
      <c r="AV133" s="345">
        <v>15.016</v>
      </c>
      <c r="AW133" s="345">
        <v>13.827</v>
      </c>
      <c r="AX133"/>
      <c r="AY133"/>
      <c r="AZ133"/>
      <c r="BA133"/>
      <c r="BB133"/>
      <c r="BC133"/>
      <c r="BD133" s="344">
        <v>23.69</v>
      </c>
      <c r="BE133" s="349"/>
      <c r="BF133" s="344">
        <v>16.14</v>
      </c>
    </row>
    <row r="134" spans="1:58" x14ac:dyDescent="0.25">
      <c r="A134" s="232">
        <v>41039</v>
      </c>
      <c r="B134" s="344">
        <v>6.13</v>
      </c>
      <c r="C134" s="345">
        <v>5.24</v>
      </c>
      <c r="D134"/>
      <c r="E134"/>
      <c r="F134"/>
      <c r="G134"/>
      <c r="H134" s="344">
        <v>6.54</v>
      </c>
      <c r="I134" s="344">
        <v>1.46</v>
      </c>
      <c r="J134"/>
      <c r="K134"/>
      <c r="L134"/>
      <c r="M134"/>
      <c r="N134" s="346">
        <v>39</v>
      </c>
      <c r="O134"/>
      <c r="P134"/>
      <c r="Q134"/>
      <c r="R134" s="346">
        <v>0</v>
      </c>
      <c r="S134" s="345">
        <v>0.67400000000000004</v>
      </c>
      <c r="T134"/>
      <c r="U134"/>
      <c r="V134" s="345">
        <v>9.6000000000000002E-2</v>
      </c>
      <c r="W134" s="345">
        <v>0.184</v>
      </c>
      <c r="X134"/>
      <c r="Y134"/>
      <c r="Z134"/>
      <c r="AA134"/>
      <c r="AB134"/>
      <c r="AC134" s="347">
        <v>29</v>
      </c>
      <c r="AD134"/>
      <c r="AE134"/>
      <c r="AF134"/>
      <c r="AG134"/>
      <c r="AH134" s="347">
        <v>58</v>
      </c>
      <c r="AI134"/>
      <c r="AJ134" s="347">
        <v>24.9</v>
      </c>
      <c r="AK134"/>
      <c r="AL134" s="347">
        <v>7.3</v>
      </c>
      <c r="AM134" s="345">
        <v>0.182</v>
      </c>
      <c r="AN134"/>
      <c r="AO134" s="347">
        <v>7.7</v>
      </c>
      <c r="AP134" s="344">
        <v>70.319999999999993</v>
      </c>
      <c r="AQ134" s="344">
        <v>0.85</v>
      </c>
      <c r="AR134"/>
      <c r="AS134"/>
      <c r="AT134"/>
      <c r="AU134"/>
      <c r="AV134" s="345">
        <v>14.99</v>
      </c>
      <c r="AW134" s="345">
        <v>13.84</v>
      </c>
      <c r="AX134"/>
      <c r="AY134"/>
      <c r="AZ134"/>
      <c r="BA134"/>
      <c r="BB134"/>
      <c r="BC134"/>
      <c r="BD134" s="344">
        <v>30.75</v>
      </c>
      <c r="BE134" s="349"/>
      <c r="BF134" s="344">
        <v>14.57</v>
      </c>
    </row>
    <row r="135" spans="1:58" x14ac:dyDescent="0.25">
      <c r="A135" s="232">
        <v>41040</v>
      </c>
      <c r="B135" s="344">
        <v>6.86</v>
      </c>
      <c r="C135" s="345">
        <v>5.75</v>
      </c>
      <c r="D135"/>
      <c r="E135"/>
      <c r="F135"/>
      <c r="G135"/>
      <c r="H135" s="344">
        <v>6.39</v>
      </c>
      <c r="I135" s="344">
        <v>1.47</v>
      </c>
      <c r="J135"/>
      <c r="K135"/>
      <c r="L135"/>
      <c r="M135"/>
      <c r="N135" s="346">
        <v>29</v>
      </c>
      <c r="O135"/>
      <c r="P135"/>
      <c r="Q135"/>
      <c r="R135" s="346">
        <v>0</v>
      </c>
      <c r="S135" s="345">
        <v>0.95799999999999996</v>
      </c>
      <c r="T135"/>
      <c r="U135"/>
      <c r="V135" s="345">
        <v>7.2999999999999995E-2</v>
      </c>
      <c r="W135" s="345">
        <v>0.154</v>
      </c>
      <c r="X135"/>
      <c r="Y135"/>
      <c r="Z135"/>
      <c r="AA135"/>
      <c r="AB135"/>
      <c r="AC135" s="347">
        <v>29.6</v>
      </c>
      <c r="AD135"/>
      <c r="AE135"/>
      <c r="AF135"/>
      <c r="AG135"/>
      <c r="AH135" s="347">
        <v>59.4</v>
      </c>
      <c r="AI135"/>
      <c r="AJ135" s="347">
        <v>25.6</v>
      </c>
      <c r="AK135"/>
      <c r="AL135" s="347">
        <v>7.8</v>
      </c>
      <c r="AM135" s="345">
        <v>0.14099999999999999</v>
      </c>
      <c r="AN135"/>
      <c r="AO135" s="347">
        <v>7.6</v>
      </c>
      <c r="AP135" s="344">
        <v>65.36</v>
      </c>
      <c r="AQ135" s="344">
        <v>0.63</v>
      </c>
      <c r="AR135"/>
      <c r="AS135"/>
      <c r="AT135"/>
      <c r="AU135"/>
      <c r="AV135" s="345">
        <v>15.097</v>
      </c>
      <c r="AW135" s="345">
        <v>14.106</v>
      </c>
      <c r="AX135"/>
      <c r="AY135"/>
      <c r="AZ135"/>
      <c r="BA135"/>
      <c r="BB135"/>
      <c r="BC135"/>
      <c r="BD135" s="344">
        <v>24.41</v>
      </c>
      <c r="BE135" s="349"/>
      <c r="BF135" s="344">
        <v>16.71</v>
      </c>
    </row>
    <row r="136" spans="1:58" x14ac:dyDescent="0.25">
      <c r="A136" s="232">
        <v>41041</v>
      </c>
      <c r="B136" s="344">
        <v>6.98</v>
      </c>
      <c r="C136" s="345">
        <v>6.22</v>
      </c>
      <c r="D136"/>
      <c r="E136"/>
      <c r="F136"/>
      <c r="G136"/>
      <c r="H136" s="344">
        <v>7.08</v>
      </c>
      <c r="I136" s="344">
        <v>1.41</v>
      </c>
      <c r="J136"/>
      <c r="K136"/>
      <c r="L136"/>
      <c r="M136"/>
      <c r="N136" s="346">
        <v>35</v>
      </c>
      <c r="O136"/>
      <c r="P136"/>
      <c r="Q136"/>
      <c r="R136" s="346">
        <v>0</v>
      </c>
      <c r="S136" s="345">
        <v>0.92300000000000004</v>
      </c>
      <c r="T136"/>
      <c r="U136"/>
      <c r="V136" s="345">
        <v>0.114</v>
      </c>
      <c r="W136" s="345">
        <v>0.35599999999999998</v>
      </c>
      <c r="X136"/>
      <c r="Y136"/>
      <c r="Z136"/>
      <c r="AA136"/>
      <c r="AB136"/>
      <c r="AC136" s="347">
        <v>27.3</v>
      </c>
      <c r="AD136"/>
      <c r="AE136"/>
      <c r="AF136"/>
      <c r="AG136"/>
      <c r="AH136" s="347">
        <v>54.4</v>
      </c>
      <c r="AI136"/>
      <c r="AJ136" s="347">
        <v>27.9</v>
      </c>
      <c r="AK136"/>
      <c r="AL136" s="347">
        <v>8.1999999999999993</v>
      </c>
      <c r="AM136" s="345">
        <v>6.5000000000000002E-2</v>
      </c>
      <c r="AN136"/>
      <c r="AO136" s="347">
        <v>7.9</v>
      </c>
      <c r="AP136" s="344">
        <v>65.11</v>
      </c>
      <c r="AQ136" s="344">
        <v>0.65</v>
      </c>
      <c r="AR136"/>
      <c r="AS136"/>
      <c r="AT136"/>
      <c r="AU136"/>
      <c r="AV136" s="345">
        <v>14.54</v>
      </c>
      <c r="AW136" s="345">
        <v>14.32</v>
      </c>
      <c r="AX136"/>
      <c r="AY136"/>
      <c r="AZ136"/>
      <c r="BA136"/>
      <c r="BB136"/>
      <c r="BC136"/>
      <c r="BD136" s="344">
        <v>23.47</v>
      </c>
      <c r="BE136" s="349"/>
      <c r="BF136" s="344">
        <v>11.59</v>
      </c>
    </row>
    <row r="137" spans="1:58" x14ac:dyDescent="0.25">
      <c r="A137" s="232">
        <v>41042</v>
      </c>
      <c r="B137" s="349">
        <f t="shared" ref="B137" si="217">(B135+B136)/2</f>
        <v>6.92</v>
      </c>
      <c r="C137" s="339">
        <f>(C134+C135)/2</f>
        <v>5.4950000000000001</v>
      </c>
      <c r="D137"/>
      <c r="E137"/>
      <c r="F137"/>
      <c r="G137"/>
      <c r="H137" s="349">
        <f>(H135+H136)/2</f>
        <v>6.7349999999999994</v>
      </c>
      <c r="I137" s="344">
        <v>1.37</v>
      </c>
      <c r="J137"/>
      <c r="K137"/>
      <c r="L137"/>
      <c r="M137"/>
      <c r="N137" s="349">
        <f t="shared" ref="N137" si="218">(N135+N136)/2</f>
        <v>32</v>
      </c>
      <c r="O137"/>
      <c r="P137"/>
      <c r="Q137"/>
      <c r="R137" s="349">
        <f t="shared" ref="R137" si="219">(R135+R136)/2</f>
        <v>0</v>
      </c>
      <c r="S137" s="349">
        <f>(S135+S136)/2</f>
        <v>0.9405</v>
      </c>
      <c r="T137"/>
      <c r="U137"/>
      <c r="V137" s="349">
        <f t="shared" ref="V137:W137" si="220">(V135+V136)/2</f>
        <v>9.35E-2</v>
      </c>
      <c r="W137" s="349">
        <f t="shared" si="220"/>
        <v>0.255</v>
      </c>
      <c r="X137"/>
      <c r="Y137"/>
      <c r="Z137"/>
      <c r="AA137"/>
      <c r="AB137"/>
      <c r="AC137" s="349">
        <f t="shared" ref="AC137" si="221">(AC135+AC136)/2</f>
        <v>28.450000000000003</v>
      </c>
      <c r="AD137"/>
      <c r="AE137"/>
      <c r="AF137"/>
      <c r="AG137"/>
      <c r="AH137" s="349">
        <f t="shared" ref="AH137" si="222">(AH135+AH136)/2</f>
        <v>56.9</v>
      </c>
      <c r="AI137"/>
      <c r="AJ137" s="349">
        <f t="shared" ref="AJ137" si="223">(AJ135+AJ136)/2</f>
        <v>26.75</v>
      </c>
      <c r="AK137"/>
      <c r="AL137" s="349">
        <f t="shared" ref="AL137:AM137" si="224">(AL135+AL136)/2</f>
        <v>8</v>
      </c>
      <c r="AM137" s="349">
        <f t="shared" si="224"/>
        <v>0.10299999999999999</v>
      </c>
      <c r="AN137"/>
      <c r="AO137" s="349">
        <f t="shared" ref="AO137" si="225">(AO135+AO136)/2</f>
        <v>7.75</v>
      </c>
      <c r="AP137" s="344">
        <v>61.01</v>
      </c>
      <c r="AQ137" s="344">
        <v>0.72</v>
      </c>
      <c r="AR137"/>
      <c r="AS137"/>
      <c r="AT137"/>
      <c r="AU137"/>
      <c r="AV137" s="345">
        <v>14.206</v>
      </c>
      <c r="AW137" s="345">
        <v>13.202999999999999</v>
      </c>
      <c r="AX137"/>
      <c r="AY137"/>
      <c r="AZ137"/>
      <c r="BA137"/>
      <c r="BB137"/>
      <c r="BC137"/>
      <c r="BD137" s="344">
        <v>23.47</v>
      </c>
      <c r="BE137" s="349"/>
      <c r="BF137" s="344">
        <v>11.59</v>
      </c>
    </row>
    <row r="138" spans="1:58" x14ac:dyDescent="0.25">
      <c r="A138" s="232">
        <v>41043</v>
      </c>
      <c r="B138" s="344">
        <v>6.19</v>
      </c>
      <c r="C138" s="345">
        <v>5.74</v>
      </c>
      <c r="D138"/>
      <c r="E138"/>
      <c r="F138"/>
      <c r="G138"/>
      <c r="H138" s="344">
        <v>7.07</v>
      </c>
      <c r="I138" s="344">
        <v>1.43</v>
      </c>
      <c r="J138"/>
      <c r="K138"/>
      <c r="L138"/>
      <c r="M138"/>
      <c r="N138" s="346">
        <v>36</v>
      </c>
      <c r="O138"/>
      <c r="P138"/>
      <c r="Q138"/>
      <c r="R138" s="346">
        <v>0</v>
      </c>
      <c r="S138" s="345">
        <v>0.88300000000000001</v>
      </c>
      <c r="T138"/>
      <c r="U138"/>
      <c r="V138" s="345">
        <v>0.108</v>
      </c>
      <c r="W138" s="345">
        <v>0.26300000000000001</v>
      </c>
      <c r="X138"/>
      <c r="Y138"/>
      <c r="Z138"/>
      <c r="AA138"/>
      <c r="AB138"/>
      <c r="AC138" s="347">
        <v>27.3</v>
      </c>
      <c r="AD138"/>
      <c r="AE138"/>
      <c r="AF138"/>
      <c r="AG138"/>
      <c r="AH138" s="347">
        <v>54.6</v>
      </c>
      <c r="AI138"/>
      <c r="AJ138" s="347">
        <v>27.2</v>
      </c>
      <c r="AK138"/>
      <c r="AL138" s="347">
        <v>7.9</v>
      </c>
      <c r="AM138" s="345">
        <v>9.2999999999999999E-2</v>
      </c>
      <c r="AN138"/>
      <c r="AO138" s="347">
        <v>8.9</v>
      </c>
      <c r="AP138" s="344">
        <v>72.41</v>
      </c>
      <c r="AQ138" s="344">
        <v>0.89</v>
      </c>
      <c r="AR138"/>
      <c r="AS138"/>
      <c r="AT138"/>
      <c r="AU138"/>
      <c r="AV138" s="345">
        <v>16.234999999999999</v>
      </c>
      <c r="AW138" s="345">
        <v>14.148999999999999</v>
      </c>
      <c r="AX138"/>
      <c r="AY138"/>
      <c r="AZ138"/>
      <c r="BA138"/>
      <c r="BB138"/>
      <c r="BC138"/>
      <c r="BD138" s="344">
        <v>27.83</v>
      </c>
      <c r="BE138" s="349"/>
      <c r="BF138" s="344">
        <v>12.8</v>
      </c>
    </row>
    <row r="139" spans="1:58" x14ac:dyDescent="0.25">
      <c r="A139" s="232">
        <v>41044</v>
      </c>
      <c r="B139" s="344">
        <v>6.12</v>
      </c>
      <c r="C139" s="345">
        <v>5.78</v>
      </c>
      <c r="D139"/>
      <c r="E139"/>
      <c r="F139"/>
      <c r="G139"/>
      <c r="H139" s="344">
        <v>7.07</v>
      </c>
      <c r="I139" s="344">
        <v>1.49</v>
      </c>
      <c r="J139"/>
      <c r="K139"/>
      <c r="L139"/>
      <c r="M139"/>
      <c r="N139" s="346">
        <v>33</v>
      </c>
      <c r="O139"/>
      <c r="P139"/>
      <c r="Q139"/>
      <c r="R139" s="346">
        <v>0</v>
      </c>
      <c r="S139" s="345">
        <v>0.80700000000000005</v>
      </c>
      <c r="T139"/>
      <c r="U139"/>
      <c r="V139" s="345">
        <v>0.113</v>
      </c>
      <c r="W139" s="345">
        <v>0.17399999999999999</v>
      </c>
      <c r="X139"/>
      <c r="Y139"/>
      <c r="Z139"/>
      <c r="AA139"/>
      <c r="AB139"/>
      <c r="AC139" s="347">
        <v>27.6</v>
      </c>
      <c r="AD139"/>
      <c r="AE139"/>
      <c r="AF139"/>
      <c r="AG139"/>
      <c r="AH139" s="347">
        <v>55.2</v>
      </c>
      <c r="AI139"/>
      <c r="AJ139" s="347">
        <v>25.6</v>
      </c>
      <c r="AK139"/>
      <c r="AL139" s="347">
        <v>8.1</v>
      </c>
      <c r="AM139" s="345">
        <v>0.10299999999999999</v>
      </c>
      <c r="AN139"/>
      <c r="AO139" s="347">
        <v>9.1</v>
      </c>
      <c r="AP139" s="344">
        <v>71.2</v>
      </c>
      <c r="AQ139" s="344">
        <v>0.69</v>
      </c>
      <c r="AR139"/>
      <c r="AS139"/>
      <c r="AT139"/>
      <c r="AU139"/>
      <c r="AV139" s="345">
        <v>15.03</v>
      </c>
      <c r="AW139" s="345">
        <v>14.84</v>
      </c>
      <c r="AX139"/>
      <c r="AY139"/>
      <c r="AZ139"/>
      <c r="BA139"/>
      <c r="BB139"/>
      <c r="BC139"/>
      <c r="BD139" s="344">
        <v>40.520000000000003</v>
      </c>
      <c r="BE139" s="349"/>
      <c r="BF139" s="344">
        <v>12.84</v>
      </c>
    </row>
    <row r="140" spans="1:58" x14ac:dyDescent="0.25">
      <c r="A140" s="232">
        <v>41045</v>
      </c>
      <c r="B140" s="344">
        <v>6.8</v>
      </c>
      <c r="C140" s="345">
        <v>5.84</v>
      </c>
      <c r="D140"/>
      <c r="E140"/>
      <c r="F140"/>
      <c r="G140"/>
      <c r="H140" s="344">
        <v>6.52</v>
      </c>
      <c r="I140" s="344">
        <v>1.66</v>
      </c>
      <c r="J140"/>
      <c r="K140"/>
      <c r="L140"/>
      <c r="M140"/>
      <c r="N140" s="346">
        <v>34</v>
      </c>
      <c r="O140"/>
      <c r="P140"/>
      <c r="Q140"/>
      <c r="R140" s="346">
        <v>0</v>
      </c>
      <c r="S140" s="345">
        <v>0.77600000000000002</v>
      </c>
      <c r="T140"/>
      <c r="U140"/>
      <c r="V140" s="345">
        <v>9.6000000000000002E-2</v>
      </c>
      <c r="W140" s="345">
        <v>0.152</v>
      </c>
      <c r="X140"/>
      <c r="Y140"/>
      <c r="Z140"/>
      <c r="AA140"/>
      <c r="AB140"/>
      <c r="AC140" s="347">
        <v>28.6</v>
      </c>
      <c r="AD140"/>
      <c r="AE140"/>
      <c r="AF140"/>
      <c r="AG140"/>
      <c r="AH140" s="347">
        <v>57.3</v>
      </c>
      <c r="AI140"/>
      <c r="AJ140" s="347">
        <v>27.1</v>
      </c>
      <c r="AK140"/>
      <c r="AL140" s="347">
        <v>8.3000000000000007</v>
      </c>
      <c r="AM140" s="345">
        <v>0.18099999999999999</v>
      </c>
      <c r="AN140"/>
      <c r="AO140" s="347">
        <v>9.3000000000000007</v>
      </c>
      <c r="AP140" s="344">
        <v>65.03</v>
      </c>
      <c r="AQ140" s="344">
        <v>0.66</v>
      </c>
      <c r="AR140"/>
      <c r="AS140"/>
      <c r="AT140"/>
      <c r="AU140"/>
      <c r="AV140" s="345">
        <v>13.768000000000001</v>
      </c>
      <c r="AW140" s="345">
        <v>12.738</v>
      </c>
      <c r="AX140"/>
      <c r="AY140"/>
      <c r="AZ140"/>
      <c r="BA140"/>
      <c r="BB140"/>
      <c r="BC140"/>
      <c r="BD140" s="344">
        <v>23.94</v>
      </c>
      <c r="BE140" s="349"/>
      <c r="BF140" s="344">
        <v>15.79</v>
      </c>
    </row>
    <row r="141" spans="1:58" x14ac:dyDescent="0.25">
      <c r="A141" s="232">
        <v>41046</v>
      </c>
      <c r="B141" s="344">
        <v>6.88</v>
      </c>
      <c r="C141" s="345">
        <v>6.13</v>
      </c>
      <c r="D141"/>
      <c r="E141"/>
      <c r="F141"/>
      <c r="G141"/>
      <c r="H141" s="344">
        <v>7.1</v>
      </c>
      <c r="I141" s="344">
        <v>1.31</v>
      </c>
      <c r="J141"/>
      <c r="K141"/>
      <c r="L141"/>
      <c r="M141"/>
      <c r="N141" s="346">
        <v>35</v>
      </c>
      <c r="O141"/>
      <c r="P141"/>
      <c r="Q141"/>
      <c r="R141" s="346">
        <v>0</v>
      </c>
      <c r="S141" s="345">
        <v>0.81899999999999995</v>
      </c>
      <c r="T141"/>
      <c r="U141"/>
      <c r="V141" s="345">
        <v>9.1999999999999998E-2</v>
      </c>
      <c r="W141" s="345">
        <v>0.14199999999999999</v>
      </c>
      <c r="X141"/>
      <c r="Y141"/>
      <c r="Z141"/>
      <c r="AA141"/>
      <c r="AB141"/>
      <c r="AC141" s="347">
        <v>29.2</v>
      </c>
      <c r="AD141"/>
      <c r="AE141"/>
      <c r="AF141"/>
      <c r="AG141"/>
      <c r="AH141" s="347">
        <v>58.5</v>
      </c>
      <c r="AI141"/>
      <c r="AJ141" s="347">
        <v>26.1</v>
      </c>
      <c r="AK141"/>
      <c r="AL141" s="347">
        <v>8.1</v>
      </c>
      <c r="AM141" s="345">
        <v>0.121</v>
      </c>
      <c r="AN141"/>
      <c r="AO141" s="347">
        <v>9.8000000000000007</v>
      </c>
      <c r="AP141" s="344">
        <v>70.03</v>
      </c>
      <c r="AQ141" s="344">
        <v>0.82</v>
      </c>
      <c r="AR141"/>
      <c r="AS141"/>
      <c r="AT141"/>
      <c r="AU141"/>
      <c r="AV141" s="345">
        <v>16.041</v>
      </c>
      <c r="AW141" s="345">
        <v>14.897</v>
      </c>
      <c r="AX141"/>
      <c r="AY141"/>
      <c r="AZ141"/>
      <c r="BA141"/>
      <c r="BB141"/>
      <c r="BC141"/>
      <c r="BD141" s="344">
        <v>23.47</v>
      </c>
      <c r="BE141" s="349"/>
      <c r="BF141" s="344">
        <v>15.85</v>
      </c>
    </row>
    <row r="142" spans="1:58" x14ac:dyDescent="0.25">
      <c r="A142" s="232">
        <v>41047</v>
      </c>
      <c r="B142" s="344">
        <v>6.74</v>
      </c>
      <c r="C142" s="345">
        <v>5.91</v>
      </c>
      <c r="D142"/>
      <c r="E142"/>
      <c r="F142"/>
      <c r="G142"/>
      <c r="H142" s="344">
        <v>7.73</v>
      </c>
      <c r="I142" s="344">
        <v>1.24</v>
      </c>
      <c r="J142"/>
      <c r="K142"/>
      <c r="L142"/>
      <c r="M142"/>
      <c r="N142" s="346">
        <v>30</v>
      </c>
      <c r="O142"/>
      <c r="P142"/>
      <c r="Q142"/>
      <c r="R142" s="346">
        <v>0</v>
      </c>
      <c r="S142" s="345">
        <v>1.107</v>
      </c>
      <c r="T142"/>
      <c r="U142"/>
      <c r="V142" s="345">
        <v>8.1000000000000003E-2</v>
      </c>
      <c r="W142" s="345">
        <v>0.128</v>
      </c>
      <c r="X142"/>
      <c r="Y142"/>
      <c r="Z142"/>
      <c r="AA142"/>
      <c r="AB142"/>
      <c r="AC142" s="347">
        <v>30.4</v>
      </c>
      <c r="AD142"/>
      <c r="AE142"/>
      <c r="AF142"/>
      <c r="AG142"/>
      <c r="AH142" s="347">
        <v>60.8</v>
      </c>
      <c r="AI142"/>
      <c r="AJ142" s="347">
        <v>24.3</v>
      </c>
      <c r="AK142"/>
      <c r="AL142" s="347">
        <v>8.9</v>
      </c>
      <c r="AM142" s="345">
        <v>0.13</v>
      </c>
      <c r="AN142"/>
      <c r="AO142" s="347">
        <v>9.9</v>
      </c>
      <c r="AP142" s="344">
        <v>69.92</v>
      </c>
      <c r="AQ142" s="344">
        <v>1.08</v>
      </c>
      <c r="AR142"/>
      <c r="AS142"/>
      <c r="AT142"/>
      <c r="AU142"/>
      <c r="AV142" s="345">
        <v>14.856999999999999</v>
      </c>
      <c r="AW142" s="345">
        <v>13.695</v>
      </c>
      <c r="AX142"/>
      <c r="AY142"/>
      <c r="AZ142"/>
      <c r="BA142"/>
      <c r="BB142"/>
      <c r="BC142"/>
      <c r="BD142" s="344">
        <v>23.78</v>
      </c>
      <c r="BE142" s="349"/>
      <c r="BF142" s="344">
        <v>14.1</v>
      </c>
    </row>
    <row r="143" spans="1:58" x14ac:dyDescent="0.25">
      <c r="A143" s="232">
        <v>41048</v>
      </c>
      <c r="B143" s="344">
        <v>6.79</v>
      </c>
      <c r="C143" s="345">
        <v>5.98</v>
      </c>
      <c r="D143"/>
      <c r="E143"/>
      <c r="F143"/>
      <c r="G143"/>
      <c r="H143" s="344">
        <v>7.37</v>
      </c>
      <c r="I143" s="344">
        <v>1.23</v>
      </c>
      <c r="J143"/>
      <c r="K143"/>
      <c r="L143"/>
      <c r="M143"/>
      <c r="N143" s="346">
        <v>46</v>
      </c>
      <c r="O143"/>
      <c r="P143"/>
      <c r="Q143"/>
      <c r="R143" s="346">
        <v>0</v>
      </c>
      <c r="S143" s="345">
        <v>1.107</v>
      </c>
      <c r="T143"/>
      <c r="U143"/>
      <c r="V143" s="345">
        <v>7.9000000000000001E-2</v>
      </c>
      <c r="W143" s="345">
        <v>0.13800000000000001</v>
      </c>
      <c r="X143"/>
      <c r="Y143"/>
      <c r="Z143"/>
      <c r="AA143"/>
      <c r="AB143"/>
      <c r="AC143" s="347">
        <v>31.4</v>
      </c>
      <c r="AD143"/>
      <c r="AE143"/>
      <c r="AF143"/>
      <c r="AG143"/>
      <c r="AH143" s="347">
        <v>62.8</v>
      </c>
      <c r="AI143"/>
      <c r="AJ143" s="347">
        <v>26.3</v>
      </c>
      <c r="AK143"/>
      <c r="AL143" s="347">
        <v>8.4</v>
      </c>
      <c r="AM143" s="345">
        <v>0.121</v>
      </c>
      <c r="AN143"/>
      <c r="AO143" s="347">
        <v>9.9</v>
      </c>
      <c r="AP143" s="344">
        <v>65.03</v>
      </c>
      <c r="AQ143" s="344">
        <v>0.94</v>
      </c>
      <c r="AR143"/>
      <c r="AS143"/>
      <c r="AT143"/>
      <c r="AU143"/>
      <c r="AV143" s="345">
        <v>14.73</v>
      </c>
      <c r="AW143" s="345">
        <v>13.58</v>
      </c>
      <c r="AX143"/>
      <c r="AY143"/>
      <c r="AZ143"/>
      <c r="BA143"/>
      <c r="BB143"/>
      <c r="BC143"/>
      <c r="BD143" s="344">
        <v>26.13</v>
      </c>
      <c r="BE143" s="349"/>
      <c r="BF143" s="344">
        <v>14.8</v>
      </c>
    </row>
    <row r="144" spans="1:58" x14ac:dyDescent="0.25">
      <c r="A144" s="232">
        <v>41049</v>
      </c>
      <c r="B144" s="349">
        <f t="shared" ref="B144" si="226">(B142+B143)/2</f>
        <v>6.7650000000000006</v>
      </c>
      <c r="C144" s="339">
        <f>(C141+C142)/2</f>
        <v>6.02</v>
      </c>
      <c r="D144"/>
      <c r="E144"/>
      <c r="F144"/>
      <c r="G144"/>
      <c r="H144" s="349">
        <f t="shared" ref="H144:I144" si="227">(H142+H143)/2</f>
        <v>7.5500000000000007</v>
      </c>
      <c r="I144" s="349">
        <f t="shared" si="227"/>
        <v>1.2349999999999999</v>
      </c>
      <c r="J144"/>
      <c r="K144"/>
      <c r="L144"/>
      <c r="M144"/>
      <c r="N144" s="349">
        <f t="shared" ref="N144" si="228">(N142+N143)/2</f>
        <v>38</v>
      </c>
      <c r="O144"/>
      <c r="P144"/>
      <c r="Q144"/>
      <c r="R144" s="349">
        <f t="shared" ref="R144:S144" si="229">(R142+R143)/2</f>
        <v>0</v>
      </c>
      <c r="S144" s="349">
        <f t="shared" si="229"/>
        <v>1.107</v>
      </c>
      <c r="T144"/>
      <c r="U144"/>
      <c r="V144" s="349">
        <f t="shared" ref="V144:W144" si="230">(V142+V143)/2</f>
        <v>0.08</v>
      </c>
      <c r="W144" s="349">
        <f t="shared" si="230"/>
        <v>0.13300000000000001</v>
      </c>
      <c r="X144"/>
      <c r="Y144"/>
      <c r="Z144"/>
      <c r="AA144"/>
      <c r="AB144"/>
      <c r="AC144" s="349">
        <f t="shared" ref="AC144" si="231">(AC142+AC143)/2</f>
        <v>30.9</v>
      </c>
      <c r="AD144"/>
      <c r="AE144"/>
      <c r="AF144"/>
      <c r="AG144"/>
      <c r="AH144" s="349">
        <f t="shared" ref="AH144" si="232">(AH142+AH143)/2</f>
        <v>61.8</v>
      </c>
      <c r="AI144"/>
      <c r="AJ144" s="349">
        <f t="shared" ref="AJ144" si="233">(AJ142+AJ143)/2</f>
        <v>25.3</v>
      </c>
      <c r="AK144"/>
      <c r="AL144" s="349">
        <f t="shared" ref="AL144:AM144" si="234">(AL142+AL143)/2</f>
        <v>8.65</v>
      </c>
      <c r="AM144" s="349">
        <f t="shared" si="234"/>
        <v>0.1255</v>
      </c>
      <c r="AN144"/>
      <c r="AO144" s="349">
        <f t="shared" ref="AO144:AQ144" si="235">(AO142+AO143)/2</f>
        <v>9.9</v>
      </c>
      <c r="AP144" s="349">
        <f t="shared" si="235"/>
        <v>67.474999999999994</v>
      </c>
      <c r="AQ144" s="349">
        <f t="shared" si="235"/>
        <v>1.01</v>
      </c>
      <c r="AR144"/>
      <c r="AS144"/>
      <c r="AT144"/>
      <c r="AU144"/>
      <c r="AV144" s="339">
        <f>(AV141+AV142)/2</f>
        <v>15.449</v>
      </c>
      <c r="AW144" s="339">
        <f>(AW141+AW142)/2</f>
        <v>14.295999999999999</v>
      </c>
      <c r="AX144"/>
      <c r="AY144"/>
      <c r="AZ144"/>
      <c r="BA144"/>
      <c r="BB144"/>
      <c r="BC144"/>
      <c r="BD144" s="349">
        <f t="shared" ref="BD144" si="236">(BD142+BD143)/2</f>
        <v>24.954999999999998</v>
      </c>
      <c r="BE144" s="349"/>
      <c r="BF144" s="344"/>
    </row>
    <row r="145" spans="1:58" x14ac:dyDescent="0.25">
      <c r="A145" s="232">
        <v>41050</v>
      </c>
      <c r="B145" s="344">
        <v>7.01</v>
      </c>
      <c r="C145" s="345">
        <v>5.96</v>
      </c>
      <c r="D145"/>
      <c r="E145"/>
      <c r="F145"/>
      <c r="G145"/>
      <c r="H145" s="344">
        <v>7.15</v>
      </c>
      <c r="I145" s="344">
        <v>1.42</v>
      </c>
      <c r="J145"/>
      <c r="K145"/>
      <c r="L145"/>
      <c r="M145"/>
      <c r="N145" s="346">
        <v>39</v>
      </c>
      <c r="O145"/>
      <c r="P145"/>
      <c r="Q145"/>
      <c r="R145" s="346">
        <v>0</v>
      </c>
      <c r="S145" s="345">
        <v>1.1990000000000001</v>
      </c>
      <c r="T145"/>
      <c r="U145"/>
      <c r="V145" s="345">
        <v>9.8000000000000004E-2</v>
      </c>
      <c r="W145" s="345">
        <v>0.16600000000000001</v>
      </c>
      <c r="X145"/>
      <c r="Y145"/>
      <c r="Z145"/>
      <c r="AA145"/>
      <c r="AB145"/>
      <c r="AC145" s="347">
        <v>27.2</v>
      </c>
      <c r="AD145"/>
      <c r="AE145"/>
      <c r="AF145"/>
      <c r="AG145"/>
      <c r="AH145" s="347">
        <v>54.5</v>
      </c>
      <c r="AI145"/>
      <c r="AJ145" s="347">
        <v>25.6</v>
      </c>
      <c r="AK145"/>
      <c r="AL145" s="347">
        <v>7.4</v>
      </c>
      <c r="AM145" s="345">
        <v>0.183</v>
      </c>
      <c r="AN145"/>
      <c r="AO145" s="347">
        <v>9.6</v>
      </c>
      <c r="AP145" s="344">
        <v>75.28</v>
      </c>
      <c r="AQ145" s="344">
        <v>0.89</v>
      </c>
      <c r="AR145"/>
      <c r="AS145"/>
      <c r="AT145"/>
      <c r="AU145"/>
      <c r="AV145" s="345">
        <v>16</v>
      </c>
      <c r="AW145" s="345">
        <v>14.804</v>
      </c>
      <c r="AX145"/>
      <c r="AY145"/>
      <c r="AZ145"/>
      <c r="BA145"/>
      <c r="BB145"/>
      <c r="BC145"/>
      <c r="BD145" s="344">
        <v>25.35</v>
      </c>
      <c r="BE145" s="349"/>
      <c r="BF145" s="344">
        <v>13.72</v>
      </c>
    </row>
    <row r="146" spans="1:58" x14ac:dyDescent="0.25">
      <c r="A146" s="232">
        <v>41051</v>
      </c>
      <c r="B146" s="344">
        <v>6.13</v>
      </c>
      <c r="C146" s="345">
        <v>6.03</v>
      </c>
      <c r="D146"/>
      <c r="E146"/>
      <c r="F146"/>
      <c r="G146"/>
      <c r="H146" s="344">
        <v>7.66</v>
      </c>
      <c r="I146" s="344">
        <v>1.54</v>
      </c>
      <c r="J146"/>
      <c r="K146"/>
      <c r="L146"/>
      <c r="M146"/>
      <c r="N146" s="346">
        <v>38</v>
      </c>
      <c r="O146"/>
      <c r="P146"/>
      <c r="Q146"/>
      <c r="R146" s="346">
        <v>0</v>
      </c>
      <c r="S146" s="345">
        <v>1.171</v>
      </c>
      <c r="T146"/>
      <c r="U146"/>
      <c r="V146" s="345">
        <v>0.11799999999999999</v>
      </c>
      <c r="W146" s="345">
        <v>0.16300000000000001</v>
      </c>
      <c r="X146"/>
      <c r="Y146"/>
      <c r="Z146"/>
      <c r="AA146"/>
      <c r="AB146"/>
      <c r="AC146" s="347">
        <v>25.9</v>
      </c>
      <c r="AD146"/>
      <c r="AE146"/>
      <c r="AF146"/>
      <c r="AG146"/>
      <c r="AH146" s="347">
        <v>51.8</v>
      </c>
      <c r="AI146"/>
      <c r="AJ146" s="347">
        <v>26.7</v>
      </c>
      <c r="AK146"/>
      <c r="AL146" s="347">
        <v>7.6</v>
      </c>
      <c r="AM146" s="345">
        <v>0.19800000000000001</v>
      </c>
      <c r="AN146"/>
      <c r="AO146" s="347">
        <v>10.1</v>
      </c>
      <c r="AP146" s="344">
        <v>66.459999999999994</v>
      </c>
      <c r="AQ146" s="344">
        <v>0.47</v>
      </c>
      <c r="AR146"/>
      <c r="AS146"/>
      <c r="AT146"/>
      <c r="AU146"/>
      <c r="AV146" s="345">
        <v>16.21</v>
      </c>
      <c r="AW146" s="345">
        <v>15.021000000000001</v>
      </c>
      <c r="AX146"/>
      <c r="AY146"/>
      <c r="AZ146"/>
      <c r="BA146"/>
      <c r="BB146"/>
      <c r="BC146"/>
      <c r="BD146" s="344">
        <v>23.47</v>
      </c>
      <c r="BE146" s="349"/>
      <c r="BF146" s="344">
        <v>12.41</v>
      </c>
    </row>
    <row r="147" spans="1:58" x14ac:dyDescent="0.25">
      <c r="A147" s="232">
        <v>41052</v>
      </c>
      <c r="B147" s="344">
        <v>6.3</v>
      </c>
      <c r="C147" s="345">
        <v>6.3</v>
      </c>
      <c r="D147"/>
      <c r="E147"/>
      <c r="F147"/>
      <c r="G147"/>
      <c r="H147" s="344">
        <v>8.2200000000000006</v>
      </c>
      <c r="I147" s="344">
        <v>1.5</v>
      </c>
      <c r="J147"/>
      <c r="K147"/>
      <c r="L147"/>
      <c r="M147"/>
      <c r="N147" s="346">
        <v>33</v>
      </c>
      <c r="O147"/>
      <c r="P147"/>
      <c r="Q147"/>
      <c r="R147" s="346">
        <v>0</v>
      </c>
      <c r="S147" s="345">
        <v>1.0169999999999999</v>
      </c>
      <c r="T147"/>
      <c r="U147"/>
      <c r="V147" s="345">
        <v>9.9000000000000005E-2</v>
      </c>
      <c r="W147" s="345">
        <v>0.13700000000000001</v>
      </c>
      <c r="X147"/>
      <c r="Y147"/>
      <c r="Z147"/>
      <c r="AA147"/>
      <c r="AB147"/>
      <c r="AC147" s="347">
        <v>24.9</v>
      </c>
      <c r="AD147"/>
      <c r="AE147"/>
      <c r="AF147"/>
      <c r="AG147"/>
      <c r="AH147" s="347">
        <v>49.8</v>
      </c>
      <c r="AI147"/>
      <c r="AJ147" s="347">
        <v>26.7</v>
      </c>
      <c r="AK147"/>
      <c r="AL147" s="347">
        <v>7.9</v>
      </c>
      <c r="AM147" s="345">
        <v>0.17399999999999999</v>
      </c>
      <c r="AN147"/>
      <c r="AO147" s="347">
        <v>11</v>
      </c>
      <c r="AP147" s="344">
        <v>66.67</v>
      </c>
      <c r="AQ147" s="344">
        <v>0.61</v>
      </c>
      <c r="AR147"/>
      <c r="AS147"/>
      <c r="AT147"/>
      <c r="AU147"/>
      <c r="AV147" s="345">
        <v>15.542</v>
      </c>
      <c r="AW147" s="345">
        <v>14.347</v>
      </c>
      <c r="AX147"/>
      <c r="AY147"/>
      <c r="AZ147"/>
      <c r="BA147"/>
      <c r="BB147"/>
      <c r="BC147"/>
      <c r="BD147" s="344">
        <v>26.03</v>
      </c>
      <c r="BE147" s="349"/>
      <c r="BF147" s="344">
        <v>11.53</v>
      </c>
    </row>
    <row r="148" spans="1:58" x14ac:dyDescent="0.25">
      <c r="A148" s="232">
        <v>41053</v>
      </c>
      <c r="B148" s="344">
        <v>6.97</v>
      </c>
      <c r="C148" s="345">
        <v>6.16</v>
      </c>
      <c r="D148"/>
      <c r="E148"/>
      <c r="F148"/>
      <c r="G148"/>
      <c r="H148" s="344">
        <v>7.49</v>
      </c>
      <c r="I148" s="344">
        <v>1.47</v>
      </c>
      <c r="J148"/>
      <c r="K148"/>
      <c r="L148"/>
      <c r="M148"/>
      <c r="N148" s="346">
        <v>49</v>
      </c>
      <c r="O148"/>
      <c r="P148"/>
      <c r="Q148"/>
      <c r="R148" s="346">
        <v>0</v>
      </c>
      <c r="S148" s="345">
        <v>1.0089999999999999</v>
      </c>
      <c r="T148"/>
      <c r="U148"/>
      <c r="V148" s="345">
        <v>0.25700000000000001</v>
      </c>
      <c r="W148" s="345">
        <v>0.13200000000000001</v>
      </c>
      <c r="X148"/>
      <c r="Y148"/>
      <c r="Z148"/>
      <c r="AA148"/>
      <c r="AB148"/>
      <c r="AC148" s="347">
        <v>33.9</v>
      </c>
      <c r="AD148"/>
      <c r="AE148"/>
      <c r="AF148"/>
      <c r="AG148"/>
      <c r="AH148" s="347">
        <v>67.8</v>
      </c>
      <c r="AI148"/>
      <c r="AJ148" s="347">
        <v>26.4</v>
      </c>
      <c r="AK148"/>
      <c r="AL148" s="347">
        <v>9.1999999999999993</v>
      </c>
      <c r="AM148" s="345">
        <v>0.01</v>
      </c>
      <c r="AN148"/>
      <c r="AO148" s="347">
        <v>10.7</v>
      </c>
      <c r="AP148" s="344">
        <v>75.790000000000006</v>
      </c>
      <c r="AQ148" s="344">
        <v>0.82</v>
      </c>
      <c r="AR148"/>
      <c r="AS148"/>
      <c r="AT148"/>
      <c r="AU148"/>
      <c r="AV148" s="345">
        <v>16.434999999999999</v>
      </c>
      <c r="AW148" s="345">
        <v>14.988</v>
      </c>
      <c r="AX148"/>
      <c r="AY148"/>
      <c r="AZ148"/>
      <c r="BA148"/>
      <c r="BB148"/>
      <c r="BC148"/>
      <c r="BD148" s="344">
        <v>49.94</v>
      </c>
      <c r="BE148" s="344"/>
      <c r="BF148" s="344">
        <v>10.106</v>
      </c>
    </row>
    <row r="149" spans="1:58" x14ac:dyDescent="0.25">
      <c r="A149" s="232">
        <v>41054</v>
      </c>
      <c r="B149" s="344">
        <v>6.14</v>
      </c>
      <c r="C149" s="345">
        <v>6.45</v>
      </c>
      <c r="D149"/>
      <c r="E149"/>
      <c r="F149"/>
      <c r="G149"/>
      <c r="H149" s="344">
        <v>8.49</v>
      </c>
      <c r="I149" s="344">
        <v>1.39</v>
      </c>
      <c r="J149"/>
      <c r="K149"/>
      <c r="L149"/>
      <c r="M149"/>
      <c r="N149" s="346">
        <v>42</v>
      </c>
      <c r="O149"/>
      <c r="P149"/>
      <c r="Q149"/>
      <c r="R149" s="346">
        <v>0</v>
      </c>
      <c r="S149" s="345">
        <v>1.0489999999999999</v>
      </c>
      <c r="T149"/>
      <c r="U149"/>
      <c r="V149" s="345">
        <v>0.114</v>
      </c>
      <c r="W149" s="345">
        <v>0.30499999999999999</v>
      </c>
      <c r="X149"/>
      <c r="Y149"/>
      <c r="Z149"/>
      <c r="AA149"/>
      <c r="AB149"/>
      <c r="AC149" s="347">
        <v>26.5</v>
      </c>
      <c r="AD149"/>
      <c r="AE149"/>
      <c r="AF149"/>
      <c r="AG149"/>
      <c r="AH149" s="347">
        <v>53</v>
      </c>
      <c r="AI149"/>
      <c r="AJ149" s="347">
        <v>26.4</v>
      </c>
      <c r="AK149"/>
      <c r="AL149" s="347">
        <v>7.9</v>
      </c>
      <c r="AM149" s="345">
        <v>0.13400000000000001</v>
      </c>
      <c r="AN149"/>
      <c r="AO149" s="347">
        <v>10.8</v>
      </c>
      <c r="AP149" s="344">
        <v>75.28</v>
      </c>
      <c r="AQ149" s="344">
        <v>0.82</v>
      </c>
      <c r="AR149"/>
      <c r="AS149"/>
      <c r="AT149"/>
      <c r="AU149"/>
      <c r="AV149" s="345">
        <v>16.454999999999998</v>
      </c>
      <c r="AW149" s="345">
        <v>15.489000000000001</v>
      </c>
      <c r="AX149"/>
      <c r="AY149"/>
      <c r="AZ149"/>
      <c r="BA149"/>
      <c r="BB149"/>
      <c r="BC149"/>
      <c r="BD149" s="344">
        <v>28.68</v>
      </c>
      <c r="BE149" s="344"/>
      <c r="BF149" s="344">
        <v>9.91</v>
      </c>
    </row>
    <row r="150" spans="1:58" x14ac:dyDescent="0.25">
      <c r="A150" s="232">
        <v>41055</v>
      </c>
      <c r="B150" s="344">
        <v>6.21</v>
      </c>
      <c r="C150" s="345">
        <v>5.53</v>
      </c>
      <c r="D150"/>
      <c r="E150"/>
      <c r="F150"/>
      <c r="G150"/>
      <c r="H150" s="344">
        <v>7.9</v>
      </c>
      <c r="I150" s="344">
        <v>1.64</v>
      </c>
      <c r="J150"/>
      <c r="K150"/>
      <c r="L150"/>
      <c r="M150"/>
      <c r="N150" s="346">
        <v>44</v>
      </c>
      <c r="O150"/>
      <c r="P150"/>
      <c r="Q150"/>
      <c r="R150" s="346">
        <v>0</v>
      </c>
      <c r="S150" s="345">
        <v>1.5580000000000001</v>
      </c>
      <c r="T150"/>
      <c r="U150"/>
      <c r="V150" s="345">
        <v>0.106</v>
      </c>
      <c r="W150" s="345">
        <v>0.13400000000000001</v>
      </c>
      <c r="X150"/>
      <c r="Y150"/>
      <c r="Z150"/>
      <c r="AA150"/>
      <c r="AB150"/>
      <c r="AC150" s="347">
        <v>26.8</v>
      </c>
      <c r="AD150"/>
      <c r="AE150"/>
      <c r="AF150"/>
      <c r="AG150"/>
      <c r="AH150" s="347">
        <v>53.6</v>
      </c>
      <c r="AI150"/>
      <c r="AJ150" s="347">
        <v>25.1</v>
      </c>
      <c r="AK150"/>
      <c r="AL150" s="347">
        <v>7.3</v>
      </c>
      <c r="AM150" s="345">
        <v>9.8000000000000004E-2</v>
      </c>
      <c r="AN150"/>
      <c r="AO150" s="347">
        <v>11.9</v>
      </c>
      <c r="AP150" s="344">
        <v>79.709999999999994</v>
      </c>
      <c r="AQ150" s="344">
        <v>0.67</v>
      </c>
      <c r="AR150"/>
      <c r="AS150"/>
      <c r="AT150"/>
      <c r="AU150"/>
      <c r="AV150" s="345">
        <v>17.14</v>
      </c>
      <c r="AW150" s="345">
        <v>15.698</v>
      </c>
      <c r="AX150"/>
      <c r="AY150"/>
      <c r="AZ150"/>
      <c r="BA150"/>
      <c r="BB150"/>
      <c r="BC150"/>
      <c r="BD150" s="344">
        <v>23.89</v>
      </c>
      <c r="BE150" s="344"/>
      <c r="BF150" s="344">
        <v>16.649999999999999</v>
      </c>
    </row>
    <row r="151" spans="1:58" x14ac:dyDescent="0.25">
      <c r="A151" s="232">
        <v>41056</v>
      </c>
      <c r="B151" s="349">
        <f t="shared" ref="B151" si="237">(B149+B150)/2</f>
        <v>6.1749999999999998</v>
      </c>
      <c r="C151" s="339">
        <f>(C148+C149)/2</f>
        <v>6.3049999999999997</v>
      </c>
      <c r="D151"/>
      <c r="E151"/>
      <c r="F151"/>
      <c r="G151"/>
      <c r="H151" s="349">
        <f>(H149+H150)/2</f>
        <v>8.1950000000000003</v>
      </c>
      <c r="I151" s="344">
        <v>1.66</v>
      </c>
      <c r="J151"/>
      <c r="K151"/>
      <c r="L151"/>
      <c r="M151"/>
      <c r="N151" s="349">
        <f t="shared" ref="N151" si="238">(N149+N150)/2</f>
        <v>43</v>
      </c>
      <c r="O151"/>
      <c r="P151"/>
      <c r="Q151"/>
      <c r="R151" s="349">
        <f t="shared" ref="R151" si="239">(R149+R150)/2</f>
        <v>0</v>
      </c>
      <c r="S151" s="349">
        <f>(S149+S150)/2</f>
        <v>1.3035000000000001</v>
      </c>
      <c r="T151"/>
      <c r="U151"/>
      <c r="V151" s="349">
        <f t="shared" ref="V151:W151" si="240">(V149+V150)/2</f>
        <v>0.11</v>
      </c>
      <c r="W151" s="349">
        <f t="shared" si="240"/>
        <v>0.2195</v>
      </c>
      <c r="X151"/>
      <c r="Y151"/>
      <c r="Z151"/>
      <c r="AA151"/>
      <c r="AB151"/>
      <c r="AC151" s="349">
        <f t="shared" ref="AC151" si="241">(AC149+AC150)/2</f>
        <v>26.65</v>
      </c>
      <c r="AD151"/>
      <c r="AE151"/>
      <c r="AF151"/>
      <c r="AG151"/>
      <c r="AH151" s="349">
        <f t="shared" ref="AH151" si="242">(AH149+AH150)/2</f>
        <v>53.3</v>
      </c>
      <c r="AI151"/>
      <c r="AJ151" s="349">
        <f t="shared" ref="AJ151" si="243">(AJ149+AJ150)/2</f>
        <v>25.75</v>
      </c>
      <c r="AK151"/>
      <c r="AL151" s="349">
        <f t="shared" ref="AL151:AM151" si="244">(AL149+AL150)/2</f>
        <v>7.6</v>
      </c>
      <c r="AM151" s="349">
        <f t="shared" si="244"/>
        <v>0.11600000000000001</v>
      </c>
      <c r="AN151"/>
      <c r="AO151" s="349">
        <f t="shared" ref="AO151" si="245">(AO149+AO150)/2</f>
        <v>11.350000000000001</v>
      </c>
      <c r="AP151" s="344">
        <v>75.790000000000006</v>
      </c>
      <c r="AQ151" s="344">
        <v>0.56000000000000005</v>
      </c>
      <c r="AR151"/>
      <c r="AS151"/>
      <c r="AT151"/>
      <c r="AU151"/>
      <c r="AV151" s="345">
        <v>16.183</v>
      </c>
      <c r="AW151" s="345">
        <v>15.494</v>
      </c>
      <c r="AX151"/>
      <c r="AY151"/>
      <c r="AZ151"/>
      <c r="BA151"/>
      <c r="BB151"/>
      <c r="BC151"/>
      <c r="BD151" s="349">
        <f>(BD149+BD150)/2</f>
        <v>26.285</v>
      </c>
      <c r="BE151" s="344"/>
      <c r="BF151" s="344"/>
    </row>
    <row r="152" spans="1:58" x14ac:dyDescent="0.25">
      <c r="A152" s="232">
        <v>41057</v>
      </c>
      <c r="B152" s="344">
        <v>6.21</v>
      </c>
      <c r="C152" s="345">
        <v>6.18</v>
      </c>
      <c r="D152"/>
      <c r="E152"/>
      <c r="F152"/>
      <c r="G152"/>
      <c r="H152" s="344">
        <v>6.84</v>
      </c>
      <c r="I152" s="344">
        <v>1.66</v>
      </c>
      <c r="J152"/>
      <c r="K152"/>
      <c r="L152"/>
      <c r="M152"/>
      <c r="N152" s="346">
        <v>39</v>
      </c>
      <c r="O152"/>
      <c r="P152"/>
      <c r="Q152"/>
      <c r="R152" s="346">
        <v>0</v>
      </c>
      <c r="S152" s="345">
        <v>0.85899999999999999</v>
      </c>
      <c r="T152"/>
      <c r="U152"/>
      <c r="V152" s="345">
        <v>0.112</v>
      </c>
      <c r="W152" s="376">
        <v>0</v>
      </c>
      <c r="X152"/>
      <c r="Y152"/>
      <c r="Z152"/>
      <c r="AA152"/>
      <c r="AB152"/>
      <c r="AC152" s="347">
        <v>28.1</v>
      </c>
      <c r="AD152"/>
      <c r="AE152"/>
      <c r="AF152"/>
      <c r="AG152"/>
      <c r="AH152" s="347">
        <v>56.2</v>
      </c>
      <c r="AI152"/>
      <c r="AJ152" s="347">
        <v>25.4</v>
      </c>
      <c r="AK152"/>
      <c r="AL152" s="347">
        <v>7.7</v>
      </c>
      <c r="AM152" s="345">
        <v>9.0999999999999998E-2</v>
      </c>
      <c r="AN152"/>
      <c r="AO152" s="347">
        <v>11.8</v>
      </c>
      <c r="AP152" s="344">
        <v>79.8</v>
      </c>
      <c r="AQ152" s="344">
        <v>0.83</v>
      </c>
      <c r="AR152"/>
      <c r="AS152"/>
      <c r="AT152"/>
      <c r="AU152"/>
      <c r="AV152" s="345">
        <v>16.187000000000001</v>
      </c>
      <c r="AW152" s="345">
        <v>14.55</v>
      </c>
      <c r="AX152"/>
      <c r="AY152"/>
      <c r="AZ152"/>
      <c r="BA152"/>
      <c r="BB152"/>
      <c r="BC152"/>
      <c r="BD152" s="344">
        <v>24.88</v>
      </c>
      <c r="BE152" s="344"/>
      <c r="BF152" s="344">
        <v>14.36</v>
      </c>
    </row>
    <row r="153" spans="1:58" x14ac:dyDescent="0.25">
      <c r="A153" s="232">
        <v>41058</v>
      </c>
      <c r="B153" s="344">
        <v>6.31</v>
      </c>
      <c r="C153" s="345">
        <v>6.2</v>
      </c>
      <c r="D153"/>
      <c r="E153"/>
      <c r="F153"/>
      <c r="G153"/>
      <c r="H153" s="344">
        <v>6.64</v>
      </c>
      <c r="I153" s="344">
        <v>1.67</v>
      </c>
      <c r="J153"/>
      <c r="K153"/>
      <c r="L153"/>
      <c r="M153"/>
      <c r="N153" s="346">
        <v>32</v>
      </c>
      <c r="O153"/>
      <c r="P153"/>
      <c r="Q153"/>
      <c r="R153" s="346">
        <v>0</v>
      </c>
      <c r="S153" s="345">
        <v>0.84099999999999997</v>
      </c>
      <c r="T153"/>
      <c r="U153"/>
      <c r="V153" s="345">
        <v>0.214</v>
      </c>
      <c r="W153" s="345">
        <v>9.4E-2</v>
      </c>
      <c r="X153"/>
      <c r="Y153"/>
      <c r="Z153"/>
      <c r="AA153"/>
      <c r="AB153"/>
      <c r="AC153" s="347">
        <v>29.1</v>
      </c>
      <c r="AD153"/>
      <c r="AE153"/>
      <c r="AF153"/>
      <c r="AG153"/>
      <c r="AH153" s="347">
        <v>58.2</v>
      </c>
      <c r="AI153"/>
      <c r="AJ153" s="347">
        <v>26.8</v>
      </c>
      <c r="AK153"/>
      <c r="AL153" s="347">
        <v>7.2</v>
      </c>
      <c r="AM153" s="345">
        <v>0.124</v>
      </c>
      <c r="AN153"/>
      <c r="AO153" s="347">
        <v>11.4</v>
      </c>
      <c r="AP153" s="344">
        <v>70.41</v>
      </c>
      <c r="AQ153" s="344">
        <v>0.44</v>
      </c>
      <c r="AR153"/>
      <c r="AS153"/>
      <c r="AT153"/>
      <c r="AU153"/>
      <c r="AV153" s="345">
        <v>15.843</v>
      </c>
      <c r="AW153" s="345">
        <v>15.13</v>
      </c>
      <c r="AX153"/>
      <c r="AY153"/>
      <c r="AZ153"/>
      <c r="BA153"/>
      <c r="BB153"/>
      <c r="BC153"/>
      <c r="BD153" s="344">
        <v>28.16</v>
      </c>
      <c r="BE153" s="344"/>
      <c r="BF153" s="344">
        <v>13.38</v>
      </c>
    </row>
    <row r="154" spans="1:58" x14ac:dyDescent="0.25">
      <c r="A154" s="232">
        <v>41059</v>
      </c>
      <c r="B154" s="344">
        <v>6.08</v>
      </c>
      <c r="C154" s="345">
        <v>5.95</v>
      </c>
      <c r="D154"/>
      <c r="E154"/>
      <c r="F154"/>
      <c r="G154"/>
      <c r="H154" s="344">
        <v>7.1</v>
      </c>
      <c r="I154" s="344">
        <v>1.7</v>
      </c>
      <c r="J154"/>
      <c r="K154"/>
      <c r="L154"/>
      <c r="M154"/>
      <c r="N154" s="346">
        <v>32</v>
      </c>
      <c r="O154"/>
      <c r="P154"/>
      <c r="Q154"/>
      <c r="R154" s="346">
        <v>0</v>
      </c>
      <c r="S154" s="345">
        <v>0.78600000000000003</v>
      </c>
      <c r="T154"/>
      <c r="U154"/>
      <c r="V154" s="345">
        <v>8.4000000000000005E-2</v>
      </c>
      <c r="W154" s="345">
        <v>0.16700000000000001</v>
      </c>
      <c r="X154"/>
      <c r="Y154"/>
      <c r="Z154"/>
      <c r="AA154"/>
      <c r="AB154"/>
      <c r="AC154" s="347">
        <v>27.3</v>
      </c>
      <c r="AD154"/>
      <c r="AE154"/>
      <c r="AF154"/>
      <c r="AG154"/>
      <c r="AH154" s="347">
        <v>54.6</v>
      </c>
      <c r="AI154"/>
      <c r="AJ154" s="347">
        <v>27.1</v>
      </c>
      <c r="AK154"/>
      <c r="AL154" s="347">
        <v>7</v>
      </c>
      <c r="AM154" s="345">
        <v>4.2999999999999997E-2</v>
      </c>
      <c r="AN154"/>
      <c r="AO154" s="347">
        <v>11.9</v>
      </c>
      <c r="AP154" s="344">
        <v>79.69</v>
      </c>
      <c r="AQ154" s="344">
        <v>0.74</v>
      </c>
      <c r="AR154"/>
      <c r="AS154"/>
      <c r="AT154"/>
      <c r="AU154"/>
      <c r="AV154" s="345">
        <v>16.283000000000001</v>
      </c>
      <c r="AW154" s="345">
        <v>14.807</v>
      </c>
      <c r="AX154"/>
      <c r="AY154"/>
      <c r="AZ154"/>
      <c r="BA154"/>
      <c r="BB154"/>
      <c r="BC154"/>
      <c r="BD154" s="344">
        <v>30.44</v>
      </c>
      <c r="BE154" s="344"/>
      <c r="BF154" s="344">
        <v>12.39</v>
      </c>
    </row>
    <row r="155" spans="1:58" x14ac:dyDescent="0.25">
      <c r="A155" s="232">
        <v>41060</v>
      </c>
      <c r="B155" s="344">
        <v>6.33</v>
      </c>
      <c r="C155" s="345">
        <v>5.92</v>
      </c>
      <c r="D155"/>
      <c r="E155"/>
      <c r="F155"/>
      <c r="G155"/>
      <c r="H155" s="344">
        <v>6.79</v>
      </c>
      <c r="I155" s="344">
        <v>1.71</v>
      </c>
      <c r="J155"/>
      <c r="K155"/>
      <c r="L155"/>
      <c r="M155"/>
      <c r="N155" s="346">
        <v>34</v>
      </c>
      <c r="O155"/>
      <c r="P155"/>
      <c r="Q155"/>
      <c r="R155" s="346">
        <v>0</v>
      </c>
      <c r="S155" s="345">
        <v>0.92800000000000005</v>
      </c>
      <c r="T155"/>
      <c r="U155"/>
      <c r="V155" s="345">
        <v>9.0999999999999998E-2</v>
      </c>
      <c r="W155" s="345">
        <v>8.3000000000000004E-2</v>
      </c>
      <c r="X155"/>
      <c r="Y155"/>
      <c r="Z155"/>
      <c r="AA155"/>
      <c r="AB155"/>
      <c r="AC155" s="347">
        <v>27.8</v>
      </c>
      <c r="AD155"/>
      <c r="AE155"/>
      <c r="AF155"/>
      <c r="AG155"/>
      <c r="AH155" s="347">
        <v>55.6</v>
      </c>
      <c r="AI155"/>
      <c r="AJ155" s="347">
        <v>26.1</v>
      </c>
      <c r="AK155"/>
      <c r="AL155" s="347">
        <v>7.1</v>
      </c>
      <c r="AM155" s="345">
        <v>5.8000000000000003E-2</v>
      </c>
      <c r="AN155"/>
      <c r="AO155" s="347">
        <v>11.4</v>
      </c>
      <c r="AP155" s="344">
        <v>69.92</v>
      </c>
      <c r="AQ155" s="344">
        <v>0.38</v>
      </c>
      <c r="AR155"/>
      <c r="AS155"/>
      <c r="AT155"/>
      <c r="AU155"/>
      <c r="AV155" s="345">
        <v>15.89</v>
      </c>
      <c r="AW155" s="345">
        <v>15.17</v>
      </c>
      <c r="AX155"/>
      <c r="AY155"/>
      <c r="AZ155"/>
      <c r="BA155"/>
      <c r="BB155"/>
      <c r="BC155"/>
      <c r="BD155" s="344">
        <v>37.53</v>
      </c>
      <c r="BE155" s="344"/>
      <c r="BF155" s="344">
        <v>12.08</v>
      </c>
    </row>
    <row r="156" spans="1:58" x14ac:dyDescent="0.25">
      <c r="A156" s="232">
        <v>41061</v>
      </c>
      <c r="B156" s="344">
        <v>7.05</v>
      </c>
      <c r="C156" s="345">
        <v>6.05</v>
      </c>
      <c r="D156"/>
      <c r="E156"/>
      <c r="F156"/>
      <c r="G156"/>
      <c r="H156" s="344">
        <v>7.3</v>
      </c>
      <c r="I156" s="344">
        <v>1.68</v>
      </c>
      <c r="J156"/>
      <c r="K156"/>
      <c r="L156"/>
      <c r="M156"/>
      <c r="N156" s="346">
        <v>32</v>
      </c>
      <c r="O156"/>
      <c r="P156"/>
      <c r="Q156"/>
      <c r="R156" s="346">
        <v>0</v>
      </c>
      <c r="S156" s="345">
        <v>0.86799999999999999</v>
      </c>
      <c r="T156"/>
      <c r="U156"/>
      <c r="V156" s="345">
        <v>0.23699999999999999</v>
      </c>
      <c r="W156" s="345">
        <v>7.9000000000000001E-2</v>
      </c>
      <c r="X156"/>
      <c r="Y156"/>
      <c r="Z156"/>
      <c r="AA156"/>
      <c r="AB156"/>
      <c r="AC156" s="347">
        <v>31.1</v>
      </c>
      <c r="AD156"/>
      <c r="AE156"/>
      <c r="AF156"/>
      <c r="AG156"/>
      <c r="AH156" s="347">
        <v>61.6</v>
      </c>
      <c r="AI156"/>
      <c r="AJ156" s="347">
        <v>26.5</v>
      </c>
      <c r="AK156"/>
      <c r="AL156" s="347">
        <v>7.8</v>
      </c>
      <c r="AM156" s="345">
        <v>3.1E-2</v>
      </c>
      <c r="AN156"/>
      <c r="AO156" s="347">
        <v>11.5</v>
      </c>
      <c r="AP156" s="344">
        <v>74.48</v>
      </c>
      <c r="AQ156" s="344">
        <v>0.62</v>
      </c>
      <c r="AR156"/>
      <c r="AS156"/>
      <c r="AT156"/>
      <c r="AU156"/>
      <c r="AV156" s="345">
        <v>16.352</v>
      </c>
      <c r="AW156" s="345">
        <v>14.677</v>
      </c>
      <c r="AX156"/>
      <c r="AY156"/>
      <c r="AZ156"/>
      <c r="BA156"/>
      <c r="BB156"/>
      <c r="BC156"/>
      <c r="BD156" s="344">
        <v>27.7</v>
      </c>
      <c r="BE156" s="348"/>
      <c r="BF156" s="344">
        <v>14.43</v>
      </c>
    </row>
    <row r="157" spans="1:58" x14ac:dyDescent="0.25">
      <c r="A157" s="232">
        <v>41062</v>
      </c>
      <c r="B157" s="344">
        <v>6.91</v>
      </c>
      <c r="C157" s="345">
        <v>6.04</v>
      </c>
      <c r="D157"/>
      <c r="E157"/>
      <c r="F157"/>
      <c r="G157"/>
      <c r="H157" s="344">
        <v>7.23</v>
      </c>
      <c r="I157" s="344">
        <v>1.6</v>
      </c>
      <c r="J157"/>
      <c r="K157"/>
      <c r="L157"/>
      <c r="M157"/>
      <c r="N157" s="346">
        <v>34</v>
      </c>
      <c r="O157"/>
      <c r="P157"/>
      <c r="Q157"/>
      <c r="R157" s="346">
        <v>0</v>
      </c>
      <c r="S157" s="345">
        <v>1.1200000000000001</v>
      </c>
      <c r="T157"/>
      <c r="U157"/>
      <c r="V157" s="345">
        <v>0.499</v>
      </c>
      <c r="W157" s="345">
        <v>0.11700000000000001</v>
      </c>
      <c r="X157"/>
      <c r="Y157"/>
      <c r="Z157"/>
      <c r="AA157"/>
      <c r="AB157"/>
      <c r="AC157" s="347">
        <v>28.8</v>
      </c>
      <c r="AD157"/>
      <c r="AE157"/>
      <c r="AF157"/>
      <c r="AG157"/>
      <c r="AH157" s="347">
        <v>57.6</v>
      </c>
      <c r="AI157"/>
      <c r="AJ157" s="347">
        <v>28.8</v>
      </c>
      <c r="AK157"/>
      <c r="AL157" s="347">
        <v>7.8</v>
      </c>
      <c r="AM157" s="349">
        <f>(AM155+AM156)/2</f>
        <v>4.4499999999999998E-2</v>
      </c>
      <c r="AN157"/>
      <c r="AO157" s="347">
        <v>11.2</v>
      </c>
      <c r="AP157" s="344">
        <v>71.11</v>
      </c>
      <c r="AQ157" s="344">
        <v>0.56000000000000005</v>
      </c>
      <c r="AR157"/>
      <c r="AS157"/>
      <c r="AT157"/>
      <c r="AU157"/>
      <c r="AV157" s="345">
        <v>15.21</v>
      </c>
      <c r="AW157" s="345">
        <v>14.94</v>
      </c>
      <c r="AX157"/>
      <c r="AY157"/>
      <c r="AZ157"/>
      <c r="BA157"/>
      <c r="BB157"/>
      <c r="BC157"/>
      <c r="BD157" s="344">
        <v>26.29</v>
      </c>
      <c r="BE157" s="344"/>
      <c r="BF157" s="344">
        <v>15.01</v>
      </c>
    </row>
    <row r="158" spans="1:58" ht="15.75" thickBot="1" x14ac:dyDescent="0.3">
      <c r="A158" s="232">
        <v>41063</v>
      </c>
      <c r="B158" s="349">
        <f t="shared" ref="B158" si="246">(B156+B157)/2</f>
        <v>6.98</v>
      </c>
      <c r="C158" s="339">
        <f>(C155+C156)/2</f>
        <v>5.9849999999999994</v>
      </c>
      <c r="D158"/>
      <c r="E158"/>
      <c r="F158"/>
      <c r="G158"/>
      <c r="H158" s="349">
        <f>(H156+H157)/2</f>
        <v>7.2650000000000006</v>
      </c>
      <c r="I158" s="362">
        <v>1.7</v>
      </c>
      <c r="J158"/>
      <c r="K158"/>
      <c r="L158"/>
      <c r="M158"/>
      <c r="N158" s="349">
        <f t="shared" ref="N158" si="247">(N156+N157)/2</f>
        <v>33</v>
      </c>
      <c r="O158"/>
      <c r="P158"/>
      <c r="Q158"/>
      <c r="R158" s="349">
        <f t="shared" ref="R158" si="248">(R156+R157)/2</f>
        <v>0</v>
      </c>
      <c r="S158" s="349">
        <f>(S156+S157)/2</f>
        <v>0.99399999999999999</v>
      </c>
      <c r="T158"/>
      <c r="U158"/>
      <c r="V158" s="349">
        <f t="shared" ref="V158:W158" si="249">(V156+V157)/2</f>
        <v>0.36799999999999999</v>
      </c>
      <c r="W158" s="349">
        <f t="shared" si="249"/>
        <v>9.8000000000000004E-2</v>
      </c>
      <c r="X158"/>
      <c r="Y158"/>
      <c r="Z158"/>
      <c r="AA158"/>
      <c r="AB158"/>
      <c r="AC158" s="349">
        <f t="shared" ref="AC158" si="250">(AC156+AC157)/2</f>
        <v>29.950000000000003</v>
      </c>
      <c r="AD158"/>
      <c r="AE158"/>
      <c r="AF158"/>
      <c r="AG158"/>
      <c r="AH158" s="349">
        <f t="shared" ref="AH158" si="251">(AH156+AH157)/2</f>
        <v>59.6</v>
      </c>
      <c r="AI158"/>
      <c r="AJ158" s="349">
        <f t="shared" ref="AJ158" si="252">(AJ156+AJ157)/2</f>
        <v>27.65</v>
      </c>
      <c r="AK158"/>
      <c r="AL158" s="349">
        <f t="shared" ref="AL158" si="253">(AL156+AL157)/2</f>
        <v>7.8</v>
      </c>
      <c r="AM158" s="349">
        <f>(AM156+AM157)/2</f>
        <v>3.7749999999999999E-2</v>
      </c>
      <c r="AN158"/>
      <c r="AO158" s="349">
        <f>(AO156+AO157)/2</f>
        <v>11.35</v>
      </c>
      <c r="AP158" s="362">
        <v>65.38</v>
      </c>
      <c r="AQ158" s="362">
        <v>0.65</v>
      </c>
      <c r="AR158"/>
      <c r="AS158"/>
      <c r="AT158"/>
      <c r="AU158"/>
      <c r="AV158" s="365">
        <v>13.759</v>
      </c>
      <c r="AW158" s="365">
        <v>12.622999999999999</v>
      </c>
      <c r="AX158"/>
      <c r="AY158"/>
      <c r="AZ158"/>
      <c r="BA158"/>
      <c r="BB158"/>
      <c r="BC158"/>
      <c r="BD158" s="362">
        <v>26.99</v>
      </c>
      <c r="BE158" s="377"/>
      <c r="BF158" s="362">
        <v>15.01</v>
      </c>
    </row>
    <row r="159" spans="1:58" x14ac:dyDescent="0.25">
      <c r="A159" s="232">
        <v>41064</v>
      </c>
      <c r="B159" s="372">
        <v>5.24</v>
      </c>
      <c r="C159" s="368">
        <v>6.28</v>
      </c>
      <c r="D159"/>
      <c r="E159"/>
      <c r="F159"/>
      <c r="G159"/>
      <c r="H159" s="372">
        <v>8.2899999999999991</v>
      </c>
      <c r="I159" s="372">
        <v>1.7</v>
      </c>
      <c r="J159"/>
      <c r="K159"/>
      <c r="L159"/>
      <c r="M159"/>
      <c r="N159" s="373">
        <v>31</v>
      </c>
      <c r="O159"/>
      <c r="P159"/>
      <c r="Q159"/>
      <c r="R159" s="373">
        <v>0</v>
      </c>
      <c r="S159" s="368">
        <v>0.83599999999999997</v>
      </c>
      <c r="T159"/>
      <c r="U159"/>
      <c r="V159" s="368">
        <v>0.36699999999999999</v>
      </c>
      <c r="W159" s="368">
        <v>0.113</v>
      </c>
      <c r="X159"/>
      <c r="Y159"/>
      <c r="Z159"/>
      <c r="AA159"/>
      <c r="AB159"/>
      <c r="AC159" s="374">
        <v>28.7</v>
      </c>
      <c r="AD159"/>
      <c r="AE159"/>
      <c r="AF159"/>
      <c r="AG159"/>
      <c r="AH159" s="374">
        <v>57.4</v>
      </c>
      <c r="AI159"/>
      <c r="AJ159" s="374">
        <v>27.5</v>
      </c>
      <c r="AK159"/>
      <c r="AL159" s="374">
        <v>7</v>
      </c>
      <c r="AM159" s="368">
        <v>0.09</v>
      </c>
      <c r="AN159"/>
      <c r="AO159" s="374">
        <v>10.6</v>
      </c>
      <c r="AP159" s="372">
        <v>85.07</v>
      </c>
      <c r="AQ159" s="372">
        <v>0.63</v>
      </c>
      <c r="AR159"/>
      <c r="AS159"/>
      <c r="AT159"/>
      <c r="AU159"/>
      <c r="AV159" s="368">
        <v>18.48</v>
      </c>
      <c r="AW159" s="368">
        <v>16.59</v>
      </c>
      <c r="AX159"/>
      <c r="AY159"/>
      <c r="AZ159"/>
      <c r="BA159"/>
      <c r="BB159"/>
      <c r="BC159"/>
      <c r="BD159" s="372">
        <v>33.69</v>
      </c>
      <c r="BE159" s="372"/>
      <c r="BF159" s="372">
        <v>13.33</v>
      </c>
    </row>
    <row r="160" spans="1:58" x14ac:dyDescent="0.25">
      <c r="A160" s="232">
        <v>41065</v>
      </c>
      <c r="B160" s="344">
        <v>6.27</v>
      </c>
      <c r="C160" s="345">
        <v>5.82</v>
      </c>
      <c r="D160"/>
      <c r="E160"/>
      <c r="F160"/>
      <c r="G160"/>
      <c r="H160" s="344">
        <v>7.59</v>
      </c>
      <c r="I160" s="344">
        <v>1.62</v>
      </c>
      <c r="J160"/>
      <c r="K160"/>
      <c r="L160"/>
      <c r="M160"/>
      <c r="N160" s="346">
        <v>27</v>
      </c>
      <c r="O160"/>
      <c r="P160"/>
      <c r="Q160"/>
      <c r="R160" s="346">
        <v>0</v>
      </c>
      <c r="S160" s="345">
        <v>0.91600000000000004</v>
      </c>
      <c r="T160"/>
      <c r="U160"/>
      <c r="V160" s="345">
        <v>9.7000000000000003E-2</v>
      </c>
      <c r="W160" s="345">
        <v>9.0999999999999998E-2</v>
      </c>
      <c r="X160"/>
      <c r="Y160"/>
      <c r="Z160"/>
      <c r="AA160"/>
      <c r="AB160"/>
      <c r="AC160" s="347">
        <v>30</v>
      </c>
      <c r="AD160"/>
      <c r="AE160"/>
      <c r="AF160"/>
      <c r="AG160"/>
      <c r="AH160" s="347">
        <v>60</v>
      </c>
      <c r="AI160"/>
      <c r="AJ160" s="347">
        <v>27.9</v>
      </c>
      <c r="AK160"/>
      <c r="AL160" s="347">
        <v>7.5</v>
      </c>
      <c r="AM160" s="345">
        <v>3.0000000000000001E-3</v>
      </c>
      <c r="AN160"/>
      <c r="AO160" s="347">
        <v>10.199999999999999</v>
      </c>
      <c r="AP160" s="344">
        <v>69.28</v>
      </c>
      <c r="AQ160" s="344">
        <v>0.45</v>
      </c>
      <c r="AR160"/>
      <c r="AS160"/>
      <c r="AT160"/>
      <c r="AU160"/>
      <c r="AV160" s="345">
        <v>16.920000000000002</v>
      </c>
      <c r="AW160" s="345">
        <v>15.17</v>
      </c>
      <c r="AX160"/>
      <c r="AY160"/>
      <c r="AZ160"/>
      <c r="BA160"/>
      <c r="BB160"/>
      <c r="BC160"/>
      <c r="BD160" s="344">
        <v>37.22</v>
      </c>
      <c r="BE160" s="344"/>
      <c r="BF160" s="344">
        <v>14.62</v>
      </c>
    </row>
    <row r="161" spans="1:58" x14ac:dyDescent="0.25">
      <c r="A161" s="232">
        <v>41066</v>
      </c>
      <c r="B161" s="344">
        <v>6.58</v>
      </c>
      <c r="C161" s="345">
        <v>6.22</v>
      </c>
      <c r="D161"/>
      <c r="E161"/>
      <c r="F161"/>
      <c r="G161"/>
      <c r="H161" s="344">
        <v>8.61</v>
      </c>
      <c r="I161" s="344">
        <v>1.33</v>
      </c>
      <c r="J161"/>
      <c r="K161"/>
      <c r="L161"/>
      <c r="M161"/>
      <c r="N161" s="346">
        <v>28</v>
      </c>
      <c r="O161"/>
      <c r="P161"/>
      <c r="Q161"/>
      <c r="R161" s="346">
        <v>0</v>
      </c>
      <c r="S161" s="345">
        <v>1.075</v>
      </c>
      <c r="T161"/>
      <c r="U161"/>
      <c r="V161" s="345">
        <v>0.105</v>
      </c>
      <c r="W161" s="345">
        <v>9.6000000000000002E-2</v>
      </c>
      <c r="X161"/>
      <c r="Y161"/>
      <c r="Z161"/>
      <c r="AA161"/>
      <c r="AB161"/>
      <c r="AC161" s="347">
        <v>28.1</v>
      </c>
      <c r="AD161"/>
      <c r="AE161"/>
      <c r="AF161"/>
      <c r="AG161"/>
      <c r="AH161" s="347">
        <v>57.9</v>
      </c>
      <c r="AI161"/>
      <c r="AJ161" s="347">
        <v>28.7</v>
      </c>
      <c r="AK161"/>
      <c r="AL161" s="347">
        <v>7.8</v>
      </c>
      <c r="AM161" s="345">
        <v>0.112</v>
      </c>
      <c r="AN161"/>
      <c r="AO161" s="347">
        <v>9.9</v>
      </c>
      <c r="AP161" s="344">
        <v>65.03</v>
      </c>
      <c r="AQ161" s="344">
        <v>0.6</v>
      </c>
      <c r="AR161"/>
      <c r="AS161"/>
      <c r="AT161"/>
      <c r="AU161"/>
      <c r="AV161" s="345">
        <v>16.504000000000001</v>
      </c>
      <c r="AW161" s="345">
        <v>15.259</v>
      </c>
      <c r="AX161"/>
      <c r="AY161"/>
      <c r="AZ161"/>
      <c r="BA161"/>
      <c r="BB161"/>
      <c r="BC161"/>
      <c r="BD161" s="344">
        <v>27.46</v>
      </c>
      <c r="BE161" s="344"/>
      <c r="BF161" s="344">
        <v>14.03</v>
      </c>
    </row>
    <row r="162" spans="1:58" x14ac:dyDescent="0.25">
      <c r="A162" s="232">
        <v>41067</v>
      </c>
      <c r="B162" s="344">
        <v>6.78</v>
      </c>
      <c r="C162" s="345">
        <v>6.04</v>
      </c>
      <c r="D162"/>
      <c r="E162"/>
      <c r="F162"/>
      <c r="G162"/>
      <c r="H162" s="344">
        <v>8.3699999999999992</v>
      </c>
      <c r="I162" s="344">
        <v>1.37</v>
      </c>
      <c r="J162"/>
      <c r="K162"/>
      <c r="L162"/>
      <c r="M162"/>
      <c r="N162" s="346">
        <v>29</v>
      </c>
      <c r="O162"/>
      <c r="P162"/>
      <c r="Q162"/>
      <c r="R162" s="346">
        <v>0</v>
      </c>
      <c r="S162" s="345">
        <v>0.81599999999999995</v>
      </c>
      <c r="T162"/>
      <c r="U162"/>
      <c r="V162" s="345">
        <v>0.23799999999999999</v>
      </c>
      <c r="W162" s="345">
        <v>0.20899999999999999</v>
      </c>
      <c r="X162"/>
      <c r="Y162"/>
      <c r="Z162"/>
      <c r="AA162"/>
      <c r="AB162"/>
      <c r="AC162" s="347">
        <v>27.7</v>
      </c>
      <c r="AD162"/>
      <c r="AE162"/>
      <c r="AF162"/>
      <c r="AG162"/>
      <c r="AH162" s="347">
        <v>55.5</v>
      </c>
      <c r="AI162"/>
      <c r="AJ162" s="347">
        <v>27.6</v>
      </c>
      <c r="AK162"/>
      <c r="AL162" s="347">
        <v>5.8</v>
      </c>
      <c r="AM162" s="345">
        <v>0.11899999999999999</v>
      </c>
      <c r="AN162"/>
      <c r="AO162" s="347">
        <v>9.8000000000000007</v>
      </c>
      <c r="AP162" s="344">
        <v>65.03</v>
      </c>
      <c r="AQ162" s="344">
        <v>0.6</v>
      </c>
      <c r="AR162"/>
      <c r="AS162"/>
      <c r="AT162"/>
      <c r="AU162"/>
      <c r="AV162" s="345">
        <v>16.664000000000001</v>
      </c>
      <c r="AW162" s="345">
        <v>14.983000000000001</v>
      </c>
      <c r="AX162"/>
      <c r="AY162"/>
      <c r="AZ162"/>
      <c r="BA162"/>
      <c r="BB162"/>
      <c r="BC162"/>
      <c r="BD162" s="344">
        <v>26.76</v>
      </c>
      <c r="BE162" s="344"/>
      <c r="BF162" s="344">
        <v>12.13</v>
      </c>
    </row>
    <row r="163" spans="1:58" x14ac:dyDescent="0.25">
      <c r="A163" s="232">
        <v>41068</v>
      </c>
      <c r="B163" s="344">
        <v>6.5</v>
      </c>
      <c r="C163" s="345">
        <v>5.25</v>
      </c>
      <c r="D163"/>
      <c r="E163"/>
      <c r="F163"/>
      <c r="G163"/>
      <c r="H163" s="344">
        <v>8.3800000000000008</v>
      </c>
      <c r="I163" s="344">
        <v>1.39</v>
      </c>
      <c r="J163"/>
      <c r="K163"/>
      <c r="L163"/>
      <c r="M163"/>
      <c r="N163" s="346">
        <v>40</v>
      </c>
      <c r="O163"/>
      <c r="P163"/>
      <c r="Q163"/>
      <c r="R163" s="346">
        <v>0</v>
      </c>
      <c r="S163" s="345">
        <v>0.89600000000000002</v>
      </c>
      <c r="T163"/>
      <c r="U163"/>
      <c r="V163" s="345">
        <v>0.19600000000000001</v>
      </c>
      <c r="W163" s="345">
        <v>0.121</v>
      </c>
      <c r="X163"/>
      <c r="Y163"/>
      <c r="Z163"/>
      <c r="AA163"/>
      <c r="AB163"/>
      <c r="AC163" s="347">
        <v>29.2</v>
      </c>
      <c r="AD163"/>
      <c r="AE163"/>
      <c r="AF163"/>
      <c r="AG163"/>
      <c r="AH163" s="347">
        <v>58.4</v>
      </c>
      <c r="AI163"/>
      <c r="AJ163" s="347">
        <v>28.3</v>
      </c>
      <c r="AK163"/>
      <c r="AL163" s="347">
        <v>6.3</v>
      </c>
      <c r="AM163" s="345">
        <v>0.104</v>
      </c>
      <c r="AN163"/>
      <c r="AO163" s="347">
        <v>9.9</v>
      </c>
      <c r="AP163" s="344">
        <v>64.78</v>
      </c>
      <c r="AQ163" s="344">
        <v>0.62</v>
      </c>
      <c r="AR163"/>
      <c r="AS163"/>
      <c r="AT163"/>
      <c r="AU163"/>
      <c r="AV163" s="345">
        <v>16.277000000000001</v>
      </c>
      <c r="AW163" s="345">
        <v>14.617000000000001</v>
      </c>
      <c r="AX163"/>
      <c r="AY163"/>
      <c r="AZ163"/>
      <c r="BA163"/>
      <c r="BB163"/>
      <c r="BC163"/>
      <c r="BD163" s="344">
        <v>76.16</v>
      </c>
      <c r="BE163" s="348"/>
      <c r="BF163" s="344">
        <v>14.61</v>
      </c>
    </row>
    <row r="164" spans="1:58" x14ac:dyDescent="0.25">
      <c r="A164" s="232">
        <v>41069</v>
      </c>
      <c r="B164" s="344">
        <v>6.63</v>
      </c>
      <c r="C164" s="345">
        <v>5.59</v>
      </c>
      <c r="D164"/>
      <c r="E164"/>
      <c r="F164"/>
      <c r="G164"/>
      <c r="H164" s="344">
        <v>8.27</v>
      </c>
      <c r="I164" s="344">
        <v>1.3</v>
      </c>
      <c r="J164"/>
      <c r="K164"/>
      <c r="L164"/>
      <c r="M164"/>
      <c r="N164" s="346">
        <v>31</v>
      </c>
      <c r="O164"/>
      <c r="P164"/>
      <c r="Q164"/>
      <c r="R164" s="346">
        <v>0</v>
      </c>
      <c r="S164" s="345">
        <v>0.79400000000000004</v>
      </c>
      <c r="T164"/>
      <c r="U164"/>
      <c r="V164" s="345">
        <v>0.11700000000000001</v>
      </c>
      <c r="W164" s="345">
        <v>0.107</v>
      </c>
      <c r="X164"/>
      <c r="Y164"/>
      <c r="Z164"/>
      <c r="AA164"/>
      <c r="AB164"/>
      <c r="AC164" s="347">
        <v>26.1</v>
      </c>
      <c r="AD164"/>
      <c r="AE164"/>
      <c r="AF164"/>
      <c r="AG164"/>
      <c r="AH164" s="347">
        <v>52.2</v>
      </c>
      <c r="AI164"/>
      <c r="AJ164" s="347">
        <v>26.1</v>
      </c>
      <c r="AK164"/>
      <c r="AL164" s="347">
        <v>7</v>
      </c>
      <c r="AM164" s="345">
        <v>0.11899999999999999</v>
      </c>
      <c r="AN164"/>
      <c r="AO164" s="347">
        <v>10</v>
      </c>
      <c r="AP164" s="344">
        <v>81.12</v>
      </c>
      <c r="AQ164" s="344">
        <v>1.22</v>
      </c>
      <c r="AR164"/>
      <c r="AS164"/>
      <c r="AT164"/>
      <c r="AU164"/>
      <c r="AV164" s="345">
        <v>15.78</v>
      </c>
      <c r="AW164" s="345">
        <v>14.63</v>
      </c>
      <c r="AX164"/>
      <c r="AY164"/>
      <c r="AZ164"/>
      <c r="BA164"/>
      <c r="BB164"/>
      <c r="BC164"/>
      <c r="BD164" s="344">
        <v>25.78</v>
      </c>
      <c r="BE164" s="344"/>
      <c r="BF164" s="344">
        <v>12.02</v>
      </c>
    </row>
    <row r="165" spans="1:58" x14ac:dyDescent="0.25">
      <c r="A165" s="232">
        <v>41070</v>
      </c>
      <c r="B165" s="349">
        <f t="shared" ref="B165" si="254">(B163+B164)/2</f>
        <v>6.5649999999999995</v>
      </c>
      <c r="C165" s="339">
        <f>(C162+C163)/2</f>
        <v>5.6449999999999996</v>
      </c>
      <c r="D165"/>
      <c r="E165"/>
      <c r="F165"/>
      <c r="G165"/>
      <c r="H165" s="349">
        <f t="shared" ref="H165:I165" si="255">(H163+H164)/2</f>
        <v>8.3249999999999993</v>
      </c>
      <c r="I165" s="349">
        <f t="shared" si="255"/>
        <v>1.345</v>
      </c>
      <c r="J165"/>
      <c r="K165"/>
      <c r="L165"/>
      <c r="M165"/>
      <c r="N165" s="349">
        <f t="shared" ref="N165" si="256">(N163+N164)/2</f>
        <v>35.5</v>
      </c>
      <c r="O165"/>
      <c r="P165"/>
      <c r="Q165"/>
      <c r="R165" s="349">
        <f t="shared" ref="R165:S165" si="257">(R163+R164)/2</f>
        <v>0</v>
      </c>
      <c r="S165" s="349">
        <f t="shared" si="257"/>
        <v>0.84499999999999997</v>
      </c>
      <c r="T165"/>
      <c r="U165"/>
      <c r="V165" s="349">
        <f t="shared" ref="V165:W165" si="258">(V163+V164)/2</f>
        <v>0.1565</v>
      </c>
      <c r="W165" s="349">
        <f t="shared" si="258"/>
        <v>0.11399999999999999</v>
      </c>
      <c r="X165"/>
      <c r="Y165"/>
      <c r="Z165"/>
      <c r="AA165"/>
      <c r="AB165"/>
      <c r="AC165" s="349">
        <f t="shared" ref="AC165" si="259">(AC163+AC164)/2</f>
        <v>27.65</v>
      </c>
      <c r="AD165"/>
      <c r="AE165"/>
      <c r="AF165"/>
      <c r="AG165"/>
      <c r="AH165" s="349">
        <f t="shared" ref="AH165" si="260">(AH163+AH164)/2</f>
        <v>55.3</v>
      </c>
      <c r="AI165"/>
      <c r="AJ165" s="349">
        <f t="shared" ref="AJ165" si="261">(AJ163+AJ164)/2</f>
        <v>27.200000000000003</v>
      </c>
      <c r="AK165"/>
      <c r="AL165" s="349">
        <f t="shared" ref="AL165:AM165" si="262">(AL163+AL164)/2</f>
        <v>6.65</v>
      </c>
      <c r="AM165" s="349">
        <f t="shared" si="262"/>
        <v>0.11149999999999999</v>
      </c>
      <c r="AN165"/>
      <c r="AO165" s="349">
        <f t="shared" ref="AO165:AQ165" si="263">(AO163+AO164)/2</f>
        <v>9.9499999999999993</v>
      </c>
      <c r="AP165" s="349">
        <f t="shared" si="263"/>
        <v>72.95</v>
      </c>
      <c r="AQ165" s="349">
        <f t="shared" si="263"/>
        <v>0.91999999999999993</v>
      </c>
      <c r="AR165"/>
      <c r="AS165"/>
      <c r="AT165"/>
      <c r="AU165"/>
      <c r="AV165" s="339">
        <f>(AV162+AV163)/2</f>
        <v>16.470500000000001</v>
      </c>
      <c r="AW165" s="339">
        <f>(AW162+AW163)/2</f>
        <v>14.8</v>
      </c>
      <c r="AX165"/>
      <c r="AY165"/>
      <c r="AZ165"/>
      <c r="BA165"/>
      <c r="BB165"/>
      <c r="BC165"/>
      <c r="BD165" s="349">
        <f t="shared" ref="BD165" si="264">(BD163+BD164)/2</f>
        <v>50.97</v>
      </c>
      <c r="BE165" s="378"/>
      <c r="BF165" s="378"/>
    </row>
    <row r="166" spans="1:58" x14ac:dyDescent="0.25">
      <c r="A166" s="232">
        <v>41071</v>
      </c>
      <c r="B166" s="344">
        <v>6.88</v>
      </c>
      <c r="C166" s="345">
        <v>6.75</v>
      </c>
      <c r="D166"/>
      <c r="E166"/>
      <c r="F166"/>
      <c r="G166"/>
      <c r="H166" s="344">
        <v>7.01</v>
      </c>
      <c r="I166" s="344">
        <v>1.5</v>
      </c>
      <c r="J166"/>
      <c r="K166"/>
      <c r="L166"/>
      <c r="M166"/>
      <c r="N166" s="346">
        <v>32</v>
      </c>
      <c r="O166"/>
      <c r="P166"/>
      <c r="Q166"/>
      <c r="R166" s="346">
        <v>0</v>
      </c>
      <c r="S166" s="345">
        <v>0.53100000000000003</v>
      </c>
      <c r="T166"/>
      <c r="U166"/>
      <c r="V166" s="345">
        <v>0.121</v>
      </c>
      <c r="W166" s="345">
        <v>7.9000000000000001E-2</v>
      </c>
      <c r="X166"/>
      <c r="Y166"/>
      <c r="Z166"/>
      <c r="AA166"/>
      <c r="AB166"/>
      <c r="AC166" s="347">
        <v>27.5</v>
      </c>
      <c r="AD166"/>
      <c r="AE166"/>
      <c r="AF166"/>
      <c r="AG166"/>
      <c r="AH166" s="347">
        <v>55</v>
      </c>
      <c r="AI166"/>
      <c r="AJ166" s="347">
        <v>26.4</v>
      </c>
      <c r="AK166"/>
      <c r="AL166" s="347">
        <v>6.3</v>
      </c>
      <c r="AM166" s="345">
        <v>3.0000000000000001E-3</v>
      </c>
      <c r="AN166"/>
      <c r="AO166" s="347">
        <v>9.8000000000000007</v>
      </c>
      <c r="AP166" s="344">
        <v>85.58</v>
      </c>
      <c r="AQ166" s="344">
        <v>0.82</v>
      </c>
      <c r="AR166"/>
      <c r="AS166"/>
      <c r="AT166"/>
      <c r="AU166"/>
      <c r="AV166" s="345">
        <v>18.132999999999999</v>
      </c>
      <c r="AW166" s="345">
        <v>16.719000000000001</v>
      </c>
      <c r="AX166"/>
      <c r="AY166"/>
      <c r="AZ166"/>
      <c r="BA166"/>
      <c r="BB166"/>
      <c r="BC166"/>
      <c r="BD166" s="344">
        <v>30.98</v>
      </c>
      <c r="BE166" s="344"/>
      <c r="BF166" s="344">
        <v>12.9</v>
      </c>
    </row>
    <row r="167" spans="1:58" x14ac:dyDescent="0.25">
      <c r="A167" s="232">
        <v>41072</v>
      </c>
      <c r="B167" s="344">
        <v>6.98</v>
      </c>
      <c r="C167" s="345">
        <v>5.97</v>
      </c>
      <c r="D167"/>
      <c r="E167"/>
      <c r="F167"/>
      <c r="G167"/>
      <c r="H167" s="344">
        <v>7.1</v>
      </c>
      <c r="I167" s="344">
        <v>1.59</v>
      </c>
      <c r="J167"/>
      <c r="K167"/>
      <c r="L167"/>
      <c r="M167"/>
      <c r="N167" s="346">
        <v>32</v>
      </c>
      <c r="O167"/>
      <c r="P167"/>
      <c r="Q167"/>
      <c r="R167" s="346">
        <v>0</v>
      </c>
      <c r="S167" s="345">
        <v>0.56399999999999995</v>
      </c>
      <c r="T167"/>
      <c r="U167"/>
      <c r="V167" s="345">
        <v>1.38</v>
      </c>
      <c r="W167" s="345">
        <v>0.16900000000000001</v>
      </c>
      <c r="X167"/>
      <c r="Y167"/>
      <c r="Z167"/>
      <c r="AA167"/>
      <c r="AB167"/>
      <c r="AC167" s="347">
        <v>28.2</v>
      </c>
      <c r="AD167"/>
      <c r="AE167"/>
      <c r="AF167"/>
      <c r="AG167"/>
      <c r="AH167" s="347">
        <v>56.4</v>
      </c>
      <c r="AI167"/>
      <c r="AJ167" s="347">
        <v>32.5</v>
      </c>
      <c r="AK167"/>
      <c r="AL167" s="347">
        <v>6.5</v>
      </c>
      <c r="AM167" s="345">
        <v>1.9E-2</v>
      </c>
      <c r="AN167"/>
      <c r="AO167" s="347">
        <v>10.4</v>
      </c>
      <c r="AP167" s="344">
        <v>84.93</v>
      </c>
      <c r="AQ167" s="344">
        <v>0.65</v>
      </c>
      <c r="AR167"/>
      <c r="AS167"/>
      <c r="AT167"/>
      <c r="AU167"/>
      <c r="AV167" s="345">
        <v>18.722000000000001</v>
      </c>
      <c r="AW167" s="345">
        <v>17.251000000000001</v>
      </c>
      <c r="AX167"/>
      <c r="AY167"/>
      <c r="AZ167"/>
      <c r="BA167"/>
      <c r="BB167"/>
      <c r="BC167"/>
      <c r="BD167" s="344">
        <v>27.23</v>
      </c>
      <c r="BE167" s="344"/>
      <c r="BF167" s="344">
        <v>14.07</v>
      </c>
    </row>
    <row r="168" spans="1:58" x14ac:dyDescent="0.25">
      <c r="A168" s="232">
        <v>41073</v>
      </c>
      <c r="B168" s="378">
        <v>6.7</v>
      </c>
      <c r="C168" s="202">
        <v>6.02</v>
      </c>
      <c r="D168"/>
      <c r="E168"/>
      <c r="F168"/>
      <c r="G168"/>
      <c r="H168" s="378">
        <v>7.31</v>
      </c>
      <c r="I168" s="378">
        <v>1.64</v>
      </c>
      <c r="J168"/>
      <c r="K168"/>
      <c r="L168"/>
      <c r="M168"/>
      <c r="N168" s="379">
        <v>30</v>
      </c>
      <c r="O168"/>
      <c r="P168"/>
      <c r="Q168"/>
      <c r="R168" s="379">
        <v>0</v>
      </c>
      <c r="S168" s="380">
        <v>0.623</v>
      </c>
      <c r="T168"/>
      <c r="U168"/>
      <c r="V168" s="380">
        <v>0.10100000000000001</v>
      </c>
      <c r="W168" s="380">
        <v>9.4E-2</v>
      </c>
      <c r="X168"/>
      <c r="Y168"/>
      <c r="Z168"/>
      <c r="AA168"/>
      <c r="AB168"/>
      <c r="AC168" s="381">
        <v>29.6</v>
      </c>
      <c r="AD168"/>
      <c r="AE168"/>
      <c r="AF168"/>
      <c r="AG168"/>
      <c r="AH168" s="381">
        <v>59.2</v>
      </c>
      <c r="AI168"/>
      <c r="AJ168" s="381">
        <v>29.1</v>
      </c>
      <c r="AK168"/>
      <c r="AL168" s="381">
        <v>7.1</v>
      </c>
      <c r="AM168" s="380">
        <v>4.7E-2</v>
      </c>
      <c r="AN168"/>
      <c r="AO168" s="381">
        <v>10.4</v>
      </c>
      <c r="AP168" s="378">
        <v>84.74</v>
      </c>
      <c r="AQ168" s="378">
        <v>0.64</v>
      </c>
      <c r="AR168"/>
      <c r="AS168"/>
      <c r="AT168"/>
      <c r="AU168"/>
      <c r="AV168" s="202">
        <v>18.966000000000001</v>
      </c>
      <c r="AW168" s="202">
        <v>16.905999999999999</v>
      </c>
      <c r="AX168"/>
      <c r="AY168"/>
      <c r="AZ168"/>
      <c r="BA168"/>
      <c r="BB168"/>
      <c r="BC168"/>
      <c r="BD168" s="378">
        <v>26.26</v>
      </c>
      <c r="BE168" s="378"/>
      <c r="BF168" s="378">
        <v>13.25</v>
      </c>
    </row>
    <row r="169" spans="1:58" x14ac:dyDescent="0.25">
      <c r="A169" s="232">
        <v>41074</v>
      </c>
      <c r="B169" s="378">
        <v>6.69</v>
      </c>
      <c r="C169" s="202">
        <v>6.11</v>
      </c>
      <c r="D169"/>
      <c r="E169"/>
      <c r="F169"/>
      <c r="G169"/>
      <c r="H169" s="378">
        <v>7.32</v>
      </c>
      <c r="I169" s="378">
        <v>1.59</v>
      </c>
      <c r="J169"/>
      <c r="K169"/>
      <c r="L169"/>
      <c r="M169"/>
      <c r="N169" s="379">
        <v>34</v>
      </c>
      <c r="O169"/>
      <c r="P169"/>
      <c r="Q169"/>
      <c r="R169" s="379">
        <v>0</v>
      </c>
      <c r="S169" s="380">
        <v>0.56100000000000005</v>
      </c>
      <c r="T169"/>
      <c r="U169"/>
      <c r="V169" s="380">
        <v>0.1</v>
      </c>
      <c r="W169" s="380">
        <v>9.7000000000000003E-2</v>
      </c>
      <c r="X169"/>
      <c r="Y169"/>
      <c r="Z169"/>
      <c r="AA169"/>
      <c r="AB169"/>
      <c r="AC169" s="381">
        <v>26.3</v>
      </c>
      <c r="AD169"/>
      <c r="AE169"/>
      <c r="AF169"/>
      <c r="AG169"/>
      <c r="AH169" s="381">
        <v>52.6</v>
      </c>
      <c r="AI169"/>
      <c r="AJ169" s="381">
        <v>28.8</v>
      </c>
      <c r="AK169"/>
      <c r="AL169" s="381">
        <v>6.4</v>
      </c>
      <c r="AM169" s="380">
        <v>6.4000000000000001E-2</v>
      </c>
      <c r="AN169"/>
      <c r="AO169" s="381">
        <v>10.3</v>
      </c>
      <c r="AP169" s="378">
        <v>90.6</v>
      </c>
      <c r="AQ169" s="378">
        <v>0.72</v>
      </c>
      <c r="AR169"/>
      <c r="AS169"/>
      <c r="AT169"/>
      <c r="AU169"/>
      <c r="AV169" s="202">
        <v>19.433</v>
      </c>
      <c r="AW169" s="202">
        <v>17.826000000000001</v>
      </c>
      <c r="AX169"/>
      <c r="AY169"/>
      <c r="AZ169"/>
      <c r="BA169"/>
      <c r="BB169"/>
      <c r="BC169"/>
      <c r="BD169" s="378">
        <v>25.55</v>
      </c>
      <c r="BE169" s="378"/>
      <c r="BF169" s="378">
        <v>15.05</v>
      </c>
    </row>
    <row r="170" spans="1:58" x14ac:dyDescent="0.25">
      <c r="A170" s="232">
        <v>41075</v>
      </c>
      <c r="B170" s="344">
        <v>6.03</v>
      </c>
      <c r="C170" s="345">
        <v>6.03</v>
      </c>
      <c r="D170"/>
      <c r="E170"/>
      <c r="F170"/>
      <c r="G170"/>
      <c r="H170" s="344">
        <v>7.19</v>
      </c>
      <c r="I170" s="344">
        <v>1.44</v>
      </c>
      <c r="J170"/>
      <c r="K170"/>
      <c r="L170"/>
      <c r="M170"/>
      <c r="N170" s="346">
        <v>31</v>
      </c>
      <c r="O170"/>
      <c r="P170"/>
      <c r="Q170"/>
      <c r="R170" s="346">
        <v>0</v>
      </c>
      <c r="S170" s="345">
        <v>0.60799999999999998</v>
      </c>
      <c r="T170"/>
      <c r="U170"/>
      <c r="V170" s="345">
        <v>0.191</v>
      </c>
      <c r="W170" s="345">
        <v>8.5999999999999993E-2</v>
      </c>
      <c r="X170"/>
      <c r="Y170"/>
      <c r="Z170"/>
      <c r="AA170"/>
      <c r="AB170"/>
      <c r="AC170" s="347">
        <v>25.9</v>
      </c>
      <c r="AD170"/>
      <c r="AE170"/>
      <c r="AF170"/>
      <c r="AG170"/>
      <c r="AH170" s="347">
        <v>51.8</v>
      </c>
      <c r="AI170"/>
      <c r="AJ170" s="347">
        <v>27.4</v>
      </c>
      <c r="AK170"/>
      <c r="AL170" s="347">
        <v>6.1</v>
      </c>
      <c r="AM170" s="345">
        <v>5.2999999999999999E-2</v>
      </c>
      <c r="AN170"/>
      <c r="AO170" s="347">
        <v>12.3</v>
      </c>
      <c r="AP170" s="344">
        <v>70.41</v>
      </c>
      <c r="AQ170" s="344">
        <v>0.68</v>
      </c>
      <c r="AR170"/>
      <c r="AS170"/>
      <c r="AT170"/>
      <c r="AU170"/>
      <c r="AV170" s="345">
        <v>16.968</v>
      </c>
      <c r="AW170" s="345">
        <v>15.052</v>
      </c>
      <c r="AX170"/>
      <c r="AY170"/>
      <c r="AZ170"/>
      <c r="BA170"/>
      <c r="BB170"/>
      <c r="BC170"/>
      <c r="BD170" s="344">
        <v>21.49</v>
      </c>
      <c r="BE170" s="344"/>
      <c r="BF170" s="344">
        <v>12.14</v>
      </c>
    </row>
    <row r="171" spans="1:58" x14ac:dyDescent="0.25">
      <c r="A171" s="232">
        <v>41076</v>
      </c>
      <c r="B171" s="349">
        <f t="shared" ref="B171" si="265">(B169+B170)/2</f>
        <v>6.36</v>
      </c>
      <c r="C171" s="339">
        <f>(C168+C169)/2</f>
        <v>6.0649999999999995</v>
      </c>
      <c r="D171"/>
      <c r="E171"/>
      <c r="F171"/>
      <c r="G171"/>
      <c r="H171" s="349">
        <f>(H169+H170)/2</f>
        <v>7.2550000000000008</v>
      </c>
      <c r="I171" s="344">
        <v>1.42</v>
      </c>
      <c r="J171"/>
      <c r="K171"/>
      <c r="L171"/>
      <c r="M171"/>
      <c r="N171" s="349">
        <f t="shared" ref="N171" si="266">(N169+N170)/2</f>
        <v>32.5</v>
      </c>
      <c r="O171"/>
      <c r="P171"/>
      <c r="Q171"/>
      <c r="R171" s="349">
        <f t="shared" ref="R171" si="267">(R169+R170)/2</f>
        <v>0</v>
      </c>
      <c r="S171" s="349">
        <f>(S169+S170)/2</f>
        <v>0.58450000000000002</v>
      </c>
      <c r="T171"/>
      <c r="U171"/>
      <c r="V171" s="349">
        <f t="shared" ref="V171:W171" si="268">(V169+V170)/2</f>
        <v>0.14550000000000002</v>
      </c>
      <c r="W171" s="349">
        <f t="shared" si="268"/>
        <v>9.1499999999999998E-2</v>
      </c>
      <c r="X171"/>
      <c r="Y171"/>
      <c r="Z171"/>
      <c r="AA171"/>
      <c r="AB171"/>
      <c r="AC171" s="349">
        <f t="shared" ref="AC171" si="269">(AC169+AC170)/2</f>
        <v>26.1</v>
      </c>
      <c r="AD171"/>
      <c r="AE171"/>
      <c r="AF171"/>
      <c r="AG171"/>
      <c r="AH171" s="349">
        <f t="shared" ref="AH171" si="270">(AH169+AH170)/2</f>
        <v>52.2</v>
      </c>
      <c r="AI171"/>
      <c r="AJ171" s="349">
        <f t="shared" ref="AJ171" si="271">(AJ169+AJ170)/2</f>
        <v>28.1</v>
      </c>
      <c r="AK171"/>
      <c r="AL171" s="349">
        <f t="shared" ref="AL171:AM171" si="272">(AL169+AL170)/2</f>
        <v>6.25</v>
      </c>
      <c r="AM171" s="349">
        <f t="shared" si="272"/>
        <v>5.8499999999999996E-2</v>
      </c>
      <c r="AN171"/>
      <c r="AO171" s="349">
        <f t="shared" ref="AO171" si="273">(AO169+AO170)/2</f>
        <v>11.3</v>
      </c>
      <c r="AP171" s="344">
        <v>84.58</v>
      </c>
      <c r="AQ171" s="344">
        <v>0.98</v>
      </c>
      <c r="AR171"/>
      <c r="AS171"/>
      <c r="AT171"/>
      <c r="AU171"/>
      <c r="AV171" s="345">
        <v>17.651</v>
      </c>
      <c r="AW171" s="345">
        <v>15.978999999999999</v>
      </c>
      <c r="AX171"/>
      <c r="AY171"/>
      <c r="AZ171"/>
      <c r="BA171"/>
      <c r="BB171"/>
      <c r="BC171"/>
      <c r="BD171" s="349">
        <f>(BD169+BD170)/2</f>
        <v>23.52</v>
      </c>
      <c r="BE171" s="344"/>
      <c r="BF171" s="344"/>
    </row>
    <row r="172" spans="1:58" x14ac:dyDescent="0.25">
      <c r="A172" s="232">
        <v>41077</v>
      </c>
      <c r="B172" s="344">
        <v>6.01</v>
      </c>
      <c r="C172" s="345">
        <v>6.09</v>
      </c>
      <c r="D172"/>
      <c r="E172"/>
      <c r="F172"/>
      <c r="G172"/>
      <c r="H172" s="344">
        <v>7.84</v>
      </c>
      <c r="I172" s="344">
        <v>1.36</v>
      </c>
      <c r="J172"/>
      <c r="K172"/>
      <c r="L172"/>
      <c r="M172"/>
      <c r="N172" s="346">
        <v>33</v>
      </c>
      <c r="O172"/>
      <c r="P172"/>
      <c r="Q172"/>
      <c r="R172" s="346">
        <v>0</v>
      </c>
      <c r="S172" s="345">
        <v>0.60799999999999998</v>
      </c>
      <c r="T172"/>
      <c r="U172"/>
      <c r="V172" s="345">
        <v>0.221</v>
      </c>
      <c r="W172" s="345">
        <v>0.13800000000000001</v>
      </c>
      <c r="X172"/>
      <c r="Y172"/>
      <c r="Z172"/>
      <c r="AA172"/>
      <c r="AB172"/>
      <c r="AC172" s="347">
        <v>30</v>
      </c>
      <c r="AD172"/>
      <c r="AE172"/>
      <c r="AF172"/>
      <c r="AG172"/>
      <c r="AH172" s="347">
        <v>60</v>
      </c>
      <c r="AI172"/>
      <c r="AJ172" s="347">
        <v>26.9</v>
      </c>
      <c r="AK172"/>
      <c r="AL172" s="347"/>
      <c r="AM172" s="345">
        <v>6.2E-2</v>
      </c>
      <c r="AN172"/>
      <c r="AO172" s="347">
        <v>12.5</v>
      </c>
      <c r="AP172" s="344">
        <v>76.16</v>
      </c>
      <c r="AQ172" s="344">
        <v>1.02</v>
      </c>
      <c r="AR172"/>
      <c r="AS172"/>
      <c r="AT172"/>
      <c r="AU172"/>
      <c r="AV172" s="345">
        <v>15.804</v>
      </c>
      <c r="AW172" s="345">
        <v>14.532</v>
      </c>
      <c r="AX172"/>
      <c r="AY172"/>
      <c r="AZ172"/>
      <c r="BA172"/>
      <c r="BB172"/>
      <c r="BC172"/>
      <c r="BD172" s="344">
        <v>34.369999999999997</v>
      </c>
      <c r="BE172" s="344"/>
      <c r="BF172" s="344">
        <v>14.46</v>
      </c>
    </row>
    <row r="173" spans="1:58" x14ac:dyDescent="0.25">
      <c r="A173" s="232">
        <v>41078</v>
      </c>
      <c r="B173" s="344">
        <v>6.65</v>
      </c>
      <c r="C173" s="345">
        <v>6.18</v>
      </c>
      <c r="D173"/>
      <c r="E173"/>
      <c r="F173"/>
      <c r="G173"/>
      <c r="H173" s="344">
        <v>7.57</v>
      </c>
      <c r="I173" s="344">
        <v>1.39</v>
      </c>
      <c r="J173"/>
      <c r="K173"/>
      <c r="L173"/>
      <c r="M173"/>
      <c r="N173" s="346">
        <v>27</v>
      </c>
      <c r="O173"/>
      <c r="P173"/>
      <c r="Q173"/>
      <c r="R173" s="346">
        <v>2</v>
      </c>
      <c r="S173" s="345">
        <v>0.55900000000000005</v>
      </c>
      <c r="T173"/>
      <c r="U173"/>
      <c r="V173" s="345">
        <v>1.05</v>
      </c>
      <c r="W173" s="345">
        <v>0.26600000000000001</v>
      </c>
      <c r="X173"/>
      <c r="Y173"/>
      <c r="Z173"/>
      <c r="AA173"/>
      <c r="AB173"/>
      <c r="AC173" s="347">
        <v>28.9</v>
      </c>
      <c r="AD173"/>
      <c r="AE173"/>
      <c r="AF173"/>
      <c r="AG173"/>
      <c r="AH173" s="347">
        <v>57.8</v>
      </c>
      <c r="AI173"/>
      <c r="AJ173" s="347">
        <v>28.4</v>
      </c>
      <c r="AK173"/>
      <c r="AL173" s="347">
        <v>6.9</v>
      </c>
      <c r="AM173" s="345">
        <v>0.19400000000000001</v>
      </c>
      <c r="AN173"/>
      <c r="AO173" s="347">
        <v>13.1</v>
      </c>
      <c r="AP173" s="344">
        <v>95.19</v>
      </c>
      <c r="AQ173" s="344">
        <v>0.92</v>
      </c>
      <c r="AR173"/>
      <c r="AS173"/>
      <c r="AT173"/>
      <c r="AU173"/>
      <c r="AV173" s="345">
        <v>20.327000000000002</v>
      </c>
      <c r="AW173" s="345">
        <v>18.669</v>
      </c>
      <c r="AX173"/>
      <c r="AY173"/>
      <c r="AZ173"/>
      <c r="BA173"/>
      <c r="BB173"/>
      <c r="BC173"/>
      <c r="BD173" s="344">
        <v>28.36</v>
      </c>
      <c r="BE173" s="348"/>
      <c r="BF173" s="344">
        <v>13.67</v>
      </c>
    </row>
    <row r="174" spans="1:58" x14ac:dyDescent="0.25">
      <c r="A174" s="232">
        <v>41079</v>
      </c>
      <c r="B174" s="344">
        <v>6.74</v>
      </c>
      <c r="C174" s="345">
        <v>6.63</v>
      </c>
      <c r="D174"/>
      <c r="E174"/>
      <c r="F174"/>
      <c r="G174"/>
      <c r="H174" s="344">
        <v>7.99</v>
      </c>
      <c r="I174" s="344">
        <v>1.23</v>
      </c>
      <c r="J174"/>
      <c r="K174"/>
      <c r="L174"/>
      <c r="M174"/>
      <c r="N174" s="346">
        <v>32</v>
      </c>
      <c r="O174"/>
      <c r="P174"/>
      <c r="Q174"/>
      <c r="R174" s="346">
        <v>0</v>
      </c>
      <c r="S174" s="345">
        <v>0.59199999999999997</v>
      </c>
      <c r="T174"/>
      <c r="U174"/>
      <c r="V174" s="345">
        <v>1.33</v>
      </c>
      <c r="W174" s="345">
        <v>0.307</v>
      </c>
      <c r="X174"/>
      <c r="Y174"/>
      <c r="Z174"/>
      <c r="AA174"/>
      <c r="AB174"/>
      <c r="AC174" s="347">
        <v>29.2</v>
      </c>
      <c r="AD174"/>
      <c r="AE174"/>
      <c r="AF174"/>
      <c r="AG174"/>
      <c r="AH174" s="347">
        <v>58.4</v>
      </c>
      <c r="AI174"/>
      <c r="AJ174" s="347">
        <v>28.5</v>
      </c>
      <c r="AK174"/>
      <c r="AL174" s="347">
        <v>5.7</v>
      </c>
      <c r="AM174" s="345">
        <v>9.8000000000000004E-2</v>
      </c>
      <c r="AN174"/>
      <c r="AO174" s="347">
        <v>13.4</v>
      </c>
      <c r="AP174" s="344">
        <v>89.88</v>
      </c>
      <c r="AQ174" s="344">
        <v>1.02</v>
      </c>
      <c r="AR174"/>
      <c r="AS174"/>
      <c r="AT174"/>
      <c r="AU174"/>
      <c r="AV174" s="345">
        <v>19.817</v>
      </c>
      <c r="AW174" s="345">
        <v>18.116</v>
      </c>
      <c r="AX174"/>
      <c r="AY174"/>
      <c r="AZ174"/>
      <c r="BA174"/>
      <c r="BB174"/>
      <c r="BC174"/>
      <c r="BD174" s="344">
        <v>27.72</v>
      </c>
      <c r="BE174" s="344"/>
      <c r="BF174" s="344">
        <v>14.26</v>
      </c>
    </row>
    <row r="175" spans="1:58" x14ac:dyDescent="0.25">
      <c r="A175" s="232">
        <v>41080</v>
      </c>
      <c r="B175" s="349">
        <f t="shared" ref="B175" si="274">(B173+B174)/2</f>
        <v>6.6950000000000003</v>
      </c>
      <c r="C175" s="339">
        <f>(C172+C173)/2</f>
        <v>6.1349999999999998</v>
      </c>
      <c r="D175"/>
      <c r="E175"/>
      <c r="F175"/>
      <c r="G175"/>
      <c r="H175" s="349">
        <f t="shared" ref="H175:I175" si="275">(H173+H174)/2</f>
        <v>7.78</v>
      </c>
      <c r="I175" s="349">
        <f t="shared" si="275"/>
        <v>1.31</v>
      </c>
      <c r="J175"/>
      <c r="K175"/>
      <c r="L175"/>
      <c r="M175"/>
      <c r="N175" s="349">
        <f t="shared" ref="N175" si="276">(N173+N174)/2</f>
        <v>29.5</v>
      </c>
      <c r="O175"/>
      <c r="P175"/>
      <c r="Q175"/>
      <c r="R175" s="349">
        <f t="shared" ref="R175:S175" si="277">(R173+R174)/2</f>
        <v>1</v>
      </c>
      <c r="S175" s="349">
        <f t="shared" si="277"/>
        <v>0.57550000000000001</v>
      </c>
      <c r="T175"/>
      <c r="U175"/>
      <c r="V175" s="349">
        <f t="shared" ref="V175:W175" si="278">(V173+V174)/2</f>
        <v>1.19</v>
      </c>
      <c r="W175" s="349">
        <f t="shared" si="278"/>
        <v>0.28649999999999998</v>
      </c>
      <c r="X175"/>
      <c r="Y175"/>
      <c r="Z175"/>
      <c r="AA175"/>
      <c r="AB175"/>
      <c r="AC175" s="349">
        <f t="shared" ref="AC175" si="279">(AC173+AC174)/2</f>
        <v>29.049999999999997</v>
      </c>
      <c r="AD175"/>
      <c r="AE175"/>
      <c r="AF175"/>
      <c r="AG175"/>
      <c r="AH175" s="349">
        <f t="shared" ref="AH175" si="280">(AH173+AH174)/2</f>
        <v>58.099999999999994</v>
      </c>
      <c r="AI175"/>
      <c r="AJ175" s="349">
        <f t="shared" ref="AJ175" si="281">(AJ173+AJ174)/2</f>
        <v>28.45</v>
      </c>
      <c r="AK175"/>
      <c r="AL175" s="349">
        <f t="shared" ref="AL175:AM175" si="282">(AL173+AL174)/2</f>
        <v>6.3000000000000007</v>
      </c>
      <c r="AM175" s="349">
        <f t="shared" si="282"/>
        <v>0.14600000000000002</v>
      </c>
      <c r="AN175"/>
      <c r="AO175" s="349">
        <f t="shared" ref="AO175:AQ175" si="283">(AO173+AO174)/2</f>
        <v>13.25</v>
      </c>
      <c r="AP175" s="349">
        <f t="shared" si="283"/>
        <v>92.534999999999997</v>
      </c>
      <c r="AQ175" s="349">
        <f t="shared" si="283"/>
        <v>0.97</v>
      </c>
      <c r="AR175"/>
      <c r="AS175"/>
      <c r="AT175"/>
      <c r="AU175"/>
      <c r="AV175" s="339">
        <f>(AV172+AV173)/2</f>
        <v>18.0655</v>
      </c>
      <c r="AW175" s="339">
        <f>(AW172+AW173)/2</f>
        <v>16.6005</v>
      </c>
      <c r="AX175"/>
      <c r="AY175"/>
      <c r="AZ175"/>
      <c r="BA175"/>
      <c r="BB175"/>
      <c r="BC175"/>
      <c r="BD175" s="349">
        <f t="shared" ref="BD175" si="284">(BD173+BD174)/2</f>
        <v>28.04</v>
      </c>
      <c r="BE175" s="344"/>
      <c r="BF175" s="344"/>
    </row>
    <row r="176" spans="1:58" x14ac:dyDescent="0.25">
      <c r="A176" s="232">
        <v>41081</v>
      </c>
      <c r="B176" s="344">
        <v>6.53</v>
      </c>
      <c r="C176" s="345">
        <v>5.72</v>
      </c>
      <c r="D176"/>
      <c r="E176"/>
      <c r="F176"/>
      <c r="G176"/>
      <c r="H176" s="344">
        <v>7.54</v>
      </c>
      <c r="I176" s="344">
        <v>1.42</v>
      </c>
      <c r="J176"/>
      <c r="K176"/>
      <c r="L176"/>
      <c r="M176"/>
      <c r="N176" s="346">
        <v>21</v>
      </c>
      <c r="O176"/>
      <c r="P176"/>
      <c r="Q176"/>
      <c r="R176" s="346">
        <v>0</v>
      </c>
      <c r="S176" s="345">
        <v>0.55700000000000005</v>
      </c>
      <c r="T176"/>
      <c r="U176"/>
      <c r="V176" s="345">
        <v>0.23499999999999999</v>
      </c>
      <c r="W176" s="345">
        <v>0.14399999999999999</v>
      </c>
      <c r="X176"/>
      <c r="Y176"/>
      <c r="Z176"/>
      <c r="AA176"/>
      <c r="AB176"/>
      <c r="AC176" s="347">
        <v>22.1</v>
      </c>
      <c r="AD176"/>
      <c r="AE176"/>
      <c r="AF176"/>
      <c r="AG176"/>
      <c r="AH176" s="347">
        <v>44.2</v>
      </c>
      <c r="AI176"/>
      <c r="AJ176" s="347">
        <v>27.7</v>
      </c>
      <c r="AK176"/>
      <c r="AL176" s="347">
        <v>6.1</v>
      </c>
      <c r="AM176" s="345">
        <v>0.125</v>
      </c>
      <c r="AN176"/>
      <c r="AO176" s="347">
        <v>14.1</v>
      </c>
      <c r="AP176" s="344">
        <v>110.49</v>
      </c>
      <c r="AQ176" s="344">
        <v>1.1200000000000001</v>
      </c>
      <c r="AR176"/>
      <c r="AS176"/>
      <c r="AT176"/>
      <c r="AU176"/>
      <c r="AV176" s="345">
        <v>21.254000000000001</v>
      </c>
      <c r="AW176" s="345">
        <v>19.715</v>
      </c>
      <c r="AX176"/>
      <c r="AY176"/>
      <c r="AZ176"/>
      <c r="BA176"/>
      <c r="BB176"/>
      <c r="BC176"/>
      <c r="BD176" s="344">
        <v>21.26</v>
      </c>
      <c r="BE176" s="344"/>
      <c r="BF176" s="344">
        <v>9.58</v>
      </c>
    </row>
    <row r="177" spans="1:58" x14ac:dyDescent="0.25">
      <c r="A177" s="232">
        <v>41082</v>
      </c>
      <c r="B177" s="344">
        <v>6.34</v>
      </c>
      <c r="C177" s="345">
        <v>5.81</v>
      </c>
      <c r="D177"/>
      <c r="E177"/>
      <c r="F177"/>
      <c r="G177"/>
      <c r="H177" s="344">
        <v>8.34</v>
      </c>
      <c r="I177" s="344">
        <v>1.66</v>
      </c>
      <c r="J177"/>
      <c r="K177"/>
      <c r="L177"/>
      <c r="M177"/>
      <c r="N177" s="346">
        <v>28</v>
      </c>
      <c r="O177"/>
      <c r="P177"/>
      <c r="Q177"/>
      <c r="R177" s="346">
        <v>0</v>
      </c>
      <c r="S177" s="345">
        <v>0.60199999999999998</v>
      </c>
      <c r="T177"/>
      <c r="U177"/>
      <c r="V177" s="345">
        <v>0.109</v>
      </c>
      <c r="W177" s="345">
        <v>0.128</v>
      </c>
      <c r="X177"/>
      <c r="Y177"/>
      <c r="Z177"/>
      <c r="AA177"/>
      <c r="AB177"/>
      <c r="AC177" s="347">
        <v>29</v>
      </c>
      <c r="AD177"/>
      <c r="AE177"/>
      <c r="AF177"/>
      <c r="AG177"/>
      <c r="AH177" s="347">
        <v>57.3</v>
      </c>
      <c r="AI177"/>
      <c r="AJ177" s="347">
        <v>27.4</v>
      </c>
      <c r="AK177"/>
      <c r="AL177" s="347">
        <v>6.4</v>
      </c>
      <c r="AM177" s="345">
        <v>0.107</v>
      </c>
      <c r="AN177"/>
      <c r="AO177" s="347">
        <v>14.5</v>
      </c>
      <c r="AP177" s="344">
        <v>120.26</v>
      </c>
      <c r="AQ177" s="344">
        <v>0.77</v>
      </c>
      <c r="AR177"/>
      <c r="AS177"/>
      <c r="AT177"/>
      <c r="AU177"/>
      <c r="AV177" s="345">
        <v>22.388999999999999</v>
      </c>
      <c r="AW177" s="345">
        <v>22.417000000000002</v>
      </c>
      <c r="AX177"/>
      <c r="AY177"/>
      <c r="AZ177"/>
      <c r="BA177"/>
      <c r="BB177"/>
      <c r="BC177"/>
      <c r="BD177" s="344">
        <v>31.45</v>
      </c>
      <c r="BE177" s="348"/>
      <c r="BF177" s="344">
        <v>14.22</v>
      </c>
    </row>
    <row r="178" spans="1:58" x14ac:dyDescent="0.25">
      <c r="A178" s="232">
        <v>41083</v>
      </c>
      <c r="B178" s="344">
        <v>6.17</v>
      </c>
      <c r="C178" s="345">
        <v>5.72</v>
      </c>
      <c r="D178"/>
      <c r="E178"/>
      <c r="F178"/>
      <c r="G178"/>
      <c r="H178" s="344">
        <v>7.86</v>
      </c>
      <c r="I178" s="344">
        <v>1.8</v>
      </c>
      <c r="J178"/>
      <c r="K178"/>
      <c r="L178"/>
      <c r="M178"/>
      <c r="N178" s="346">
        <v>31</v>
      </c>
      <c r="O178"/>
      <c r="P178"/>
      <c r="Q178"/>
      <c r="R178" s="346">
        <v>0</v>
      </c>
      <c r="S178" s="345">
        <v>0.51500000000000001</v>
      </c>
      <c r="T178"/>
      <c r="U178"/>
      <c r="V178" s="345">
        <v>8.4000000000000005E-2</v>
      </c>
      <c r="W178" s="345">
        <v>0.111</v>
      </c>
      <c r="X178"/>
      <c r="Y178"/>
      <c r="Z178"/>
      <c r="AA178"/>
      <c r="AB178"/>
      <c r="AC178" s="347">
        <v>28.4</v>
      </c>
      <c r="AD178"/>
      <c r="AE178"/>
      <c r="AF178"/>
      <c r="AG178"/>
      <c r="AH178" s="347">
        <v>56.8</v>
      </c>
      <c r="AI178"/>
      <c r="AJ178" s="347">
        <v>26.5</v>
      </c>
      <c r="AK178"/>
      <c r="AL178" s="347">
        <v>6.8</v>
      </c>
      <c r="AM178" s="345">
        <v>0.11600000000000001</v>
      </c>
      <c r="AN178"/>
      <c r="AO178" s="347">
        <v>15</v>
      </c>
      <c r="AP178" s="344">
        <v>104.74</v>
      </c>
      <c r="AQ178" s="344">
        <v>0.54</v>
      </c>
      <c r="AR178"/>
      <c r="AS178"/>
      <c r="AT178"/>
      <c r="AU178"/>
      <c r="AV178" s="345">
        <v>21.62</v>
      </c>
      <c r="AW178" s="345">
        <v>20.329999999999998</v>
      </c>
      <c r="AX178"/>
      <c r="AY178"/>
      <c r="AZ178"/>
      <c r="BA178"/>
      <c r="BB178"/>
      <c r="BC178"/>
      <c r="BD178" s="349">
        <f>(BD176+BD177)/2</f>
        <v>26.355</v>
      </c>
      <c r="BE178" s="344"/>
      <c r="BF178" s="344">
        <v>10.36</v>
      </c>
    </row>
    <row r="179" spans="1:58" x14ac:dyDescent="0.25">
      <c r="A179" s="232">
        <v>41084</v>
      </c>
      <c r="B179" s="349">
        <f t="shared" ref="B179" si="285">(B177+B178)/2</f>
        <v>6.2549999999999999</v>
      </c>
      <c r="C179" s="339">
        <f>(C176+C177)/2</f>
        <v>5.7649999999999997</v>
      </c>
      <c r="D179"/>
      <c r="E179"/>
      <c r="F179"/>
      <c r="G179"/>
      <c r="H179" s="349">
        <f>(H177+H178)/2</f>
        <v>8.1</v>
      </c>
      <c r="I179" s="344">
        <v>1.92</v>
      </c>
      <c r="J179"/>
      <c r="K179"/>
      <c r="L179"/>
      <c r="M179"/>
      <c r="N179" s="349">
        <f t="shared" ref="N179" si="286">(N177+N178)/2</f>
        <v>29.5</v>
      </c>
      <c r="O179"/>
      <c r="P179"/>
      <c r="Q179"/>
      <c r="R179" s="349">
        <f t="shared" ref="R179" si="287">(R177+R178)/2</f>
        <v>0</v>
      </c>
      <c r="S179" s="349">
        <f>(S177+S178)/2</f>
        <v>0.5585</v>
      </c>
      <c r="T179"/>
      <c r="U179"/>
      <c r="V179" s="349">
        <f t="shared" ref="V179:W179" si="288">(V177+V178)/2</f>
        <v>9.6500000000000002E-2</v>
      </c>
      <c r="W179" s="349">
        <f t="shared" si="288"/>
        <v>0.1195</v>
      </c>
      <c r="X179"/>
      <c r="Y179"/>
      <c r="Z179"/>
      <c r="AA179"/>
      <c r="AB179"/>
      <c r="AC179" s="349">
        <f t="shared" ref="AC179" si="289">(AC177+AC178)/2</f>
        <v>28.7</v>
      </c>
      <c r="AD179"/>
      <c r="AE179"/>
      <c r="AF179"/>
      <c r="AG179"/>
      <c r="AH179" s="349">
        <f t="shared" ref="AH179" si="290">(AH177+AH178)/2</f>
        <v>57.05</v>
      </c>
      <c r="AI179"/>
      <c r="AJ179" s="349">
        <f t="shared" ref="AJ179" si="291">(AJ177+AJ178)/2</f>
        <v>26.95</v>
      </c>
      <c r="AK179"/>
      <c r="AL179" s="349">
        <f t="shared" ref="AL179:AM179" si="292">(AL177+AL178)/2</f>
        <v>6.6</v>
      </c>
      <c r="AM179" s="349">
        <f t="shared" si="292"/>
        <v>0.1115</v>
      </c>
      <c r="AN179"/>
      <c r="AO179" s="349">
        <f t="shared" ref="AO179" si="293">(AO177+AO178)/2</f>
        <v>14.75</v>
      </c>
      <c r="AP179" s="344">
        <v>105.69</v>
      </c>
      <c r="AQ179" s="344">
        <v>0.49</v>
      </c>
      <c r="AR179"/>
      <c r="AS179"/>
      <c r="AT179"/>
      <c r="AU179"/>
      <c r="AV179" s="345">
        <v>21.334</v>
      </c>
      <c r="AW179" s="345">
        <v>19.945</v>
      </c>
      <c r="AX179"/>
      <c r="AY179"/>
      <c r="AZ179"/>
      <c r="BA179"/>
      <c r="BB179"/>
      <c r="BC179"/>
      <c r="BD179" s="349">
        <f>(BD177+BD178)/2</f>
        <v>28.9025</v>
      </c>
      <c r="BE179" s="344"/>
      <c r="BF179" s="344">
        <v>10.36</v>
      </c>
    </row>
    <row r="180" spans="1:58" x14ac:dyDescent="0.25">
      <c r="A180" s="232">
        <v>41085</v>
      </c>
      <c r="B180" s="344">
        <v>5.9</v>
      </c>
      <c r="C180" s="345">
        <v>5.47</v>
      </c>
      <c r="D180"/>
      <c r="E180"/>
      <c r="F180"/>
      <c r="G180"/>
      <c r="H180" s="344">
        <v>7.93</v>
      </c>
      <c r="I180" s="344">
        <v>1.64</v>
      </c>
      <c r="J180"/>
      <c r="K180"/>
      <c r="L180"/>
      <c r="M180"/>
      <c r="N180" s="346">
        <v>32</v>
      </c>
      <c r="O180"/>
      <c r="P180"/>
      <c r="Q180"/>
      <c r="R180" s="346">
        <v>0</v>
      </c>
      <c r="S180" s="345">
        <v>0.54700000000000004</v>
      </c>
      <c r="T180"/>
      <c r="U180"/>
      <c r="V180" s="345">
        <v>0.125</v>
      </c>
      <c r="W180" s="345">
        <v>0.112</v>
      </c>
      <c r="X180"/>
      <c r="Y180"/>
      <c r="Z180"/>
      <c r="AA180"/>
      <c r="AB180"/>
      <c r="AC180" s="347">
        <v>29.2</v>
      </c>
      <c r="AD180"/>
      <c r="AE180"/>
      <c r="AF180"/>
      <c r="AG180"/>
      <c r="AH180" s="347">
        <v>58.4</v>
      </c>
      <c r="AI180"/>
      <c r="AJ180" s="347">
        <v>25.2</v>
      </c>
      <c r="AK180"/>
      <c r="AL180" s="347">
        <v>7.1</v>
      </c>
      <c r="AM180" s="345">
        <v>0.16200000000000001</v>
      </c>
      <c r="AN180"/>
      <c r="AO180" s="347">
        <v>15.5</v>
      </c>
      <c r="AP180" s="344">
        <v>94.46</v>
      </c>
      <c r="AQ180" s="344">
        <v>0.44</v>
      </c>
      <c r="AR180"/>
      <c r="AS180"/>
      <c r="AT180"/>
      <c r="AU180"/>
      <c r="AV180" s="345">
        <v>21.898</v>
      </c>
      <c r="AW180" s="345">
        <v>20.594999999999999</v>
      </c>
      <c r="AX180"/>
      <c r="AY180"/>
      <c r="AZ180"/>
      <c r="BA180"/>
      <c r="BB180"/>
      <c r="BC180"/>
      <c r="BD180" s="344">
        <v>32</v>
      </c>
      <c r="BE180" s="344"/>
      <c r="BF180" s="344">
        <v>14.94</v>
      </c>
    </row>
    <row r="181" spans="1:58" x14ac:dyDescent="0.25">
      <c r="A181" s="232">
        <v>41086</v>
      </c>
      <c r="B181" s="344">
        <v>6.19</v>
      </c>
      <c r="C181" s="345">
        <v>6.03</v>
      </c>
      <c r="D181"/>
      <c r="E181"/>
      <c r="F181"/>
      <c r="G181"/>
      <c r="H181" s="344">
        <v>7.91</v>
      </c>
      <c r="I181" s="344">
        <v>1.35</v>
      </c>
      <c r="J181"/>
      <c r="K181"/>
      <c r="L181"/>
      <c r="M181"/>
      <c r="N181" s="346">
        <v>24</v>
      </c>
      <c r="O181"/>
      <c r="P181"/>
      <c r="Q181"/>
      <c r="R181" s="346">
        <v>0</v>
      </c>
      <c r="S181" s="345">
        <v>0.68799999999999994</v>
      </c>
      <c r="T181"/>
      <c r="U181"/>
      <c r="V181" s="345">
        <v>0.54</v>
      </c>
      <c r="W181" s="345">
        <v>0.14099999999999999</v>
      </c>
      <c r="X181"/>
      <c r="Y181"/>
      <c r="Z181"/>
      <c r="AA181"/>
      <c r="AB181"/>
      <c r="AC181" s="347">
        <v>28.6</v>
      </c>
      <c r="AD181"/>
      <c r="AE181"/>
      <c r="AF181"/>
      <c r="AG181"/>
      <c r="AH181" s="347">
        <v>57.2</v>
      </c>
      <c r="AI181"/>
      <c r="AJ181" s="347">
        <v>26.9</v>
      </c>
      <c r="AK181"/>
      <c r="AL181" s="347">
        <v>6.9</v>
      </c>
      <c r="AM181" s="345">
        <v>0.157</v>
      </c>
      <c r="AN181"/>
      <c r="AO181" s="347">
        <v>15.6</v>
      </c>
      <c r="AP181" s="344">
        <v>105.2</v>
      </c>
      <c r="AQ181" s="344">
        <v>0.92</v>
      </c>
      <c r="AR181"/>
      <c r="AS181"/>
      <c r="AT181"/>
      <c r="AU181"/>
      <c r="AV181" s="345">
        <v>22.65</v>
      </c>
      <c r="AW181" s="345">
        <v>21.006</v>
      </c>
      <c r="AX181"/>
      <c r="AY181"/>
      <c r="AZ181"/>
      <c r="BA181"/>
      <c r="BB181"/>
      <c r="BC181"/>
      <c r="BD181" s="344">
        <v>24.93</v>
      </c>
      <c r="BE181" s="344"/>
      <c r="BF181" s="344">
        <v>14.33</v>
      </c>
    </row>
    <row r="182" spans="1:58" x14ac:dyDescent="0.25">
      <c r="A182" s="232">
        <v>41087</v>
      </c>
      <c r="B182" s="344">
        <v>6.73</v>
      </c>
      <c r="C182" s="345">
        <v>5.43</v>
      </c>
      <c r="D182"/>
      <c r="E182"/>
      <c r="F182"/>
      <c r="G182"/>
      <c r="H182" s="344">
        <v>6.34</v>
      </c>
      <c r="I182" s="344">
        <v>1.6</v>
      </c>
      <c r="J182"/>
      <c r="K182"/>
      <c r="L182"/>
      <c r="M182"/>
      <c r="N182" s="346">
        <v>28</v>
      </c>
      <c r="O182"/>
      <c r="P182"/>
      <c r="Q182"/>
      <c r="R182" s="346">
        <v>0</v>
      </c>
      <c r="S182" s="345">
        <v>0.52200000000000002</v>
      </c>
      <c r="T182"/>
      <c r="U182"/>
      <c r="V182" s="345">
        <v>8.3000000000000004E-2</v>
      </c>
      <c r="W182" s="345">
        <v>0.28000000000000003</v>
      </c>
      <c r="X182"/>
      <c r="Y182"/>
      <c r="Z182"/>
      <c r="AA182"/>
      <c r="AB182"/>
      <c r="AC182" s="347">
        <v>32.799999999999997</v>
      </c>
      <c r="AD182"/>
      <c r="AE182"/>
      <c r="AF182"/>
      <c r="AG182"/>
      <c r="AH182" s="347">
        <v>65.599999999999994</v>
      </c>
      <c r="AI182"/>
      <c r="AJ182" s="347">
        <v>23.2</v>
      </c>
      <c r="AK182"/>
      <c r="AL182" s="347">
        <v>3.1</v>
      </c>
      <c r="AM182" s="345">
        <v>2.4E-2</v>
      </c>
      <c r="AN182"/>
      <c r="AO182" s="347">
        <v>15.6</v>
      </c>
      <c r="AP182" s="344">
        <v>74.97</v>
      </c>
      <c r="AQ182" s="344">
        <v>0.59</v>
      </c>
      <c r="AR182"/>
      <c r="AS182"/>
      <c r="AT182"/>
      <c r="AU182"/>
      <c r="AV182" s="345">
        <v>18.024999999999999</v>
      </c>
      <c r="AW182" s="345">
        <v>15.49</v>
      </c>
      <c r="AX182"/>
      <c r="AY182"/>
      <c r="AZ182"/>
      <c r="BA182"/>
      <c r="BB182"/>
      <c r="BC182"/>
      <c r="BD182" s="344">
        <v>36.15</v>
      </c>
      <c r="BE182" s="344"/>
      <c r="BF182" s="344">
        <v>14.36</v>
      </c>
    </row>
    <row r="183" spans="1:58" x14ac:dyDescent="0.25">
      <c r="A183" s="232">
        <v>41088</v>
      </c>
      <c r="B183" s="344">
        <v>6.8</v>
      </c>
      <c r="C183" s="345">
        <v>5.87</v>
      </c>
      <c r="D183"/>
      <c r="E183"/>
      <c r="F183"/>
      <c r="G183"/>
      <c r="H183" s="344">
        <v>8.01</v>
      </c>
      <c r="I183" s="344">
        <v>1.55</v>
      </c>
      <c r="J183"/>
      <c r="K183"/>
      <c r="L183"/>
      <c r="M183"/>
      <c r="N183" s="346">
        <v>25</v>
      </c>
      <c r="O183"/>
      <c r="P183"/>
      <c r="Q183"/>
      <c r="R183" s="346">
        <v>0</v>
      </c>
      <c r="S183" s="345">
        <v>0.53700000000000003</v>
      </c>
      <c r="T183"/>
      <c r="U183"/>
      <c r="V183" s="345">
        <v>8.2000000000000003E-2</v>
      </c>
      <c r="W183" s="345">
        <v>0.109</v>
      </c>
      <c r="X183"/>
      <c r="Y183"/>
      <c r="Z183"/>
      <c r="AA183"/>
      <c r="AB183"/>
      <c r="AC183" s="347">
        <v>32.4</v>
      </c>
      <c r="AD183"/>
      <c r="AE183"/>
      <c r="AF183"/>
      <c r="AG183"/>
      <c r="AH183" s="347">
        <v>64.8</v>
      </c>
      <c r="AI183"/>
      <c r="AJ183" s="347">
        <v>27</v>
      </c>
      <c r="AK183"/>
      <c r="AL183" s="347">
        <v>7.1</v>
      </c>
      <c r="AM183" s="345">
        <v>4.3999999999999997E-2</v>
      </c>
      <c r="AN183"/>
      <c r="AO183" s="347">
        <v>15.7</v>
      </c>
      <c r="AP183" s="344">
        <v>83.97</v>
      </c>
      <c r="AQ183" s="344">
        <v>0.87</v>
      </c>
      <c r="AR183"/>
      <c r="AS183"/>
      <c r="AT183"/>
      <c r="AU183"/>
      <c r="AV183" s="345">
        <v>16.254999999999999</v>
      </c>
      <c r="AW183" s="345">
        <v>15.542999999999999</v>
      </c>
      <c r="AX183"/>
      <c r="AY183"/>
      <c r="AZ183"/>
      <c r="BA183"/>
      <c r="BB183"/>
      <c r="BC183"/>
      <c r="BD183" s="344">
        <v>31.08</v>
      </c>
      <c r="BE183" s="344"/>
      <c r="BF183" s="344">
        <v>14.39</v>
      </c>
    </row>
    <row r="184" spans="1:58" x14ac:dyDescent="0.25">
      <c r="A184" s="232">
        <v>41089</v>
      </c>
      <c r="B184" s="344">
        <v>6.94</v>
      </c>
      <c r="C184" s="345">
        <v>5.5</v>
      </c>
      <c r="D184"/>
      <c r="E184"/>
      <c r="F184"/>
      <c r="G184"/>
      <c r="H184" s="344">
        <v>6.87</v>
      </c>
      <c r="I184" s="344">
        <v>1.7</v>
      </c>
      <c r="J184"/>
      <c r="K184"/>
      <c r="L184"/>
      <c r="M184"/>
      <c r="N184" s="346">
        <v>28</v>
      </c>
      <c r="O184"/>
      <c r="P184"/>
      <c r="Q184"/>
      <c r="R184" s="346">
        <v>0</v>
      </c>
      <c r="S184" s="345">
        <v>0.55700000000000005</v>
      </c>
      <c r="T184"/>
      <c r="U184"/>
      <c r="V184" s="345">
        <v>8.2000000000000003E-2</v>
      </c>
      <c r="W184" s="345">
        <v>0.152</v>
      </c>
      <c r="X184"/>
      <c r="Y184"/>
      <c r="Z184"/>
      <c r="AA184"/>
      <c r="AB184"/>
      <c r="AC184" s="347">
        <v>30.8</v>
      </c>
      <c r="AD184"/>
      <c r="AE184"/>
      <c r="AF184"/>
      <c r="AG184"/>
      <c r="AH184" s="347">
        <v>61.6</v>
      </c>
      <c r="AI184"/>
      <c r="AJ184" s="347">
        <v>25.2</v>
      </c>
      <c r="AK184"/>
      <c r="AL184" s="347">
        <v>6.8</v>
      </c>
      <c r="AM184" s="345">
        <v>3.1E-2</v>
      </c>
      <c r="AN184"/>
      <c r="AO184" s="347">
        <v>15.6</v>
      </c>
      <c r="AP184" s="344">
        <v>70.5</v>
      </c>
      <c r="AQ184" s="344">
        <v>0.59</v>
      </c>
      <c r="AR184"/>
      <c r="AS184"/>
      <c r="AT184"/>
      <c r="AU184"/>
      <c r="AV184" s="345">
        <v>16.007000000000001</v>
      </c>
      <c r="AW184" s="345">
        <v>13.989000000000001</v>
      </c>
      <c r="AX184"/>
      <c r="AY184"/>
      <c r="AZ184"/>
      <c r="BA184"/>
      <c r="BB184"/>
      <c r="BC184"/>
      <c r="BD184" s="344">
        <v>36.619999999999997</v>
      </c>
      <c r="BE184" s="348"/>
      <c r="BF184" s="344">
        <v>14.82</v>
      </c>
    </row>
    <row r="185" spans="1:58" x14ac:dyDescent="0.25">
      <c r="A185" s="232">
        <v>41090</v>
      </c>
      <c r="B185" s="344">
        <v>6.82</v>
      </c>
      <c r="C185" s="345">
        <v>5.98</v>
      </c>
      <c r="D185"/>
      <c r="E185"/>
      <c r="F185"/>
      <c r="G185"/>
      <c r="H185" s="344">
        <v>8.7799999999999994</v>
      </c>
      <c r="I185" s="344">
        <v>1.62</v>
      </c>
      <c r="J185"/>
      <c r="K185"/>
      <c r="L185"/>
      <c r="M185"/>
      <c r="N185" s="346">
        <v>27</v>
      </c>
      <c r="O185"/>
      <c r="P185"/>
      <c r="Q185"/>
      <c r="R185" s="346">
        <v>0</v>
      </c>
      <c r="S185" s="345">
        <v>0.69699999999999995</v>
      </c>
      <c r="T185"/>
      <c r="U185"/>
      <c r="V185" s="345">
        <v>9.0999999999999998E-2</v>
      </c>
      <c r="W185" s="345">
        <v>0.10100000000000001</v>
      </c>
      <c r="X185"/>
      <c r="Y185"/>
      <c r="Z185"/>
      <c r="AA185"/>
      <c r="AB185"/>
      <c r="AC185" s="347">
        <v>34.5</v>
      </c>
      <c r="AD185"/>
      <c r="AE185"/>
      <c r="AF185"/>
      <c r="AG185"/>
      <c r="AH185" s="347">
        <v>69</v>
      </c>
      <c r="AI185"/>
      <c r="AJ185" s="347">
        <v>25.2</v>
      </c>
      <c r="AK185"/>
      <c r="AL185" s="347">
        <v>8.1</v>
      </c>
      <c r="AM185" s="345">
        <v>7.0999999999999994E-2</v>
      </c>
      <c r="AN185"/>
      <c r="AO185" s="347">
        <v>16</v>
      </c>
      <c r="AP185" s="344">
        <v>97.62</v>
      </c>
      <c r="AQ185" s="344">
        <v>0.93</v>
      </c>
      <c r="AR185"/>
      <c r="AS185"/>
      <c r="AT185"/>
      <c r="AU185"/>
      <c r="AV185" s="345">
        <v>18.5</v>
      </c>
      <c r="AW185" s="345">
        <v>17.37</v>
      </c>
      <c r="AX185"/>
      <c r="AY185"/>
      <c r="AZ185"/>
      <c r="BA185"/>
      <c r="BB185"/>
      <c r="BC185"/>
      <c r="BD185" s="344">
        <v>30.35</v>
      </c>
      <c r="BE185" s="344"/>
      <c r="BF185" s="344">
        <v>14.19</v>
      </c>
    </row>
    <row r="186" spans="1:58" x14ac:dyDescent="0.25">
      <c r="A186" s="232">
        <v>41091</v>
      </c>
      <c r="B186" s="349">
        <f t="shared" ref="B186" si="294">(B184+B185)/2</f>
        <v>6.8800000000000008</v>
      </c>
      <c r="C186" s="339">
        <f>(C183+C184)/2</f>
        <v>5.6850000000000005</v>
      </c>
      <c r="D186"/>
      <c r="E186"/>
      <c r="F186"/>
      <c r="G186"/>
      <c r="H186" s="349">
        <f t="shared" ref="H186:I186" si="295">(H184+H185)/2</f>
        <v>7.8249999999999993</v>
      </c>
      <c r="I186" s="349">
        <f t="shared" si="295"/>
        <v>1.6600000000000001</v>
      </c>
      <c r="J186"/>
      <c r="K186"/>
      <c r="L186"/>
      <c r="M186"/>
      <c r="N186" s="349">
        <f t="shared" ref="N186" si="296">(N184+N185)/2</f>
        <v>27.5</v>
      </c>
      <c r="O186"/>
      <c r="P186"/>
      <c r="Q186"/>
      <c r="R186" s="349">
        <f t="shared" ref="R186:S186" si="297">(R184+R185)/2</f>
        <v>0</v>
      </c>
      <c r="S186" s="349">
        <f t="shared" si="297"/>
        <v>0.627</v>
      </c>
      <c r="T186"/>
      <c r="U186"/>
      <c r="V186" s="349">
        <f t="shared" ref="V186:W186" si="298">(V184+V185)/2</f>
        <v>8.6499999999999994E-2</v>
      </c>
      <c r="W186" s="349">
        <f t="shared" si="298"/>
        <v>0.1265</v>
      </c>
      <c r="X186"/>
      <c r="Y186"/>
      <c r="Z186"/>
      <c r="AA186"/>
      <c r="AB186"/>
      <c r="AC186" s="349">
        <f t="shared" ref="AC186" si="299">(AC184+AC185)/2</f>
        <v>32.65</v>
      </c>
      <c r="AD186"/>
      <c r="AE186"/>
      <c r="AF186"/>
      <c r="AG186"/>
      <c r="AH186" s="349">
        <f t="shared" ref="AH186" si="300">(AH184+AH185)/2</f>
        <v>65.3</v>
      </c>
      <c r="AI186"/>
      <c r="AJ186" s="349">
        <f t="shared" ref="AJ186" si="301">(AJ184+AJ185)/2</f>
        <v>25.2</v>
      </c>
      <c r="AK186"/>
      <c r="AL186" s="349">
        <f t="shared" ref="AL186:AM186" si="302">(AL184+AL185)/2</f>
        <v>7.4499999999999993</v>
      </c>
      <c r="AM186" s="349">
        <f t="shared" si="302"/>
        <v>5.0999999999999997E-2</v>
      </c>
      <c r="AN186"/>
      <c r="AO186" s="349">
        <f t="shared" ref="AO186:AQ186" si="303">(AO184+AO185)/2</f>
        <v>15.8</v>
      </c>
      <c r="AP186" s="349">
        <f t="shared" si="303"/>
        <v>84.06</v>
      </c>
      <c r="AQ186" s="349">
        <f t="shared" si="303"/>
        <v>0.76</v>
      </c>
      <c r="AR186"/>
      <c r="AS186"/>
      <c r="AT186"/>
      <c r="AU186"/>
      <c r="AV186" s="339">
        <f>(AV183+AV184)/2</f>
        <v>16.131</v>
      </c>
      <c r="AW186" s="339">
        <f>(AW183+AW184)/2</f>
        <v>14.766</v>
      </c>
      <c r="AX186"/>
      <c r="AY186"/>
      <c r="AZ186"/>
      <c r="BA186"/>
      <c r="BB186"/>
      <c r="BC186"/>
      <c r="BD186" s="349">
        <f t="shared" ref="BD186" si="304">(BD184+BD185)/2</f>
        <v>33.484999999999999</v>
      </c>
      <c r="BE186" s="258"/>
      <c r="BF186" s="258"/>
    </row>
    <row r="187" spans="1:58" x14ac:dyDescent="0.25">
      <c r="A187" s="232">
        <v>41092</v>
      </c>
      <c r="B187" s="344">
        <v>6.59</v>
      </c>
      <c r="C187" s="345">
        <v>6.14</v>
      </c>
      <c r="D187"/>
      <c r="E187"/>
      <c r="F187"/>
      <c r="G187"/>
      <c r="H187" s="344">
        <v>8.8699999999999992</v>
      </c>
      <c r="I187" s="344">
        <v>1.88</v>
      </c>
      <c r="J187"/>
      <c r="K187"/>
      <c r="L187"/>
      <c r="M187"/>
      <c r="N187" s="346">
        <v>26</v>
      </c>
      <c r="O187"/>
      <c r="P187"/>
      <c r="Q187"/>
      <c r="R187" s="346">
        <v>0</v>
      </c>
      <c r="S187" s="345">
        <v>0.58499999999999996</v>
      </c>
      <c r="T187"/>
      <c r="U187"/>
      <c r="V187" s="345">
        <v>0.08</v>
      </c>
      <c r="W187" s="345">
        <v>8.3000000000000004E-2</v>
      </c>
      <c r="X187"/>
      <c r="Y187"/>
      <c r="Z187"/>
      <c r="AA187"/>
      <c r="AB187"/>
      <c r="AC187" s="347">
        <v>29.3</v>
      </c>
      <c r="AD187"/>
      <c r="AE187"/>
      <c r="AF187"/>
      <c r="AG187"/>
      <c r="AH187" s="347">
        <v>58.7</v>
      </c>
      <c r="AI187"/>
      <c r="AJ187" s="347">
        <v>23.4</v>
      </c>
      <c r="AK187"/>
      <c r="AL187" s="347">
        <v>7.8</v>
      </c>
      <c r="AM187" s="345">
        <v>5.0999999999999997E-2</v>
      </c>
      <c r="AN187"/>
      <c r="AO187" s="347">
        <v>16.100000000000001</v>
      </c>
      <c r="AP187" s="344">
        <v>105.59</v>
      </c>
      <c r="AQ187" s="344">
        <v>0.88</v>
      </c>
      <c r="AR187"/>
      <c r="AS187"/>
      <c r="AT187"/>
      <c r="AU187"/>
      <c r="AV187" s="345">
        <v>18.981999999999999</v>
      </c>
      <c r="AW187" s="345">
        <v>17.372</v>
      </c>
      <c r="AX187"/>
      <c r="AY187"/>
      <c r="AZ187"/>
      <c r="BA187"/>
      <c r="BB187"/>
      <c r="BC187"/>
      <c r="BD187" s="344">
        <v>31.92</v>
      </c>
      <c r="BE187" s="344"/>
      <c r="BF187" s="344">
        <v>13.47</v>
      </c>
    </row>
    <row r="188" spans="1:58" ht="15.75" thickBot="1" x14ac:dyDescent="0.3">
      <c r="A188" s="232">
        <v>41093</v>
      </c>
      <c r="B188" s="362">
        <v>6.18</v>
      </c>
      <c r="C188" s="365">
        <v>5.65</v>
      </c>
      <c r="D188"/>
      <c r="E188"/>
      <c r="F188"/>
      <c r="G188"/>
      <c r="H188" s="362">
        <v>7.22</v>
      </c>
      <c r="I188" s="362">
        <v>2</v>
      </c>
      <c r="J188"/>
      <c r="K188"/>
      <c r="L188"/>
      <c r="M188"/>
      <c r="N188" s="366">
        <v>32</v>
      </c>
      <c r="O188"/>
      <c r="P188"/>
      <c r="Q188"/>
      <c r="R188" s="366">
        <v>0</v>
      </c>
      <c r="S188" s="365">
        <v>0.623</v>
      </c>
      <c r="T188"/>
      <c r="U188"/>
      <c r="V188" s="365">
        <v>6.9000000000000006E-2</v>
      </c>
      <c r="W188" s="365">
        <v>0.125</v>
      </c>
      <c r="X188"/>
      <c r="Y188"/>
      <c r="Z188"/>
      <c r="AA188"/>
      <c r="AB188"/>
      <c r="AC188" s="367">
        <v>30.4</v>
      </c>
      <c r="AD188"/>
      <c r="AE188"/>
      <c r="AF188"/>
      <c r="AG188"/>
      <c r="AH188" s="367">
        <v>60.4</v>
      </c>
      <c r="AI188"/>
      <c r="AJ188" s="367">
        <v>27.5</v>
      </c>
      <c r="AK188"/>
      <c r="AL188" s="367">
        <v>7.1</v>
      </c>
      <c r="AM188" s="365">
        <v>0.105</v>
      </c>
      <c r="AN188"/>
      <c r="AO188" s="367">
        <v>16.5</v>
      </c>
      <c r="AP188" s="362">
        <v>90.54</v>
      </c>
      <c r="AQ188" s="362">
        <v>0.37</v>
      </c>
      <c r="AR188"/>
      <c r="AS188"/>
      <c r="AT188"/>
      <c r="AU188"/>
      <c r="AV188" s="365">
        <v>17.957000000000001</v>
      </c>
      <c r="AW188" s="365">
        <v>17.239000000000001</v>
      </c>
      <c r="AX188"/>
      <c r="AY188"/>
      <c r="AZ188"/>
      <c r="BA188"/>
      <c r="BB188"/>
      <c r="BC188"/>
      <c r="BD188" s="362">
        <v>30.51</v>
      </c>
      <c r="BE188" s="362"/>
      <c r="BF188" s="362">
        <v>14.25</v>
      </c>
    </row>
    <row r="189" spans="1:58" x14ac:dyDescent="0.25">
      <c r="A189" s="232">
        <v>41094</v>
      </c>
      <c r="B189" s="372">
        <v>6.77</v>
      </c>
      <c r="C189" s="368">
        <v>5.65</v>
      </c>
      <c r="D189"/>
      <c r="E189"/>
      <c r="F189"/>
      <c r="G189"/>
      <c r="H189" s="372">
        <v>8.02</v>
      </c>
      <c r="I189" s="372">
        <v>1.86</v>
      </c>
      <c r="J189"/>
      <c r="K189"/>
      <c r="L189"/>
      <c r="M189"/>
      <c r="N189" s="373">
        <v>27</v>
      </c>
      <c r="O189"/>
      <c r="P189"/>
      <c r="Q189"/>
      <c r="R189" s="373">
        <v>0</v>
      </c>
      <c r="S189" s="368">
        <v>0.67900000000000005</v>
      </c>
      <c r="T189"/>
      <c r="U189"/>
      <c r="V189" s="368">
        <v>7.0999999999999994E-2</v>
      </c>
      <c r="W189" s="368">
        <v>8.5999999999999993E-2</v>
      </c>
      <c r="X189"/>
      <c r="Y189"/>
      <c r="Z189"/>
      <c r="AA189"/>
      <c r="AB189"/>
      <c r="AC189" s="374">
        <v>30.2</v>
      </c>
      <c r="AD189"/>
      <c r="AE189"/>
      <c r="AF189"/>
      <c r="AG189"/>
      <c r="AH189" s="374">
        <v>60.4</v>
      </c>
      <c r="AI189"/>
      <c r="AJ189" s="374">
        <v>26.3</v>
      </c>
      <c r="AK189"/>
      <c r="AL189" s="374">
        <v>8.1</v>
      </c>
      <c r="AM189" s="368">
        <v>8.6999999999999994E-2</v>
      </c>
      <c r="AN189"/>
      <c r="AO189" s="374">
        <v>16.8</v>
      </c>
      <c r="AP189" s="372">
        <v>95.92</v>
      </c>
      <c r="AQ189" s="372">
        <v>0.74</v>
      </c>
      <c r="AR189"/>
      <c r="AS189"/>
      <c r="AT189"/>
      <c r="AU189"/>
      <c r="AV189" s="368">
        <v>17.725000000000001</v>
      </c>
      <c r="AW189" s="368">
        <v>16.734000000000002</v>
      </c>
      <c r="AX189"/>
      <c r="AY189"/>
      <c r="AZ189"/>
      <c r="BA189"/>
      <c r="BB189"/>
      <c r="BC189"/>
      <c r="BD189" s="372">
        <v>31.45</v>
      </c>
      <c r="BE189" s="372"/>
      <c r="BF189" s="372">
        <v>15.16</v>
      </c>
    </row>
    <row r="190" spans="1:58" x14ac:dyDescent="0.25">
      <c r="A190" s="232">
        <v>41095</v>
      </c>
      <c r="B190" s="344">
        <v>6.62</v>
      </c>
      <c r="C190" s="345">
        <v>6.23</v>
      </c>
      <c r="D190"/>
      <c r="E190"/>
      <c r="F190"/>
      <c r="G190"/>
      <c r="H190" s="344">
        <v>8.83</v>
      </c>
      <c r="I190" s="344">
        <v>1.81</v>
      </c>
      <c r="J190"/>
      <c r="K190"/>
      <c r="L190"/>
      <c r="M190"/>
      <c r="N190" s="346">
        <v>26</v>
      </c>
      <c r="O190"/>
      <c r="P190"/>
      <c r="Q190"/>
      <c r="R190" s="346">
        <v>0</v>
      </c>
      <c r="S190" s="345">
        <v>0.59399999999999997</v>
      </c>
      <c r="T190"/>
      <c r="U190"/>
      <c r="V190" s="345">
        <v>0.29299999999999998</v>
      </c>
      <c r="W190" s="345">
        <v>0.13100000000000001</v>
      </c>
      <c r="X190"/>
      <c r="Y190"/>
      <c r="Z190"/>
      <c r="AA190"/>
      <c r="AB190"/>
      <c r="AC190" s="347">
        <v>35.1</v>
      </c>
      <c r="AD190"/>
      <c r="AE190"/>
      <c r="AF190"/>
      <c r="AG190"/>
      <c r="AH190" s="347">
        <v>70.3</v>
      </c>
      <c r="AI190"/>
      <c r="AJ190" s="347">
        <v>22</v>
      </c>
      <c r="AK190"/>
      <c r="AL190" s="347">
        <v>8.3000000000000007</v>
      </c>
      <c r="AM190" s="345">
        <v>0.13100000000000001</v>
      </c>
      <c r="AN190"/>
      <c r="AO190" s="347">
        <v>17.399999999999999</v>
      </c>
      <c r="AP190" s="344">
        <v>105.13</v>
      </c>
      <c r="AQ190" s="344">
        <v>0.77</v>
      </c>
      <c r="AR190"/>
      <c r="AS190"/>
      <c r="AT190"/>
      <c r="AU190"/>
      <c r="AV190" s="345">
        <v>19.555</v>
      </c>
      <c r="AW190" s="345">
        <v>18.481999999999999</v>
      </c>
      <c r="AX190"/>
      <c r="AY190"/>
      <c r="AZ190"/>
      <c r="BA190"/>
      <c r="BB190"/>
      <c r="BC190"/>
      <c r="BD190" s="344">
        <v>29.1</v>
      </c>
      <c r="BE190" s="344"/>
      <c r="BF190" s="344">
        <v>17.100000000000001</v>
      </c>
    </row>
    <row r="191" spans="1:58" x14ac:dyDescent="0.25">
      <c r="A191" s="232">
        <v>41096</v>
      </c>
      <c r="B191" s="344">
        <v>5.98</v>
      </c>
      <c r="C191" s="345">
        <v>5.75</v>
      </c>
      <c r="D191"/>
      <c r="E191"/>
      <c r="F191"/>
      <c r="G191"/>
      <c r="H191" s="344">
        <v>8.4600000000000009</v>
      </c>
      <c r="I191" s="344">
        <v>1.8</v>
      </c>
      <c r="J191"/>
      <c r="K191"/>
      <c r="L191"/>
      <c r="M191"/>
      <c r="N191" s="346">
        <v>32</v>
      </c>
      <c r="O191"/>
      <c r="P191"/>
      <c r="Q191"/>
      <c r="R191" s="346">
        <v>0</v>
      </c>
      <c r="S191" s="345">
        <v>0.62</v>
      </c>
      <c r="T191"/>
      <c r="U191"/>
      <c r="V191" s="345">
        <v>8.4000000000000005E-2</v>
      </c>
      <c r="W191" s="345">
        <v>9.5000000000000001E-2</v>
      </c>
      <c r="X191"/>
      <c r="Y191"/>
      <c r="Z191"/>
      <c r="AA191"/>
      <c r="AB191"/>
      <c r="AC191" s="347">
        <v>28.7</v>
      </c>
      <c r="AD191"/>
      <c r="AE191"/>
      <c r="AF191"/>
      <c r="AG191"/>
      <c r="AH191" s="347">
        <v>57.4</v>
      </c>
      <c r="AI191"/>
      <c r="AJ191" s="347">
        <v>22.7</v>
      </c>
      <c r="AK191"/>
      <c r="AL191" s="347">
        <v>8.6</v>
      </c>
      <c r="AM191" s="345">
        <v>8.5999999999999993E-2</v>
      </c>
      <c r="AN191"/>
      <c r="AO191" s="347">
        <v>17.600000000000001</v>
      </c>
      <c r="AP191" s="344">
        <v>104.6</v>
      </c>
      <c r="AQ191" s="344">
        <v>0.86</v>
      </c>
      <c r="AR191"/>
      <c r="AS191"/>
      <c r="AT191"/>
      <c r="AU191"/>
      <c r="AV191" s="345">
        <v>18.911999999999999</v>
      </c>
      <c r="AW191" s="345">
        <v>17.861999999999998</v>
      </c>
      <c r="AX191"/>
      <c r="AY191"/>
      <c r="AZ191"/>
      <c r="BA191"/>
      <c r="BB191"/>
      <c r="BC191"/>
      <c r="BD191" s="344">
        <v>29.53</v>
      </c>
      <c r="BE191" s="344"/>
      <c r="BF191" s="344">
        <v>14.43</v>
      </c>
    </row>
    <row r="192" spans="1:58" x14ac:dyDescent="0.25">
      <c r="A192" s="232">
        <v>41097</v>
      </c>
      <c r="B192" s="344">
        <v>6.12</v>
      </c>
      <c r="C192" s="345">
        <v>5.36</v>
      </c>
      <c r="D192"/>
      <c r="E192"/>
      <c r="F192"/>
      <c r="G192"/>
      <c r="H192" s="344">
        <v>8</v>
      </c>
      <c r="I192" s="344">
        <v>1.84</v>
      </c>
      <c r="J192"/>
      <c r="K192"/>
      <c r="L192"/>
      <c r="M192"/>
      <c r="N192" s="346">
        <v>29</v>
      </c>
      <c r="O192"/>
      <c r="P192"/>
      <c r="Q192"/>
      <c r="R192" s="346">
        <v>0</v>
      </c>
      <c r="S192" s="345">
        <v>0.60699999999999998</v>
      </c>
      <c r="T192"/>
      <c r="U192"/>
      <c r="V192" s="345">
        <v>0.08</v>
      </c>
      <c r="W192" s="345">
        <v>9.0999999999999998E-2</v>
      </c>
      <c r="X192"/>
      <c r="Y192"/>
      <c r="Z192"/>
      <c r="AA192"/>
      <c r="AB192"/>
      <c r="AC192" s="347">
        <v>29.1</v>
      </c>
      <c r="AD192"/>
      <c r="AE192"/>
      <c r="AF192"/>
      <c r="AG192"/>
      <c r="AH192" s="347">
        <v>58.2</v>
      </c>
      <c r="AI192"/>
      <c r="AJ192" s="347">
        <v>23.6</v>
      </c>
      <c r="AK192"/>
      <c r="AL192" s="347">
        <v>7.1</v>
      </c>
      <c r="AM192" s="345">
        <v>0.06</v>
      </c>
      <c r="AN192"/>
      <c r="AO192" s="347">
        <v>17.7</v>
      </c>
      <c r="AP192" s="344">
        <v>75.459999999999994</v>
      </c>
      <c r="AQ192" s="344">
        <v>0.67</v>
      </c>
      <c r="AR192"/>
      <c r="AS192"/>
      <c r="AT192"/>
      <c r="AU192"/>
      <c r="AV192" s="345">
        <v>14.75</v>
      </c>
      <c r="AW192" s="345">
        <v>13.67</v>
      </c>
      <c r="AX192"/>
      <c r="AY192"/>
      <c r="AZ192"/>
      <c r="BA192"/>
      <c r="BB192"/>
      <c r="BC192"/>
      <c r="BD192" s="344">
        <v>34.03</v>
      </c>
      <c r="BE192" s="344"/>
      <c r="BF192" s="344">
        <v>11.26</v>
      </c>
    </row>
    <row r="193" spans="1:58" x14ac:dyDescent="0.25">
      <c r="A193" s="232">
        <v>41098</v>
      </c>
      <c r="B193" s="349">
        <f t="shared" ref="B193" si="305">(B191+B192)/2</f>
        <v>6.0500000000000007</v>
      </c>
      <c r="C193" s="339">
        <f>(C190+C191)/2</f>
        <v>5.99</v>
      </c>
      <c r="D193"/>
      <c r="E193"/>
      <c r="F193"/>
      <c r="G193"/>
      <c r="H193" s="349">
        <f t="shared" ref="H193:I193" si="306">(H191+H192)/2</f>
        <v>8.23</v>
      </c>
      <c r="I193" s="349">
        <f t="shared" si="306"/>
        <v>1.82</v>
      </c>
      <c r="J193"/>
      <c r="K193"/>
      <c r="L193"/>
      <c r="M193"/>
      <c r="N193" s="349">
        <f t="shared" ref="N193" si="307">(N191+N192)/2</f>
        <v>30.5</v>
      </c>
      <c r="O193"/>
      <c r="P193"/>
      <c r="Q193"/>
      <c r="R193" s="349">
        <f t="shared" ref="R193:S193" si="308">(R191+R192)/2</f>
        <v>0</v>
      </c>
      <c r="S193" s="349">
        <f t="shared" si="308"/>
        <v>0.61349999999999993</v>
      </c>
      <c r="T193"/>
      <c r="U193"/>
      <c r="V193" s="349">
        <f t="shared" ref="V193:W193" si="309">(V191+V192)/2</f>
        <v>8.2000000000000003E-2</v>
      </c>
      <c r="W193" s="349">
        <f t="shared" si="309"/>
        <v>9.2999999999999999E-2</v>
      </c>
      <c r="X193"/>
      <c r="Y193"/>
      <c r="Z193"/>
      <c r="AA193"/>
      <c r="AB193"/>
      <c r="AC193" s="349">
        <f t="shared" ref="AC193" si="310">(AC191+AC192)/2</f>
        <v>28.9</v>
      </c>
      <c r="AD193"/>
      <c r="AE193"/>
      <c r="AF193"/>
      <c r="AG193"/>
      <c r="AH193" s="349">
        <f t="shared" ref="AH193" si="311">(AH191+AH192)/2</f>
        <v>57.8</v>
      </c>
      <c r="AI193"/>
      <c r="AJ193" s="349">
        <f t="shared" ref="AJ193" si="312">(AJ191+AJ192)/2</f>
        <v>23.15</v>
      </c>
      <c r="AK193"/>
      <c r="AL193" s="349">
        <f t="shared" ref="AL193:AM193" si="313">(AL191+AL192)/2</f>
        <v>7.85</v>
      </c>
      <c r="AM193" s="349">
        <f t="shared" si="313"/>
        <v>7.2999999999999995E-2</v>
      </c>
      <c r="AN193"/>
      <c r="AO193" s="349">
        <f t="shared" ref="AO193:AQ193" si="314">(AO191+AO192)/2</f>
        <v>17.649999999999999</v>
      </c>
      <c r="AP193" s="349">
        <f t="shared" si="314"/>
        <v>90.03</v>
      </c>
      <c r="AQ193" s="349">
        <f t="shared" si="314"/>
        <v>0.76500000000000001</v>
      </c>
      <c r="AR193"/>
      <c r="AS193"/>
      <c r="AT193"/>
      <c r="AU193"/>
      <c r="AV193" s="339">
        <f>(AV190+AV191)/2</f>
        <v>19.233499999999999</v>
      </c>
      <c r="AW193" s="339">
        <f>(AW190+AW191)/2</f>
        <v>18.171999999999997</v>
      </c>
      <c r="AX193"/>
      <c r="AY193"/>
      <c r="AZ193"/>
      <c r="BA193"/>
      <c r="BB193"/>
      <c r="BC193"/>
      <c r="BD193" s="349">
        <f t="shared" ref="BD193" si="315">(BD191+BD192)/2</f>
        <v>31.78</v>
      </c>
      <c r="BE193" s="344"/>
      <c r="BF193" s="344"/>
    </row>
    <row r="194" spans="1:58" x14ac:dyDescent="0.25">
      <c r="A194" s="232">
        <v>41099</v>
      </c>
      <c r="B194" s="344">
        <v>6.98</v>
      </c>
      <c r="C194" s="345">
        <v>5.8</v>
      </c>
      <c r="D194"/>
      <c r="E194"/>
      <c r="F194"/>
      <c r="G194"/>
      <c r="H194" s="344">
        <v>7.57</v>
      </c>
      <c r="I194" s="344">
        <v>1.86</v>
      </c>
      <c r="J194"/>
      <c r="K194"/>
      <c r="L194"/>
      <c r="M194"/>
      <c r="N194" s="346">
        <v>27</v>
      </c>
      <c r="O194"/>
      <c r="P194"/>
      <c r="Q194"/>
      <c r="R194" s="346">
        <v>0</v>
      </c>
      <c r="S194" s="345">
        <v>0.55600000000000005</v>
      </c>
      <c r="T194"/>
      <c r="U194"/>
      <c r="V194" s="345">
        <v>7.5999999999999998E-2</v>
      </c>
      <c r="W194" s="345">
        <v>8.5999999999999993E-2</v>
      </c>
      <c r="X194"/>
      <c r="Y194"/>
      <c r="Z194"/>
      <c r="AA194"/>
      <c r="AB194"/>
      <c r="AC194" s="347">
        <v>29.9</v>
      </c>
      <c r="AD194"/>
      <c r="AE194"/>
      <c r="AF194"/>
      <c r="AG194"/>
      <c r="AH194" s="347">
        <v>59.9</v>
      </c>
      <c r="AI194"/>
      <c r="AJ194" s="347">
        <v>22.9</v>
      </c>
      <c r="AK194"/>
      <c r="AL194" s="347">
        <v>7.4</v>
      </c>
      <c r="AM194" s="345">
        <v>7.8E-2</v>
      </c>
      <c r="AN194"/>
      <c r="AO194" s="347">
        <v>17.7</v>
      </c>
      <c r="AP194" s="344">
        <v>85.55</v>
      </c>
      <c r="AQ194" s="344">
        <v>0.82</v>
      </c>
      <c r="AR194"/>
      <c r="AS194"/>
      <c r="AT194"/>
      <c r="AU194"/>
      <c r="AV194" s="345">
        <v>15.484</v>
      </c>
      <c r="AW194" s="345">
        <v>14.48</v>
      </c>
      <c r="AX194"/>
      <c r="AY194"/>
      <c r="AZ194"/>
      <c r="BA194"/>
      <c r="BB194"/>
      <c r="BC194"/>
      <c r="BD194" s="344">
        <v>26.29</v>
      </c>
      <c r="BE194" s="344"/>
      <c r="BF194" s="344">
        <v>15.28</v>
      </c>
    </row>
    <row r="195" spans="1:58" x14ac:dyDescent="0.25">
      <c r="A195" s="232">
        <v>41100</v>
      </c>
      <c r="B195" s="344">
        <v>7.03</v>
      </c>
      <c r="C195" s="345">
        <v>5.98</v>
      </c>
      <c r="D195"/>
      <c r="E195"/>
      <c r="F195"/>
      <c r="G195"/>
      <c r="H195" s="344">
        <v>7.52</v>
      </c>
      <c r="I195" s="344">
        <v>1.82</v>
      </c>
      <c r="J195"/>
      <c r="K195"/>
      <c r="L195"/>
      <c r="M195"/>
      <c r="N195" s="346">
        <v>26</v>
      </c>
      <c r="O195"/>
      <c r="P195"/>
      <c r="Q195"/>
      <c r="R195" s="346">
        <v>0</v>
      </c>
      <c r="S195" s="345">
        <v>0.73499999999999999</v>
      </c>
      <c r="T195"/>
      <c r="U195"/>
      <c r="V195" s="345">
        <v>7.4999999999999997E-2</v>
      </c>
      <c r="W195" s="345">
        <v>7.0000000000000007E-2</v>
      </c>
      <c r="X195"/>
      <c r="Y195"/>
      <c r="Z195"/>
      <c r="AA195"/>
      <c r="AB195"/>
      <c r="AC195" s="347">
        <v>28.6</v>
      </c>
      <c r="AD195"/>
      <c r="AE195"/>
      <c r="AF195"/>
      <c r="AG195"/>
      <c r="AH195" s="347">
        <v>57.2</v>
      </c>
      <c r="AI195"/>
      <c r="AJ195" s="347">
        <v>24.2</v>
      </c>
      <c r="AK195"/>
      <c r="AL195" s="347">
        <v>7.9</v>
      </c>
      <c r="AM195" s="345">
        <v>6.2E-2</v>
      </c>
      <c r="AN195"/>
      <c r="AO195" s="347">
        <v>17.600000000000001</v>
      </c>
      <c r="AP195" s="344">
        <v>90.12</v>
      </c>
      <c r="AQ195" s="344">
        <v>0.84</v>
      </c>
      <c r="AR195"/>
      <c r="AS195"/>
      <c r="AT195"/>
      <c r="AU195"/>
      <c r="AV195" s="345">
        <v>16.515000000000001</v>
      </c>
      <c r="AW195" s="345">
        <v>15.41</v>
      </c>
      <c r="AX195"/>
      <c r="AY195"/>
      <c r="AZ195"/>
      <c r="BA195"/>
      <c r="BB195"/>
      <c r="BC195"/>
      <c r="BD195" s="344">
        <v>29.11</v>
      </c>
      <c r="BE195" s="344"/>
      <c r="BF195" s="344">
        <v>12.1</v>
      </c>
    </row>
    <row r="196" spans="1:58" x14ac:dyDescent="0.25">
      <c r="A196" s="232">
        <v>41101</v>
      </c>
      <c r="B196" s="344">
        <v>6.78</v>
      </c>
      <c r="C196" s="345">
        <v>6.78</v>
      </c>
      <c r="D196"/>
      <c r="E196"/>
      <c r="F196"/>
      <c r="G196"/>
      <c r="H196" s="344">
        <v>7.84</v>
      </c>
      <c r="I196" s="344">
        <v>1.54</v>
      </c>
      <c r="J196"/>
      <c r="K196"/>
      <c r="L196"/>
      <c r="M196"/>
      <c r="N196" s="346">
        <v>31</v>
      </c>
      <c r="O196"/>
      <c r="P196"/>
      <c r="Q196"/>
      <c r="R196" s="346">
        <v>0</v>
      </c>
      <c r="S196" s="345">
        <v>0.71</v>
      </c>
      <c r="T196"/>
      <c r="U196"/>
      <c r="V196" s="345">
        <v>7.9000000000000001E-2</v>
      </c>
      <c r="W196" s="345">
        <v>8.2000000000000003E-2</v>
      </c>
      <c r="X196"/>
      <c r="Y196"/>
      <c r="Z196"/>
      <c r="AA196"/>
      <c r="AB196"/>
      <c r="AC196" s="347">
        <v>28.4</v>
      </c>
      <c r="AD196"/>
      <c r="AE196"/>
      <c r="AF196"/>
      <c r="AG196"/>
      <c r="AH196" s="347">
        <v>56.8</v>
      </c>
      <c r="AI196"/>
      <c r="AJ196" s="347">
        <v>24.7</v>
      </c>
      <c r="AK196"/>
      <c r="AL196" s="347">
        <v>7.7</v>
      </c>
      <c r="AM196" s="345">
        <v>5.5E-2</v>
      </c>
      <c r="AN196"/>
      <c r="AO196" s="347">
        <v>17.399999999999999</v>
      </c>
      <c r="AP196" s="349">
        <f>(AP194+AP195)/2</f>
        <v>87.835000000000008</v>
      </c>
      <c r="AQ196" s="344">
        <v>1.28</v>
      </c>
      <c r="AR196"/>
      <c r="AS196"/>
      <c r="AT196"/>
      <c r="AU196"/>
      <c r="AV196" s="345">
        <v>17.605</v>
      </c>
      <c r="AW196" s="345">
        <v>16.074999999999999</v>
      </c>
      <c r="AX196"/>
      <c r="AY196"/>
      <c r="AZ196"/>
      <c r="BA196"/>
      <c r="BB196"/>
      <c r="BC196"/>
      <c r="BD196" s="344">
        <v>29.22</v>
      </c>
      <c r="BE196" s="344"/>
      <c r="BF196" s="344">
        <v>11.56</v>
      </c>
    </row>
    <row r="197" spans="1:58" x14ac:dyDescent="0.25">
      <c r="A197" s="232">
        <v>41102</v>
      </c>
      <c r="B197" s="344">
        <v>6.26</v>
      </c>
      <c r="C197" s="345">
        <v>5.82</v>
      </c>
      <c r="D197"/>
      <c r="E197"/>
      <c r="F197"/>
      <c r="G197"/>
      <c r="H197" s="344">
        <v>7.74</v>
      </c>
      <c r="I197" s="344">
        <v>1.6</v>
      </c>
      <c r="J197"/>
      <c r="K197"/>
      <c r="L197"/>
      <c r="M197"/>
      <c r="N197" s="346">
        <v>32</v>
      </c>
      <c r="O197"/>
      <c r="P197"/>
      <c r="Q197"/>
      <c r="R197" s="346">
        <v>0</v>
      </c>
      <c r="S197" s="345">
        <v>0.66300000000000003</v>
      </c>
      <c r="T197"/>
      <c r="U197"/>
      <c r="V197" s="345">
        <v>0.08</v>
      </c>
      <c r="W197" s="345">
        <v>8.2000000000000003E-2</v>
      </c>
      <c r="X197"/>
      <c r="Y197"/>
      <c r="Z197"/>
      <c r="AA197"/>
      <c r="AB197"/>
      <c r="AC197" s="347">
        <v>25.5</v>
      </c>
      <c r="AD197"/>
      <c r="AE197"/>
      <c r="AF197"/>
      <c r="AG197"/>
      <c r="AH197" s="347">
        <v>51</v>
      </c>
      <c r="AI197"/>
      <c r="AJ197" s="347">
        <v>25.8</v>
      </c>
      <c r="AK197"/>
      <c r="AL197" s="347">
        <v>7.9</v>
      </c>
      <c r="AM197" s="345">
        <v>3.5999999999999997E-2</v>
      </c>
      <c r="AN197"/>
      <c r="AO197" s="347">
        <v>17.2</v>
      </c>
      <c r="AP197" s="344">
        <v>105</v>
      </c>
      <c r="AQ197" s="344">
        <v>1.29</v>
      </c>
      <c r="AR197"/>
      <c r="AS197"/>
      <c r="AT197"/>
      <c r="AU197"/>
      <c r="AV197" s="345">
        <v>19.349</v>
      </c>
      <c r="AW197" s="345">
        <v>16.474</v>
      </c>
      <c r="AX197"/>
      <c r="AY197"/>
      <c r="AZ197"/>
      <c r="BA197"/>
      <c r="BB197"/>
      <c r="BC197"/>
      <c r="BD197" s="344">
        <v>33.99</v>
      </c>
      <c r="BE197" s="344"/>
      <c r="BF197" s="344">
        <v>11.15</v>
      </c>
    </row>
    <row r="198" spans="1:58" x14ac:dyDescent="0.25">
      <c r="A198" s="232">
        <v>41103</v>
      </c>
      <c r="B198" s="344">
        <v>6.98</v>
      </c>
      <c r="C198" s="345">
        <v>5.82</v>
      </c>
      <c r="D198"/>
      <c r="E198"/>
      <c r="F198"/>
      <c r="G198"/>
      <c r="H198" s="344">
        <v>7.55</v>
      </c>
      <c r="I198" s="344">
        <v>1.95</v>
      </c>
      <c r="J198"/>
      <c r="K198"/>
      <c r="L198"/>
      <c r="M198"/>
      <c r="N198" s="346">
        <v>27</v>
      </c>
      <c r="O198"/>
      <c r="P198"/>
      <c r="Q198"/>
      <c r="R198" s="346">
        <v>0</v>
      </c>
      <c r="S198" s="345">
        <v>0.90300000000000002</v>
      </c>
      <c r="T198"/>
      <c r="U198"/>
      <c r="V198" s="345">
        <v>8.1000000000000003E-2</v>
      </c>
      <c r="W198" s="345">
        <v>9.7000000000000003E-2</v>
      </c>
      <c r="X198"/>
      <c r="Y198"/>
      <c r="Z198"/>
      <c r="AA198"/>
      <c r="AB198"/>
      <c r="AC198" s="347">
        <v>28.9</v>
      </c>
      <c r="AD198"/>
      <c r="AE198"/>
      <c r="AF198"/>
      <c r="AG198"/>
      <c r="AH198" s="347">
        <v>57.8</v>
      </c>
      <c r="AI198"/>
      <c r="AJ198" s="347">
        <v>24.8</v>
      </c>
      <c r="AK198"/>
      <c r="AL198" s="347">
        <v>8.3000000000000007</v>
      </c>
      <c r="AM198" s="345">
        <v>6.2E-2</v>
      </c>
      <c r="AN198"/>
      <c r="AO198" s="347">
        <v>17.2</v>
      </c>
      <c r="AP198" s="344">
        <v>100</v>
      </c>
      <c r="AQ198" s="344">
        <v>0.71</v>
      </c>
      <c r="AR198"/>
      <c r="AS198"/>
      <c r="AT198"/>
      <c r="AU198"/>
      <c r="AV198" s="345">
        <v>18.338000000000001</v>
      </c>
      <c r="AW198" s="345">
        <v>17.045999999999999</v>
      </c>
      <c r="AX198"/>
      <c r="AY198"/>
      <c r="AZ198"/>
      <c r="BA198"/>
      <c r="BB198"/>
      <c r="BC198"/>
      <c r="BD198" s="344">
        <v>28.17</v>
      </c>
      <c r="BE198" s="344"/>
      <c r="BF198" s="344">
        <v>13.56</v>
      </c>
    </row>
    <row r="199" spans="1:58" x14ac:dyDescent="0.25">
      <c r="A199" s="232">
        <v>41104</v>
      </c>
      <c r="B199" s="344">
        <v>7.02</v>
      </c>
      <c r="C199" s="345">
        <v>5.94</v>
      </c>
      <c r="D199"/>
      <c r="E199"/>
      <c r="F199"/>
      <c r="G199"/>
      <c r="H199" s="344">
        <v>7.55</v>
      </c>
      <c r="I199" s="344">
        <v>2</v>
      </c>
      <c r="J199"/>
      <c r="K199"/>
      <c r="L199"/>
      <c r="M199"/>
      <c r="N199" s="346">
        <v>26</v>
      </c>
      <c r="O199"/>
      <c r="P199"/>
      <c r="Q199"/>
      <c r="R199" s="346">
        <v>0</v>
      </c>
      <c r="S199" s="345">
        <v>0.71599999999999997</v>
      </c>
      <c r="T199"/>
      <c r="U199"/>
      <c r="V199" s="345">
        <v>8.5999999999999993E-2</v>
      </c>
      <c r="W199" s="345">
        <v>7.1999999999999995E-2</v>
      </c>
      <c r="X199"/>
      <c r="Y199"/>
      <c r="Z199"/>
      <c r="AA199"/>
      <c r="AB199"/>
      <c r="AC199" s="347">
        <v>28.8</v>
      </c>
      <c r="AD199"/>
      <c r="AE199"/>
      <c r="AF199"/>
      <c r="AG199"/>
      <c r="AH199" s="347">
        <v>57.7</v>
      </c>
      <c r="AI199"/>
      <c r="AJ199" s="347">
        <v>25.7</v>
      </c>
      <c r="AK199"/>
      <c r="AL199" s="347">
        <v>8.4</v>
      </c>
      <c r="AM199" s="345">
        <v>5.8999999999999997E-2</v>
      </c>
      <c r="AN199"/>
      <c r="AO199" s="347">
        <v>17.399999999999999</v>
      </c>
      <c r="AP199" s="349">
        <f>(AP197+AP198)/2</f>
        <v>102.5</v>
      </c>
      <c r="AQ199" s="349">
        <f>(AQ197+AQ198)/2</f>
        <v>1</v>
      </c>
      <c r="AR199"/>
      <c r="AS199"/>
      <c r="AT199"/>
      <c r="AU199"/>
      <c r="AV199" s="345">
        <v>18.05</v>
      </c>
      <c r="AW199" s="345">
        <v>16.850000000000001</v>
      </c>
      <c r="AX199"/>
      <c r="AY199"/>
      <c r="AZ199"/>
      <c r="BA199"/>
      <c r="BB199"/>
      <c r="BC199"/>
      <c r="BD199" s="344">
        <v>29.1</v>
      </c>
      <c r="BE199" s="344"/>
      <c r="BF199" s="344">
        <v>16.350000000000001</v>
      </c>
    </row>
    <row r="200" spans="1:58" x14ac:dyDescent="0.25">
      <c r="A200" s="232">
        <v>41105</v>
      </c>
      <c r="B200" s="349">
        <f t="shared" ref="B200" si="316">(B198+B199)/2</f>
        <v>7</v>
      </c>
      <c r="C200" s="339">
        <f>(C197+C198)/2</f>
        <v>5.82</v>
      </c>
      <c r="D200"/>
      <c r="E200"/>
      <c r="F200"/>
      <c r="G200"/>
      <c r="H200" s="349">
        <f>(H198+H199)/2</f>
        <v>7.55</v>
      </c>
      <c r="I200" s="344">
        <v>1.93</v>
      </c>
      <c r="J200"/>
      <c r="K200"/>
      <c r="L200"/>
      <c r="M200"/>
      <c r="N200" s="349">
        <f t="shared" ref="N200" si="317">(N198+N199)/2</f>
        <v>26.5</v>
      </c>
      <c r="O200"/>
      <c r="P200"/>
      <c r="Q200"/>
      <c r="R200" s="349">
        <f t="shared" ref="R200" si="318">(R198+R199)/2</f>
        <v>0</v>
      </c>
      <c r="S200" s="349">
        <f>(S198+S199)/2</f>
        <v>0.8095</v>
      </c>
      <c r="T200"/>
      <c r="U200"/>
      <c r="V200" s="349">
        <f t="shared" ref="V200:W200" si="319">(V198+V199)/2</f>
        <v>8.3499999999999991E-2</v>
      </c>
      <c r="W200" s="349">
        <f t="shared" si="319"/>
        <v>8.4499999999999992E-2</v>
      </c>
      <c r="X200"/>
      <c r="Y200"/>
      <c r="Z200"/>
      <c r="AA200"/>
      <c r="AB200"/>
      <c r="AC200" s="349">
        <f t="shared" ref="AC200" si="320">(AC198+AC199)/2</f>
        <v>28.85</v>
      </c>
      <c r="AD200"/>
      <c r="AE200"/>
      <c r="AF200"/>
      <c r="AG200"/>
      <c r="AH200" s="349">
        <f t="shared" ref="AH200" si="321">(AH198+AH199)/2</f>
        <v>57.75</v>
      </c>
      <c r="AI200"/>
      <c r="AJ200" s="349">
        <f t="shared" ref="AJ200" si="322">(AJ198+AJ199)/2</f>
        <v>25.25</v>
      </c>
      <c r="AK200"/>
      <c r="AL200" s="349">
        <f t="shared" ref="AL200:AM200" si="323">(AL198+AL199)/2</f>
        <v>8.3500000000000014</v>
      </c>
      <c r="AM200" s="349">
        <f t="shared" si="323"/>
        <v>6.0499999999999998E-2</v>
      </c>
      <c r="AN200"/>
      <c r="AO200" s="349">
        <f t="shared" ref="AO200" si="324">(AO198+AO199)/2</f>
        <v>17.299999999999997</v>
      </c>
      <c r="AP200" s="349">
        <f>(AP198+AP199)/2</f>
        <v>101.25</v>
      </c>
      <c r="AQ200" s="349">
        <f>(AQ198+AQ199)/2</f>
        <v>0.85499999999999998</v>
      </c>
      <c r="AR200"/>
      <c r="AS200"/>
      <c r="AT200"/>
      <c r="AU200"/>
      <c r="AV200" s="345">
        <v>16.995999999999999</v>
      </c>
      <c r="AW200" s="345">
        <v>15.808999999999999</v>
      </c>
      <c r="AX200"/>
      <c r="AY200"/>
      <c r="AZ200"/>
      <c r="BA200"/>
      <c r="BB200"/>
      <c r="BC200"/>
      <c r="BD200" s="344">
        <v>29.11</v>
      </c>
      <c r="BE200" s="344"/>
      <c r="BF200" s="344">
        <v>16.350000000000001</v>
      </c>
    </row>
    <row r="201" spans="1:58" x14ac:dyDescent="0.25">
      <c r="A201" s="232">
        <v>41106</v>
      </c>
      <c r="B201" s="344">
        <v>6.5</v>
      </c>
      <c r="C201" s="345">
        <v>5.99</v>
      </c>
      <c r="D201"/>
      <c r="E201"/>
      <c r="F201"/>
      <c r="G201"/>
      <c r="H201" s="344">
        <v>7.62</v>
      </c>
      <c r="I201" s="344">
        <v>1.93</v>
      </c>
      <c r="J201"/>
      <c r="K201"/>
      <c r="L201"/>
      <c r="M201"/>
      <c r="N201" s="346">
        <v>27</v>
      </c>
      <c r="O201"/>
      <c r="P201"/>
      <c r="Q201"/>
      <c r="R201" s="346">
        <v>0</v>
      </c>
      <c r="S201" s="345">
        <v>0.79600000000000004</v>
      </c>
      <c r="T201"/>
      <c r="U201"/>
      <c r="V201" s="345">
        <v>8.4000000000000005E-2</v>
      </c>
      <c r="W201" s="345">
        <v>7.1999999999999995E-2</v>
      </c>
      <c r="X201"/>
      <c r="Y201"/>
      <c r="Z201"/>
      <c r="AA201"/>
      <c r="AB201"/>
      <c r="AC201" s="347">
        <v>27.8</v>
      </c>
      <c r="AD201"/>
      <c r="AE201"/>
      <c r="AF201"/>
      <c r="AG201"/>
      <c r="AH201" s="347">
        <v>55.6</v>
      </c>
      <c r="AI201"/>
      <c r="AJ201" s="347">
        <v>25.4</v>
      </c>
      <c r="AK201"/>
      <c r="AL201" s="347">
        <v>8.1</v>
      </c>
      <c r="AM201" s="345">
        <v>0.04</v>
      </c>
      <c r="AN201"/>
      <c r="AO201" s="347">
        <v>17.5</v>
      </c>
      <c r="AP201" s="344">
        <v>95</v>
      </c>
      <c r="AQ201" s="344">
        <v>1.06</v>
      </c>
      <c r="AR201"/>
      <c r="AS201"/>
      <c r="AT201"/>
      <c r="AU201"/>
      <c r="AV201" s="345">
        <v>16.405999999999999</v>
      </c>
      <c r="AW201" s="345">
        <v>14.436</v>
      </c>
      <c r="AX201"/>
      <c r="AY201"/>
      <c r="AZ201"/>
      <c r="BA201"/>
      <c r="BB201"/>
      <c r="BC201"/>
      <c r="BD201" s="344">
        <v>29.66</v>
      </c>
      <c r="BE201" s="344"/>
      <c r="BF201" s="344">
        <v>13.18</v>
      </c>
    </row>
    <row r="202" spans="1:58" x14ac:dyDescent="0.25">
      <c r="A202" s="232">
        <v>41107</v>
      </c>
      <c r="B202" s="344">
        <v>6.58</v>
      </c>
      <c r="C202" s="345">
        <v>6.18</v>
      </c>
      <c r="D202"/>
      <c r="E202"/>
      <c r="F202"/>
      <c r="G202"/>
      <c r="H202" s="344">
        <v>7.09</v>
      </c>
      <c r="I202" s="344">
        <v>1.81</v>
      </c>
      <c r="J202"/>
      <c r="K202"/>
      <c r="L202"/>
      <c r="M202"/>
      <c r="N202" s="346">
        <v>25</v>
      </c>
      <c r="O202"/>
      <c r="P202"/>
      <c r="Q202"/>
      <c r="R202" s="346">
        <v>0</v>
      </c>
      <c r="S202" s="345">
        <v>0.78400000000000003</v>
      </c>
      <c r="T202"/>
      <c r="U202"/>
      <c r="V202" s="345">
        <v>7.8E-2</v>
      </c>
      <c r="W202" s="345">
        <v>6.2E-2</v>
      </c>
      <c r="X202"/>
      <c r="Y202"/>
      <c r="Z202"/>
      <c r="AA202"/>
      <c r="AB202"/>
      <c r="AC202" s="347">
        <v>24.7</v>
      </c>
      <c r="AD202"/>
      <c r="AE202"/>
      <c r="AF202"/>
      <c r="AG202"/>
      <c r="AH202" s="347">
        <v>49.4</v>
      </c>
      <c r="AI202"/>
      <c r="AJ202" s="347">
        <v>26.5</v>
      </c>
      <c r="AK202"/>
      <c r="AL202" s="347">
        <v>7.9</v>
      </c>
      <c r="AM202" s="345">
        <v>2.5000000000000001E-2</v>
      </c>
      <c r="AN202"/>
      <c r="AO202" s="347">
        <v>17.399999999999999</v>
      </c>
      <c r="AP202" s="344">
        <v>80</v>
      </c>
      <c r="AQ202" s="344">
        <v>0.84</v>
      </c>
      <c r="AR202"/>
      <c r="AS202"/>
      <c r="AT202"/>
      <c r="AU202"/>
      <c r="AV202" s="345">
        <v>14.43</v>
      </c>
      <c r="AW202" s="345">
        <v>13.726000000000001</v>
      </c>
      <c r="AX202"/>
      <c r="AY202"/>
      <c r="AZ202"/>
      <c r="BA202"/>
      <c r="BB202"/>
      <c r="BC202"/>
      <c r="BD202" s="344">
        <v>28.07</v>
      </c>
      <c r="BE202" s="344"/>
      <c r="BF202" s="344">
        <v>8.92</v>
      </c>
    </row>
    <row r="203" spans="1:58" x14ac:dyDescent="0.25">
      <c r="A203" s="232">
        <v>41108</v>
      </c>
      <c r="B203" s="344">
        <v>6.91</v>
      </c>
      <c r="C203" s="345">
        <v>5.76</v>
      </c>
      <c r="D203"/>
      <c r="E203"/>
      <c r="F203"/>
      <c r="G203"/>
      <c r="H203" s="344">
        <v>6.97</v>
      </c>
      <c r="I203" s="344">
        <v>1.77</v>
      </c>
      <c r="J203"/>
      <c r="K203"/>
      <c r="L203"/>
      <c r="M203"/>
      <c r="N203" s="346">
        <v>25</v>
      </c>
      <c r="O203"/>
      <c r="P203"/>
      <c r="Q203"/>
      <c r="R203" s="346">
        <v>0</v>
      </c>
      <c r="S203" s="345">
        <v>1.0109999999999999</v>
      </c>
      <c r="T203"/>
      <c r="U203"/>
      <c r="V203" s="345">
        <v>0.33900000000000002</v>
      </c>
      <c r="W203" s="345">
        <v>6.7000000000000004E-2</v>
      </c>
      <c r="X203"/>
      <c r="Y203"/>
      <c r="Z203"/>
      <c r="AA203"/>
      <c r="AB203"/>
      <c r="AC203" s="347">
        <v>27.4</v>
      </c>
      <c r="AD203"/>
      <c r="AE203"/>
      <c r="AF203"/>
      <c r="AG203"/>
      <c r="AH203" s="347">
        <v>54.8</v>
      </c>
      <c r="AI203"/>
      <c r="AJ203" s="347">
        <v>24.3</v>
      </c>
      <c r="AK203"/>
      <c r="AL203" s="347">
        <v>8.6</v>
      </c>
      <c r="AM203" s="345">
        <v>3.6999999999999998E-2</v>
      </c>
      <c r="AN203"/>
      <c r="AO203" s="347">
        <v>17.2</v>
      </c>
      <c r="AP203" s="344">
        <v>80</v>
      </c>
      <c r="AQ203" s="344">
        <v>0.93</v>
      </c>
      <c r="AR203"/>
      <c r="AS203"/>
      <c r="AT203"/>
      <c r="AU203"/>
      <c r="AV203" s="345">
        <v>14.52</v>
      </c>
      <c r="AW203" s="345">
        <v>13.457000000000001</v>
      </c>
      <c r="AX203"/>
      <c r="AY203"/>
      <c r="AZ203"/>
      <c r="BA203"/>
      <c r="BB203"/>
      <c r="BC203"/>
      <c r="BD203" s="344">
        <v>28.17</v>
      </c>
      <c r="BE203" s="344"/>
      <c r="BF203" s="344">
        <v>12.66</v>
      </c>
    </row>
    <row r="204" spans="1:58" x14ac:dyDescent="0.25">
      <c r="A204" s="232">
        <v>41109</v>
      </c>
      <c r="B204" s="344">
        <v>6.94</v>
      </c>
      <c r="C204" s="345">
        <v>6.37</v>
      </c>
      <c r="D204"/>
      <c r="E204"/>
      <c r="F204"/>
      <c r="G204"/>
      <c r="H204" s="344">
        <v>7.13</v>
      </c>
      <c r="I204" s="344">
        <v>1.57</v>
      </c>
      <c r="J204"/>
      <c r="K204"/>
      <c r="L204"/>
      <c r="M204"/>
      <c r="N204" s="346">
        <v>25</v>
      </c>
      <c r="O204"/>
      <c r="P204"/>
      <c r="Q204"/>
      <c r="R204" s="346">
        <v>0</v>
      </c>
      <c r="S204" s="345">
        <v>0.54400000000000004</v>
      </c>
      <c r="T204"/>
      <c r="U204"/>
      <c r="V204" s="345">
        <v>8.5999999999999993E-2</v>
      </c>
      <c r="W204" s="345">
        <v>9.8000000000000004E-2</v>
      </c>
      <c r="X204"/>
      <c r="Y204"/>
      <c r="Z204"/>
      <c r="AA204"/>
      <c r="AB204"/>
      <c r="AC204" s="347">
        <v>27</v>
      </c>
      <c r="AD204"/>
      <c r="AE204"/>
      <c r="AF204"/>
      <c r="AG204"/>
      <c r="AH204" s="347">
        <v>54</v>
      </c>
      <c r="AI204"/>
      <c r="AJ204" s="347">
        <v>26.1</v>
      </c>
      <c r="AK204"/>
      <c r="AL204" s="347">
        <v>7.7</v>
      </c>
      <c r="AM204" s="345">
        <v>2.1999999999999999E-2</v>
      </c>
      <c r="AN204"/>
      <c r="AO204" s="347">
        <v>17.100000000000001</v>
      </c>
      <c r="AP204" s="349">
        <f>(AP202+AP203)/2</f>
        <v>80</v>
      </c>
      <c r="AQ204" s="349">
        <f>(AQ202+AQ203)/2</f>
        <v>0.88500000000000001</v>
      </c>
      <c r="AR204"/>
      <c r="AS204"/>
      <c r="AT204"/>
      <c r="AU204"/>
      <c r="AV204" s="345">
        <v>15.01</v>
      </c>
      <c r="AW204" s="345">
        <v>13.904</v>
      </c>
      <c r="AX204"/>
      <c r="AY204"/>
      <c r="AZ204"/>
      <c r="BA204"/>
      <c r="BB204"/>
      <c r="BC204"/>
      <c r="BD204" s="344">
        <v>26.29</v>
      </c>
      <c r="BE204" s="344"/>
      <c r="BF204" s="344">
        <v>12</v>
      </c>
    </row>
    <row r="205" spans="1:58" x14ac:dyDescent="0.25">
      <c r="A205" s="232">
        <v>41110</v>
      </c>
      <c r="B205" s="344">
        <v>6.71</v>
      </c>
      <c r="C205" s="345">
        <v>5.71</v>
      </c>
      <c r="D205"/>
      <c r="E205"/>
      <c r="F205"/>
      <c r="G205"/>
      <c r="H205" s="344">
        <v>7.45</v>
      </c>
      <c r="I205" s="344">
        <v>1.36</v>
      </c>
      <c r="J205"/>
      <c r="K205"/>
      <c r="L205"/>
      <c r="M205"/>
      <c r="N205" s="346">
        <v>20</v>
      </c>
      <c r="O205"/>
      <c r="P205"/>
      <c r="Q205"/>
      <c r="R205" s="346">
        <v>0</v>
      </c>
      <c r="S205" s="345">
        <v>0.29299999999999998</v>
      </c>
      <c r="T205"/>
      <c r="U205"/>
      <c r="V205" s="345">
        <v>7.3999999999999996E-2</v>
      </c>
      <c r="W205" s="345">
        <v>6.7000000000000004E-2</v>
      </c>
      <c r="X205"/>
      <c r="Y205"/>
      <c r="Z205"/>
      <c r="AA205"/>
      <c r="AB205"/>
      <c r="AC205" s="347">
        <v>27.4</v>
      </c>
      <c r="AD205"/>
      <c r="AE205"/>
      <c r="AF205"/>
      <c r="AG205"/>
      <c r="AH205" s="347">
        <v>54.8</v>
      </c>
      <c r="AI205"/>
      <c r="AJ205" s="347">
        <v>26.3</v>
      </c>
      <c r="AK205"/>
      <c r="AL205" s="347">
        <v>7.9</v>
      </c>
      <c r="AM205" s="345">
        <v>3.1E-2</v>
      </c>
      <c r="AN205"/>
      <c r="AO205" s="347">
        <v>17</v>
      </c>
      <c r="AP205" s="349">
        <f>(AP203+AP204)/2</f>
        <v>80</v>
      </c>
      <c r="AQ205" s="349">
        <f>(AQ203+AQ204)/2</f>
        <v>0.90749999999999997</v>
      </c>
      <c r="AR205"/>
      <c r="AS205"/>
      <c r="AT205"/>
      <c r="AU205"/>
      <c r="AV205" s="345">
        <v>14.346</v>
      </c>
      <c r="AW205" s="345">
        <v>13.195</v>
      </c>
      <c r="AX205"/>
      <c r="AY205"/>
      <c r="AZ205"/>
      <c r="BA205"/>
      <c r="BB205"/>
      <c r="BC205"/>
      <c r="BD205" s="344">
        <v>28.07</v>
      </c>
      <c r="BE205" s="344"/>
      <c r="BF205" s="344">
        <v>15.13</v>
      </c>
    </row>
    <row r="206" spans="1:58" x14ac:dyDescent="0.25">
      <c r="A206" s="232">
        <v>41111</v>
      </c>
      <c r="B206" s="344">
        <v>7.23</v>
      </c>
      <c r="C206" s="345">
        <v>5.43</v>
      </c>
      <c r="D206"/>
      <c r="E206"/>
      <c r="F206"/>
      <c r="G206"/>
      <c r="H206" s="344">
        <v>6.73</v>
      </c>
      <c r="I206" s="344">
        <v>1.56</v>
      </c>
      <c r="J206"/>
      <c r="K206"/>
      <c r="L206"/>
      <c r="M206"/>
      <c r="N206" s="346">
        <v>31</v>
      </c>
      <c r="O206"/>
      <c r="P206"/>
      <c r="Q206"/>
      <c r="R206" s="346">
        <v>0</v>
      </c>
      <c r="S206" s="345">
        <v>0.55500000000000005</v>
      </c>
      <c r="T206"/>
      <c r="U206"/>
      <c r="V206" s="345">
        <v>7.8E-2</v>
      </c>
      <c r="W206" s="345">
        <v>0.16400000000000001</v>
      </c>
      <c r="X206"/>
      <c r="Y206"/>
      <c r="Z206"/>
      <c r="AA206"/>
      <c r="AB206"/>
      <c r="AC206" s="347">
        <v>26.8</v>
      </c>
      <c r="AD206"/>
      <c r="AE206"/>
      <c r="AF206"/>
      <c r="AG206"/>
      <c r="AH206" s="347">
        <v>53.6</v>
      </c>
      <c r="AI206"/>
      <c r="AJ206" s="347">
        <v>25.5</v>
      </c>
      <c r="AK206"/>
      <c r="AL206" s="347">
        <v>7.3</v>
      </c>
      <c r="AM206" s="345">
        <v>1.7999999999999999E-2</v>
      </c>
      <c r="AN206"/>
      <c r="AO206" s="347">
        <v>17.100000000000001</v>
      </c>
      <c r="AP206" s="344">
        <v>74.97</v>
      </c>
      <c r="AQ206" s="344">
        <v>1</v>
      </c>
      <c r="AR206"/>
      <c r="AS206"/>
      <c r="AT206"/>
      <c r="AU206"/>
      <c r="AV206" s="345">
        <v>14.42</v>
      </c>
      <c r="AW206" s="345">
        <v>13.29</v>
      </c>
      <c r="AX206"/>
      <c r="AY206"/>
      <c r="AZ206"/>
      <c r="BA206"/>
      <c r="BB206"/>
      <c r="BC206"/>
      <c r="BD206" s="344">
        <v>35.299999999999997</v>
      </c>
      <c r="BE206" s="344"/>
      <c r="BF206" s="344">
        <v>12.96</v>
      </c>
    </row>
    <row r="207" spans="1:58" x14ac:dyDescent="0.25">
      <c r="A207" s="232">
        <v>41112</v>
      </c>
      <c r="B207" s="349">
        <f t="shared" ref="B207" si="325">(B205+B206)/2</f>
        <v>6.9700000000000006</v>
      </c>
      <c r="C207" s="339">
        <f>(C204+C205)/2</f>
        <v>6.04</v>
      </c>
      <c r="D207"/>
      <c r="E207"/>
      <c r="F207"/>
      <c r="G207"/>
      <c r="H207" s="349">
        <f t="shared" ref="H207:I207" si="326">(H205+H206)/2</f>
        <v>7.09</v>
      </c>
      <c r="I207" s="349">
        <f t="shared" si="326"/>
        <v>1.46</v>
      </c>
      <c r="J207"/>
      <c r="K207"/>
      <c r="L207"/>
      <c r="M207"/>
      <c r="N207" s="349">
        <f t="shared" ref="N207" si="327">(N205+N206)/2</f>
        <v>25.5</v>
      </c>
      <c r="O207"/>
      <c r="P207"/>
      <c r="Q207"/>
      <c r="R207" s="349">
        <f t="shared" ref="R207:S207" si="328">(R205+R206)/2</f>
        <v>0</v>
      </c>
      <c r="S207" s="349">
        <f t="shared" si="328"/>
        <v>0.42400000000000004</v>
      </c>
      <c r="T207"/>
      <c r="U207"/>
      <c r="V207" s="349">
        <f t="shared" ref="V207:W207" si="329">(V205+V206)/2</f>
        <v>7.5999999999999998E-2</v>
      </c>
      <c r="W207" s="349">
        <f t="shared" si="329"/>
        <v>0.11550000000000001</v>
      </c>
      <c r="X207"/>
      <c r="Y207"/>
      <c r="Z207"/>
      <c r="AA207"/>
      <c r="AB207"/>
      <c r="AC207" s="349">
        <f t="shared" ref="AC207" si="330">(AC205+AC206)/2</f>
        <v>27.1</v>
      </c>
      <c r="AD207"/>
      <c r="AE207"/>
      <c r="AF207"/>
      <c r="AG207"/>
      <c r="AH207" s="349">
        <f t="shared" ref="AH207" si="331">(AH205+AH206)/2</f>
        <v>54.2</v>
      </c>
      <c r="AI207"/>
      <c r="AJ207" s="349">
        <f t="shared" ref="AJ207" si="332">(AJ205+AJ206)/2</f>
        <v>25.9</v>
      </c>
      <c r="AK207"/>
      <c r="AL207" s="349">
        <f t="shared" ref="AL207:AM207" si="333">(AL205+AL206)/2</f>
        <v>7.6</v>
      </c>
      <c r="AM207" s="349">
        <f t="shared" si="333"/>
        <v>2.4500000000000001E-2</v>
      </c>
      <c r="AN207"/>
      <c r="AO207" s="349">
        <f t="shared" ref="AO207:AQ207" si="334">(AO205+AO206)/2</f>
        <v>17.05</v>
      </c>
      <c r="AP207" s="349">
        <f t="shared" si="334"/>
        <v>77.484999999999999</v>
      </c>
      <c r="AQ207" s="349">
        <f t="shared" si="334"/>
        <v>0.95374999999999999</v>
      </c>
      <c r="AR207"/>
      <c r="AS207"/>
      <c r="AT207"/>
      <c r="AU207"/>
      <c r="AV207" s="339">
        <f>(AV204+AV205)/2</f>
        <v>14.678000000000001</v>
      </c>
      <c r="AW207" s="339">
        <f>(AW204+AW205)/2</f>
        <v>13.5495</v>
      </c>
      <c r="AX207"/>
      <c r="AY207"/>
      <c r="AZ207"/>
      <c r="BA207"/>
      <c r="BB207"/>
      <c r="BC207"/>
      <c r="BD207" s="349">
        <f t="shared" ref="BD207" si="335">(BD205+BD206)/2</f>
        <v>31.684999999999999</v>
      </c>
      <c r="BE207" s="344"/>
      <c r="BF207" s="344"/>
    </row>
    <row r="208" spans="1:58" x14ac:dyDescent="0.25">
      <c r="A208" s="232">
        <v>41113</v>
      </c>
      <c r="B208" s="344">
        <v>6.56</v>
      </c>
      <c r="C208" s="345">
        <v>5.58</v>
      </c>
      <c r="D208"/>
      <c r="E208"/>
      <c r="F208"/>
      <c r="G208"/>
      <c r="H208" s="344">
        <v>7.3</v>
      </c>
      <c r="I208" s="344">
        <v>1.99</v>
      </c>
      <c r="J208"/>
      <c r="K208"/>
      <c r="L208"/>
      <c r="M208"/>
      <c r="N208" s="346">
        <v>21</v>
      </c>
      <c r="O208"/>
      <c r="P208"/>
      <c r="Q208"/>
      <c r="R208" s="346">
        <v>0</v>
      </c>
      <c r="S208" s="345">
        <v>0.307</v>
      </c>
      <c r="T208"/>
      <c r="U208"/>
      <c r="V208" s="345">
        <v>7.4999999999999997E-2</v>
      </c>
      <c r="W208" s="345">
        <v>7.2999999999999995E-2</v>
      </c>
      <c r="X208"/>
      <c r="Y208"/>
      <c r="Z208"/>
      <c r="AA208"/>
      <c r="AB208"/>
      <c r="AC208" s="347">
        <v>30.9</v>
      </c>
      <c r="AD208"/>
      <c r="AE208"/>
      <c r="AF208"/>
      <c r="AG208"/>
      <c r="AH208" s="347">
        <v>61.8</v>
      </c>
      <c r="AI208"/>
      <c r="AJ208" s="347">
        <v>25.8</v>
      </c>
      <c r="AK208"/>
      <c r="AL208" s="347">
        <v>7.2</v>
      </c>
      <c r="AM208" s="345">
        <v>6.6000000000000003E-2</v>
      </c>
      <c r="AN208"/>
      <c r="AO208" s="347">
        <v>17.5</v>
      </c>
      <c r="AP208" s="344">
        <v>90.44</v>
      </c>
      <c r="AQ208" s="344">
        <v>0.68</v>
      </c>
      <c r="AR208"/>
      <c r="AS208"/>
      <c r="AT208"/>
      <c r="AU208"/>
      <c r="AV208" s="345">
        <v>16.408000000000001</v>
      </c>
      <c r="AW208" s="345">
        <v>15.375</v>
      </c>
      <c r="AX208"/>
      <c r="AY208"/>
      <c r="AZ208"/>
      <c r="BA208"/>
      <c r="BB208"/>
      <c r="BC208"/>
      <c r="BD208" s="344">
        <v>31.92</v>
      </c>
      <c r="BE208" s="344"/>
      <c r="BF208" s="344">
        <v>14.94</v>
      </c>
    </row>
    <row r="209" spans="1:58" x14ac:dyDescent="0.25">
      <c r="A209" s="232">
        <v>41114</v>
      </c>
      <c r="B209" s="344">
        <v>6.2</v>
      </c>
      <c r="C209" s="345">
        <v>5.97</v>
      </c>
      <c r="D209"/>
      <c r="E209"/>
      <c r="F209"/>
      <c r="G209"/>
      <c r="H209" s="344">
        <v>7.76</v>
      </c>
      <c r="I209" s="344">
        <v>0.45300000000000001</v>
      </c>
      <c r="J209"/>
      <c r="K209"/>
      <c r="L209"/>
      <c r="M209"/>
      <c r="N209" s="346">
        <v>26</v>
      </c>
      <c r="O209"/>
      <c r="P209"/>
      <c r="Q209"/>
      <c r="R209" s="346">
        <v>0</v>
      </c>
      <c r="S209" s="345">
        <v>0.45300000000000001</v>
      </c>
      <c r="T209"/>
      <c r="U209"/>
      <c r="V209" s="345">
        <v>7.4999999999999997E-2</v>
      </c>
      <c r="W209" s="345">
        <v>9.1999999999999998E-2</v>
      </c>
      <c r="X209"/>
      <c r="Y209"/>
      <c r="Z209"/>
      <c r="AA209"/>
      <c r="AB209"/>
      <c r="AC209" s="347">
        <v>30.5</v>
      </c>
      <c r="AD209"/>
      <c r="AE209"/>
      <c r="AF209"/>
      <c r="AG209"/>
      <c r="AH209" s="347">
        <v>61</v>
      </c>
      <c r="AI209"/>
      <c r="AJ209" s="347">
        <v>22.4</v>
      </c>
      <c r="AK209"/>
      <c r="AL209" s="347">
        <v>7.3</v>
      </c>
      <c r="AM209" s="345">
        <v>0.06</v>
      </c>
      <c r="AN209"/>
      <c r="AO209" s="347">
        <v>17.7</v>
      </c>
      <c r="AP209" s="344">
        <v>79.69</v>
      </c>
      <c r="AQ209" s="344">
        <v>1.1100000000000001</v>
      </c>
      <c r="AR209"/>
      <c r="AS209"/>
      <c r="AT209"/>
      <c r="AU209"/>
      <c r="AV209" s="345">
        <v>17.5</v>
      </c>
      <c r="AW209" s="345">
        <v>16.335999999999999</v>
      </c>
      <c r="AX209"/>
      <c r="AY209"/>
      <c r="AZ209"/>
      <c r="BA209"/>
      <c r="BB209"/>
      <c r="BC209"/>
      <c r="BD209" s="344">
        <v>31.92</v>
      </c>
      <c r="BE209" s="348"/>
      <c r="BF209" s="344">
        <v>14.63</v>
      </c>
    </row>
    <row r="210" spans="1:58" x14ac:dyDescent="0.25">
      <c r="A210" s="232">
        <v>41115</v>
      </c>
      <c r="B210" s="344">
        <v>6.89</v>
      </c>
      <c r="C210" s="345">
        <v>5.98</v>
      </c>
      <c r="D210"/>
      <c r="E210"/>
      <c r="F210"/>
      <c r="G210"/>
      <c r="H210" s="344">
        <v>8.31</v>
      </c>
      <c r="I210" s="348"/>
      <c r="J210"/>
      <c r="K210"/>
      <c r="L210"/>
      <c r="M210"/>
      <c r="N210" s="346">
        <v>22</v>
      </c>
      <c r="O210"/>
      <c r="P210"/>
      <c r="Q210"/>
      <c r="R210" s="346">
        <v>0</v>
      </c>
      <c r="S210" s="345">
        <v>0.42599999999999999</v>
      </c>
      <c r="T210"/>
      <c r="U210"/>
      <c r="V210" s="345">
        <v>8.2000000000000003E-2</v>
      </c>
      <c r="W210" s="345">
        <v>0.11</v>
      </c>
      <c r="X210"/>
      <c r="Y210"/>
      <c r="Z210"/>
      <c r="AA210"/>
      <c r="AB210"/>
      <c r="AC210" s="347">
        <v>31.1</v>
      </c>
      <c r="AD210"/>
      <c r="AE210"/>
      <c r="AF210"/>
      <c r="AG210"/>
      <c r="AH210" s="347">
        <v>62.3</v>
      </c>
      <c r="AI210"/>
      <c r="AJ210" s="347">
        <v>23.3</v>
      </c>
      <c r="AK210"/>
      <c r="AL210" s="347">
        <v>8.4</v>
      </c>
      <c r="AM210" s="345">
        <v>0.113</v>
      </c>
      <c r="AN210"/>
      <c r="AO210" s="347">
        <v>17.899999999999999</v>
      </c>
      <c r="AP210" s="344">
        <v>76.599999999999994</v>
      </c>
      <c r="AQ210" s="349">
        <f>(AQ208+AQ209)/2</f>
        <v>0.89500000000000002</v>
      </c>
      <c r="AR210"/>
      <c r="AS210"/>
      <c r="AT210"/>
      <c r="AU210"/>
      <c r="AV210" s="345">
        <v>14.851000000000001</v>
      </c>
      <c r="AW210" s="345">
        <v>13.622</v>
      </c>
      <c r="AX210"/>
      <c r="AY210"/>
      <c r="AZ210"/>
      <c r="BA210"/>
      <c r="BB210"/>
      <c r="BC210"/>
      <c r="BD210" s="344">
        <v>31.92</v>
      </c>
      <c r="BE210" s="344"/>
      <c r="BF210" s="344">
        <v>16.84</v>
      </c>
    </row>
    <row r="211" spans="1:58" x14ac:dyDescent="0.25">
      <c r="A211" s="232">
        <v>41116</v>
      </c>
      <c r="B211" s="344">
        <v>6.4</v>
      </c>
      <c r="C211" s="345">
        <v>6.52</v>
      </c>
      <c r="D211"/>
      <c r="E211"/>
      <c r="F211"/>
      <c r="G211"/>
      <c r="H211" s="344">
        <v>7.18</v>
      </c>
      <c r="I211" s="344">
        <v>2.09</v>
      </c>
      <c r="J211"/>
      <c r="K211"/>
      <c r="L211"/>
      <c r="M211"/>
      <c r="N211" s="346">
        <v>24</v>
      </c>
      <c r="O211"/>
      <c r="P211"/>
      <c r="Q211"/>
      <c r="R211" s="346">
        <v>0</v>
      </c>
      <c r="S211" s="345">
        <v>0.372</v>
      </c>
      <c r="T211"/>
      <c r="U211"/>
      <c r="V211" s="345">
        <v>8.7999999999999995E-2</v>
      </c>
      <c r="W211" s="345">
        <v>8.8999999999999996E-2</v>
      </c>
      <c r="X211"/>
      <c r="Y211"/>
      <c r="Z211"/>
      <c r="AA211"/>
      <c r="AB211"/>
      <c r="AC211" s="347">
        <v>28.6</v>
      </c>
      <c r="AD211"/>
      <c r="AE211"/>
      <c r="AF211"/>
      <c r="AG211"/>
      <c r="AH211" s="347">
        <v>57.4</v>
      </c>
      <c r="AI211"/>
      <c r="AJ211" s="347">
        <v>22.9</v>
      </c>
      <c r="AK211"/>
      <c r="AL211" s="347">
        <v>8.9</v>
      </c>
      <c r="AM211" s="345">
        <v>0.14299999999999999</v>
      </c>
      <c r="AN211"/>
      <c r="AO211" s="347">
        <v>17.8</v>
      </c>
      <c r="AP211" s="344">
        <v>61.28</v>
      </c>
      <c r="AQ211" s="344">
        <v>0.05</v>
      </c>
      <c r="AR211"/>
      <c r="AS211"/>
      <c r="AT211"/>
      <c r="AU211"/>
      <c r="AV211" s="345">
        <v>14.779</v>
      </c>
      <c r="AW211" s="345">
        <v>13.079000000000001</v>
      </c>
      <c r="AX211"/>
      <c r="AY211"/>
      <c r="AZ211"/>
      <c r="BA211"/>
      <c r="BB211"/>
      <c r="BC211"/>
      <c r="BD211" s="344">
        <v>31.45</v>
      </c>
      <c r="BE211" s="344"/>
      <c r="BF211" s="344">
        <v>13.89</v>
      </c>
    </row>
    <row r="212" spans="1:58" x14ac:dyDescent="0.25">
      <c r="A212" s="232">
        <v>41117</v>
      </c>
      <c r="B212" s="344">
        <v>6.65</v>
      </c>
      <c r="C212" s="345">
        <v>5.76</v>
      </c>
      <c r="D212"/>
      <c r="E212"/>
      <c r="F212"/>
      <c r="G212"/>
      <c r="H212" s="344">
        <v>8.14</v>
      </c>
      <c r="I212" s="344">
        <v>2.11</v>
      </c>
      <c r="J212"/>
      <c r="K212"/>
      <c r="L212"/>
      <c r="M212"/>
      <c r="N212" s="346">
        <v>22</v>
      </c>
      <c r="O212"/>
      <c r="P212"/>
      <c r="Q212"/>
      <c r="R212" s="346">
        <v>0</v>
      </c>
      <c r="S212" s="345">
        <v>0.52600000000000002</v>
      </c>
      <c r="T212"/>
      <c r="U212"/>
      <c r="V212" s="345">
        <v>8.1000000000000003E-2</v>
      </c>
      <c r="W212" s="345">
        <v>7.6999999999999999E-2</v>
      </c>
      <c r="X212"/>
      <c r="Y212"/>
      <c r="Z212"/>
      <c r="AA212"/>
      <c r="AB212"/>
      <c r="AC212" s="347">
        <v>28.8</v>
      </c>
      <c r="AD212"/>
      <c r="AE212"/>
      <c r="AF212"/>
      <c r="AG212"/>
      <c r="AH212" s="347">
        <v>57.6</v>
      </c>
      <c r="AI212"/>
      <c r="AJ212" s="347">
        <v>24.2</v>
      </c>
      <c r="AK212"/>
      <c r="AL212" s="347">
        <v>8.6</v>
      </c>
      <c r="AM212" s="345">
        <v>0.1</v>
      </c>
      <c r="AN212"/>
      <c r="AO212" s="347">
        <v>17.8</v>
      </c>
      <c r="AP212" s="344">
        <v>86.61</v>
      </c>
      <c r="AQ212" s="344">
        <v>0.65</v>
      </c>
      <c r="AR212"/>
      <c r="AS212"/>
      <c r="AT212"/>
      <c r="AU212"/>
      <c r="AV212" s="345">
        <v>15.445</v>
      </c>
      <c r="AW212" s="345">
        <v>14.265000000000001</v>
      </c>
      <c r="AX212"/>
      <c r="AY212"/>
      <c r="AZ212"/>
      <c r="BA212"/>
      <c r="BB212"/>
      <c r="BC212"/>
      <c r="BD212" s="344">
        <v>32.25</v>
      </c>
      <c r="BE212" s="344"/>
      <c r="BF212" s="344">
        <v>12.08</v>
      </c>
    </row>
    <row r="213" spans="1:58" x14ac:dyDescent="0.25">
      <c r="A213" s="232">
        <v>41118</v>
      </c>
      <c r="B213" s="344">
        <v>6.38</v>
      </c>
      <c r="C213" s="345">
        <v>5.56</v>
      </c>
      <c r="D213"/>
      <c r="E213"/>
      <c r="F213"/>
      <c r="G213"/>
      <c r="H213" s="344">
        <v>7.57</v>
      </c>
      <c r="I213" s="344">
        <v>2.06</v>
      </c>
      <c r="J213"/>
      <c r="K213"/>
      <c r="L213"/>
      <c r="M213"/>
      <c r="N213" s="346">
        <v>24</v>
      </c>
      <c r="O213"/>
      <c r="P213"/>
      <c r="Q213"/>
      <c r="R213" s="346">
        <v>0</v>
      </c>
      <c r="S213" s="345">
        <v>0.56299999999999994</v>
      </c>
      <c r="T213"/>
      <c r="U213"/>
      <c r="V213" s="345">
        <v>8.5999999999999993E-2</v>
      </c>
      <c r="W213" s="345">
        <v>8.6999999999999994E-2</v>
      </c>
      <c r="X213"/>
      <c r="Y213"/>
      <c r="Z213"/>
      <c r="AA213"/>
      <c r="AB213"/>
      <c r="AC213" s="347">
        <v>28.8</v>
      </c>
      <c r="AD213"/>
      <c r="AE213"/>
      <c r="AF213"/>
      <c r="AG213"/>
      <c r="AH213" s="347">
        <v>57.6</v>
      </c>
      <c r="AI213"/>
      <c r="AJ213" s="347">
        <v>23.5</v>
      </c>
      <c r="AK213"/>
      <c r="AL213" s="347">
        <v>8.1</v>
      </c>
      <c r="AM213" s="345">
        <v>5.7000000000000002E-2</v>
      </c>
      <c r="AN213"/>
      <c r="AO213" s="347">
        <v>17.899999999999999</v>
      </c>
      <c r="AP213" s="344">
        <v>83.24</v>
      </c>
      <c r="AQ213" s="344">
        <v>0.67</v>
      </c>
      <c r="AR213"/>
      <c r="AS213"/>
      <c r="AT213"/>
      <c r="AU213"/>
      <c r="AV213" s="345">
        <v>14.939</v>
      </c>
      <c r="AW213" s="345">
        <v>13.821</v>
      </c>
      <c r="AX213"/>
      <c r="AY213"/>
      <c r="AZ213"/>
      <c r="BA213"/>
      <c r="BB213"/>
      <c r="BC213"/>
      <c r="BD213" s="344">
        <v>31.52</v>
      </c>
      <c r="BE213" s="344"/>
      <c r="BF213" s="344">
        <v>7.75</v>
      </c>
    </row>
    <row r="214" spans="1:58" x14ac:dyDescent="0.25">
      <c r="A214" s="232">
        <v>41119</v>
      </c>
      <c r="B214" s="349">
        <f t="shared" ref="B214" si="336">(B212+B213)/2</f>
        <v>6.5150000000000006</v>
      </c>
      <c r="C214" s="339">
        <f>(C211+C212)/2</f>
        <v>6.14</v>
      </c>
      <c r="D214"/>
      <c r="E214"/>
      <c r="F214"/>
      <c r="G214"/>
      <c r="H214" s="349">
        <f>(H212+H213)/2</f>
        <v>7.8550000000000004</v>
      </c>
      <c r="I214" s="344">
        <v>2.2000000000000002</v>
      </c>
      <c r="J214"/>
      <c r="K214"/>
      <c r="L214"/>
      <c r="M214"/>
      <c r="N214" s="349">
        <f t="shared" ref="N214" si="337">(N212+N213)/2</f>
        <v>23</v>
      </c>
      <c r="O214"/>
      <c r="P214"/>
      <c r="Q214"/>
      <c r="R214" s="349">
        <f t="shared" ref="R214" si="338">(R212+R213)/2</f>
        <v>0</v>
      </c>
      <c r="S214" s="349">
        <f>(S212+S213)/2</f>
        <v>0.54449999999999998</v>
      </c>
      <c r="T214"/>
      <c r="U214"/>
      <c r="V214" s="349">
        <f t="shared" ref="V214:W214" si="339">(V212+V213)/2</f>
        <v>8.3499999999999991E-2</v>
      </c>
      <c r="W214" s="349">
        <f t="shared" si="339"/>
        <v>8.199999999999999E-2</v>
      </c>
      <c r="X214"/>
      <c r="Y214"/>
      <c r="Z214"/>
      <c r="AA214"/>
      <c r="AB214"/>
      <c r="AC214" s="349">
        <f t="shared" ref="AC214" si="340">(AC212+AC213)/2</f>
        <v>28.8</v>
      </c>
      <c r="AD214"/>
      <c r="AE214"/>
      <c r="AF214"/>
      <c r="AG214"/>
      <c r="AH214" s="349">
        <f t="shared" ref="AH214" si="341">(AH212+AH213)/2</f>
        <v>57.6</v>
      </c>
      <c r="AI214"/>
      <c r="AJ214" s="349">
        <f t="shared" ref="AJ214" si="342">(AJ212+AJ213)/2</f>
        <v>23.85</v>
      </c>
      <c r="AK214"/>
      <c r="AL214" s="349">
        <f t="shared" ref="AL214:AM214" si="343">(AL212+AL213)/2</f>
        <v>8.35</v>
      </c>
      <c r="AM214" s="349">
        <f t="shared" si="343"/>
        <v>7.85E-2</v>
      </c>
      <c r="AN214"/>
      <c r="AO214" s="349">
        <f t="shared" ref="AO214:AQ214" si="344">(AO212+AO213)/2</f>
        <v>17.850000000000001</v>
      </c>
      <c r="AP214" s="349">
        <f t="shared" si="344"/>
        <v>84.924999999999997</v>
      </c>
      <c r="AQ214" s="349">
        <f t="shared" si="344"/>
        <v>0.66</v>
      </c>
      <c r="AR214"/>
      <c r="AS214"/>
      <c r="AT214"/>
      <c r="AU214"/>
      <c r="AV214" s="345">
        <v>14.86</v>
      </c>
      <c r="AW214" s="345">
        <v>14.148</v>
      </c>
      <c r="AX214"/>
      <c r="AY214"/>
      <c r="AZ214"/>
      <c r="BA214"/>
      <c r="BB214"/>
      <c r="BC214"/>
      <c r="BD214" s="349">
        <f t="shared" ref="BD214" si="345">(BD212+BD213)/2</f>
        <v>31.884999999999998</v>
      </c>
      <c r="BE214" s="344"/>
      <c r="BF214" s="344"/>
    </row>
    <row r="215" spans="1:58" x14ac:dyDescent="0.25">
      <c r="A215" s="232">
        <v>41120</v>
      </c>
      <c r="B215" s="344">
        <v>6.49</v>
      </c>
      <c r="C215" s="345">
        <v>5.83</v>
      </c>
      <c r="D215"/>
      <c r="E215"/>
      <c r="F215"/>
      <c r="G215"/>
      <c r="H215" s="344">
        <v>7.53</v>
      </c>
      <c r="I215" s="344">
        <v>1.71</v>
      </c>
      <c r="J215"/>
      <c r="K215"/>
      <c r="L215"/>
      <c r="M215"/>
      <c r="N215" s="346">
        <v>21</v>
      </c>
      <c r="O215"/>
      <c r="P215"/>
      <c r="Q215"/>
      <c r="R215" s="346">
        <v>0</v>
      </c>
      <c r="S215" s="345">
        <v>0.57399999999999995</v>
      </c>
      <c r="T215"/>
      <c r="U215"/>
      <c r="V215" s="345">
        <v>5.8999999999999997E-2</v>
      </c>
      <c r="W215" s="345">
        <v>9.0999999999999998E-2</v>
      </c>
      <c r="X215"/>
      <c r="Y215"/>
      <c r="Z215"/>
      <c r="AA215"/>
      <c r="AB215"/>
      <c r="AC215" s="347">
        <v>27.9</v>
      </c>
      <c r="AD215"/>
      <c r="AE215"/>
      <c r="AF215"/>
      <c r="AG215"/>
      <c r="AH215" s="347">
        <v>55.8</v>
      </c>
      <c r="AI215"/>
      <c r="AJ215" s="347">
        <v>22.6</v>
      </c>
      <c r="AK215"/>
      <c r="AL215" s="347">
        <v>8</v>
      </c>
      <c r="AM215" s="345">
        <v>6.0999999999999999E-2</v>
      </c>
      <c r="AN215"/>
      <c r="AO215" s="347">
        <v>17.8</v>
      </c>
      <c r="AP215" s="344">
        <v>84.69</v>
      </c>
      <c r="AQ215" s="344">
        <v>1.02</v>
      </c>
      <c r="AR215"/>
      <c r="AS215"/>
      <c r="AT215"/>
      <c r="AU215"/>
      <c r="AV215" s="345">
        <v>16.155999999999999</v>
      </c>
      <c r="AW215" s="345">
        <v>14.04</v>
      </c>
      <c r="AX215"/>
      <c r="AY215"/>
      <c r="AZ215"/>
      <c r="BA215"/>
      <c r="BB215"/>
      <c r="BC215"/>
      <c r="BD215" s="344">
        <v>31.17</v>
      </c>
      <c r="BE215" s="344"/>
      <c r="BF215" s="344">
        <v>8.64</v>
      </c>
    </row>
    <row r="216" spans="1:58" x14ac:dyDescent="0.25">
      <c r="A216" s="232">
        <v>41121</v>
      </c>
      <c r="B216" s="344">
        <v>6.53</v>
      </c>
      <c r="C216" s="345">
        <v>5.87</v>
      </c>
      <c r="D216"/>
      <c r="E216"/>
      <c r="F216"/>
      <c r="G216"/>
      <c r="H216" s="344">
        <v>7.78</v>
      </c>
      <c r="I216" s="344">
        <v>2.08</v>
      </c>
      <c r="J216"/>
      <c r="K216"/>
      <c r="L216"/>
      <c r="M216"/>
      <c r="N216" s="346">
        <v>18</v>
      </c>
      <c r="O216"/>
      <c r="P216"/>
      <c r="Q216"/>
      <c r="R216" s="346">
        <v>0</v>
      </c>
      <c r="S216" s="345">
        <v>0.42399999999999999</v>
      </c>
      <c r="T216"/>
      <c r="U216"/>
      <c r="V216" s="345">
        <v>4.2000000000000003E-2</v>
      </c>
      <c r="W216" s="345">
        <v>6.2E-2</v>
      </c>
      <c r="X216"/>
      <c r="Y216"/>
      <c r="Z216"/>
      <c r="AA216"/>
      <c r="AB216"/>
      <c r="AC216" s="347">
        <v>28.3</v>
      </c>
      <c r="AD216"/>
      <c r="AE216"/>
      <c r="AF216"/>
      <c r="AG216"/>
      <c r="AH216" s="347">
        <v>56.6</v>
      </c>
      <c r="AI216"/>
      <c r="AJ216" s="347">
        <v>25.2</v>
      </c>
      <c r="AK216"/>
      <c r="AL216" s="347">
        <v>7.7</v>
      </c>
      <c r="AM216" s="345">
        <v>7.6999999999999999E-2</v>
      </c>
      <c r="AN216"/>
      <c r="AO216" s="347">
        <v>17.5</v>
      </c>
      <c r="AP216" s="344">
        <v>89.63</v>
      </c>
      <c r="AQ216" s="344">
        <v>0.75</v>
      </c>
      <c r="AR216"/>
      <c r="AS216"/>
      <c r="AT216"/>
      <c r="AU216"/>
      <c r="AV216" s="345">
        <v>15.553000000000001</v>
      </c>
      <c r="AW216" s="345">
        <v>14.38</v>
      </c>
      <c r="AX216"/>
      <c r="AY216"/>
      <c r="AZ216"/>
      <c r="BA216"/>
      <c r="BB216"/>
      <c r="BC216"/>
      <c r="BD216" s="344">
        <v>31.89</v>
      </c>
      <c r="BE216" s="344"/>
      <c r="BF216" s="344">
        <v>10.44</v>
      </c>
    </row>
    <row r="217" spans="1:58" x14ac:dyDescent="0.25">
      <c r="A217" s="232">
        <v>41122</v>
      </c>
      <c r="B217" s="344">
        <v>6.45</v>
      </c>
      <c r="C217" s="345">
        <v>5.89</v>
      </c>
      <c r="D217"/>
      <c r="E217"/>
      <c r="F217"/>
      <c r="G217"/>
      <c r="H217" s="344">
        <v>7.5</v>
      </c>
      <c r="I217" s="344">
        <v>2.4700000000000002</v>
      </c>
      <c r="J217"/>
      <c r="K217"/>
      <c r="L217"/>
      <c r="M217"/>
      <c r="N217" s="346">
        <v>21</v>
      </c>
      <c r="O217"/>
      <c r="P217"/>
      <c r="Q217"/>
      <c r="R217" s="346">
        <v>0</v>
      </c>
      <c r="S217" s="345">
        <v>0.45700000000000002</v>
      </c>
      <c r="T217"/>
      <c r="U217"/>
      <c r="V217" s="345">
        <v>7.5999999999999998E-2</v>
      </c>
      <c r="W217" s="345">
        <v>7.8E-2</v>
      </c>
      <c r="X217"/>
      <c r="Y217"/>
      <c r="Z217"/>
      <c r="AA217"/>
      <c r="AB217"/>
      <c r="AC217" s="347">
        <v>26.2</v>
      </c>
      <c r="AD217"/>
      <c r="AE217"/>
      <c r="AF217"/>
      <c r="AG217"/>
      <c r="AH217" s="347">
        <v>52.4</v>
      </c>
      <c r="AI217"/>
      <c r="AJ217" s="347">
        <v>24.8</v>
      </c>
      <c r="AK217"/>
      <c r="AL217" s="347">
        <v>7.9</v>
      </c>
      <c r="AM217" s="345">
        <v>8.2000000000000003E-2</v>
      </c>
      <c r="AN217"/>
      <c r="AO217" s="347">
        <v>18.5</v>
      </c>
      <c r="AP217" s="344">
        <v>94.68</v>
      </c>
      <c r="AQ217" s="344">
        <v>0.3</v>
      </c>
      <c r="AR217"/>
      <c r="AS217"/>
      <c r="AT217"/>
      <c r="AU217"/>
      <c r="AV217" s="345">
        <v>16.768999999999998</v>
      </c>
      <c r="AW217" s="345">
        <v>15.515000000000001</v>
      </c>
      <c r="AX217"/>
      <c r="AY217"/>
      <c r="AZ217"/>
      <c r="BA217"/>
      <c r="BB217"/>
      <c r="BC217"/>
      <c r="BD217" s="344">
        <v>27.61</v>
      </c>
      <c r="BE217" s="348"/>
      <c r="BF217" s="344">
        <v>11.18</v>
      </c>
    </row>
    <row r="218" spans="1:58" x14ac:dyDescent="0.25">
      <c r="A218" s="232">
        <v>41123</v>
      </c>
      <c r="B218" s="344">
        <v>6.49</v>
      </c>
      <c r="C218" s="345">
        <v>5.77</v>
      </c>
      <c r="D218"/>
      <c r="E218"/>
      <c r="F218"/>
      <c r="G218"/>
      <c r="H218" s="344">
        <v>6.32</v>
      </c>
      <c r="I218" s="344">
        <v>2.13</v>
      </c>
      <c r="J218"/>
      <c r="K218"/>
      <c r="L218"/>
      <c r="M218"/>
      <c r="N218" s="346">
        <v>21</v>
      </c>
      <c r="O218"/>
      <c r="P218"/>
      <c r="Q218"/>
      <c r="R218" s="346">
        <v>0</v>
      </c>
      <c r="S218" s="345">
        <v>0.42899999999999999</v>
      </c>
      <c r="T218"/>
      <c r="U218"/>
      <c r="V218" s="345">
        <v>0.126</v>
      </c>
      <c r="W218" s="345">
        <v>0.23100000000000001</v>
      </c>
      <c r="X218"/>
      <c r="Y218"/>
      <c r="Z218"/>
      <c r="AA218"/>
      <c r="AB218"/>
      <c r="AC218" s="347">
        <v>23.8</v>
      </c>
      <c r="AD218"/>
      <c r="AE218"/>
      <c r="AF218"/>
      <c r="AG218"/>
      <c r="AH218" s="347">
        <v>47.6</v>
      </c>
      <c r="AI218"/>
      <c r="AJ218" s="347">
        <v>25.6</v>
      </c>
      <c r="AK218"/>
      <c r="AL218" s="347">
        <v>6.3</v>
      </c>
      <c r="AM218" s="345">
        <v>0.02</v>
      </c>
      <c r="AN218"/>
      <c r="AO218" s="347">
        <v>18.8</v>
      </c>
      <c r="AP218" s="344">
        <v>85.55</v>
      </c>
      <c r="AQ218" s="344">
        <v>0.54</v>
      </c>
      <c r="AR218"/>
      <c r="AS218"/>
      <c r="AT218"/>
      <c r="AU218"/>
      <c r="AV218" s="345">
        <v>16.216999999999999</v>
      </c>
      <c r="AW218" s="345">
        <v>14.558999999999999</v>
      </c>
      <c r="AX218"/>
      <c r="AY218"/>
      <c r="AZ218"/>
      <c r="BA218"/>
      <c r="BB218"/>
      <c r="BC218"/>
      <c r="BD218" s="344">
        <v>29.46</v>
      </c>
      <c r="BE218" s="348"/>
      <c r="BF218" s="344">
        <v>10.71</v>
      </c>
    </row>
    <row r="219" spans="1:58" ht="15.75" thickBot="1" x14ac:dyDescent="0.3">
      <c r="A219" s="232">
        <v>41124</v>
      </c>
      <c r="B219" s="362">
        <v>6.91</v>
      </c>
      <c r="C219" s="365">
        <v>5.91</v>
      </c>
      <c r="D219"/>
      <c r="E219"/>
      <c r="F219"/>
      <c r="G219"/>
      <c r="H219" s="362">
        <v>8.09</v>
      </c>
      <c r="I219" s="362">
        <v>1.62</v>
      </c>
      <c r="J219"/>
      <c r="K219"/>
      <c r="L219"/>
      <c r="M219"/>
      <c r="N219" s="366">
        <v>25</v>
      </c>
      <c r="O219"/>
      <c r="P219"/>
      <c r="Q219"/>
      <c r="R219" s="366">
        <v>0</v>
      </c>
      <c r="S219" s="365">
        <v>0.372</v>
      </c>
      <c r="T219"/>
      <c r="U219"/>
      <c r="V219" s="365">
        <v>7.5999999999999998E-2</v>
      </c>
      <c r="W219" s="365">
        <v>0.09</v>
      </c>
      <c r="X219"/>
      <c r="Y219"/>
      <c r="Z219"/>
      <c r="AA219"/>
      <c r="AB219"/>
      <c r="AC219" s="367">
        <v>29.5</v>
      </c>
      <c r="AD219"/>
      <c r="AE219"/>
      <c r="AF219"/>
      <c r="AG219"/>
      <c r="AH219" s="367">
        <v>59.1</v>
      </c>
      <c r="AI219"/>
      <c r="AJ219" s="367">
        <v>24.6</v>
      </c>
      <c r="AK219"/>
      <c r="AL219" s="367">
        <v>6.7</v>
      </c>
      <c r="AM219" s="365">
        <v>4.3999999999999997E-2</v>
      </c>
      <c r="AN219"/>
      <c r="AO219" s="367">
        <v>18.7</v>
      </c>
      <c r="AP219" s="362">
        <v>84.43</v>
      </c>
      <c r="AQ219" s="362">
        <v>0.84</v>
      </c>
      <c r="AR219"/>
      <c r="AS219"/>
      <c r="AT219"/>
      <c r="AU219"/>
      <c r="AV219" s="365">
        <v>15.846</v>
      </c>
      <c r="AW219" s="365">
        <v>15.59</v>
      </c>
      <c r="AX219"/>
      <c r="AY219"/>
      <c r="AZ219"/>
      <c r="BA219"/>
      <c r="BB219"/>
      <c r="BC219"/>
      <c r="BD219" s="362">
        <v>30.04</v>
      </c>
      <c r="BE219" s="377"/>
      <c r="BF219" s="362">
        <v>13.62</v>
      </c>
    </row>
    <row r="220" spans="1:58" x14ac:dyDescent="0.25">
      <c r="A220" s="232">
        <v>41125</v>
      </c>
      <c r="B220" s="372">
        <v>6.77</v>
      </c>
      <c r="C220" s="368">
        <v>5.95</v>
      </c>
      <c r="D220"/>
      <c r="E220"/>
      <c r="F220"/>
      <c r="G220"/>
      <c r="H220" s="372">
        <v>8.4</v>
      </c>
      <c r="I220" s="372">
        <v>2.06</v>
      </c>
      <c r="J220"/>
      <c r="K220"/>
      <c r="L220"/>
      <c r="M220"/>
      <c r="N220" s="373">
        <v>24</v>
      </c>
      <c r="O220"/>
      <c r="P220"/>
      <c r="Q220"/>
      <c r="R220" s="373">
        <v>0</v>
      </c>
      <c r="S220" s="368">
        <v>0.38200000000000001</v>
      </c>
      <c r="T220"/>
      <c r="U220"/>
      <c r="V220" s="368">
        <v>0.115</v>
      </c>
      <c r="W220" s="368">
        <v>8.6999999999999994E-2</v>
      </c>
      <c r="X220"/>
      <c r="Y220"/>
      <c r="Z220"/>
      <c r="AA220"/>
      <c r="AB220"/>
      <c r="AC220" s="374">
        <v>29.4</v>
      </c>
      <c r="AD220"/>
      <c r="AE220"/>
      <c r="AF220"/>
      <c r="AG220"/>
      <c r="AH220" s="374">
        <v>58.8</v>
      </c>
      <c r="AI220"/>
      <c r="AJ220" s="374">
        <v>26.9</v>
      </c>
      <c r="AK220"/>
      <c r="AL220" s="374">
        <v>7.1</v>
      </c>
      <c r="AM220" s="368">
        <v>3.7999999999999999E-2</v>
      </c>
      <c r="AN220"/>
      <c r="AO220" s="374">
        <v>19</v>
      </c>
      <c r="AP220" s="372">
        <v>90.14</v>
      </c>
      <c r="AQ220" s="372">
        <v>0.71</v>
      </c>
      <c r="AR220"/>
      <c r="AS220"/>
      <c r="AT220"/>
      <c r="AU220"/>
      <c r="AV220" s="368">
        <v>16.28</v>
      </c>
      <c r="AW220" s="368">
        <v>14.78</v>
      </c>
      <c r="AX220"/>
      <c r="AY220"/>
      <c r="AZ220"/>
      <c r="BA220"/>
      <c r="BB220"/>
      <c r="BC220"/>
      <c r="BD220" s="372">
        <v>29.11</v>
      </c>
      <c r="BE220" s="338"/>
      <c r="BF220" s="372">
        <v>13.94</v>
      </c>
    </row>
    <row r="221" spans="1:58" x14ac:dyDescent="0.25">
      <c r="A221" s="232">
        <v>41126</v>
      </c>
      <c r="B221" s="349">
        <f t="shared" ref="B221" si="346">(B219+B220)/2</f>
        <v>6.84</v>
      </c>
      <c r="C221" s="339">
        <f>(C218+C219)/2</f>
        <v>5.84</v>
      </c>
      <c r="D221"/>
      <c r="E221"/>
      <c r="F221"/>
      <c r="G221"/>
      <c r="H221" s="349">
        <f>(H219+H220)/2</f>
        <v>8.245000000000001</v>
      </c>
      <c r="I221" s="344">
        <v>2.44</v>
      </c>
      <c r="J221"/>
      <c r="K221"/>
      <c r="L221"/>
      <c r="M221"/>
      <c r="N221" s="349">
        <f t="shared" ref="N221" si="347">(N219+N220)/2</f>
        <v>24.5</v>
      </c>
      <c r="O221"/>
      <c r="P221"/>
      <c r="Q221"/>
      <c r="R221" s="349">
        <f t="shared" ref="R221" si="348">(R219+R220)/2</f>
        <v>0</v>
      </c>
      <c r="S221" s="349">
        <f>(S219+S220)/2</f>
        <v>0.377</v>
      </c>
      <c r="T221"/>
      <c r="U221"/>
      <c r="V221" s="349">
        <f t="shared" ref="V221:W221" si="349">(V219+V220)/2</f>
        <v>9.5500000000000002E-2</v>
      </c>
      <c r="W221" s="349">
        <f t="shared" si="349"/>
        <v>8.8499999999999995E-2</v>
      </c>
      <c r="X221"/>
      <c r="Y221"/>
      <c r="Z221"/>
      <c r="AA221"/>
      <c r="AB221"/>
      <c r="AC221" s="349">
        <f t="shared" ref="AC221" si="350">(AC219+AC220)/2</f>
        <v>29.45</v>
      </c>
      <c r="AD221"/>
      <c r="AE221"/>
      <c r="AF221"/>
      <c r="AG221"/>
      <c r="AH221" s="349">
        <f t="shared" ref="AH221" si="351">(AH219+AH220)/2</f>
        <v>58.95</v>
      </c>
      <c r="AI221"/>
      <c r="AJ221" s="349">
        <f t="shared" ref="AJ221" si="352">(AJ219+AJ220)/2</f>
        <v>25.75</v>
      </c>
      <c r="AK221"/>
      <c r="AL221" s="349">
        <f t="shared" ref="AL221:AM221" si="353">(AL219+AL220)/2</f>
        <v>6.9</v>
      </c>
      <c r="AM221" s="349">
        <f t="shared" si="353"/>
        <v>4.0999999999999995E-2</v>
      </c>
      <c r="AN221"/>
      <c r="AO221" s="349">
        <f t="shared" ref="AO221" si="354">(AO219+AO220)/2</f>
        <v>18.850000000000001</v>
      </c>
      <c r="AP221" s="344">
        <v>89.96</v>
      </c>
      <c r="AQ221" s="344">
        <v>0.22</v>
      </c>
      <c r="AR221"/>
      <c r="AS221"/>
      <c r="AT221"/>
      <c r="AU221"/>
      <c r="AV221" s="345">
        <v>16.138999999999999</v>
      </c>
      <c r="AW221" s="345">
        <v>15.346</v>
      </c>
      <c r="AX221"/>
      <c r="AY221"/>
      <c r="AZ221"/>
      <c r="BA221"/>
      <c r="BB221"/>
      <c r="BC221"/>
      <c r="BD221" s="344">
        <v>29.11</v>
      </c>
      <c r="BE221" s="348"/>
      <c r="BF221" s="344">
        <v>13.94</v>
      </c>
    </row>
    <row r="222" spans="1:58" x14ac:dyDescent="0.25">
      <c r="A222" s="232">
        <v>41127</v>
      </c>
      <c r="B222" s="344">
        <v>6.16</v>
      </c>
      <c r="C222" s="345">
        <v>5.99</v>
      </c>
      <c r="D222"/>
      <c r="E222"/>
      <c r="F222"/>
      <c r="G222"/>
      <c r="H222" s="344">
        <v>7.94</v>
      </c>
      <c r="I222" s="344">
        <v>1.88</v>
      </c>
      <c r="J222"/>
      <c r="K222"/>
      <c r="L222"/>
      <c r="M222"/>
      <c r="N222" s="346">
        <v>33</v>
      </c>
      <c r="O222"/>
      <c r="P222"/>
      <c r="Q222"/>
      <c r="R222" s="346">
        <v>1</v>
      </c>
      <c r="S222" s="345">
        <v>0.34</v>
      </c>
      <c r="T222"/>
      <c r="U222"/>
      <c r="V222" s="345">
        <v>9.6000000000000002E-2</v>
      </c>
      <c r="W222" s="345">
        <v>7.9000000000000001E-2</v>
      </c>
      <c r="X222"/>
      <c r="Y222"/>
      <c r="Z222"/>
      <c r="AA222"/>
      <c r="AB222"/>
      <c r="AC222" s="347">
        <v>27.8</v>
      </c>
      <c r="AD222"/>
      <c r="AE222"/>
      <c r="AF222"/>
      <c r="AG222"/>
      <c r="AH222" s="347">
        <v>55.6</v>
      </c>
      <c r="AI222"/>
      <c r="AJ222" s="347">
        <v>25.9</v>
      </c>
      <c r="AK222"/>
      <c r="AL222" s="347">
        <v>7.4</v>
      </c>
      <c r="AM222" s="345">
        <v>4.8000000000000001E-2</v>
      </c>
      <c r="AN222"/>
      <c r="AO222" s="347">
        <v>19.2</v>
      </c>
      <c r="AP222" s="344">
        <v>84.76</v>
      </c>
      <c r="AQ222" s="344">
        <v>0.65</v>
      </c>
      <c r="AR222"/>
      <c r="AS222"/>
      <c r="AT222"/>
      <c r="AU222"/>
      <c r="AV222" s="345">
        <v>17.309999999999999</v>
      </c>
      <c r="AW222" s="345">
        <v>15.180999999999999</v>
      </c>
      <c r="AX222"/>
      <c r="AY222"/>
      <c r="AZ222"/>
      <c r="BA222"/>
      <c r="BB222"/>
      <c r="BC222"/>
      <c r="BD222" s="344">
        <v>27.84</v>
      </c>
      <c r="BE222" s="348"/>
      <c r="BF222" s="344">
        <v>12.25</v>
      </c>
    </row>
    <row r="223" spans="1:58" x14ac:dyDescent="0.25">
      <c r="A223" s="232">
        <v>41128</v>
      </c>
      <c r="B223" s="344">
        <v>6.36</v>
      </c>
      <c r="C223" s="345">
        <v>5.81</v>
      </c>
      <c r="D223"/>
      <c r="E223"/>
      <c r="F223"/>
      <c r="G223"/>
      <c r="H223" s="344">
        <v>7.86</v>
      </c>
      <c r="I223" s="344">
        <v>2.19</v>
      </c>
      <c r="J223"/>
      <c r="K223"/>
      <c r="L223"/>
      <c r="M223"/>
      <c r="N223" s="346">
        <v>19</v>
      </c>
      <c r="O223"/>
      <c r="P223"/>
      <c r="Q223"/>
      <c r="R223" s="346">
        <v>0</v>
      </c>
      <c r="S223" s="345">
        <v>0.54700000000000004</v>
      </c>
      <c r="T223"/>
      <c r="U223"/>
      <c r="V223" s="345">
        <v>7.1999999999999995E-2</v>
      </c>
      <c r="W223" s="345">
        <v>0.10100000000000001</v>
      </c>
      <c r="X223"/>
      <c r="Y223"/>
      <c r="Z223"/>
      <c r="AA223"/>
      <c r="AB223"/>
      <c r="AC223" s="347">
        <v>27.8</v>
      </c>
      <c r="AD223"/>
      <c r="AE223"/>
      <c r="AF223"/>
      <c r="AG223"/>
      <c r="AH223" s="347">
        <v>55.6</v>
      </c>
      <c r="AI223"/>
      <c r="AJ223" s="347">
        <v>26.4</v>
      </c>
      <c r="AK223"/>
      <c r="AL223" s="347">
        <v>7.2</v>
      </c>
      <c r="AM223" s="345">
        <v>7.0999999999999994E-2</v>
      </c>
      <c r="AN223"/>
      <c r="AO223" s="347">
        <v>19.100000000000001</v>
      </c>
      <c r="AP223" s="344">
        <v>95.15</v>
      </c>
      <c r="AQ223" s="344">
        <v>0.51</v>
      </c>
      <c r="AR223"/>
      <c r="AS223"/>
      <c r="AT223"/>
      <c r="AU223"/>
      <c r="AV223" s="345">
        <v>17.5</v>
      </c>
      <c r="AW223" s="345">
        <v>15.98</v>
      </c>
      <c r="AX223"/>
      <c r="AY223"/>
      <c r="AZ223"/>
      <c r="BA223"/>
      <c r="BB223"/>
      <c r="BC223"/>
      <c r="BD223" s="344">
        <v>26.99</v>
      </c>
      <c r="BE223" s="348"/>
      <c r="BF223" s="344">
        <v>13.22</v>
      </c>
    </row>
    <row r="224" spans="1:58" x14ac:dyDescent="0.25">
      <c r="A224" s="232">
        <v>41129</v>
      </c>
      <c r="B224" s="344">
        <v>7</v>
      </c>
      <c r="C224" s="345">
        <v>5.86</v>
      </c>
      <c r="D224"/>
      <c r="E224"/>
      <c r="F224"/>
      <c r="G224"/>
      <c r="H224" s="344">
        <v>7.32</v>
      </c>
      <c r="I224" s="344">
        <v>1.99</v>
      </c>
      <c r="J224"/>
      <c r="K224"/>
      <c r="L224"/>
      <c r="M224"/>
      <c r="N224" s="346">
        <v>19</v>
      </c>
      <c r="O224"/>
      <c r="P224"/>
      <c r="Q224"/>
      <c r="R224" s="346">
        <v>0</v>
      </c>
      <c r="S224" s="345">
        <v>0.51500000000000001</v>
      </c>
      <c r="T224"/>
      <c r="U224"/>
      <c r="V224" s="345">
        <v>8.1000000000000003E-2</v>
      </c>
      <c r="W224" s="345">
        <v>7.3999999999999996E-2</v>
      </c>
      <c r="X224"/>
      <c r="Y224"/>
      <c r="Z224"/>
      <c r="AA224"/>
      <c r="AB224"/>
      <c r="AC224" s="347">
        <v>28.6</v>
      </c>
      <c r="AD224"/>
      <c r="AE224"/>
      <c r="AF224"/>
      <c r="AG224"/>
      <c r="AH224" s="347">
        <v>57.2</v>
      </c>
      <c r="AI224"/>
      <c r="AJ224" s="347">
        <v>26.8</v>
      </c>
      <c r="AK224"/>
      <c r="AL224" s="347">
        <v>8.5</v>
      </c>
      <c r="AM224" s="345">
        <v>2E-3</v>
      </c>
      <c r="AN224"/>
      <c r="AO224" s="347">
        <v>19.2</v>
      </c>
      <c r="AP224" s="344">
        <v>90.38</v>
      </c>
      <c r="AQ224" s="344">
        <v>0.55000000000000004</v>
      </c>
      <c r="AR224"/>
      <c r="AS224"/>
      <c r="AT224"/>
      <c r="AU224"/>
      <c r="AV224" s="345">
        <v>17.280999999999999</v>
      </c>
      <c r="AW224" s="345">
        <v>16.128</v>
      </c>
      <c r="AX224"/>
      <c r="AY224"/>
      <c r="AZ224"/>
      <c r="BA224"/>
      <c r="BB224"/>
      <c r="BC224"/>
      <c r="BD224" s="344">
        <v>29.1</v>
      </c>
      <c r="BE224" s="348"/>
      <c r="BF224" s="344">
        <v>13.03</v>
      </c>
    </row>
    <row r="225" spans="1:58" x14ac:dyDescent="0.25">
      <c r="A225" s="232">
        <v>41130</v>
      </c>
      <c r="B225" s="344">
        <v>6.93</v>
      </c>
      <c r="C225" s="345">
        <v>5.84</v>
      </c>
      <c r="D225"/>
      <c r="E225"/>
      <c r="F225"/>
      <c r="G225"/>
      <c r="H225" s="344">
        <v>7.44</v>
      </c>
      <c r="I225" s="344">
        <v>1.82</v>
      </c>
      <c r="J225"/>
      <c r="K225"/>
      <c r="L225"/>
      <c r="M225"/>
      <c r="N225" s="346">
        <v>17</v>
      </c>
      <c r="O225"/>
      <c r="P225"/>
      <c r="Q225"/>
      <c r="R225" s="346">
        <v>0</v>
      </c>
      <c r="S225" s="345">
        <v>0.34899999999999998</v>
      </c>
      <c r="T225"/>
      <c r="U225"/>
      <c r="V225" s="345">
        <v>7.5999999999999998E-2</v>
      </c>
      <c r="W225" s="345">
        <v>0.6069</v>
      </c>
      <c r="X225"/>
      <c r="Y225"/>
      <c r="Z225"/>
      <c r="AA225"/>
      <c r="AB225"/>
      <c r="AC225" s="347">
        <v>29</v>
      </c>
      <c r="AD225"/>
      <c r="AE225"/>
      <c r="AF225"/>
      <c r="AG225"/>
      <c r="AH225" s="347">
        <v>57.8</v>
      </c>
      <c r="AI225"/>
      <c r="AJ225" s="347">
        <v>25.9</v>
      </c>
      <c r="AK225"/>
      <c r="AL225" s="347">
        <v>8.4</v>
      </c>
      <c r="AM225" s="345">
        <v>1.7000000000000001E-2</v>
      </c>
      <c r="AN225"/>
      <c r="AO225" s="347">
        <v>19.600000000000001</v>
      </c>
      <c r="AP225" s="344">
        <v>84.78</v>
      </c>
      <c r="AQ225" s="344">
        <v>0.93</v>
      </c>
      <c r="AR225"/>
      <c r="AS225"/>
      <c r="AT225"/>
      <c r="AU225"/>
      <c r="AV225" s="345">
        <v>15.231999999999999</v>
      </c>
      <c r="AW225" s="345">
        <v>14.02</v>
      </c>
      <c r="AX225"/>
      <c r="AY225"/>
      <c r="AZ225"/>
      <c r="BA225"/>
      <c r="BB225"/>
      <c r="BC225"/>
      <c r="BD225" s="344">
        <v>26.29</v>
      </c>
      <c r="BE225" s="348"/>
      <c r="BF225" s="344">
        <v>11.09</v>
      </c>
    </row>
    <row r="226" spans="1:58" x14ac:dyDescent="0.25">
      <c r="A226" s="232">
        <v>41131</v>
      </c>
      <c r="B226" s="344">
        <v>6.74</v>
      </c>
      <c r="C226" s="345">
        <v>5.75</v>
      </c>
      <c r="D226"/>
      <c r="E226"/>
      <c r="F226"/>
      <c r="G226"/>
      <c r="H226" s="344">
        <v>7.45</v>
      </c>
      <c r="I226" s="344">
        <v>1.79</v>
      </c>
      <c r="J226"/>
      <c r="K226"/>
      <c r="L226"/>
      <c r="M226"/>
      <c r="N226" s="346">
        <v>14</v>
      </c>
      <c r="O226"/>
      <c r="P226"/>
      <c r="Q226"/>
      <c r="R226" s="346">
        <v>0</v>
      </c>
      <c r="S226" s="345">
        <v>0.26800000000000002</v>
      </c>
      <c r="T226"/>
      <c r="U226"/>
      <c r="V226" s="345">
        <v>6.2E-2</v>
      </c>
      <c r="W226" s="345">
        <v>7.6999999999999999E-2</v>
      </c>
      <c r="X226"/>
      <c r="Y226"/>
      <c r="Z226"/>
      <c r="AA226"/>
      <c r="AB226"/>
      <c r="AC226" s="347">
        <v>30.6</v>
      </c>
      <c r="AD226"/>
      <c r="AE226"/>
      <c r="AF226"/>
      <c r="AG226"/>
      <c r="AH226" s="347">
        <v>61.2</v>
      </c>
      <c r="AI226"/>
      <c r="AJ226" s="347">
        <v>26.3</v>
      </c>
      <c r="AK226"/>
      <c r="AL226" s="347">
        <v>8.1</v>
      </c>
      <c r="AM226" s="345">
        <v>2.4E-2</v>
      </c>
      <c r="AN226"/>
      <c r="AO226" s="347">
        <v>19.7</v>
      </c>
      <c r="AP226" s="344">
        <v>73.31</v>
      </c>
      <c r="AQ226" s="344">
        <v>0.22</v>
      </c>
      <c r="AR226"/>
      <c r="AS226"/>
      <c r="AT226"/>
      <c r="AU226"/>
      <c r="AV226" s="345">
        <v>17.818999999999999</v>
      </c>
      <c r="AW226" s="345">
        <v>16.582000000000001</v>
      </c>
      <c r="AX226"/>
      <c r="AY226"/>
      <c r="AZ226"/>
      <c r="BA226"/>
      <c r="BB226"/>
      <c r="BC226"/>
      <c r="BD226" s="344">
        <v>25.73</v>
      </c>
      <c r="BE226" s="344"/>
      <c r="BF226" s="344">
        <v>11.69</v>
      </c>
    </row>
    <row r="227" spans="1:58" x14ac:dyDescent="0.25">
      <c r="A227" s="232">
        <v>41132</v>
      </c>
      <c r="B227" s="344">
        <v>6.49</v>
      </c>
      <c r="C227" s="345">
        <v>5.77</v>
      </c>
      <c r="D227"/>
      <c r="E227"/>
      <c r="F227"/>
      <c r="G227"/>
      <c r="H227" s="344">
        <v>7.37</v>
      </c>
      <c r="I227" s="344">
        <v>2.06</v>
      </c>
      <c r="J227"/>
      <c r="K227"/>
      <c r="L227"/>
      <c r="M227"/>
      <c r="N227" s="346">
        <v>18</v>
      </c>
      <c r="O227"/>
      <c r="P227"/>
      <c r="Q227"/>
      <c r="R227" s="346">
        <v>0</v>
      </c>
      <c r="S227" s="345">
        <v>0.27400000000000002</v>
      </c>
      <c r="T227"/>
      <c r="U227"/>
      <c r="V227" s="345">
        <v>8.2000000000000003E-2</v>
      </c>
      <c r="W227" s="345">
        <v>7.0999999999999994E-2</v>
      </c>
      <c r="X227"/>
      <c r="Y227"/>
      <c r="Z227"/>
      <c r="AA227"/>
      <c r="AB227"/>
      <c r="AC227" s="347">
        <v>31.1</v>
      </c>
      <c r="AD227"/>
      <c r="AE227"/>
      <c r="AF227"/>
      <c r="AG227"/>
      <c r="AH227" s="347">
        <v>62.2</v>
      </c>
      <c r="AI227"/>
      <c r="AJ227" s="347">
        <v>24.7</v>
      </c>
      <c r="AK227"/>
      <c r="AL227" s="347">
        <v>7.4</v>
      </c>
      <c r="AM227" s="345">
        <v>4.7E-2</v>
      </c>
      <c r="AN227"/>
      <c r="AO227" s="347">
        <v>19.399999999999999</v>
      </c>
      <c r="AP227" s="344">
        <v>89.45</v>
      </c>
      <c r="AQ227" s="344">
        <v>0.79</v>
      </c>
      <c r="AR227"/>
      <c r="AS227"/>
      <c r="AT227"/>
      <c r="AU227"/>
      <c r="AV227" s="345">
        <v>15.89</v>
      </c>
      <c r="AW227" s="345">
        <v>14.24</v>
      </c>
      <c r="AX227"/>
      <c r="AY227"/>
      <c r="AZ227"/>
      <c r="BA227"/>
      <c r="BB227"/>
      <c r="BC227"/>
      <c r="BD227" s="344">
        <v>26.13</v>
      </c>
      <c r="BE227" s="344"/>
      <c r="BF227" s="344">
        <v>11.57</v>
      </c>
    </row>
    <row r="228" spans="1:58" x14ac:dyDescent="0.25">
      <c r="A228" s="232">
        <v>41133</v>
      </c>
      <c r="B228" s="349">
        <f t="shared" ref="B228" si="355">(B226+B227)/2</f>
        <v>6.6150000000000002</v>
      </c>
      <c r="C228" s="339">
        <f>(C225+C226)/2</f>
        <v>5.7949999999999999</v>
      </c>
      <c r="D228"/>
      <c r="E228"/>
      <c r="F228"/>
      <c r="G228"/>
      <c r="H228" s="349">
        <f t="shared" ref="H228:I228" si="356">(H226+H227)/2</f>
        <v>7.41</v>
      </c>
      <c r="I228" s="349">
        <f t="shared" si="356"/>
        <v>1.925</v>
      </c>
      <c r="J228"/>
      <c r="K228"/>
      <c r="L228"/>
      <c r="M228"/>
      <c r="N228" s="349">
        <f t="shared" ref="N228" si="357">(N226+N227)/2</f>
        <v>16</v>
      </c>
      <c r="O228"/>
      <c r="P228"/>
      <c r="Q228"/>
      <c r="R228" s="349">
        <f t="shared" ref="R228:S228" si="358">(R226+R227)/2</f>
        <v>0</v>
      </c>
      <c r="S228" s="349">
        <f t="shared" si="358"/>
        <v>0.27100000000000002</v>
      </c>
      <c r="T228"/>
      <c r="U228"/>
      <c r="V228" s="349">
        <f t="shared" ref="V228:W228" si="359">(V226+V227)/2</f>
        <v>7.2000000000000008E-2</v>
      </c>
      <c r="W228" s="349">
        <f t="shared" si="359"/>
        <v>7.3999999999999996E-2</v>
      </c>
      <c r="X228"/>
      <c r="Y228"/>
      <c r="Z228"/>
      <c r="AA228"/>
      <c r="AB228"/>
      <c r="AC228" s="349">
        <f t="shared" ref="AC228" si="360">(AC226+AC227)/2</f>
        <v>30.85</v>
      </c>
      <c r="AD228"/>
      <c r="AE228"/>
      <c r="AF228"/>
      <c r="AG228"/>
      <c r="AH228" s="349">
        <f t="shared" ref="AH228" si="361">(AH226+AH227)/2</f>
        <v>61.7</v>
      </c>
      <c r="AI228"/>
      <c r="AJ228" s="349">
        <f t="shared" ref="AJ228" si="362">(AJ226+AJ227)/2</f>
        <v>25.5</v>
      </c>
      <c r="AK228"/>
      <c r="AL228" s="349">
        <f t="shared" ref="AL228:AM228" si="363">(AL226+AL227)/2</f>
        <v>7.75</v>
      </c>
      <c r="AM228" s="349">
        <f t="shared" si="363"/>
        <v>3.5500000000000004E-2</v>
      </c>
      <c r="AN228"/>
      <c r="AO228" s="349">
        <f t="shared" ref="AO228:AQ228" si="364">(AO226+AO227)/2</f>
        <v>19.549999999999997</v>
      </c>
      <c r="AP228" s="349">
        <f t="shared" si="364"/>
        <v>81.38</v>
      </c>
      <c r="AQ228" s="349">
        <f t="shared" si="364"/>
        <v>0.505</v>
      </c>
      <c r="AR228"/>
      <c r="AS228"/>
      <c r="AT228"/>
      <c r="AU228"/>
      <c r="AV228" s="339">
        <f>(AV225+AV226)/2</f>
        <v>16.525500000000001</v>
      </c>
      <c r="AW228" s="339">
        <f>(AW225+AW226)/2</f>
        <v>15.301</v>
      </c>
      <c r="AX228"/>
      <c r="AY228"/>
      <c r="AZ228"/>
      <c r="BA228"/>
      <c r="BB228"/>
      <c r="BC228"/>
      <c r="BD228" s="349">
        <f t="shared" ref="BD228" si="365">(BD226+BD227)/2</f>
        <v>25.93</v>
      </c>
      <c r="BE228" s="344"/>
      <c r="BF228" s="344"/>
    </row>
    <row r="229" spans="1:58" x14ac:dyDescent="0.25">
      <c r="A229" s="232">
        <v>41134</v>
      </c>
      <c r="B229" s="344">
        <v>6.48</v>
      </c>
      <c r="C229" s="345">
        <v>5.78</v>
      </c>
      <c r="D229"/>
      <c r="E229"/>
      <c r="F229"/>
      <c r="G229"/>
      <c r="H229" s="344">
        <v>6.96</v>
      </c>
      <c r="I229" s="344">
        <v>1.58</v>
      </c>
      <c r="J229"/>
      <c r="K229"/>
      <c r="L229"/>
      <c r="M229"/>
      <c r="N229" s="346">
        <v>19</v>
      </c>
      <c r="O229"/>
      <c r="P229"/>
      <c r="Q229"/>
      <c r="R229" s="346">
        <v>0</v>
      </c>
      <c r="S229" s="345">
        <v>0.42</v>
      </c>
      <c r="T229"/>
      <c r="U229"/>
      <c r="V229" s="345">
        <v>7.2999999999999995E-2</v>
      </c>
      <c r="W229" s="345">
        <v>7.2999999999999995E-2</v>
      </c>
      <c r="X229"/>
      <c r="Y229"/>
      <c r="Z229"/>
      <c r="AA229"/>
      <c r="AB229"/>
      <c r="AC229" s="347">
        <v>27.8</v>
      </c>
      <c r="AD229"/>
      <c r="AE229"/>
      <c r="AF229"/>
      <c r="AG229"/>
      <c r="AH229" s="347">
        <v>55.7</v>
      </c>
      <c r="AI229"/>
      <c r="AJ229" s="347">
        <v>25.8</v>
      </c>
      <c r="AK229"/>
      <c r="AL229" s="347">
        <v>7.9</v>
      </c>
      <c r="AM229" s="345">
        <v>3.6999999999999998E-2</v>
      </c>
      <c r="AN229"/>
      <c r="AO229" s="347">
        <v>19.5</v>
      </c>
      <c r="AP229" s="344">
        <v>77.77</v>
      </c>
      <c r="AQ229" s="344">
        <v>0.94</v>
      </c>
      <c r="AR229"/>
      <c r="AS229"/>
      <c r="AT229"/>
      <c r="AU229"/>
      <c r="AV229" s="345">
        <v>15.861000000000001</v>
      </c>
      <c r="AW229" s="345">
        <v>14.02</v>
      </c>
      <c r="AX229"/>
      <c r="AY229"/>
      <c r="AZ229"/>
      <c r="BA229"/>
      <c r="BB229"/>
      <c r="BC229"/>
      <c r="BD229" s="344">
        <v>28.17</v>
      </c>
      <c r="BE229" s="344"/>
      <c r="BF229" s="344">
        <v>12.28</v>
      </c>
    </row>
    <row r="230" spans="1:58" x14ac:dyDescent="0.25">
      <c r="A230" s="232">
        <v>41135</v>
      </c>
      <c r="B230" s="344">
        <v>6.79</v>
      </c>
      <c r="C230" s="345">
        <v>5.74</v>
      </c>
      <c r="D230"/>
      <c r="E230"/>
      <c r="F230"/>
      <c r="G230"/>
      <c r="H230" s="344">
        <v>8.1199999999999992</v>
      </c>
      <c r="I230" s="344">
        <v>2.2200000000000002</v>
      </c>
      <c r="J230"/>
      <c r="K230"/>
      <c r="L230"/>
      <c r="M230"/>
      <c r="N230" s="346">
        <v>21</v>
      </c>
      <c r="O230"/>
      <c r="P230"/>
      <c r="Q230"/>
      <c r="R230" s="346">
        <v>0</v>
      </c>
      <c r="S230" s="345">
        <v>9.0999999999999998E-2</v>
      </c>
      <c r="T230"/>
      <c r="U230"/>
      <c r="V230" s="345">
        <v>7.8E-2</v>
      </c>
      <c r="W230" s="345">
        <v>9.5000000000000001E-2</v>
      </c>
      <c r="X230"/>
      <c r="Y230"/>
      <c r="Z230"/>
      <c r="AA230"/>
      <c r="AB230"/>
      <c r="AC230" s="347">
        <v>29.4</v>
      </c>
      <c r="AD230"/>
      <c r="AE230"/>
      <c r="AF230"/>
      <c r="AG230"/>
      <c r="AH230" s="347">
        <v>59</v>
      </c>
      <c r="AI230"/>
      <c r="AJ230" s="347">
        <v>24</v>
      </c>
      <c r="AK230"/>
      <c r="AL230" s="347">
        <v>8.5</v>
      </c>
      <c r="AM230" s="345">
        <v>5.3999999999999999E-2</v>
      </c>
      <c r="AN230"/>
      <c r="AO230" s="347">
        <v>19.399999999999999</v>
      </c>
      <c r="AP230" s="344">
        <v>80.37</v>
      </c>
      <c r="AQ230" s="344">
        <v>0.52</v>
      </c>
      <c r="AR230"/>
      <c r="AS230"/>
      <c r="AT230"/>
      <c r="AU230"/>
      <c r="AV230" s="345">
        <v>15.151999999999999</v>
      </c>
      <c r="AW230" s="345">
        <v>13.298999999999999</v>
      </c>
      <c r="AX230"/>
      <c r="AY230"/>
      <c r="AZ230"/>
      <c r="BA230"/>
      <c r="BB230"/>
      <c r="BC230"/>
      <c r="BD230" s="344">
        <v>27.23</v>
      </c>
      <c r="BE230" s="344"/>
      <c r="BF230" s="344">
        <v>13.53</v>
      </c>
    </row>
    <row r="231" spans="1:58" x14ac:dyDescent="0.25">
      <c r="A231" s="232">
        <v>41136</v>
      </c>
      <c r="B231" s="344">
        <v>6.83</v>
      </c>
      <c r="C231" s="345">
        <v>6.05</v>
      </c>
      <c r="D231"/>
      <c r="E231"/>
      <c r="F231"/>
      <c r="G231"/>
      <c r="H231" s="344">
        <v>8.2899999999999991</v>
      </c>
      <c r="I231" s="344">
        <v>1.98</v>
      </c>
      <c r="J231"/>
      <c r="K231"/>
      <c r="L231"/>
      <c r="M231"/>
      <c r="N231" s="346">
        <v>24</v>
      </c>
      <c r="O231"/>
      <c r="P231"/>
      <c r="Q231"/>
      <c r="R231" s="346">
        <v>0</v>
      </c>
      <c r="S231" s="345">
        <v>9.8000000000000004E-2</v>
      </c>
      <c r="T231"/>
      <c r="U231"/>
      <c r="V231" s="345">
        <v>9.0999999999999998E-2</v>
      </c>
      <c r="W231" s="345">
        <v>0.10199999999999999</v>
      </c>
      <c r="X231"/>
      <c r="Y231"/>
      <c r="Z231"/>
      <c r="AA231"/>
      <c r="AB231"/>
      <c r="AC231" s="347">
        <v>30.6</v>
      </c>
      <c r="AD231"/>
      <c r="AE231"/>
      <c r="AF231"/>
      <c r="AG231"/>
      <c r="AH231" s="347">
        <v>61.2</v>
      </c>
      <c r="AI231"/>
      <c r="AJ231" s="347">
        <v>24.3</v>
      </c>
      <c r="AK231"/>
      <c r="AL231" s="347">
        <v>8</v>
      </c>
      <c r="AM231" s="345">
        <v>6.4000000000000001E-2</v>
      </c>
      <c r="AN231"/>
      <c r="AO231" s="347">
        <v>19</v>
      </c>
      <c r="AP231" s="344">
        <v>75.150000000000006</v>
      </c>
      <c r="AQ231" s="344">
        <v>0.76</v>
      </c>
      <c r="AR231"/>
      <c r="AS231"/>
      <c r="AT231"/>
      <c r="AU231"/>
      <c r="AV231" s="345">
        <v>14.795999999999999</v>
      </c>
      <c r="AW231" s="345">
        <v>12.433999999999999</v>
      </c>
      <c r="AX231"/>
      <c r="AY231"/>
      <c r="AZ231"/>
      <c r="BA231"/>
      <c r="BB231"/>
      <c r="BC231"/>
      <c r="BD231" s="344">
        <v>27.28</v>
      </c>
      <c r="BE231" s="344"/>
      <c r="BF231" s="344">
        <v>13.3</v>
      </c>
    </row>
    <row r="232" spans="1:58" x14ac:dyDescent="0.25">
      <c r="A232" s="232">
        <v>41137</v>
      </c>
      <c r="B232" s="344">
        <v>6.67</v>
      </c>
      <c r="C232" s="345">
        <v>5.89</v>
      </c>
      <c r="D232"/>
      <c r="E232"/>
      <c r="F232"/>
      <c r="G232"/>
      <c r="H232" s="344">
        <v>7.59</v>
      </c>
      <c r="I232" s="344">
        <v>1.86</v>
      </c>
      <c r="J232"/>
      <c r="K232"/>
      <c r="L232"/>
      <c r="M232"/>
      <c r="N232" s="346">
        <v>21</v>
      </c>
      <c r="O232"/>
      <c r="P232"/>
      <c r="Q232"/>
      <c r="R232" s="346">
        <v>0</v>
      </c>
      <c r="S232" s="345">
        <v>3.6999999999999998E-2</v>
      </c>
      <c r="T232"/>
      <c r="U232"/>
      <c r="V232" s="345">
        <v>0.06</v>
      </c>
      <c r="W232" s="345">
        <v>7.2999999999999995E-2</v>
      </c>
      <c r="X232"/>
      <c r="Y232"/>
      <c r="Z232"/>
      <c r="AA232"/>
      <c r="AB232"/>
      <c r="AC232" s="347">
        <v>31.2</v>
      </c>
      <c r="AD232"/>
      <c r="AE232"/>
      <c r="AF232"/>
      <c r="AG232"/>
      <c r="AH232" s="347">
        <v>62.4</v>
      </c>
      <c r="AI232"/>
      <c r="AJ232" s="347">
        <v>23.7</v>
      </c>
      <c r="AK232"/>
      <c r="AL232" s="347">
        <v>7.7</v>
      </c>
      <c r="AM232" s="345">
        <v>7.0999999999999994E-2</v>
      </c>
      <c r="AN232"/>
      <c r="AO232" s="347">
        <v>19.2</v>
      </c>
      <c r="AP232" s="344">
        <v>75.19</v>
      </c>
      <c r="AQ232" s="344">
        <v>0.74</v>
      </c>
      <c r="AR232"/>
      <c r="AS232"/>
      <c r="AT232"/>
      <c r="AU232"/>
      <c r="AV232" s="345">
        <v>14.340999999999999</v>
      </c>
      <c r="AW232" s="345">
        <v>13.114000000000001</v>
      </c>
      <c r="AX232"/>
      <c r="AY232"/>
      <c r="AZ232"/>
      <c r="BA232"/>
      <c r="BB232"/>
      <c r="BC232"/>
      <c r="BD232" s="344">
        <v>28.3</v>
      </c>
      <c r="BE232" s="348"/>
      <c r="BF232" s="344">
        <v>12.71</v>
      </c>
    </row>
    <row r="233" spans="1:58" x14ac:dyDescent="0.25">
      <c r="A233" s="232">
        <v>41138</v>
      </c>
      <c r="B233" s="344">
        <v>6.36</v>
      </c>
      <c r="C233" s="345">
        <v>5.91</v>
      </c>
      <c r="D233"/>
      <c r="E233"/>
      <c r="F233"/>
      <c r="G233"/>
      <c r="H233" s="344">
        <v>7.21</v>
      </c>
      <c r="I233" s="344">
        <v>1.75</v>
      </c>
      <c r="J233"/>
      <c r="K233"/>
      <c r="L233"/>
      <c r="M233"/>
      <c r="N233" s="346">
        <v>22</v>
      </c>
      <c r="O233"/>
      <c r="P233"/>
      <c r="Q233"/>
      <c r="R233" s="346">
        <v>0</v>
      </c>
      <c r="S233" s="345">
        <v>3.5999999999999997E-2</v>
      </c>
      <c r="T233"/>
      <c r="U233"/>
      <c r="V233" s="345">
        <v>9.2999999999999999E-2</v>
      </c>
      <c r="W233" s="345">
        <v>8.6999999999999994E-2</v>
      </c>
      <c r="X233"/>
      <c r="Y233"/>
      <c r="Z233"/>
      <c r="AA233"/>
      <c r="AB233"/>
      <c r="AC233" s="347">
        <v>28.2</v>
      </c>
      <c r="AD233"/>
      <c r="AE233"/>
      <c r="AF233"/>
      <c r="AG233"/>
      <c r="AH233" s="347">
        <v>56.4</v>
      </c>
      <c r="AI233"/>
      <c r="AJ233" s="347">
        <v>24.6</v>
      </c>
      <c r="AK233"/>
      <c r="AL233" s="347">
        <v>7.6</v>
      </c>
      <c r="AM233" s="345">
        <v>6.8000000000000005E-2</v>
      </c>
      <c r="AN233"/>
      <c r="AO233" s="347">
        <v>18.8</v>
      </c>
      <c r="AP233" s="344">
        <v>75.150000000000006</v>
      </c>
      <c r="AQ233" s="344">
        <v>0.8</v>
      </c>
      <c r="AR233"/>
      <c r="AS233"/>
      <c r="AT233"/>
      <c r="AU233"/>
      <c r="AV233" s="345">
        <v>14.638</v>
      </c>
      <c r="AW233" s="345">
        <v>13.388999999999999</v>
      </c>
      <c r="AX233"/>
      <c r="AY233"/>
      <c r="AZ233"/>
      <c r="BA233"/>
      <c r="BB233"/>
      <c r="BC233"/>
      <c r="BD233" s="344">
        <v>27.33</v>
      </c>
      <c r="BE233" s="344"/>
      <c r="BF233" s="344">
        <v>9.83</v>
      </c>
    </row>
    <row r="234" spans="1:58" x14ac:dyDescent="0.25">
      <c r="A234" s="232">
        <v>41139</v>
      </c>
      <c r="B234" s="344">
        <v>6.26</v>
      </c>
      <c r="C234" s="345">
        <v>5.72</v>
      </c>
      <c r="D234"/>
      <c r="E234"/>
      <c r="F234"/>
      <c r="G234"/>
      <c r="H234" s="344">
        <v>6.8</v>
      </c>
      <c r="I234" s="344">
        <v>1.61</v>
      </c>
      <c r="J234"/>
      <c r="K234"/>
      <c r="L234"/>
      <c r="M234"/>
      <c r="N234" s="346">
        <v>24</v>
      </c>
      <c r="O234"/>
      <c r="P234"/>
      <c r="Q234"/>
      <c r="R234" s="346">
        <v>0</v>
      </c>
      <c r="S234" s="345">
        <v>3.3000000000000002E-2</v>
      </c>
      <c r="T234"/>
      <c r="U234"/>
      <c r="V234" s="345">
        <v>0.14299999999999999</v>
      </c>
      <c r="W234" s="345">
        <v>9.0999999999999998E-2</v>
      </c>
      <c r="X234"/>
      <c r="Y234"/>
      <c r="Z234"/>
      <c r="AA234"/>
      <c r="AB234"/>
      <c r="AC234" s="347">
        <v>30.1</v>
      </c>
      <c r="AD234"/>
      <c r="AE234"/>
      <c r="AF234"/>
      <c r="AG234"/>
      <c r="AH234" s="347">
        <v>60.2</v>
      </c>
      <c r="AI234"/>
      <c r="AJ234" s="347">
        <v>25.7</v>
      </c>
      <c r="AK234"/>
      <c r="AL234" s="347">
        <v>6.8</v>
      </c>
      <c r="AM234" s="345">
        <v>8.1000000000000003E-2</v>
      </c>
      <c r="AN234"/>
      <c r="AO234" s="347">
        <v>18.5</v>
      </c>
      <c r="AP234" s="344">
        <v>73.510000000000005</v>
      </c>
      <c r="AQ234" s="344">
        <v>1.05</v>
      </c>
      <c r="AR234"/>
      <c r="AS234"/>
      <c r="AT234"/>
      <c r="AU234"/>
      <c r="AV234" s="345">
        <v>13.804</v>
      </c>
      <c r="AW234" s="345">
        <v>12.542999999999999</v>
      </c>
      <c r="AX234"/>
      <c r="AY234"/>
      <c r="AZ234"/>
      <c r="BA234"/>
      <c r="BB234"/>
      <c r="BC234"/>
      <c r="BD234" s="344">
        <v>33.479999999999997</v>
      </c>
      <c r="BE234" s="344"/>
      <c r="BF234" s="344">
        <v>12.55</v>
      </c>
    </row>
    <row r="235" spans="1:58" x14ac:dyDescent="0.25">
      <c r="A235" s="232">
        <v>41140</v>
      </c>
      <c r="B235" s="349">
        <f t="shared" ref="B235" si="366">(B233+B234)/2</f>
        <v>6.3100000000000005</v>
      </c>
      <c r="C235" s="339">
        <f>(C232+C233)/2</f>
        <v>5.9</v>
      </c>
      <c r="D235"/>
      <c r="E235"/>
      <c r="F235"/>
      <c r="G235"/>
      <c r="H235" s="349">
        <f>(H233+H234)/2</f>
        <v>7.0049999999999999</v>
      </c>
      <c r="I235" s="344">
        <v>1.58</v>
      </c>
      <c r="J235"/>
      <c r="K235"/>
      <c r="L235"/>
      <c r="M235"/>
      <c r="N235" s="349">
        <f t="shared" ref="N235" si="367">(N233+N234)/2</f>
        <v>23</v>
      </c>
      <c r="O235"/>
      <c r="P235"/>
      <c r="Q235"/>
      <c r="R235" s="349">
        <f t="shared" ref="R235" si="368">(R233+R234)/2</f>
        <v>0</v>
      </c>
      <c r="S235" s="349">
        <f>(S233+S234)/2</f>
        <v>3.4500000000000003E-2</v>
      </c>
      <c r="T235"/>
      <c r="U235"/>
      <c r="V235" s="349">
        <f t="shared" ref="V235:W235" si="369">(V233+V234)/2</f>
        <v>0.11799999999999999</v>
      </c>
      <c r="W235" s="349">
        <f t="shared" si="369"/>
        <v>8.8999999999999996E-2</v>
      </c>
      <c r="X235"/>
      <c r="Y235"/>
      <c r="Z235"/>
      <c r="AA235"/>
      <c r="AB235"/>
      <c r="AC235" s="349">
        <f t="shared" ref="AC235" si="370">(AC233+AC234)/2</f>
        <v>29.15</v>
      </c>
      <c r="AD235"/>
      <c r="AE235"/>
      <c r="AF235"/>
      <c r="AG235"/>
      <c r="AH235" s="349">
        <f t="shared" ref="AH235" si="371">(AH233+AH234)/2</f>
        <v>58.3</v>
      </c>
      <c r="AI235"/>
      <c r="AJ235" s="349">
        <f t="shared" ref="AJ235" si="372">(AJ233+AJ234)/2</f>
        <v>25.15</v>
      </c>
      <c r="AK235"/>
      <c r="AL235" s="349">
        <f t="shared" ref="AL235:AM235" si="373">(AL233+AL234)/2</f>
        <v>7.1999999999999993</v>
      </c>
      <c r="AM235" s="349">
        <f t="shared" si="373"/>
        <v>7.4500000000000011E-2</v>
      </c>
      <c r="AN235"/>
      <c r="AO235" s="349">
        <f t="shared" ref="AO235" si="374">(AO233+AO234)/2</f>
        <v>18.649999999999999</v>
      </c>
      <c r="AP235" s="344">
        <v>70.41</v>
      </c>
      <c r="AQ235" s="344">
        <v>0.96</v>
      </c>
      <c r="AR235"/>
      <c r="AS235"/>
      <c r="AT235"/>
      <c r="AU235"/>
      <c r="AV235" s="345">
        <v>13.351000000000001</v>
      </c>
      <c r="AW235" s="345">
        <v>12.581</v>
      </c>
      <c r="AX235"/>
      <c r="AY235"/>
      <c r="AZ235"/>
      <c r="BA235"/>
      <c r="BB235"/>
      <c r="BC235"/>
      <c r="BD235" s="349">
        <f>(BD233+BD234)/2</f>
        <v>30.404999999999998</v>
      </c>
      <c r="BE235" s="344"/>
      <c r="BF235" s="344"/>
    </row>
    <row r="236" spans="1:58" x14ac:dyDescent="0.25">
      <c r="A236" s="232">
        <v>41141</v>
      </c>
      <c r="B236" s="344">
        <v>6.34</v>
      </c>
      <c r="C236" s="345">
        <v>5.75</v>
      </c>
      <c r="D236"/>
      <c r="E236"/>
      <c r="F236"/>
      <c r="G236"/>
      <c r="H236" s="344">
        <v>6.99</v>
      </c>
      <c r="I236" s="344">
        <v>1.75</v>
      </c>
      <c r="J236"/>
      <c r="K236"/>
      <c r="L236"/>
      <c r="M236"/>
      <c r="N236" s="346">
        <v>21</v>
      </c>
      <c r="O236"/>
      <c r="P236"/>
      <c r="Q236"/>
      <c r="R236" s="346">
        <v>0</v>
      </c>
      <c r="S236" s="345">
        <v>2.1000000000000001E-2</v>
      </c>
      <c r="T236"/>
      <c r="U236"/>
      <c r="V236" s="345">
        <v>0.10100000000000001</v>
      </c>
      <c r="W236" s="345">
        <v>9.7000000000000003E-2</v>
      </c>
      <c r="X236"/>
      <c r="Y236"/>
      <c r="Z236"/>
      <c r="AA236"/>
      <c r="AB236"/>
      <c r="AC236" s="347">
        <v>30.8</v>
      </c>
      <c r="AD236"/>
      <c r="AE236"/>
      <c r="AF236"/>
      <c r="AG236"/>
      <c r="AH236" s="347">
        <v>61.6</v>
      </c>
      <c r="AI236"/>
      <c r="AJ236" s="347">
        <v>26.1</v>
      </c>
      <c r="AK236"/>
      <c r="AL236" s="347">
        <v>6.4</v>
      </c>
      <c r="AM236" s="345">
        <v>7.0999999999999994E-2</v>
      </c>
      <c r="AN236"/>
      <c r="AO236" s="347">
        <v>18.600000000000001</v>
      </c>
      <c r="AP236" s="344">
        <v>80.2</v>
      </c>
      <c r="AQ236" s="344">
        <v>0.99</v>
      </c>
      <c r="AR236"/>
      <c r="AS236"/>
      <c r="AT236"/>
      <c r="AU236"/>
      <c r="AV236" s="345">
        <v>15.013999999999999</v>
      </c>
      <c r="AW236" s="345">
        <v>13.29</v>
      </c>
      <c r="AX236"/>
      <c r="AY236"/>
      <c r="AZ236"/>
      <c r="BA236"/>
      <c r="BB236"/>
      <c r="BC236"/>
      <c r="BD236" s="344">
        <v>31.34</v>
      </c>
      <c r="BE236" s="344"/>
      <c r="BF236" s="344">
        <v>12.7</v>
      </c>
    </row>
    <row r="237" spans="1:58" x14ac:dyDescent="0.25">
      <c r="A237" s="232">
        <v>41142</v>
      </c>
      <c r="B237" s="344">
        <v>6.24</v>
      </c>
      <c r="C237" s="345">
        <v>5.77</v>
      </c>
      <c r="D237"/>
      <c r="E237"/>
      <c r="F237"/>
      <c r="G237"/>
      <c r="H237" s="344">
        <v>7.42</v>
      </c>
      <c r="I237" s="344">
        <v>1.84</v>
      </c>
      <c r="J237"/>
      <c r="K237"/>
      <c r="L237"/>
      <c r="M237"/>
      <c r="N237" s="346">
        <v>33</v>
      </c>
      <c r="O237"/>
      <c r="P237"/>
      <c r="Q237"/>
      <c r="R237" s="346">
        <v>0</v>
      </c>
      <c r="S237" s="345">
        <v>0.14699999999999999</v>
      </c>
      <c r="T237"/>
      <c r="U237"/>
      <c r="V237" s="345">
        <v>9.2999999999999999E-2</v>
      </c>
      <c r="W237" s="345">
        <v>8.4000000000000005E-2</v>
      </c>
      <c r="X237"/>
      <c r="Y237"/>
      <c r="Z237"/>
      <c r="AA237"/>
      <c r="AB237"/>
      <c r="AC237" s="347">
        <v>31.1</v>
      </c>
      <c r="AD237"/>
      <c r="AE237"/>
      <c r="AF237"/>
      <c r="AG237"/>
      <c r="AH237" s="347">
        <v>62.2</v>
      </c>
      <c r="AI237"/>
      <c r="AJ237" s="347">
        <v>23.2</v>
      </c>
      <c r="AK237"/>
      <c r="AL237" s="347">
        <v>7.4</v>
      </c>
      <c r="AM237" s="345">
        <v>0.10100000000000001</v>
      </c>
      <c r="AN237"/>
      <c r="AO237" s="347">
        <v>18.3</v>
      </c>
      <c r="AP237" s="344">
        <v>85.31</v>
      </c>
      <c r="AQ237" s="344">
        <v>1.0900000000000001</v>
      </c>
      <c r="AR237"/>
      <c r="AS237"/>
      <c r="AT237"/>
      <c r="AU237"/>
      <c r="AV237" s="345">
        <v>14.516999999999999</v>
      </c>
      <c r="AW237" s="345">
        <v>13.234</v>
      </c>
      <c r="AX237"/>
      <c r="AY237"/>
      <c r="AZ237"/>
      <c r="BA237"/>
      <c r="BB237"/>
      <c r="BC237"/>
      <c r="BD237" s="344">
        <v>31.34</v>
      </c>
      <c r="BE237" s="344"/>
      <c r="BF237" s="344">
        <v>12.7</v>
      </c>
    </row>
    <row r="238" spans="1:58" x14ac:dyDescent="0.25">
      <c r="A238" s="232">
        <v>41143</v>
      </c>
      <c r="B238" s="344">
        <v>6.29</v>
      </c>
      <c r="C238" s="345">
        <v>5.77</v>
      </c>
      <c r="D238"/>
      <c r="E238"/>
      <c r="F238"/>
      <c r="G238"/>
      <c r="H238" s="344">
        <v>7.93</v>
      </c>
      <c r="I238" s="344">
        <v>1.86</v>
      </c>
      <c r="J238"/>
      <c r="K238"/>
      <c r="L238"/>
      <c r="M238"/>
      <c r="N238" s="346">
        <v>23</v>
      </c>
      <c r="O238"/>
      <c r="P238"/>
      <c r="Q238"/>
      <c r="R238" s="346">
        <v>0</v>
      </c>
      <c r="S238" s="345">
        <v>2.1000000000000001E-2</v>
      </c>
      <c r="T238"/>
      <c r="U238"/>
      <c r="V238" s="345">
        <v>8.2000000000000003E-2</v>
      </c>
      <c r="W238" s="345">
        <v>9.2999999999999999E-2</v>
      </c>
      <c r="X238"/>
      <c r="Y238"/>
      <c r="Z238"/>
      <c r="AA238"/>
      <c r="AB238"/>
      <c r="AC238" s="347">
        <v>31.3</v>
      </c>
      <c r="AD238"/>
      <c r="AE238"/>
      <c r="AF238"/>
      <c r="AG238"/>
      <c r="AH238" s="347">
        <v>62.6</v>
      </c>
      <c r="AI238"/>
      <c r="AJ238" s="347">
        <v>24.5</v>
      </c>
      <c r="AK238"/>
      <c r="AL238" s="347">
        <v>7.1</v>
      </c>
      <c r="AM238" s="345">
        <v>8.6999999999999994E-2</v>
      </c>
      <c r="AN238"/>
      <c r="AO238" s="347">
        <v>18.600000000000001</v>
      </c>
      <c r="AP238" s="344">
        <v>85.07</v>
      </c>
      <c r="AQ238" s="344">
        <v>1.02</v>
      </c>
      <c r="AR238"/>
      <c r="AS238"/>
      <c r="AT238"/>
      <c r="AU238"/>
      <c r="AV238" s="345">
        <v>15.148999999999999</v>
      </c>
      <c r="AW238" s="345">
        <v>13.427</v>
      </c>
      <c r="AX238"/>
      <c r="AY238"/>
      <c r="AZ238"/>
      <c r="BA238"/>
      <c r="BB238"/>
      <c r="BC238"/>
      <c r="BD238" s="344">
        <v>31.27</v>
      </c>
      <c r="BE238" s="344"/>
      <c r="BF238" s="344">
        <v>16.920000000000002</v>
      </c>
    </row>
    <row r="239" spans="1:58" x14ac:dyDescent="0.25">
      <c r="A239" s="232">
        <v>41144</v>
      </c>
      <c r="B239" s="344">
        <v>5.89</v>
      </c>
      <c r="C239" s="345">
        <v>5.88</v>
      </c>
      <c r="D239"/>
      <c r="E239"/>
      <c r="F239"/>
      <c r="G239"/>
      <c r="H239" s="344">
        <v>8.24</v>
      </c>
      <c r="I239" s="344">
        <v>1.79</v>
      </c>
      <c r="J239"/>
      <c r="K239"/>
      <c r="L239"/>
      <c r="M239"/>
      <c r="N239" s="346">
        <v>24</v>
      </c>
      <c r="O239"/>
      <c r="P239"/>
      <c r="Q239"/>
      <c r="R239" s="346">
        <v>0</v>
      </c>
      <c r="S239" s="345">
        <v>0.02</v>
      </c>
      <c r="T239"/>
      <c r="U239"/>
      <c r="V239" s="345">
        <v>7.5999999999999998E-2</v>
      </c>
      <c r="W239" s="345">
        <v>9.7000000000000003E-2</v>
      </c>
      <c r="X239"/>
      <c r="Y239"/>
      <c r="Z239"/>
      <c r="AA239"/>
      <c r="AB239"/>
      <c r="AC239" s="347">
        <v>31</v>
      </c>
      <c r="AD239"/>
      <c r="AE239"/>
      <c r="AF239"/>
      <c r="AG239"/>
      <c r="AH239" s="347">
        <v>62</v>
      </c>
      <c r="AI239"/>
      <c r="AJ239" s="347">
        <v>23.5</v>
      </c>
      <c r="AK239"/>
      <c r="AL239" s="347">
        <v>7.9</v>
      </c>
      <c r="AM239" s="345">
        <v>5.5E-2</v>
      </c>
      <c r="AN239"/>
      <c r="AO239" s="347">
        <v>18.899999999999999</v>
      </c>
      <c r="AP239" s="344">
        <v>85.07</v>
      </c>
      <c r="AQ239" s="344">
        <v>1.08</v>
      </c>
      <c r="AR239"/>
      <c r="AS239"/>
      <c r="AT239"/>
      <c r="AU239"/>
      <c r="AV239" s="345">
        <v>14.79</v>
      </c>
      <c r="AW239" s="345">
        <v>13.46</v>
      </c>
      <c r="AX239"/>
      <c r="AY239"/>
      <c r="AZ239"/>
      <c r="BA239"/>
      <c r="BB239"/>
      <c r="BC239"/>
      <c r="BD239" s="344">
        <v>31.66</v>
      </c>
      <c r="BE239" s="344"/>
      <c r="BF239" s="344">
        <v>12.43</v>
      </c>
    </row>
    <row r="240" spans="1:58" x14ac:dyDescent="0.25">
      <c r="A240" s="232">
        <v>41145</v>
      </c>
      <c r="B240" s="344">
        <v>6.89</v>
      </c>
      <c r="C240" s="345">
        <v>5.92</v>
      </c>
      <c r="D240"/>
      <c r="E240"/>
      <c r="F240"/>
      <c r="G240"/>
      <c r="H240" s="344">
        <v>7.22</v>
      </c>
      <c r="I240" s="344">
        <v>1.98</v>
      </c>
      <c r="J240"/>
      <c r="K240"/>
      <c r="L240"/>
      <c r="M240"/>
      <c r="N240" s="346">
        <v>31</v>
      </c>
      <c r="O240"/>
      <c r="P240"/>
      <c r="Q240"/>
      <c r="R240" s="346">
        <v>0</v>
      </c>
      <c r="S240" s="345">
        <v>4.8000000000000001E-2</v>
      </c>
      <c r="T240"/>
      <c r="U240"/>
      <c r="V240" s="345">
        <v>7.9000000000000001E-2</v>
      </c>
      <c r="W240" s="345">
        <v>8.1000000000000003E-2</v>
      </c>
      <c r="X240"/>
      <c r="Y240"/>
      <c r="Z240"/>
      <c r="AA240"/>
      <c r="AB240"/>
      <c r="AC240" s="347">
        <v>30.8</v>
      </c>
      <c r="AD240"/>
      <c r="AE240"/>
      <c r="AF240"/>
      <c r="AG240"/>
      <c r="AH240" s="347">
        <v>61.6</v>
      </c>
      <c r="AI240"/>
      <c r="AJ240" s="347">
        <v>25.4</v>
      </c>
      <c r="AK240"/>
      <c r="AL240" s="347">
        <v>8.8000000000000007</v>
      </c>
      <c r="AM240" s="345">
        <v>0.105</v>
      </c>
      <c r="AN240"/>
      <c r="AO240" s="347">
        <v>18.8</v>
      </c>
      <c r="AP240" s="344">
        <v>80.19</v>
      </c>
      <c r="AQ240" s="344">
        <v>0.8</v>
      </c>
      <c r="AR240"/>
      <c r="AS240"/>
      <c r="AT240"/>
      <c r="AU240"/>
      <c r="AV240" s="345">
        <v>14.375</v>
      </c>
      <c r="AW240" s="345">
        <v>13.12</v>
      </c>
      <c r="AX240"/>
      <c r="AY240"/>
      <c r="AZ240"/>
      <c r="BA240"/>
      <c r="BB240"/>
      <c r="BC240"/>
      <c r="BD240" s="344">
        <v>30.28</v>
      </c>
      <c r="BE240" s="344"/>
      <c r="BF240" s="344">
        <v>12.03</v>
      </c>
    </row>
    <row r="241" spans="1:58" x14ac:dyDescent="0.25">
      <c r="A241" s="232">
        <v>41146</v>
      </c>
      <c r="B241" s="344">
        <v>6.14</v>
      </c>
      <c r="C241" s="345">
        <v>5.91</v>
      </c>
      <c r="D241"/>
      <c r="E241"/>
      <c r="F241"/>
      <c r="G241"/>
      <c r="H241" s="344">
        <v>7.18</v>
      </c>
      <c r="I241" s="344">
        <v>2.02</v>
      </c>
      <c r="J241"/>
      <c r="K241"/>
      <c r="L241"/>
      <c r="M241"/>
      <c r="N241" s="346">
        <v>30</v>
      </c>
      <c r="O241"/>
      <c r="P241"/>
      <c r="Q241"/>
      <c r="R241" s="346">
        <v>0</v>
      </c>
      <c r="S241" s="345">
        <v>5.0999999999999997E-2</v>
      </c>
      <c r="T241"/>
      <c r="U241"/>
      <c r="V241" s="345">
        <v>8.4000000000000005E-2</v>
      </c>
      <c r="W241" s="345">
        <v>8.3000000000000004E-2</v>
      </c>
      <c r="X241"/>
      <c r="Y241"/>
      <c r="Z241"/>
      <c r="AA241"/>
      <c r="AB241"/>
      <c r="AC241" s="347">
        <v>30.7</v>
      </c>
      <c r="AD241"/>
      <c r="AE241"/>
      <c r="AF241"/>
      <c r="AG241"/>
      <c r="AH241" s="347">
        <v>61.5</v>
      </c>
      <c r="AI241"/>
      <c r="AJ241" s="347">
        <v>26.7</v>
      </c>
      <c r="AK241"/>
      <c r="AL241" s="347">
        <v>8.5</v>
      </c>
      <c r="AM241" s="349">
        <f>(AM239+AM240)/2</f>
        <v>0.08</v>
      </c>
      <c r="AN241"/>
      <c r="AO241" s="347">
        <v>18.5</v>
      </c>
      <c r="AP241" s="344">
        <v>79.2</v>
      </c>
      <c r="AQ241" s="344">
        <v>0.78</v>
      </c>
      <c r="AR241"/>
      <c r="AS241"/>
      <c r="AT241"/>
      <c r="AU241"/>
      <c r="AV241" s="345">
        <v>14.01</v>
      </c>
      <c r="AW241" s="345">
        <v>12.82</v>
      </c>
      <c r="AX241"/>
      <c r="AY241"/>
      <c r="AZ241"/>
      <c r="BA241"/>
      <c r="BB241"/>
      <c r="BC241"/>
      <c r="BD241" s="344">
        <v>28.17</v>
      </c>
      <c r="BE241" s="344"/>
      <c r="BF241" s="344">
        <v>13.63</v>
      </c>
    </row>
    <row r="242" spans="1:58" x14ac:dyDescent="0.25">
      <c r="A242" s="232">
        <v>41147</v>
      </c>
      <c r="B242" s="349">
        <f t="shared" ref="B242" si="375">(B240+B241)/2</f>
        <v>6.5149999999999997</v>
      </c>
      <c r="C242" s="339">
        <f>(C239+C240)/2</f>
        <v>5.9</v>
      </c>
      <c r="D242"/>
      <c r="E242"/>
      <c r="F242"/>
      <c r="G242"/>
      <c r="H242" s="349">
        <f>(H240+H241)/2</f>
        <v>7.1999999999999993</v>
      </c>
      <c r="I242" s="344">
        <v>2.0299999999999998</v>
      </c>
      <c r="J242"/>
      <c r="K242"/>
      <c r="L242"/>
      <c r="M242"/>
      <c r="N242" s="349">
        <f t="shared" ref="N242" si="376">(N240+N241)/2</f>
        <v>30.5</v>
      </c>
      <c r="O242"/>
      <c r="P242"/>
      <c r="Q242"/>
      <c r="R242" s="349">
        <f t="shared" ref="R242" si="377">(R240+R241)/2</f>
        <v>0</v>
      </c>
      <c r="S242" s="349">
        <f>(S240+S241)/2</f>
        <v>4.9500000000000002E-2</v>
      </c>
      <c r="T242"/>
      <c r="U242"/>
      <c r="V242" s="349">
        <f t="shared" ref="V242:W242" si="378">(V240+V241)/2</f>
        <v>8.1500000000000003E-2</v>
      </c>
      <c r="W242" s="349">
        <f t="shared" si="378"/>
        <v>8.2000000000000003E-2</v>
      </c>
      <c r="X242"/>
      <c r="Y242"/>
      <c r="Z242"/>
      <c r="AA242"/>
      <c r="AB242"/>
      <c r="AC242" s="349">
        <f t="shared" ref="AC242" si="379">(AC240+AC241)/2</f>
        <v>30.75</v>
      </c>
      <c r="AD242"/>
      <c r="AE242"/>
      <c r="AF242"/>
      <c r="AG242"/>
      <c r="AH242" s="349">
        <f t="shared" ref="AH242" si="380">(AH240+AH241)/2</f>
        <v>61.55</v>
      </c>
      <c r="AI242"/>
      <c r="AJ242" s="349">
        <f t="shared" ref="AJ242" si="381">(AJ240+AJ241)/2</f>
        <v>26.049999999999997</v>
      </c>
      <c r="AK242"/>
      <c r="AL242" s="349">
        <f t="shared" ref="AL242" si="382">(AL240+AL241)/2</f>
        <v>8.65</v>
      </c>
      <c r="AM242" s="349">
        <f>(AM240+AM241)/2</f>
        <v>9.2499999999999999E-2</v>
      </c>
      <c r="AN242"/>
      <c r="AO242" s="349">
        <f>(AO240+AO241)/2</f>
        <v>18.649999999999999</v>
      </c>
      <c r="AP242" s="344">
        <v>75.430000000000007</v>
      </c>
      <c r="AQ242" s="344">
        <v>0.73</v>
      </c>
      <c r="AR242"/>
      <c r="AS242"/>
      <c r="AT242"/>
      <c r="AU242"/>
      <c r="AV242" s="345">
        <v>13.747</v>
      </c>
      <c r="AW242" s="345">
        <v>12.455</v>
      </c>
      <c r="AX242"/>
      <c r="AY242"/>
      <c r="AZ242"/>
      <c r="BA242"/>
      <c r="BB242"/>
      <c r="BC242"/>
      <c r="BD242" s="344">
        <v>28.17</v>
      </c>
      <c r="BE242" s="344"/>
      <c r="BF242" s="344">
        <v>13.63</v>
      </c>
    </row>
    <row r="243" spans="1:58" x14ac:dyDescent="0.25">
      <c r="A243" s="232">
        <v>41148</v>
      </c>
      <c r="B243" s="344">
        <v>6</v>
      </c>
      <c r="C243" s="345">
        <v>5.93</v>
      </c>
      <c r="D243"/>
      <c r="E243"/>
      <c r="F243"/>
      <c r="G243"/>
      <c r="H243" s="344">
        <v>7.19</v>
      </c>
      <c r="I243" s="344">
        <v>2.0699999999999998</v>
      </c>
      <c r="J243"/>
      <c r="K243"/>
      <c r="L243"/>
      <c r="M243"/>
      <c r="N243" s="346">
        <v>30</v>
      </c>
      <c r="O243"/>
      <c r="P243"/>
      <c r="Q243"/>
      <c r="R243" s="346">
        <v>0</v>
      </c>
      <c r="S243" s="345">
        <v>3.7999999999999999E-2</v>
      </c>
      <c r="T243"/>
      <c r="U243"/>
      <c r="V243" s="345">
        <v>7.8E-2</v>
      </c>
      <c r="W243" s="345">
        <v>7.5999999999999998E-2</v>
      </c>
      <c r="X243"/>
      <c r="Y243"/>
      <c r="Z243"/>
      <c r="AA243"/>
      <c r="AB243"/>
      <c r="AC243" s="347">
        <v>26.5</v>
      </c>
      <c r="AD243"/>
      <c r="AE243"/>
      <c r="AF243"/>
      <c r="AG243"/>
      <c r="AH243" s="347">
        <v>53</v>
      </c>
      <c r="AI243"/>
      <c r="AJ243" s="347">
        <v>25.9</v>
      </c>
      <c r="AK243"/>
      <c r="AL243" s="347">
        <v>8.3000000000000007</v>
      </c>
      <c r="AM243" s="345">
        <v>0.08</v>
      </c>
      <c r="AN243"/>
      <c r="AO243" s="347">
        <v>18</v>
      </c>
      <c r="AP243" s="344">
        <v>89.37</v>
      </c>
      <c r="AQ243" s="344">
        <v>0.9</v>
      </c>
      <c r="AR243"/>
      <c r="AS243"/>
      <c r="AT243"/>
      <c r="AU243"/>
      <c r="AV243" s="345">
        <v>15.96</v>
      </c>
      <c r="AW243" s="345">
        <v>13.654999999999999</v>
      </c>
      <c r="AX243"/>
      <c r="AY243"/>
      <c r="AZ243"/>
      <c r="BA243"/>
      <c r="BB243"/>
      <c r="BC243"/>
      <c r="BD243" s="344">
        <v>31.87</v>
      </c>
      <c r="BE243" s="344"/>
      <c r="BF243" s="344">
        <v>14.67</v>
      </c>
    </row>
    <row r="244" spans="1:58" x14ac:dyDescent="0.25">
      <c r="A244" s="232">
        <v>41149</v>
      </c>
      <c r="B244" s="344">
        <v>6.19</v>
      </c>
      <c r="C244" s="345">
        <v>5.81</v>
      </c>
      <c r="D244"/>
      <c r="E244"/>
      <c r="F244"/>
      <c r="G244"/>
      <c r="H244" s="344">
        <v>7.39</v>
      </c>
      <c r="I244" s="344">
        <v>2.0299999999999998</v>
      </c>
      <c r="J244"/>
      <c r="K244"/>
      <c r="L244"/>
      <c r="M244"/>
      <c r="N244" s="346">
        <v>28</v>
      </c>
      <c r="O244"/>
      <c r="P244"/>
      <c r="Q244"/>
      <c r="R244" s="346">
        <v>0</v>
      </c>
      <c r="S244" s="345">
        <v>3.7999999999999999E-2</v>
      </c>
      <c r="T244"/>
      <c r="U244"/>
      <c r="V244" s="345">
        <v>8.5999999999999993E-2</v>
      </c>
      <c r="W244" s="345">
        <v>8.8999999999999996E-2</v>
      </c>
      <c r="X244"/>
      <c r="Y244"/>
      <c r="Z244"/>
      <c r="AA244"/>
      <c r="AB244"/>
      <c r="AC244" s="347">
        <v>29</v>
      </c>
      <c r="AD244"/>
      <c r="AE244"/>
      <c r="AF244"/>
      <c r="AG244"/>
      <c r="AH244" s="347">
        <v>58</v>
      </c>
      <c r="AI244"/>
      <c r="AJ244" s="347">
        <v>26.7</v>
      </c>
      <c r="AK244"/>
      <c r="AL244" s="347">
        <v>7.7</v>
      </c>
      <c r="AM244" s="345">
        <v>6.3E-2</v>
      </c>
      <c r="AN244"/>
      <c r="AO244" s="347">
        <v>19.3</v>
      </c>
      <c r="AP244" s="344">
        <v>74.790000000000006</v>
      </c>
      <c r="AQ244" s="344">
        <v>0.82</v>
      </c>
      <c r="AR244"/>
      <c r="AS244"/>
      <c r="AT244"/>
      <c r="AU244"/>
      <c r="AV244" s="345">
        <v>14.97</v>
      </c>
      <c r="AW244" s="345">
        <v>11.91</v>
      </c>
      <c r="AX244"/>
      <c r="AY244"/>
      <c r="AZ244"/>
      <c r="BA244"/>
      <c r="BB244"/>
      <c r="BC244"/>
      <c r="BD244" s="344">
        <v>30.94</v>
      </c>
      <c r="BE244" s="344"/>
      <c r="BF244" s="344">
        <v>12.92</v>
      </c>
    </row>
    <row r="245" spans="1:58" x14ac:dyDescent="0.25">
      <c r="A245" s="232">
        <v>41150</v>
      </c>
      <c r="B245" s="344">
        <v>7.07</v>
      </c>
      <c r="C245" s="345">
        <v>5.77</v>
      </c>
      <c r="D245"/>
      <c r="E245"/>
      <c r="F245"/>
      <c r="G245"/>
      <c r="H245" s="344">
        <v>7.62</v>
      </c>
      <c r="I245" s="344">
        <v>2.09</v>
      </c>
      <c r="J245"/>
      <c r="K245"/>
      <c r="L245"/>
      <c r="M245"/>
      <c r="N245" s="346">
        <v>27</v>
      </c>
      <c r="O245"/>
      <c r="P245"/>
      <c r="Q245"/>
      <c r="R245" s="346">
        <v>0</v>
      </c>
      <c r="S245" s="345">
        <v>0.70899999999999996</v>
      </c>
      <c r="T245"/>
      <c r="U245"/>
      <c r="V245" s="345">
        <v>7.0000000000000007E-2</v>
      </c>
      <c r="W245" s="345">
        <v>8.5999999999999993E-2</v>
      </c>
      <c r="X245"/>
      <c r="Y245"/>
      <c r="Z245"/>
      <c r="AA245"/>
      <c r="AB245"/>
      <c r="AC245" s="347">
        <v>27.2</v>
      </c>
      <c r="AD245"/>
      <c r="AE245"/>
      <c r="AF245"/>
      <c r="AG245"/>
      <c r="AH245" s="347">
        <v>54.4</v>
      </c>
      <c r="AI245"/>
      <c r="AJ245" s="347">
        <v>21.8</v>
      </c>
      <c r="AK245"/>
      <c r="AL245" s="347">
        <v>8.5</v>
      </c>
      <c r="AM245" s="345">
        <v>0.104</v>
      </c>
      <c r="AN245"/>
      <c r="AO245" s="347">
        <v>18.8</v>
      </c>
      <c r="AP245" s="344">
        <v>80.5</v>
      </c>
      <c r="AQ245" s="344">
        <v>0.67</v>
      </c>
      <c r="AR245"/>
      <c r="AS245"/>
      <c r="AT245"/>
      <c r="AU245"/>
      <c r="AV245" s="345">
        <v>16.260999999999999</v>
      </c>
      <c r="AW245" s="345">
        <v>13.227</v>
      </c>
      <c r="AX245"/>
      <c r="AY245"/>
      <c r="AZ245"/>
      <c r="BA245"/>
      <c r="BB245"/>
      <c r="BC245"/>
      <c r="BD245" s="344">
        <v>28.64</v>
      </c>
      <c r="BE245" s="344"/>
      <c r="BF245" s="344">
        <v>15.06</v>
      </c>
    </row>
    <row r="246" spans="1:58" x14ac:dyDescent="0.25">
      <c r="A246" s="232">
        <v>41151</v>
      </c>
      <c r="B246" s="344">
        <v>6.12</v>
      </c>
      <c r="C246" s="345">
        <v>5.77</v>
      </c>
      <c r="D246"/>
      <c r="E246"/>
      <c r="F246"/>
      <c r="G246"/>
      <c r="H246" s="344">
        <v>7.09</v>
      </c>
      <c r="I246" s="344">
        <v>1.93</v>
      </c>
      <c r="J246"/>
      <c r="K246"/>
      <c r="L246"/>
      <c r="M246"/>
      <c r="N246" s="346">
        <v>26</v>
      </c>
      <c r="O246"/>
      <c r="P246"/>
      <c r="Q246"/>
      <c r="R246" s="346">
        <v>0</v>
      </c>
      <c r="S246" s="345">
        <v>0.48799999999999999</v>
      </c>
      <c r="T246"/>
      <c r="U246"/>
      <c r="V246" s="345">
        <v>6.9000000000000006E-2</v>
      </c>
      <c r="W246" s="345">
        <v>7.9000000000000001E-2</v>
      </c>
      <c r="X246"/>
      <c r="Y246"/>
      <c r="Z246"/>
      <c r="AA246"/>
      <c r="AB246"/>
      <c r="AC246" s="347">
        <v>29.6</v>
      </c>
      <c r="AD246"/>
      <c r="AE246"/>
      <c r="AF246"/>
      <c r="AG246"/>
      <c r="AH246" s="347">
        <v>59.3</v>
      </c>
      <c r="AI246"/>
      <c r="AJ246" s="347">
        <v>24.3</v>
      </c>
      <c r="AK246"/>
      <c r="AL246" s="347">
        <v>8.3000000000000007</v>
      </c>
      <c r="AM246" s="345">
        <v>8.8999999999999996E-2</v>
      </c>
      <c r="AN246"/>
      <c r="AO246" s="347">
        <v>18.8</v>
      </c>
      <c r="AP246" s="344">
        <v>76.8</v>
      </c>
      <c r="AQ246" s="344">
        <v>1.1000000000000001</v>
      </c>
      <c r="AR246"/>
      <c r="AS246"/>
      <c r="AT246"/>
      <c r="AU246"/>
      <c r="AV246" s="345">
        <v>13.701000000000001</v>
      </c>
      <c r="AW246" s="345">
        <v>11.494</v>
      </c>
      <c r="AX246"/>
      <c r="AY246"/>
      <c r="AZ246"/>
      <c r="BA246"/>
      <c r="BB246"/>
      <c r="BC246"/>
      <c r="BD246" s="344">
        <v>30.51</v>
      </c>
      <c r="BE246" s="344"/>
      <c r="BF246" s="344">
        <v>14.02</v>
      </c>
    </row>
    <row r="247" spans="1:58" x14ac:dyDescent="0.25">
      <c r="A247" s="232">
        <v>41152</v>
      </c>
      <c r="B247" s="344">
        <v>6.21</v>
      </c>
      <c r="C247" s="345">
        <v>5.87</v>
      </c>
      <c r="D247"/>
      <c r="E247"/>
      <c r="F247"/>
      <c r="G247"/>
      <c r="H247" s="344">
        <v>7.23</v>
      </c>
      <c r="I247" s="344">
        <v>2</v>
      </c>
      <c r="J247"/>
      <c r="K247"/>
      <c r="L247"/>
      <c r="M247"/>
      <c r="N247" s="346">
        <v>25</v>
      </c>
      <c r="O247"/>
      <c r="P247"/>
      <c r="Q247"/>
      <c r="R247" s="346">
        <v>0</v>
      </c>
      <c r="S247" s="345">
        <v>0.47199999999999998</v>
      </c>
      <c r="T247"/>
      <c r="U247"/>
      <c r="V247" s="345">
        <v>7.0999999999999994E-2</v>
      </c>
      <c r="W247" s="345">
        <v>9.0999999999999998E-2</v>
      </c>
      <c r="X247"/>
      <c r="Y247"/>
      <c r="Z247"/>
      <c r="AA247"/>
      <c r="AB247"/>
      <c r="AC247" s="347">
        <v>30.6</v>
      </c>
      <c r="AD247"/>
      <c r="AE247"/>
      <c r="AF247"/>
      <c r="AG247"/>
      <c r="AH247" s="347">
        <v>61.2</v>
      </c>
      <c r="AI247"/>
      <c r="AJ247" s="347">
        <v>25.8</v>
      </c>
      <c r="AK247"/>
      <c r="AL247" s="347">
        <v>8</v>
      </c>
      <c r="AM247" s="345">
        <v>7.3999999999999996E-2</v>
      </c>
      <c r="AN247"/>
      <c r="AO247" s="347">
        <v>18.8</v>
      </c>
      <c r="AP247" s="344">
        <v>73.69</v>
      </c>
      <c r="AQ247" s="344">
        <v>0.63</v>
      </c>
      <c r="AR247"/>
      <c r="AS247"/>
      <c r="AT247"/>
      <c r="AU247"/>
      <c r="AV247" s="345">
        <v>14.85</v>
      </c>
      <c r="AW247" s="345">
        <v>12.744</v>
      </c>
      <c r="AX247"/>
      <c r="AY247"/>
      <c r="AZ247"/>
      <c r="BA247"/>
      <c r="BB247"/>
      <c r="BC247"/>
      <c r="BD247" s="344">
        <v>29.24</v>
      </c>
      <c r="BE247" s="344"/>
      <c r="BF247" s="344">
        <v>13.12</v>
      </c>
    </row>
    <row r="248" spans="1:58" x14ac:dyDescent="0.25">
      <c r="A248" s="232">
        <v>41153</v>
      </c>
      <c r="B248" s="344">
        <v>6.43</v>
      </c>
      <c r="C248" s="345">
        <v>5.91</v>
      </c>
      <c r="D248"/>
      <c r="E248"/>
      <c r="F248"/>
      <c r="G248"/>
      <c r="H248" s="344">
        <v>7.42</v>
      </c>
      <c r="I248" s="344">
        <v>1.93</v>
      </c>
      <c r="J248"/>
      <c r="K248"/>
      <c r="L248"/>
      <c r="M248"/>
      <c r="N248" s="346">
        <v>31</v>
      </c>
      <c r="O248"/>
      <c r="P248"/>
      <c r="Q248"/>
      <c r="R248" s="346">
        <v>0</v>
      </c>
      <c r="S248" s="345">
        <v>0.54700000000000004</v>
      </c>
      <c r="T248"/>
      <c r="U248"/>
      <c r="V248" s="345">
        <v>9.4E-2</v>
      </c>
      <c r="W248" s="345">
        <v>0.21199999999999999</v>
      </c>
      <c r="X248"/>
      <c r="Y248"/>
      <c r="Z248"/>
      <c r="AA248"/>
      <c r="AB248"/>
      <c r="AC248" s="347">
        <v>28.4</v>
      </c>
      <c r="AD248"/>
      <c r="AE248"/>
      <c r="AF248"/>
      <c r="AG248"/>
      <c r="AH248" s="347">
        <v>56.8</v>
      </c>
      <c r="AI248"/>
      <c r="AJ248" s="347">
        <v>35.299999999999997</v>
      </c>
      <c r="AK248"/>
      <c r="AL248" s="347">
        <v>7.4</v>
      </c>
      <c r="AM248" s="345">
        <v>6.0999999999999999E-2</v>
      </c>
      <c r="AN248"/>
      <c r="AO248" s="347">
        <v>18.399999999999999</v>
      </c>
      <c r="AP248" s="344">
        <v>70.8</v>
      </c>
      <c r="AQ248" s="344">
        <v>0.56000000000000005</v>
      </c>
      <c r="AR248"/>
      <c r="AS248"/>
      <c r="AT248"/>
      <c r="AU248"/>
      <c r="AV248" s="345">
        <v>13.07</v>
      </c>
      <c r="AW248" s="345">
        <v>12.88</v>
      </c>
      <c r="AX248"/>
      <c r="AY248"/>
      <c r="AZ248"/>
      <c r="BA248"/>
      <c r="BB248"/>
      <c r="BC248"/>
      <c r="BD248" s="344">
        <v>31.64</v>
      </c>
      <c r="BE248" s="344"/>
      <c r="BF248" s="344">
        <v>13.88</v>
      </c>
    </row>
    <row r="249" spans="1:58" x14ac:dyDescent="0.25">
      <c r="A249" s="232">
        <v>41154</v>
      </c>
      <c r="B249" s="349">
        <f t="shared" ref="B249" si="383">(B247+B248)/2</f>
        <v>6.32</v>
      </c>
      <c r="C249" s="339">
        <f>(C246+C247)/2</f>
        <v>5.82</v>
      </c>
      <c r="D249"/>
      <c r="E249"/>
      <c r="F249"/>
      <c r="G249"/>
      <c r="H249" s="349">
        <f t="shared" ref="H249:I249" si="384">(H247+H248)/2</f>
        <v>7.3250000000000002</v>
      </c>
      <c r="I249" s="349">
        <f t="shared" si="384"/>
        <v>1.9649999999999999</v>
      </c>
      <c r="J249"/>
      <c r="K249"/>
      <c r="L249"/>
      <c r="M249"/>
      <c r="N249" s="349">
        <f t="shared" ref="N249" si="385">(N247+N248)/2</f>
        <v>28</v>
      </c>
      <c r="O249"/>
      <c r="P249"/>
      <c r="Q249"/>
      <c r="R249" s="349">
        <f t="shared" ref="R249:S249" si="386">(R247+R248)/2</f>
        <v>0</v>
      </c>
      <c r="S249" s="349">
        <f t="shared" si="386"/>
        <v>0.50950000000000006</v>
      </c>
      <c r="T249"/>
      <c r="U249"/>
      <c r="V249" s="349">
        <f t="shared" ref="V249:W249" si="387">(V247+V248)/2</f>
        <v>8.249999999999999E-2</v>
      </c>
      <c r="W249" s="349">
        <f t="shared" si="387"/>
        <v>0.1515</v>
      </c>
      <c r="X249"/>
      <c r="Y249"/>
      <c r="Z249"/>
      <c r="AA249"/>
      <c r="AB249"/>
      <c r="AC249" s="349">
        <f t="shared" ref="AC249" si="388">(AC247+AC248)/2</f>
        <v>29.5</v>
      </c>
      <c r="AD249"/>
      <c r="AE249"/>
      <c r="AF249"/>
      <c r="AG249"/>
      <c r="AH249" s="349">
        <f t="shared" ref="AH249" si="389">(AH247+AH248)/2</f>
        <v>59</v>
      </c>
      <c r="AI249"/>
      <c r="AJ249" s="349">
        <f t="shared" ref="AJ249" si="390">(AJ247+AJ248)/2</f>
        <v>30.549999999999997</v>
      </c>
      <c r="AK249"/>
      <c r="AL249" s="349">
        <f t="shared" ref="AL249:AM249" si="391">(AL247+AL248)/2</f>
        <v>7.7</v>
      </c>
      <c r="AM249" s="349">
        <f t="shared" si="391"/>
        <v>6.7500000000000004E-2</v>
      </c>
      <c r="AN249"/>
      <c r="AO249" s="349">
        <f t="shared" ref="AO249:AQ249" si="392">(AO247+AO248)/2</f>
        <v>18.600000000000001</v>
      </c>
      <c r="AP249" s="349">
        <f t="shared" si="392"/>
        <v>72.245000000000005</v>
      </c>
      <c r="AQ249" s="349">
        <f t="shared" si="392"/>
        <v>0.59499999999999997</v>
      </c>
      <c r="AR249"/>
      <c r="AS249"/>
      <c r="AT249"/>
      <c r="AU249"/>
      <c r="AV249" s="339">
        <f>(AV246+AV247)/2</f>
        <v>14.275500000000001</v>
      </c>
      <c r="AW249" s="339">
        <f>(AW246+AW247)/2</f>
        <v>12.119</v>
      </c>
      <c r="AX249"/>
      <c r="AY249"/>
      <c r="AZ249"/>
      <c r="BA249"/>
      <c r="BB249"/>
      <c r="BC249"/>
      <c r="BD249" s="349">
        <f t="shared" ref="BD249" si="393">(BD247+BD248)/2</f>
        <v>30.439999999999998</v>
      </c>
      <c r="BE249" s="344"/>
      <c r="BF249" s="344"/>
    </row>
    <row r="250" spans="1:58" ht="15.75" thickBot="1" x14ac:dyDescent="0.3">
      <c r="A250" s="232">
        <v>41155</v>
      </c>
      <c r="B250" s="362">
        <v>7.45</v>
      </c>
      <c r="C250" s="365">
        <v>5.98</v>
      </c>
      <c r="D250"/>
      <c r="E250"/>
      <c r="F250"/>
      <c r="G250"/>
      <c r="H250" s="362">
        <v>7.12</v>
      </c>
      <c r="I250" s="362">
        <v>1.89</v>
      </c>
      <c r="J250"/>
      <c r="K250"/>
      <c r="L250"/>
      <c r="M250"/>
      <c r="N250" s="366">
        <v>31</v>
      </c>
      <c r="O250"/>
      <c r="P250"/>
      <c r="Q250"/>
      <c r="R250" s="366">
        <v>0</v>
      </c>
      <c r="S250" s="365">
        <v>0.52400000000000002</v>
      </c>
      <c r="T250"/>
      <c r="U250"/>
      <c r="V250" s="365">
        <v>0.13200000000000001</v>
      </c>
      <c r="W250" s="365">
        <v>9.5000000000000001E-2</v>
      </c>
      <c r="X250"/>
      <c r="Y250"/>
      <c r="Z250"/>
      <c r="AA250"/>
      <c r="AB250"/>
      <c r="AC250" s="367">
        <v>29.2</v>
      </c>
      <c r="AD250"/>
      <c r="AE250"/>
      <c r="AF250"/>
      <c r="AG250"/>
      <c r="AH250" s="367">
        <v>58.4</v>
      </c>
      <c r="AI250"/>
      <c r="AJ250" s="367">
        <v>24</v>
      </c>
      <c r="AK250"/>
      <c r="AL250" s="367">
        <v>8.1999999999999993</v>
      </c>
      <c r="AM250" s="365">
        <v>8.5000000000000006E-2</v>
      </c>
      <c r="AN250"/>
      <c r="AO250" s="367">
        <v>16.5</v>
      </c>
      <c r="AP250" s="362">
        <v>79.8</v>
      </c>
      <c r="AQ250" s="362">
        <v>1.04</v>
      </c>
      <c r="AR250"/>
      <c r="AS250"/>
      <c r="AT250"/>
      <c r="AU250"/>
      <c r="AV250" s="365">
        <v>14.048999999999999</v>
      </c>
      <c r="AW250" s="365">
        <v>12.358000000000001</v>
      </c>
      <c r="AX250"/>
      <c r="AY250"/>
      <c r="AZ250"/>
      <c r="BA250"/>
      <c r="BB250"/>
      <c r="BC250"/>
      <c r="BD250" s="362">
        <v>29.11</v>
      </c>
      <c r="BE250" s="362"/>
      <c r="BF250" s="362">
        <v>13.7</v>
      </c>
    </row>
    <row r="251" spans="1:58" x14ac:dyDescent="0.25">
      <c r="A251" s="232">
        <v>41156</v>
      </c>
      <c r="B251" s="372">
        <v>7.68</v>
      </c>
      <c r="C251" s="368">
        <v>6.1</v>
      </c>
      <c r="D251"/>
      <c r="E251"/>
      <c r="F251"/>
      <c r="G251"/>
      <c r="H251" s="372">
        <v>7.12</v>
      </c>
      <c r="I251" s="372">
        <v>1.82</v>
      </c>
      <c r="J251"/>
      <c r="K251"/>
      <c r="L251"/>
      <c r="M251"/>
      <c r="N251" s="373">
        <v>30</v>
      </c>
      <c r="O251"/>
      <c r="P251"/>
      <c r="Q251"/>
      <c r="R251" s="373">
        <v>0</v>
      </c>
      <c r="S251" s="368">
        <v>0.55300000000000005</v>
      </c>
      <c r="T251"/>
      <c r="U251"/>
      <c r="V251" s="368">
        <v>6.7000000000000004E-2</v>
      </c>
      <c r="W251" s="368">
        <v>9.4E-2</v>
      </c>
      <c r="X251"/>
      <c r="Y251"/>
      <c r="Z251"/>
      <c r="AA251"/>
      <c r="AB251"/>
      <c r="AC251" s="374">
        <v>28.7</v>
      </c>
      <c r="AD251"/>
      <c r="AE251"/>
      <c r="AF251"/>
      <c r="AG251"/>
      <c r="AH251" s="374">
        <v>57.6</v>
      </c>
      <c r="AI251"/>
      <c r="AJ251" s="374">
        <v>23.1</v>
      </c>
      <c r="AK251"/>
      <c r="AL251" s="374">
        <v>7.9</v>
      </c>
      <c r="AM251" s="368">
        <v>8.1000000000000003E-2</v>
      </c>
      <c r="AN251"/>
      <c r="AO251" s="374">
        <v>16.600000000000001</v>
      </c>
      <c r="AP251" s="372">
        <v>76.45</v>
      </c>
      <c r="AQ251" s="372">
        <v>0.79</v>
      </c>
      <c r="AR251"/>
      <c r="AS251"/>
      <c r="AT251"/>
      <c r="AU251"/>
      <c r="AV251" s="368">
        <v>14.057</v>
      </c>
      <c r="AW251" s="368">
        <v>13.294</v>
      </c>
      <c r="AX251"/>
      <c r="AY251"/>
      <c r="AZ251"/>
      <c r="BA251"/>
      <c r="BB251"/>
      <c r="BC251"/>
      <c r="BD251" s="372">
        <v>30.04</v>
      </c>
      <c r="BE251" s="372"/>
      <c r="BF251" s="372">
        <v>13.12</v>
      </c>
    </row>
    <row r="252" spans="1:58" x14ac:dyDescent="0.25">
      <c r="A252" s="232">
        <v>41157</v>
      </c>
      <c r="B252" s="344">
        <v>6.95</v>
      </c>
      <c r="C252" s="345">
        <v>5.93</v>
      </c>
      <c r="D252"/>
      <c r="E252"/>
      <c r="F252"/>
      <c r="G252"/>
      <c r="H252" s="344">
        <v>7.44</v>
      </c>
      <c r="I252" s="344">
        <v>1.84</v>
      </c>
      <c r="J252"/>
      <c r="K252"/>
      <c r="L252"/>
      <c r="M252"/>
      <c r="N252" s="346">
        <v>34</v>
      </c>
      <c r="O252"/>
      <c r="P252"/>
      <c r="Q252"/>
      <c r="R252" s="346">
        <v>0</v>
      </c>
      <c r="S252" s="345">
        <v>0.67</v>
      </c>
      <c r="T252"/>
      <c r="U252"/>
      <c r="V252" s="345">
        <v>7.6999999999999999E-2</v>
      </c>
      <c r="W252" s="345">
        <v>0.111</v>
      </c>
      <c r="X252"/>
      <c r="Y252"/>
      <c r="Z252"/>
      <c r="AA252"/>
      <c r="AB252"/>
      <c r="AC252" s="347">
        <v>29.2</v>
      </c>
      <c r="AD252"/>
      <c r="AE252"/>
      <c r="AF252"/>
      <c r="AG252"/>
      <c r="AH252" s="347">
        <v>58.5</v>
      </c>
      <c r="AI252"/>
      <c r="AJ252" s="347">
        <v>23.3</v>
      </c>
      <c r="AK252"/>
      <c r="AL252" s="347">
        <v>7.1</v>
      </c>
      <c r="AM252" s="345">
        <v>9.4E-2</v>
      </c>
      <c r="AN252"/>
      <c r="AO252" s="347">
        <v>16.8</v>
      </c>
      <c r="AP252" s="344">
        <v>68.62</v>
      </c>
      <c r="AQ252" s="344">
        <v>0.53</v>
      </c>
      <c r="AR252"/>
      <c r="AS252"/>
      <c r="AT252"/>
      <c r="AU252"/>
      <c r="AV252" s="345">
        <v>13.97</v>
      </c>
      <c r="AW252" s="345">
        <v>13.153</v>
      </c>
      <c r="AX252"/>
      <c r="AY252"/>
      <c r="AZ252"/>
      <c r="BA252"/>
      <c r="BB252"/>
      <c r="BC252"/>
      <c r="BD252" s="344">
        <v>30.18</v>
      </c>
      <c r="BE252" s="344"/>
      <c r="BF252" s="344">
        <v>12.68</v>
      </c>
    </row>
    <row r="253" spans="1:58" x14ac:dyDescent="0.25">
      <c r="A253" s="232">
        <v>41158</v>
      </c>
      <c r="B253" s="344">
        <v>6.87</v>
      </c>
      <c r="C253" s="345">
        <v>5.49</v>
      </c>
      <c r="D253"/>
      <c r="E253"/>
      <c r="F253"/>
      <c r="G253"/>
      <c r="H253" s="344">
        <v>7.55</v>
      </c>
      <c r="I253" s="344">
        <v>1.82</v>
      </c>
      <c r="J253"/>
      <c r="K253"/>
      <c r="L253"/>
      <c r="M253"/>
      <c r="N253" s="346">
        <v>37</v>
      </c>
      <c r="O253"/>
      <c r="P253"/>
      <c r="Q253"/>
      <c r="R253" s="346">
        <v>0</v>
      </c>
      <c r="S253" s="345">
        <v>0.621</v>
      </c>
      <c r="T253"/>
      <c r="U253"/>
      <c r="V253" s="345">
        <v>8.4000000000000005E-2</v>
      </c>
      <c r="W253" s="345">
        <v>9.5000000000000001E-2</v>
      </c>
      <c r="X253"/>
      <c r="Y253"/>
      <c r="Z253"/>
      <c r="AA253"/>
      <c r="AB253"/>
      <c r="AC253" s="347">
        <v>30.4</v>
      </c>
      <c r="AD253"/>
      <c r="AE253"/>
      <c r="AF253"/>
      <c r="AG253"/>
      <c r="AH253" s="347">
        <v>60.8</v>
      </c>
      <c r="AI253"/>
      <c r="AJ253" s="347">
        <v>25.6</v>
      </c>
      <c r="AK253"/>
      <c r="AL253" s="347">
        <v>6.4</v>
      </c>
      <c r="AM253" s="345">
        <v>8.6999999999999994E-2</v>
      </c>
      <c r="AN253"/>
      <c r="AO253" s="347">
        <v>16.899999999999999</v>
      </c>
      <c r="AP253" s="344">
        <v>81.41</v>
      </c>
      <c r="AQ253" s="344">
        <v>1.1399999999999999</v>
      </c>
      <c r="AR253"/>
      <c r="AS253"/>
      <c r="AT253"/>
      <c r="AU253"/>
      <c r="AV253" s="345">
        <v>14.192</v>
      </c>
      <c r="AW253" s="345">
        <v>12.497999999999999</v>
      </c>
      <c r="AX253"/>
      <c r="AY253"/>
      <c r="AZ253"/>
      <c r="BA253"/>
      <c r="BB253"/>
      <c r="BC253"/>
      <c r="BD253" s="344">
        <v>29.76</v>
      </c>
      <c r="BE253" s="344"/>
      <c r="BF253" s="344">
        <v>11.89</v>
      </c>
    </row>
    <row r="254" spans="1:58" x14ac:dyDescent="0.25">
      <c r="A254" s="232">
        <v>41159</v>
      </c>
      <c r="B254" s="344">
        <v>5.99</v>
      </c>
      <c r="C254" s="345">
        <v>5.56</v>
      </c>
      <c r="D254"/>
      <c r="E254"/>
      <c r="F254"/>
      <c r="G254"/>
      <c r="H254" s="344">
        <v>7.65</v>
      </c>
      <c r="I254" s="344">
        <v>1.82</v>
      </c>
      <c r="J254"/>
      <c r="K254"/>
      <c r="L254"/>
      <c r="M254"/>
      <c r="N254" s="346">
        <v>39</v>
      </c>
      <c r="O254"/>
      <c r="P254"/>
      <c r="Q254"/>
      <c r="R254" s="346">
        <v>0</v>
      </c>
      <c r="S254" s="345">
        <v>0.53100000000000003</v>
      </c>
      <c r="T254"/>
      <c r="U254"/>
      <c r="V254" s="345">
        <v>0.10100000000000001</v>
      </c>
      <c r="W254" s="345">
        <v>0.108</v>
      </c>
      <c r="X254"/>
      <c r="Y254"/>
      <c r="Z254"/>
      <c r="AA254"/>
      <c r="AB254"/>
      <c r="AC254" s="347">
        <v>31</v>
      </c>
      <c r="AD254"/>
      <c r="AE254"/>
      <c r="AF254"/>
      <c r="AG254"/>
      <c r="AH254" s="347">
        <v>62</v>
      </c>
      <c r="AI254"/>
      <c r="AJ254" s="347">
        <v>25.9</v>
      </c>
      <c r="AK254"/>
      <c r="AL254" s="347">
        <v>6.3</v>
      </c>
      <c r="AM254" s="345">
        <v>9.0999999999999998E-2</v>
      </c>
      <c r="AN254"/>
      <c r="AO254" s="347">
        <v>16.399999999999999</v>
      </c>
      <c r="AP254" s="344">
        <v>71.650000000000006</v>
      </c>
      <c r="AQ254" s="344">
        <v>0.7</v>
      </c>
      <c r="AR254"/>
      <c r="AS254"/>
      <c r="AT254"/>
      <c r="AU254"/>
      <c r="AV254" s="345">
        <v>13.753</v>
      </c>
      <c r="AW254" s="345">
        <v>12.914</v>
      </c>
      <c r="AX254"/>
      <c r="AY254"/>
      <c r="AZ254"/>
      <c r="BA254"/>
      <c r="BB254"/>
      <c r="BC254"/>
      <c r="BD254" s="344">
        <v>29.32</v>
      </c>
      <c r="BE254" s="344"/>
      <c r="BF254" s="344">
        <v>13.49</v>
      </c>
    </row>
    <row r="255" spans="1:58" x14ac:dyDescent="0.25">
      <c r="A255" s="232">
        <v>41160</v>
      </c>
      <c r="B255" s="344">
        <v>5.78</v>
      </c>
      <c r="C255" s="345">
        <v>5.79</v>
      </c>
      <c r="D255"/>
      <c r="E255"/>
      <c r="F255"/>
      <c r="G255"/>
      <c r="H255" s="344">
        <v>7.54</v>
      </c>
      <c r="I255" s="344">
        <v>1.83</v>
      </c>
      <c r="J255"/>
      <c r="K255"/>
      <c r="L255"/>
      <c r="M255"/>
      <c r="N255" s="346">
        <v>38</v>
      </c>
      <c r="O255"/>
      <c r="P255"/>
      <c r="Q255"/>
      <c r="R255" s="346">
        <v>0</v>
      </c>
      <c r="S255" s="345">
        <v>0.497</v>
      </c>
      <c r="T255"/>
      <c r="U255"/>
      <c r="V255" s="345">
        <v>0.108</v>
      </c>
      <c r="W255" s="345">
        <v>0.10199999999999999</v>
      </c>
      <c r="X255"/>
      <c r="Y255"/>
      <c r="Z255"/>
      <c r="AA255"/>
      <c r="AB255"/>
      <c r="AC255" s="347">
        <v>30.1</v>
      </c>
      <c r="AD255"/>
      <c r="AE255"/>
      <c r="AF255"/>
      <c r="AG255"/>
      <c r="AH255" s="347">
        <v>60.2</v>
      </c>
      <c r="AI255"/>
      <c r="AJ255" s="347">
        <v>25.9</v>
      </c>
      <c r="AK255"/>
      <c r="AL255" s="347">
        <v>7.1</v>
      </c>
      <c r="AM255" s="345">
        <v>0.08</v>
      </c>
      <c r="AN255"/>
      <c r="AO255" s="347">
        <v>16.2</v>
      </c>
      <c r="AP255" s="344">
        <v>78.260000000000005</v>
      </c>
      <c r="AQ255" s="344">
        <v>0.94</v>
      </c>
      <c r="AR255"/>
      <c r="AS255"/>
      <c r="AT255"/>
      <c r="AU255"/>
      <c r="AV255" s="345">
        <v>14.067</v>
      </c>
      <c r="AW255" s="345">
        <v>12.804</v>
      </c>
      <c r="AX255"/>
      <c r="AY255"/>
      <c r="AZ255"/>
      <c r="BA255"/>
      <c r="BB255"/>
      <c r="BC255"/>
      <c r="BD255" s="344">
        <v>30.42</v>
      </c>
      <c r="BE255" s="344"/>
      <c r="BF255" s="344">
        <v>15.59</v>
      </c>
    </row>
    <row r="256" spans="1:58" x14ac:dyDescent="0.25">
      <c r="A256" s="232">
        <v>41161</v>
      </c>
      <c r="B256" s="349">
        <f t="shared" ref="B256" si="394">(B254+B255)/2</f>
        <v>5.8849999999999998</v>
      </c>
      <c r="C256" s="339">
        <f>(C253+C254)/2</f>
        <v>5.5250000000000004</v>
      </c>
      <c r="D256"/>
      <c r="E256"/>
      <c r="F256"/>
      <c r="G256"/>
      <c r="H256" s="349">
        <f>(H254+H255)/2</f>
        <v>7.5950000000000006</v>
      </c>
      <c r="I256" s="344">
        <v>1.8</v>
      </c>
      <c r="J256"/>
      <c r="K256"/>
      <c r="L256"/>
      <c r="M256"/>
      <c r="N256" s="349">
        <f t="shared" ref="N256" si="395">(N254+N255)/2</f>
        <v>38.5</v>
      </c>
      <c r="O256"/>
      <c r="P256"/>
      <c r="Q256"/>
      <c r="R256" s="349">
        <f t="shared" ref="R256" si="396">(R254+R255)/2</f>
        <v>0</v>
      </c>
      <c r="S256" s="349">
        <f>(S254+S255)/2</f>
        <v>0.51400000000000001</v>
      </c>
      <c r="T256"/>
      <c r="U256"/>
      <c r="V256" s="349">
        <f t="shared" ref="V256:W256" si="397">(V254+V255)/2</f>
        <v>0.10450000000000001</v>
      </c>
      <c r="W256" s="349">
        <f t="shared" si="397"/>
        <v>0.105</v>
      </c>
      <c r="X256"/>
      <c r="Y256"/>
      <c r="Z256"/>
      <c r="AA256"/>
      <c r="AB256"/>
      <c r="AC256" s="349">
        <f t="shared" ref="AC256" si="398">(AC254+AC255)/2</f>
        <v>30.55</v>
      </c>
      <c r="AD256"/>
      <c r="AE256"/>
      <c r="AF256"/>
      <c r="AG256"/>
      <c r="AH256" s="349">
        <f t="shared" ref="AH256" si="399">(AH254+AH255)/2</f>
        <v>61.1</v>
      </c>
      <c r="AI256"/>
      <c r="AJ256" s="349">
        <f t="shared" ref="AJ256" si="400">(AJ254+AJ255)/2</f>
        <v>25.9</v>
      </c>
      <c r="AK256"/>
      <c r="AL256" s="349">
        <f t="shared" ref="AL256:AM256" si="401">(AL254+AL255)/2</f>
        <v>6.6999999999999993</v>
      </c>
      <c r="AM256" s="349">
        <f t="shared" si="401"/>
        <v>8.5499999999999993E-2</v>
      </c>
      <c r="AN256"/>
      <c r="AO256" s="349">
        <f t="shared" ref="AO256" si="402">(AO254+AO255)/2</f>
        <v>16.299999999999997</v>
      </c>
      <c r="AP256" s="344">
        <v>74.62</v>
      </c>
      <c r="AQ256" s="344">
        <v>0.97</v>
      </c>
      <c r="AR256"/>
      <c r="AS256"/>
      <c r="AT256"/>
      <c r="AU256"/>
      <c r="AV256" s="345">
        <v>13.577</v>
      </c>
      <c r="AW256" s="345">
        <v>12.236000000000001</v>
      </c>
      <c r="AX256"/>
      <c r="AY256"/>
      <c r="AZ256"/>
      <c r="BA256"/>
      <c r="BB256"/>
      <c r="BC256"/>
      <c r="BD256" s="349">
        <f>(BD254+BD255)/2</f>
        <v>29.87</v>
      </c>
      <c r="BE256" s="344"/>
      <c r="BF256" s="344"/>
    </row>
    <row r="257" spans="1:58" x14ac:dyDescent="0.25">
      <c r="A257" s="232">
        <v>41162</v>
      </c>
      <c r="B257" s="344">
        <v>6.19</v>
      </c>
      <c r="C257" s="345">
        <v>5.86</v>
      </c>
      <c r="D257"/>
      <c r="E257"/>
      <c r="F257"/>
      <c r="G257"/>
      <c r="H257" s="344">
        <v>7.44</v>
      </c>
      <c r="I257" s="344">
        <v>1.95</v>
      </c>
      <c r="J257"/>
      <c r="K257"/>
      <c r="L257"/>
      <c r="M257"/>
      <c r="N257" s="346">
        <v>43</v>
      </c>
      <c r="O257"/>
      <c r="P257"/>
      <c r="Q257"/>
      <c r="R257" s="346">
        <v>0</v>
      </c>
      <c r="S257" s="345">
        <v>0.64900000000000002</v>
      </c>
      <c r="T257"/>
      <c r="U257"/>
      <c r="V257" s="345">
        <v>0.113</v>
      </c>
      <c r="W257" s="345">
        <v>0.10100000000000001</v>
      </c>
      <c r="X257"/>
      <c r="Y257"/>
      <c r="Z257"/>
      <c r="AA257"/>
      <c r="AB257"/>
      <c r="AC257" s="347">
        <v>29.8</v>
      </c>
      <c r="AD257"/>
      <c r="AE257"/>
      <c r="AF257"/>
      <c r="AG257"/>
      <c r="AH257" s="347">
        <v>59.6</v>
      </c>
      <c r="AI257"/>
      <c r="AJ257" s="347">
        <v>26.4</v>
      </c>
      <c r="AK257"/>
      <c r="AL257" s="347">
        <v>6.8</v>
      </c>
      <c r="AM257" s="345">
        <v>7.3999999999999996E-2</v>
      </c>
      <c r="AN257"/>
      <c r="AO257" s="347">
        <v>16.100000000000001</v>
      </c>
      <c r="AP257" s="344">
        <v>85.07</v>
      </c>
      <c r="AQ257" s="344">
        <v>1.08</v>
      </c>
      <c r="AR257"/>
      <c r="AS257"/>
      <c r="AT257"/>
      <c r="AU257"/>
      <c r="AV257" s="345">
        <v>15.183</v>
      </c>
      <c r="AW257" s="345">
        <v>12.746</v>
      </c>
      <c r="AX257"/>
      <c r="AY257"/>
      <c r="AZ257"/>
      <c r="BA257"/>
      <c r="BB257"/>
      <c r="BC257"/>
      <c r="BD257" s="344">
        <v>31.68</v>
      </c>
      <c r="BE257" s="344"/>
      <c r="BF257" s="344">
        <v>12.69</v>
      </c>
    </row>
    <row r="258" spans="1:58" x14ac:dyDescent="0.25">
      <c r="A258" s="232">
        <v>41163</v>
      </c>
      <c r="B258" s="344">
        <v>6.75</v>
      </c>
      <c r="C258" s="345">
        <v>5.82</v>
      </c>
      <c r="D258"/>
      <c r="E258"/>
      <c r="F258"/>
      <c r="G258"/>
      <c r="H258" s="344">
        <v>7.85</v>
      </c>
      <c r="I258" s="344">
        <v>1.86</v>
      </c>
      <c r="J258"/>
      <c r="K258"/>
      <c r="L258"/>
      <c r="M258"/>
      <c r="N258" s="346">
        <v>43</v>
      </c>
      <c r="O258"/>
      <c r="P258"/>
      <c r="Q258"/>
      <c r="R258" s="346">
        <v>0</v>
      </c>
      <c r="S258" s="345">
        <v>0.61899999999999999</v>
      </c>
      <c r="T258"/>
      <c r="U258"/>
      <c r="V258" s="345">
        <v>8.3000000000000004E-2</v>
      </c>
      <c r="W258" s="345">
        <v>0.108</v>
      </c>
      <c r="X258"/>
      <c r="Y258"/>
      <c r="Z258"/>
      <c r="AA258"/>
      <c r="AB258"/>
      <c r="AC258" s="347">
        <v>29.5</v>
      </c>
      <c r="AD258"/>
      <c r="AE258"/>
      <c r="AF258"/>
      <c r="AG258"/>
      <c r="AH258" s="347">
        <v>59</v>
      </c>
      <c r="AI258"/>
      <c r="AJ258" s="347">
        <v>26.3</v>
      </c>
      <c r="AK258"/>
      <c r="AL258" s="347">
        <v>7.2</v>
      </c>
      <c r="AM258" s="345">
        <v>6.7000000000000004E-2</v>
      </c>
      <c r="AN258"/>
      <c r="AO258" s="347">
        <v>17</v>
      </c>
      <c r="AP258" s="344">
        <v>75.150000000000006</v>
      </c>
      <c r="AQ258" s="344">
        <v>1.18</v>
      </c>
      <c r="AR258"/>
      <c r="AS258"/>
      <c r="AT258"/>
      <c r="AU258"/>
      <c r="AV258" s="345">
        <v>13.718999999999999</v>
      </c>
      <c r="AW258" s="345">
        <v>11.234999999999999</v>
      </c>
      <c r="AX258"/>
      <c r="AY258"/>
      <c r="AZ258"/>
      <c r="BA258"/>
      <c r="BB258"/>
      <c r="BC258"/>
      <c r="BD258" s="344">
        <v>30.88</v>
      </c>
      <c r="BE258" s="344"/>
      <c r="BF258" s="344">
        <v>13.36</v>
      </c>
    </row>
    <row r="259" spans="1:58" x14ac:dyDescent="0.25">
      <c r="A259" s="232">
        <v>41164</v>
      </c>
      <c r="B259" s="344">
        <v>5.98</v>
      </c>
      <c r="C259" s="345">
        <v>5.55</v>
      </c>
      <c r="D259"/>
      <c r="E259"/>
      <c r="F259"/>
      <c r="G259"/>
      <c r="H259" s="344">
        <v>7.65</v>
      </c>
      <c r="I259" s="344">
        <v>1.86</v>
      </c>
      <c r="J259"/>
      <c r="K259"/>
      <c r="L259"/>
      <c r="M259"/>
      <c r="N259" s="346">
        <v>44</v>
      </c>
      <c r="O259"/>
      <c r="P259"/>
      <c r="Q259"/>
      <c r="R259" s="346">
        <v>0</v>
      </c>
      <c r="S259" s="345">
        <v>0.64200000000000002</v>
      </c>
      <c r="T259"/>
      <c r="U259"/>
      <c r="V259" s="345">
        <v>7.2999999999999995E-2</v>
      </c>
      <c r="W259" s="345">
        <v>0.10199999999999999</v>
      </c>
      <c r="X259"/>
      <c r="Y259"/>
      <c r="Z259"/>
      <c r="AA259"/>
      <c r="AB259"/>
      <c r="AC259" s="347">
        <v>29.4</v>
      </c>
      <c r="AD259"/>
      <c r="AE259"/>
      <c r="AF259"/>
      <c r="AG259"/>
      <c r="AH259" s="347">
        <v>58.8</v>
      </c>
      <c r="AI259"/>
      <c r="AJ259" s="347">
        <v>25.9</v>
      </c>
      <c r="AK259"/>
      <c r="AL259" s="347">
        <v>7.1</v>
      </c>
      <c r="AM259" s="345">
        <v>5.5E-2</v>
      </c>
      <c r="AN259"/>
      <c r="AO259" s="347">
        <v>16.2</v>
      </c>
      <c r="AP259" s="344">
        <v>79.69</v>
      </c>
      <c r="AQ259" s="344">
        <v>0.88</v>
      </c>
      <c r="AR259"/>
      <c r="AS259"/>
      <c r="AT259"/>
      <c r="AU259"/>
      <c r="AV259" s="345">
        <v>14.503</v>
      </c>
      <c r="AW259" s="345">
        <v>13.188000000000001</v>
      </c>
      <c r="AX259"/>
      <c r="AY259"/>
      <c r="AZ259"/>
      <c r="BA259"/>
      <c r="BB259"/>
      <c r="BC259"/>
      <c r="BD259" s="344">
        <v>29.37</v>
      </c>
      <c r="BE259" s="344"/>
      <c r="BF259" s="344">
        <v>12.12</v>
      </c>
    </row>
    <row r="260" spans="1:58" x14ac:dyDescent="0.25">
      <c r="A260" s="232">
        <v>41165</v>
      </c>
      <c r="B260" s="344">
        <v>6.08</v>
      </c>
      <c r="C260" s="345">
        <v>5.82</v>
      </c>
      <c r="D260"/>
      <c r="E260"/>
      <c r="F260"/>
      <c r="G260"/>
      <c r="H260" s="344">
        <v>7.63</v>
      </c>
      <c r="I260" s="344">
        <v>1.85</v>
      </c>
      <c r="J260"/>
      <c r="K260"/>
      <c r="L260"/>
      <c r="M260"/>
      <c r="N260" s="346">
        <v>39</v>
      </c>
      <c r="O260"/>
      <c r="P260"/>
      <c r="Q260"/>
      <c r="R260" s="346">
        <v>0</v>
      </c>
      <c r="S260" s="345">
        <v>0.67900000000000005</v>
      </c>
      <c r="T260"/>
      <c r="U260"/>
      <c r="V260" s="345">
        <v>0.106</v>
      </c>
      <c r="W260" s="345">
        <v>0.109</v>
      </c>
      <c r="X260"/>
      <c r="Y260"/>
      <c r="Z260"/>
      <c r="AA260"/>
      <c r="AB260"/>
      <c r="AC260" s="347">
        <v>30.7</v>
      </c>
      <c r="AD260"/>
      <c r="AE260"/>
      <c r="AF260"/>
      <c r="AG260"/>
      <c r="AH260" s="347">
        <v>61.4</v>
      </c>
      <c r="AI260"/>
      <c r="AJ260" s="347">
        <v>24.8</v>
      </c>
      <c r="AK260"/>
      <c r="AL260" s="347">
        <v>7.4</v>
      </c>
      <c r="AM260" s="345">
        <v>7.4999999999999997E-2</v>
      </c>
      <c r="AN260"/>
      <c r="AO260" s="347">
        <v>16.3</v>
      </c>
      <c r="AP260" s="344">
        <v>85.07</v>
      </c>
      <c r="AQ260" s="344">
        <v>1.08</v>
      </c>
      <c r="AR260"/>
      <c r="AS260"/>
      <c r="AT260"/>
      <c r="AU260"/>
      <c r="AV260" s="345">
        <v>14.43</v>
      </c>
      <c r="AW260" s="345">
        <v>13.16</v>
      </c>
      <c r="AX260"/>
      <c r="AY260"/>
      <c r="AZ260"/>
      <c r="BA260"/>
      <c r="BB260"/>
      <c r="BC260"/>
      <c r="BD260" s="344">
        <v>29.55</v>
      </c>
      <c r="BE260" s="344"/>
      <c r="BF260" s="344">
        <v>12.54</v>
      </c>
    </row>
    <row r="261" spans="1:58" x14ac:dyDescent="0.25">
      <c r="A261" s="232">
        <v>41166</v>
      </c>
      <c r="B261" s="344">
        <v>7.26</v>
      </c>
      <c r="C261" s="345">
        <v>5.71</v>
      </c>
      <c r="D261"/>
      <c r="E261"/>
      <c r="F261"/>
      <c r="G261"/>
      <c r="H261" s="344">
        <v>8.6300000000000008</v>
      </c>
      <c r="I261" s="344">
        <v>2.0099999999999998</v>
      </c>
      <c r="J261"/>
      <c r="K261"/>
      <c r="L261"/>
      <c r="M261"/>
      <c r="N261" s="346">
        <v>37</v>
      </c>
      <c r="O261"/>
      <c r="P261"/>
      <c r="Q261"/>
      <c r="R261" s="346">
        <v>0</v>
      </c>
      <c r="S261" s="345">
        <v>0.64800000000000002</v>
      </c>
      <c r="T261"/>
      <c r="U261"/>
      <c r="V261" s="345">
        <v>0.152</v>
      </c>
      <c r="W261" s="345">
        <v>0.11799999999999999</v>
      </c>
      <c r="X261"/>
      <c r="Y261"/>
      <c r="Z261"/>
      <c r="AA261"/>
      <c r="AB261"/>
      <c r="AC261" s="347">
        <v>30.3</v>
      </c>
      <c r="AD261"/>
      <c r="AE261"/>
      <c r="AF261"/>
      <c r="AG261"/>
      <c r="AH261" s="347">
        <v>60.8</v>
      </c>
      <c r="AI261"/>
      <c r="AJ261" s="347">
        <v>23.9</v>
      </c>
      <c r="AK261"/>
      <c r="AL261" s="347">
        <v>8.4</v>
      </c>
      <c r="AM261" s="345">
        <v>0.11</v>
      </c>
      <c r="AN261"/>
      <c r="AO261" s="347">
        <v>16.399999999999999</v>
      </c>
      <c r="AP261" s="344">
        <v>90.56</v>
      </c>
      <c r="AQ261" s="344">
        <v>0.92</v>
      </c>
      <c r="AR261"/>
      <c r="AS261"/>
      <c r="AT261"/>
      <c r="AU261"/>
      <c r="AV261" s="345">
        <v>15.33</v>
      </c>
      <c r="AW261" s="345">
        <v>14.032999999999999</v>
      </c>
      <c r="AX261"/>
      <c r="AY261"/>
      <c r="AZ261"/>
      <c r="BA261"/>
      <c r="BB261"/>
      <c r="BC261"/>
      <c r="BD261" s="344">
        <v>30.04</v>
      </c>
      <c r="BE261" s="344"/>
      <c r="BF261" s="344">
        <v>13.38</v>
      </c>
    </row>
    <row r="262" spans="1:58" x14ac:dyDescent="0.25">
      <c r="A262" s="232">
        <v>41167</v>
      </c>
      <c r="B262" s="344">
        <v>6.93</v>
      </c>
      <c r="C262" s="345">
        <v>4.97</v>
      </c>
      <c r="D262"/>
      <c r="E262"/>
      <c r="F262"/>
      <c r="G262"/>
      <c r="H262" s="344">
        <v>6.7</v>
      </c>
      <c r="I262" s="344">
        <v>1.74</v>
      </c>
      <c r="J262"/>
      <c r="K262"/>
      <c r="L262"/>
      <c r="M262"/>
      <c r="N262" s="346">
        <v>38</v>
      </c>
      <c r="O262"/>
      <c r="P262"/>
      <c r="Q262"/>
      <c r="R262" s="346">
        <v>0</v>
      </c>
      <c r="S262" s="345">
        <v>0.71799999999999997</v>
      </c>
      <c r="T262"/>
      <c r="U262"/>
      <c r="V262" s="345">
        <v>0.72099999999999997</v>
      </c>
      <c r="W262" s="345">
        <v>0.224</v>
      </c>
      <c r="X262"/>
      <c r="Y262"/>
      <c r="Z262"/>
      <c r="AA262"/>
      <c r="AB262"/>
      <c r="AC262" s="347">
        <v>30.4</v>
      </c>
      <c r="AD262"/>
      <c r="AE262"/>
      <c r="AF262"/>
      <c r="AG262"/>
      <c r="AH262" s="347">
        <v>60.9</v>
      </c>
      <c r="AI262"/>
      <c r="AJ262" s="347">
        <v>26.1</v>
      </c>
      <c r="AK262"/>
      <c r="AL262" s="347">
        <v>8.6</v>
      </c>
      <c r="AM262" s="345">
        <v>9.0999999999999998E-2</v>
      </c>
      <c r="AN262"/>
      <c r="AO262" s="347">
        <v>16.899999999999999</v>
      </c>
      <c r="AP262" s="344">
        <v>85.58</v>
      </c>
      <c r="AQ262" s="344">
        <v>1.42</v>
      </c>
      <c r="AR262"/>
      <c r="AS262"/>
      <c r="AT262"/>
      <c r="AU262"/>
      <c r="AV262" s="345">
        <v>13.637</v>
      </c>
      <c r="AW262" s="345">
        <v>12.292999999999999</v>
      </c>
      <c r="AX262"/>
      <c r="AY262"/>
      <c r="AZ262"/>
      <c r="BA262"/>
      <c r="BB262"/>
      <c r="BC262"/>
      <c r="BD262" s="344">
        <v>26.76</v>
      </c>
      <c r="BE262" s="344"/>
      <c r="BF262" s="344">
        <v>12.76</v>
      </c>
    </row>
    <row r="263" spans="1:58" x14ac:dyDescent="0.25">
      <c r="A263" s="232">
        <v>41168</v>
      </c>
      <c r="B263" s="349">
        <f t="shared" ref="B263" si="403">(B261+B262)/2</f>
        <v>7.0949999999999998</v>
      </c>
      <c r="C263" s="339">
        <f>(C260+C261)/2</f>
        <v>5.7650000000000006</v>
      </c>
      <c r="D263"/>
      <c r="E263"/>
      <c r="F263"/>
      <c r="G263"/>
      <c r="H263" s="349">
        <f>(H261+H262)/2</f>
        <v>7.6650000000000009</v>
      </c>
      <c r="I263" s="344">
        <v>1.74</v>
      </c>
      <c r="J263"/>
      <c r="K263"/>
      <c r="L263"/>
      <c r="M263"/>
      <c r="N263" s="349">
        <f t="shared" ref="N263" si="404">(N261+N262)/2</f>
        <v>37.5</v>
      </c>
      <c r="O263"/>
      <c r="P263"/>
      <c r="Q263"/>
      <c r="R263" s="349">
        <f t="shared" ref="R263" si="405">(R261+R262)/2</f>
        <v>0</v>
      </c>
      <c r="S263" s="349">
        <f>(S261+S262)/2</f>
        <v>0.68300000000000005</v>
      </c>
      <c r="T263"/>
      <c r="U263"/>
      <c r="V263" s="349">
        <f t="shared" ref="V263:W263" si="406">(V261+V262)/2</f>
        <v>0.4365</v>
      </c>
      <c r="W263" s="349">
        <f t="shared" si="406"/>
        <v>0.17099999999999999</v>
      </c>
      <c r="X263"/>
      <c r="Y263"/>
      <c r="Z263"/>
      <c r="AA263"/>
      <c r="AB263"/>
      <c r="AC263" s="349">
        <f t="shared" ref="AC263" si="407">(AC261+AC262)/2</f>
        <v>30.35</v>
      </c>
      <c r="AD263"/>
      <c r="AE263"/>
      <c r="AF263"/>
      <c r="AG263"/>
      <c r="AH263" s="349">
        <f t="shared" ref="AH263" si="408">(AH261+AH262)/2</f>
        <v>60.849999999999994</v>
      </c>
      <c r="AI263"/>
      <c r="AJ263" s="349">
        <f t="shared" ref="AJ263" si="409">(AJ261+AJ262)/2</f>
        <v>25</v>
      </c>
      <c r="AK263"/>
      <c r="AL263" s="349">
        <f t="shared" ref="AL263:AM263" si="410">(AL261+AL262)/2</f>
        <v>8.5</v>
      </c>
      <c r="AM263" s="349">
        <f t="shared" si="410"/>
        <v>0.10050000000000001</v>
      </c>
      <c r="AN263"/>
      <c r="AO263" s="349">
        <f t="shared" ref="AO263" si="411">(AO261+AO262)/2</f>
        <v>16.649999999999999</v>
      </c>
      <c r="AP263" s="344">
        <v>96.79</v>
      </c>
      <c r="AQ263" s="344">
        <v>1.7</v>
      </c>
      <c r="AR263"/>
      <c r="AS263"/>
      <c r="AT263"/>
      <c r="AU263"/>
      <c r="AV263" s="345">
        <v>14.21</v>
      </c>
      <c r="AW263" s="345">
        <v>12.722</v>
      </c>
      <c r="AX263"/>
      <c r="AY263"/>
      <c r="AZ263"/>
      <c r="BA263"/>
      <c r="BB263"/>
      <c r="BC263"/>
      <c r="BD263" s="344">
        <v>26.76</v>
      </c>
      <c r="BE263" s="344"/>
      <c r="BF263" s="344">
        <v>12.76</v>
      </c>
    </row>
    <row r="264" spans="1:58" x14ac:dyDescent="0.25">
      <c r="A264" s="232">
        <v>41169</v>
      </c>
      <c r="B264" s="344">
        <v>6.05</v>
      </c>
      <c r="C264" s="345">
        <v>5.8</v>
      </c>
      <c r="D264"/>
      <c r="E264"/>
      <c r="F264"/>
      <c r="G264"/>
      <c r="H264" s="344">
        <v>7.49</v>
      </c>
      <c r="I264" s="344">
        <v>2.33</v>
      </c>
      <c r="J264"/>
      <c r="K264"/>
      <c r="L264"/>
      <c r="M264"/>
      <c r="N264" s="346">
        <v>39</v>
      </c>
      <c r="O264"/>
      <c r="P264"/>
      <c r="Q264"/>
      <c r="R264" s="346">
        <v>8</v>
      </c>
      <c r="S264" s="345">
        <v>0.51600000000000001</v>
      </c>
      <c r="T264"/>
      <c r="U264"/>
      <c r="V264" s="345">
        <v>1.63</v>
      </c>
      <c r="W264" s="345">
        <v>0.41</v>
      </c>
      <c r="X264"/>
      <c r="Y264"/>
      <c r="Z264"/>
      <c r="AA264"/>
      <c r="AB264"/>
      <c r="AC264" s="347">
        <v>30.1</v>
      </c>
      <c r="AD264"/>
      <c r="AE264"/>
      <c r="AF264"/>
      <c r="AG264"/>
      <c r="AH264" s="347">
        <v>60.2</v>
      </c>
      <c r="AI264"/>
      <c r="AJ264" s="347">
        <v>25.8</v>
      </c>
      <c r="AK264"/>
      <c r="AL264" s="347">
        <v>8.3000000000000007</v>
      </c>
      <c r="AM264" s="345">
        <v>0.19900000000000001</v>
      </c>
      <c r="AN264"/>
      <c r="AO264" s="347">
        <v>16.600000000000001</v>
      </c>
      <c r="AP264" s="344">
        <v>120.77</v>
      </c>
      <c r="AQ264" s="344">
        <v>1.65</v>
      </c>
      <c r="AR264"/>
      <c r="AS264"/>
      <c r="AT264"/>
      <c r="AU264"/>
      <c r="AV264" s="345">
        <v>15.516999999999999</v>
      </c>
      <c r="AW264" s="345">
        <v>13.72</v>
      </c>
      <c r="AX264"/>
      <c r="AY264"/>
      <c r="AZ264"/>
      <c r="BA264"/>
      <c r="BB264"/>
      <c r="BC264"/>
      <c r="BD264" s="344">
        <v>34.08</v>
      </c>
      <c r="BE264" s="344"/>
      <c r="BF264" s="344">
        <v>15.32</v>
      </c>
    </row>
    <row r="265" spans="1:58" x14ac:dyDescent="0.25">
      <c r="A265" s="232">
        <v>41170</v>
      </c>
      <c r="B265" s="344">
        <v>6.17</v>
      </c>
      <c r="C265" s="345">
        <v>6.5</v>
      </c>
      <c r="D265"/>
      <c r="E265"/>
      <c r="F265"/>
      <c r="G265"/>
      <c r="H265" s="344">
        <v>7.37</v>
      </c>
      <c r="I265" s="344">
        <v>2.52</v>
      </c>
      <c r="J265"/>
      <c r="K265"/>
      <c r="L265"/>
      <c r="M265"/>
      <c r="N265" s="346">
        <v>49</v>
      </c>
      <c r="O265"/>
      <c r="P265"/>
      <c r="Q265"/>
      <c r="R265" s="346">
        <v>2</v>
      </c>
      <c r="S265" s="345">
        <v>0.497</v>
      </c>
      <c r="T265"/>
      <c r="U265"/>
      <c r="V265" s="345">
        <v>0.65300000000000002</v>
      </c>
      <c r="W265" s="345">
        <v>0.20100000000000001</v>
      </c>
      <c r="X265"/>
      <c r="Y265"/>
      <c r="Z265"/>
      <c r="AA265"/>
      <c r="AB265"/>
      <c r="AC265" s="347">
        <v>29.4</v>
      </c>
      <c r="AD265"/>
      <c r="AE265"/>
      <c r="AF265"/>
      <c r="AG265"/>
      <c r="AH265" s="347">
        <v>58.8</v>
      </c>
      <c r="AI265"/>
      <c r="AJ265" s="347">
        <v>26.3</v>
      </c>
      <c r="AK265"/>
      <c r="AL265" s="347">
        <v>7.7</v>
      </c>
      <c r="AM265" s="345">
        <v>0.14699999999999999</v>
      </c>
      <c r="AN265"/>
      <c r="AO265" s="347">
        <v>16.7</v>
      </c>
      <c r="AP265" s="344">
        <v>114.9</v>
      </c>
      <c r="AQ265" s="344">
        <v>1.03</v>
      </c>
      <c r="AR265"/>
      <c r="AS265"/>
      <c r="AT265"/>
      <c r="AU265"/>
      <c r="AV265" s="345">
        <v>15.8</v>
      </c>
      <c r="AW265" s="345">
        <v>14.68</v>
      </c>
      <c r="AX265"/>
      <c r="AY265"/>
      <c r="AZ265"/>
      <c r="BA265"/>
      <c r="BB265"/>
      <c r="BC265"/>
      <c r="BD265" s="344">
        <v>31.8</v>
      </c>
      <c r="BE265" s="344"/>
      <c r="BF265" s="344">
        <v>12.96</v>
      </c>
    </row>
    <row r="266" spans="1:58" x14ac:dyDescent="0.25">
      <c r="A266" s="232">
        <v>41171</v>
      </c>
      <c r="B266" s="344">
        <v>6.73</v>
      </c>
      <c r="C266" s="345">
        <v>5.58</v>
      </c>
      <c r="D266"/>
      <c r="E266"/>
      <c r="F266"/>
      <c r="G266"/>
      <c r="H266" s="344">
        <v>8.7100000000000009</v>
      </c>
      <c r="I266" s="344">
        <v>2.11</v>
      </c>
      <c r="J266"/>
      <c r="K266"/>
      <c r="L266"/>
      <c r="M266"/>
      <c r="N266" s="346">
        <v>36</v>
      </c>
      <c r="O266"/>
      <c r="P266"/>
      <c r="Q266"/>
      <c r="R266" s="346">
        <v>0</v>
      </c>
      <c r="S266" s="345">
        <v>0.49</v>
      </c>
      <c r="T266"/>
      <c r="U266"/>
      <c r="V266" s="345">
        <v>7.9000000000000001E-2</v>
      </c>
      <c r="W266" s="345">
        <v>0.127</v>
      </c>
      <c r="X266"/>
      <c r="Y266"/>
      <c r="Z266"/>
      <c r="AA266"/>
      <c r="AB266"/>
      <c r="AC266" s="347">
        <v>30.6</v>
      </c>
      <c r="AD266"/>
      <c r="AE266"/>
      <c r="AF266"/>
      <c r="AG266"/>
      <c r="AH266" s="347">
        <v>61.2</v>
      </c>
      <c r="AI266"/>
      <c r="AJ266" s="347">
        <v>26.4</v>
      </c>
      <c r="AK266"/>
      <c r="AL266" s="347">
        <v>7.9</v>
      </c>
      <c r="AM266" s="345">
        <v>8.7999999999999995E-2</v>
      </c>
      <c r="AN266"/>
      <c r="AO266" s="347">
        <v>16.2</v>
      </c>
      <c r="AP266" s="344">
        <v>85.22</v>
      </c>
      <c r="AQ266" s="344">
        <v>0.68</v>
      </c>
      <c r="AR266"/>
      <c r="AS266"/>
      <c r="AT266"/>
      <c r="AU266"/>
      <c r="AV266" s="345">
        <v>14.737</v>
      </c>
      <c r="AW266" s="345">
        <v>13.89</v>
      </c>
      <c r="AX266"/>
      <c r="AY266"/>
      <c r="AZ266"/>
      <c r="BA266"/>
      <c r="BB266"/>
      <c r="BC266"/>
      <c r="BD266" s="344">
        <v>31.45</v>
      </c>
      <c r="BE266" s="344"/>
      <c r="BF266" s="344">
        <v>16.989999999999998</v>
      </c>
    </row>
    <row r="267" spans="1:58" x14ac:dyDescent="0.25">
      <c r="A267" s="232">
        <v>41172</v>
      </c>
      <c r="B267" s="344">
        <v>6.99</v>
      </c>
      <c r="C267" s="345">
        <v>5.44</v>
      </c>
      <c r="D267"/>
      <c r="E267"/>
      <c r="F267"/>
      <c r="G267"/>
      <c r="H267" s="344">
        <v>8.99</v>
      </c>
      <c r="I267" s="344">
        <v>2.08</v>
      </c>
      <c r="J267"/>
      <c r="K267"/>
      <c r="L267"/>
      <c r="M267"/>
      <c r="N267" s="346">
        <v>38</v>
      </c>
      <c r="O267"/>
      <c r="P267"/>
      <c r="Q267"/>
      <c r="R267" s="346">
        <v>0</v>
      </c>
      <c r="S267" s="345">
        <v>0.67100000000000004</v>
      </c>
      <c r="T267"/>
      <c r="U267"/>
      <c r="V267" s="345">
        <v>8.8999999999999996E-2</v>
      </c>
      <c r="W267" s="345">
        <v>0.113</v>
      </c>
      <c r="X267"/>
      <c r="Y267"/>
      <c r="Z267"/>
      <c r="AA267"/>
      <c r="AB267"/>
      <c r="AC267" s="347">
        <v>30.4</v>
      </c>
      <c r="AD267"/>
      <c r="AE267"/>
      <c r="AF267"/>
      <c r="AG267"/>
      <c r="AH267" s="347">
        <v>60.9</v>
      </c>
      <c r="AI267"/>
      <c r="AJ267" s="347">
        <v>26.5</v>
      </c>
      <c r="AK267"/>
      <c r="AL267" s="347">
        <v>8.1</v>
      </c>
      <c r="AM267" s="345">
        <v>8.1000000000000003E-2</v>
      </c>
      <c r="AN267"/>
      <c r="AO267" s="347">
        <v>16.2</v>
      </c>
      <c r="AP267" s="344">
        <v>91.09</v>
      </c>
      <c r="AQ267" s="344">
        <v>0.87</v>
      </c>
      <c r="AR267"/>
      <c r="AS267"/>
      <c r="AT267"/>
      <c r="AU267"/>
      <c r="AV267" s="345">
        <v>14.849</v>
      </c>
      <c r="AW267" s="345">
        <v>14</v>
      </c>
      <c r="AX267"/>
      <c r="AY267"/>
      <c r="AZ267"/>
      <c r="BA267"/>
      <c r="BB267"/>
      <c r="BC267"/>
      <c r="BD267" s="344">
        <v>30.51</v>
      </c>
      <c r="BE267" s="344"/>
      <c r="BF267" s="344">
        <v>15.3</v>
      </c>
    </row>
    <row r="268" spans="1:58" x14ac:dyDescent="0.25">
      <c r="A268" s="232">
        <v>41173</v>
      </c>
      <c r="B268" s="344">
        <v>6.78</v>
      </c>
      <c r="C268" s="345">
        <v>5.52</v>
      </c>
      <c r="D268"/>
      <c r="E268"/>
      <c r="F268"/>
      <c r="G268"/>
      <c r="H268" s="344">
        <v>5.77</v>
      </c>
      <c r="I268" s="344">
        <v>2.11</v>
      </c>
      <c r="J268"/>
      <c r="K268"/>
      <c r="L268"/>
      <c r="M268"/>
      <c r="N268" s="346">
        <v>39</v>
      </c>
      <c r="O268"/>
      <c r="P268"/>
      <c r="Q268"/>
      <c r="R268" s="346">
        <v>0</v>
      </c>
      <c r="S268" s="345">
        <v>0.58699999999999997</v>
      </c>
      <c r="T268"/>
      <c r="U268"/>
      <c r="V268" s="345">
        <v>8.4000000000000005E-2</v>
      </c>
      <c r="W268" s="345">
        <v>7.5999999999999998E-2</v>
      </c>
      <c r="X268"/>
      <c r="Y268"/>
      <c r="Z268"/>
      <c r="AA268"/>
      <c r="AB268"/>
      <c r="AC268" s="347">
        <v>28.8</v>
      </c>
      <c r="AD268"/>
      <c r="AE268"/>
      <c r="AF268"/>
      <c r="AG268"/>
      <c r="AH268" s="347">
        <v>57.6</v>
      </c>
      <c r="AI268"/>
      <c r="AJ268" s="347">
        <v>26.5</v>
      </c>
      <c r="AK268"/>
      <c r="AL268" s="347">
        <v>8</v>
      </c>
      <c r="AM268" s="345">
        <v>7.5999999999999998E-2</v>
      </c>
      <c r="AN268"/>
      <c r="AO268" s="347">
        <v>16</v>
      </c>
      <c r="AP268" s="344">
        <v>89.39</v>
      </c>
      <c r="AQ268" s="344">
        <v>0.86</v>
      </c>
      <c r="AR268"/>
      <c r="AS268"/>
      <c r="AT268"/>
      <c r="AU268"/>
      <c r="AV268" s="345">
        <v>14.728</v>
      </c>
      <c r="AW268" s="345">
        <v>13.67</v>
      </c>
      <c r="AX268"/>
      <c r="AY268"/>
      <c r="AZ268"/>
      <c r="BA268"/>
      <c r="BB268"/>
      <c r="BC268"/>
      <c r="BD268" s="349">
        <f>(BD266+BD267)/2</f>
        <v>30.98</v>
      </c>
      <c r="BE268" s="344"/>
      <c r="BF268" s="344"/>
    </row>
    <row r="269" spans="1:58" x14ac:dyDescent="0.25">
      <c r="A269" s="232">
        <v>41174</v>
      </c>
      <c r="B269" s="344">
        <v>6.2</v>
      </c>
      <c r="C269" s="345">
        <v>5</v>
      </c>
      <c r="D269"/>
      <c r="E269"/>
      <c r="F269"/>
      <c r="G269"/>
      <c r="H269" s="344">
        <v>3.94</v>
      </c>
      <c r="I269" s="344">
        <v>1.86</v>
      </c>
      <c r="J269"/>
      <c r="K269"/>
      <c r="L269"/>
      <c r="M269"/>
      <c r="N269" s="346">
        <v>43</v>
      </c>
      <c r="O269"/>
      <c r="P269"/>
      <c r="Q269"/>
      <c r="R269" s="346">
        <v>0</v>
      </c>
      <c r="S269" s="345">
        <v>0.57099999999999995</v>
      </c>
      <c r="T269"/>
      <c r="U269"/>
      <c r="V269" s="345">
        <v>8.7999999999999995E-2</v>
      </c>
      <c r="W269" s="345">
        <v>5.3999999999999999E-2</v>
      </c>
      <c r="X269"/>
      <c r="Y269"/>
      <c r="Z269"/>
      <c r="AA269"/>
      <c r="AB269"/>
      <c r="AC269" s="347">
        <v>25.3</v>
      </c>
      <c r="AD269"/>
      <c r="AE269"/>
      <c r="AF269"/>
      <c r="AG269"/>
      <c r="AH269" s="347">
        <v>50.6</v>
      </c>
      <c r="AI269"/>
      <c r="AJ269" s="347">
        <v>26.1</v>
      </c>
      <c r="AK269"/>
      <c r="AL269" s="347">
        <v>5.7</v>
      </c>
      <c r="AM269" s="345">
        <v>0.19700000000000001</v>
      </c>
      <c r="AN269"/>
      <c r="AO269" s="347">
        <v>16.2</v>
      </c>
      <c r="AP269" s="344">
        <v>100.7</v>
      </c>
      <c r="AQ269" s="344">
        <v>1.4</v>
      </c>
      <c r="AR269"/>
      <c r="AS269"/>
      <c r="AT269"/>
      <c r="AU269"/>
      <c r="AV269" s="345">
        <v>15.726000000000001</v>
      </c>
      <c r="AW269" s="345">
        <v>14.032999999999999</v>
      </c>
      <c r="AX269"/>
      <c r="AY269"/>
      <c r="AZ269"/>
      <c r="BA269"/>
      <c r="BB269"/>
      <c r="BC269"/>
      <c r="BD269" s="344">
        <v>30.76</v>
      </c>
      <c r="BE269" s="344"/>
      <c r="BF269" s="344">
        <v>11.95</v>
      </c>
    </row>
    <row r="270" spans="1:58" x14ac:dyDescent="0.25">
      <c r="A270" s="232">
        <v>41175</v>
      </c>
      <c r="B270" s="349">
        <f t="shared" ref="B270" si="412">(B268+B269)/2</f>
        <v>6.49</v>
      </c>
      <c r="C270" s="339">
        <f>(C267+C268)/2</f>
        <v>5.48</v>
      </c>
      <c r="D270"/>
      <c r="E270"/>
      <c r="F270"/>
      <c r="G270"/>
      <c r="H270" s="349">
        <f t="shared" ref="H270:I270" si="413">(H268+H269)/2</f>
        <v>4.8549999999999995</v>
      </c>
      <c r="I270" s="349">
        <f t="shared" si="413"/>
        <v>1.9849999999999999</v>
      </c>
      <c r="J270"/>
      <c r="K270"/>
      <c r="L270"/>
      <c r="M270"/>
      <c r="N270" s="349">
        <f t="shared" ref="N270" si="414">(N268+N269)/2</f>
        <v>41</v>
      </c>
      <c r="O270"/>
      <c r="P270"/>
      <c r="Q270"/>
      <c r="R270" s="349">
        <f t="shared" ref="R270:S270" si="415">(R268+R269)/2</f>
        <v>0</v>
      </c>
      <c r="S270" s="349">
        <f t="shared" si="415"/>
        <v>0.57899999999999996</v>
      </c>
      <c r="T270"/>
      <c r="U270"/>
      <c r="V270" s="349">
        <f t="shared" ref="V270:W270" si="416">(V268+V269)/2</f>
        <v>8.5999999999999993E-2</v>
      </c>
      <c r="W270" s="349">
        <f t="shared" si="416"/>
        <v>6.5000000000000002E-2</v>
      </c>
      <c r="X270"/>
      <c r="Y270"/>
      <c r="Z270"/>
      <c r="AA270"/>
      <c r="AB270"/>
      <c r="AC270" s="349">
        <f t="shared" ref="AC270" si="417">(AC268+AC269)/2</f>
        <v>27.05</v>
      </c>
      <c r="AD270"/>
      <c r="AE270"/>
      <c r="AF270"/>
      <c r="AG270"/>
      <c r="AH270" s="349">
        <f t="shared" ref="AH270" si="418">(AH268+AH269)/2</f>
        <v>54.1</v>
      </c>
      <c r="AI270"/>
      <c r="AJ270" s="349">
        <f t="shared" ref="AJ270" si="419">(AJ268+AJ269)/2</f>
        <v>26.3</v>
      </c>
      <c r="AK270"/>
      <c r="AL270" s="349">
        <f t="shared" ref="AL270:AM270" si="420">(AL268+AL269)/2</f>
        <v>6.85</v>
      </c>
      <c r="AM270" s="349">
        <f t="shared" si="420"/>
        <v>0.13650000000000001</v>
      </c>
      <c r="AN270"/>
      <c r="AO270" s="349">
        <f t="shared" ref="AO270:AQ270" si="421">(AO268+AO269)/2</f>
        <v>16.100000000000001</v>
      </c>
      <c r="AP270" s="349">
        <f t="shared" si="421"/>
        <v>95.045000000000002</v>
      </c>
      <c r="AQ270" s="349">
        <f t="shared" si="421"/>
        <v>1.1299999999999999</v>
      </c>
      <c r="AR270"/>
      <c r="AS270"/>
      <c r="AT270"/>
      <c r="AU270"/>
      <c r="AV270" s="339">
        <f>(AV267+AV268)/2</f>
        <v>14.788499999999999</v>
      </c>
      <c r="AW270" s="339">
        <f>(AW267+AW268)/2</f>
        <v>13.835000000000001</v>
      </c>
      <c r="AX270"/>
      <c r="AY270"/>
      <c r="AZ270"/>
      <c r="BA270"/>
      <c r="BB270"/>
      <c r="BC270"/>
      <c r="BD270" s="349">
        <f t="shared" ref="BD270" si="422">(BD268+BD269)/2</f>
        <v>30.87</v>
      </c>
      <c r="BE270" s="344"/>
      <c r="BF270" s="344"/>
    </row>
    <row r="271" spans="1:58" x14ac:dyDescent="0.25">
      <c r="A271" s="232">
        <v>41176</v>
      </c>
      <c r="B271" s="344">
        <v>6.96</v>
      </c>
      <c r="C271" s="345">
        <v>6.49</v>
      </c>
      <c r="D271"/>
      <c r="E271"/>
      <c r="F271"/>
      <c r="G271"/>
      <c r="H271" s="344">
        <v>8.73</v>
      </c>
      <c r="I271" s="344">
        <v>2.19</v>
      </c>
      <c r="J271"/>
      <c r="K271"/>
      <c r="L271"/>
      <c r="M271"/>
      <c r="N271" s="346">
        <v>36</v>
      </c>
      <c r="O271"/>
      <c r="P271"/>
      <c r="Q271"/>
      <c r="R271" s="346">
        <v>0</v>
      </c>
      <c r="S271" s="345">
        <v>0.622</v>
      </c>
      <c r="T271"/>
      <c r="U271"/>
      <c r="V271" s="345">
        <v>8.5000000000000006E-2</v>
      </c>
      <c r="W271" s="345">
        <v>9.5000000000000001E-2</v>
      </c>
      <c r="X271"/>
      <c r="Y271"/>
      <c r="Z271"/>
      <c r="AA271"/>
      <c r="AB271"/>
      <c r="AC271" s="347">
        <v>33.200000000000003</v>
      </c>
      <c r="AD271"/>
      <c r="AE271"/>
      <c r="AF271"/>
      <c r="AG271"/>
      <c r="AH271" s="347">
        <v>66.7</v>
      </c>
      <c r="AI271"/>
      <c r="AJ271" s="347">
        <v>21.8</v>
      </c>
      <c r="AK271"/>
      <c r="AL271" s="347">
        <v>8.6999999999999993</v>
      </c>
      <c r="AM271" s="345">
        <v>0.13100000000000001</v>
      </c>
      <c r="AN271"/>
      <c r="AO271" s="347">
        <v>17</v>
      </c>
      <c r="AP271" s="344">
        <v>95.19</v>
      </c>
      <c r="AQ271" s="344">
        <v>1.07</v>
      </c>
      <c r="AR271"/>
      <c r="AS271"/>
      <c r="AT271"/>
      <c r="AU271"/>
      <c r="AV271" s="345">
        <v>14.917999999999999</v>
      </c>
      <c r="AW271" s="345">
        <v>13.257</v>
      </c>
      <c r="AX271"/>
      <c r="AY271"/>
      <c r="AZ271"/>
      <c r="BA271"/>
      <c r="BB271"/>
      <c r="BC271"/>
      <c r="BD271" s="344">
        <v>29.11</v>
      </c>
      <c r="BE271" s="344"/>
      <c r="BF271" s="344">
        <v>16.149999999999999</v>
      </c>
    </row>
    <row r="272" spans="1:58" x14ac:dyDescent="0.25">
      <c r="A272" s="232">
        <v>41177</v>
      </c>
      <c r="B272" s="344">
        <v>6.42</v>
      </c>
      <c r="C272" s="345">
        <v>5.75</v>
      </c>
      <c r="D272"/>
      <c r="E272"/>
      <c r="F272"/>
      <c r="G272"/>
      <c r="H272" s="344">
        <v>7.34</v>
      </c>
      <c r="I272" s="344">
        <v>2.19</v>
      </c>
      <c r="J272"/>
      <c r="K272"/>
      <c r="L272"/>
      <c r="M272"/>
      <c r="N272" s="346">
        <v>35</v>
      </c>
      <c r="O272"/>
      <c r="P272"/>
      <c r="Q272"/>
      <c r="R272" s="346">
        <v>0</v>
      </c>
      <c r="S272" s="345">
        <v>0.65100000000000002</v>
      </c>
      <c r="T272"/>
      <c r="U272"/>
      <c r="V272" s="345">
        <v>6.8000000000000005E-2</v>
      </c>
      <c r="W272" s="345">
        <v>0.09</v>
      </c>
      <c r="X272"/>
      <c r="Y272"/>
      <c r="Z272"/>
      <c r="AA272"/>
      <c r="AB272"/>
      <c r="AC272" s="347">
        <v>31.4</v>
      </c>
      <c r="AD272"/>
      <c r="AE272"/>
      <c r="AF272"/>
      <c r="AG272"/>
      <c r="AH272" s="347">
        <v>62.8</v>
      </c>
      <c r="AI272"/>
      <c r="AJ272" s="347">
        <v>22.8</v>
      </c>
      <c r="AK272"/>
      <c r="AL272" s="347">
        <v>8.5</v>
      </c>
      <c r="AM272" s="345">
        <v>0.121</v>
      </c>
      <c r="AN272"/>
      <c r="AO272" s="347">
        <v>16.899999999999999</v>
      </c>
      <c r="AP272" s="344">
        <v>90.45</v>
      </c>
      <c r="AQ272" s="344">
        <v>0.83</v>
      </c>
      <c r="AR272"/>
      <c r="AS272"/>
      <c r="AT272"/>
      <c r="AU272"/>
      <c r="AV272" s="345">
        <v>14.872999999999999</v>
      </c>
      <c r="AW272" s="345">
        <v>13.587999999999999</v>
      </c>
      <c r="AX272"/>
      <c r="AY272"/>
      <c r="AZ272"/>
      <c r="BA272"/>
      <c r="BB272"/>
      <c r="BC272"/>
      <c r="BD272" s="344">
        <v>28.17</v>
      </c>
      <c r="BE272" s="344"/>
      <c r="BF272" s="344">
        <v>14.04</v>
      </c>
    </row>
    <row r="273" spans="1:58" x14ac:dyDescent="0.25">
      <c r="A273" s="232">
        <v>41178</v>
      </c>
      <c r="B273" s="344">
        <v>6.53</v>
      </c>
      <c r="C273" s="345">
        <v>5.32</v>
      </c>
      <c r="D273"/>
      <c r="E273"/>
      <c r="F273"/>
      <c r="G273"/>
      <c r="H273" s="344">
        <v>6.9</v>
      </c>
      <c r="I273" s="344">
        <v>2.1</v>
      </c>
      <c r="J273"/>
      <c r="K273"/>
      <c r="L273"/>
      <c r="M273"/>
      <c r="N273" s="346">
        <v>33</v>
      </c>
      <c r="O273"/>
      <c r="P273"/>
      <c r="Q273"/>
      <c r="R273" s="346">
        <v>0</v>
      </c>
      <c r="S273" s="345">
        <v>0.69699999999999995</v>
      </c>
      <c r="T273"/>
      <c r="U273"/>
      <c r="V273" s="345">
        <v>7.0999999999999994E-2</v>
      </c>
      <c r="W273" s="345">
        <v>9.7000000000000003E-2</v>
      </c>
      <c r="X273"/>
      <c r="Y273"/>
      <c r="Z273"/>
      <c r="AA273"/>
      <c r="AB273"/>
      <c r="AC273" s="347">
        <v>30.7</v>
      </c>
      <c r="AD273"/>
      <c r="AE273"/>
      <c r="AF273"/>
      <c r="AG273"/>
      <c r="AH273" s="347">
        <v>61.4</v>
      </c>
      <c r="AI273"/>
      <c r="AJ273" s="347">
        <v>23.5</v>
      </c>
      <c r="AK273"/>
      <c r="AL273" s="347">
        <v>7.7</v>
      </c>
      <c r="AM273" s="345">
        <v>0.114</v>
      </c>
      <c r="AN273"/>
      <c r="AO273" s="347">
        <v>16.600000000000001</v>
      </c>
      <c r="AP273" s="344">
        <v>90.98</v>
      </c>
      <c r="AQ273" s="344">
        <v>0.93</v>
      </c>
      <c r="AR273"/>
      <c r="AS273"/>
      <c r="AT273"/>
      <c r="AU273"/>
      <c r="AV273" s="345">
        <v>14.45</v>
      </c>
      <c r="AW273" s="345">
        <v>13.653</v>
      </c>
      <c r="AX273"/>
      <c r="AY273"/>
      <c r="AZ273"/>
      <c r="BA273"/>
      <c r="BB273"/>
      <c r="BC273"/>
      <c r="BD273" s="344">
        <v>33.6</v>
      </c>
      <c r="BE273" s="344"/>
      <c r="BF273" s="344">
        <v>14.46</v>
      </c>
    </row>
    <row r="274" spans="1:58" x14ac:dyDescent="0.25">
      <c r="A274" s="232">
        <v>41179</v>
      </c>
      <c r="B274" s="382">
        <v>6.44</v>
      </c>
      <c r="C274" s="383">
        <v>6.06</v>
      </c>
      <c r="D274"/>
      <c r="E274"/>
      <c r="F274"/>
      <c r="G274"/>
      <c r="H274" s="382">
        <v>7.03</v>
      </c>
      <c r="I274" s="382">
        <v>2.11</v>
      </c>
      <c r="J274"/>
      <c r="K274"/>
      <c r="L274"/>
      <c r="M274"/>
      <c r="N274" s="384">
        <v>37</v>
      </c>
      <c r="O274"/>
      <c r="P274"/>
      <c r="Q274"/>
      <c r="R274" s="384">
        <v>0</v>
      </c>
      <c r="S274" s="383">
        <v>0.72</v>
      </c>
      <c r="T274"/>
      <c r="U274"/>
      <c r="V274" s="383">
        <v>6.2E-2</v>
      </c>
      <c r="W274" s="383">
        <v>0.1</v>
      </c>
      <c r="X274"/>
      <c r="Y274"/>
      <c r="Z274"/>
      <c r="AA274"/>
      <c r="AB274"/>
      <c r="AC274" s="385">
        <v>32.4</v>
      </c>
      <c r="AD274"/>
      <c r="AE274"/>
      <c r="AF274"/>
      <c r="AG274"/>
      <c r="AH274" s="385">
        <v>64.8</v>
      </c>
      <c r="AI274"/>
      <c r="AJ274" s="385">
        <v>22.7</v>
      </c>
      <c r="AK274"/>
      <c r="AL274" s="385">
        <v>9.1999999999999993</v>
      </c>
      <c r="AM274" s="383">
        <v>9.4E-2</v>
      </c>
      <c r="AN274"/>
      <c r="AO274" s="385">
        <v>16.399999999999999</v>
      </c>
      <c r="AP274" s="382">
        <v>90.43</v>
      </c>
      <c r="AQ274" s="382">
        <v>1.02</v>
      </c>
      <c r="AR274"/>
      <c r="AS274"/>
      <c r="AT274"/>
      <c r="AU274"/>
      <c r="AV274" s="345">
        <v>14.52</v>
      </c>
      <c r="AW274" s="345">
        <v>13.122999999999999</v>
      </c>
      <c r="AX274"/>
      <c r="AY274"/>
      <c r="AZ274"/>
      <c r="BA274"/>
      <c r="BB274"/>
      <c r="BC274"/>
      <c r="BD274" s="344">
        <v>32.78</v>
      </c>
      <c r="BE274" s="344"/>
      <c r="BF274" s="344">
        <v>13.11</v>
      </c>
    </row>
    <row r="275" spans="1:58" x14ac:dyDescent="0.25">
      <c r="A275" s="232">
        <v>41180</v>
      </c>
      <c r="B275" s="382">
        <v>5.77</v>
      </c>
      <c r="C275" s="383">
        <v>6.02</v>
      </c>
      <c r="D275"/>
      <c r="E275"/>
      <c r="F275"/>
      <c r="G275"/>
      <c r="H275" s="382">
        <v>7.22</v>
      </c>
      <c r="I275" s="382">
        <v>2.04</v>
      </c>
      <c r="J275"/>
      <c r="K275"/>
      <c r="L275"/>
      <c r="M275"/>
      <c r="N275" s="384">
        <v>36</v>
      </c>
      <c r="O275"/>
      <c r="P275"/>
      <c r="Q275"/>
      <c r="R275" s="384">
        <v>0</v>
      </c>
      <c r="S275" s="383">
        <v>0.79500000000000004</v>
      </c>
      <c r="T275"/>
      <c r="U275"/>
      <c r="V275" s="383">
        <v>7.0000000000000007E-2</v>
      </c>
      <c r="W275" s="383">
        <v>9.2999999999999999E-2</v>
      </c>
      <c r="X275"/>
      <c r="Y275"/>
      <c r="Z275"/>
      <c r="AA275"/>
      <c r="AB275"/>
      <c r="AC275" s="385">
        <v>33.5</v>
      </c>
      <c r="AD275"/>
      <c r="AE275"/>
      <c r="AF275"/>
      <c r="AG275"/>
      <c r="AH275" s="385">
        <v>67</v>
      </c>
      <c r="AI275"/>
      <c r="AJ275" s="385">
        <v>23.5</v>
      </c>
      <c r="AK275"/>
      <c r="AL275" s="385">
        <v>8.4</v>
      </c>
      <c r="AM275" s="383">
        <v>7.5999999999999998E-2</v>
      </c>
      <c r="AN275"/>
      <c r="AO275" s="385">
        <v>16</v>
      </c>
      <c r="AP275" s="382">
        <v>85.07</v>
      </c>
      <c r="AQ275" s="382">
        <v>1</v>
      </c>
      <c r="AR275"/>
      <c r="AS275"/>
      <c r="AT275"/>
      <c r="AU275"/>
      <c r="AV275" s="345">
        <v>14.47</v>
      </c>
      <c r="AW275" s="345">
        <v>12.705</v>
      </c>
      <c r="AX275"/>
      <c r="AY275"/>
      <c r="AZ275"/>
      <c r="BA275"/>
      <c r="BB275"/>
      <c r="BC275"/>
      <c r="BD275" s="344">
        <v>32.79</v>
      </c>
      <c r="BE275" s="344"/>
      <c r="BF275" s="344">
        <v>19.190000000000001</v>
      </c>
    </row>
    <row r="276" spans="1:58" x14ac:dyDescent="0.25">
      <c r="A276" s="232">
        <v>41181</v>
      </c>
      <c r="B276" s="382">
        <v>5.93</v>
      </c>
      <c r="C276" s="383">
        <v>6.12</v>
      </c>
      <c r="D276"/>
      <c r="E276"/>
      <c r="F276"/>
      <c r="G276"/>
      <c r="H276" s="382">
        <v>7.99</v>
      </c>
      <c r="I276" s="382">
        <v>2.0499999999999998</v>
      </c>
      <c r="J276"/>
      <c r="K276"/>
      <c r="L276"/>
      <c r="M276"/>
      <c r="N276" s="384">
        <v>28</v>
      </c>
      <c r="O276"/>
      <c r="P276"/>
      <c r="Q276"/>
      <c r="R276" s="384">
        <v>0</v>
      </c>
      <c r="S276" s="383">
        <v>0.75800000000000001</v>
      </c>
      <c r="T276"/>
      <c r="U276"/>
      <c r="V276" s="383">
        <v>7.0999999999999994E-2</v>
      </c>
      <c r="W276" s="383">
        <v>0.108</v>
      </c>
      <c r="X276"/>
      <c r="Y276"/>
      <c r="Z276"/>
      <c r="AA276"/>
      <c r="AB276"/>
      <c r="AC276" s="385">
        <v>33.299999999999997</v>
      </c>
      <c r="AD276"/>
      <c r="AE276"/>
      <c r="AF276"/>
      <c r="AG276"/>
      <c r="AH276" s="385">
        <v>66.599999999999994</v>
      </c>
      <c r="AI276"/>
      <c r="AJ276" s="385">
        <v>25.5</v>
      </c>
      <c r="AK276"/>
      <c r="AL276" s="385">
        <v>8.1</v>
      </c>
      <c r="AM276" s="383">
        <v>6.9000000000000006E-2</v>
      </c>
      <c r="AN276"/>
      <c r="AO276" s="385">
        <v>15.4</v>
      </c>
      <c r="AP276" s="382">
        <v>79.790000000000006</v>
      </c>
      <c r="AQ276" s="382">
        <v>0.87</v>
      </c>
      <c r="AR276"/>
      <c r="AS276"/>
      <c r="AT276"/>
      <c r="AU276"/>
      <c r="AV276" s="383">
        <v>13.613</v>
      </c>
      <c r="AW276" s="383">
        <v>12.413</v>
      </c>
      <c r="AX276"/>
      <c r="AY276"/>
      <c r="AZ276"/>
      <c r="BA276"/>
      <c r="BB276"/>
      <c r="BC276"/>
      <c r="BD276" s="382">
        <v>36.69</v>
      </c>
      <c r="BE276" s="382"/>
      <c r="BF276" s="382">
        <v>16.02</v>
      </c>
    </row>
    <row r="277" spans="1:58" x14ac:dyDescent="0.25">
      <c r="A277" s="232">
        <v>41182</v>
      </c>
      <c r="B277" s="349">
        <f t="shared" ref="B277" si="423">(B275+B276)/2</f>
        <v>5.85</v>
      </c>
      <c r="C277" s="339">
        <f>(C274+C275)/2</f>
        <v>6.0399999999999991</v>
      </c>
      <c r="D277"/>
      <c r="E277"/>
      <c r="F277"/>
      <c r="G277"/>
      <c r="H277" s="349">
        <f>(H275+H276)/2</f>
        <v>7.6050000000000004</v>
      </c>
      <c r="I277" s="382">
        <v>1.92</v>
      </c>
      <c r="J277"/>
      <c r="K277"/>
      <c r="L277"/>
      <c r="M277"/>
      <c r="N277" s="349">
        <f t="shared" ref="N277" si="424">(N275+N276)/2</f>
        <v>32</v>
      </c>
      <c r="O277"/>
      <c r="P277"/>
      <c r="Q277"/>
      <c r="R277" s="349">
        <f t="shared" ref="R277" si="425">(R275+R276)/2</f>
        <v>0</v>
      </c>
      <c r="S277" s="349">
        <f>(S275+S276)/2</f>
        <v>0.77649999999999997</v>
      </c>
      <c r="T277"/>
      <c r="U277"/>
      <c r="V277" s="349">
        <f t="shared" ref="V277:W277" si="426">(V275+V276)/2</f>
        <v>7.0500000000000007E-2</v>
      </c>
      <c r="W277" s="349">
        <f t="shared" si="426"/>
        <v>0.10050000000000001</v>
      </c>
      <c r="X277"/>
      <c r="Y277"/>
      <c r="Z277"/>
      <c r="AA277"/>
      <c r="AB277"/>
      <c r="AC277" s="349">
        <f t="shared" ref="AC277" si="427">(AC275+AC276)/2</f>
        <v>33.4</v>
      </c>
      <c r="AD277"/>
      <c r="AE277"/>
      <c r="AF277"/>
      <c r="AG277"/>
      <c r="AH277" s="349">
        <f t="shared" ref="AH277" si="428">(AH275+AH276)/2</f>
        <v>66.8</v>
      </c>
      <c r="AI277"/>
      <c r="AJ277" s="349">
        <f t="shared" ref="AJ277" si="429">(AJ275+AJ276)/2</f>
        <v>24.5</v>
      </c>
      <c r="AK277"/>
      <c r="AL277" s="349">
        <f t="shared" ref="AL277:AM277" si="430">(AL275+AL276)/2</f>
        <v>8.25</v>
      </c>
      <c r="AM277" s="349">
        <f t="shared" si="430"/>
        <v>7.2500000000000009E-2</v>
      </c>
      <c r="AN277"/>
      <c r="AO277" s="349">
        <f t="shared" ref="AO277" si="431">(AO275+AO276)/2</f>
        <v>15.7</v>
      </c>
      <c r="AP277" s="382">
        <v>74.02</v>
      </c>
      <c r="AQ277" s="382">
        <v>0.86</v>
      </c>
      <c r="AR277"/>
      <c r="AS277"/>
      <c r="AT277"/>
      <c r="AU277"/>
      <c r="AV277" s="383">
        <v>13.366</v>
      </c>
      <c r="AW277" s="383">
        <v>12.085000000000001</v>
      </c>
      <c r="AX277"/>
      <c r="AY277"/>
      <c r="AZ277"/>
      <c r="BA277"/>
      <c r="BB277"/>
      <c r="BC277"/>
      <c r="BD277" s="382"/>
      <c r="BE277" s="382"/>
      <c r="BF277" s="382"/>
    </row>
    <row r="278" spans="1:58" x14ac:dyDescent="0.25">
      <c r="A278" s="232">
        <v>41183</v>
      </c>
      <c r="B278" s="382">
        <v>6.05</v>
      </c>
      <c r="C278" s="383">
        <v>5.44</v>
      </c>
      <c r="D278"/>
      <c r="E278"/>
      <c r="F278"/>
      <c r="G278"/>
      <c r="H278" s="382">
        <v>7.07</v>
      </c>
      <c r="I278" s="382">
        <v>1.86</v>
      </c>
      <c r="J278"/>
      <c r="K278"/>
      <c r="L278"/>
      <c r="M278"/>
      <c r="N278" s="384">
        <v>31</v>
      </c>
      <c r="O278"/>
      <c r="P278"/>
      <c r="Q278"/>
      <c r="R278" s="384">
        <v>0</v>
      </c>
      <c r="S278" s="383">
        <v>0.747</v>
      </c>
      <c r="T278"/>
      <c r="U278"/>
      <c r="V278" s="383">
        <v>5.1999999999999998E-2</v>
      </c>
      <c r="W278" s="383">
        <v>0.10199999999999999</v>
      </c>
      <c r="X278"/>
      <c r="Y278"/>
      <c r="Z278"/>
      <c r="AA278"/>
      <c r="AB278"/>
      <c r="AC278" s="385">
        <v>34.700000000000003</v>
      </c>
      <c r="AD278"/>
      <c r="AE278"/>
      <c r="AF278"/>
      <c r="AG278"/>
      <c r="AH278" s="385">
        <v>69.5</v>
      </c>
      <c r="AI278"/>
      <c r="AJ278" s="385">
        <v>26.6</v>
      </c>
      <c r="AK278"/>
      <c r="AL278" s="385">
        <v>7.9</v>
      </c>
      <c r="AM278" s="383">
        <v>5.3999999999999999E-2</v>
      </c>
      <c r="AN278"/>
      <c r="AO278" s="385">
        <v>15.6</v>
      </c>
      <c r="AP278" s="382">
        <v>81.540000000000006</v>
      </c>
      <c r="AQ278" s="382">
        <v>1.08</v>
      </c>
      <c r="AR278"/>
      <c r="AS278"/>
      <c r="AT278"/>
      <c r="AU278"/>
      <c r="AV278" s="383">
        <v>14.74</v>
      </c>
      <c r="AW278" s="383">
        <v>12.58</v>
      </c>
      <c r="AX278"/>
      <c r="AY278"/>
      <c r="AZ278"/>
      <c r="BA278"/>
      <c r="BB278"/>
      <c r="BC278"/>
      <c r="BD278" s="382">
        <v>36.729999999999997</v>
      </c>
      <c r="BE278" s="382"/>
      <c r="BF278" s="382">
        <v>14.88</v>
      </c>
    </row>
    <row r="279" spans="1:58" x14ac:dyDescent="0.25">
      <c r="A279" s="232">
        <v>41184</v>
      </c>
      <c r="B279" s="349">
        <f t="shared" ref="B279" si="432">(B277+B278)/2</f>
        <v>5.9499999999999993</v>
      </c>
      <c r="C279" s="339">
        <f>(C276+C277)/2</f>
        <v>6.08</v>
      </c>
      <c r="D279"/>
      <c r="E279"/>
      <c r="F279"/>
      <c r="G279"/>
      <c r="H279" s="349">
        <f t="shared" ref="H279:I279" si="433">(H277+H278)/2</f>
        <v>7.3375000000000004</v>
      </c>
      <c r="I279" s="349">
        <f t="shared" si="433"/>
        <v>1.8900000000000001</v>
      </c>
      <c r="J279"/>
      <c r="K279"/>
      <c r="L279"/>
      <c r="M279"/>
      <c r="N279" s="349">
        <f t="shared" ref="N279" si="434">(N277+N278)/2</f>
        <v>31.5</v>
      </c>
      <c r="O279"/>
      <c r="P279"/>
      <c r="Q279"/>
      <c r="R279" s="349">
        <f t="shared" ref="R279:S279" si="435">(R277+R278)/2</f>
        <v>0</v>
      </c>
      <c r="S279" s="349">
        <f t="shared" si="435"/>
        <v>0.76174999999999993</v>
      </c>
      <c r="T279"/>
      <c r="U279"/>
      <c r="V279" s="349">
        <f t="shared" ref="V279:W279" si="436">(V277+V278)/2</f>
        <v>6.1249999999999999E-2</v>
      </c>
      <c r="W279" s="349">
        <f t="shared" si="436"/>
        <v>0.10125000000000001</v>
      </c>
      <c r="X279"/>
      <c r="Y279"/>
      <c r="Z279"/>
      <c r="AA279"/>
      <c r="AB279"/>
      <c r="AC279" s="349">
        <f t="shared" ref="AC279" si="437">(AC277+AC278)/2</f>
        <v>34.049999999999997</v>
      </c>
      <c r="AD279"/>
      <c r="AE279"/>
      <c r="AF279"/>
      <c r="AG279"/>
      <c r="AH279" s="349">
        <f t="shared" ref="AH279" si="438">(AH277+AH278)/2</f>
        <v>68.150000000000006</v>
      </c>
      <c r="AI279"/>
      <c r="AJ279" s="349">
        <f t="shared" ref="AJ279" si="439">(AJ277+AJ278)/2</f>
        <v>25.55</v>
      </c>
      <c r="AK279"/>
      <c r="AL279" s="349">
        <f t="shared" ref="AL279:AM279" si="440">(AL277+AL278)/2</f>
        <v>8.0749999999999993</v>
      </c>
      <c r="AM279" s="349">
        <f t="shared" si="440"/>
        <v>6.3250000000000001E-2</v>
      </c>
      <c r="AN279"/>
      <c r="AO279" s="349">
        <f t="shared" ref="AO279:AQ279" si="441">(AO277+AO278)/2</f>
        <v>15.649999999999999</v>
      </c>
      <c r="AP279" s="349">
        <f t="shared" si="441"/>
        <v>77.78</v>
      </c>
      <c r="AQ279" s="349">
        <f t="shared" si="441"/>
        <v>0.97</v>
      </c>
      <c r="AR279"/>
      <c r="AS279"/>
      <c r="AT279"/>
      <c r="AU279"/>
      <c r="AV279" s="339">
        <f>(AV276+AV277)/2</f>
        <v>13.4895</v>
      </c>
      <c r="AW279" s="339">
        <f>(AW276+AW277)/2</f>
        <v>12.249000000000001</v>
      </c>
      <c r="AX279"/>
      <c r="AY279"/>
      <c r="AZ279"/>
      <c r="BA279"/>
      <c r="BB279"/>
      <c r="BC279"/>
      <c r="BD279" s="349">
        <f t="shared" ref="BD279" si="442">(BD277+BD278)/2</f>
        <v>18.364999999999998</v>
      </c>
      <c r="BE279" s="382"/>
      <c r="BF279" s="382"/>
    </row>
    <row r="280" spans="1:58" ht="15.75" thickBot="1" x14ac:dyDescent="0.3">
      <c r="A280" s="232">
        <v>41185</v>
      </c>
      <c r="B280" s="386">
        <v>6.19</v>
      </c>
      <c r="C280" s="387">
        <v>5.47</v>
      </c>
      <c r="D280"/>
      <c r="E280"/>
      <c r="F280"/>
      <c r="G280"/>
      <c r="H280" s="386">
        <v>7.54</v>
      </c>
      <c r="I280" s="386">
        <v>1.84</v>
      </c>
      <c r="J280"/>
      <c r="K280"/>
      <c r="L280"/>
      <c r="M280"/>
      <c r="N280" s="388">
        <v>40</v>
      </c>
      <c r="O280"/>
      <c r="P280"/>
      <c r="Q280"/>
      <c r="R280" s="388">
        <v>0</v>
      </c>
      <c r="S280" s="387">
        <v>0.68700000000000006</v>
      </c>
      <c r="T280"/>
      <c r="U280"/>
      <c r="V280" s="387">
        <v>6.7000000000000004E-2</v>
      </c>
      <c r="W280" s="387">
        <v>0.17</v>
      </c>
      <c r="X280"/>
      <c r="Y280"/>
      <c r="Z280"/>
      <c r="AA280"/>
      <c r="AB280"/>
      <c r="AC280" s="389">
        <v>30.6</v>
      </c>
      <c r="AD280"/>
      <c r="AE280"/>
      <c r="AF280"/>
      <c r="AG280"/>
      <c r="AH280" s="389">
        <v>61.2</v>
      </c>
      <c r="AI280"/>
      <c r="AJ280" s="389">
        <v>25.5</v>
      </c>
      <c r="AK280"/>
      <c r="AL280" s="389">
        <v>7.2</v>
      </c>
      <c r="AM280" s="387">
        <v>7.8E-2</v>
      </c>
      <c r="AN280"/>
      <c r="AO280" s="389">
        <v>15.4</v>
      </c>
      <c r="AP280" s="386">
        <v>80.2</v>
      </c>
      <c r="AQ280" s="386">
        <v>1.1000000000000001</v>
      </c>
      <c r="AR280"/>
      <c r="AS280"/>
      <c r="AT280"/>
      <c r="AU280"/>
      <c r="AV280" s="387">
        <v>13.683</v>
      </c>
      <c r="AW280" s="387">
        <v>12.398</v>
      </c>
      <c r="AX280"/>
      <c r="AY280"/>
      <c r="AZ280"/>
      <c r="BA280"/>
      <c r="BB280"/>
      <c r="BC280"/>
      <c r="BD280" s="386">
        <v>33.630000000000003</v>
      </c>
      <c r="BE280" s="386"/>
      <c r="BF280" s="386">
        <v>13.86</v>
      </c>
    </row>
    <row r="281" spans="1:58" x14ac:dyDescent="0.25">
      <c r="A281" s="232">
        <v>41186</v>
      </c>
      <c r="B281" s="390">
        <v>6.15</v>
      </c>
      <c r="C281" s="391">
        <v>5.54</v>
      </c>
      <c r="D281"/>
      <c r="E281"/>
      <c r="F281"/>
      <c r="G281"/>
      <c r="H281" s="390">
        <v>7.74</v>
      </c>
      <c r="I281" s="390">
        <v>1.98</v>
      </c>
      <c r="J281"/>
      <c r="K281"/>
      <c r="L281"/>
      <c r="M281"/>
      <c r="N281" s="392">
        <v>44</v>
      </c>
      <c r="O281"/>
      <c r="P281"/>
      <c r="Q281"/>
      <c r="R281" s="392">
        <v>0</v>
      </c>
      <c r="S281" s="391">
        <v>0.66900000000000004</v>
      </c>
      <c r="T281"/>
      <c r="U281"/>
      <c r="V281" s="391">
        <v>8.3000000000000004E-2</v>
      </c>
      <c r="W281" s="391">
        <v>0.11600000000000001</v>
      </c>
      <c r="X281"/>
      <c r="Y281"/>
      <c r="Z281"/>
      <c r="AA281"/>
      <c r="AB281"/>
      <c r="AC281" s="393">
        <v>33.799999999999997</v>
      </c>
      <c r="AD281"/>
      <c r="AE281"/>
      <c r="AF281"/>
      <c r="AG281"/>
      <c r="AH281" s="393">
        <v>67.599999999999994</v>
      </c>
      <c r="AI281"/>
      <c r="AJ281" s="393">
        <v>25.8</v>
      </c>
      <c r="AK281"/>
      <c r="AL281" s="393">
        <v>7.1</v>
      </c>
      <c r="AM281" s="391">
        <v>7.2999999999999995E-2</v>
      </c>
      <c r="AN281"/>
      <c r="AO281" s="393">
        <v>14.9</v>
      </c>
      <c r="AP281" s="390">
        <v>85.07</v>
      </c>
      <c r="AQ281" s="390">
        <v>0.93</v>
      </c>
      <c r="AR281"/>
      <c r="AS281"/>
      <c r="AT281"/>
      <c r="AU281"/>
      <c r="AV281" s="391">
        <v>14.72</v>
      </c>
      <c r="AW281" s="391">
        <v>13.41</v>
      </c>
      <c r="AX281"/>
      <c r="AY281"/>
      <c r="AZ281"/>
      <c r="BA281"/>
      <c r="BB281"/>
      <c r="BC281"/>
      <c r="BD281" s="390">
        <v>34.18</v>
      </c>
      <c r="BE281" s="390"/>
      <c r="BF281" s="390">
        <v>14.64</v>
      </c>
    </row>
    <row r="282" spans="1:58" x14ac:dyDescent="0.25">
      <c r="A282" s="232">
        <v>41187</v>
      </c>
      <c r="B282" s="382">
        <v>6.34</v>
      </c>
      <c r="C282" s="383">
        <v>5.55</v>
      </c>
      <c r="D282"/>
      <c r="E282"/>
      <c r="F282"/>
      <c r="G282"/>
      <c r="H282" s="382">
        <v>7.83</v>
      </c>
      <c r="I282" s="382">
        <v>1.91</v>
      </c>
      <c r="J282"/>
      <c r="K282"/>
      <c r="L282"/>
      <c r="M282"/>
      <c r="N282" s="384">
        <v>39</v>
      </c>
      <c r="O282"/>
      <c r="P282"/>
      <c r="Q282"/>
      <c r="R282" s="384">
        <v>0</v>
      </c>
      <c r="S282" s="383">
        <v>0.66400000000000003</v>
      </c>
      <c r="T282"/>
      <c r="U282"/>
      <c r="V282" s="383">
        <v>6.6000000000000003E-2</v>
      </c>
      <c r="W282" s="383">
        <v>0.114</v>
      </c>
      <c r="X282"/>
      <c r="Y282"/>
      <c r="Z282"/>
      <c r="AA282"/>
      <c r="AB282"/>
      <c r="AC282" s="385">
        <v>35</v>
      </c>
      <c r="AD282"/>
      <c r="AE282"/>
      <c r="AF282"/>
      <c r="AG282"/>
      <c r="AH282" s="385">
        <v>70.2</v>
      </c>
      <c r="AI282"/>
      <c r="AJ282" s="385">
        <v>25.5</v>
      </c>
      <c r="AK282"/>
      <c r="AL282" s="385">
        <v>7.6</v>
      </c>
      <c r="AM282" s="383">
        <v>8.7999999999999995E-2</v>
      </c>
      <c r="AN282"/>
      <c r="AO282" s="385">
        <v>14.3</v>
      </c>
      <c r="AP282" s="382">
        <v>79.69</v>
      </c>
      <c r="AQ282" s="382">
        <v>1.014</v>
      </c>
      <c r="AR282"/>
      <c r="AS282"/>
      <c r="AT282"/>
      <c r="AU282"/>
      <c r="AV282" s="383">
        <v>13.71</v>
      </c>
      <c r="AW282" s="383">
        <v>12.38</v>
      </c>
      <c r="AX282"/>
      <c r="AY282"/>
      <c r="AZ282"/>
      <c r="BA282"/>
      <c r="BB282"/>
      <c r="BC282"/>
      <c r="BD282" s="382">
        <v>31.92</v>
      </c>
      <c r="BE282" s="382"/>
      <c r="BF282" s="382">
        <v>17.53</v>
      </c>
    </row>
    <row r="283" spans="1:58" x14ac:dyDescent="0.25">
      <c r="A283" s="232">
        <v>41188</v>
      </c>
      <c r="B283" s="382">
        <v>6.84</v>
      </c>
      <c r="C283" s="383">
        <v>5.68</v>
      </c>
      <c r="D283"/>
      <c r="E283"/>
      <c r="F283"/>
      <c r="G283"/>
      <c r="H283" s="382">
        <v>7.89</v>
      </c>
      <c r="I283" s="382">
        <v>1.9</v>
      </c>
      <c r="J283"/>
      <c r="K283"/>
      <c r="L283"/>
      <c r="M283"/>
      <c r="N283" s="384">
        <v>37</v>
      </c>
      <c r="O283"/>
      <c r="P283"/>
      <c r="Q283"/>
      <c r="R283" s="384">
        <v>0</v>
      </c>
      <c r="S283" s="383">
        <v>0.70499999999999996</v>
      </c>
      <c r="T283"/>
      <c r="U283"/>
      <c r="V283" s="383">
        <v>7.1999999999999995E-2</v>
      </c>
      <c r="W283" s="383">
        <v>0.111</v>
      </c>
      <c r="X283"/>
      <c r="Y283"/>
      <c r="Z283"/>
      <c r="AA283"/>
      <c r="AB283"/>
      <c r="AC283" s="385">
        <v>36.1</v>
      </c>
      <c r="AD283"/>
      <c r="AE283"/>
      <c r="AF283"/>
      <c r="AG283"/>
      <c r="AH283" s="385">
        <v>72.2</v>
      </c>
      <c r="AI283"/>
      <c r="AJ283" s="385">
        <v>23.2</v>
      </c>
      <c r="AK283"/>
      <c r="AL283" s="385">
        <v>7.4</v>
      </c>
      <c r="AM283" s="383">
        <v>9.1999999999999998E-2</v>
      </c>
      <c r="AN283"/>
      <c r="AO283" s="385">
        <v>13.8</v>
      </c>
      <c r="AP283" s="382">
        <v>80.13</v>
      </c>
      <c r="AQ283" s="382">
        <v>0.99</v>
      </c>
      <c r="AR283"/>
      <c r="AS283"/>
      <c r="AT283"/>
      <c r="AU283"/>
      <c r="AV283" s="383">
        <v>13.8</v>
      </c>
      <c r="AW283" s="383">
        <v>12.58</v>
      </c>
      <c r="AX283"/>
      <c r="AY283"/>
      <c r="AZ283"/>
      <c r="BA283"/>
      <c r="BB283"/>
      <c r="BC283"/>
      <c r="BD283" s="382">
        <v>31.45</v>
      </c>
      <c r="BE283" s="382"/>
      <c r="BF283" s="382">
        <v>16.36</v>
      </c>
    </row>
    <row r="284" spans="1:58" x14ac:dyDescent="0.25">
      <c r="A284" s="232">
        <v>41189</v>
      </c>
      <c r="B284" s="349">
        <f t="shared" ref="B284" si="443">(B282+B283)/2</f>
        <v>6.59</v>
      </c>
      <c r="C284" s="339">
        <f>(C281+C282)/2</f>
        <v>5.5449999999999999</v>
      </c>
      <c r="D284"/>
      <c r="E284"/>
      <c r="F284"/>
      <c r="G284"/>
      <c r="H284" s="349">
        <f>(H282+H283)/2</f>
        <v>7.8599999999999994</v>
      </c>
      <c r="I284" s="382">
        <v>1.88</v>
      </c>
      <c r="J284"/>
      <c r="K284"/>
      <c r="L284"/>
      <c r="M284"/>
      <c r="N284" s="349">
        <f t="shared" ref="N284" si="444">(N282+N283)/2</f>
        <v>38</v>
      </c>
      <c r="O284"/>
      <c r="P284"/>
      <c r="Q284"/>
      <c r="R284" s="349">
        <f t="shared" ref="R284" si="445">(R282+R283)/2</f>
        <v>0</v>
      </c>
      <c r="S284" s="349">
        <f>(S282+S283)/2</f>
        <v>0.6845</v>
      </c>
      <c r="T284"/>
      <c r="U284"/>
      <c r="V284" s="349">
        <f t="shared" ref="V284:W284" si="446">(V282+V283)/2</f>
        <v>6.9000000000000006E-2</v>
      </c>
      <c r="W284" s="349">
        <f t="shared" si="446"/>
        <v>0.1125</v>
      </c>
      <c r="X284"/>
      <c r="Y284"/>
      <c r="Z284"/>
      <c r="AA284"/>
      <c r="AB284"/>
      <c r="AC284" s="349">
        <f t="shared" ref="AC284" si="447">(AC282+AC283)/2</f>
        <v>35.549999999999997</v>
      </c>
      <c r="AD284"/>
      <c r="AE284"/>
      <c r="AF284"/>
      <c r="AG284"/>
      <c r="AH284" s="349">
        <f t="shared" ref="AH284" si="448">(AH282+AH283)/2</f>
        <v>71.2</v>
      </c>
      <c r="AI284"/>
      <c r="AJ284" s="349">
        <f t="shared" ref="AJ284" si="449">(AJ282+AJ283)/2</f>
        <v>24.35</v>
      </c>
      <c r="AK284"/>
      <c r="AL284" s="349">
        <f t="shared" ref="AL284:AM284" si="450">(AL282+AL283)/2</f>
        <v>7.5</v>
      </c>
      <c r="AM284" s="349">
        <f t="shared" si="450"/>
        <v>0.09</v>
      </c>
      <c r="AN284"/>
      <c r="AO284" s="349">
        <f t="shared" ref="AO284" si="451">(AO282+AO283)/2</f>
        <v>14.05</v>
      </c>
      <c r="AP284" s="382">
        <v>79.69</v>
      </c>
      <c r="AQ284" s="382">
        <v>1</v>
      </c>
      <c r="AR284"/>
      <c r="AS284"/>
      <c r="AT284"/>
      <c r="AU284"/>
      <c r="AV284" s="383">
        <v>13.895</v>
      </c>
      <c r="AW284" s="383">
        <v>12.541</v>
      </c>
      <c r="AX284"/>
      <c r="AY284"/>
      <c r="AZ284"/>
      <c r="BA284"/>
      <c r="BB284"/>
      <c r="BC284"/>
      <c r="BD284" s="382">
        <v>31.45</v>
      </c>
      <c r="BE284" s="382"/>
      <c r="BF284" s="382">
        <v>16.36</v>
      </c>
    </row>
    <row r="285" spans="1:58" x14ac:dyDescent="0.25">
      <c r="A285" s="232">
        <v>41190</v>
      </c>
      <c r="B285" s="382">
        <v>5.49</v>
      </c>
      <c r="C285" s="383">
        <v>5.44</v>
      </c>
      <c r="D285"/>
      <c r="E285"/>
      <c r="F285"/>
      <c r="G285"/>
      <c r="H285" s="382">
        <v>7.84</v>
      </c>
      <c r="I285" s="382">
        <v>1.97</v>
      </c>
      <c r="J285"/>
      <c r="K285"/>
      <c r="L285"/>
      <c r="M285"/>
      <c r="N285" s="384">
        <v>37</v>
      </c>
      <c r="O285"/>
      <c r="P285"/>
      <c r="Q285"/>
      <c r="R285" s="384">
        <v>0</v>
      </c>
      <c r="S285" s="383">
        <v>0.751</v>
      </c>
      <c r="T285"/>
      <c r="U285"/>
      <c r="V285" s="383">
        <v>7.1999999999999995E-2</v>
      </c>
      <c r="W285" s="383">
        <v>0.1</v>
      </c>
      <c r="X285"/>
      <c r="Y285"/>
      <c r="Z285"/>
      <c r="AA285"/>
      <c r="AB285"/>
      <c r="AC285" s="385">
        <v>34.299999999999997</v>
      </c>
      <c r="AD285"/>
      <c r="AE285"/>
      <c r="AF285"/>
      <c r="AG285"/>
      <c r="AH285" s="385">
        <v>68.599999999999994</v>
      </c>
      <c r="AI285"/>
      <c r="AJ285" s="385">
        <v>24.6</v>
      </c>
      <c r="AK285"/>
      <c r="AL285" s="385">
        <v>7</v>
      </c>
      <c r="AM285" s="383">
        <v>4.9000000000000002E-2</v>
      </c>
      <c r="AN285"/>
      <c r="AO285" s="385">
        <v>13.7</v>
      </c>
      <c r="AP285" s="382">
        <v>85.55</v>
      </c>
      <c r="AQ285" s="382">
        <v>1.08</v>
      </c>
      <c r="AR285"/>
      <c r="AS285"/>
      <c r="AT285"/>
      <c r="AU285"/>
      <c r="AV285" s="383">
        <v>14.516</v>
      </c>
      <c r="AW285" s="383">
        <v>12.75</v>
      </c>
      <c r="AX285"/>
      <c r="AY285"/>
      <c r="AZ285"/>
      <c r="BA285"/>
      <c r="BB285"/>
      <c r="BC285"/>
      <c r="BD285" s="382">
        <v>39.840000000000003</v>
      </c>
      <c r="BE285" s="382"/>
      <c r="BF285" s="382">
        <v>16.14</v>
      </c>
    </row>
    <row r="286" spans="1:58" x14ac:dyDescent="0.25">
      <c r="A286" s="232">
        <v>41191</v>
      </c>
      <c r="B286" s="382">
        <v>6.01</v>
      </c>
      <c r="C286" s="383">
        <v>5.57</v>
      </c>
      <c r="D286"/>
      <c r="E286"/>
      <c r="F286"/>
      <c r="G286"/>
      <c r="H286" s="382">
        <v>7.81</v>
      </c>
      <c r="I286" s="382">
        <v>1.89</v>
      </c>
      <c r="J286"/>
      <c r="K286"/>
      <c r="L286"/>
      <c r="M286"/>
      <c r="N286" s="384">
        <v>36</v>
      </c>
      <c r="O286"/>
      <c r="P286"/>
      <c r="Q286"/>
      <c r="R286" s="384">
        <v>0</v>
      </c>
      <c r="S286" s="383">
        <v>0.48699999999999999</v>
      </c>
      <c r="T286"/>
      <c r="U286"/>
      <c r="V286" s="383">
        <v>7.9000000000000001E-2</v>
      </c>
      <c r="W286" s="383">
        <v>0.104</v>
      </c>
      <c r="X286"/>
      <c r="Y286"/>
      <c r="Z286"/>
      <c r="AA286"/>
      <c r="AB286"/>
      <c r="AC286" s="385">
        <v>33.4</v>
      </c>
      <c r="AD286"/>
      <c r="AE286"/>
      <c r="AF286"/>
      <c r="AG286"/>
      <c r="AH286" s="385">
        <v>66.8</v>
      </c>
      <c r="AI286"/>
      <c r="AJ286" s="385">
        <v>24.8</v>
      </c>
      <c r="AK286"/>
      <c r="AL286" s="385">
        <v>7.4</v>
      </c>
      <c r="AM286" s="383">
        <v>4.5999999999999999E-2</v>
      </c>
      <c r="AN286"/>
      <c r="AO286" s="385">
        <v>13.3</v>
      </c>
      <c r="AP286" s="382">
        <v>85.09</v>
      </c>
      <c r="AQ286" s="382">
        <v>1.18</v>
      </c>
      <c r="AR286"/>
      <c r="AS286"/>
      <c r="AT286"/>
      <c r="AU286"/>
      <c r="AV286" s="383">
        <v>13.85</v>
      </c>
      <c r="AW286" s="383">
        <v>12.57</v>
      </c>
      <c r="AX286"/>
      <c r="AY286"/>
      <c r="AZ286"/>
      <c r="BA286"/>
      <c r="BB286"/>
      <c r="BC286"/>
      <c r="BD286" s="382">
        <v>34.799999999999997</v>
      </c>
      <c r="BE286" s="382"/>
      <c r="BF286" s="382">
        <v>16.29</v>
      </c>
    </row>
    <row r="287" spans="1:58" x14ac:dyDescent="0.25">
      <c r="A287" s="232">
        <v>41192</v>
      </c>
      <c r="B287" s="382">
        <v>6.86</v>
      </c>
      <c r="C287" s="383">
        <v>5.6</v>
      </c>
      <c r="D287"/>
      <c r="E287"/>
      <c r="F287"/>
      <c r="G287"/>
      <c r="H287" s="382">
        <v>7.85</v>
      </c>
      <c r="I287" s="382">
        <v>1.81</v>
      </c>
      <c r="J287"/>
      <c r="K287"/>
      <c r="L287"/>
      <c r="M287"/>
      <c r="N287" s="384">
        <v>38</v>
      </c>
      <c r="O287"/>
      <c r="P287"/>
      <c r="Q287"/>
      <c r="R287" s="384">
        <v>0</v>
      </c>
      <c r="S287" s="383">
        <v>0.51200000000000001</v>
      </c>
      <c r="T287"/>
      <c r="U287"/>
      <c r="V287" s="383">
        <v>0.13100000000000001</v>
      </c>
      <c r="W287" s="383">
        <v>0.104</v>
      </c>
      <c r="X287"/>
      <c r="Y287"/>
      <c r="Z287"/>
      <c r="AA287"/>
      <c r="AB287"/>
      <c r="AC287" s="385">
        <v>36.200000000000003</v>
      </c>
      <c r="AD287"/>
      <c r="AE287"/>
      <c r="AF287"/>
      <c r="AG287"/>
      <c r="AH287" s="385">
        <v>72.3</v>
      </c>
      <c r="AI287"/>
      <c r="AJ287" s="385">
        <v>22.4</v>
      </c>
      <c r="AK287"/>
      <c r="AL287" s="385">
        <v>10.3</v>
      </c>
      <c r="AM287" s="383">
        <v>0.10199999999999999</v>
      </c>
      <c r="AN287"/>
      <c r="AO287" s="385">
        <v>12.9</v>
      </c>
      <c r="AP287" s="382">
        <v>80.17</v>
      </c>
      <c r="AQ287" s="382">
        <v>0.98</v>
      </c>
      <c r="AR287"/>
      <c r="AS287"/>
      <c r="AT287"/>
      <c r="AU287"/>
      <c r="AV287" s="383">
        <v>14.103999999999999</v>
      </c>
      <c r="AW287" s="383">
        <v>13.023</v>
      </c>
      <c r="AX287"/>
      <c r="AY287"/>
      <c r="AZ287"/>
      <c r="BA287"/>
      <c r="BB287"/>
      <c r="BC287"/>
      <c r="BD287" s="382">
        <v>31.92</v>
      </c>
      <c r="BE287" s="382"/>
      <c r="BF287" s="382">
        <v>17.12</v>
      </c>
    </row>
    <row r="288" spans="1:58" x14ac:dyDescent="0.25">
      <c r="A288" s="232">
        <v>41193</v>
      </c>
      <c r="B288" s="382">
        <v>7.7</v>
      </c>
      <c r="C288" s="383">
        <v>5.76</v>
      </c>
      <c r="D288"/>
      <c r="E288"/>
      <c r="F288"/>
      <c r="G288"/>
      <c r="H288" s="382">
        <v>7.47</v>
      </c>
      <c r="I288" s="382">
        <v>1.66</v>
      </c>
      <c r="J288"/>
      <c r="K288"/>
      <c r="L288"/>
      <c r="M288"/>
      <c r="N288" s="384">
        <v>47</v>
      </c>
      <c r="O288"/>
      <c r="P288"/>
      <c r="Q288"/>
      <c r="R288" s="384">
        <v>0</v>
      </c>
      <c r="S288" s="383">
        <v>0.50700000000000001</v>
      </c>
      <c r="T288"/>
      <c r="U288"/>
      <c r="V288" s="383">
        <v>1.1499999999999999</v>
      </c>
      <c r="W288" s="383">
        <v>0.28199999999999997</v>
      </c>
      <c r="X288"/>
      <c r="Y288"/>
      <c r="Z288"/>
      <c r="AA288"/>
      <c r="AB288"/>
      <c r="AC288" s="385">
        <v>32.799999999999997</v>
      </c>
      <c r="AD288"/>
      <c r="AE288"/>
      <c r="AF288"/>
      <c r="AG288"/>
      <c r="AH288" s="385">
        <v>65.7</v>
      </c>
      <c r="AI288"/>
      <c r="AJ288" s="385">
        <v>21.9</v>
      </c>
      <c r="AK288"/>
      <c r="AL288" s="385">
        <v>9.8000000000000007</v>
      </c>
      <c r="AM288" s="383">
        <v>0.182</v>
      </c>
      <c r="AN288"/>
      <c r="AO288" s="385">
        <v>12.6</v>
      </c>
      <c r="AP288" s="382">
        <v>89.48</v>
      </c>
      <c r="AQ288" s="382">
        <v>1.49</v>
      </c>
      <c r="AR288"/>
      <c r="AS288"/>
      <c r="AT288"/>
      <c r="AU288"/>
      <c r="AV288" s="383">
        <v>14.884</v>
      </c>
      <c r="AW288" s="383">
        <v>12.901999999999999</v>
      </c>
      <c r="AX288"/>
      <c r="AY288"/>
      <c r="AZ288"/>
      <c r="BA288"/>
      <c r="BB288"/>
      <c r="BC288"/>
      <c r="BD288" s="382">
        <v>31.45</v>
      </c>
      <c r="BE288" s="382"/>
      <c r="BF288" s="382">
        <v>17</v>
      </c>
    </row>
    <row r="289" spans="1:58" x14ac:dyDescent="0.25">
      <c r="A289" s="232">
        <v>41194</v>
      </c>
      <c r="B289" s="382">
        <v>6.74</v>
      </c>
      <c r="C289" s="383">
        <v>5.37</v>
      </c>
      <c r="D289"/>
      <c r="E289"/>
      <c r="F289"/>
      <c r="G289"/>
      <c r="H289" s="382">
        <v>7.63</v>
      </c>
      <c r="I289" s="382">
        <v>1.9</v>
      </c>
      <c r="J289"/>
      <c r="K289"/>
      <c r="L289"/>
      <c r="M289"/>
      <c r="N289" s="384">
        <v>54</v>
      </c>
      <c r="O289"/>
      <c r="P289"/>
      <c r="Q289"/>
      <c r="R289" s="384">
        <v>0</v>
      </c>
      <c r="S289" s="383">
        <v>1.417</v>
      </c>
      <c r="T289"/>
      <c r="U289"/>
      <c r="V289" s="383">
        <v>0.14699999999999999</v>
      </c>
      <c r="W289" s="383">
        <v>0.10199999999999999</v>
      </c>
      <c r="X289"/>
      <c r="Y289"/>
      <c r="Z289"/>
      <c r="AA289"/>
      <c r="AB289"/>
      <c r="AC289" s="385">
        <v>33.9</v>
      </c>
      <c r="AD289"/>
      <c r="AE289"/>
      <c r="AF289"/>
      <c r="AG289"/>
      <c r="AH289" s="385">
        <v>67.8</v>
      </c>
      <c r="AI289"/>
      <c r="AJ289" s="385">
        <v>22.3</v>
      </c>
      <c r="AK289"/>
      <c r="AL289" s="385">
        <v>8.9</v>
      </c>
      <c r="AM289" s="383">
        <v>0.13100000000000001</v>
      </c>
      <c r="AN289"/>
      <c r="AO289" s="385">
        <v>12.4</v>
      </c>
      <c r="AP289" s="382">
        <v>90.45</v>
      </c>
      <c r="AQ289" s="382">
        <v>1.17</v>
      </c>
      <c r="AR289"/>
      <c r="AS289"/>
      <c r="AT289"/>
      <c r="AU289"/>
      <c r="AV289" s="383">
        <v>16.457999999999998</v>
      </c>
      <c r="AW289" s="383">
        <v>13.363</v>
      </c>
      <c r="AX289"/>
      <c r="AY289"/>
      <c r="AZ289"/>
      <c r="BA289"/>
      <c r="BB289"/>
      <c r="BC289"/>
      <c r="BD289" s="382">
        <v>32.03</v>
      </c>
      <c r="BE289" s="382"/>
      <c r="BF289" s="382">
        <v>16.760000000000002</v>
      </c>
    </row>
    <row r="290" spans="1:58" x14ac:dyDescent="0.25">
      <c r="A290" s="232">
        <v>41195</v>
      </c>
      <c r="B290" s="382">
        <v>6.69</v>
      </c>
      <c r="C290" s="383">
        <v>5.67</v>
      </c>
      <c r="D290"/>
      <c r="E290"/>
      <c r="F290"/>
      <c r="G290"/>
      <c r="H290" s="382">
        <v>8.9</v>
      </c>
      <c r="I290" s="382">
        <v>2.1</v>
      </c>
      <c r="J290"/>
      <c r="K290"/>
      <c r="L290"/>
      <c r="M290"/>
      <c r="N290" s="384">
        <v>57</v>
      </c>
      <c r="O290"/>
      <c r="P290"/>
      <c r="Q290"/>
      <c r="R290" s="384">
        <v>0</v>
      </c>
      <c r="S290" s="383">
        <v>0.82699999999999996</v>
      </c>
      <c r="T290"/>
      <c r="U290"/>
      <c r="V290" s="383">
        <v>0.14199999999999999</v>
      </c>
      <c r="W290" s="383">
        <v>0.127</v>
      </c>
      <c r="X290"/>
      <c r="Y290"/>
      <c r="Z290"/>
      <c r="AA290"/>
      <c r="AB290"/>
      <c r="AC290" s="385">
        <v>32.1</v>
      </c>
      <c r="AD290"/>
      <c r="AE290"/>
      <c r="AF290"/>
      <c r="AG290"/>
      <c r="AH290" s="385">
        <v>64.2</v>
      </c>
      <c r="AI290"/>
      <c r="AJ290" s="385">
        <v>23.3</v>
      </c>
      <c r="AK290"/>
      <c r="AL290" s="385">
        <v>7.2</v>
      </c>
      <c r="AM290" s="383">
        <v>0.10199999999999999</v>
      </c>
      <c r="AN290"/>
      <c r="AO290" s="385">
        <v>12.5</v>
      </c>
      <c r="AP290" s="382">
        <v>95.65</v>
      </c>
      <c r="AQ290" s="382">
        <v>1.32</v>
      </c>
      <c r="AR290"/>
      <c r="AS290"/>
      <c r="AT290"/>
      <c r="AU290"/>
      <c r="AV290" s="383">
        <v>14.91</v>
      </c>
      <c r="AW290" s="383">
        <v>12.7</v>
      </c>
      <c r="AX290"/>
      <c r="AY290"/>
      <c r="AZ290"/>
      <c r="BA290"/>
      <c r="BB290"/>
      <c r="BC290"/>
      <c r="BD290" s="382">
        <v>15.39</v>
      </c>
      <c r="BE290" s="382"/>
      <c r="BF290" s="382">
        <v>31.59</v>
      </c>
    </row>
    <row r="291" spans="1:58" x14ac:dyDescent="0.25">
      <c r="A291" s="232">
        <v>41196</v>
      </c>
      <c r="B291" s="349">
        <f t="shared" ref="B291" si="452">(B289+B290)/2</f>
        <v>6.7149999999999999</v>
      </c>
      <c r="C291" s="339">
        <f>(C288+C289)/2</f>
        <v>5.5649999999999995</v>
      </c>
      <c r="D291"/>
      <c r="E291"/>
      <c r="F291"/>
      <c r="G291"/>
      <c r="H291" s="349">
        <f t="shared" ref="H291:I291" si="453">(H289+H290)/2</f>
        <v>8.2650000000000006</v>
      </c>
      <c r="I291" s="349">
        <f t="shared" si="453"/>
        <v>2</v>
      </c>
      <c r="J291"/>
      <c r="K291"/>
      <c r="L291"/>
      <c r="M291"/>
      <c r="N291" s="349">
        <f t="shared" ref="N291" si="454">(N289+N290)/2</f>
        <v>55.5</v>
      </c>
      <c r="O291"/>
      <c r="P291"/>
      <c r="Q291"/>
      <c r="R291" s="349">
        <f t="shared" ref="R291:S291" si="455">(R289+R290)/2</f>
        <v>0</v>
      </c>
      <c r="S291" s="349">
        <f t="shared" si="455"/>
        <v>1.1219999999999999</v>
      </c>
      <c r="T291"/>
      <c r="U291"/>
      <c r="V291" s="349">
        <f t="shared" ref="V291:W291" si="456">(V289+V290)/2</f>
        <v>0.14449999999999999</v>
      </c>
      <c r="W291" s="349">
        <f t="shared" si="456"/>
        <v>0.11449999999999999</v>
      </c>
      <c r="X291"/>
      <c r="Y291"/>
      <c r="Z291"/>
      <c r="AA291"/>
      <c r="AB291"/>
      <c r="AC291" s="349">
        <f t="shared" ref="AC291" si="457">(AC289+AC290)/2</f>
        <v>33</v>
      </c>
      <c r="AD291"/>
      <c r="AE291"/>
      <c r="AF291"/>
      <c r="AG291"/>
      <c r="AH291" s="349">
        <f t="shared" ref="AH291" si="458">(AH289+AH290)/2</f>
        <v>66</v>
      </c>
      <c r="AI291"/>
      <c r="AJ291" s="349">
        <f t="shared" ref="AJ291" si="459">(AJ289+AJ290)/2</f>
        <v>22.8</v>
      </c>
      <c r="AK291"/>
      <c r="AL291" s="349">
        <f t="shared" ref="AL291:AM291" si="460">(AL289+AL290)/2</f>
        <v>8.0500000000000007</v>
      </c>
      <c r="AM291" s="349">
        <f t="shared" si="460"/>
        <v>0.11649999999999999</v>
      </c>
      <c r="AN291"/>
      <c r="AO291" s="349">
        <f t="shared" ref="AO291:AQ291" si="461">(AO289+AO290)/2</f>
        <v>12.45</v>
      </c>
      <c r="AP291" s="349">
        <f t="shared" si="461"/>
        <v>93.050000000000011</v>
      </c>
      <c r="AQ291" s="349">
        <f t="shared" si="461"/>
        <v>1.2450000000000001</v>
      </c>
      <c r="AR291"/>
      <c r="AS291"/>
      <c r="AT291"/>
      <c r="AU291"/>
      <c r="AV291" s="339">
        <f>(AV288+AV289)/2</f>
        <v>15.670999999999999</v>
      </c>
      <c r="AW291" s="339">
        <f>(AW288+AW289)/2</f>
        <v>13.1325</v>
      </c>
      <c r="AX291"/>
      <c r="AY291"/>
      <c r="AZ291"/>
      <c r="BA291"/>
      <c r="BB291"/>
      <c r="BC291"/>
      <c r="BD291" s="349">
        <f t="shared" ref="BD291" si="462">(BD289+BD290)/2</f>
        <v>23.71</v>
      </c>
      <c r="BE291" s="382"/>
      <c r="BF291" s="382"/>
    </row>
    <row r="292" spans="1:58" x14ac:dyDescent="0.25">
      <c r="A292" s="232">
        <v>41197</v>
      </c>
      <c r="B292" s="382">
        <v>6.63</v>
      </c>
      <c r="C292" s="383">
        <v>5.68</v>
      </c>
      <c r="D292"/>
      <c r="E292"/>
      <c r="F292"/>
      <c r="G292"/>
      <c r="H292" s="382">
        <v>8.91</v>
      </c>
      <c r="I292" s="382">
        <v>2.36</v>
      </c>
      <c r="J292"/>
      <c r="K292"/>
      <c r="L292"/>
      <c r="M292"/>
      <c r="N292" s="384">
        <v>37</v>
      </c>
      <c r="O292"/>
      <c r="P292"/>
      <c r="Q292"/>
      <c r="R292" s="384">
        <v>0</v>
      </c>
      <c r="S292" s="383">
        <v>0.71399999999999997</v>
      </c>
      <c r="T292"/>
      <c r="U292"/>
      <c r="V292" s="383">
        <v>9.7000000000000003E-2</v>
      </c>
      <c r="W292" s="383">
        <v>0.107</v>
      </c>
      <c r="X292"/>
      <c r="Y292"/>
      <c r="Z292"/>
      <c r="AA292"/>
      <c r="AB292"/>
      <c r="AC292" s="385">
        <v>36</v>
      </c>
      <c r="AD292"/>
      <c r="AE292"/>
      <c r="AF292"/>
      <c r="AG292"/>
      <c r="AH292" s="385">
        <v>72.099999999999994</v>
      </c>
      <c r="AI292"/>
      <c r="AJ292" s="385">
        <v>22</v>
      </c>
      <c r="AK292"/>
      <c r="AL292" s="385">
        <v>7.9</v>
      </c>
      <c r="AM292" s="383">
        <v>8.8999999999999996E-2</v>
      </c>
      <c r="AN292"/>
      <c r="AO292" s="385">
        <v>10.199999999999999</v>
      </c>
      <c r="AP292" s="382">
        <v>100.24</v>
      </c>
      <c r="AQ292" s="382">
        <v>1.03</v>
      </c>
      <c r="AR292"/>
      <c r="AS292"/>
      <c r="AT292"/>
      <c r="AU292"/>
      <c r="AV292" s="383">
        <v>16.491</v>
      </c>
      <c r="AW292" s="383">
        <v>13.444000000000001</v>
      </c>
      <c r="AX292"/>
      <c r="AY292"/>
      <c r="AZ292"/>
      <c r="BA292"/>
      <c r="BB292"/>
      <c r="BC292"/>
      <c r="BD292" s="382">
        <v>34.74</v>
      </c>
      <c r="BE292" s="382"/>
      <c r="BF292" s="382">
        <v>20.34</v>
      </c>
    </row>
    <row r="293" spans="1:58" x14ac:dyDescent="0.25">
      <c r="A293" s="232">
        <v>41198</v>
      </c>
      <c r="B293" s="382">
        <v>6.6</v>
      </c>
      <c r="C293" s="383">
        <v>5.33</v>
      </c>
      <c r="D293"/>
      <c r="E293"/>
      <c r="F293"/>
      <c r="G293"/>
      <c r="H293" s="382">
        <v>8.94</v>
      </c>
      <c r="I293" s="382">
        <v>2.27</v>
      </c>
      <c r="J293"/>
      <c r="K293"/>
      <c r="L293"/>
      <c r="M293"/>
      <c r="N293" s="384">
        <v>41</v>
      </c>
      <c r="O293"/>
      <c r="P293"/>
      <c r="Q293"/>
      <c r="R293" s="384">
        <v>0</v>
      </c>
      <c r="S293" s="383">
        <v>0.77</v>
      </c>
      <c r="T293"/>
      <c r="U293"/>
      <c r="V293" s="383">
        <v>0.22600000000000001</v>
      </c>
      <c r="W293" s="383">
        <v>0.158</v>
      </c>
      <c r="X293"/>
      <c r="Y293"/>
      <c r="Z293"/>
      <c r="AA293"/>
      <c r="AB293"/>
      <c r="AC293" s="385">
        <v>35</v>
      </c>
      <c r="AD293"/>
      <c r="AE293"/>
      <c r="AF293"/>
      <c r="AG293"/>
      <c r="AH293" s="385">
        <v>70</v>
      </c>
      <c r="AI293"/>
      <c r="AJ293" s="385">
        <v>22.4</v>
      </c>
      <c r="AK293"/>
      <c r="AL293" s="385">
        <v>7.7</v>
      </c>
      <c r="AM293" s="383">
        <v>0.14799999999999999</v>
      </c>
      <c r="AN293"/>
      <c r="AO293" s="385">
        <v>9.6999999999999993</v>
      </c>
      <c r="AP293" s="382">
        <v>90.09</v>
      </c>
      <c r="AQ293" s="382">
        <v>0.74</v>
      </c>
      <c r="AR293"/>
      <c r="AS293"/>
      <c r="AT293"/>
      <c r="AU293"/>
      <c r="AV293" s="383">
        <v>15.62</v>
      </c>
      <c r="AW293" s="383">
        <v>13.597</v>
      </c>
      <c r="AX293"/>
      <c r="AY293"/>
      <c r="AZ293"/>
      <c r="BA293"/>
      <c r="BB293"/>
      <c r="BC293"/>
      <c r="BD293" s="382">
        <v>29.57</v>
      </c>
      <c r="BE293" s="382"/>
      <c r="BF293" s="382">
        <v>19</v>
      </c>
    </row>
    <row r="294" spans="1:58" x14ac:dyDescent="0.25">
      <c r="A294" s="232">
        <v>41199</v>
      </c>
      <c r="B294" s="382">
        <v>6.71</v>
      </c>
      <c r="C294" s="383">
        <v>5.77</v>
      </c>
      <c r="D294"/>
      <c r="E294"/>
      <c r="F294"/>
      <c r="G294"/>
      <c r="H294" s="382">
        <v>9.0299999999999994</v>
      </c>
      <c r="I294" s="382">
        <v>2.2589999999999999</v>
      </c>
      <c r="J294"/>
      <c r="K294"/>
      <c r="L294"/>
      <c r="M294"/>
      <c r="N294" s="384">
        <v>40</v>
      </c>
      <c r="O294"/>
      <c r="P294"/>
      <c r="Q294"/>
      <c r="R294" s="384">
        <v>0</v>
      </c>
      <c r="S294" s="383">
        <v>0.79600000000000004</v>
      </c>
      <c r="T294"/>
      <c r="U294"/>
      <c r="V294" s="383">
        <v>0.29099999999999998</v>
      </c>
      <c r="W294" s="383">
        <v>0.113</v>
      </c>
      <c r="X294"/>
      <c r="Y294"/>
      <c r="Z294"/>
      <c r="AA294"/>
      <c r="AB294"/>
      <c r="AC294" s="385">
        <v>33.6</v>
      </c>
      <c r="AD294"/>
      <c r="AE294"/>
      <c r="AF294"/>
      <c r="AG294"/>
      <c r="AH294" s="385">
        <v>67.2</v>
      </c>
      <c r="AI294"/>
      <c r="AJ294" s="385">
        <v>23.2</v>
      </c>
      <c r="AK294"/>
      <c r="AL294" s="385">
        <v>7.2</v>
      </c>
      <c r="AM294" s="383">
        <v>0.112</v>
      </c>
      <c r="AN294"/>
      <c r="AO294" s="385">
        <v>9.6</v>
      </c>
      <c r="AP294" s="382">
        <v>90.36</v>
      </c>
      <c r="AQ294" s="382">
        <v>0.73</v>
      </c>
      <c r="AR294"/>
      <c r="AS294"/>
      <c r="AT294"/>
      <c r="AU294"/>
      <c r="AV294" s="383">
        <v>14.398</v>
      </c>
      <c r="AW294" s="383">
        <v>13.590999999999999</v>
      </c>
      <c r="AX294"/>
      <c r="AY294"/>
      <c r="AZ294"/>
      <c r="BA294"/>
      <c r="BB294"/>
      <c r="BC294"/>
      <c r="BD294" s="382">
        <v>36.6</v>
      </c>
      <c r="BE294" s="382"/>
      <c r="BF294" s="382">
        <v>17.77</v>
      </c>
    </row>
    <row r="295" spans="1:58" x14ac:dyDescent="0.25">
      <c r="A295" s="232">
        <v>41200</v>
      </c>
      <c r="B295" s="382">
        <v>6.54</v>
      </c>
      <c r="C295" s="383">
        <v>5.28</v>
      </c>
      <c r="D295"/>
      <c r="E295"/>
      <c r="F295"/>
      <c r="G295"/>
      <c r="H295" s="382">
        <v>8.5299999999999994</v>
      </c>
      <c r="I295" s="382">
        <v>2.38</v>
      </c>
      <c r="J295"/>
      <c r="K295"/>
      <c r="L295"/>
      <c r="M295"/>
      <c r="N295" s="384">
        <v>31</v>
      </c>
      <c r="O295"/>
      <c r="P295"/>
      <c r="Q295"/>
      <c r="R295" s="384">
        <v>0</v>
      </c>
      <c r="S295" s="383">
        <v>0.83399999999999996</v>
      </c>
      <c r="T295"/>
      <c r="U295"/>
      <c r="V295" s="383">
        <v>0.107</v>
      </c>
      <c r="W295" s="383">
        <v>0.10299999999999999</v>
      </c>
      <c r="X295"/>
      <c r="Y295"/>
      <c r="Z295"/>
      <c r="AA295"/>
      <c r="AB295"/>
      <c r="AC295" s="385">
        <v>32.1</v>
      </c>
      <c r="AD295"/>
      <c r="AE295"/>
      <c r="AF295"/>
      <c r="AG295"/>
      <c r="AH295" s="385">
        <v>64.099999999999994</v>
      </c>
      <c r="AI295"/>
      <c r="AJ295" s="385">
        <v>21.1</v>
      </c>
      <c r="AK295"/>
      <c r="AL295" s="385">
        <v>6.7</v>
      </c>
      <c r="AM295" s="383">
        <v>0.154</v>
      </c>
      <c r="AN295"/>
      <c r="AO295" s="385">
        <v>10.4</v>
      </c>
      <c r="AP295" s="382">
        <v>89.96</v>
      </c>
      <c r="AQ295" s="382">
        <v>0.8</v>
      </c>
      <c r="AR295"/>
      <c r="AS295"/>
      <c r="AT295"/>
      <c r="AU295"/>
      <c r="AV295" s="383">
        <v>14.388999999999999</v>
      </c>
      <c r="AW295" s="383">
        <v>12.856</v>
      </c>
      <c r="AX295"/>
      <c r="AY295"/>
      <c r="AZ295"/>
      <c r="BA295"/>
      <c r="BB295"/>
      <c r="BC295"/>
      <c r="BD295" s="382">
        <v>33.28</v>
      </c>
      <c r="BE295" s="382"/>
      <c r="BF295" s="382">
        <v>12.6</v>
      </c>
    </row>
    <row r="296" spans="1:58" x14ac:dyDescent="0.25">
      <c r="A296" s="232">
        <v>41201</v>
      </c>
      <c r="B296" s="382">
        <v>5.74</v>
      </c>
      <c r="C296" s="383">
        <v>5.34</v>
      </c>
      <c r="D296"/>
      <c r="E296"/>
      <c r="F296"/>
      <c r="G296"/>
      <c r="H296" s="382">
        <v>8.3800000000000008</v>
      </c>
      <c r="I296" s="382">
        <v>2.36</v>
      </c>
      <c r="J296"/>
      <c r="K296"/>
      <c r="L296"/>
      <c r="M296"/>
      <c r="N296" s="384">
        <v>34</v>
      </c>
      <c r="O296"/>
      <c r="P296"/>
      <c r="Q296"/>
      <c r="R296" s="384">
        <v>0</v>
      </c>
      <c r="S296" s="383">
        <v>7.6999999999999999E-2</v>
      </c>
      <c r="T296"/>
      <c r="U296"/>
      <c r="V296" s="383">
        <v>8.7999999999999995E-2</v>
      </c>
      <c r="W296" s="383">
        <v>0.109</v>
      </c>
      <c r="X296"/>
      <c r="Y296"/>
      <c r="Z296"/>
      <c r="AA296"/>
      <c r="AB296"/>
      <c r="AC296" s="385">
        <v>29.4</v>
      </c>
      <c r="AD296"/>
      <c r="AE296"/>
      <c r="AF296"/>
      <c r="AG296"/>
      <c r="AH296" s="385">
        <v>58.8</v>
      </c>
      <c r="AI296"/>
      <c r="AJ296" s="385">
        <v>22.5</v>
      </c>
      <c r="AK296"/>
      <c r="AL296" s="385">
        <v>7.1</v>
      </c>
      <c r="AM296" s="383">
        <v>0.124</v>
      </c>
      <c r="AN296"/>
      <c r="AO296" s="385">
        <v>10.199999999999999</v>
      </c>
      <c r="AP296" s="382">
        <v>85.55</v>
      </c>
      <c r="AQ296" s="382">
        <v>0.72</v>
      </c>
      <c r="AR296"/>
      <c r="AS296"/>
      <c r="AT296"/>
      <c r="AU296"/>
      <c r="AV296" s="383">
        <v>13.154999999999999</v>
      </c>
      <c r="AW296" s="383">
        <v>12.599</v>
      </c>
      <c r="AX296"/>
      <c r="AY296"/>
      <c r="AZ296"/>
      <c r="BA296"/>
      <c r="BB296"/>
      <c r="BC296"/>
      <c r="BD296" s="382">
        <v>35.58</v>
      </c>
      <c r="BE296" s="382"/>
      <c r="BF296" s="382">
        <v>14.1</v>
      </c>
    </row>
    <row r="297" spans="1:58" x14ac:dyDescent="0.25">
      <c r="A297" s="232">
        <v>41202</v>
      </c>
      <c r="B297" s="382">
        <v>5.48</v>
      </c>
      <c r="C297" s="383">
        <v>5.21</v>
      </c>
      <c r="D297"/>
      <c r="E297"/>
      <c r="F297"/>
      <c r="G297"/>
      <c r="H297" s="382">
        <v>8.6</v>
      </c>
      <c r="I297" s="382">
        <v>2.29</v>
      </c>
      <c r="J297"/>
      <c r="K297"/>
      <c r="L297"/>
      <c r="M297"/>
      <c r="N297" s="384">
        <v>33</v>
      </c>
      <c r="O297"/>
      <c r="P297"/>
      <c r="Q297"/>
      <c r="R297" s="384">
        <v>0</v>
      </c>
      <c r="S297" s="383">
        <v>0.77400000000000002</v>
      </c>
      <c r="T297"/>
      <c r="U297"/>
      <c r="V297" s="383">
        <v>7.5999999999999998E-2</v>
      </c>
      <c r="W297" s="383">
        <v>0.114</v>
      </c>
      <c r="X297"/>
      <c r="Y297"/>
      <c r="Z297"/>
      <c r="AA297"/>
      <c r="AB297"/>
      <c r="AC297" s="385">
        <v>34.299999999999997</v>
      </c>
      <c r="AD297"/>
      <c r="AE297"/>
      <c r="AF297"/>
      <c r="AG297"/>
      <c r="AH297" s="385">
        <v>68.599999999999994</v>
      </c>
      <c r="AI297"/>
      <c r="AJ297" s="385">
        <v>23.6</v>
      </c>
      <c r="AK297"/>
      <c r="AL297" s="385">
        <v>7</v>
      </c>
      <c r="AM297" s="383">
        <v>9.7000000000000003E-2</v>
      </c>
      <c r="AN297"/>
      <c r="AO297" s="385">
        <v>10.1</v>
      </c>
      <c r="AP297" s="382">
        <v>79.95</v>
      </c>
      <c r="AQ297" s="382">
        <v>0.7</v>
      </c>
      <c r="AR297"/>
      <c r="AS297"/>
      <c r="AT297"/>
      <c r="AU297"/>
      <c r="AV297" s="383">
        <v>13.1</v>
      </c>
      <c r="AW297" s="383">
        <v>12.13</v>
      </c>
      <c r="AX297"/>
      <c r="AY297"/>
      <c r="AZ297"/>
      <c r="BA297"/>
      <c r="BB297"/>
      <c r="BC297"/>
      <c r="BD297" s="382">
        <v>34.81</v>
      </c>
      <c r="BE297" s="382"/>
      <c r="BF297" s="382">
        <v>16.37</v>
      </c>
    </row>
    <row r="298" spans="1:58" x14ac:dyDescent="0.25">
      <c r="A298" s="232">
        <v>41203</v>
      </c>
      <c r="B298" s="349">
        <f t="shared" ref="B298" si="463">(B296+B297)/2</f>
        <v>5.61</v>
      </c>
      <c r="C298" s="339">
        <f>(C295+C296)/2</f>
        <v>5.3100000000000005</v>
      </c>
      <c r="D298"/>
      <c r="E298"/>
      <c r="F298"/>
      <c r="G298"/>
      <c r="H298" s="349">
        <f>(H296+H297)/2</f>
        <v>8.49</v>
      </c>
      <c r="I298" s="382">
        <v>2.16</v>
      </c>
      <c r="J298"/>
      <c r="K298"/>
      <c r="L298"/>
      <c r="M298"/>
      <c r="N298" s="349">
        <f t="shared" ref="N298" si="464">(N296+N297)/2</f>
        <v>33.5</v>
      </c>
      <c r="O298"/>
      <c r="P298"/>
      <c r="Q298"/>
      <c r="R298" s="349">
        <f t="shared" ref="R298" si="465">(R296+R297)/2</f>
        <v>0</v>
      </c>
      <c r="S298" s="349">
        <f>(S296+S297)/2</f>
        <v>0.42549999999999999</v>
      </c>
      <c r="T298"/>
      <c r="U298"/>
      <c r="V298" s="349">
        <f t="shared" ref="V298:W298" si="466">(V296+V297)/2</f>
        <v>8.199999999999999E-2</v>
      </c>
      <c r="W298" s="349">
        <f t="shared" si="466"/>
        <v>0.1115</v>
      </c>
      <c r="X298"/>
      <c r="Y298"/>
      <c r="Z298"/>
      <c r="AA298"/>
      <c r="AB298"/>
      <c r="AC298" s="349">
        <f t="shared" ref="AC298" si="467">(AC296+AC297)/2</f>
        <v>31.849999999999998</v>
      </c>
      <c r="AD298"/>
      <c r="AE298"/>
      <c r="AF298"/>
      <c r="AG298"/>
      <c r="AH298" s="349">
        <f t="shared" ref="AH298" si="468">(AH296+AH297)/2</f>
        <v>63.699999999999996</v>
      </c>
      <c r="AI298"/>
      <c r="AJ298" s="349">
        <f t="shared" ref="AJ298" si="469">(AJ296+AJ297)/2</f>
        <v>23.05</v>
      </c>
      <c r="AK298"/>
      <c r="AL298" s="349">
        <f t="shared" ref="AL298:AM298" si="470">(AL296+AL297)/2</f>
        <v>7.05</v>
      </c>
      <c r="AM298" s="349">
        <f t="shared" si="470"/>
        <v>0.1105</v>
      </c>
      <c r="AN298"/>
      <c r="AO298" s="349">
        <f t="shared" ref="AO298" si="471">(AO296+AO297)/2</f>
        <v>10.149999999999999</v>
      </c>
      <c r="AP298" s="382">
        <v>74.95</v>
      </c>
      <c r="AQ298" s="382">
        <v>0.75</v>
      </c>
      <c r="AR298"/>
      <c r="AS298"/>
      <c r="AT298"/>
      <c r="AU298"/>
      <c r="AV298" s="383">
        <v>12.757</v>
      </c>
      <c r="AW298" s="383">
        <v>11.705</v>
      </c>
      <c r="AX298"/>
      <c r="AY298"/>
      <c r="AZ298"/>
      <c r="BA298"/>
      <c r="BB298"/>
      <c r="BC298"/>
      <c r="BD298" s="349">
        <f>(BD296+BD297)/2</f>
        <v>35.195</v>
      </c>
      <c r="BE298" s="382"/>
      <c r="BF298" s="382"/>
    </row>
    <row r="299" spans="1:58" x14ac:dyDescent="0.25">
      <c r="A299" s="232">
        <v>41204</v>
      </c>
      <c r="B299" s="382">
        <v>6.04</v>
      </c>
      <c r="C299" s="383">
        <v>5.38</v>
      </c>
      <c r="D299"/>
      <c r="E299"/>
      <c r="F299"/>
      <c r="G299"/>
      <c r="H299" s="382">
        <v>8.6199999999999992</v>
      </c>
      <c r="I299" s="382">
        <v>2.34</v>
      </c>
      <c r="J299"/>
      <c r="K299"/>
      <c r="L299"/>
      <c r="M299"/>
      <c r="N299" s="384">
        <v>38</v>
      </c>
      <c r="O299"/>
      <c r="P299"/>
      <c r="Q299"/>
      <c r="R299" s="384">
        <v>0</v>
      </c>
      <c r="S299" s="383">
        <v>0.747</v>
      </c>
      <c r="T299"/>
      <c r="U299"/>
      <c r="V299" s="383">
        <v>6.7000000000000004E-2</v>
      </c>
      <c r="W299" s="383">
        <v>9.9000000000000005E-2</v>
      </c>
      <c r="X299"/>
      <c r="Y299"/>
      <c r="Z299"/>
      <c r="AA299"/>
      <c r="AB299"/>
      <c r="AC299" s="382">
        <v>34.799999999999997</v>
      </c>
      <c r="AD299"/>
      <c r="AE299"/>
      <c r="AF299"/>
      <c r="AG299"/>
      <c r="AH299" s="382">
        <v>69.599999999999994</v>
      </c>
      <c r="AI299"/>
      <c r="AJ299" s="382">
        <v>24.3</v>
      </c>
      <c r="AK299"/>
      <c r="AL299" s="382">
        <v>6.4</v>
      </c>
      <c r="AM299" s="382">
        <v>8.2000000000000003E-2</v>
      </c>
      <c r="AN299"/>
      <c r="AO299" s="382">
        <v>10</v>
      </c>
      <c r="AP299" s="382">
        <v>90.45</v>
      </c>
      <c r="AQ299" s="382">
        <v>0.84</v>
      </c>
      <c r="AR299"/>
      <c r="AS299"/>
      <c r="AT299"/>
      <c r="AU299"/>
      <c r="AV299" s="383">
        <v>14.632999999999999</v>
      </c>
      <c r="AW299" s="383">
        <v>12.920999999999999</v>
      </c>
      <c r="AX299"/>
      <c r="AY299"/>
      <c r="AZ299"/>
      <c r="BA299"/>
      <c r="BB299"/>
      <c r="BC299"/>
      <c r="BD299" s="382">
        <v>34.58</v>
      </c>
      <c r="BE299" s="378"/>
      <c r="BF299" s="382">
        <v>15.67</v>
      </c>
    </row>
    <row r="300" spans="1:58" x14ac:dyDescent="0.25">
      <c r="A300" s="232">
        <v>41205</v>
      </c>
      <c r="B300" s="382">
        <v>6.41</v>
      </c>
      <c r="C300" s="383">
        <v>5.37</v>
      </c>
      <c r="D300"/>
      <c r="E300"/>
      <c r="F300"/>
      <c r="G300"/>
      <c r="H300" s="382">
        <v>8.56</v>
      </c>
      <c r="I300" s="382">
        <v>2.2799999999999998</v>
      </c>
      <c r="J300"/>
      <c r="K300"/>
      <c r="L300"/>
      <c r="M300"/>
      <c r="N300" s="384">
        <v>44</v>
      </c>
      <c r="O300"/>
      <c r="P300"/>
      <c r="Q300"/>
      <c r="R300" s="384">
        <v>0</v>
      </c>
      <c r="S300" s="383">
        <v>0.69899999999999995</v>
      </c>
      <c r="T300"/>
      <c r="U300"/>
      <c r="V300" s="383">
        <v>9.6000000000000002E-2</v>
      </c>
      <c r="W300" s="383">
        <v>9.7000000000000003E-2</v>
      </c>
      <c r="X300"/>
      <c r="Y300"/>
      <c r="Z300"/>
      <c r="AA300"/>
      <c r="AB300"/>
      <c r="AC300" s="385">
        <v>35.200000000000003</v>
      </c>
      <c r="AD300"/>
      <c r="AE300"/>
      <c r="AF300"/>
      <c r="AG300"/>
      <c r="AH300" s="385">
        <v>70.400000000000006</v>
      </c>
      <c r="AI300"/>
      <c r="AJ300" s="385">
        <v>36.4</v>
      </c>
      <c r="AK300"/>
      <c r="AL300" s="385">
        <v>7.8</v>
      </c>
      <c r="AM300" s="383">
        <v>0.107</v>
      </c>
      <c r="AN300"/>
      <c r="AO300" s="385">
        <v>10.5</v>
      </c>
      <c r="AP300" s="382">
        <v>85.55</v>
      </c>
      <c r="AQ300" s="382">
        <v>0.7</v>
      </c>
      <c r="AR300"/>
      <c r="AS300"/>
      <c r="AT300"/>
      <c r="AU300"/>
      <c r="AV300" s="383">
        <v>13.651</v>
      </c>
      <c r="AW300" s="383">
        <v>13.032</v>
      </c>
      <c r="AX300"/>
      <c r="AY300"/>
      <c r="AZ300"/>
      <c r="BA300"/>
      <c r="BB300"/>
      <c r="BC300"/>
      <c r="BD300" s="382">
        <v>35.96</v>
      </c>
      <c r="BE300" s="258"/>
      <c r="BF300" s="382">
        <v>13.93</v>
      </c>
    </row>
    <row r="301" spans="1:58" x14ac:dyDescent="0.25">
      <c r="A301" s="232">
        <v>41206</v>
      </c>
      <c r="B301" s="344">
        <v>5.65</v>
      </c>
      <c r="C301" s="345">
        <v>5.57</v>
      </c>
      <c r="D301"/>
      <c r="E301"/>
      <c r="F301"/>
      <c r="G301"/>
      <c r="H301" s="344">
        <v>8.42</v>
      </c>
      <c r="I301" s="344">
        <v>2.2400000000000002</v>
      </c>
      <c r="J301"/>
      <c r="K301"/>
      <c r="L301"/>
      <c r="M301"/>
      <c r="N301" s="346">
        <v>43</v>
      </c>
      <c r="O301"/>
      <c r="P301"/>
      <c r="Q301"/>
      <c r="R301" s="346">
        <v>0</v>
      </c>
      <c r="S301" s="345">
        <v>0.69399999999999995</v>
      </c>
      <c r="T301"/>
      <c r="U301"/>
      <c r="V301" s="345">
        <v>8.4000000000000005E-2</v>
      </c>
      <c r="W301" s="345">
        <v>8.3000000000000004E-2</v>
      </c>
      <c r="X301"/>
      <c r="Y301"/>
      <c r="Z301"/>
      <c r="AA301"/>
      <c r="AB301"/>
      <c r="AC301" s="347">
        <v>31.1</v>
      </c>
      <c r="AD301"/>
      <c r="AE301"/>
      <c r="AF301"/>
      <c r="AG301"/>
      <c r="AH301" s="347">
        <v>62.2</v>
      </c>
      <c r="AI301"/>
      <c r="AJ301" s="347">
        <v>29.5</v>
      </c>
      <c r="AK301"/>
      <c r="AL301" s="347">
        <v>7.6</v>
      </c>
      <c r="AM301" s="345">
        <v>9.0999999999999998E-2</v>
      </c>
      <c r="AN301"/>
      <c r="AO301" s="347">
        <v>10.4</v>
      </c>
      <c r="AP301" s="246">
        <v>79.31</v>
      </c>
      <c r="AQ301" s="344">
        <v>0.64</v>
      </c>
      <c r="AR301"/>
      <c r="AS301"/>
      <c r="AT301"/>
      <c r="AU301"/>
      <c r="AV301" s="345">
        <v>13.666</v>
      </c>
      <c r="AW301" s="345">
        <v>12.513</v>
      </c>
      <c r="AX301"/>
      <c r="AY301"/>
      <c r="AZ301"/>
      <c r="BA301"/>
      <c r="BB301"/>
      <c r="BC301"/>
      <c r="BD301" s="344">
        <v>34.68</v>
      </c>
      <c r="BE301" s="344"/>
      <c r="BF301" s="344">
        <v>12.09</v>
      </c>
    </row>
    <row r="302" spans="1:58" x14ac:dyDescent="0.25">
      <c r="A302" s="232">
        <v>41207</v>
      </c>
      <c r="B302" s="344">
        <v>5.58</v>
      </c>
      <c r="C302" s="345">
        <v>5.56</v>
      </c>
      <c r="D302"/>
      <c r="E302"/>
      <c r="F302"/>
      <c r="G302"/>
      <c r="H302" s="344">
        <v>7.7</v>
      </c>
      <c r="I302" s="344">
        <v>2.23</v>
      </c>
      <c r="J302"/>
      <c r="K302"/>
      <c r="L302"/>
      <c r="M302"/>
      <c r="N302" s="346">
        <v>42</v>
      </c>
      <c r="O302"/>
      <c r="P302"/>
      <c r="Q302"/>
      <c r="R302" s="346">
        <v>0</v>
      </c>
      <c r="S302" s="345">
        <v>0.70799999999999996</v>
      </c>
      <c r="T302"/>
      <c r="U302"/>
      <c r="V302" s="345">
        <v>8.6999999999999994E-2</v>
      </c>
      <c r="W302" s="345">
        <v>8.3000000000000004E-2</v>
      </c>
      <c r="X302"/>
      <c r="Y302"/>
      <c r="Z302"/>
      <c r="AA302"/>
      <c r="AB302"/>
      <c r="AC302" s="347">
        <v>31.7</v>
      </c>
      <c r="AD302"/>
      <c r="AE302"/>
      <c r="AF302"/>
      <c r="AG302"/>
      <c r="AH302" s="347">
        <v>63.4</v>
      </c>
      <c r="AI302"/>
      <c r="AJ302" s="347">
        <v>26.8</v>
      </c>
      <c r="AK302"/>
      <c r="AL302" s="347">
        <v>7.7</v>
      </c>
      <c r="AM302" s="345">
        <v>9.9000000000000005E-2</v>
      </c>
      <c r="AN302"/>
      <c r="AO302" s="347">
        <v>10.1</v>
      </c>
      <c r="AP302" s="344">
        <v>80.33</v>
      </c>
      <c r="AQ302" s="344">
        <v>0.66</v>
      </c>
      <c r="AR302"/>
      <c r="AS302"/>
      <c r="AT302"/>
      <c r="AU302"/>
      <c r="AV302" s="345">
        <v>13.81</v>
      </c>
      <c r="AW302" s="345">
        <v>12.61</v>
      </c>
      <c r="AX302"/>
      <c r="AY302"/>
      <c r="AZ302"/>
      <c r="BA302"/>
      <c r="BB302"/>
      <c r="BC302"/>
      <c r="BD302" s="344">
        <v>37.520000000000003</v>
      </c>
      <c r="BE302" s="344"/>
      <c r="BF302" s="344">
        <v>12.29</v>
      </c>
    </row>
    <row r="303" spans="1:58" x14ac:dyDescent="0.25">
      <c r="A303" s="232">
        <v>41208</v>
      </c>
      <c r="B303" s="344">
        <v>6.55</v>
      </c>
      <c r="C303" s="345">
        <v>5.24</v>
      </c>
      <c r="D303"/>
      <c r="E303"/>
      <c r="F303"/>
      <c r="G303"/>
      <c r="H303" s="344">
        <v>6.84</v>
      </c>
      <c r="I303" s="344">
        <v>2.15</v>
      </c>
      <c r="J303"/>
      <c r="K303"/>
      <c r="L303"/>
      <c r="M303"/>
      <c r="N303" s="346">
        <v>39</v>
      </c>
      <c r="O303"/>
      <c r="P303"/>
      <c r="Q303"/>
      <c r="R303" s="346">
        <v>0</v>
      </c>
      <c r="S303" s="345">
        <v>0.97599999999999998</v>
      </c>
      <c r="T303"/>
      <c r="U303"/>
      <c r="V303" s="345">
        <v>0.14499999999999999</v>
      </c>
      <c r="W303" s="345">
        <v>8.5999999999999993E-2</v>
      </c>
      <c r="X303"/>
      <c r="Y303"/>
      <c r="Z303"/>
      <c r="AA303"/>
      <c r="AB303"/>
      <c r="AC303" s="347">
        <v>33.799999999999997</v>
      </c>
      <c r="AD303"/>
      <c r="AE303"/>
      <c r="AF303"/>
      <c r="AG303"/>
      <c r="AH303" s="347">
        <v>67.7</v>
      </c>
      <c r="AI303"/>
      <c r="AJ303" s="347">
        <v>26.3</v>
      </c>
      <c r="AK303"/>
      <c r="AL303" s="347">
        <v>7.7</v>
      </c>
      <c r="AM303" s="345">
        <v>8.7999999999999995E-2</v>
      </c>
      <c r="AN303"/>
      <c r="AO303" s="347">
        <v>9.6999999999999993</v>
      </c>
      <c r="AP303" s="344">
        <v>76.23</v>
      </c>
      <c r="AQ303" s="246">
        <v>0.5</v>
      </c>
      <c r="AR303"/>
      <c r="AS303"/>
      <c r="AT303"/>
      <c r="AU303"/>
      <c r="AV303" s="345">
        <v>13.22</v>
      </c>
      <c r="AW303" s="345">
        <v>13.04</v>
      </c>
      <c r="AX303"/>
      <c r="AY303"/>
      <c r="AZ303"/>
      <c r="BA303"/>
      <c r="BB303"/>
      <c r="BC303"/>
      <c r="BD303" s="246">
        <v>37.58</v>
      </c>
      <c r="BE303" s="344"/>
      <c r="BF303" s="344">
        <v>14.52</v>
      </c>
    </row>
    <row r="304" spans="1:58" x14ac:dyDescent="0.25">
      <c r="A304" s="232">
        <v>41209</v>
      </c>
      <c r="B304" s="344">
        <v>6.48</v>
      </c>
      <c r="C304" s="345">
        <v>5.16</v>
      </c>
      <c r="D304"/>
      <c r="E304"/>
      <c r="F304"/>
      <c r="G304"/>
      <c r="H304" s="344">
        <v>7.42</v>
      </c>
      <c r="I304" s="344">
        <v>1.98</v>
      </c>
      <c r="J304"/>
      <c r="K304"/>
      <c r="L304"/>
      <c r="M304"/>
      <c r="N304" s="346">
        <v>36</v>
      </c>
      <c r="O304"/>
      <c r="P304"/>
      <c r="Q304"/>
      <c r="R304" s="346">
        <v>0</v>
      </c>
      <c r="S304" s="345">
        <v>0.68100000000000005</v>
      </c>
      <c r="T304"/>
      <c r="U304"/>
      <c r="V304" s="345">
        <v>0.10100000000000001</v>
      </c>
      <c r="W304" s="345">
        <v>9.0999999999999998E-2</v>
      </c>
      <c r="X304"/>
      <c r="Y304"/>
      <c r="Z304"/>
      <c r="AA304"/>
      <c r="AB304"/>
      <c r="AC304" s="347">
        <v>34</v>
      </c>
      <c r="AD304"/>
      <c r="AE304"/>
      <c r="AF304"/>
      <c r="AG304"/>
      <c r="AH304" s="347">
        <v>68.099999999999994</v>
      </c>
      <c r="AI304"/>
      <c r="AJ304" s="347">
        <v>23.9</v>
      </c>
      <c r="AK304"/>
      <c r="AL304" s="347">
        <v>8.1</v>
      </c>
      <c r="AM304" s="345">
        <v>8.1000000000000003E-2</v>
      </c>
      <c r="AN304"/>
      <c r="AO304" s="347">
        <v>9.4</v>
      </c>
      <c r="AP304" s="344">
        <v>74.95</v>
      </c>
      <c r="AQ304" s="344">
        <v>0.91</v>
      </c>
      <c r="AR304"/>
      <c r="AS304"/>
      <c r="AT304"/>
      <c r="AU304"/>
      <c r="AV304" s="345">
        <v>13.054</v>
      </c>
      <c r="AW304" s="345">
        <v>11.782</v>
      </c>
      <c r="AX304"/>
      <c r="AY304"/>
      <c r="AZ304"/>
      <c r="BA304"/>
      <c r="BB304"/>
      <c r="BC304"/>
      <c r="BD304" s="344">
        <v>35.68</v>
      </c>
      <c r="BE304" s="344"/>
      <c r="BF304" s="344">
        <v>16.170000000000002</v>
      </c>
    </row>
    <row r="305" spans="1:58" x14ac:dyDescent="0.25">
      <c r="A305" s="232">
        <v>41210</v>
      </c>
      <c r="B305" s="349">
        <f t="shared" ref="B305" si="472">(B303+B304)/2</f>
        <v>6.5150000000000006</v>
      </c>
      <c r="C305" s="339">
        <f>(C302+C303)/2</f>
        <v>5.4</v>
      </c>
      <c r="D305"/>
      <c r="E305"/>
      <c r="F305"/>
      <c r="G305"/>
      <c r="H305" s="349">
        <f>(H303+H304)/2</f>
        <v>7.13</v>
      </c>
      <c r="I305" s="344">
        <v>1.96</v>
      </c>
      <c r="J305"/>
      <c r="K305"/>
      <c r="L305"/>
      <c r="M305"/>
      <c r="N305" s="349">
        <f t="shared" ref="N305" si="473">(N303+N304)/2</f>
        <v>37.5</v>
      </c>
      <c r="O305"/>
      <c r="P305"/>
      <c r="Q305"/>
      <c r="R305" s="349">
        <f t="shared" ref="R305" si="474">(R303+R304)/2</f>
        <v>0</v>
      </c>
      <c r="S305" s="349">
        <f>(S303+S304)/2</f>
        <v>0.82850000000000001</v>
      </c>
      <c r="T305"/>
      <c r="U305"/>
      <c r="V305" s="349">
        <f t="shared" ref="V305:W305" si="475">(V303+V304)/2</f>
        <v>0.123</v>
      </c>
      <c r="W305" s="349">
        <f t="shared" si="475"/>
        <v>8.8499999999999995E-2</v>
      </c>
      <c r="X305"/>
      <c r="Y305"/>
      <c r="Z305"/>
      <c r="AA305"/>
      <c r="AB305"/>
      <c r="AC305" s="349">
        <f t="shared" ref="AC305" si="476">(AC303+AC304)/2</f>
        <v>33.9</v>
      </c>
      <c r="AD305"/>
      <c r="AE305"/>
      <c r="AF305"/>
      <c r="AG305"/>
      <c r="AH305" s="349">
        <f t="shared" ref="AH305" si="477">(AH303+AH304)/2</f>
        <v>67.900000000000006</v>
      </c>
      <c r="AI305"/>
      <c r="AJ305" s="349">
        <f t="shared" ref="AJ305" si="478">(AJ303+AJ304)/2</f>
        <v>25.1</v>
      </c>
      <c r="AK305"/>
      <c r="AL305" s="349">
        <f t="shared" ref="AL305:AM305" si="479">(AL303+AL304)/2</f>
        <v>7.9</v>
      </c>
      <c r="AM305" s="349">
        <f t="shared" si="479"/>
        <v>8.4499999999999992E-2</v>
      </c>
      <c r="AN305"/>
      <c r="AO305" s="349">
        <f t="shared" ref="AO305" si="480">(AO303+AO304)/2</f>
        <v>9.5500000000000007</v>
      </c>
      <c r="AP305" s="344">
        <v>79.2</v>
      </c>
      <c r="AQ305" s="344">
        <v>1.0900000000000001</v>
      </c>
      <c r="AR305"/>
      <c r="AS305"/>
      <c r="AT305"/>
      <c r="AU305"/>
      <c r="AV305" s="345">
        <v>12.946</v>
      </c>
      <c r="AW305" s="345">
        <v>11.808</v>
      </c>
      <c r="AX305"/>
      <c r="AY305"/>
      <c r="AZ305"/>
      <c r="BA305"/>
      <c r="BB305"/>
      <c r="BC305"/>
      <c r="BD305" s="344">
        <v>35.68</v>
      </c>
      <c r="BE305" s="344"/>
      <c r="BF305" s="344">
        <v>16.170000000000002</v>
      </c>
    </row>
    <row r="306" spans="1:58" x14ac:dyDescent="0.25">
      <c r="A306" s="232">
        <v>41211</v>
      </c>
      <c r="B306" s="344">
        <v>5.65</v>
      </c>
      <c r="C306" s="345">
        <v>5.64</v>
      </c>
      <c r="D306"/>
      <c r="E306"/>
      <c r="F306"/>
      <c r="G306"/>
      <c r="H306" s="344">
        <v>7.62</v>
      </c>
      <c r="I306" s="344">
        <v>2.06</v>
      </c>
      <c r="J306"/>
      <c r="K306"/>
      <c r="L306"/>
      <c r="M306"/>
      <c r="N306" s="346">
        <v>67</v>
      </c>
      <c r="O306"/>
      <c r="P306"/>
      <c r="Q306"/>
      <c r="R306" s="346">
        <v>0</v>
      </c>
      <c r="S306" s="345">
        <v>2.286</v>
      </c>
      <c r="T306"/>
      <c r="U306"/>
      <c r="V306" s="345">
        <v>7.9000000000000001E-2</v>
      </c>
      <c r="W306" s="345">
        <v>8.8999999999999996E-2</v>
      </c>
      <c r="X306"/>
      <c r="Y306"/>
      <c r="Z306"/>
      <c r="AA306"/>
      <c r="AB306"/>
      <c r="AC306" s="347">
        <v>34.200000000000003</v>
      </c>
      <c r="AD306"/>
      <c r="AE306"/>
      <c r="AF306"/>
      <c r="AG306"/>
      <c r="AH306" s="347">
        <v>68.400000000000006</v>
      </c>
      <c r="AI306"/>
      <c r="AJ306" s="347">
        <v>24.5</v>
      </c>
      <c r="AK306"/>
      <c r="AL306" s="347">
        <v>6.4</v>
      </c>
      <c r="AM306" s="345">
        <v>0.16900000000000001</v>
      </c>
      <c r="AN306"/>
      <c r="AO306" s="347">
        <v>9.4</v>
      </c>
      <c r="AP306" s="344">
        <v>93.21</v>
      </c>
      <c r="AQ306" s="344">
        <v>1.32</v>
      </c>
      <c r="AR306"/>
      <c r="AS306"/>
      <c r="AT306"/>
      <c r="AU306"/>
      <c r="AV306" s="345">
        <v>14.162000000000001</v>
      </c>
      <c r="AW306" s="345">
        <v>12.526999999999999</v>
      </c>
      <c r="AX306"/>
      <c r="AY306"/>
      <c r="AZ306"/>
      <c r="BA306"/>
      <c r="BB306"/>
      <c r="BC306"/>
      <c r="BD306" s="344">
        <v>42.16</v>
      </c>
      <c r="BE306" s="344"/>
      <c r="BF306" s="344">
        <v>15.61</v>
      </c>
    </row>
    <row r="307" spans="1:58" x14ac:dyDescent="0.25">
      <c r="A307" s="232">
        <v>41212</v>
      </c>
      <c r="B307" s="344">
        <v>6</v>
      </c>
      <c r="C307" s="345">
        <v>5.2</v>
      </c>
      <c r="D307"/>
      <c r="E307"/>
      <c r="F307"/>
      <c r="G307"/>
      <c r="H307" s="344">
        <v>8.64</v>
      </c>
      <c r="I307" s="344">
        <v>2.0699999999999998</v>
      </c>
      <c r="J307"/>
      <c r="K307"/>
      <c r="L307"/>
      <c r="M307"/>
      <c r="N307" s="346">
        <v>62</v>
      </c>
      <c r="O307"/>
      <c r="P307"/>
      <c r="Q307"/>
      <c r="R307" s="346">
        <v>0</v>
      </c>
      <c r="S307" s="345">
        <v>2.3370000000000002</v>
      </c>
      <c r="T307"/>
      <c r="U307"/>
      <c r="V307" s="345">
        <v>7.9000000000000001E-2</v>
      </c>
      <c r="W307" s="345">
        <v>0.108</v>
      </c>
      <c r="X307"/>
      <c r="Y307"/>
      <c r="Z307"/>
      <c r="AA307"/>
      <c r="AB307"/>
      <c r="AC307" s="347">
        <v>32</v>
      </c>
      <c r="AD307"/>
      <c r="AE307"/>
      <c r="AF307"/>
      <c r="AG307"/>
      <c r="AH307" s="347">
        <v>64</v>
      </c>
      <c r="AI307"/>
      <c r="AJ307" s="347">
        <v>25.7</v>
      </c>
      <c r="AK307"/>
      <c r="AL307" s="347">
        <v>7.3</v>
      </c>
      <c r="AM307" s="345">
        <v>0.13100000000000001</v>
      </c>
      <c r="AN307"/>
      <c r="AO307" s="347">
        <v>9.5</v>
      </c>
      <c r="AP307" s="344">
        <v>79.930000000000007</v>
      </c>
      <c r="AQ307" s="344">
        <v>0.79</v>
      </c>
      <c r="AR307"/>
      <c r="AS307"/>
      <c r="AT307"/>
      <c r="AU307"/>
      <c r="AV307" s="345">
        <v>12.92</v>
      </c>
      <c r="AW307" s="345">
        <v>12.7</v>
      </c>
      <c r="AX307"/>
      <c r="AY307"/>
      <c r="AZ307"/>
      <c r="BA307"/>
      <c r="BB307"/>
      <c r="BC307"/>
      <c r="BD307" s="344">
        <v>37.17</v>
      </c>
      <c r="BE307" s="344"/>
      <c r="BF307" s="344">
        <v>17.52</v>
      </c>
    </row>
    <row r="308" spans="1:58" x14ac:dyDescent="0.25">
      <c r="A308" s="232">
        <v>41213</v>
      </c>
      <c r="B308" s="344">
        <v>6.41</v>
      </c>
      <c r="C308" s="345">
        <v>5.37</v>
      </c>
      <c r="D308"/>
      <c r="E308"/>
      <c r="F308"/>
      <c r="G308"/>
      <c r="H308" s="344">
        <v>8.41</v>
      </c>
      <c r="I308" s="344">
        <v>2</v>
      </c>
      <c r="J308"/>
      <c r="K308"/>
      <c r="L308"/>
      <c r="M308"/>
      <c r="N308" s="346">
        <v>40</v>
      </c>
      <c r="O308"/>
      <c r="P308"/>
      <c r="Q308"/>
      <c r="R308" s="346">
        <v>0</v>
      </c>
      <c r="S308" s="345">
        <v>0.57199999999999995</v>
      </c>
      <c r="T308"/>
      <c r="U308"/>
      <c r="V308" s="345">
        <v>8.4000000000000005E-2</v>
      </c>
      <c r="W308" s="345">
        <v>9.4E-2</v>
      </c>
      <c r="X308"/>
      <c r="Y308"/>
      <c r="Z308"/>
      <c r="AA308"/>
      <c r="AB308"/>
      <c r="AC308" s="347">
        <v>35.700000000000003</v>
      </c>
      <c r="AD308"/>
      <c r="AE308"/>
      <c r="AF308"/>
      <c r="AG308"/>
      <c r="AH308" s="347">
        <v>71.400000000000006</v>
      </c>
      <c r="AI308"/>
      <c r="AJ308" s="347">
        <v>23.8</v>
      </c>
      <c r="AK308"/>
      <c r="AL308" s="347">
        <v>7.5</v>
      </c>
      <c r="AM308" s="345">
        <v>0.121</v>
      </c>
      <c r="AN308"/>
      <c r="AO308" s="347">
        <v>9.6999999999999993</v>
      </c>
      <c r="AP308" s="344">
        <v>84.58</v>
      </c>
      <c r="AQ308" s="344">
        <v>1.1299999999999999</v>
      </c>
      <c r="AR308"/>
      <c r="AS308"/>
      <c r="AT308"/>
      <c r="AU308"/>
      <c r="AV308" s="345">
        <v>12.999000000000001</v>
      </c>
      <c r="AW308" s="345">
        <v>12.275</v>
      </c>
      <c r="AX308"/>
      <c r="AY308"/>
      <c r="AZ308"/>
      <c r="BA308"/>
      <c r="BB308"/>
      <c r="BC308"/>
      <c r="BD308" s="344">
        <v>35.700000000000003</v>
      </c>
      <c r="BE308" s="344"/>
      <c r="BF308" s="344">
        <v>16.989999999999998</v>
      </c>
    </row>
    <row r="309" spans="1:58" x14ac:dyDescent="0.25">
      <c r="A309" s="232">
        <v>41214</v>
      </c>
      <c r="B309" s="344">
        <v>6.36</v>
      </c>
      <c r="C309" s="345">
        <v>5.35</v>
      </c>
      <c r="D309"/>
      <c r="E309"/>
      <c r="F309"/>
      <c r="G309"/>
      <c r="H309" s="344">
        <v>8.73</v>
      </c>
      <c r="I309" s="344">
        <v>1.88</v>
      </c>
      <c r="J309"/>
      <c r="K309"/>
      <c r="L309"/>
      <c r="M309"/>
      <c r="N309" s="346">
        <v>36</v>
      </c>
      <c r="O309"/>
      <c r="P309"/>
      <c r="Q309"/>
      <c r="R309" s="346">
        <v>0</v>
      </c>
      <c r="S309" s="345">
        <v>0.46700000000000003</v>
      </c>
      <c r="T309"/>
      <c r="U309"/>
      <c r="V309" s="345">
        <v>8.7999999999999995E-2</v>
      </c>
      <c r="W309" s="345">
        <v>9.8000000000000004E-2</v>
      </c>
      <c r="X309"/>
      <c r="Y309"/>
      <c r="Z309"/>
      <c r="AA309"/>
      <c r="AB309"/>
      <c r="AC309" s="347">
        <v>37.299999999999997</v>
      </c>
      <c r="AD309"/>
      <c r="AE309"/>
      <c r="AF309"/>
      <c r="AG309"/>
      <c r="AH309" s="347">
        <v>74.8</v>
      </c>
      <c r="AI309"/>
      <c r="AJ309" s="347">
        <v>21.6</v>
      </c>
      <c r="AK309"/>
      <c r="AL309" s="347">
        <v>7.9</v>
      </c>
      <c r="AM309" s="345">
        <v>9.6000000000000002E-2</v>
      </c>
      <c r="AN309"/>
      <c r="AO309" s="347">
        <v>9.6</v>
      </c>
      <c r="AP309" s="344">
        <v>85.07</v>
      </c>
      <c r="AQ309" s="344">
        <v>1.0900000000000001</v>
      </c>
      <c r="AR309"/>
      <c r="AS309"/>
      <c r="AT309"/>
      <c r="AU309"/>
      <c r="AV309" s="345">
        <v>14.18</v>
      </c>
      <c r="AW309" s="345">
        <v>13.013999999999999</v>
      </c>
      <c r="AX309"/>
      <c r="AY309"/>
      <c r="AZ309"/>
      <c r="BA309"/>
      <c r="BB309"/>
      <c r="BC309"/>
      <c r="BD309" s="344">
        <v>33.799999999999997</v>
      </c>
      <c r="BE309" s="344"/>
      <c r="BF309" s="344">
        <v>17.61</v>
      </c>
    </row>
    <row r="310" spans="1:58" x14ac:dyDescent="0.25">
      <c r="A310" s="232">
        <v>41215</v>
      </c>
      <c r="B310" s="344">
        <v>6.54</v>
      </c>
      <c r="C310" s="345">
        <v>5.32</v>
      </c>
      <c r="D310"/>
      <c r="E310"/>
      <c r="F310"/>
      <c r="G310"/>
      <c r="H310" s="344">
        <v>8.75</v>
      </c>
      <c r="I310" s="344">
        <v>1.82</v>
      </c>
      <c r="J310"/>
      <c r="K310"/>
      <c r="L310"/>
      <c r="M310"/>
      <c r="N310" s="346">
        <v>42</v>
      </c>
      <c r="O310"/>
      <c r="P310"/>
      <c r="Q310"/>
      <c r="R310" s="346">
        <v>0</v>
      </c>
      <c r="S310" s="345">
        <v>0.44900000000000001</v>
      </c>
      <c r="T310"/>
      <c r="U310"/>
      <c r="V310" s="345">
        <v>9.0999999999999998E-2</v>
      </c>
      <c r="W310" s="345">
        <v>9.7000000000000003E-2</v>
      </c>
      <c r="X310"/>
      <c r="Y310"/>
      <c r="Z310"/>
      <c r="AA310"/>
      <c r="AB310"/>
      <c r="AC310" s="347">
        <v>34.9</v>
      </c>
      <c r="AD310"/>
      <c r="AE310"/>
      <c r="AF310"/>
      <c r="AG310"/>
      <c r="AH310" s="347">
        <v>69.900000000000006</v>
      </c>
      <c r="AI310"/>
      <c r="AJ310" s="347">
        <v>23.7</v>
      </c>
      <c r="AK310"/>
      <c r="AL310" s="347">
        <v>7.4</v>
      </c>
      <c r="AM310" s="345">
        <v>8.6999999999999994E-2</v>
      </c>
      <c r="AN310"/>
      <c r="AO310" s="347">
        <v>9.65</v>
      </c>
      <c r="AP310" s="344">
        <v>74.819999999999993</v>
      </c>
      <c r="AQ310" s="344">
        <v>0.82</v>
      </c>
      <c r="AR310"/>
      <c r="AS310"/>
      <c r="AT310"/>
      <c r="AU310"/>
      <c r="AV310" s="345">
        <v>13.561</v>
      </c>
      <c r="AW310" s="345">
        <v>12.858000000000001</v>
      </c>
      <c r="AX310"/>
      <c r="AY310"/>
      <c r="AZ310"/>
      <c r="BA310"/>
      <c r="BB310"/>
      <c r="BC310"/>
      <c r="BD310" s="344">
        <v>32.4</v>
      </c>
      <c r="BE310" s="344"/>
      <c r="BF310" s="344">
        <v>17.13</v>
      </c>
    </row>
    <row r="311" spans="1:58" ht="15.75" thickBot="1" x14ac:dyDescent="0.3">
      <c r="A311" s="232">
        <v>41216</v>
      </c>
      <c r="B311" s="362">
        <v>6.4</v>
      </c>
      <c r="C311" s="365">
        <v>5.3</v>
      </c>
      <c r="D311"/>
      <c r="E311"/>
      <c r="F311"/>
      <c r="G311"/>
      <c r="H311" s="362">
        <v>8.61</v>
      </c>
      <c r="I311" s="362">
        <v>1.81</v>
      </c>
      <c r="J311"/>
      <c r="K311"/>
      <c r="L311"/>
      <c r="M311"/>
      <c r="N311" s="366">
        <v>32</v>
      </c>
      <c r="O311"/>
      <c r="P311"/>
      <c r="Q311"/>
      <c r="R311" s="366">
        <v>0</v>
      </c>
      <c r="S311" s="365">
        <v>0.45700000000000002</v>
      </c>
      <c r="T311"/>
      <c r="U311"/>
      <c r="V311" s="365">
        <v>7.6999999999999999E-2</v>
      </c>
      <c r="W311" s="365">
        <v>9.1999999999999998E-2</v>
      </c>
      <c r="X311"/>
      <c r="Y311"/>
      <c r="Z311"/>
      <c r="AA311"/>
      <c r="AB311"/>
      <c r="AC311" s="367">
        <v>34.799999999999997</v>
      </c>
      <c r="AD311"/>
      <c r="AE311"/>
      <c r="AF311"/>
      <c r="AG311"/>
      <c r="AH311" s="367">
        <v>69.599999999999994</v>
      </c>
      <c r="AI311"/>
      <c r="AJ311" s="367">
        <v>24.5</v>
      </c>
      <c r="AK311"/>
      <c r="AL311" s="367">
        <v>6.6</v>
      </c>
      <c r="AM311" s="365">
        <v>7.3999999999999996E-2</v>
      </c>
      <c r="AN311"/>
      <c r="AO311" s="367">
        <v>9.4</v>
      </c>
      <c r="AP311" s="362">
        <v>75.87</v>
      </c>
      <c r="AQ311" s="362">
        <v>0.95</v>
      </c>
      <c r="AR311"/>
      <c r="AS311"/>
      <c r="AT311"/>
      <c r="AU311"/>
      <c r="AV311" s="365">
        <v>12.66</v>
      </c>
      <c r="AW311" s="365">
        <v>12.48</v>
      </c>
      <c r="AX311"/>
      <c r="AY311"/>
      <c r="AZ311"/>
      <c r="BA311"/>
      <c r="BB311"/>
      <c r="BC311"/>
      <c r="BD311" s="362">
        <v>33.270000000000003</v>
      </c>
      <c r="BE311" s="362"/>
      <c r="BF311" s="362">
        <v>15.26</v>
      </c>
    </row>
    <row r="312" spans="1:58" x14ac:dyDescent="0.25">
      <c r="A312" s="232">
        <v>41217</v>
      </c>
      <c r="B312" s="349">
        <f t="shared" ref="B312" si="481">(B310+B311)/2</f>
        <v>6.4700000000000006</v>
      </c>
      <c r="C312" s="339">
        <f>(C309+C310)/2</f>
        <v>5.335</v>
      </c>
      <c r="D312"/>
      <c r="E312"/>
      <c r="F312"/>
      <c r="G312"/>
      <c r="H312" s="349">
        <f t="shared" ref="H312:I312" si="482">(H310+H311)/2</f>
        <v>8.68</v>
      </c>
      <c r="I312" s="349">
        <f t="shared" si="482"/>
        <v>1.8149999999999999</v>
      </c>
      <c r="J312"/>
      <c r="K312"/>
      <c r="L312"/>
      <c r="M312"/>
      <c r="N312" s="349">
        <f t="shared" ref="N312" si="483">(N310+N311)/2</f>
        <v>37</v>
      </c>
      <c r="O312"/>
      <c r="P312"/>
      <c r="Q312"/>
      <c r="R312" s="349">
        <f t="shared" ref="R312:S312" si="484">(R310+R311)/2</f>
        <v>0</v>
      </c>
      <c r="S312" s="349">
        <f t="shared" si="484"/>
        <v>0.45300000000000001</v>
      </c>
      <c r="T312"/>
      <c r="U312"/>
      <c r="V312" s="349">
        <f t="shared" ref="V312:W312" si="485">(V310+V311)/2</f>
        <v>8.3999999999999991E-2</v>
      </c>
      <c r="W312" s="349">
        <f t="shared" si="485"/>
        <v>9.4500000000000001E-2</v>
      </c>
      <c r="X312"/>
      <c r="Y312"/>
      <c r="Z312"/>
      <c r="AA312"/>
      <c r="AB312"/>
      <c r="AC312" s="349">
        <f t="shared" ref="AC312" si="486">(AC310+AC311)/2</f>
        <v>34.849999999999994</v>
      </c>
      <c r="AD312"/>
      <c r="AE312"/>
      <c r="AF312"/>
      <c r="AG312"/>
      <c r="AH312" s="349">
        <f t="shared" ref="AH312" si="487">(AH310+AH311)/2</f>
        <v>69.75</v>
      </c>
      <c r="AI312"/>
      <c r="AJ312" s="349">
        <f t="shared" ref="AJ312" si="488">(AJ310+AJ311)/2</f>
        <v>24.1</v>
      </c>
      <c r="AK312"/>
      <c r="AL312" s="349">
        <f t="shared" ref="AL312:AM312" si="489">(AL310+AL311)/2</f>
        <v>7</v>
      </c>
      <c r="AM312" s="349">
        <f t="shared" si="489"/>
        <v>8.0499999999999988E-2</v>
      </c>
      <c r="AN312"/>
      <c r="AO312" s="349">
        <f t="shared" ref="AO312:AQ312" si="490">(AO310+AO311)/2</f>
        <v>9.5250000000000004</v>
      </c>
      <c r="AP312" s="349">
        <f t="shared" si="490"/>
        <v>75.344999999999999</v>
      </c>
      <c r="AQ312" s="349">
        <f t="shared" si="490"/>
        <v>0.88500000000000001</v>
      </c>
      <c r="AR312"/>
      <c r="AS312"/>
      <c r="AT312"/>
      <c r="AU312"/>
      <c r="AV312" s="339">
        <f>(AV309+AV310)/2</f>
        <v>13.8705</v>
      </c>
      <c r="AW312" s="339">
        <f>(AW309+AW310)/2</f>
        <v>12.936</v>
      </c>
      <c r="AX312"/>
      <c r="AY312"/>
      <c r="AZ312"/>
      <c r="BA312"/>
      <c r="BB312"/>
      <c r="BC312"/>
      <c r="BD312" s="349">
        <f t="shared" ref="BD312" si="491">(BD310+BD311)/2</f>
        <v>32.835000000000001</v>
      </c>
      <c r="BE312" s="372"/>
      <c r="BF312" s="372"/>
    </row>
    <row r="313" spans="1:58" x14ac:dyDescent="0.25">
      <c r="A313" s="232">
        <v>41218</v>
      </c>
      <c r="B313" s="344">
        <v>6.58</v>
      </c>
      <c r="C313" s="345">
        <v>5.18</v>
      </c>
      <c r="D313"/>
      <c r="E313"/>
      <c r="F313"/>
      <c r="G313"/>
      <c r="H313" s="344">
        <v>8</v>
      </c>
      <c r="I313" s="344">
        <v>1.81</v>
      </c>
      <c r="J313"/>
      <c r="K313"/>
      <c r="L313"/>
      <c r="M313"/>
      <c r="N313" s="346">
        <v>31</v>
      </c>
      <c r="O313"/>
      <c r="P313"/>
      <c r="Q313"/>
      <c r="R313" s="346">
        <v>0</v>
      </c>
      <c r="S313" s="345">
        <v>0.40899999999999997</v>
      </c>
      <c r="T313"/>
      <c r="U313"/>
      <c r="V313" s="345">
        <v>0.109</v>
      </c>
      <c r="W313" s="345">
        <v>8.6999999999999994E-2</v>
      </c>
      <c r="X313"/>
      <c r="Y313"/>
      <c r="Z313"/>
      <c r="AA313"/>
      <c r="AB313"/>
      <c r="AC313" s="347">
        <v>35</v>
      </c>
      <c r="AD313"/>
      <c r="AE313"/>
      <c r="AF313"/>
      <c r="AG313"/>
      <c r="AH313" s="347">
        <v>70.2</v>
      </c>
      <c r="AI313"/>
      <c r="AJ313" s="347">
        <v>31</v>
      </c>
      <c r="AK313"/>
      <c r="AL313" s="347">
        <v>8.4</v>
      </c>
      <c r="AM313" s="345">
        <v>0.14299999999999999</v>
      </c>
      <c r="AN313"/>
      <c r="AO313" s="347">
        <v>10.3</v>
      </c>
      <c r="AP313" s="344">
        <v>80.66</v>
      </c>
      <c r="AQ313" s="344">
        <v>1.0900000000000001</v>
      </c>
      <c r="AR313"/>
      <c r="AS313"/>
      <c r="AT313"/>
      <c r="AU313"/>
      <c r="AV313" s="345">
        <v>14.173</v>
      </c>
      <c r="AW313" s="345">
        <v>12.625999999999999</v>
      </c>
      <c r="AX313"/>
      <c r="AY313"/>
      <c r="AZ313"/>
      <c r="BA313"/>
      <c r="BB313"/>
      <c r="BC313"/>
      <c r="BD313" s="344">
        <v>33.33</v>
      </c>
      <c r="BE313" s="344"/>
      <c r="BF313" s="344">
        <v>17.46</v>
      </c>
    </row>
    <row r="314" spans="1:58" x14ac:dyDescent="0.25">
      <c r="A314" s="232">
        <v>41219</v>
      </c>
      <c r="B314" s="344">
        <v>6.32</v>
      </c>
      <c r="C314" s="345">
        <v>5.22</v>
      </c>
      <c r="D314"/>
      <c r="E314"/>
      <c r="F314"/>
      <c r="G314"/>
      <c r="H314" s="344">
        <v>8.6199999999999992</v>
      </c>
      <c r="I314" s="344">
        <v>1.82</v>
      </c>
      <c r="J314"/>
      <c r="K314"/>
      <c r="L314"/>
      <c r="M314"/>
      <c r="N314" s="346">
        <v>33</v>
      </c>
      <c r="O314"/>
      <c r="P314"/>
      <c r="Q314"/>
      <c r="R314" s="346">
        <v>0</v>
      </c>
      <c r="S314" s="345">
        <v>0.41499999999999998</v>
      </c>
      <c r="T314"/>
      <c r="U314"/>
      <c r="V314" s="345">
        <v>8.7999999999999995E-2</v>
      </c>
      <c r="W314" s="345">
        <v>9.1999999999999998E-2</v>
      </c>
      <c r="X314"/>
      <c r="Y314"/>
      <c r="Z314"/>
      <c r="AA314"/>
      <c r="AB314"/>
      <c r="AC314" s="347">
        <v>32.5</v>
      </c>
      <c r="AD314"/>
      <c r="AE314"/>
      <c r="AF314"/>
      <c r="AG314"/>
      <c r="AH314" s="347">
        <v>65.2</v>
      </c>
      <c r="AI314"/>
      <c r="AJ314" s="347">
        <v>28.6</v>
      </c>
      <c r="AK314"/>
      <c r="AL314" s="347">
        <v>8.1999999999999993</v>
      </c>
      <c r="AM314" s="345">
        <v>0.13200000000000001</v>
      </c>
      <c r="AN314"/>
      <c r="AO314" s="347">
        <v>10.1</v>
      </c>
      <c r="AP314" s="344">
        <v>75.790000000000006</v>
      </c>
      <c r="AQ314" s="344">
        <v>0.84</v>
      </c>
      <c r="AR314"/>
      <c r="AS314"/>
      <c r="AT314"/>
      <c r="AU314"/>
      <c r="AV314" s="345">
        <v>13.606999999999999</v>
      </c>
      <c r="AW314" s="345">
        <v>12.919</v>
      </c>
      <c r="AX314"/>
      <c r="AY314"/>
      <c r="AZ314"/>
      <c r="BA314"/>
      <c r="BB314"/>
      <c r="BC314"/>
      <c r="BD314" s="344">
        <v>33.799999999999997</v>
      </c>
      <c r="BE314" s="344"/>
      <c r="BF314" s="344">
        <v>16.46</v>
      </c>
    </row>
    <row r="315" spans="1:58" x14ac:dyDescent="0.25">
      <c r="A315" s="232">
        <v>41220</v>
      </c>
      <c r="B315" s="344">
        <v>6.29</v>
      </c>
      <c r="C315" s="345">
        <v>5.36</v>
      </c>
      <c r="D315"/>
      <c r="E315"/>
      <c r="F315"/>
      <c r="G315"/>
      <c r="H315" s="344">
        <v>8.81</v>
      </c>
      <c r="I315" s="344">
        <v>1.78</v>
      </c>
      <c r="J315"/>
      <c r="K315"/>
      <c r="L315"/>
      <c r="M315"/>
      <c r="N315" s="346">
        <v>31</v>
      </c>
      <c r="O315"/>
      <c r="P315"/>
      <c r="Q315"/>
      <c r="R315" s="346">
        <v>0</v>
      </c>
      <c r="S315" s="345">
        <v>0.46700000000000003</v>
      </c>
      <c r="T315"/>
      <c r="U315"/>
      <c r="V315" s="345">
        <v>7.3999999999999996E-2</v>
      </c>
      <c r="W315" s="345">
        <v>9.7000000000000003E-2</v>
      </c>
      <c r="X315"/>
      <c r="Y315"/>
      <c r="Z315"/>
      <c r="AA315"/>
      <c r="AB315"/>
      <c r="AC315" s="347">
        <v>34.700000000000003</v>
      </c>
      <c r="AD315"/>
      <c r="AE315"/>
      <c r="AF315"/>
      <c r="AG315"/>
      <c r="AH315" s="347">
        <v>69.400000000000006</v>
      </c>
      <c r="AI315"/>
      <c r="AJ315" s="347">
        <v>28</v>
      </c>
      <c r="AK315"/>
      <c r="AL315" s="347">
        <v>7.7</v>
      </c>
      <c r="AM315" s="345">
        <v>0.11700000000000001</v>
      </c>
      <c r="AN315"/>
      <c r="AO315" s="347">
        <v>9.9</v>
      </c>
      <c r="AP315" s="344">
        <v>64.739999999999995</v>
      </c>
      <c r="AQ315" s="344">
        <v>0.67</v>
      </c>
      <c r="AR315"/>
      <c r="AS315"/>
      <c r="AT315"/>
      <c r="AU315"/>
      <c r="AV315" s="345">
        <v>12.672000000000001</v>
      </c>
      <c r="AW315" s="345">
        <v>11.99</v>
      </c>
      <c r="AX315"/>
      <c r="AY315"/>
      <c r="AZ315"/>
      <c r="BA315"/>
      <c r="BB315"/>
      <c r="BC315"/>
      <c r="BD315" s="344">
        <v>32.51</v>
      </c>
      <c r="BE315" s="344"/>
      <c r="BF315" s="344">
        <v>16.399999999999999</v>
      </c>
    </row>
    <row r="316" spans="1:58" x14ac:dyDescent="0.25">
      <c r="A316" s="232">
        <v>41221</v>
      </c>
      <c r="B316" s="344">
        <v>6.24</v>
      </c>
      <c r="C316" s="345">
        <v>5.25</v>
      </c>
      <c r="D316"/>
      <c r="E316"/>
      <c r="F316"/>
      <c r="G316"/>
      <c r="H316" s="344">
        <v>8.48</v>
      </c>
      <c r="I316" s="344">
        <v>1.81</v>
      </c>
      <c r="J316"/>
      <c r="K316"/>
      <c r="L316"/>
      <c r="M316"/>
      <c r="N316" s="346">
        <v>40</v>
      </c>
      <c r="O316"/>
      <c r="P316"/>
      <c r="Q316"/>
      <c r="R316" s="346">
        <v>0</v>
      </c>
      <c r="S316" s="345">
        <v>0.44700000000000001</v>
      </c>
      <c r="T316"/>
      <c r="U316"/>
      <c r="V316" s="345">
        <v>7.3999999999999996E-2</v>
      </c>
      <c r="W316" s="345">
        <v>9.0999999999999998E-2</v>
      </c>
      <c r="X316"/>
      <c r="Y316"/>
      <c r="Z316"/>
      <c r="AA316"/>
      <c r="AB316"/>
      <c r="AC316" s="347">
        <v>34.200000000000003</v>
      </c>
      <c r="AD316"/>
      <c r="AE316"/>
      <c r="AF316"/>
      <c r="AG316"/>
      <c r="AH316" s="347">
        <v>68.400000000000006</v>
      </c>
      <c r="AI316"/>
      <c r="AJ316" s="347">
        <v>26.6</v>
      </c>
      <c r="AK316"/>
      <c r="AL316" s="347">
        <v>7</v>
      </c>
      <c r="AM316" s="345">
        <v>0.114</v>
      </c>
      <c r="AN316"/>
      <c r="AO316" s="347">
        <v>10</v>
      </c>
      <c r="AP316" s="344">
        <v>80.040000000000006</v>
      </c>
      <c r="AQ316" s="344">
        <v>1.04</v>
      </c>
      <c r="AR316"/>
      <c r="AS316"/>
      <c r="AT316"/>
      <c r="AU316"/>
      <c r="AV316" s="345">
        <v>14.276</v>
      </c>
      <c r="AW316" s="345">
        <v>12.728999999999999</v>
      </c>
      <c r="AX316"/>
      <c r="AY316"/>
      <c r="AZ316"/>
      <c r="BA316"/>
      <c r="BB316"/>
      <c r="BC316"/>
      <c r="BD316" s="344">
        <v>31.68</v>
      </c>
      <c r="BE316" s="344"/>
      <c r="BF316" s="344">
        <v>15.45</v>
      </c>
    </row>
    <row r="317" spans="1:58" x14ac:dyDescent="0.25">
      <c r="A317" s="232">
        <v>41222</v>
      </c>
      <c r="B317" s="344">
        <v>5.59</v>
      </c>
      <c r="C317" s="345">
        <v>5.45</v>
      </c>
      <c r="D317"/>
      <c r="E317"/>
      <c r="F317"/>
      <c r="G317"/>
      <c r="H317" s="344">
        <v>8.6199999999999992</v>
      </c>
      <c r="I317" s="344">
        <v>1.71</v>
      </c>
      <c r="J317"/>
      <c r="K317"/>
      <c r="L317"/>
      <c r="M317"/>
      <c r="N317" s="346">
        <v>42</v>
      </c>
      <c r="O317"/>
      <c r="P317"/>
      <c r="Q317"/>
      <c r="R317" s="346">
        <v>0</v>
      </c>
      <c r="S317" s="345">
        <v>0.44800000000000001</v>
      </c>
      <c r="T317"/>
      <c r="U317"/>
      <c r="V317" s="345">
        <v>8.3000000000000004E-2</v>
      </c>
      <c r="W317" s="345">
        <v>9.7000000000000003E-2</v>
      </c>
      <c r="X317"/>
      <c r="Y317"/>
      <c r="Z317"/>
      <c r="AA317"/>
      <c r="AB317"/>
      <c r="AC317" s="347">
        <v>35</v>
      </c>
      <c r="AD317"/>
      <c r="AE317"/>
      <c r="AF317"/>
      <c r="AG317"/>
      <c r="AH317" s="347">
        <v>70</v>
      </c>
      <c r="AI317"/>
      <c r="AJ317" s="347">
        <v>25.9</v>
      </c>
      <c r="AK317"/>
      <c r="AL317" s="347">
        <v>7.3</v>
      </c>
      <c r="AM317" s="345">
        <v>9.7000000000000003E-2</v>
      </c>
      <c r="AN317"/>
      <c r="AO317" s="347">
        <v>8.8000000000000007</v>
      </c>
      <c r="AP317" s="344">
        <v>69.92</v>
      </c>
      <c r="AQ317" s="344">
        <v>0.77</v>
      </c>
      <c r="AR317"/>
      <c r="AS317"/>
      <c r="AT317"/>
      <c r="AU317"/>
      <c r="AV317" s="345">
        <v>13.567</v>
      </c>
      <c r="AW317" s="345">
        <v>12.786</v>
      </c>
      <c r="AX317"/>
      <c r="AY317"/>
      <c r="AZ317"/>
      <c r="BA317"/>
      <c r="BB317"/>
      <c r="BC317"/>
      <c r="BD317" s="344">
        <v>40.69</v>
      </c>
      <c r="BE317" s="344"/>
      <c r="BF317" s="344">
        <v>16.11</v>
      </c>
    </row>
    <row r="318" spans="1:58" x14ac:dyDescent="0.25">
      <c r="A318" s="232">
        <v>41223</v>
      </c>
      <c r="B318" s="344">
        <v>5.5</v>
      </c>
      <c r="C318" s="345">
        <v>5.66</v>
      </c>
      <c r="D318"/>
      <c r="E318"/>
      <c r="F318"/>
      <c r="G318"/>
      <c r="H318" s="344">
        <v>8.7200000000000006</v>
      </c>
      <c r="I318" s="344">
        <v>1.67</v>
      </c>
      <c r="J318"/>
      <c r="K318"/>
      <c r="L318"/>
      <c r="M318"/>
      <c r="N318" s="346">
        <v>43</v>
      </c>
      <c r="O318"/>
      <c r="P318"/>
      <c r="Q318"/>
      <c r="R318" s="346">
        <v>0</v>
      </c>
      <c r="S318" s="345">
        <v>0.57799999999999996</v>
      </c>
      <c r="T318"/>
      <c r="U318"/>
      <c r="V318" s="345">
        <v>0.17799999999999999</v>
      </c>
      <c r="W318" s="345">
        <v>0.108</v>
      </c>
      <c r="X318"/>
      <c r="Y318"/>
      <c r="Z318"/>
      <c r="AA318"/>
      <c r="AB318"/>
      <c r="AC318" s="347">
        <v>34</v>
      </c>
      <c r="AD318"/>
      <c r="AE318"/>
      <c r="AF318"/>
      <c r="AG318"/>
      <c r="AH318" s="347">
        <v>68</v>
      </c>
      <c r="AI318"/>
      <c r="AJ318" s="347">
        <v>26.9</v>
      </c>
      <c r="AK318"/>
      <c r="AL318" s="347">
        <v>7.6</v>
      </c>
      <c r="AM318" s="345">
        <v>0.113</v>
      </c>
      <c r="AN318"/>
      <c r="AO318" s="347">
        <v>9.1</v>
      </c>
      <c r="AP318" s="344">
        <v>75.150000000000006</v>
      </c>
      <c r="AQ318" s="344">
        <v>1.19</v>
      </c>
      <c r="AR318"/>
      <c r="AS318"/>
      <c r="AT318"/>
      <c r="AU318"/>
      <c r="AV318" s="345">
        <v>12.91</v>
      </c>
      <c r="AW318" s="345">
        <v>11.92</v>
      </c>
      <c r="AX318"/>
      <c r="AY318"/>
      <c r="AZ318"/>
      <c r="BA318"/>
      <c r="BB318"/>
      <c r="BC318"/>
      <c r="BD318" s="344">
        <v>39.57</v>
      </c>
      <c r="BE318" s="344"/>
      <c r="BF318" s="344">
        <v>15.81</v>
      </c>
    </row>
    <row r="319" spans="1:58" x14ac:dyDescent="0.25">
      <c r="A319" s="232">
        <v>41224</v>
      </c>
      <c r="B319" s="349">
        <f t="shared" ref="B319" si="492">(B317+B318)/2</f>
        <v>5.5449999999999999</v>
      </c>
      <c r="C319" s="339">
        <f>(C316+C317)/2</f>
        <v>5.35</v>
      </c>
      <c r="D319"/>
      <c r="E319"/>
      <c r="F319"/>
      <c r="G319"/>
      <c r="H319" s="349">
        <f>(H317+H318)/2</f>
        <v>8.67</v>
      </c>
      <c r="I319" s="344">
        <v>1.67</v>
      </c>
      <c r="J319"/>
      <c r="K319"/>
      <c r="L319"/>
      <c r="M319"/>
      <c r="N319" s="349">
        <f t="shared" ref="N319" si="493">(N317+N318)/2</f>
        <v>42.5</v>
      </c>
      <c r="O319"/>
      <c r="P319"/>
      <c r="Q319"/>
      <c r="R319" s="349">
        <f t="shared" ref="R319" si="494">(R317+R318)/2</f>
        <v>0</v>
      </c>
      <c r="S319" s="349">
        <f>(S317+S318)/2</f>
        <v>0.51300000000000001</v>
      </c>
      <c r="T319"/>
      <c r="U319"/>
      <c r="V319" s="349">
        <f t="shared" ref="V319:W319" si="495">(V317+V318)/2</f>
        <v>0.1305</v>
      </c>
      <c r="W319" s="349">
        <f t="shared" si="495"/>
        <v>0.10250000000000001</v>
      </c>
      <c r="X319"/>
      <c r="Y319"/>
      <c r="Z319"/>
      <c r="AA319"/>
      <c r="AB319"/>
      <c r="AC319" s="349">
        <f t="shared" ref="AC319" si="496">(AC317+AC318)/2</f>
        <v>34.5</v>
      </c>
      <c r="AD319"/>
      <c r="AE319"/>
      <c r="AF319"/>
      <c r="AG319"/>
      <c r="AH319" s="349">
        <f t="shared" ref="AH319" si="497">(AH317+AH318)/2</f>
        <v>69</v>
      </c>
      <c r="AI319"/>
      <c r="AJ319" s="349">
        <f t="shared" ref="AJ319" si="498">(AJ317+AJ318)/2</f>
        <v>26.4</v>
      </c>
      <c r="AK319"/>
      <c r="AL319" s="349">
        <f t="shared" ref="AL319:AM319" si="499">(AL317+AL318)/2</f>
        <v>7.4499999999999993</v>
      </c>
      <c r="AM319" s="349">
        <f t="shared" si="499"/>
        <v>0.10500000000000001</v>
      </c>
      <c r="AN319"/>
      <c r="AO319" s="349">
        <f t="shared" ref="AO319" si="500">(AO317+AO318)/2</f>
        <v>8.9499999999999993</v>
      </c>
      <c r="AP319" s="344">
        <v>65.03</v>
      </c>
      <c r="AQ319" s="344">
        <v>0.97</v>
      </c>
      <c r="AR319"/>
      <c r="AS319"/>
      <c r="AT319"/>
      <c r="AU319"/>
      <c r="AV319" s="345">
        <v>12.417999999999999</v>
      </c>
      <c r="AW319" s="345">
        <v>11.88</v>
      </c>
      <c r="AX319"/>
      <c r="AY319"/>
      <c r="AZ319"/>
      <c r="BA319"/>
      <c r="BB319"/>
      <c r="BC319"/>
      <c r="BD319" s="349">
        <f>(BD317+BD318)/2</f>
        <v>40.129999999999995</v>
      </c>
      <c r="BE319" s="344"/>
      <c r="BF319" s="344"/>
    </row>
    <row r="320" spans="1:58" x14ac:dyDescent="0.25">
      <c r="A320" s="232">
        <v>41225</v>
      </c>
      <c r="B320" s="344">
        <v>5.83</v>
      </c>
      <c r="C320" s="345">
        <v>5.1100000000000003</v>
      </c>
      <c r="D320"/>
      <c r="E320"/>
      <c r="F320"/>
      <c r="G320"/>
      <c r="H320" s="344">
        <v>7.78</v>
      </c>
      <c r="I320" s="344">
        <v>1.67</v>
      </c>
      <c r="J320"/>
      <c r="K320"/>
      <c r="L320"/>
      <c r="M320"/>
      <c r="N320" s="346">
        <v>37</v>
      </c>
      <c r="O320"/>
      <c r="P320"/>
      <c r="Q320"/>
      <c r="R320" s="346">
        <v>0</v>
      </c>
      <c r="S320" s="345">
        <v>0.49099999999999999</v>
      </c>
      <c r="T320"/>
      <c r="U320"/>
      <c r="V320" s="345">
        <v>0.107</v>
      </c>
      <c r="W320" s="345">
        <v>9.6000000000000002E-2</v>
      </c>
      <c r="X320"/>
      <c r="Y320"/>
      <c r="Z320"/>
      <c r="AA320"/>
      <c r="AB320"/>
      <c r="AC320" s="347">
        <v>34.700000000000003</v>
      </c>
      <c r="AD320"/>
      <c r="AE320"/>
      <c r="AF320"/>
      <c r="AG320"/>
      <c r="AH320" s="347">
        <v>69.400000000000006</v>
      </c>
      <c r="AI320"/>
      <c r="AJ320" s="347">
        <v>25.8</v>
      </c>
      <c r="AK320"/>
      <c r="AL320" s="347">
        <v>6.9</v>
      </c>
      <c r="AM320" s="345">
        <v>0.107</v>
      </c>
      <c r="AN320"/>
      <c r="AO320" s="347">
        <v>8.9</v>
      </c>
      <c r="AP320" s="344">
        <v>80.569999999999993</v>
      </c>
      <c r="AQ320" s="344">
        <v>1.23</v>
      </c>
      <c r="AR320"/>
      <c r="AS320"/>
      <c r="AT320"/>
      <c r="AU320"/>
      <c r="AV320" s="345">
        <v>14.381</v>
      </c>
      <c r="AW320" s="345">
        <v>12.603999999999999</v>
      </c>
      <c r="AX320"/>
      <c r="AY320"/>
      <c r="AZ320"/>
      <c r="BA320"/>
      <c r="BB320"/>
      <c r="BC320"/>
      <c r="BD320" s="344">
        <v>37.08</v>
      </c>
      <c r="BE320" s="344"/>
      <c r="BF320" s="344">
        <v>14.91</v>
      </c>
    </row>
    <row r="321" spans="1:58" x14ac:dyDescent="0.25">
      <c r="A321" s="232">
        <v>41226</v>
      </c>
      <c r="B321" s="344">
        <v>6.12</v>
      </c>
      <c r="C321" s="345">
        <v>5.15</v>
      </c>
      <c r="D321"/>
      <c r="E321"/>
      <c r="F321"/>
      <c r="G321"/>
      <c r="H321" s="344">
        <v>8.08</v>
      </c>
      <c r="I321" s="344">
        <v>1.66</v>
      </c>
      <c r="J321"/>
      <c r="K321"/>
      <c r="L321"/>
      <c r="M321"/>
      <c r="N321" s="346">
        <v>32</v>
      </c>
      <c r="O321"/>
      <c r="P321"/>
      <c r="Q321"/>
      <c r="R321" s="346">
        <v>0</v>
      </c>
      <c r="S321" s="345">
        <v>0.52400000000000002</v>
      </c>
      <c r="T321"/>
      <c r="U321"/>
      <c r="V321" s="345">
        <v>0.17699999999999999</v>
      </c>
      <c r="W321" s="345">
        <v>0.113</v>
      </c>
      <c r="X321"/>
      <c r="Y321"/>
      <c r="Z321"/>
      <c r="AA321"/>
      <c r="AB321"/>
      <c r="AC321" s="347">
        <v>31.3</v>
      </c>
      <c r="AD321"/>
      <c r="AE321"/>
      <c r="AF321"/>
      <c r="AG321"/>
      <c r="AH321" s="347">
        <v>62.6</v>
      </c>
      <c r="AI321"/>
      <c r="AJ321" s="347">
        <v>22.7</v>
      </c>
      <c r="AK321"/>
      <c r="AL321" s="347">
        <v>6.5</v>
      </c>
      <c r="AM321" s="345">
        <v>0.113</v>
      </c>
      <c r="AN321"/>
      <c r="AO321" s="347">
        <v>8.9</v>
      </c>
      <c r="AP321" s="344">
        <v>70.05</v>
      </c>
      <c r="AQ321" s="344">
        <v>1.68</v>
      </c>
      <c r="AR321"/>
      <c r="AS321"/>
      <c r="AT321"/>
      <c r="AU321"/>
      <c r="AV321" s="345">
        <v>13.657999999999999</v>
      </c>
      <c r="AW321" s="345">
        <v>9.5120000000000005</v>
      </c>
      <c r="AX321"/>
      <c r="AY321"/>
      <c r="AZ321"/>
      <c r="BA321"/>
      <c r="BB321"/>
      <c r="BC321"/>
      <c r="BD321" s="344">
        <v>37.020000000000003</v>
      </c>
      <c r="BE321" s="344"/>
      <c r="BF321" s="344">
        <v>15.23</v>
      </c>
    </row>
    <row r="322" spans="1:58" x14ac:dyDescent="0.25">
      <c r="A322" s="232">
        <v>41227</v>
      </c>
      <c r="B322" s="344">
        <v>6.14</v>
      </c>
      <c r="C322" s="345">
        <v>5.33</v>
      </c>
      <c r="D322"/>
      <c r="E322"/>
      <c r="F322"/>
      <c r="G322"/>
      <c r="H322" s="344">
        <v>7.88</v>
      </c>
      <c r="I322" s="344">
        <v>1.7</v>
      </c>
      <c r="J322"/>
      <c r="K322"/>
      <c r="L322"/>
      <c r="M322"/>
      <c r="N322" s="346">
        <v>31</v>
      </c>
      <c r="O322"/>
      <c r="P322"/>
      <c r="Q322"/>
      <c r="R322" s="346">
        <v>0</v>
      </c>
      <c r="S322" s="345">
        <v>0.60799999999999998</v>
      </c>
      <c r="T322"/>
      <c r="U322"/>
      <c r="V322" s="345">
        <v>0.16300000000000001</v>
      </c>
      <c r="W322" s="345">
        <v>0.108</v>
      </c>
      <c r="X322"/>
      <c r="Y322"/>
      <c r="Z322"/>
      <c r="AA322"/>
      <c r="AB322"/>
      <c r="AC322" s="347">
        <v>33.4</v>
      </c>
      <c r="AD322"/>
      <c r="AE322"/>
      <c r="AF322"/>
      <c r="AG322"/>
      <c r="AH322" s="347">
        <v>66.8</v>
      </c>
      <c r="AI322"/>
      <c r="AJ322" s="347">
        <v>24.5</v>
      </c>
      <c r="AK322"/>
      <c r="AL322" s="347">
        <v>6.3</v>
      </c>
      <c r="AM322" s="345">
        <v>0.126</v>
      </c>
      <c r="AN322"/>
      <c r="AO322" s="347">
        <v>7.9</v>
      </c>
      <c r="AP322" s="344">
        <v>74.95</v>
      </c>
      <c r="AQ322" s="344">
        <v>1.05</v>
      </c>
      <c r="AR322"/>
      <c r="AS322"/>
      <c r="AT322"/>
      <c r="AU322"/>
      <c r="AV322" s="345">
        <v>13.461</v>
      </c>
      <c r="AW322" s="345">
        <v>12.368</v>
      </c>
      <c r="AX322"/>
      <c r="AY322"/>
      <c r="AZ322"/>
      <c r="BA322"/>
      <c r="BB322"/>
      <c r="BC322"/>
      <c r="BD322" s="344">
        <v>37.03</v>
      </c>
      <c r="BE322" s="344"/>
      <c r="BF322" s="344">
        <v>15.59</v>
      </c>
    </row>
    <row r="323" spans="1:58" x14ac:dyDescent="0.25">
      <c r="A323" s="232">
        <v>41228</v>
      </c>
      <c r="B323" s="344">
        <v>5.59</v>
      </c>
      <c r="C323" s="345">
        <v>5.2</v>
      </c>
      <c r="D323"/>
      <c r="E323"/>
      <c r="F323"/>
      <c r="G323"/>
      <c r="H323" s="344">
        <v>7.69</v>
      </c>
      <c r="I323" s="344">
        <v>1.72</v>
      </c>
      <c r="J323"/>
      <c r="K323"/>
      <c r="L323"/>
      <c r="M323"/>
      <c r="N323" s="346">
        <v>33</v>
      </c>
      <c r="O323"/>
      <c r="P323"/>
      <c r="Q323"/>
      <c r="R323" s="346">
        <v>0</v>
      </c>
      <c r="S323" s="345">
        <v>0.54700000000000004</v>
      </c>
      <c r="T323"/>
      <c r="U323"/>
      <c r="V323" s="345">
        <v>0.126</v>
      </c>
      <c r="W323" s="345">
        <v>0.108</v>
      </c>
      <c r="X323"/>
      <c r="Y323"/>
      <c r="Z323"/>
      <c r="AA323"/>
      <c r="AB323"/>
      <c r="AC323" s="347">
        <v>31.9</v>
      </c>
      <c r="AD323"/>
      <c r="AE323"/>
      <c r="AF323"/>
      <c r="AG323"/>
      <c r="AH323" s="347">
        <v>63.8</v>
      </c>
      <c r="AI323"/>
      <c r="AJ323" s="347">
        <v>23.5</v>
      </c>
      <c r="AK323"/>
      <c r="AL323" s="347">
        <v>6.5</v>
      </c>
      <c r="AM323" s="345">
        <v>0.114</v>
      </c>
      <c r="AN323"/>
      <c r="AO323" s="347">
        <v>7.4</v>
      </c>
      <c r="AP323" s="344">
        <v>75.3</v>
      </c>
      <c r="AQ323" s="344">
        <v>1.1499999999999999</v>
      </c>
      <c r="AR323"/>
      <c r="AS323"/>
      <c r="AT323"/>
      <c r="AU323"/>
      <c r="AV323" s="345">
        <v>13.087999999999999</v>
      </c>
      <c r="AW323" s="345">
        <v>11.896000000000001</v>
      </c>
      <c r="AX323"/>
      <c r="AY323"/>
      <c r="AZ323"/>
      <c r="BA323"/>
      <c r="BB323"/>
      <c r="BC323"/>
      <c r="BD323" s="344">
        <v>35.840000000000003</v>
      </c>
      <c r="BE323" s="344"/>
      <c r="BF323" s="344">
        <v>15.53</v>
      </c>
    </row>
    <row r="324" spans="1:58" x14ac:dyDescent="0.25">
      <c r="A324" s="232">
        <v>41229</v>
      </c>
      <c r="B324" s="344">
        <v>6.42</v>
      </c>
      <c r="C324" s="345">
        <v>5.01</v>
      </c>
      <c r="D324"/>
      <c r="E324"/>
      <c r="F324"/>
      <c r="G324"/>
      <c r="H324" s="344">
        <v>7.09</v>
      </c>
      <c r="I324" s="344">
        <v>1.81</v>
      </c>
      <c r="J324"/>
      <c r="K324"/>
      <c r="L324"/>
      <c r="M324"/>
      <c r="N324" s="346">
        <v>48</v>
      </c>
      <c r="O324"/>
      <c r="P324"/>
      <c r="Q324"/>
      <c r="R324" s="346">
        <v>0</v>
      </c>
      <c r="S324" s="345">
        <v>0.52200000000000002</v>
      </c>
      <c r="T324"/>
      <c r="U324"/>
      <c r="V324" s="345">
        <v>8.5999999999999993E-2</v>
      </c>
      <c r="W324" s="345">
        <v>9.2999999999999999E-2</v>
      </c>
      <c r="X324"/>
      <c r="Y324"/>
      <c r="Z324"/>
      <c r="AA324"/>
      <c r="AB324"/>
      <c r="AC324" s="347">
        <v>34.700000000000003</v>
      </c>
      <c r="AD324"/>
      <c r="AE324"/>
      <c r="AF324"/>
      <c r="AG324"/>
      <c r="AH324" s="347">
        <v>69.3</v>
      </c>
      <c r="AI324"/>
      <c r="AJ324" s="347">
        <v>25.6</v>
      </c>
      <c r="AK324"/>
      <c r="AL324" s="347">
        <v>7.2</v>
      </c>
      <c r="AM324" s="345">
        <v>0.108</v>
      </c>
      <c r="AN324"/>
      <c r="AO324" s="347">
        <v>7.3</v>
      </c>
      <c r="AP324" s="344">
        <v>70.25</v>
      </c>
      <c r="AQ324" s="344">
        <v>0.68</v>
      </c>
      <c r="AR324"/>
      <c r="AS324"/>
      <c r="AT324"/>
      <c r="AU324"/>
      <c r="AV324" s="345">
        <v>13.56</v>
      </c>
      <c r="AW324" s="345">
        <v>12.791</v>
      </c>
      <c r="AX324"/>
      <c r="AY324"/>
      <c r="AZ324"/>
      <c r="BA324"/>
      <c r="BB324"/>
      <c r="BC324"/>
      <c r="BD324" s="344">
        <v>34.270000000000003</v>
      </c>
      <c r="BE324" s="344"/>
      <c r="BF324" s="344">
        <v>15.27</v>
      </c>
    </row>
    <row r="325" spans="1:58" x14ac:dyDescent="0.25">
      <c r="A325" s="232">
        <v>41230</v>
      </c>
      <c r="B325" s="344">
        <v>6.46</v>
      </c>
      <c r="C325" s="345">
        <v>5.24</v>
      </c>
      <c r="D325"/>
      <c r="E325"/>
      <c r="F325"/>
      <c r="G325"/>
      <c r="H325" s="344">
        <v>8.07</v>
      </c>
      <c r="I325" s="344">
        <v>1.96</v>
      </c>
      <c r="J325"/>
      <c r="K325"/>
      <c r="L325"/>
      <c r="M325"/>
      <c r="N325" s="346">
        <v>44</v>
      </c>
      <c r="O325"/>
      <c r="P325"/>
      <c r="Q325"/>
      <c r="R325" s="346">
        <v>0</v>
      </c>
      <c r="S325" s="345">
        <v>0.48499999999999999</v>
      </c>
      <c r="T325"/>
      <c r="U325"/>
      <c r="V325" s="345">
        <v>8.5999999999999993E-2</v>
      </c>
      <c r="W325" s="345">
        <v>9.0999999999999998E-2</v>
      </c>
      <c r="X325"/>
      <c r="Y325"/>
      <c r="Z325"/>
      <c r="AA325"/>
      <c r="AB325"/>
      <c r="AC325" s="347">
        <v>34.1</v>
      </c>
      <c r="AD325"/>
      <c r="AE325"/>
      <c r="AF325"/>
      <c r="AG325"/>
      <c r="AH325" s="347">
        <v>68.3</v>
      </c>
      <c r="AI325"/>
      <c r="AJ325" s="347">
        <v>25.6</v>
      </c>
      <c r="AK325"/>
      <c r="AL325" s="347">
        <v>8.1999999999999993</v>
      </c>
      <c r="AM325" s="345">
        <v>9.4E-2</v>
      </c>
      <c r="AN325"/>
      <c r="AO325" s="347">
        <v>7.1</v>
      </c>
      <c r="AP325" s="344">
        <v>75.790000000000006</v>
      </c>
      <c r="AQ325" s="344">
        <v>0.9</v>
      </c>
      <c r="AR325"/>
      <c r="AS325"/>
      <c r="AT325"/>
      <c r="AU325"/>
      <c r="AV325" s="345">
        <v>13.62</v>
      </c>
      <c r="AW325" s="345">
        <v>12.03</v>
      </c>
      <c r="AX325"/>
      <c r="AY325"/>
      <c r="AZ325"/>
      <c r="BA325"/>
      <c r="BB325"/>
      <c r="BC325"/>
      <c r="BD325" s="344">
        <v>34.5</v>
      </c>
      <c r="BE325" s="344"/>
      <c r="BF325" s="344">
        <v>14.9</v>
      </c>
    </row>
    <row r="326" spans="1:58" x14ac:dyDescent="0.25">
      <c r="A326" s="232">
        <v>41231</v>
      </c>
      <c r="B326" s="349">
        <f t="shared" ref="B326" si="501">(B324+B325)/2</f>
        <v>6.4399999999999995</v>
      </c>
      <c r="C326" s="339">
        <f>(C323+C324)/2</f>
        <v>5.1050000000000004</v>
      </c>
      <c r="D326"/>
      <c r="E326"/>
      <c r="F326"/>
      <c r="G326"/>
      <c r="H326" s="349">
        <f>(H324+H325)/2</f>
        <v>7.58</v>
      </c>
      <c r="I326" s="344">
        <v>1.83</v>
      </c>
      <c r="J326"/>
      <c r="K326"/>
      <c r="L326"/>
      <c r="M326"/>
      <c r="N326" s="349">
        <f t="shared" ref="N326" si="502">(N324+N325)/2</f>
        <v>46</v>
      </c>
      <c r="O326"/>
      <c r="P326"/>
      <c r="Q326"/>
      <c r="R326" s="349">
        <f t="shared" ref="R326" si="503">(R324+R325)/2</f>
        <v>0</v>
      </c>
      <c r="S326" s="349">
        <f>(S324+S325)/2</f>
        <v>0.50350000000000006</v>
      </c>
      <c r="T326"/>
      <c r="U326"/>
      <c r="V326" s="349">
        <f t="shared" ref="V326:W326" si="504">(V324+V325)/2</f>
        <v>8.5999999999999993E-2</v>
      </c>
      <c r="W326" s="349">
        <f t="shared" si="504"/>
        <v>9.1999999999999998E-2</v>
      </c>
      <c r="X326"/>
      <c r="Y326"/>
      <c r="Z326"/>
      <c r="AA326"/>
      <c r="AB326"/>
      <c r="AC326" s="349">
        <f t="shared" ref="AC326" si="505">(AC324+AC325)/2</f>
        <v>34.400000000000006</v>
      </c>
      <c r="AD326"/>
      <c r="AE326"/>
      <c r="AF326"/>
      <c r="AG326"/>
      <c r="AH326" s="349">
        <f t="shared" ref="AH326" si="506">(AH324+AH325)/2</f>
        <v>68.8</v>
      </c>
      <c r="AI326"/>
      <c r="AJ326" s="349">
        <f t="shared" ref="AJ326" si="507">(AJ324+AJ325)/2</f>
        <v>25.6</v>
      </c>
      <c r="AK326"/>
      <c r="AL326" s="349">
        <f t="shared" ref="AL326:AM326" si="508">(AL324+AL325)/2</f>
        <v>7.6999999999999993</v>
      </c>
      <c r="AM326" s="349">
        <f t="shared" si="508"/>
        <v>0.10100000000000001</v>
      </c>
      <c r="AN326"/>
      <c r="AO326" s="349">
        <f t="shared" ref="AO326" si="509">(AO324+AO325)/2</f>
        <v>7.1999999999999993</v>
      </c>
      <c r="AP326" s="344">
        <v>69.59</v>
      </c>
      <c r="AQ326" s="344">
        <v>0.81</v>
      </c>
      <c r="AR326"/>
      <c r="AS326"/>
      <c r="AT326"/>
      <c r="AU326"/>
      <c r="AV326" s="345">
        <v>13.446</v>
      </c>
      <c r="AW326" s="345">
        <v>11.98</v>
      </c>
      <c r="AX326"/>
      <c r="AY326"/>
      <c r="AZ326"/>
      <c r="BA326"/>
      <c r="BB326"/>
      <c r="BC326"/>
      <c r="BD326" s="344">
        <v>34.5</v>
      </c>
      <c r="BE326" s="344"/>
      <c r="BF326" s="344">
        <v>14.9</v>
      </c>
    </row>
    <row r="327" spans="1:58" x14ac:dyDescent="0.25">
      <c r="A327" s="232">
        <v>41232</v>
      </c>
      <c r="B327" s="344">
        <v>5.44</v>
      </c>
      <c r="C327" s="345">
        <v>5.19</v>
      </c>
      <c r="D327"/>
      <c r="E327"/>
      <c r="F327"/>
      <c r="G327"/>
      <c r="H327" s="344">
        <v>8.36</v>
      </c>
      <c r="I327" s="344">
        <v>1.74</v>
      </c>
      <c r="J327"/>
      <c r="K327"/>
      <c r="L327"/>
      <c r="M327"/>
      <c r="N327" s="346">
        <v>45</v>
      </c>
      <c r="O327"/>
      <c r="P327"/>
      <c r="Q327"/>
      <c r="R327" s="346">
        <v>0</v>
      </c>
      <c r="S327" s="345">
        <v>0.47299999999999998</v>
      </c>
      <c r="T327"/>
      <c r="U327"/>
      <c r="V327" s="345">
        <v>9.4E-2</v>
      </c>
      <c r="W327" s="345">
        <v>9.8000000000000004E-2</v>
      </c>
      <c r="X327"/>
      <c r="Y327"/>
      <c r="Z327"/>
      <c r="AA327"/>
      <c r="AB327"/>
      <c r="AC327" s="347">
        <v>32</v>
      </c>
      <c r="AD327"/>
      <c r="AE327"/>
      <c r="AF327"/>
      <c r="AG327"/>
      <c r="AH327" s="347">
        <v>64</v>
      </c>
      <c r="AI327"/>
      <c r="AJ327" s="347">
        <v>24.39</v>
      </c>
      <c r="AK327"/>
      <c r="AL327" s="347">
        <v>7.7</v>
      </c>
      <c r="AM327" s="345">
        <v>8.6999999999999994E-2</v>
      </c>
      <c r="AN327"/>
      <c r="AO327" s="347">
        <v>6.2</v>
      </c>
      <c r="AP327" s="344">
        <v>64.39</v>
      </c>
      <c r="AQ327" s="344">
        <v>0.68</v>
      </c>
      <c r="AR327"/>
      <c r="AS327"/>
      <c r="AT327"/>
      <c r="AU327"/>
      <c r="AV327" s="345">
        <v>13.176</v>
      </c>
      <c r="AW327" s="345">
        <v>12.898</v>
      </c>
      <c r="AX327"/>
      <c r="AY327"/>
      <c r="AZ327"/>
      <c r="BA327"/>
      <c r="BB327"/>
      <c r="BC327"/>
      <c r="BD327" s="344">
        <v>35.81</v>
      </c>
      <c r="BE327" s="348"/>
      <c r="BF327" s="344">
        <v>14.38</v>
      </c>
    </row>
    <row r="328" spans="1:58" x14ac:dyDescent="0.25">
      <c r="A328" s="232">
        <v>41233</v>
      </c>
      <c r="B328" s="344">
        <v>5.49</v>
      </c>
      <c r="C328" s="345">
        <v>5.55</v>
      </c>
      <c r="D328"/>
      <c r="E328"/>
      <c r="F328"/>
      <c r="G328"/>
      <c r="H328" s="344">
        <v>7.97</v>
      </c>
      <c r="I328" s="344">
        <v>1.75</v>
      </c>
      <c r="J328"/>
      <c r="K328"/>
      <c r="L328"/>
      <c r="M328"/>
      <c r="N328" s="346">
        <v>43</v>
      </c>
      <c r="O328"/>
      <c r="P328"/>
      <c r="Q328"/>
      <c r="R328" s="346">
        <v>0</v>
      </c>
      <c r="S328" s="345">
        <v>0.48699999999999999</v>
      </c>
      <c r="T328"/>
      <c r="U328"/>
      <c r="V328" s="345">
        <v>0.114</v>
      </c>
      <c r="W328" s="345">
        <v>9.7000000000000003E-2</v>
      </c>
      <c r="X328"/>
      <c r="Y328"/>
      <c r="Z328"/>
      <c r="AA328"/>
      <c r="AB328"/>
      <c r="AC328" s="347">
        <v>33.5</v>
      </c>
      <c r="AD328"/>
      <c r="AE328"/>
      <c r="AF328"/>
      <c r="AG328"/>
      <c r="AH328" s="347">
        <v>67</v>
      </c>
      <c r="AI328"/>
      <c r="AJ328" s="347">
        <v>25.8</v>
      </c>
      <c r="AK328"/>
      <c r="AL328" s="347">
        <v>7.8</v>
      </c>
      <c r="AM328" s="345">
        <v>9.6000000000000002E-2</v>
      </c>
      <c r="AN328"/>
      <c r="AO328" s="347">
        <v>6</v>
      </c>
      <c r="AP328" s="344">
        <v>75.790000000000006</v>
      </c>
      <c r="AQ328" s="344">
        <v>1.01</v>
      </c>
      <c r="AR328"/>
      <c r="AS328"/>
      <c r="AT328"/>
      <c r="AU328"/>
      <c r="AV328" s="345">
        <v>14.04</v>
      </c>
      <c r="AW328" s="345">
        <v>12.46</v>
      </c>
      <c r="AX328"/>
      <c r="AY328"/>
      <c r="AZ328"/>
      <c r="BA328"/>
      <c r="BB328"/>
      <c r="BC328"/>
      <c r="BD328" s="344">
        <v>39.49</v>
      </c>
      <c r="BE328" s="348"/>
      <c r="BF328" s="344">
        <v>14.04</v>
      </c>
    </row>
    <row r="329" spans="1:58" x14ac:dyDescent="0.25">
      <c r="A329" s="232">
        <v>41234</v>
      </c>
      <c r="B329" s="344">
        <v>6.65</v>
      </c>
      <c r="C329" s="345">
        <v>5.16</v>
      </c>
      <c r="D329"/>
      <c r="E329"/>
      <c r="F329"/>
      <c r="G329"/>
      <c r="H329" s="344">
        <v>8.5500000000000007</v>
      </c>
      <c r="I329" s="344">
        <v>1.87</v>
      </c>
      <c r="J329"/>
      <c r="K329"/>
      <c r="L329"/>
      <c r="M329"/>
      <c r="N329" s="346">
        <v>40</v>
      </c>
      <c r="O329"/>
      <c r="P329"/>
      <c r="Q329"/>
      <c r="R329" s="346">
        <v>0</v>
      </c>
      <c r="S329" s="345">
        <v>0.46</v>
      </c>
      <c r="T329"/>
      <c r="U329"/>
      <c r="V329" s="345">
        <v>7.5999999999999998E-2</v>
      </c>
      <c r="W329" s="345">
        <v>9.2999999999999999E-2</v>
      </c>
      <c r="X329"/>
      <c r="Y329"/>
      <c r="Z329"/>
      <c r="AA329"/>
      <c r="AB329"/>
      <c r="AC329" s="347">
        <v>35</v>
      </c>
      <c r="AD329"/>
      <c r="AE329"/>
      <c r="AF329"/>
      <c r="AG329"/>
      <c r="AH329" s="347">
        <v>70.099999999999994</v>
      </c>
      <c r="AI329"/>
      <c r="AJ329" s="347">
        <v>23.1</v>
      </c>
      <c r="AK329"/>
      <c r="AL329" s="347">
        <v>8.1</v>
      </c>
      <c r="AM329" s="345">
        <v>9.2999999999999999E-2</v>
      </c>
      <c r="AN329"/>
      <c r="AO329" s="347">
        <v>5.6</v>
      </c>
      <c r="AP329" s="344">
        <v>65.03</v>
      </c>
      <c r="AQ329" s="344">
        <v>0.45</v>
      </c>
      <c r="AR329"/>
      <c r="AS329"/>
      <c r="AT329"/>
      <c r="AU329"/>
      <c r="AV329" s="345">
        <v>12.91</v>
      </c>
      <c r="AW329" s="345">
        <v>12.72</v>
      </c>
      <c r="AX329"/>
      <c r="AY329"/>
      <c r="AZ329"/>
      <c r="BA329"/>
      <c r="BB329"/>
      <c r="BC329"/>
      <c r="BD329" s="344">
        <v>33.799999999999997</v>
      </c>
      <c r="BE329" s="348"/>
      <c r="BF329" s="344">
        <v>16.260000000000002</v>
      </c>
    </row>
    <row r="330" spans="1:58" x14ac:dyDescent="0.25">
      <c r="A330" s="232">
        <v>41235</v>
      </c>
      <c r="B330" s="344">
        <v>6.57</v>
      </c>
      <c r="C330" s="345">
        <v>5.15</v>
      </c>
      <c r="D330"/>
      <c r="E330"/>
      <c r="F330"/>
      <c r="G330"/>
      <c r="H330" s="344">
        <v>8.25</v>
      </c>
      <c r="I330" s="344">
        <v>1.95</v>
      </c>
      <c r="J330"/>
      <c r="K330"/>
      <c r="L330"/>
      <c r="M330"/>
      <c r="N330" s="346">
        <v>43</v>
      </c>
      <c r="O330"/>
      <c r="P330"/>
      <c r="Q330"/>
      <c r="R330" s="346">
        <v>0</v>
      </c>
      <c r="S330" s="345">
        <v>0.46400000000000002</v>
      </c>
      <c r="T330"/>
      <c r="U330"/>
      <c r="V330" s="345">
        <v>8.5999999999999993E-2</v>
      </c>
      <c r="W330" s="345">
        <v>0.09</v>
      </c>
      <c r="X330"/>
      <c r="Y330"/>
      <c r="Z330"/>
      <c r="AA330"/>
      <c r="AB330"/>
      <c r="AC330" s="347">
        <v>32.9</v>
      </c>
      <c r="AD330"/>
      <c r="AE330"/>
      <c r="AF330"/>
      <c r="AG330"/>
      <c r="AH330" s="347">
        <v>65.8</v>
      </c>
      <c r="AI330"/>
      <c r="AJ330" s="347">
        <v>26.7</v>
      </c>
      <c r="AK330"/>
      <c r="AL330" s="347">
        <v>9.1999999999999993</v>
      </c>
      <c r="AM330" s="345">
        <v>0.18099999999999999</v>
      </c>
      <c r="AN330"/>
      <c r="AO330" s="347">
        <v>5.4</v>
      </c>
      <c r="AP330" s="344">
        <v>69.349999999999994</v>
      </c>
      <c r="AQ330" s="344">
        <v>0.64</v>
      </c>
      <c r="AR330"/>
      <c r="AS330"/>
      <c r="AT330"/>
      <c r="AU330"/>
      <c r="AV330" s="345">
        <v>13.305</v>
      </c>
      <c r="AW330" s="345">
        <v>12.15</v>
      </c>
      <c r="AX330"/>
      <c r="AY330"/>
      <c r="AZ330"/>
      <c r="BA330"/>
      <c r="BB330"/>
      <c r="BC330"/>
      <c r="BD330" s="344">
        <v>34.03</v>
      </c>
      <c r="BE330" s="348"/>
      <c r="BF330" s="344">
        <v>15.98</v>
      </c>
    </row>
    <row r="331" spans="1:58" x14ac:dyDescent="0.25">
      <c r="A331" s="232">
        <v>41236</v>
      </c>
      <c r="B331" s="344">
        <v>6.34</v>
      </c>
      <c r="C331" s="345">
        <v>5.18</v>
      </c>
      <c r="D331"/>
      <c r="E331"/>
      <c r="F331"/>
      <c r="G331"/>
      <c r="H331" s="344">
        <v>8.58</v>
      </c>
      <c r="I331" s="344">
        <v>1.99</v>
      </c>
      <c r="J331"/>
      <c r="K331"/>
      <c r="L331"/>
      <c r="M331"/>
      <c r="N331" s="346">
        <v>42</v>
      </c>
      <c r="O331"/>
      <c r="P331"/>
      <c r="Q331"/>
      <c r="R331" s="346">
        <v>0</v>
      </c>
      <c r="S331" s="345">
        <v>0.48299999999999998</v>
      </c>
      <c r="T331"/>
      <c r="U331"/>
      <c r="V331" s="345">
        <v>9.4E-2</v>
      </c>
      <c r="W331" s="345">
        <v>9.2999999999999999E-2</v>
      </c>
      <c r="X331"/>
      <c r="Y331"/>
      <c r="Z331"/>
      <c r="AA331"/>
      <c r="AB331"/>
      <c r="AC331" s="347">
        <v>33.1</v>
      </c>
      <c r="AD331"/>
      <c r="AE331"/>
      <c r="AF331"/>
      <c r="AG331"/>
      <c r="AH331" s="347">
        <v>66.2</v>
      </c>
      <c r="AI331"/>
      <c r="AJ331" s="347">
        <v>26.3</v>
      </c>
      <c r="AK331"/>
      <c r="AL331" s="347">
        <v>8.9</v>
      </c>
      <c r="AM331" s="345">
        <v>0.17399999999999999</v>
      </c>
      <c r="AN331"/>
      <c r="AO331" s="347">
        <v>5.4</v>
      </c>
      <c r="AP331" s="344">
        <v>74.150000000000006</v>
      </c>
      <c r="AQ331" s="344">
        <v>0.64</v>
      </c>
      <c r="AR331"/>
      <c r="AS331"/>
      <c r="AT331"/>
      <c r="AU331"/>
      <c r="AV331" s="345">
        <v>13.975</v>
      </c>
      <c r="AW331" s="345">
        <v>12.794</v>
      </c>
      <c r="AX331"/>
      <c r="AY331"/>
      <c r="AZ331"/>
      <c r="BA331"/>
      <c r="BB331"/>
      <c r="BC331"/>
      <c r="BD331" s="344">
        <v>33.25</v>
      </c>
      <c r="BE331" s="344"/>
      <c r="BF331" s="344">
        <v>15.3</v>
      </c>
    </row>
    <row r="332" spans="1:58" x14ac:dyDescent="0.25">
      <c r="A332" s="232">
        <v>41237</v>
      </c>
      <c r="B332" s="344">
        <v>6.19</v>
      </c>
      <c r="C332" s="345">
        <v>5.29</v>
      </c>
      <c r="D332"/>
      <c r="E332"/>
      <c r="F332"/>
      <c r="G332"/>
      <c r="H332" s="344">
        <v>8.57</v>
      </c>
      <c r="I332" s="349">
        <f>(I330+I331)/2</f>
        <v>1.97</v>
      </c>
      <c r="J332"/>
      <c r="K332"/>
      <c r="L332"/>
      <c r="M332"/>
      <c r="N332" s="346">
        <v>39</v>
      </c>
      <c r="O332"/>
      <c r="P332"/>
      <c r="Q332"/>
      <c r="R332" s="346">
        <v>0</v>
      </c>
      <c r="S332" s="344">
        <v>0.46700000000000003</v>
      </c>
      <c r="T332"/>
      <c r="U332"/>
      <c r="V332" s="345">
        <v>8.8999999999999996E-2</v>
      </c>
      <c r="W332" s="345">
        <v>9.0999999999999998E-2</v>
      </c>
      <c r="X332"/>
      <c r="Y332"/>
      <c r="Z332"/>
      <c r="AA332"/>
      <c r="AB332"/>
      <c r="AC332" s="347">
        <v>32.6</v>
      </c>
      <c r="AD332"/>
      <c r="AE332"/>
      <c r="AF332"/>
      <c r="AG332"/>
      <c r="AH332" s="347">
        <v>65.2</v>
      </c>
      <c r="AI332"/>
      <c r="AJ332" s="347">
        <v>25.6</v>
      </c>
      <c r="AK332"/>
      <c r="AL332" s="347">
        <v>7.8</v>
      </c>
      <c r="AM332" s="345">
        <v>0.161</v>
      </c>
      <c r="AN332"/>
      <c r="AO332" s="347">
        <v>5.5</v>
      </c>
      <c r="AP332" s="344">
        <v>59.8</v>
      </c>
      <c r="AQ332" s="344">
        <v>0.21</v>
      </c>
      <c r="AR332"/>
      <c r="AS332"/>
      <c r="AT332"/>
      <c r="AU332"/>
      <c r="AV332" s="339">
        <f>(AV329+AV330)/2</f>
        <v>13.1075</v>
      </c>
      <c r="AW332" s="345">
        <v>12.52</v>
      </c>
      <c r="AX332"/>
      <c r="AY332"/>
      <c r="AZ332"/>
      <c r="BA332"/>
      <c r="BB332"/>
      <c r="BC332"/>
      <c r="BD332" s="344">
        <v>33.32</v>
      </c>
      <c r="BE332" s="344"/>
      <c r="BF332" s="344">
        <v>14.12</v>
      </c>
    </row>
    <row r="333" spans="1:58" x14ac:dyDescent="0.25">
      <c r="A333" s="232">
        <v>41238</v>
      </c>
      <c r="B333" s="349">
        <f t="shared" ref="B333" si="510">(B331+B332)/2</f>
        <v>6.2650000000000006</v>
      </c>
      <c r="C333" s="339">
        <f>(C330+C331)/2</f>
        <v>5.165</v>
      </c>
      <c r="D333"/>
      <c r="E333"/>
      <c r="F333"/>
      <c r="G333"/>
      <c r="H333" s="349">
        <f>(H331+H332)/2</f>
        <v>8.5749999999999993</v>
      </c>
      <c r="I333" s="349">
        <f>(I331+I332)/2</f>
        <v>1.98</v>
      </c>
      <c r="J333"/>
      <c r="K333"/>
      <c r="L333"/>
      <c r="M333"/>
      <c r="N333" s="349">
        <f t="shared" ref="N333" si="511">(N331+N332)/2</f>
        <v>40.5</v>
      </c>
      <c r="O333"/>
      <c r="P333"/>
      <c r="Q333"/>
      <c r="R333" s="349">
        <f t="shared" ref="R333" si="512">(R331+R332)/2</f>
        <v>0</v>
      </c>
      <c r="S333" s="349">
        <f>(S331+S332)/2</f>
        <v>0.47499999999999998</v>
      </c>
      <c r="T333"/>
      <c r="U333"/>
      <c r="V333" s="349">
        <f t="shared" ref="V333:W333" si="513">(V331+V332)/2</f>
        <v>9.1499999999999998E-2</v>
      </c>
      <c r="W333" s="349">
        <f t="shared" si="513"/>
        <v>9.1999999999999998E-2</v>
      </c>
      <c r="X333"/>
      <c r="Y333"/>
      <c r="Z333"/>
      <c r="AA333"/>
      <c r="AB333"/>
      <c r="AC333" s="349">
        <f t="shared" ref="AC333" si="514">(AC331+AC332)/2</f>
        <v>32.85</v>
      </c>
      <c r="AD333"/>
      <c r="AE333"/>
      <c r="AF333"/>
      <c r="AG333"/>
      <c r="AH333" s="349">
        <f t="shared" ref="AH333" si="515">(AH331+AH332)/2</f>
        <v>65.7</v>
      </c>
      <c r="AI333"/>
      <c r="AJ333" s="349">
        <f t="shared" ref="AJ333" si="516">(AJ331+AJ332)/2</f>
        <v>25.950000000000003</v>
      </c>
      <c r="AK333"/>
      <c r="AL333" s="349">
        <f t="shared" ref="AL333:AM333" si="517">(AL331+AL332)/2</f>
        <v>8.35</v>
      </c>
      <c r="AM333" s="349">
        <f t="shared" si="517"/>
        <v>0.16749999999999998</v>
      </c>
      <c r="AN333"/>
      <c r="AO333" s="349">
        <f t="shared" ref="AO333:AQ333" si="518">(AO331+AO332)/2</f>
        <v>5.45</v>
      </c>
      <c r="AP333" s="349">
        <f t="shared" si="518"/>
        <v>66.974999999999994</v>
      </c>
      <c r="AQ333" s="349">
        <f t="shared" si="518"/>
        <v>0.42499999999999999</v>
      </c>
      <c r="AR333"/>
      <c r="AS333"/>
      <c r="AT333"/>
      <c r="AU333"/>
      <c r="AV333" s="339">
        <f>(AV330+AV331)/2</f>
        <v>13.64</v>
      </c>
      <c r="AW333" s="339">
        <f>(AW330+AW331)/2</f>
        <v>12.472000000000001</v>
      </c>
      <c r="AX333"/>
      <c r="AY333"/>
      <c r="AZ333"/>
      <c r="BA333"/>
      <c r="BB333"/>
      <c r="BC333"/>
      <c r="BD333" s="349">
        <f t="shared" ref="BD333" si="519">(BD331+BD332)/2</f>
        <v>33.284999999999997</v>
      </c>
      <c r="BE333" s="344"/>
      <c r="BF333" s="344"/>
    </row>
    <row r="334" spans="1:58" x14ac:dyDescent="0.25">
      <c r="A334" s="232">
        <v>41239</v>
      </c>
      <c r="B334" s="344">
        <v>6.67</v>
      </c>
      <c r="C334" s="345">
        <v>5.28</v>
      </c>
      <c r="D334"/>
      <c r="E334"/>
      <c r="F334"/>
      <c r="G334"/>
      <c r="H334" s="344">
        <v>8.64</v>
      </c>
      <c r="I334" s="344">
        <v>1.94</v>
      </c>
      <c r="J334"/>
      <c r="K334"/>
      <c r="L334"/>
      <c r="M334"/>
      <c r="N334" s="346">
        <v>47</v>
      </c>
      <c r="O334"/>
      <c r="P334"/>
      <c r="Q334"/>
      <c r="R334" s="346">
        <v>0</v>
      </c>
      <c r="S334" s="345">
        <v>0.84</v>
      </c>
      <c r="T334"/>
      <c r="U334"/>
      <c r="V334" s="345">
        <v>0.14399999999999999</v>
      </c>
      <c r="W334" s="345">
        <v>0.10100000000000001</v>
      </c>
      <c r="X334"/>
      <c r="Y334"/>
      <c r="Z334"/>
      <c r="AA334"/>
      <c r="AB334"/>
      <c r="AC334" s="347">
        <v>34.299999999999997</v>
      </c>
      <c r="AD334"/>
      <c r="AE334"/>
      <c r="AF334"/>
      <c r="AG334"/>
      <c r="AH334" s="347">
        <v>68.5</v>
      </c>
      <c r="AI334"/>
      <c r="AJ334" s="347">
        <v>25.8</v>
      </c>
      <c r="AK334"/>
      <c r="AL334" s="347">
        <v>10.1</v>
      </c>
      <c r="AM334" s="345">
        <v>0.12</v>
      </c>
      <c r="AN334"/>
      <c r="AO334" s="347">
        <v>5.6</v>
      </c>
      <c r="AP334" s="344">
        <v>75.19</v>
      </c>
      <c r="AQ334" s="344">
        <v>0.74</v>
      </c>
      <c r="AR334"/>
      <c r="AS334"/>
      <c r="AT334"/>
      <c r="AU334"/>
      <c r="AV334" s="345">
        <v>14.103</v>
      </c>
      <c r="AW334" s="345">
        <v>12.76</v>
      </c>
      <c r="AX334"/>
      <c r="AY334"/>
      <c r="AZ334"/>
      <c r="BA334"/>
      <c r="BB334"/>
      <c r="BC334"/>
      <c r="BD334" s="344">
        <v>31.92</v>
      </c>
      <c r="BE334" s="344"/>
      <c r="BF334" s="344">
        <v>17.100000000000001</v>
      </c>
    </row>
    <row r="335" spans="1:58" x14ac:dyDescent="0.25">
      <c r="A335" s="232">
        <v>41240</v>
      </c>
      <c r="B335" s="344">
        <v>6.69</v>
      </c>
      <c r="C335" s="345">
        <v>5.0999999999999996</v>
      </c>
      <c r="D335"/>
      <c r="E335"/>
      <c r="F335"/>
      <c r="G335"/>
      <c r="H335" s="344">
        <v>8.58</v>
      </c>
      <c r="I335" s="344">
        <v>1.78</v>
      </c>
      <c r="J335"/>
      <c r="K335"/>
      <c r="L335"/>
      <c r="M335"/>
      <c r="N335" s="346">
        <v>43</v>
      </c>
      <c r="O335"/>
      <c r="P335"/>
      <c r="Q335"/>
      <c r="R335" s="346">
        <v>0</v>
      </c>
      <c r="S335" s="345">
        <v>0.67</v>
      </c>
      <c r="T335"/>
      <c r="U335"/>
      <c r="V335" s="345">
        <v>9.7000000000000003E-2</v>
      </c>
      <c r="W335" s="345">
        <v>9.2999999999999999E-2</v>
      </c>
      <c r="X335"/>
      <c r="Y335"/>
      <c r="Z335"/>
      <c r="AA335"/>
      <c r="AB335"/>
      <c r="AC335" s="347">
        <v>32.4</v>
      </c>
      <c r="AD335"/>
      <c r="AE335"/>
      <c r="AF335"/>
      <c r="AG335"/>
      <c r="AH335" s="347">
        <v>64.900000000000006</v>
      </c>
      <c r="AI335"/>
      <c r="AJ335" s="347">
        <v>22.8</v>
      </c>
      <c r="AK335"/>
      <c r="AL335" s="347">
        <v>10.3</v>
      </c>
      <c r="AM335" s="345">
        <v>0.112</v>
      </c>
      <c r="AN335"/>
      <c r="AO335" s="347">
        <v>5</v>
      </c>
      <c r="AP335" s="344">
        <v>70.56</v>
      </c>
      <c r="AQ335" s="344">
        <v>0.77</v>
      </c>
      <c r="AR335"/>
      <c r="AS335"/>
      <c r="AT335"/>
      <c r="AU335"/>
      <c r="AV335" s="345">
        <v>13.379</v>
      </c>
      <c r="AW335" s="345">
        <v>12.574999999999999</v>
      </c>
      <c r="AX335"/>
      <c r="AY335"/>
      <c r="AZ335"/>
      <c r="BA335"/>
      <c r="BB335"/>
      <c r="BC335"/>
      <c r="BD335" s="344">
        <v>32.39</v>
      </c>
      <c r="BE335" s="344"/>
      <c r="BF335" s="344">
        <v>14.17</v>
      </c>
    </row>
    <row r="336" spans="1:58" x14ac:dyDescent="0.25">
      <c r="A336" s="232">
        <v>41241</v>
      </c>
      <c r="B336" s="344">
        <v>6.52</v>
      </c>
      <c r="C336" s="345">
        <v>5.15</v>
      </c>
      <c r="D336"/>
      <c r="E336"/>
      <c r="F336"/>
      <c r="G336"/>
      <c r="H336" s="344">
        <v>7.82</v>
      </c>
      <c r="I336" s="344">
        <v>1.73</v>
      </c>
      <c r="J336"/>
      <c r="K336"/>
      <c r="L336"/>
      <c r="M336"/>
      <c r="N336" s="346">
        <v>43</v>
      </c>
      <c r="O336"/>
      <c r="P336"/>
      <c r="Q336"/>
      <c r="R336" s="346">
        <v>0</v>
      </c>
      <c r="S336" s="345">
        <v>0.64100000000000001</v>
      </c>
      <c r="T336"/>
      <c r="U336"/>
      <c r="V336" s="345">
        <v>0.152</v>
      </c>
      <c r="W336" s="345">
        <v>0.1</v>
      </c>
      <c r="X336"/>
      <c r="Y336"/>
      <c r="Z336"/>
      <c r="AA336"/>
      <c r="AB336"/>
      <c r="AC336" s="347">
        <v>33.700000000000003</v>
      </c>
      <c r="AD336"/>
      <c r="AE336"/>
      <c r="AF336"/>
      <c r="AG336"/>
      <c r="AH336" s="347">
        <v>67.5</v>
      </c>
      <c r="AI336"/>
      <c r="AJ336" s="347">
        <v>25.3</v>
      </c>
      <c r="AK336"/>
      <c r="AL336" s="347">
        <v>8.4</v>
      </c>
      <c r="AM336" s="345">
        <v>0.10299999999999999</v>
      </c>
      <c r="AN336"/>
      <c r="AO336" s="347">
        <v>5.4</v>
      </c>
      <c r="AP336" s="344">
        <v>74.75</v>
      </c>
      <c r="AQ336" s="344">
        <v>0.98</v>
      </c>
      <c r="AR336"/>
      <c r="AS336"/>
      <c r="AT336"/>
      <c r="AU336"/>
      <c r="AV336" s="345">
        <v>14.189</v>
      </c>
      <c r="AW336" s="345">
        <v>12.506</v>
      </c>
      <c r="AX336"/>
      <c r="AY336"/>
      <c r="AZ336"/>
      <c r="BA336"/>
      <c r="BB336"/>
      <c r="BC336"/>
      <c r="BD336" s="344">
        <v>31.14</v>
      </c>
      <c r="BE336" s="344"/>
      <c r="BF336" s="344">
        <v>14.12</v>
      </c>
    </row>
    <row r="337" spans="1:58" x14ac:dyDescent="0.25">
      <c r="A337" s="232">
        <v>41242</v>
      </c>
      <c r="B337" s="344">
        <v>6.71</v>
      </c>
      <c r="C337" s="345">
        <v>5.47</v>
      </c>
      <c r="D337"/>
      <c r="E337"/>
      <c r="F337"/>
      <c r="G337"/>
      <c r="H337" s="344">
        <v>8.1300000000000008</v>
      </c>
      <c r="I337" s="344">
        <v>1.66</v>
      </c>
      <c r="J337"/>
      <c r="K337"/>
      <c r="L337"/>
      <c r="M337"/>
      <c r="N337" s="346">
        <v>50</v>
      </c>
      <c r="O337"/>
      <c r="P337"/>
      <c r="Q337"/>
      <c r="R337" s="346">
        <v>0</v>
      </c>
      <c r="S337" s="345">
        <v>0.63700000000000001</v>
      </c>
      <c r="T337"/>
      <c r="U337"/>
      <c r="V337" s="345">
        <v>0.20599999999999999</v>
      </c>
      <c r="W337" s="345">
        <v>0.183</v>
      </c>
      <c r="X337"/>
      <c r="Y337"/>
      <c r="Z337"/>
      <c r="AA337"/>
      <c r="AB337"/>
      <c r="AC337" s="347">
        <v>34.200000000000003</v>
      </c>
      <c r="AD337"/>
      <c r="AE337"/>
      <c r="AF337"/>
      <c r="AG337"/>
      <c r="AH337" s="347">
        <v>68.400000000000006</v>
      </c>
      <c r="AI337"/>
      <c r="AJ337" s="347">
        <v>25.1</v>
      </c>
      <c r="AK337"/>
      <c r="AL337" s="347">
        <v>8.1999999999999993</v>
      </c>
      <c r="AM337" s="345">
        <v>0.157</v>
      </c>
      <c r="AN337"/>
      <c r="AO337" s="347">
        <v>5.2</v>
      </c>
      <c r="AP337" s="344">
        <v>70.56</v>
      </c>
      <c r="AQ337" s="344">
        <v>0.88</v>
      </c>
      <c r="AR337"/>
      <c r="AS337"/>
      <c r="AT337"/>
      <c r="AU337"/>
      <c r="AV337" s="345">
        <v>13.234999999999999</v>
      </c>
      <c r="AW337" s="345">
        <v>12.587999999999999</v>
      </c>
      <c r="AX337"/>
      <c r="AY337"/>
      <c r="AZ337"/>
      <c r="BA337"/>
      <c r="BB337"/>
      <c r="BC337"/>
      <c r="BD337" s="344">
        <v>32.090000000000003</v>
      </c>
      <c r="BE337" s="344"/>
      <c r="BF337" s="344">
        <v>14.24</v>
      </c>
    </row>
    <row r="338" spans="1:58" x14ac:dyDescent="0.25">
      <c r="A338" s="232">
        <v>41243</v>
      </c>
      <c r="B338" s="344">
        <v>5.27</v>
      </c>
      <c r="C338" s="345">
        <v>5.3</v>
      </c>
      <c r="D338"/>
      <c r="E338"/>
      <c r="F338"/>
      <c r="G338"/>
      <c r="H338" s="344">
        <v>8.09</v>
      </c>
      <c r="I338" s="344">
        <v>1.63</v>
      </c>
      <c r="J338"/>
      <c r="K338"/>
      <c r="L338"/>
      <c r="M338"/>
      <c r="N338" s="346">
        <v>49</v>
      </c>
      <c r="O338"/>
      <c r="P338"/>
      <c r="Q338"/>
      <c r="R338" s="346">
        <v>0</v>
      </c>
      <c r="S338" s="345">
        <v>0.56299999999999994</v>
      </c>
      <c r="T338"/>
      <c r="U338"/>
      <c r="V338" s="345">
        <v>0.115</v>
      </c>
      <c r="W338" s="345">
        <v>0.126</v>
      </c>
      <c r="X338"/>
      <c r="Y338"/>
      <c r="Z338"/>
      <c r="AA338"/>
      <c r="AB338"/>
      <c r="AC338" s="347">
        <v>30.8</v>
      </c>
      <c r="AD338"/>
      <c r="AE338"/>
      <c r="AF338"/>
      <c r="AG338"/>
      <c r="AH338" s="347">
        <v>61.6</v>
      </c>
      <c r="AI338"/>
      <c r="AJ338" s="347">
        <v>24.9</v>
      </c>
      <c r="AK338"/>
      <c r="AL338" s="347">
        <v>7.9</v>
      </c>
      <c r="AM338" s="345">
        <v>0.16700000000000001</v>
      </c>
      <c r="AN338"/>
      <c r="AO338" s="347">
        <v>5.6</v>
      </c>
      <c r="AP338" s="344">
        <v>74.88</v>
      </c>
      <c r="AQ338" s="344">
        <v>1.1299999999999999</v>
      </c>
      <c r="AR338"/>
      <c r="AS338"/>
      <c r="AT338"/>
      <c r="AU338"/>
      <c r="AV338" s="345">
        <v>13.805999999999999</v>
      </c>
      <c r="AW338" s="345">
        <v>12.324</v>
      </c>
      <c r="AX338"/>
      <c r="AY338"/>
      <c r="AZ338"/>
      <c r="BA338"/>
      <c r="BB338"/>
      <c r="BC338"/>
      <c r="BD338" s="344">
        <v>32.96</v>
      </c>
      <c r="BE338" s="344"/>
      <c r="BF338" s="344">
        <v>13.73</v>
      </c>
    </row>
    <row r="339" spans="1:58" x14ac:dyDescent="0.25">
      <c r="A339" s="232">
        <v>41244</v>
      </c>
      <c r="B339" s="344">
        <v>5.45</v>
      </c>
      <c r="C339" s="345">
        <v>5.23</v>
      </c>
      <c r="D339"/>
      <c r="E339"/>
      <c r="F339"/>
      <c r="G339"/>
      <c r="H339" s="344">
        <v>7.44</v>
      </c>
      <c r="I339" s="344">
        <v>1.75</v>
      </c>
      <c r="J339"/>
      <c r="K339"/>
      <c r="L339"/>
      <c r="M339"/>
      <c r="N339" s="346">
        <v>48</v>
      </c>
      <c r="O339"/>
      <c r="P339"/>
      <c r="Q339"/>
      <c r="R339" s="346">
        <v>0</v>
      </c>
      <c r="S339" s="345">
        <v>0.55700000000000005</v>
      </c>
      <c r="T339"/>
      <c r="U339"/>
      <c r="V339" s="345">
        <v>0.27400000000000002</v>
      </c>
      <c r="W339" s="345">
        <v>0.11600000000000001</v>
      </c>
      <c r="X339"/>
      <c r="Y339"/>
      <c r="Z339"/>
      <c r="AA339"/>
      <c r="AB339"/>
      <c r="AC339" s="347">
        <v>30.4</v>
      </c>
      <c r="AD339"/>
      <c r="AE339"/>
      <c r="AF339"/>
      <c r="AG339"/>
      <c r="AH339" s="347">
        <v>60.8</v>
      </c>
      <c r="AI339"/>
      <c r="AJ339" s="347">
        <v>24.6</v>
      </c>
      <c r="AK339"/>
      <c r="AL339" s="347">
        <v>7.4</v>
      </c>
      <c r="AM339" s="345">
        <v>0.154</v>
      </c>
      <c r="AN339"/>
      <c r="AO339" s="347">
        <v>5.6</v>
      </c>
      <c r="AP339" s="344">
        <v>70.8</v>
      </c>
      <c r="AQ339" s="344">
        <v>0.82</v>
      </c>
      <c r="AR339"/>
      <c r="AS339"/>
      <c r="AT339"/>
      <c r="AU339"/>
      <c r="AV339" s="345">
        <v>13.43</v>
      </c>
      <c r="AW339" s="345">
        <v>12.49</v>
      </c>
      <c r="AX339"/>
      <c r="AY339"/>
      <c r="AZ339"/>
      <c r="BA339"/>
      <c r="BB339"/>
      <c r="BC339"/>
      <c r="BD339" s="344">
        <v>31.21</v>
      </c>
      <c r="BE339" s="344"/>
      <c r="BF339" s="344">
        <v>11.03</v>
      </c>
    </row>
    <row r="340" spans="1:58" x14ac:dyDescent="0.25">
      <c r="A340" s="232">
        <v>41245</v>
      </c>
      <c r="B340" s="349">
        <f t="shared" ref="B340" si="520">(B338+B339)/2</f>
        <v>5.3599999999999994</v>
      </c>
      <c r="C340" s="339">
        <f>(C337+C338)/2</f>
        <v>5.3849999999999998</v>
      </c>
      <c r="D340"/>
      <c r="E340"/>
      <c r="F340"/>
      <c r="G340"/>
      <c r="H340" s="349">
        <f>(H338+H339)/2</f>
        <v>7.7650000000000006</v>
      </c>
      <c r="I340" s="344">
        <v>1.71</v>
      </c>
      <c r="J340"/>
      <c r="K340"/>
      <c r="L340"/>
      <c r="M340"/>
      <c r="N340" s="349">
        <f t="shared" ref="N340" si="521">(N338+N339)/2</f>
        <v>48.5</v>
      </c>
      <c r="O340"/>
      <c r="P340"/>
      <c r="Q340"/>
      <c r="R340" s="349">
        <f t="shared" ref="R340" si="522">(R338+R339)/2</f>
        <v>0</v>
      </c>
      <c r="S340" s="349">
        <f>(S338+S339)/2</f>
        <v>0.56000000000000005</v>
      </c>
      <c r="T340"/>
      <c r="U340"/>
      <c r="V340" s="349">
        <f t="shared" ref="V340:W340" si="523">(V338+V339)/2</f>
        <v>0.19450000000000001</v>
      </c>
      <c r="W340" s="349">
        <f t="shared" si="523"/>
        <v>0.121</v>
      </c>
      <c r="X340"/>
      <c r="Y340"/>
      <c r="Z340"/>
      <c r="AA340"/>
      <c r="AB340"/>
      <c r="AC340" s="349">
        <f t="shared" ref="AC340" si="524">(AC338+AC339)/2</f>
        <v>30.6</v>
      </c>
      <c r="AD340"/>
      <c r="AE340"/>
      <c r="AF340"/>
      <c r="AG340"/>
      <c r="AH340" s="349">
        <f t="shared" ref="AH340" si="525">(AH338+AH339)/2</f>
        <v>61.2</v>
      </c>
      <c r="AI340"/>
      <c r="AJ340" s="349">
        <f t="shared" ref="AJ340" si="526">(AJ338+AJ339)/2</f>
        <v>24.75</v>
      </c>
      <c r="AK340"/>
      <c r="AL340" s="349">
        <f t="shared" ref="AL340:AM340" si="527">(AL338+AL339)/2</f>
        <v>7.65</v>
      </c>
      <c r="AM340" s="349">
        <f t="shared" si="527"/>
        <v>0.1605</v>
      </c>
      <c r="AN340"/>
      <c r="AO340" s="349">
        <f t="shared" ref="AO340" si="528">(AO338+AO339)/2</f>
        <v>5.6</v>
      </c>
      <c r="AP340" s="344">
        <v>79.53</v>
      </c>
      <c r="AQ340" s="344">
        <v>0.95</v>
      </c>
      <c r="AR340"/>
      <c r="AS340"/>
      <c r="AT340"/>
      <c r="AU340"/>
      <c r="AV340" s="345">
        <v>14.31</v>
      </c>
      <c r="AW340" s="345">
        <v>13.589</v>
      </c>
      <c r="AX340"/>
      <c r="AY340"/>
      <c r="AZ340"/>
      <c r="BA340"/>
      <c r="BB340"/>
      <c r="BC340"/>
      <c r="BD340" s="349">
        <f>(BD338+BD339)/2</f>
        <v>32.085000000000001</v>
      </c>
      <c r="BE340" s="344"/>
      <c r="BF340" s="344"/>
    </row>
    <row r="341" spans="1:58" ht="15.75" thickBot="1" x14ac:dyDescent="0.3">
      <c r="A341" s="232">
        <v>41246</v>
      </c>
      <c r="B341" s="362">
        <v>6.04</v>
      </c>
      <c r="C341" s="365">
        <v>5.5</v>
      </c>
      <c r="D341"/>
      <c r="E341"/>
      <c r="F341"/>
      <c r="G341"/>
      <c r="H341" s="362">
        <v>8.07</v>
      </c>
      <c r="I341" s="362">
        <v>1.65</v>
      </c>
      <c r="J341"/>
      <c r="K341"/>
      <c r="L341"/>
      <c r="M341"/>
      <c r="N341" s="366">
        <v>46</v>
      </c>
      <c r="O341"/>
      <c r="P341"/>
      <c r="Q341"/>
      <c r="R341" s="366">
        <v>0</v>
      </c>
      <c r="S341" s="365">
        <v>0.55400000000000005</v>
      </c>
      <c r="T341"/>
      <c r="U341"/>
      <c r="V341" s="365">
        <v>0.106</v>
      </c>
      <c r="W341" s="365">
        <v>0.123</v>
      </c>
      <c r="X341"/>
      <c r="Y341"/>
      <c r="Z341"/>
      <c r="AA341"/>
      <c r="AB341"/>
      <c r="AC341" s="367">
        <v>29.7</v>
      </c>
      <c r="AD341"/>
      <c r="AE341"/>
      <c r="AF341"/>
      <c r="AG341"/>
      <c r="AH341" s="367">
        <v>59.4</v>
      </c>
      <c r="AI341"/>
      <c r="AJ341" s="367">
        <v>24.9</v>
      </c>
      <c r="AK341"/>
      <c r="AL341" s="367">
        <v>7.2</v>
      </c>
      <c r="AM341" s="365">
        <v>0.109</v>
      </c>
      <c r="AN341"/>
      <c r="AO341" s="367">
        <v>5.5</v>
      </c>
      <c r="AP341" s="362">
        <v>74.09</v>
      </c>
      <c r="AQ341" s="362">
        <v>0.87</v>
      </c>
      <c r="AR341"/>
      <c r="AS341"/>
      <c r="AT341"/>
      <c r="AU341"/>
      <c r="AV341" s="365">
        <v>15.064</v>
      </c>
      <c r="AW341" s="365">
        <v>13.372999999999999</v>
      </c>
      <c r="AX341"/>
      <c r="AY341"/>
      <c r="AZ341"/>
      <c r="BA341"/>
      <c r="BB341"/>
      <c r="BC341"/>
      <c r="BD341" s="362">
        <v>34.340000000000003</v>
      </c>
      <c r="BE341" s="362"/>
      <c r="BF341" s="362">
        <v>11.88</v>
      </c>
    </row>
    <row r="342" spans="1:58" x14ac:dyDescent="0.25">
      <c r="A342" s="232">
        <v>41247</v>
      </c>
      <c r="B342" s="372">
        <v>6.48</v>
      </c>
      <c r="C342" s="368">
        <v>5.48</v>
      </c>
      <c r="D342"/>
      <c r="E342"/>
      <c r="F342"/>
      <c r="G342"/>
      <c r="H342" s="372">
        <v>8.1199999999999992</v>
      </c>
      <c r="I342" s="372">
        <v>1.65</v>
      </c>
      <c r="J342"/>
      <c r="K342"/>
      <c r="L342"/>
      <c r="M342"/>
      <c r="N342" s="373">
        <v>50</v>
      </c>
      <c r="O342"/>
      <c r="P342"/>
      <c r="Q342"/>
      <c r="R342" s="373">
        <v>0</v>
      </c>
      <c r="S342" s="368">
        <v>0.68700000000000006</v>
      </c>
      <c r="T342"/>
      <c r="U342"/>
      <c r="V342" s="368">
        <v>9.8000000000000004E-2</v>
      </c>
      <c r="W342" s="368">
        <v>0.14299999999999999</v>
      </c>
      <c r="X342"/>
      <c r="Y342"/>
      <c r="Z342"/>
      <c r="AA342"/>
      <c r="AB342"/>
      <c r="AC342" s="374">
        <v>33.700000000000003</v>
      </c>
      <c r="AD342"/>
      <c r="AE342"/>
      <c r="AF342"/>
      <c r="AG342"/>
      <c r="AH342" s="374">
        <v>67.400000000000006</v>
      </c>
      <c r="AI342"/>
      <c r="AJ342" s="374">
        <v>21.2</v>
      </c>
      <c r="AK342"/>
      <c r="AL342" s="374">
        <v>7.9</v>
      </c>
      <c r="AM342" s="368">
        <v>0.123</v>
      </c>
      <c r="AN342"/>
      <c r="AO342" s="374">
        <v>5.6</v>
      </c>
      <c r="AP342" s="372">
        <v>85.47</v>
      </c>
      <c r="AQ342" s="372">
        <v>0.99</v>
      </c>
      <c r="AR342"/>
      <c r="AS342"/>
      <c r="AT342"/>
      <c r="AU342"/>
      <c r="AV342" s="368">
        <v>15.888</v>
      </c>
      <c r="AW342" s="368">
        <v>14.682</v>
      </c>
      <c r="AX342"/>
      <c r="AY342"/>
      <c r="AZ342"/>
      <c r="BA342"/>
      <c r="BB342"/>
      <c r="BC342"/>
      <c r="BD342" s="372">
        <v>33.549999999999997</v>
      </c>
      <c r="BE342" s="372"/>
      <c r="BF342" s="372">
        <v>12.74</v>
      </c>
    </row>
    <row r="343" spans="1:58" x14ac:dyDescent="0.25">
      <c r="A343" s="232">
        <v>41248</v>
      </c>
      <c r="B343" s="344">
        <v>5.6</v>
      </c>
      <c r="C343" s="345">
        <v>5.39</v>
      </c>
      <c r="D343"/>
      <c r="E343"/>
      <c r="F343"/>
      <c r="G343"/>
      <c r="H343" s="344">
        <v>7.98</v>
      </c>
      <c r="I343" s="344">
        <v>1.61</v>
      </c>
      <c r="J343"/>
      <c r="K343"/>
      <c r="L343"/>
      <c r="M343"/>
      <c r="N343" s="346">
        <v>46</v>
      </c>
      <c r="O343"/>
      <c r="P343"/>
      <c r="Q343"/>
      <c r="R343" s="346">
        <v>0</v>
      </c>
      <c r="S343" s="345">
        <v>0.50800000000000001</v>
      </c>
      <c r="T343"/>
      <c r="U343"/>
      <c r="V343" s="345">
        <v>0.14399999999999999</v>
      </c>
      <c r="W343" s="345">
        <v>0.16</v>
      </c>
      <c r="X343"/>
      <c r="Y343"/>
      <c r="Z343"/>
      <c r="AA343"/>
      <c r="AB343"/>
      <c r="AC343" s="347">
        <v>30.4</v>
      </c>
      <c r="AD343"/>
      <c r="AE343"/>
      <c r="AF343"/>
      <c r="AG343"/>
      <c r="AH343" s="347">
        <v>60.8</v>
      </c>
      <c r="AI343"/>
      <c r="AJ343" s="347">
        <v>22.4</v>
      </c>
      <c r="AK343"/>
      <c r="AL343" s="347">
        <v>7.7</v>
      </c>
      <c r="AM343" s="345">
        <v>0.02</v>
      </c>
      <c r="AN343"/>
      <c r="AO343" s="347">
        <v>5.3</v>
      </c>
      <c r="AP343" s="344">
        <v>79.8</v>
      </c>
      <c r="AQ343" s="344">
        <v>1</v>
      </c>
      <c r="AR343"/>
      <c r="AS343"/>
      <c r="AT343"/>
      <c r="AU343"/>
      <c r="AV343" s="345">
        <v>14.875999999999999</v>
      </c>
      <c r="AW343" s="345">
        <v>13.868</v>
      </c>
      <c r="AX343"/>
      <c r="AY343"/>
      <c r="AZ343"/>
      <c r="BA343"/>
      <c r="BB343"/>
      <c r="BC343"/>
      <c r="BD343" s="344">
        <v>35.26</v>
      </c>
      <c r="BE343" s="344"/>
      <c r="BF343" s="344">
        <v>13.68</v>
      </c>
    </row>
    <row r="344" spans="1:58" x14ac:dyDescent="0.25">
      <c r="A344" s="232">
        <v>41249</v>
      </c>
      <c r="B344" s="344">
        <v>5.33</v>
      </c>
      <c r="C344" s="345">
        <v>5.15</v>
      </c>
      <c r="D344"/>
      <c r="E344"/>
      <c r="F344"/>
      <c r="G344"/>
      <c r="H344" s="344">
        <v>6.69</v>
      </c>
      <c r="I344" s="344">
        <v>1.74</v>
      </c>
      <c r="J344"/>
      <c r="K344"/>
      <c r="L344"/>
      <c r="M344"/>
      <c r="N344" s="346">
        <v>47</v>
      </c>
      <c r="O344"/>
      <c r="P344"/>
      <c r="Q344"/>
      <c r="R344" s="346">
        <v>1</v>
      </c>
      <c r="S344" s="345">
        <v>0.47699999999999998</v>
      </c>
      <c r="T344"/>
      <c r="U344"/>
      <c r="V344" s="345">
        <v>0.1</v>
      </c>
      <c r="W344" s="345">
        <v>0.189</v>
      </c>
      <c r="X344"/>
      <c r="Y344"/>
      <c r="Z344"/>
      <c r="AA344"/>
      <c r="AB344"/>
      <c r="AC344" s="347">
        <v>29.5</v>
      </c>
      <c r="AD344"/>
      <c r="AE344"/>
      <c r="AF344"/>
      <c r="AG344"/>
      <c r="AH344" s="347">
        <v>59</v>
      </c>
      <c r="AI344"/>
      <c r="AJ344" s="347">
        <v>25.3</v>
      </c>
      <c r="AK344"/>
      <c r="AL344" s="347">
        <v>6.9</v>
      </c>
      <c r="AM344" s="345">
        <v>3.0000000000000001E-3</v>
      </c>
      <c r="AN344"/>
      <c r="AO344" s="347">
        <v>5.2</v>
      </c>
      <c r="AP344" s="344">
        <v>70.16</v>
      </c>
      <c r="AQ344" s="344">
        <v>0.91</v>
      </c>
      <c r="AR344"/>
      <c r="AS344"/>
      <c r="AT344"/>
      <c r="AU344"/>
      <c r="AV344" s="345">
        <v>13.9</v>
      </c>
      <c r="AW344" s="345">
        <v>12.04</v>
      </c>
      <c r="AX344"/>
      <c r="AY344"/>
      <c r="AZ344"/>
      <c r="BA344"/>
      <c r="BB344"/>
      <c r="BC344"/>
      <c r="BD344" s="344">
        <v>35.909999999999997</v>
      </c>
      <c r="BE344" s="344"/>
      <c r="BF344" s="344">
        <v>10.88</v>
      </c>
    </row>
    <row r="345" spans="1:58" x14ac:dyDescent="0.25">
      <c r="A345" s="232">
        <v>41250</v>
      </c>
      <c r="B345" s="344">
        <v>6.14</v>
      </c>
      <c r="C345" s="345">
        <v>5.0199999999999996</v>
      </c>
      <c r="D345"/>
      <c r="E345"/>
      <c r="F345"/>
      <c r="G345"/>
      <c r="H345" s="344">
        <v>6.8</v>
      </c>
      <c r="I345" s="344">
        <v>1.87</v>
      </c>
      <c r="J345"/>
      <c r="K345"/>
      <c r="L345"/>
      <c r="M345"/>
      <c r="N345" s="346">
        <v>49</v>
      </c>
      <c r="O345"/>
      <c r="P345"/>
      <c r="Q345"/>
      <c r="R345" s="346">
        <v>0</v>
      </c>
      <c r="S345" s="345">
        <v>0.437</v>
      </c>
      <c r="T345"/>
      <c r="U345"/>
      <c r="V345" s="345">
        <v>0.83699999999999997</v>
      </c>
      <c r="W345" s="345">
        <v>0.20899999999999999</v>
      </c>
      <c r="X345"/>
      <c r="Y345"/>
      <c r="Z345"/>
      <c r="AA345"/>
      <c r="AB345"/>
      <c r="AC345" s="347">
        <v>31.8</v>
      </c>
      <c r="AD345"/>
      <c r="AE345"/>
      <c r="AF345"/>
      <c r="AG345"/>
      <c r="AH345" s="347">
        <v>63.5</v>
      </c>
      <c r="AI345"/>
      <c r="AJ345" s="347">
        <v>26.2</v>
      </c>
      <c r="AK345"/>
      <c r="AL345" s="347">
        <v>6.8</v>
      </c>
      <c r="AM345" s="345">
        <v>1.4E-2</v>
      </c>
      <c r="AN345"/>
      <c r="AO345" s="347">
        <v>4.9000000000000004</v>
      </c>
      <c r="AP345" s="344">
        <v>75.739999999999995</v>
      </c>
      <c r="AQ345" s="344">
        <v>0.98</v>
      </c>
      <c r="AR345"/>
      <c r="AS345"/>
      <c r="AT345"/>
      <c r="AU345"/>
      <c r="AV345" s="345">
        <v>13.827</v>
      </c>
      <c r="AW345" s="345">
        <v>12.053000000000001</v>
      </c>
      <c r="AX345"/>
      <c r="AY345"/>
      <c r="AZ345"/>
      <c r="BA345"/>
      <c r="BB345"/>
      <c r="BC345"/>
      <c r="BD345" s="344">
        <v>32.86</v>
      </c>
      <c r="BE345" s="344"/>
      <c r="BF345" s="344">
        <v>11.68</v>
      </c>
    </row>
    <row r="346" spans="1:58" x14ac:dyDescent="0.25">
      <c r="A346" s="232">
        <v>41251</v>
      </c>
      <c r="B346" s="344">
        <v>6.38</v>
      </c>
      <c r="C346" s="345">
        <v>5.58</v>
      </c>
      <c r="D346"/>
      <c r="E346"/>
      <c r="F346"/>
      <c r="G346"/>
      <c r="H346" s="344">
        <v>6.74</v>
      </c>
      <c r="I346" s="344">
        <v>2</v>
      </c>
      <c r="J346"/>
      <c r="K346"/>
      <c r="L346"/>
      <c r="M346"/>
      <c r="N346" s="346">
        <v>45</v>
      </c>
      <c r="O346"/>
      <c r="P346"/>
      <c r="Q346"/>
      <c r="R346" s="346">
        <v>0</v>
      </c>
      <c r="S346" s="345">
        <v>0.42</v>
      </c>
      <c r="T346"/>
      <c r="U346"/>
      <c r="V346" s="345">
        <v>9.4E-2</v>
      </c>
      <c r="W346" s="345">
        <v>0.23499999999999999</v>
      </c>
      <c r="X346"/>
      <c r="Y346"/>
      <c r="Z346"/>
      <c r="AA346"/>
      <c r="AB346"/>
      <c r="AC346" s="347">
        <v>29.2</v>
      </c>
      <c r="AD346"/>
      <c r="AE346"/>
      <c r="AF346"/>
      <c r="AG346"/>
      <c r="AH346" s="347">
        <v>58.5</v>
      </c>
      <c r="AI346"/>
      <c r="AJ346" s="347">
        <v>25.2</v>
      </c>
      <c r="AK346"/>
      <c r="AL346" s="347">
        <v>7.2</v>
      </c>
      <c r="AM346" s="349">
        <f>(AM344+AM345)/2</f>
        <v>8.5000000000000006E-3</v>
      </c>
      <c r="AN346"/>
      <c r="AO346" s="347">
        <v>5.0999999999999996</v>
      </c>
      <c r="AP346" s="344">
        <v>69.59</v>
      </c>
      <c r="AQ346" s="344">
        <v>0.53</v>
      </c>
      <c r="AR346"/>
      <c r="AS346"/>
      <c r="AT346"/>
      <c r="AU346"/>
      <c r="AV346" s="345">
        <v>13.14</v>
      </c>
      <c r="AW346" s="345">
        <v>12.5</v>
      </c>
      <c r="AX346"/>
      <c r="AY346"/>
      <c r="AZ346"/>
      <c r="BA346"/>
      <c r="BB346"/>
      <c r="BC346"/>
      <c r="BD346" s="344">
        <v>33.33</v>
      </c>
      <c r="BE346" s="344"/>
      <c r="BF346" s="344">
        <v>10.199999999999999</v>
      </c>
    </row>
    <row r="347" spans="1:58" x14ac:dyDescent="0.25">
      <c r="A347" s="232">
        <v>41252</v>
      </c>
      <c r="B347" s="349">
        <f t="shared" ref="B347" si="529">(B345+B346)/2</f>
        <v>6.26</v>
      </c>
      <c r="C347" s="339">
        <f>(C344+C345)/2</f>
        <v>5.085</v>
      </c>
      <c r="D347"/>
      <c r="E347"/>
      <c r="F347"/>
      <c r="G347"/>
      <c r="H347" s="349">
        <f>(H345+H346)/2</f>
        <v>6.77</v>
      </c>
      <c r="I347" s="344">
        <v>1.9</v>
      </c>
      <c r="J347"/>
      <c r="K347"/>
      <c r="L347"/>
      <c r="M347"/>
      <c r="N347" s="349">
        <f t="shared" ref="N347" si="530">(N345+N346)/2</f>
        <v>47</v>
      </c>
      <c r="O347"/>
      <c r="P347"/>
      <c r="Q347"/>
      <c r="R347" s="349">
        <f t="shared" ref="R347" si="531">(R345+R346)/2</f>
        <v>0</v>
      </c>
      <c r="S347" s="349">
        <f>(S345+S346)/2</f>
        <v>0.42849999999999999</v>
      </c>
      <c r="T347"/>
      <c r="U347"/>
      <c r="V347" s="349">
        <f t="shared" ref="V347:W347" si="532">(V345+V346)/2</f>
        <v>0.46549999999999997</v>
      </c>
      <c r="W347" s="349">
        <f t="shared" si="532"/>
        <v>0.22199999999999998</v>
      </c>
      <c r="X347"/>
      <c r="Y347"/>
      <c r="Z347"/>
      <c r="AA347"/>
      <c r="AB347"/>
      <c r="AC347" s="349">
        <f t="shared" ref="AC347" si="533">(AC345+AC346)/2</f>
        <v>30.5</v>
      </c>
      <c r="AD347"/>
      <c r="AE347"/>
      <c r="AF347"/>
      <c r="AG347"/>
      <c r="AH347" s="349">
        <f t="shared" ref="AH347" si="534">(AH345+AH346)/2</f>
        <v>61</v>
      </c>
      <c r="AI347"/>
      <c r="AJ347" s="349">
        <f t="shared" ref="AJ347" si="535">(AJ345+AJ346)/2</f>
        <v>25.7</v>
      </c>
      <c r="AK347"/>
      <c r="AL347" s="349">
        <f t="shared" ref="AL347" si="536">(AL345+AL346)/2</f>
        <v>7</v>
      </c>
      <c r="AM347" s="349">
        <f>(AM345+AM346)/2</f>
        <v>1.125E-2</v>
      </c>
      <c r="AN347"/>
      <c r="AO347" s="349">
        <f>(AO345+AO346)/2</f>
        <v>5</v>
      </c>
      <c r="AP347" s="344">
        <v>65.180000000000007</v>
      </c>
      <c r="AQ347" s="344">
        <v>0.54</v>
      </c>
      <c r="AR347"/>
      <c r="AS347"/>
      <c r="AT347"/>
      <c r="AU347"/>
      <c r="AV347" s="345">
        <v>12.766999999999999</v>
      </c>
      <c r="AW347" s="345">
        <v>12.127000000000001</v>
      </c>
      <c r="AX347"/>
      <c r="AY347"/>
      <c r="AZ347"/>
      <c r="BA347"/>
      <c r="BB347"/>
      <c r="BC347"/>
      <c r="BD347" s="344">
        <v>33.33</v>
      </c>
      <c r="BE347" s="344"/>
      <c r="BF347" s="344">
        <v>10.199999999999999</v>
      </c>
    </row>
    <row r="348" spans="1:58" x14ac:dyDescent="0.25">
      <c r="A348" s="232">
        <v>41253</v>
      </c>
      <c r="B348" s="344">
        <v>6.13</v>
      </c>
      <c r="C348" s="345">
        <v>5.41</v>
      </c>
      <c r="D348"/>
      <c r="E348"/>
      <c r="F348"/>
      <c r="G348"/>
      <c r="H348" s="344">
        <v>6.87</v>
      </c>
      <c r="I348" s="344">
        <v>1.83</v>
      </c>
      <c r="J348"/>
      <c r="K348"/>
      <c r="L348"/>
      <c r="M348"/>
      <c r="N348" s="346">
        <v>44</v>
      </c>
      <c r="O348"/>
      <c r="P348"/>
      <c r="Q348"/>
      <c r="R348" s="346">
        <v>0</v>
      </c>
      <c r="S348" s="345">
        <v>0.42799999999999999</v>
      </c>
      <c r="T348"/>
      <c r="U348"/>
      <c r="V348" s="345">
        <v>9.0999999999999998E-2</v>
      </c>
      <c r="W348" s="345">
        <v>0.26400000000000001</v>
      </c>
      <c r="X348"/>
      <c r="Y348"/>
      <c r="Z348"/>
      <c r="AA348"/>
      <c r="AB348"/>
      <c r="AC348" s="347">
        <v>30.3</v>
      </c>
      <c r="AD348"/>
      <c r="AE348"/>
      <c r="AF348"/>
      <c r="AG348"/>
      <c r="AH348" s="347">
        <v>60.6</v>
      </c>
      <c r="AI348"/>
      <c r="AJ348" s="347">
        <v>24.7</v>
      </c>
      <c r="AK348"/>
      <c r="AL348" s="347">
        <v>6.9</v>
      </c>
      <c r="AM348" s="345">
        <v>8.6999999999999994E-2</v>
      </c>
      <c r="AN348"/>
      <c r="AO348" s="347">
        <v>5.0999999999999996</v>
      </c>
      <c r="AP348" s="344">
        <v>79.709999999999994</v>
      </c>
      <c r="AQ348" s="344">
        <v>1.05</v>
      </c>
      <c r="AR348"/>
      <c r="AS348"/>
      <c r="AT348"/>
      <c r="AU348"/>
      <c r="AV348" s="345">
        <v>14.651999999999999</v>
      </c>
      <c r="AW348" s="345">
        <v>12.586</v>
      </c>
      <c r="AX348"/>
      <c r="AY348"/>
      <c r="AZ348"/>
      <c r="BA348"/>
      <c r="BB348"/>
      <c r="BC348"/>
      <c r="BD348" s="344">
        <v>38.229999999999997</v>
      </c>
      <c r="BE348" s="344"/>
      <c r="BF348" s="344">
        <v>8.59</v>
      </c>
    </row>
    <row r="349" spans="1:58" x14ac:dyDescent="0.25">
      <c r="A349" s="232">
        <v>41254</v>
      </c>
      <c r="B349" s="344">
        <v>5.84</v>
      </c>
      <c r="C349" s="345">
        <v>5.27</v>
      </c>
      <c r="D349"/>
      <c r="E349"/>
      <c r="F349"/>
      <c r="G349"/>
      <c r="H349" s="344">
        <v>6.77</v>
      </c>
      <c r="I349" s="344">
        <v>1.9</v>
      </c>
      <c r="J349"/>
      <c r="K349"/>
      <c r="L349"/>
      <c r="M349"/>
      <c r="N349" s="346">
        <v>47</v>
      </c>
      <c r="O349"/>
      <c r="P349"/>
      <c r="Q349"/>
      <c r="R349" s="346">
        <v>0</v>
      </c>
      <c r="S349" s="345">
        <v>0.40600000000000003</v>
      </c>
      <c r="T349"/>
      <c r="U349"/>
      <c r="V349" s="345">
        <v>0.314</v>
      </c>
      <c r="W349" s="345">
        <v>0.28299999999999997</v>
      </c>
      <c r="X349"/>
      <c r="Y349"/>
      <c r="Z349"/>
      <c r="AA349"/>
      <c r="AB349"/>
      <c r="AC349" s="347">
        <v>32.4</v>
      </c>
      <c r="AD349"/>
      <c r="AE349"/>
      <c r="AF349"/>
      <c r="AG349"/>
      <c r="AH349" s="347">
        <v>64.8</v>
      </c>
      <c r="AI349"/>
      <c r="AJ349" s="347">
        <v>23.9</v>
      </c>
      <c r="AK349"/>
      <c r="AL349" s="347">
        <v>6.5</v>
      </c>
      <c r="AM349" s="345">
        <v>0.17299999999999999</v>
      </c>
      <c r="AN349"/>
      <c r="AO349" s="347">
        <v>5</v>
      </c>
      <c r="AP349" s="344">
        <v>70.739999999999995</v>
      </c>
      <c r="AQ349" s="344">
        <v>0.78</v>
      </c>
      <c r="AR349"/>
      <c r="AS349"/>
      <c r="AT349"/>
      <c r="AU349"/>
      <c r="AV349" s="345">
        <v>13.08</v>
      </c>
      <c r="AW349" s="345">
        <v>11.99</v>
      </c>
      <c r="AX349"/>
      <c r="AY349"/>
      <c r="AZ349"/>
      <c r="BA349"/>
      <c r="BB349"/>
      <c r="BC349"/>
      <c r="BD349" s="344">
        <v>33.159999999999997</v>
      </c>
      <c r="BE349" s="344"/>
      <c r="BF349" s="344">
        <v>15.37</v>
      </c>
    </row>
    <row r="350" spans="1:58" x14ac:dyDescent="0.25">
      <c r="A350" s="232">
        <v>41255</v>
      </c>
      <c r="B350" s="344">
        <v>6.61</v>
      </c>
      <c r="C350" s="345">
        <v>4.8</v>
      </c>
      <c r="D350"/>
      <c r="E350"/>
      <c r="F350"/>
      <c r="G350"/>
      <c r="H350" s="344">
        <v>5.96</v>
      </c>
      <c r="I350" s="344">
        <v>1.69</v>
      </c>
      <c r="J350"/>
      <c r="K350"/>
      <c r="L350"/>
      <c r="M350"/>
      <c r="N350" s="346">
        <v>46</v>
      </c>
      <c r="O350"/>
      <c r="P350"/>
      <c r="Q350"/>
      <c r="R350" s="346">
        <v>0</v>
      </c>
      <c r="S350" s="345">
        <v>0.40100000000000002</v>
      </c>
      <c r="T350"/>
      <c r="U350"/>
      <c r="V350" s="345">
        <v>0.28999999999999998</v>
      </c>
      <c r="W350" s="345">
        <v>0.28599999999999998</v>
      </c>
      <c r="X350"/>
      <c r="Y350"/>
      <c r="Z350"/>
      <c r="AA350"/>
      <c r="AB350"/>
      <c r="AC350" s="347">
        <v>31.9</v>
      </c>
      <c r="AD350"/>
      <c r="AE350"/>
      <c r="AF350"/>
      <c r="AG350"/>
      <c r="AH350" s="347">
        <v>63.9</v>
      </c>
      <c r="AI350"/>
      <c r="AJ350" s="347">
        <v>23.2</v>
      </c>
      <c r="AK350"/>
      <c r="AL350" s="347">
        <v>6.7</v>
      </c>
      <c r="AM350" s="345">
        <v>0.121</v>
      </c>
      <c r="AN350"/>
      <c r="AO350" s="347">
        <v>5.0999999999999996</v>
      </c>
      <c r="AP350" s="344">
        <v>70.41</v>
      </c>
      <c r="AQ350" s="344">
        <v>0.87</v>
      </c>
      <c r="AR350"/>
      <c r="AS350"/>
      <c r="AT350"/>
      <c r="AU350"/>
      <c r="AV350" s="345">
        <v>16.085000000000001</v>
      </c>
      <c r="AW350" s="345">
        <v>12.497</v>
      </c>
      <c r="AX350"/>
      <c r="AY350"/>
      <c r="AZ350"/>
      <c r="BA350"/>
      <c r="BB350"/>
      <c r="BC350"/>
      <c r="BD350" s="344">
        <v>32.86</v>
      </c>
      <c r="BE350" s="344"/>
      <c r="BF350" s="344">
        <v>12.86</v>
      </c>
    </row>
    <row r="351" spans="1:58" x14ac:dyDescent="0.25">
      <c r="A351" s="232">
        <v>41256</v>
      </c>
      <c r="B351" s="344">
        <v>6.06</v>
      </c>
      <c r="C351" s="345">
        <v>4.9800000000000004</v>
      </c>
      <c r="D351"/>
      <c r="E351"/>
      <c r="F351"/>
      <c r="G351"/>
      <c r="H351" s="344">
        <v>6.76</v>
      </c>
      <c r="I351" s="344">
        <v>1.83</v>
      </c>
      <c r="J351"/>
      <c r="K351"/>
      <c r="L351"/>
      <c r="M351"/>
      <c r="N351" s="346">
        <v>42</v>
      </c>
      <c r="O351"/>
      <c r="P351"/>
      <c r="Q351"/>
      <c r="R351" s="346">
        <v>0</v>
      </c>
      <c r="S351" s="345">
        <v>0.39600000000000002</v>
      </c>
      <c r="T351"/>
      <c r="U351"/>
      <c r="V351" s="345">
        <v>0.109</v>
      </c>
      <c r="W351" s="345">
        <v>0.33100000000000002</v>
      </c>
      <c r="X351"/>
      <c r="Y351"/>
      <c r="Z351"/>
      <c r="AA351"/>
      <c r="AB351"/>
      <c r="AC351" s="347">
        <v>33.299999999999997</v>
      </c>
      <c r="AD351"/>
      <c r="AE351"/>
      <c r="AF351"/>
      <c r="AG351"/>
      <c r="AH351" s="347">
        <v>66.599999999999994</v>
      </c>
      <c r="AI351"/>
      <c r="AJ351" s="347">
        <v>26.4</v>
      </c>
      <c r="AK351"/>
      <c r="AL351" s="347">
        <v>7.1</v>
      </c>
      <c r="AM351" s="345">
        <v>0.86</v>
      </c>
      <c r="AN351"/>
      <c r="AO351" s="347">
        <v>5</v>
      </c>
      <c r="AP351" s="344">
        <v>75.28</v>
      </c>
      <c r="AQ351" s="344">
        <v>0.76</v>
      </c>
      <c r="AR351"/>
      <c r="AS351"/>
      <c r="AT351"/>
      <c r="AU351"/>
      <c r="AV351" s="345">
        <v>15.6</v>
      </c>
      <c r="AW351" s="345">
        <v>13.196</v>
      </c>
      <c r="AX351"/>
      <c r="AY351"/>
      <c r="AZ351"/>
      <c r="BA351"/>
      <c r="BB351"/>
      <c r="BC351"/>
      <c r="BD351" s="344">
        <v>33.1</v>
      </c>
      <c r="BE351" s="344"/>
      <c r="BF351" s="344">
        <v>15.52</v>
      </c>
    </row>
    <row r="352" spans="1:58" x14ac:dyDescent="0.25">
      <c r="A352" s="232">
        <v>41257</v>
      </c>
      <c r="B352" s="344">
        <v>6.21</v>
      </c>
      <c r="C352" s="345">
        <v>5.62</v>
      </c>
      <c r="D352"/>
      <c r="E352"/>
      <c r="F352"/>
      <c r="G352"/>
      <c r="H352" s="344">
        <v>7.33</v>
      </c>
      <c r="I352" s="344">
        <v>1.76</v>
      </c>
      <c r="J352"/>
      <c r="K352"/>
      <c r="L352"/>
      <c r="M352"/>
      <c r="N352" s="346">
        <v>47</v>
      </c>
      <c r="O352"/>
      <c r="P352"/>
      <c r="Q352"/>
      <c r="R352" s="346">
        <v>0</v>
      </c>
      <c r="S352" s="345">
        <v>0.39700000000000002</v>
      </c>
      <c r="T352"/>
      <c r="U352"/>
      <c r="V352" s="345">
        <v>0.20100000000000001</v>
      </c>
      <c r="W352" s="345">
        <v>0.40699999999999997</v>
      </c>
      <c r="X352"/>
      <c r="Y352"/>
      <c r="Z352"/>
      <c r="AA352"/>
      <c r="AB352"/>
      <c r="AC352" s="347">
        <v>32.1</v>
      </c>
      <c r="AD352"/>
      <c r="AE352"/>
      <c r="AF352"/>
      <c r="AG352"/>
      <c r="AH352" s="347">
        <v>64.2</v>
      </c>
      <c r="AI352"/>
      <c r="AJ352" s="347">
        <v>25.4</v>
      </c>
      <c r="AK352"/>
      <c r="AL352" s="347">
        <v>6.7</v>
      </c>
      <c r="AM352" s="345">
        <v>0.113</v>
      </c>
      <c r="AN352"/>
      <c r="AO352" s="347">
        <v>4.9000000000000004</v>
      </c>
      <c r="AP352" s="344">
        <v>70.08</v>
      </c>
      <c r="AQ352" s="344">
        <v>0.75</v>
      </c>
      <c r="AR352"/>
      <c r="AS352"/>
      <c r="AT352"/>
      <c r="AU352"/>
      <c r="AV352" s="345">
        <v>13.927</v>
      </c>
      <c r="AW352" s="345">
        <v>12.661</v>
      </c>
      <c r="AX352"/>
      <c r="AY352"/>
      <c r="AZ352"/>
      <c r="BA352"/>
      <c r="BB352"/>
      <c r="BC352"/>
      <c r="BD352" s="344">
        <v>34.049999999999997</v>
      </c>
      <c r="BE352" s="344"/>
      <c r="BF352" s="344">
        <v>16.39</v>
      </c>
    </row>
    <row r="353" spans="1:58" x14ac:dyDescent="0.25">
      <c r="A353" s="232">
        <v>41258</v>
      </c>
      <c r="B353" s="344">
        <v>6.34</v>
      </c>
      <c r="C353" s="345">
        <v>5.64</v>
      </c>
      <c r="D353"/>
      <c r="E353"/>
      <c r="F353"/>
      <c r="G353"/>
      <c r="H353" s="344">
        <v>7.33</v>
      </c>
      <c r="I353" s="344">
        <v>1.85</v>
      </c>
      <c r="J353"/>
      <c r="K353"/>
      <c r="L353"/>
      <c r="M353"/>
      <c r="N353" s="346">
        <v>42</v>
      </c>
      <c r="O353"/>
      <c r="P353"/>
      <c r="Q353"/>
      <c r="R353" s="346">
        <v>0</v>
      </c>
      <c r="S353" s="345">
        <v>0.377</v>
      </c>
      <c r="T353"/>
      <c r="U353"/>
      <c r="V353" s="345">
        <v>0.129</v>
      </c>
      <c r="W353" s="345">
        <v>0.40699999999999997</v>
      </c>
      <c r="X353"/>
      <c r="Y353"/>
      <c r="Z353"/>
      <c r="AA353"/>
      <c r="AB353"/>
      <c r="AC353" s="347">
        <v>33.299999999999997</v>
      </c>
      <c r="AD353"/>
      <c r="AE353"/>
      <c r="AF353"/>
      <c r="AG353"/>
      <c r="AH353" s="347">
        <v>66.7</v>
      </c>
      <c r="AI353"/>
      <c r="AJ353" s="347">
        <v>25.1</v>
      </c>
      <c r="AK353"/>
      <c r="AL353" s="347">
        <v>6.5</v>
      </c>
      <c r="AM353" s="345">
        <v>0.104</v>
      </c>
      <c r="AN353"/>
      <c r="AO353" s="347">
        <v>4.9000000000000004</v>
      </c>
      <c r="AP353" s="344">
        <v>65.03</v>
      </c>
      <c r="AQ353" s="344">
        <v>0.59</v>
      </c>
      <c r="AR353"/>
      <c r="AS353"/>
      <c r="AT353"/>
      <c r="AU353"/>
      <c r="AV353" s="345">
        <v>13.15</v>
      </c>
      <c r="AW353" s="345">
        <v>12.11</v>
      </c>
      <c r="AX353"/>
      <c r="AY353"/>
      <c r="AZ353"/>
      <c r="BA353"/>
      <c r="BB353"/>
      <c r="BC353"/>
      <c r="BD353" s="344">
        <v>33.83</v>
      </c>
      <c r="BE353" s="344"/>
      <c r="BF353" s="344">
        <v>17.32</v>
      </c>
    </row>
    <row r="354" spans="1:58" x14ac:dyDescent="0.25">
      <c r="A354" s="232">
        <v>41259</v>
      </c>
      <c r="B354" s="349">
        <f t="shared" ref="B354" si="537">(B352+B353)/2</f>
        <v>6.2750000000000004</v>
      </c>
      <c r="C354" s="339">
        <f>(C351+C352)/2</f>
        <v>5.3000000000000007</v>
      </c>
      <c r="D354"/>
      <c r="E354"/>
      <c r="F354"/>
      <c r="G354"/>
      <c r="H354" s="349">
        <f t="shared" ref="H354:I354" si="538">(H352+H353)/2</f>
        <v>7.33</v>
      </c>
      <c r="I354" s="349">
        <f t="shared" si="538"/>
        <v>1.8050000000000002</v>
      </c>
      <c r="J354"/>
      <c r="K354"/>
      <c r="L354"/>
      <c r="M354"/>
      <c r="N354" s="349">
        <f t="shared" ref="N354" si="539">(N352+N353)/2</f>
        <v>44.5</v>
      </c>
      <c r="O354"/>
      <c r="P354"/>
      <c r="Q354"/>
      <c r="R354" s="349">
        <f t="shared" ref="R354:S354" si="540">(R352+R353)/2</f>
        <v>0</v>
      </c>
      <c r="S354" s="349">
        <f t="shared" si="540"/>
        <v>0.38700000000000001</v>
      </c>
      <c r="T354"/>
      <c r="U354"/>
      <c r="V354" s="349">
        <f t="shared" ref="V354:W354" si="541">(V352+V353)/2</f>
        <v>0.16500000000000001</v>
      </c>
      <c r="W354" s="349">
        <f t="shared" si="541"/>
        <v>0.40699999999999997</v>
      </c>
      <c r="X354"/>
      <c r="Y354"/>
      <c r="Z354"/>
      <c r="AA354"/>
      <c r="AB354"/>
      <c r="AC354" s="349">
        <f t="shared" ref="AC354" si="542">(AC352+AC353)/2</f>
        <v>32.700000000000003</v>
      </c>
      <c r="AD354"/>
      <c r="AE354"/>
      <c r="AF354"/>
      <c r="AG354"/>
      <c r="AH354" s="349">
        <f t="shared" ref="AH354" si="543">(AH352+AH353)/2</f>
        <v>65.45</v>
      </c>
      <c r="AI354"/>
      <c r="AJ354" s="349">
        <f t="shared" ref="AJ354" si="544">(AJ352+AJ353)/2</f>
        <v>25.25</v>
      </c>
      <c r="AK354"/>
      <c r="AL354" s="349">
        <f t="shared" ref="AL354:AM354" si="545">(AL352+AL353)/2</f>
        <v>6.6</v>
      </c>
      <c r="AM354" s="349">
        <f t="shared" si="545"/>
        <v>0.1085</v>
      </c>
      <c r="AN354"/>
      <c r="AO354" s="349">
        <f t="shared" ref="AO354:AQ354" si="546">(AO352+AO353)/2</f>
        <v>4.9000000000000004</v>
      </c>
      <c r="AP354" s="349">
        <f t="shared" si="546"/>
        <v>67.555000000000007</v>
      </c>
      <c r="AQ354" s="349">
        <f t="shared" si="546"/>
        <v>0.66999999999999993</v>
      </c>
      <c r="AR354"/>
      <c r="AS354"/>
      <c r="AT354"/>
      <c r="AU354"/>
      <c r="AV354" s="339">
        <f>(AV351+AV352)/2</f>
        <v>14.763500000000001</v>
      </c>
      <c r="AW354" s="339">
        <f>(AW351+AW352)/2</f>
        <v>12.9285</v>
      </c>
      <c r="AX354"/>
      <c r="AY354"/>
      <c r="AZ354"/>
      <c r="BA354"/>
      <c r="BB354"/>
      <c r="BC354"/>
      <c r="BD354" s="349">
        <f t="shared" ref="BD354" si="547">(BD352+BD353)/2</f>
        <v>33.94</v>
      </c>
      <c r="BE354" s="344"/>
      <c r="BF354" s="344"/>
    </row>
    <row r="355" spans="1:58" x14ac:dyDescent="0.25">
      <c r="A355" s="232">
        <v>41260</v>
      </c>
      <c r="B355" s="344">
        <v>6.53</v>
      </c>
      <c r="C355" s="345">
        <v>5.74</v>
      </c>
      <c r="D355"/>
      <c r="E355"/>
      <c r="F355"/>
      <c r="G355"/>
      <c r="H355" s="344">
        <v>7.28</v>
      </c>
      <c r="I355" s="344">
        <v>1.8</v>
      </c>
      <c r="J355"/>
      <c r="K355"/>
      <c r="L355"/>
      <c r="M355"/>
      <c r="N355" s="346">
        <v>46</v>
      </c>
      <c r="O355"/>
      <c r="P355"/>
      <c r="Q355"/>
      <c r="R355" s="346">
        <v>0</v>
      </c>
      <c r="S355" s="345">
        <v>0.34100000000000003</v>
      </c>
      <c r="T355"/>
      <c r="U355"/>
      <c r="V355" s="345">
        <v>7.5999999999999998E-2</v>
      </c>
      <c r="W355" s="345">
        <v>0.40100000000000002</v>
      </c>
      <c r="X355"/>
      <c r="Y355"/>
      <c r="Z355"/>
      <c r="AA355"/>
      <c r="AB355"/>
      <c r="AC355" s="347">
        <v>36</v>
      </c>
      <c r="AD355"/>
      <c r="AE355"/>
      <c r="AF355"/>
      <c r="AG355"/>
      <c r="AH355" s="347">
        <v>72</v>
      </c>
      <c r="AI355"/>
      <c r="AJ355" s="347">
        <v>23.7</v>
      </c>
      <c r="AK355"/>
      <c r="AL355" s="347">
        <v>8.6999999999999993</v>
      </c>
      <c r="AM355" s="345">
        <v>0.13900000000000001</v>
      </c>
      <c r="AN355"/>
      <c r="AO355" s="347">
        <v>4.8</v>
      </c>
      <c r="AP355" s="344">
        <v>64.78</v>
      </c>
      <c r="AQ355" s="344">
        <v>0.62</v>
      </c>
      <c r="AR355"/>
      <c r="AS355"/>
      <c r="AT355"/>
      <c r="AU355"/>
      <c r="AV355" s="345">
        <v>13.273</v>
      </c>
      <c r="AW355" s="345">
        <v>12.146000000000001</v>
      </c>
      <c r="AX355"/>
      <c r="AY355"/>
      <c r="AZ355"/>
      <c r="BA355"/>
      <c r="BB355"/>
      <c r="BC355"/>
      <c r="BD355" s="344">
        <v>33.56</v>
      </c>
      <c r="BE355" s="344"/>
      <c r="BF355" s="344">
        <v>18.39</v>
      </c>
    </row>
    <row r="356" spans="1:58" x14ac:dyDescent="0.25">
      <c r="A356" s="232">
        <v>41261</v>
      </c>
      <c r="B356" s="344">
        <v>6.26</v>
      </c>
      <c r="C356" s="345">
        <v>5.71</v>
      </c>
      <c r="D356"/>
      <c r="E356"/>
      <c r="F356"/>
      <c r="G356"/>
      <c r="H356" s="344">
        <v>8.27</v>
      </c>
      <c r="I356" s="344">
        <v>1.91</v>
      </c>
      <c r="J356"/>
      <c r="K356"/>
      <c r="L356"/>
      <c r="M356"/>
      <c r="N356" s="346">
        <v>45</v>
      </c>
      <c r="O356"/>
      <c r="P356"/>
      <c r="Q356"/>
      <c r="R356" s="346">
        <v>0</v>
      </c>
      <c r="S356" s="345">
        <v>0.34499999999999997</v>
      </c>
      <c r="T356"/>
      <c r="U356"/>
      <c r="V356" s="345">
        <v>6.9000000000000006E-2</v>
      </c>
      <c r="W356" s="345">
        <v>0.39400000000000002</v>
      </c>
      <c r="X356"/>
      <c r="Y356"/>
      <c r="Z356"/>
      <c r="AA356"/>
      <c r="AB356"/>
      <c r="AC356" s="347">
        <v>35.799999999999997</v>
      </c>
      <c r="AD356"/>
      <c r="AE356"/>
      <c r="AF356"/>
      <c r="AG356"/>
      <c r="AH356" s="347">
        <v>71.599999999999994</v>
      </c>
      <c r="AI356"/>
      <c r="AJ356" s="347">
        <v>22.8</v>
      </c>
      <c r="AK356"/>
      <c r="AL356" s="347">
        <v>8.5</v>
      </c>
      <c r="AM356" s="345">
        <v>0.121</v>
      </c>
      <c r="AN356"/>
      <c r="AO356" s="347">
        <v>4.9000000000000004</v>
      </c>
      <c r="AP356" s="344">
        <v>69.569999999999993</v>
      </c>
      <c r="AQ356" s="344">
        <v>0.51</v>
      </c>
      <c r="AR356"/>
      <c r="AS356"/>
      <c r="AT356"/>
      <c r="AU356"/>
      <c r="AV356" s="345">
        <v>14.204000000000001</v>
      </c>
      <c r="AW356" s="345">
        <v>13.026999999999999</v>
      </c>
      <c r="AX356"/>
      <c r="AY356"/>
      <c r="AZ356"/>
      <c r="BA356"/>
      <c r="BB356"/>
      <c r="BC356"/>
      <c r="BD356" s="344">
        <v>33.33</v>
      </c>
      <c r="BE356" s="344"/>
      <c r="BF356" s="344">
        <v>16.510000000000002</v>
      </c>
    </row>
    <row r="357" spans="1:58" x14ac:dyDescent="0.25">
      <c r="A357" s="232">
        <v>41262</v>
      </c>
      <c r="B357" s="344">
        <v>5.8</v>
      </c>
      <c r="C357" s="345">
        <v>5.3</v>
      </c>
      <c r="D357"/>
      <c r="E357"/>
      <c r="F357"/>
      <c r="G357"/>
      <c r="H357" s="344">
        <v>8.93</v>
      </c>
      <c r="I357" s="344">
        <v>1.77</v>
      </c>
      <c r="J357"/>
      <c r="K357"/>
      <c r="L357"/>
      <c r="M357"/>
      <c r="N357" s="346">
        <v>44</v>
      </c>
      <c r="O357"/>
      <c r="P357"/>
      <c r="Q357"/>
      <c r="R357" s="346">
        <v>0</v>
      </c>
      <c r="S357" s="345">
        <v>0.35199999999999998</v>
      </c>
      <c r="T357"/>
      <c r="U357"/>
      <c r="V357" s="345">
        <v>0.51400000000000001</v>
      </c>
      <c r="W357" s="345">
        <v>0.38900000000000001</v>
      </c>
      <c r="X357"/>
      <c r="Y357"/>
      <c r="Z357"/>
      <c r="AA357"/>
      <c r="AB357"/>
      <c r="AC357" s="347">
        <v>35.5</v>
      </c>
      <c r="AD357"/>
      <c r="AE357"/>
      <c r="AF357"/>
      <c r="AG357"/>
      <c r="AH357" s="347">
        <v>71</v>
      </c>
      <c r="AI357"/>
      <c r="AJ357" s="347">
        <v>23.4</v>
      </c>
      <c r="AK357"/>
      <c r="AL357" s="347">
        <v>8.8000000000000007</v>
      </c>
      <c r="AM357" s="345">
        <v>0.18</v>
      </c>
      <c r="AN357"/>
      <c r="AO357" s="347">
        <v>4.5999999999999996</v>
      </c>
      <c r="AP357" s="344">
        <v>55.74</v>
      </c>
      <c r="AQ357" s="344">
        <v>0.3</v>
      </c>
      <c r="AR357"/>
      <c r="AS357"/>
      <c r="AT357"/>
      <c r="AU357"/>
      <c r="AV357" s="345">
        <v>13.451000000000001</v>
      </c>
      <c r="AW357" s="345">
        <v>12.255000000000001</v>
      </c>
      <c r="AX357"/>
      <c r="AY357"/>
      <c r="AZ357"/>
      <c r="BA357"/>
      <c r="BB357"/>
      <c r="BC357"/>
      <c r="BD357" s="344">
        <v>31.92</v>
      </c>
      <c r="BE357" s="344"/>
      <c r="BF357" s="344">
        <v>17.28</v>
      </c>
    </row>
    <row r="358" spans="1:58" x14ac:dyDescent="0.25">
      <c r="A358" s="232">
        <v>41263</v>
      </c>
      <c r="B358" s="344">
        <v>6.21</v>
      </c>
      <c r="C358" s="345">
        <v>5.92</v>
      </c>
      <c r="D358"/>
      <c r="E358"/>
      <c r="F358"/>
      <c r="G358"/>
      <c r="H358" s="344">
        <v>7.84</v>
      </c>
      <c r="I358" s="344">
        <v>1.81</v>
      </c>
      <c r="J358"/>
      <c r="K358"/>
      <c r="L358"/>
      <c r="M358"/>
      <c r="N358" s="346">
        <v>45</v>
      </c>
      <c r="O358"/>
      <c r="P358"/>
      <c r="Q358"/>
      <c r="R358" s="346">
        <v>0</v>
      </c>
      <c r="S358" s="345">
        <v>0.32900000000000001</v>
      </c>
      <c r="T358"/>
      <c r="U358"/>
      <c r="V358" s="345">
        <v>0.19</v>
      </c>
      <c r="W358" s="345">
        <v>0.38100000000000001</v>
      </c>
      <c r="X358"/>
      <c r="Y358"/>
      <c r="Z358"/>
      <c r="AA358"/>
      <c r="AB358"/>
      <c r="AC358" s="347">
        <v>34.9</v>
      </c>
      <c r="AD358"/>
      <c r="AE358"/>
      <c r="AF358"/>
      <c r="AG358"/>
      <c r="AH358" s="347">
        <v>69.8</v>
      </c>
      <c r="AI358"/>
      <c r="AJ358" s="347">
        <v>22.3</v>
      </c>
      <c r="AK358"/>
      <c r="AL358" s="347">
        <v>7.9</v>
      </c>
      <c r="AM358" s="345">
        <v>0.109</v>
      </c>
      <c r="AN358"/>
      <c r="AO358" s="347">
        <v>4.3</v>
      </c>
      <c r="AP358" s="344">
        <v>65.989999999999995</v>
      </c>
      <c r="AQ358" s="344">
        <v>0.59</v>
      </c>
      <c r="AR358"/>
      <c r="AS358"/>
      <c r="AT358"/>
      <c r="AU358"/>
      <c r="AV358" s="345">
        <v>13.196</v>
      </c>
      <c r="AW358" s="345">
        <v>12.456</v>
      </c>
      <c r="AX358"/>
      <c r="AY358"/>
      <c r="AZ358"/>
      <c r="BA358"/>
      <c r="BB358"/>
      <c r="BC358"/>
      <c r="BD358" s="344">
        <v>33.53</v>
      </c>
      <c r="BE358" s="344"/>
      <c r="BF358" s="344">
        <v>13.77</v>
      </c>
    </row>
    <row r="359" spans="1:58" x14ac:dyDescent="0.25">
      <c r="A359" s="232">
        <v>41264</v>
      </c>
      <c r="B359" s="344">
        <v>5.51</v>
      </c>
      <c r="C359" s="345">
        <v>6.37</v>
      </c>
      <c r="D359"/>
      <c r="E359"/>
      <c r="F359"/>
      <c r="G359"/>
      <c r="H359" s="344">
        <v>6.52</v>
      </c>
      <c r="I359" s="344">
        <v>1.91</v>
      </c>
      <c r="J359"/>
      <c r="K359"/>
      <c r="L359"/>
      <c r="M359"/>
      <c r="N359" s="346">
        <v>47</v>
      </c>
      <c r="O359"/>
      <c r="P359"/>
      <c r="Q359"/>
      <c r="R359" s="346">
        <v>4</v>
      </c>
      <c r="S359" s="345">
        <v>0.33900000000000002</v>
      </c>
      <c r="T359"/>
      <c r="U359"/>
      <c r="V359" s="345">
        <v>0.29499999999999998</v>
      </c>
      <c r="W359" s="345">
        <v>0.374</v>
      </c>
      <c r="X359"/>
      <c r="Y359"/>
      <c r="Z359"/>
      <c r="AA359"/>
      <c r="AB359"/>
      <c r="AC359" s="347">
        <v>31.5</v>
      </c>
      <c r="AD359"/>
      <c r="AE359"/>
      <c r="AF359"/>
      <c r="AG359"/>
      <c r="AH359" s="347">
        <v>63</v>
      </c>
      <c r="AI359"/>
      <c r="AJ359" s="347">
        <v>24.4</v>
      </c>
      <c r="AK359"/>
      <c r="AL359" s="347">
        <v>7.8</v>
      </c>
      <c r="AM359" s="345">
        <v>2.9000000000000001E-2</v>
      </c>
      <c r="AN359"/>
      <c r="AO359" s="347">
        <v>4.5999999999999996</v>
      </c>
      <c r="AP359" s="344">
        <v>74.459999999999994</v>
      </c>
      <c r="AQ359" s="344">
        <v>0.63</v>
      </c>
      <c r="AR359"/>
      <c r="AS359"/>
      <c r="AT359"/>
      <c r="AU359"/>
      <c r="AV359" s="345">
        <v>14.083</v>
      </c>
      <c r="AW359" s="345">
        <v>13.308999999999999</v>
      </c>
      <c r="AX359"/>
      <c r="AY359"/>
      <c r="AZ359"/>
      <c r="BA359"/>
      <c r="BB359"/>
      <c r="BC359"/>
      <c r="BD359" s="344">
        <v>35.54</v>
      </c>
      <c r="BE359" s="344"/>
      <c r="BF359" s="344">
        <v>13.48</v>
      </c>
    </row>
    <row r="360" spans="1:58" x14ac:dyDescent="0.25">
      <c r="A360" s="232">
        <v>41265</v>
      </c>
      <c r="B360" s="344">
        <v>5.15</v>
      </c>
      <c r="C360" s="345">
        <v>4.76</v>
      </c>
      <c r="D360"/>
      <c r="E360"/>
      <c r="F360"/>
      <c r="G360"/>
      <c r="H360" s="344">
        <v>6.96</v>
      </c>
      <c r="I360" s="344">
        <v>1.87</v>
      </c>
      <c r="J360"/>
      <c r="K360"/>
      <c r="L360"/>
      <c r="M360"/>
      <c r="N360" s="346">
        <v>46</v>
      </c>
      <c r="O360"/>
      <c r="P360"/>
      <c r="Q360"/>
      <c r="R360" s="346">
        <v>1</v>
      </c>
      <c r="S360" s="345">
        <v>0.33800000000000002</v>
      </c>
      <c r="T360"/>
      <c r="U360"/>
      <c r="V360" s="345">
        <v>0.107</v>
      </c>
      <c r="W360" s="345">
        <v>0.38</v>
      </c>
      <c r="X360"/>
      <c r="Y360"/>
      <c r="Z360"/>
      <c r="AA360"/>
      <c r="AB360"/>
      <c r="AC360" s="347">
        <v>34.799999999999997</v>
      </c>
      <c r="AD360"/>
      <c r="AE360"/>
      <c r="AF360"/>
      <c r="AG360"/>
      <c r="AH360" s="347">
        <v>69.599999999999994</v>
      </c>
      <c r="AI360"/>
      <c r="AJ360" s="347">
        <v>24.7</v>
      </c>
      <c r="AK360"/>
      <c r="AL360" s="347">
        <v>7.2</v>
      </c>
      <c r="AM360" s="345">
        <v>4.2000000000000003E-2</v>
      </c>
      <c r="AN360"/>
      <c r="AO360" s="347">
        <v>4.5</v>
      </c>
      <c r="AP360" s="344">
        <v>70.41</v>
      </c>
      <c r="AQ360" s="344">
        <v>0.59</v>
      </c>
      <c r="AR360"/>
      <c r="AS360"/>
      <c r="AT360"/>
      <c r="AU360"/>
      <c r="AV360" s="345">
        <v>14.228</v>
      </c>
      <c r="AW360" s="345">
        <v>13.016999999999999</v>
      </c>
      <c r="AX360"/>
      <c r="AY360"/>
      <c r="AZ360"/>
      <c r="BA360"/>
      <c r="BB360"/>
      <c r="BC360"/>
      <c r="BD360" s="344">
        <v>32.43</v>
      </c>
      <c r="BE360" s="344"/>
      <c r="BF360" s="344">
        <v>15.59</v>
      </c>
    </row>
    <row r="361" spans="1:58" x14ac:dyDescent="0.25">
      <c r="A361" s="232">
        <v>41266</v>
      </c>
      <c r="B361" s="349">
        <f t="shared" ref="B361" si="548">(B359+B360)/2</f>
        <v>5.33</v>
      </c>
      <c r="C361" s="339">
        <f>(C358+C359)/2</f>
        <v>6.1449999999999996</v>
      </c>
      <c r="D361"/>
      <c r="E361"/>
      <c r="F361"/>
      <c r="G361"/>
      <c r="H361" s="349">
        <f>(H359+H360)/2</f>
        <v>6.74</v>
      </c>
      <c r="I361" s="344">
        <v>1.85</v>
      </c>
      <c r="J361"/>
      <c r="K361"/>
      <c r="L361"/>
      <c r="M361"/>
      <c r="N361" s="349">
        <f t="shared" ref="N361" si="549">(N359+N360)/2</f>
        <v>46.5</v>
      </c>
      <c r="O361"/>
      <c r="P361"/>
      <c r="Q361"/>
      <c r="R361" s="349">
        <f t="shared" ref="R361" si="550">(R359+R360)/2</f>
        <v>2.5</v>
      </c>
      <c r="S361" s="349">
        <f>(S359+S360)/2</f>
        <v>0.33850000000000002</v>
      </c>
      <c r="T361"/>
      <c r="U361"/>
      <c r="V361" s="349">
        <f t="shared" ref="V361:W361" si="551">(V359+V360)/2</f>
        <v>0.20099999999999998</v>
      </c>
      <c r="W361" s="349">
        <f t="shared" si="551"/>
        <v>0.377</v>
      </c>
      <c r="X361"/>
      <c r="Y361"/>
      <c r="Z361"/>
      <c r="AA361"/>
      <c r="AB361"/>
      <c r="AC361" s="349">
        <f t="shared" ref="AC361" si="552">(AC359+AC360)/2</f>
        <v>33.15</v>
      </c>
      <c r="AD361"/>
      <c r="AE361"/>
      <c r="AF361"/>
      <c r="AG361"/>
      <c r="AH361" s="349">
        <f t="shared" ref="AH361" si="553">(AH359+AH360)/2</f>
        <v>66.3</v>
      </c>
      <c r="AI361"/>
      <c r="AJ361" s="349">
        <f t="shared" ref="AJ361" si="554">(AJ359+AJ360)/2</f>
        <v>24.549999999999997</v>
      </c>
      <c r="AK361"/>
      <c r="AL361" s="349">
        <f t="shared" ref="AL361:AM361" si="555">(AL359+AL360)/2</f>
        <v>7.5</v>
      </c>
      <c r="AM361" s="349">
        <f t="shared" si="555"/>
        <v>3.5500000000000004E-2</v>
      </c>
      <c r="AN361"/>
      <c r="AO361" s="349">
        <f t="shared" ref="AO361" si="556">(AO359+AO360)/2</f>
        <v>4.55</v>
      </c>
      <c r="AP361" s="344">
        <v>65.16</v>
      </c>
      <c r="AQ361" s="344">
        <v>0.5</v>
      </c>
      <c r="AR361"/>
      <c r="AS361"/>
      <c r="AT361"/>
      <c r="AU361"/>
      <c r="AV361" s="345">
        <v>13.788</v>
      </c>
      <c r="AW361" s="345">
        <v>12.573</v>
      </c>
      <c r="AX361"/>
      <c r="AY361"/>
      <c r="AZ361"/>
      <c r="BA361"/>
      <c r="BB361"/>
      <c r="BC361"/>
      <c r="BD361" s="349">
        <f>(BD359+BD360)/2</f>
        <v>33.984999999999999</v>
      </c>
      <c r="BE361" s="344"/>
      <c r="BF361" s="344"/>
    </row>
    <row r="362" spans="1:58" x14ac:dyDescent="0.25">
      <c r="A362" s="232">
        <v>41267</v>
      </c>
      <c r="B362" s="344">
        <v>5.47</v>
      </c>
      <c r="C362" s="345">
        <v>5.33</v>
      </c>
      <c r="D362"/>
      <c r="E362"/>
      <c r="F362"/>
      <c r="G362"/>
      <c r="H362" s="344">
        <v>7.63</v>
      </c>
      <c r="I362" s="344">
        <v>1.85</v>
      </c>
      <c r="J362"/>
      <c r="K362"/>
      <c r="L362"/>
      <c r="M362"/>
      <c r="N362" s="346">
        <v>47</v>
      </c>
      <c r="O362"/>
      <c r="P362"/>
      <c r="Q362"/>
      <c r="R362" s="346">
        <v>0</v>
      </c>
      <c r="S362" s="345">
        <v>0.314</v>
      </c>
      <c r="T362"/>
      <c r="U362"/>
      <c r="V362" s="345">
        <v>0.113</v>
      </c>
      <c r="W362" s="345">
        <v>0.38</v>
      </c>
      <c r="X362"/>
      <c r="Y362"/>
      <c r="Z362"/>
      <c r="AA362"/>
      <c r="AB362"/>
      <c r="AC362" s="347">
        <v>33.9</v>
      </c>
      <c r="AD362"/>
      <c r="AE362"/>
      <c r="AF362"/>
      <c r="AG362"/>
      <c r="AH362" s="347">
        <v>67.900000000000006</v>
      </c>
      <c r="AI362"/>
      <c r="AJ362" s="347">
        <v>24.3</v>
      </c>
      <c r="AK362"/>
      <c r="AL362" s="347">
        <v>6.8</v>
      </c>
      <c r="AM362" s="345">
        <v>6.2E-2</v>
      </c>
      <c r="AN362"/>
      <c r="AO362" s="347">
        <v>4.4000000000000004</v>
      </c>
      <c r="AP362" s="344">
        <v>79.010000000000005</v>
      </c>
      <c r="AQ362" s="344">
        <v>0.92</v>
      </c>
      <c r="AR362"/>
      <c r="AS362"/>
      <c r="AT362"/>
      <c r="AU362"/>
      <c r="AV362" s="345">
        <v>14.314</v>
      </c>
      <c r="AW362" s="345">
        <v>12.964</v>
      </c>
      <c r="AX362"/>
      <c r="AY362"/>
      <c r="AZ362"/>
      <c r="BA362"/>
      <c r="BB362"/>
      <c r="BC362"/>
      <c r="BD362" s="344">
        <v>33.35</v>
      </c>
      <c r="BE362" s="344"/>
      <c r="BF362" s="344">
        <v>17.37</v>
      </c>
    </row>
    <row r="363" spans="1:58" x14ac:dyDescent="0.25">
      <c r="A363" s="232">
        <v>41268</v>
      </c>
      <c r="B363" s="344">
        <v>5.39</v>
      </c>
      <c r="C363" s="345">
        <v>5.31</v>
      </c>
      <c r="D363"/>
      <c r="E363"/>
      <c r="F363"/>
      <c r="G363"/>
      <c r="H363" s="344">
        <v>7.65</v>
      </c>
      <c r="I363" s="344">
        <v>1.78</v>
      </c>
      <c r="J363"/>
      <c r="K363"/>
      <c r="L363"/>
      <c r="M363"/>
      <c r="N363" s="346">
        <v>42</v>
      </c>
      <c r="O363"/>
      <c r="P363"/>
      <c r="Q363"/>
      <c r="R363" s="346">
        <v>0</v>
      </c>
      <c r="S363" s="345">
        <v>0.29399999999999998</v>
      </c>
      <c r="T363"/>
      <c r="U363"/>
      <c r="V363" s="345">
        <v>8.3000000000000004E-2</v>
      </c>
      <c r="W363" s="345">
        <v>0.38700000000000001</v>
      </c>
      <c r="X363"/>
      <c r="Y363"/>
      <c r="Z363"/>
      <c r="AA363"/>
      <c r="AB363"/>
      <c r="AC363" s="347">
        <v>34.700000000000003</v>
      </c>
      <c r="AD363"/>
      <c r="AE363"/>
      <c r="AF363"/>
      <c r="AG363"/>
      <c r="AH363" s="347">
        <v>69.5</v>
      </c>
      <c r="AI363"/>
      <c r="AJ363" s="347">
        <v>26.7</v>
      </c>
      <c r="AK363"/>
      <c r="AL363" s="347">
        <v>8.3000000000000007</v>
      </c>
      <c r="AM363" s="345">
        <v>4.7E-2</v>
      </c>
      <c r="AN363"/>
      <c r="AO363" s="347">
        <v>4.3</v>
      </c>
      <c r="AP363" s="344">
        <v>53.29</v>
      </c>
      <c r="AQ363" s="344">
        <v>0.32</v>
      </c>
      <c r="AR363"/>
      <c r="AS363"/>
      <c r="AT363"/>
      <c r="AU363"/>
      <c r="AV363" s="345">
        <v>12.874000000000001</v>
      </c>
      <c r="AW363" s="345">
        <v>11.512</v>
      </c>
      <c r="AX363"/>
      <c r="AY363"/>
      <c r="AZ363"/>
      <c r="BA363"/>
      <c r="BB363"/>
      <c r="BC363"/>
      <c r="BD363" s="344">
        <v>35.29</v>
      </c>
      <c r="BE363" s="344"/>
      <c r="BF363" s="344">
        <v>16.91</v>
      </c>
    </row>
    <row r="364" spans="1:58" x14ac:dyDescent="0.25">
      <c r="A364" s="232">
        <v>41269</v>
      </c>
      <c r="B364" s="344">
        <v>5.27</v>
      </c>
      <c r="C364" s="345">
        <v>5.16</v>
      </c>
      <c r="D364"/>
      <c r="E364"/>
      <c r="F364"/>
      <c r="G364"/>
      <c r="H364" s="344">
        <v>7.52</v>
      </c>
      <c r="I364" s="344">
        <v>1.89</v>
      </c>
      <c r="J364"/>
      <c r="K364"/>
      <c r="L364"/>
      <c r="M364"/>
      <c r="N364" s="346">
        <v>45</v>
      </c>
      <c r="O364"/>
      <c r="P364"/>
      <c r="Q364"/>
      <c r="R364" s="346">
        <v>0</v>
      </c>
      <c r="S364" s="345">
        <v>0.308</v>
      </c>
      <c r="T364"/>
      <c r="U364"/>
      <c r="V364" s="345">
        <v>0.104</v>
      </c>
      <c r="W364" s="345">
        <v>0.374</v>
      </c>
      <c r="X364"/>
      <c r="Y364"/>
      <c r="Z364"/>
      <c r="AA364"/>
      <c r="AB364"/>
      <c r="AC364" s="347">
        <v>34.799999999999997</v>
      </c>
      <c r="AD364"/>
      <c r="AE364"/>
      <c r="AF364"/>
      <c r="AG364"/>
      <c r="AH364" s="347">
        <v>69.599999999999994</v>
      </c>
      <c r="AI364"/>
      <c r="AJ364" s="347">
        <v>25.5</v>
      </c>
      <c r="AK364"/>
      <c r="AL364" s="347">
        <v>7.9</v>
      </c>
      <c r="AM364" s="345">
        <v>4.1000000000000002E-2</v>
      </c>
      <c r="AN364"/>
      <c r="AO364" s="347">
        <v>43</v>
      </c>
      <c r="AP364" s="344">
        <v>64.290000000000006</v>
      </c>
      <c r="AQ364" s="344">
        <v>0.53</v>
      </c>
      <c r="AR364"/>
      <c r="AS364"/>
      <c r="AT364"/>
      <c r="AU364"/>
      <c r="AV364" s="345">
        <v>13.27</v>
      </c>
      <c r="AW364" s="345">
        <v>12.06</v>
      </c>
      <c r="AX364"/>
      <c r="AY364"/>
      <c r="AZ364"/>
      <c r="BA364"/>
      <c r="BB364"/>
      <c r="BC364"/>
      <c r="BD364" s="344">
        <v>40.54</v>
      </c>
      <c r="BE364" s="344"/>
      <c r="BF364" s="344">
        <v>16.73</v>
      </c>
    </row>
    <row r="365" spans="1:58" x14ac:dyDescent="0.25">
      <c r="A365" s="232">
        <v>41270</v>
      </c>
      <c r="B365" s="344">
        <v>5.34</v>
      </c>
      <c r="C365" s="345">
        <v>5.17</v>
      </c>
      <c r="D365"/>
      <c r="E365"/>
      <c r="F365"/>
      <c r="G365"/>
      <c r="H365" s="344">
        <v>7.5</v>
      </c>
      <c r="I365" s="344">
        <v>1.89</v>
      </c>
      <c r="J365"/>
      <c r="K365"/>
      <c r="L365"/>
      <c r="M365"/>
      <c r="N365" s="346">
        <v>48</v>
      </c>
      <c r="O365"/>
      <c r="P365"/>
      <c r="Q365"/>
      <c r="R365" s="346">
        <v>1</v>
      </c>
      <c r="S365" s="345">
        <v>0.312</v>
      </c>
      <c r="T365"/>
      <c r="U365"/>
      <c r="V365" s="345">
        <v>9.9000000000000005E-2</v>
      </c>
      <c r="W365" s="345">
        <v>0.38300000000000001</v>
      </c>
      <c r="X365"/>
      <c r="Y365"/>
      <c r="Z365"/>
      <c r="AA365"/>
      <c r="AB365"/>
      <c r="AC365" s="347">
        <v>35.799999999999997</v>
      </c>
      <c r="AD365"/>
      <c r="AE365"/>
      <c r="AF365"/>
      <c r="AG365"/>
      <c r="AH365" s="347">
        <v>71.599999999999994</v>
      </c>
      <c r="AI365"/>
      <c r="AJ365" s="347">
        <v>24.7</v>
      </c>
      <c r="AK365"/>
      <c r="AL365" s="347">
        <v>7.7</v>
      </c>
      <c r="AM365" s="345">
        <v>3.7999999999999999E-2</v>
      </c>
      <c r="AN365"/>
      <c r="AO365" s="347">
        <v>4.7</v>
      </c>
      <c r="AP365" s="344">
        <v>70.12</v>
      </c>
      <c r="AQ365" s="344">
        <v>0.53</v>
      </c>
      <c r="AR365"/>
      <c r="AS365"/>
      <c r="AT365"/>
      <c r="AU365"/>
      <c r="AV365" s="345">
        <v>13.9</v>
      </c>
      <c r="AW365" s="345">
        <v>13.16</v>
      </c>
      <c r="AX365"/>
      <c r="AY365"/>
      <c r="AZ365"/>
      <c r="BA365"/>
      <c r="BB365"/>
      <c r="BC365"/>
      <c r="BD365" s="344">
        <v>34.35</v>
      </c>
      <c r="BE365" s="344"/>
      <c r="BF365" s="344">
        <v>14.83</v>
      </c>
    </row>
    <row r="366" spans="1:58" x14ac:dyDescent="0.25">
      <c r="A366" s="232">
        <v>41271</v>
      </c>
      <c r="B366" s="344">
        <v>5.96</v>
      </c>
      <c r="C366" s="345">
        <v>5.27</v>
      </c>
      <c r="D366"/>
      <c r="E366"/>
      <c r="F366"/>
      <c r="G366"/>
      <c r="H366" s="344">
        <v>7.5</v>
      </c>
      <c r="I366" s="344">
        <v>1.88</v>
      </c>
      <c r="J366"/>
      <c r="K366"/>
      <c r="L366"/>
      <c r="M366"/>
      <c r="N366" s="346">
        <v>40</v>
      </c>
      <c r="O366"/>
      <c r="P366"/>
      <c r="Q366"/>
      <c r="R366" s="346">
        <v>0</v>
      </c>
      <c r="S366" s="345">
        <v>0.315</v>
      </c>
      <c r="T366"/>
      <c r="U366"/>
      <c r="V366" s="345">
        <v>0.10199999999999999</v>
      </c>
      <c r="W366" s="345">
        <v>0.38300000000000001</v>
      </c>
      <c r="X366"/>
      <c r="Y366"/>
      <c r="Z366"/>
      <c r="AA366"/>
      <c r="AB366"/>
      <c r="AC366" s="347">
        <v>35.700000000000003</v>
      </c>
      <c r="AD366"/>
      <c r="AE366"/>
      <c r="AF366"/>
      <c r="AG366"/>
      <c r="AH366" s="347">
        <v>71.400000000000006</v>
      </c>
      <c r="AI366"/>
      <c r="AJ366" s="347">
        <v>27.3</v>
      </c>
      <c r="AK366"/>
      <c r="AL366" s="347">
        <v>8.1</v>
      </c>
      <c r="AM366" s="345">
        <v>5.6000000000000001E-2</v>
      </c>
      <c r="AN366"/>
      <c r="AO366" s="347">
        <v>4.3</v>
      </c>
      <c r="AP366" s="344">
        <v>70.510000000000005</v>
      </c>
      <c r="AQ366" s="344">
        <v>0.64</v>
      </c>
      <c r="AR366"/>
      <c r="AS366"/>
      <c r="AT366"/>
      <c r="AU366"/>
      <c r="AV366" s="345">
        <v>13.42</v>
      </c>
      <c r="AW366" s="345">
        <v>12.71</v>
      </c>
      <c r="AX366"/>
      <c r="AY366"/>
      <c r="AZ366"/>
      <c r="BA366"/>
      <c r="BB366"/>
      <c r="BC366"/>
      <c r="BD366" s="344">
        <v>35.21</v>
      </c>
      <c r="BE366" s="344"/>
      <c r="BF366" s="344">
        <v>16.53</v>
      </c>
    </row>
    <row r="367" spans="1:58" x14ac:dyDescent="0.25">
      <c r="A367" s="232">
        <v>41272</v>
      </c>
      <c r="B367" s="344">
        <v>6.28</v>
      </c>
      <c r="C367" s="345">
        <v>5.14</v>
      </c>
      <c r="D367"/>
      <c r="E367"/>
      <c r="F367"/>
      <c r="G367"/>
      <c r="H367" s="344">
        <v>7.48</v>
      </c>
      <c r="I367" s="344">
        <v>1.8</v>
      </c>
      <c r="J367"/>
      <c r="K367"/>
      <c r="L367"/>
      <c r="M367"/>
      <c r="N367" s="346">
        <v>44</v>
      </c>
      <c r="O367"/>
      <c r="P367"/>
      <c r="Q367"/>
      <c r="R367" s="346">
        <v>0</v>
      </c>
      <c r="S367" s="345">
        <v>0.308</v>
      </c>
      <c r="T367"/>
      <c r="U367"/>
      <c r="V367" s="345">
        <v>0.107</v>
      </c>
      <c r="W367" s="345">
        <v>0.373</v>
      </c>
      <c r="X367"/>
      <c r="Y367"/>
      <c r="Z367"/>
      <c r="AA367"/>
      <c r="AB367"/>
      <c r="AC367" s="347">
        <v>33.5</v>
      </c>
      <c r="AD367"/>
      <c r="AE367"/>
      <c r="AF367"/>
      <c r="AG367"/>
      <c r="AH367" s="347">
        <v>67.099999999999994</v>
      </c>
      <c r="AI367"/>
      <c r="AJ367" s="347">
        <v>26.8</v>
      </c>
      <c r="AK367"/>
      <c r="AL367" s="347">
        <v>6.9</v>
      </c>
      <c r="AM367" s="345">
        <v>9.6000000000000002E-2</v>
      </c>
      <c r="AN367"/>
      <c r="AO367" s="347">
        <v>4.4000000000000004</v>
      </c>
      <c r="AP367" s="344">
        <v>59.64</v>
      </c>
      <c r="AQ367" s="344">
        <v>0.34</v>
      </c>
      <c r="AR367"/>
      <c r="AS367"/>
      <c r="AT367"/>
      <c r="AU367"/>
      <c r="AV367" s="345">
        <v>13.31</v>
      </c>
      <c r="AW367" s="345">
        <v>13.11</v>
      </c>
      <c r="AX367"/>
      <c r="AY367"/>
      <c r="AZ367"/>
      <c r="BA367"/>
      <c r="BB367"/>
      <c r="BC367"/>
      <c r="BD367" s="344">
        <v>38.020000000000003</v>
      </c>
      <c r="BE367" s="344"/>
      <c r="BF367" s="344">
        <v>15.77</v>
      </c>
    </row>
    <row r="368" spans="1:58" x14ac:dyDescent="0.25">
      <c r="A368" s="232">
        <v>41273</v>
      </c>
      <c r="B368" s="349">
        <f t="shared" ref="B368" si="557">(B366+B367)/2</f>
        <v>6.12</v>
      </c>
      <c r="C368" s="339">
        <f>(C365+C366)/2</f>
        <v>5.22</v>
      </c>
      <c r="D368"/>
      <c r="E368"/>
      <c r="F368"/>
      <c r="G368"/>
      <c r="H368" s="349">
        <f>(H366+H367)/2</f>
        <v>7.49</v>
      </c>
      <c r="I368" s="344">
        <v>1.99</v>
      </c>
      <c r="J368"/>
      <c r="K368"/>
      <c r="L368"/>
      <c r="M368"/>
      <c r="N368" s="349">
        <f t="shared" ref="N368" si="558">(N366+N367)/2</f>
        <v>42</v>
      </c>
      <c r="O368"/>
      <c r="P368"/>
      <c r="Q368"/>
      <c r="R368" s="349">
        <f t="shared" ref="R368" si="559">(R366+R367)/2</f>
        <v>0</v>
      </c>
      <c r="S368" s="349">
        <f>(S366+S367)/2</f>
        <v>0.3115</v>
      </c>
      <c r="T368"/>
      <c r="U368"/>
      <c r="V368" s="349">
        <f t="shared" ref="V368:W368" si="560">(V366+V367)/2</f>
        <v>0.1045</v>
      </c>
      <c r="W368" s="349">
        <f t="shared" si="560"/>
        <v>0.378</v>
      </c>
      <c r="X368"/>
      <c r="Y368"/>
      <c r="Z368"/>
      <c r="AA368"/>
      <c r="AB368"/>
      <c r="AC368" s="349">
        <f t="shared" ref="AC368" si="561">(AC366+AC367)/2</f>
        <v>34.6</v>
      </c>
      <c r="AD368"/>
      <c r="AE368"/>
      <c r="AF368"/>
      <c r="AG368"/>
      <c r="AH368" s="349">
        <f t="shared" ref="AH368" si="562">(AH366+AH367)/2</f>
        <v>69.25</v>
      </c>
      <c r="AI368"/>
      <c r="AJ368" s="349">
        <f t="shared" ref="AJ368" si="563">(AJ366+AJ367)/2</f>
        <v>27.05</v>
      </c>
      <c r="AK368"/>
      <c r="AL368" s="349">
        <f t="shared" ref="AL368:AM368" si="564">(AL366+AL367)/2</f>
        <v>7.5</v>
      </c>
      <c r="AM368" s="349">
        <f t="shared" si="564"/>
        <v>7.5999999999999998E-2</v>
      </c>
      <c r="AN368"/>
      <c r="AO368" s="349">
        <f t="shared" ref="AO368" si="565">(AO366+AO367)/2</f>
        <v>4.3499999999999996</v>
      </c>
      <c r="AP368" s="344">
        <v>64.739999999999995</v>
      </c>
      <c r="AQ368" s="344">
        <v>0.22</v>
      </c>
      <c r="AR368"/>
      <c r="AS368"/>
      <c r="AT368"/>
      <c r="AU368"/>
      <c r="AV368" s="345">
        <v>13.551</v>
      </c>
      <c r="AW368" s="345">
        <v>13.313000000000001</v>
      </c>
      <c r="AX368"/>
      <c r="AY368"/>
      <c r="AZ368"/>
      <c r="BA368"/>
      <c r="BB368"/>
      <c r="BC368"/>
      <c r="BD368" s="344">
        <v>38.020000000000003</v>
      </c>
      <c r="BE368" s="344"/>
      <c r="BF368" s="344">
        <v>15.77</v>
      </c>
    </row>
    <row r="369" spans="1:58" ht="15.75" thickBot="1" x14ac:dyDescent="0.3">
      <c r="A369" s="232">
        <v>41274</v>
      </c>
      <c r="B369" s="362">
        <v>5.27</v>
      </c>
      <c r="C369" s="365">
        <v>5.28</v>
      </c>
      <c r="D369"/>
      <c r="E369"/>
      <c r="F369"/>
      <c r="G369"/>
      <c r="H369" s="362">
        <v>7.61</v>
      </c>
      <c r="I369" s="362">
        <v>2.0299999999999998</v>
      </c>
      <c r="J369"/>
      <c r="K369"/>
      <c r="L369"/>
      <c r="M369"/>
      <c r="N369" s="366">
        <v>46</v>
      </c>
      <c r="O369"/>
      <c r="P369"/>
      <c r="Q369"/>
      <c r="R369" s="366">
        <v>0</v>
      </c>
      <c r="S369" s="365">
        <v>0.30599999999999999</v>
      </c>
      <c r="T369"/>
      <c r="U369"/>
      <c r="V369" s="365">
        <v>9.7000000000000003E-2</v>
      </c>
      <c r="W369" s="365">
        <v>0.39800000000000002</v>
      </c>
      <c r="X369"/>
      <c r="Y369"/>
      <c r="Z369"/>
      <c r="AA369"/>
      <c r="AB369"/>
      <c r="AC369" s="367">
        <v>32.299999999999997</v>
      </c>
      <c r="AD369"/>
      <c r="AE369"/>
      <c r="AF369"/>
      <c r="AG369"/>
      <c r="AH369" s="367">
        <v>64.599999999999994</v>
      </c>
      <c r="AI369"/>
      <c r="AJ369" s="367">
        <v>24.8</v>
      </c>
      <c r="AK369"/>
      <c r="AL369" s="367">
        <v>7.6</v>
      </c>
      <c r="AM369" s="365">
        <v>4.7E-2</v>
      </c>
      <c r="AN369"/>
      <c r="AO369" s="367">
        <v>4.3</v>
      </c>
      <c r="AP369" s="362">
        <v>65.11</v>
      </c>
      <c r="AQ369" s="362">
        <v>0.24</v>
      </c>
      <c r="AR369"/>
      <c r="AS369"/>
      <c r="AT369"/>
      <c r="AU369"/>
      <c r="AV369" s="365">
        <v>14.186999999999999</v>
      </c>
      <c r="AW369" s="365">
        <v>13.010999999999999</v>
      </c>
      <c r="AX369"/>
      <c r="AY369"/>
      <c r="AZ369"/>
      <c r="BA369"/>
      <c r="BB369"/>
      <c r="BC369"/>
      <c r="BD369" s="362">
        <v>36.31</v>
      </c>
      <c r="BE369" s="362"/>
      <c r="BF369" s="362">
        <v>15.58</v>
      </c>
    </row>
    <row r="370" spans="1:58" x14ac:dyDescent="0.25">
      <c r="B370"/>
      <c r="C370"/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</row>
  </sheetData>
  <mergeCells count="14">
    <mergeCell ref="AZ2:BB2"/>
    <mergeCell ref="BC2:BF2"/>
    <mergeCell ref="AI2:AJ2"/>
    <mergeCell ref="AK2:AL2"/>
    <mergeCell ref="AN2:AO2"/>
    <mergeCell ref="AR2:AS2"/>
    <mergeCell ref="AT2:AU2"/>
    <mergeCell ref="AV2:AY2"/>
    <mergeCell ref="B2:H2"/>
    <mergeCell ref="I2:L2"/>
    <mergeCell ref="M2:R2"/>
    <mergeCell ref="S2:X2"/>
    <mergeCell ref="Y2:AC2"/>
    <mergeCell ref="AD2:AH2"/>
  </mergeCells>
  <pageMargins left="0.7" right="0.7" top="0.75" bottom="0.75" header="0.3" footer="0.3"/>
  <pageSetup orientation="portrait" horizontalDpi="1200" verticalDpi="12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D4EA6A-6A01-40E5-8F94-F304ACED3E09}">
  <dimension ref="A1:BW370"/>
  <sheetViews>
    <sheetView zoomScale="90" zoomScaleNormal="90" workbookViewId="0">
      <selection activeCell="S403" sqref="S403:Y414"/>
    </sheetView>
  </sheetViews>
  <sheetFormatPr defaultRowHeight="15" x14ac:dyDescent="0.25"/>
  <cols>
    <col min="1" max="1" width="11.85546875" style="83" customWidth="1"/>
    <col min="2" max="6" width="9.140625" style="83"/>
    <col min="7" max="7" width="10.42578125" style="83" customWidth="1"/>
    <col min="8" max="23" width="9.140625" style="83"/>
    <col min="24" max="24" width="9.7109375" style="83" customWidth="1"/>
    <col min="25" max="38" width="9.140625" style="83"/>
    <col min="39" max="39" width="12.140625" style="83" customWidth="1"/>
    <col min="40" max="42" width="9.140625" style="83"/>
    <col min="43" max="43" width="11.140625" style="83" customWidth="1"/>
    <col min="44" max="56" width="9.140625" style="83"/>
    <col min="57" max="57" width="9.85546875" style="83" customWidth="1"/>
    <col min="58" max="58" width="10.5703125" style="83" customWidth="1"/>
    <col min="59" max="65" width="9.140625" style="83"/>
    <col min="66" max="66" width="14.42578125" style="83" bestFit="1" customWidth="1"/>
    <col min="67" max="16384" width="9.140625" style="83"/>
  </cols>
  <sheetData>
    <row r="1" spans="1:75" ht="15.75" thickBot="1" x14ac:dyDescent="0.3">
      <c r="A1" s="89" t="s">
        <v>211</v>
      </c>
    </row>
    <row r="2" spans="1:75" x14ac:dyDescent="0.25">
      <c r="A2" s="89"/>
      <c r="B2" s="91" t="s">
        <v>1</v>
      </c>
      <c r="C2" s="92"/>
      <c r="D2" s="92"/>
      <c r="E2" s="92"/>
      <c r="F2" s="92"/>
      <c r="G2" s="92"/>
      <c r="H2" s="93"/>
      <c r="I2" s="91" t="s">
        <v>2</v>
      </c>
      <c r="J2" s="92"/>
      <c r="K2" s="92"/>
      <c r="L2" s="93"/>
      <c r="M2" s="91" t="s">
        <v>3</v>
      </c>
      <c r="N2" s="92"/>
      <c r="O2" s="92"/>
      <c r="P2" s="92"/>
      <c r="Q2" s="92"/>
      <c r="R2" s="93"/>
      <c r="S2" s="94" t="s">
        <v>4</v>
      </c>
      <c r="T2" s="95"/>
      <c r="U2" s="95"/>
      <c r="V2" s="95"/>
      <c r="W2" s="95"/>
      <c r="X2" s="96"/>
      <c r="Y2" s="94" t="s">
        <v>5</v>
      </c>
      <c r="Z2" s="95"/>
      <c r="AA2" s="95"/>
      <c r="AB2" s="95"/>
      <c r="AC2" s="96"/>
      <c r="AD2" s="94" t="s">
        <v>6</v>
      </c>
      <c r="AE2" s="95"/>
      <c r="AF2" s="95"/>
      <c r="AG2" s="95"/>
      <c r="AH2" s="96"/>
      <c r="AI2" s="94" t="s">
        <v>7</v>
      </c>
      <c r="AJ2" s="96"/>
      <c r="AK2" s="94" t="s">
        <v>8</v>
      </c>
      <c r="AL2" s="96"/>
      <c r="AM2" s="97" t="s">
        <v>9</v>
      </c>
      <c r="AN2" s="94" t="s">
        <v>10</v>
      </c>
      <c r="AO2" s="96"/>
      <c r="AP2" s="98" t="s">
        <v>67</v>
      </c>
      <c r="AQ2" s="97" t="s">
        <v>11</v>
      </c>
      <c r="AR2" s="94" t="s">
        <v>12</v>
      </c>
      <c r="AS2" s="95"/>
      <c r="AT2" s="95" t="s">
        <v>13</v>
      </c>
      <c r="AU2" s="96"/>
      <c r="AV2" s="94" t="s">
        <v>212</v>
      </c>
      <c r="AW2" s="95"/>
      <c r="AX2" s="95"/>
      <c r="AY2" s="96"/>
      <c r="AZ2" s="94" t="s">
        <v>15</v>
      </c>
      <c r="BA2" s="95"/>
      <c r="BB2" s="96"/>
      <c r="BC2" s="94" t="s">
        <v>16</v>
      </c>
      <c r="BD2" s="95"/>
      <c r="BE2" s="95"/>
      <c r="BF2" s="96"/>
      <c r="BN2" s="99" t="s">
        <v>17</v>
      </c>
    </row>
    <row r="3" spans="1:75" x14ac:dyDescent="0.25">
      <c r="A3" s="100" t="s">
        <v>18</v>
      </c>
      <c r="B3" s="102" t="s">
        <v>19</v>
      </c>
      <c r="C3" s="100" t="s">
        <v>20</v>
      </c>
      <c r="D3" s="100" t="s">
        <v>21</v>
      </c>
      <c r="E3" s="100" t="s">
        <v>22</v>
      </c>
      <c r="F3" s="100" t="s">
        <v>23</v>
      </c>
      <c r="G3" s="100" t="s">
        <v>24</v>
      </c>
      <c r="H3" s="103" t="s">
        <v>25</v>
      </c>
      <c r="I3" s="102" t="s">
        <v>26</v>
      </c>
      <c r="J3" s="100" t="s">
        <v>27</v>
      </c>
      <c r="K3" s="100" t="s">
        <v>28</v>
      </c>
      <c r="L3" s="103" t="s">
        <v>29</v>
      </c>
      <c r="M3" s="102" t="s">
        <v>30</v>
      </c>
      <c r="N3" s="100" t="s">
        <v>31</v>
      </c>
      <c r="O3" s="104" t="s">
        <v>32</v>
      </c>
      <c r="P3" s="104" t="s">
        <v>33</v>
      </c>
      <c r="Q3" s="104" t="s">
        <v>34</v>
      </c>
      <c r="R3" s="105" t="s">
        <v>35</v>
      </c>
      <c r="S3" s="106" t="s">
        <v>19</v>
      </c>
      <c r="T3" s="104" t="s">
        <v>36</v>
      </c>
      <c r="U3" s="104" t="s">
        <v>22</v>
      </c>
      <c r="V3" s="104" t="s">
        <v>23</v>
      </c>
      <c r="W3" s="104" t="s">
        <v>25</v>
      </c>
      <c r="X3" s="105" t="s">
        <v>24</v>
      </c>
      <c r="Y3" s="106" t="s">
        <v>19</v>
      </c>
      <c r="Z3" s="104" t="s">
        <v>20</v>
      </c>
      <c r="AA3" s="104" t="s">
        <v>22</v>
      </c>
      <c r="AB3" s="104" t="s">
        <v>23</v>
      </c>
      <c r="AC3" s="105" t="s">
        <v>25</v>
      </c>
      <c r="AD3" s="106" t="s">
        <v>19</v>
      </c>
      <c r="AE3" s="104" t="s">
        <v>20</v>
      </c>
      <c r="AF3" s="104" t="s">
        <v>22</v>
      </c>
      <c r="AG3" s="104" t="s">
        <v>23</v>
      </c>
      <c r="AH3" s="105" t="s">
        <v>25</v>
      </c>
      <c r="AI3" s="106" t="s">
        <v>19</v>
      </c>
      <c r="AJ3" s="105" t="s">
        <v>25</v>
      </c>
      <c r="AK3" s="106" t="s">
        <v>19</v>
      </c>
      <c r="AL3" s="105" t="s">
        <v>25</v>
      </c>
      <c r="AM3" s="107" t="s">
        <v>37</v>
      </c>
      <c r="AN3" s="106" t="s">
        <v>19</v>
      </c>
      <c r="AO3" s="105" t="s">
        <v>25</v>
      </c>
      <c r="AP3" s="105"/>
      <c r="AQ3" s="107"/>
      <c r="AR3" s="106" t="s">
        <v>19</v>
      </c>
      <c r="AS3" s="104" t="s">
        <v>23</v>
      </c>
      <c r="AT3" s="104" t="s">
        <v>19</v>
      </c>
      <c r="AU3" s="105" t="s">
        <v>23</v>
      </c>
      <c r="AV3" s="106" t="s">
        <v>19</v>
      </c>
      <c r="AW3" s="104" t="s">
        <v>25</v>
      </c>
      <c r="AX3" s="104" t="s">
        <v>23</v>
      </c>
      <c r="AY3" s="105" t="s">
        <v>38</v>
      </c>
      <c r="AZ3" s="104" t="s">
        <v>39</v>
      </c>
      <c r="BA3" s="104" t="s">
        <v>40</v>
      </c>
      <c r="BB3" s="105" t="s">
        <v>41</v>
      </c>
      <c r="BC3" s="106" t="s">
        <v>2</v>
      </c>
      <c r="BD3" s="104" t="s">
        <v>42</v>
      </c>
      <c r="BE3" s="104" t="s">
        <v>43</v>
      </c>
      <c r="BF3" s="105" t="s">
        <v>44</v>
      </c>
      <c r="BG3" s="104"/>
      <c r="BH3" s="104"/>
      <c r="BI3" s="104"/>
      <c r="BJ3" s="104"/>
      <c r="BK3" s="104"/>
      <c r="BL3" s="104"/>
      <c r="BM3" s="104"/>
      <c r="BN3" s="108" t="s">
        <v>45</v>
      </c>
      <c r="BO3" s="104"/>
      <c r="BP3" s="109"/>
      <c r="BQ3" s="109"/>
      <c r="BR3" s="109"/>
      <c r="BS3" s="109"/>
      <c r="BT3" s="109"/>
      <c r="BU3" s="109"/>
      <c r="BV3" s="109"/>
      <c r="BW3" s="109"/>
    </row>
    <row r="4" spans="1:75" x14ac:dyDescent="0.25">
      <c r="A4" s="232">
        <v>41275</v>
      </c>
      <c r="B4" s="372">
        <v>5.29</v>
      </c>
      <c r="C4" s="368">
        <v>5.03</v>
      </c>
      <c r="D4"/>
      <c r="E4"/>
      <c r="F4"/>
      <c r="G4"/>
      <c r="H4" s="372">
        <v>7.46</v>
      </c>
      <c r="I4" s="372">
        <v>2.11</v>
      </c>
      <c r="J4"/>
      <c r="K4"/>
      <c r="L4"/>
      <c r="M4"/>
      <c r="N4" s="373">
        <v>45</v>
      </c>
      <c r="O4"/>
      <c r="P4"/>
      <c r="Q4"/>
      <c r="R4" s="373">
        <v>0</v>
      </c>
      <c r="S4" s="368">
        <v>0.29799999999999999</v>
      </c>
      <c r="T4"/>
      <c r="U4"/>
      <c r="V4" s="368">
        <v>0.108</v>
      </c>
      <c r="W4" s="368">
        <v>0.38700000000000001</v>
      </c>
      <c r="X4"/>
      <c r="Y4"/>
      <c r="Z4"/>
      <c r="AA4"/>
      <c r="AB4"/>
      <c r="AC4" s="374">
        <v>36.4</v>
      </c>
      <c r="AD4"/>
      <c r="AE4"/>
      <c r="AF4"/>
      <c r="AG4"/>
      <c r="AH4" s="394">
        <v>72.8</v>
      </c>
      <c r="AI4"/>
      <c r="AJ4" s="374">
        <v>26.3</v>
      </c>
      <c r="AK4"/>
      <c r="AL4" s="374">
        <v>6.7</v>
      </c>
      <c r="AM4" s="368">
        <v>7.3999999999999996E-2</v>
      </c>
      <c r="AN4"/>
      <c r="AO4" s="374">
        <v>4.3</v>
      </c>
      <c r="AP4" s="372">
        <v>70.56</v>
      </c>
      <c r="AQ4" s="368">
        <v>0.37</v>
      </c>
      <c r="AR4"/>
      <c r="AS4"/>
      <c r="AT4"/>
      <c r="AU4"/>
      <c r="AV4" s="368">
        <v>14.13</v>
      </c>
      <c r="AW4" s="368">
        <v>12.93</v>
      </c>
      <c r="AX4"/>
      <c r="AY4"/>
      <c r="AZ4"/>
      <c r="BA4"/>
      <c r="BB4"/>
      <c r="BC4"/>
      <c r="BD4" s="372">
        <v>35.909999999999997</v>
      </c>
      <c r="BE4" s="372"/>
      <c r="BF4" s="372">
        <v>15.23</v>
      </c>
      <c r="BG4"/>
      <c r="BH4"/>
      <c r="BI4"/>
      <c r="BJ4"/>
      <c r="BK4"/>
      <c r="BL4"/>
      <c r="BM4"/>
      <c r="BN4" s="108" t="s">
        <v>227</v>
      </c>
    </row>
    <row r="5" spans="1:75" x14ac:dyDescent="0.25">
      <c r="A5" s="232">
        <v>41276</v>
      </c>
      <c r="B5" s="344">
        <v>6.39</v>
      </c>
      <c r="C5" s="345">
        <v>5.1100000000000003</v>
      </c>
      <c r="D5"/>
      <c r="E5"/>
      <c r="F5"/>
      <c r="G5"/>
      <c r="H5" s="344">
        <v>7.37</v>
      </c>
      <c r="I5" s="344">
        <v>1.9</v>
      </c>
      <c r="J5"/>
      <c r="K5"/>
      <c r="L5"/>
      <c r="M5"/>
      <c r="N5" s="346">
        <v>42</v>
      </c>
      <c r="O5"/>
      <c r="P5"/>
      <c r="Q5"/>
      <c r="R5" s="346">
        <v>0</v>
      </c>
      <c r="S5" s="345">
        <v>0.29799999999999999</v>
      </c>
      <c r="T5"/>
      <c r="U5"/>
      <c r="V5" s="345">
        <v>7.6999999999999999E-2</v>
      </c>
      <c r="W5" s="345">
        <v>0.38300000000000001</v>
      </c>
      <c r="X5"/>
      <c r="Y5"/>
      <c r="Z5"/>
      <c r="AA5"/>
      <c r="AB5"/>
      <c r="AC5" s="347">
        <v>34.799999999999997</v>
      </c>
      <c r="AD5"/>
      <c r="AE5"/>
      <c r="AF5"/>
      <c r="AG5"/>
      <c r="AH5" s="395">
        <v>69.599999999999994</v>
      </c>
      <c r="AI5"/>
      <c r="AJ5" s="347">
        <v>26</v>
      </c>
      <c r="AK5"/>
      <c r="AL5" s="347">
        <v>8.1999999999999993</v>
      </c>
      <c r="AM5" s="345">
        <v>8.5999999999999993E-2</v>
      </c>
      <c r="AN5"/>
      <c r="AO5" s="347">
        <v>4.2</v>
      </c>
      <c r="AP5" s="344">
        <v>65.47</v>
      </c>
      <c r="AQ5" s="345">
        <v>0.47</v>
      </c>
      <c r="AR5"/>
      <c r="AS5"/>
      <c r="AT5"/>
      <c r="AU5"/>
      <c r="AV5" s="345">
        <v>13.361000000000001</v>
      </c>
      <c r="AW5" s="345">
        <v>12.566000000000001</v>
      </c>
      <c r="AX5"/>
      <c r="AY5"/>
      <c r="AZ5"/>
      <c r="BA5"/>
      <c r="BB5"/>
      <c r="BC5"/>
      <c r="BD5" s="344">
        <v>33.33</v>
      </c>
      <c r="BE5" s="344"/>
      <c r="BF5" s="344">
        <v>17.66</v>
      </c>
      <c r="BG5"/>
      <c r="BH5"/>
      <c r="BI5"/>
      <c r="BJ5"/>
      <c r="BK5"/>
      <c r="BL5"/>
      <c r="BM5"/>
      <c r="BN5" s="141"/>
    </row>
    <row r="6" spans="1:75" x14ac:dyDescent="0.25">
      <c r="A6" s="232">
        <v>41277</v>
      </c>
      <c r="B6" s="344">
        <v>6.1</v>
      </c>
      <c r="C6" s="345">
        <v>5.36</v>
      </c>
      <c r="D6"/>
      <c r="E6"/>
      <c r="F6"/>
      <c r="G6"/>
      <c r="H6" s="344">
        <v>8.32</v>
      </c>
      <c r="I6" s="344">
        <v>1.78</v>
      </c>
      <c r="J6"/>
      <c r="K6"/>
      <c r="L6"/>
      <c r="M6"/>
      <c r="N6" s="346">
        <v>40</v>
      </c>
      <c r="O6"/>
      <c r="P6"/>
      <c r="Q6"/>
      <c r="R6" s="346">
        <v>0</v>
      </c>
      <c r="S6" s="345">
        <v>0.28999999999999998</v>
      </c>
      <c r="T6"/>
      <c r="U6"/>
      <c r="V6" s="345">
        <v>0.08</v>
      </c>
      <c r="W6" s="345">
        <v>0.38800000000000001</v>
      </c>
      <c r="X6"/>
      <c r="Y6"/>
      <c r="Z6"/>
      <c r="AA6"/>
      <c r="AB6"/>
      <c r="AC6" s="347">
        <v>37.1</v>
      </c>
      <c r="AD6"/>
      <c r="AE6"/>
      <c r="AF6"/>
      <c r="AG6"/>
      <c r="AH6" s="395">
        <v>74.400000000000006</v>
      </c>
      <c r="AI6"/>
      <c r="AJ6" s="347">
        <v>25.8</v>
      </c>
      <c r="AK6"/>
      <c r="AL6" s="347">
        <v>10.7</v>
      </c>
      <c r="AM6" s="345">
        <v>0.129</v>
      </c>
      <c r="AN6"/>
      <c r="AO6" s="347">
        <v>4.3</v>
      </c>
      <c r="AP6" s="344">
        <v>75.28</v>
      </c>
      <c r="AQ6" s="345">
        <v>0.72</v>
      </c>
      <c r="AR6"/>
      <c r="AS6"/>
      <c r="AT6"/>
      <c r="AU6"/>
      <c r="AV6" s="345">
        <v>14.404999999999999</v>
      </c>
      <c r="AW6" s="345">
        <v>13.669</v>
      </c>
      <c r="AX6"/>
      <c r="AY6"/>
      <c r="AZ6"/>
      <c r="BA6"/>
      <c r="BB6"/>
      <c r="BC6"/>
      <c r="BD6" s="344">
        <v>30.98</v>
      </c>
      <c r="BE6" s="344"/>
      <c r="BF6" s="344">
        <v>16.38</v>
      </c>
      <c r="BG6"/>
      <c r="BH6"/>
      <c r="BI6"/>
      <c r="BJ6"/>
      <c r="BK6"/>
      <c r="BL6"/>
      <c r="BM6"/>
      <c r="BN6" s="108"/>
    </row>
    <row r="7" spans="1:75" x14ac:dyDescent="0.25">
      <c r="A7" s="232">
        <v>41278</v>
      </c>
      <c r="B7" s="344">
        <v>6.09</v>
      </c>
      <c r="C7" s="345">
        <v>5.45</v>
      </c>
      <c r="D7"/>
      <c r="E7"/>
      <c r="F7"/>
      <c r="G7"/>
      <c r="H7" s="344">
        <v>7.84</v>
      </c>
      <c r="I7" s="344">
        <v>1.88</v>
      </c>
      <c r="J7"/>
      <c r="K7"/>
      <c r="L7"/>
      <c r="M7"/>
      <c r="N7" s="346">
        <v>37</v>
      </c>
      <c r="O7"/>
      <c r="P7"/>
      <c r="Q7"/>
      <c r="R7" s="346">
        <v>0</v>
      </c>
      <c r="S7" s="345">
        <v>0.28399999999999997</v>
      </c>
      <c r="T7"/>
      <c r="U7"/>
      <c r="V7" s="345">
        <v>6.4000000000000001E-2</v>
      </c>
      <c r="W7" s="345">
        <v>0.38800000000000001</v>
      </c>
      <c r="X7"/>
      <c r="Y7"/>
      <c r="Z7"/>
      <c r="AA7"/>
      <c r="AB7"/>
      <c r="AC7" s="347">
        <v>35.4</v>
      </c>
      <c r="AD7"/>
      <c r="AE7"/>
      <c r="AF7"/>
      <c r="AG7"/>
      <c r="AH7" s="395">
        <v>70.8</v>
      </c>
      <c r="AI7"/>
      <c r="AJ7" s="347">
        <v>26.3</v>
      </c>
      <c r="AK7"/>
      <c r="AL7" s="347">
        <v>9.6</v>
      </c>
      <c r="AM7" s="345">
        <v>9.9000000000000005E-2</v>
      </c>
      <c r="AN7"/>
      <c r="AO7" s="347">
        <v>4.0999999999999996</v>
      </c>
      <c r="AP7" s="344">
        <v>69.92</v>
      </c>
      <c r="AQ7" s="345">
        <v>0.5</v>
      </c>
      <c r="AR7"/>
      <c r="AS7"/>
      <c r="AT7"/>
      <c r="AU7"/>
      <c r="AV7" s="345">
        <v>14.555</v>
      </c>
      <c r="AW7" s="345">
        <v>13.311999999999999</v>
      </c>
      <c r="AX7"/>
      <c r="AY7"/>
      <c r="AZ7"/>
      <c r="BA7"/>
      <c r="BB7"/>
      <c r="BC7"/>
      <c r="BD7" s="344">
        <v>29.79</v>
      </c>
      <c r="BE7" s="344"/>
      <c r="BF7" s="344">
        <v>16.079999999999998</v>
      </c>
      <c r="BG7"/>
      <c r="BH7"/>
      <c r="BI7"/>
      <c r="BJ7"/>
      <c r="BK7"/>
      <c r="BL7"/>
      <c r="BM7"/>
      <c r="BN7" s="108" t="s">
        <v>47</v>
      </c>
    </row>
    <row r="8" spans="1:75" ht="15.75" thickBot="1" x14ac:dyDescent="0.3">
      <c r="A8" s="232">
        <v>41279</v>
      </c>
      <c r="B8" s="344">
        <v>6</v>
      </c>
      <c r="C8" s="345">
        <v>5.37</v>
      </c>
      <c r="D8"/>
      <c r="E8"/>
      <c r="F8"/>
      <c r="G8"/>
      <c r="H8" s="344">
        <v>7.85</v>
      </c>
      <c r="I8" s="344">
        <v>1.86</v>
      </c>
      <c r="J8"/>
      <c r="K8"/>
      <c r="L8"/>
      <c r="M8"/>
      <c r="N8" s="346">
        <v>31</v>
      </c>
      <c r="O8"/>
      <c r="P8"/>
      <c r="Q8"/>
      <c r="R8" s="346">
        <v>0</v>
      </c>
      <c r="S8" s="345">
        <v>0.28699999999999998</v>
      </c>
      <c r="T8"/>
      <c r="U8"/>
      <c r="V8" s="345">
        <v>5.7000000000000002E-2</v>
      </c>
      <c r="W8" s="345">
        <v>0.38900000000000001</v>
      </c>
      <c r="X8"/>
      <c r="Y8"/>
      <c r="Z8"/>
      <c r="AA8"/>
      <c r="AB8"/>
      <c r="AC8" s="347">
        <v>34.9</v>
      </c>
      <c r="AD8"/>
      <c r="AE8"/>
      <c r="AF8"/>
      <c r="AG8"/>
      <c r="AH8" s="395">
        <v>69.900000000000006</v>
      </c>
      <c r="AI8"/>
      <c r="AJ8" s="347">
        <v>23.3</v>
      </c>
      <c r="AK8"/>
      <c r="AL8" s="347">
        <v>9.6999999999999993</v>
      </c>
      <c r="AM8" s="345">
        <v>8.4000000000000005E-2</v>
      </c>
      <c r="AN8"/>
      <c r="AO8" s="347">
        <v>4.0999999999999996</v>
      </c>
      <c r="AP8" s="344">
        <v>70.41</v>
      </c>
      <c r="AQ8" s="345">
        <v>0.61</v>
      </c>
      <c r="AR8"/>
      <c r="AS8"/>
      <c r="AT8"/>
      <c r="AU8"/>
      <c r="AV8" s="345">
        <v>13.19</v>
      </c>
      <c r="AW8" s="345">
        <v>12.96</v>
      </c>
      <c r="AX8"/>
      <c r="AY8"/>
      <c r="AZ8"/>
      <c r="BA8"/>
      <c r="BB8"/>
      <c r="BC8"/>
      <c r="BD8" s="344">
        <v>31.49</v>
      </c>
      <c r="BE8" s="344"/>
      <c r="BF8" s="344">
        <v>16.43</v>
      </c>
      <c r="BG8"/>
      <c r="BH8"/>
      <c r="BI8"/>
      <c r="BJ8"/>
      <c r="BK8"/>
      <c r="BL8"/>
      <c r="BM8"/>
      <c r="BN8" s="145" t="s">
        <v>48</v>
      </c>
    </row>
    <row r="9" spans="1:75" x14ac:dyDescent="0.25">
      <c r="A9" s="232">
        <v>41280</v>
      </c>
      <c r="B9" s="396">
        <f t="shared" ref="B9:C9" si="0">(B7+B8)/2</f>
        <v>6.0449999999999999</v>
      </c>
      <c r="C9" s="397">
        <f t="shared" si="0"/>
        <v>5.41</v>
      </c>
      <c r="D9"/>
      <c r="E9"/>
      <c r="F9"/>
      <c r="G9"/>
      <c r="H9" s="396">
        <f t="shared" ref="H9:I9" si="1">(H7+H8)/2</f>
        <v>7.8449999999999998</v>
      </c>
      <c r="I9" s="396">
        <f t="shared" si="1"/>
        <v>1.87</v>
      </c>
      <c r="J9"/>
      <c r="K9"/>
      <c r="L9"/>
      <c r="M9"/>
      <c r="N9" s="398">
        <f t="shared" ref="N9" si="2">(N7+N8)/2</f>
        <v>34</v>
      </c>
      <c r="O9"/>
      <c r="P9"/>
      <c r="Q9"/>
      <c r="R9" s="398">
        <f t="shared" ref="R9:S9" si="3">(R7+R8)/2</f>
        <v>0</v>
      </c>
      <c r="S9" s="397">
        <f t="shared" si="3"/>
        <v>0.28549999999999998</v>
      </c>
      <c r="T9"/>
      <c r="U9"/>
      <c r="V9" s="397">
        <f t="shared" ref="V9:W9" si="4">(V7+V8)/2</f>
        <v>6.0499999999999998E-2</v>
      </c>
      <c r="W9" s="397">
        <f t="shared" si="4"/>
        <v>0.38850000000000001</v>
      </c>
      <c r="X9"/>
      <c r="Y9"/>
      <c r="Z9"/>
      <c r="AA9"/>
      <c r="AB9"/>
      <c r="AC9" s="399">
        <f t="shared" ref="AC9" si="5">(AC7+AC8)/2</f>
        <v>35.15</v>
      </c>
      <c r="AD9"/>
      <c r="AE9"/>
      <c r="AF9"/>
      <c r="AG9"/>
      <c r="AH9" s="400">
        <f t="shared" ref="AH9" si="6">(AH7+AH8)/2</f>
        <v>70.349999999999994</v>
      </c>
      <c r="AI9"/>
      <c r="AJ9" s="399">
        <f t="shared" ref="AJ9" si="7">(AJ7+AJ8)/2</f>
        <v>24.8</v>
      </c>
      <c r="AK9"/>
      <c r="AL9" s="399">
        <f t="shared" ref="AL9:AM9" si="8">(AL7+AL8)/2</f>
        <v>9.6499999999999986</v>
      </c>
      <c r="AM9" s="397">
        <f t="shared" si="8"/>
        <v>9.1499999999999998E-2</v>
      </c>
      <c r="AN9"/>
      <c r="AO9" s="399">
        <f t="shared" ref="AO9:AQ9" si="9">(AO7+AO8)/2</f>
        <v>4.0999999999999996</v>
      </c>
      <c r="AP9" s="396">
        <f t="shared" si="9"/>
        <v>70.164999999999992</v>
      </c>
      <c r="AQ9" s="397">
        <f t="shared" si="9"/>
        <v>0.55499999999999994</v>
      </c>
      <c r="AR9"/>
      <c r="AS9"/>
      <c r="AT9"/>
      <c r="AU9"/>
      <c r="AV9" s="397">
        <f>(AV7+AV8)/2</f>
        <v>13.872499999999999</v>
      </c>
      <c r="AW9" s="397">
        <f t="shared" ref="AW9" si="10">(AW7+AW8)/2</f>
        <v>13.135999999999999</v>
      </c>
      <c r="AX9"/>
      <c r="AY9"/>
      <c r="AZ9"/>
      <c r="BA9"/>
      <c r="BB9"/>
      <c r="BC9"/>
      <c r="BD9" s="396">
        <f t="shared" ref="BD9" si="11">(BD7+BD8)/2</f>
        <v>30.64</v>
      </c>
      <c r="BE9" s="396"/>
      <c r="BF9" s="396">
        <f>(BF7+BF8)/2</f>
        <v>16.254999999999999</v>
      </c>
      <c r="BG9"/>
      <c r="BH9"/>
      <c r="BI9"/>
      <c r="BJ9"/>
      <c r="BK9"/>
      <c r="BL9"/>
      <c r="BM9"/>
      <c r="BN9" s="89" t="s">
        <v>49</v>
      </c>
    </row>
    <row r="10" spans="1:75" x14ac:dyDescent="0.25">
      <c r="A10" s="232">
        <v>41281</v>
      </c>
      <c r="B10" s="344">
        <v>6.18</v>
      </c>
      <c r="C10" s="345">
        <v>5.51</v>
      </c>
      <c r="D10"/>
      <c r="E10"/>
      <c r="F10"/>
      <c r="G10"/>
      <c r="H10" s="344">
        <v>7.79</v>
      </c>
      <c r="I10" s="344">
        <v>1.81</v>
      </c>
      <c r="J10"/>
      <c r="K10"/>
      <c r="L10"/>
      <c r="M10"/>
      <c r="N10" s="346">
        <v>43</v>
      </c>
      <c r="O10"/>
      <c r="P10"/>
      <c r="Q10"/>
      <c r="R10" s="346">
        <v>0</v>
      </c>
      <c r="S10" s="345">
        <v>0.28699999999999998</v>
      </c>
      <c r="T10"/>
      <c r="U10"/>
      <c r="V10" s="345">
        <v>8.2000000000000003E-2</v>
      </c>
      <c r="W10" s="345">
        <v>0.38800000000000001</v>
      </c>
      <c r="X10"/>
      <c r="Y10"/>
      <c r="Z10"/>
      <c r="AA10"/>
      <c r="AB10"/>
      <c r="AC10" s="347">
        <v>36.5</v>
      </c>
      <c r="AD10"/>
      <c r="AE10"/>
      <c r="AF10"/>
      <c r="AG10"/>
      <c r="AH10" s="395">
        <v>73.099999999999994</v>
      </c>
      <c r="AI10"/>
      <c r="AJ10" s="347">
        <v>22.6</v>
      </c>
      <c r="AK10"/>
      <c r="AL10" s="347">
        <v>9.8000000000000007</v>
      </c>
      <c r="AM10" s="345">
        <v>0.11700000000000001</v>
      </c>
      <c r="AN10"/>
      <c r="AO10" s="347">
        <v>4.2</v>
      </c>
      <c r="AP10" s="344">
        <v>69.790000000000006</v>
      </c>
      <c r="AQ10" s="345">
        <v>0.68</v>
      </c>
      <c r="AR10"/>
      <c r="AS10"/>
      <c r="AT10"/>
      <c r="AU10"/>
      <c r="AV10" s="345">
        <v>14.49</v>
      </c>
      <c r="AW10" s="345">
        <v>12.734999999999999</v>
      </c>
      <c r="AX10"/>
      <c r="AY10"/>
      <c r="AZ10"/>
      <c r="BA10"/>
      <c r="BB10"/>
      <c r="BC10"/>
      <c r="BD10" s="344">
        <v>34.74</v>
      </c>
      <c r="BE10" s="344"/>
      <c r="BF10" s="344">
        <v>17.260000000000002</v>
      </c>
      <c r="BG10"/>
      <c r="BH10"/>
      <c r="BI10"/>
      <c r="BJ10"/>
      <c r="BK10"/>
      <c r="BL10"/>
      <c r="BM10"/>
    </row>
    <row r="11" spans="1:75" x14ac:dyDescent="0.25">
      <c r="A11" s="232">
        <v>41282</v>
      </c>
      <c r="B11" s="344">
        <v>5.9</v>
      </c>
      <c r="C11" s="345">
        <v>5.04</v>
      </c>
      <c r="D11"/>
      <c r="E11"/>
      <c r="F11"/>
      <c r="G11"/>
      <c r="H11" s="344">
        <v>7.8</v>
      </c>
      <c r="I11" s="344">
        <v>1.76</v>
      </c>
      <c r="J11"/>
      <c r="K11"/>
      <c r="L11"/>
      <c r="M11"/>
      <c r="N11" s="346">
        <v>37</v>
      </c>
      <c r="O11"/>
      <c r="P11"/>
      <c r="Q11"/>
      <c r="R11" s="346">
        <v>0</v>
      </c>
      <c r="S11" s="345">
        <v>0.27800000000000002</v>
      </c>
      <c r="T11"/>
      <c r="U11"/>
      <c r="V11" s="345">
        <v>8.2000000000000003E-2</v>
      </c>
      <c r="W11" s="345">
        <v>0.38700000000000001</v>
      </c>
      <c r="X11"/>
      <c r="Y11"/>
      <c r="Z11"/>
      <c r="AA11"/>
      <c r="AB11"/>
      <c r="AC11" s="347">
        <v>36.700000000000003</v>
      </c>
      <c r="AD11"/>
      <c r="AE11"/>
      <c r="AF11"/>
      <c r="AG11"/>
      <c r="AH11" s="395">
        <v>73.599999999999994</v>
      </c>
      <c r="AI11"/>
      <c r="AJ11" s="347">
        <v>26.4</v>
      </c>
      <c r="AK11"/>
      <c r="AL11" s="347">
        <v>9.6999999999999993</v>
      </c>
      <c r="AM11" s="345">
        <v>0.108</v>
      </c>
      <c r="AN11"/>
      <c r="AO11" s="347">
        <v>4.0999999999999996</v>
      </c>
      <c r="AP11" s="344">
        <v>69.959999999999994</v>
      </c>
      <c r="AQ11" s="345">
        <v>0.56000000000000005</v>
      </c>
      <c r="AR11"/>
      <c r="AS11"/>
      <c r="AT11"/>
      <c r="AU11"/>
      <c r="AV11" s="345">
        <v>14.446</v>
      </c>
      <c r="AW11" s="345">
        <v>13.675000000000001</v>
      </c>
      <c r="AX11"/>
      <c r="AY11"/>
      <c r="AZ11"/>
      <c r="BA11"/>
      <c r="BB11"/>
      <c r="BC11"/>
      <c r="BD11" s="344">
        <v>32.86</v>
      </c>
      <c r="BE11" s="344"/>
      <c r="BF11" s="344">
        <v>15.53</v>
      </c>
      <c r="BG11"/>
      <c r="BH11"/>
      <c r="BI11"/>
      <c r="BJ11"/>
      <c r="BK11"/>
      <c r="BL11"/>
      <c r="BM11"/>
    </row>
    <row r="12" spans="1:75" x14ac:dyDescent="0.25">
      <c r="A12" s="232">
        <v>41283</v>
      </c>
      <c r="B12" s="344">
        <v>6.01</v>
      </c>
      <c r="C12" s="345">
        <v>5.03</v>
      </c>
      <c r="D12"/>
      <c r="E12"/>
      <c r="F12"/>
      <c r="G12"/>
      <c r="H12" s="344">
        <v>7.88</v>
      </c>
      <c r="I12" s="344">
        <v>1.71</v>
      </c>
      <c r="J12"/>
      <c r="K12"/>
      <c r="L12"/>
      <c r="M12"/>
      <c r="N12" s="346">
        <v>30</v>
      </c>
      <c r="O12"/>
      <c r="P12"/>
      <c r="Q12"/>
      <c r="R12" s="346">
        <v>0</v>
      </c>
      <c r="S12" s="345">
        <v>0.24299999999999999</v>
      </c>
      <c r="T12"/>
      <c r="U12"/>
      <c r="V12" s="345">
        <v>9.6000000000000002E-2</v>
      </c>
      <c r="W12" s="345">
        <v>0.36699999999999999</v>
      </c>
      <c r="X12"/>
      <c r="Y12"/>
      <c r="Z12"/>
      <c r="AA12"/>
      <c r="AB12"/>
      <c r="AC12" s="347">
        <v>35.9</v>
      </c>
      <c r="AD12"/>
      <c r="AE12"/>
      <c r="AF12"/>
      <c r="AG12"/>
      <c r="AH12" s="395">
        <v>71.8</v>
      </c>
      <c r="AI12"/>
      <c r="AJ12" s="347">
        <v>25.6</v>
      </c>
      <c r="AK12"/>
      <c r="AL12" s="347">
        <v>9.1</v>
      </c>
      <c r="AM12" s="345">
        <v>0.112</v>
      </c>
      <c r="AN12"/>
      <c r="AO12" s="347">
        <v>4</v>
      </c>
      <c r="AP12" s="344">
        <v>70.849999999999994</v>
      </c>
      <c r="AQ12" s="345">
        <v>0.75</v>
      </c>
      <c r="AR12"/>
      <c r="AS12"/>
      <c r="AT12"/>
      <c r="AU12"/>
      <c r="AV12" s="345">
        <v>13.977</v>
      </c>
      <c r="AW12" s="345">
        <v>13.090999999999999</v>
      </c>
      <c r="AX12"/>
      <c r="AY12"/>
      <c r="AZ12"/>
      <c r="BA12"/>
      <c r="BB12"/>
      <c r="BC12"/>
      <c r="BD12" s="344">
        <v>31.34</v>
      </c>
      <c r="BE12" s="344"/>
      <c r="BF12" s="344">
        <v>14.66</v>
      </c>
      <c r="BG12"/>
      <c r="BH12"/>
      <c r="BI12"/>
      <c r="BJ12"/>
      <c r="BK12"/>
      <c r="BL12"/>
      <c r="BM12"/>
    </row>
    <row r="13" spans="1:75" x14ac:dyDescent="0.25">
      <c r="A13" s="232">
        <v>41284</v>
      </c>
      <c r="B13" s="344">
        <v>5.94</v>
      </c>
      <c r="C13" s="345">
        <v>5.13</v>
      </c>
      <c r="D13"/>
      <c r="E13"/>
      <c r="F13"/>
      <c r="G13"/>
      <c r="H13" s="344">
        <v>7.88</v>
      </c>
      <c r="I13" s="344">
        <v>1.76</v>
      </c>
      <c r="J13"/>
      <c r="K13"/>
      <c r="L13"/>
      <c r="M13"/>
      <c r="N13" s="346">
        <v>33</v>
      </c>
      <c r="O13"/>
      <c r="P13"/>
      <c r="Q13"/>
      <c r="R13" s="346">
        <v>0</v>
      </c>
      <c r="S13" s="345">
        <v>0.26700000000000002</v>
      </c>
      <c r="T13"/>
      <c r="U13"/>
      <c r="V13" s="345">
        <v>9.7000000000000003E-2</v>
      </c>
      <c r="W13" s="345">
        <v>0.39400000000000002</v>
      </c>
      <c r="X13"/>
      <c r="Y13"/>
      <c r="Z13"/>
      <c r="AA13"/>
      <c r="AB13"/>
      <c r="AC13" s="347">
        <v>34.4</v>
      </c>
      <c r="AD13"/>
      <c r="AE13"/>
      <c r="AF13"/>
      <c r="AG13"/>
      <c r="AH13" s="395">
        <v>68.8</v>
      </c>
      <c r="AI13"/>
      <c r="AJ13" s="347">
        <v>26.4</v>
      </c>
      <c r="AK13"/>
      <c r="AL13" s="347">
        <v>8.8000000000000007</v>
      </c>
      <c r="AM13" s="345">
        <v>9.7000000000000003E-2</v>
      </c>
      <c r="AN13"/>
      <c r="AO13" s="347">
        <v>4</v>
      </c>
      <c r="AP13" s="344">
        <v>65.709999999999994</v>
      </c>
      <c r="AQ13" s="345">
        <v>0.55000000000000004</v>
      </c>
      <c r="AR13"/>
      <c r="AS13"/>
      <c r="AT13"/>
      <c r="AU13"/>
      <c r="AV13" s="345">
        <v>13.718999999999999</v>
      </c>
      <c r="AW13" s="345">
        <v>12.936</v>
      </c>
      <c r="AX13"/>
      <c r="AY13"/>
      <c r="AZ13"/>
      <c r="BA13"/>
      <c r="BB13"/>
      <c r="BC13"/>
      <c r="BD13" s="344">
        <v>32.51</v>
      </c>
      <c r="BE13" s="344"/>
      <c r="BF13" s="344">
        <v>15.2</v>
      </c>
      <c r="BG13"/>
      <c r="BH13"/>
      <c r="BI13"/>
      <c r="BJ13"/>
      <c r="BK13"/>
      <c r="BL13"/>
      <c r="BM13"/>
    </row>
    <row r="14" spans="1:75" x14ac:dyDescent="0.25">
      <c r="A14" s="232">
        <v>41285</v>
      </c>
      <c r="B14" s="344">
        <v>5.38</v>
      </c>
      <c r="C14" s="345">
        <v>4.92</v>
      </c>
      <c r="D14"/>
      <c r="E14"/>
      <c r="F14"/>
      <c r="G14"/>
      <c r="H14" s="344">
        <v>7.2</v>
      </c>
      <c r="I14" s="344">
        <v>1.78</v>
      </c>
      <c r="J14"/>
      <c r="K14"/>
      <c r="L14"/>
      <c r="M14"/>
      <c r="N14" s="346">
        <v>35</v>
      </c>
      <c r="O14"/>
      <c r="P14"/>
      <c r="Q14"/>
      <c r="R14" s="346">
        <v>0</v>
      </c>
      <c r="S14" s="345">
        <v>0.27600000000000002</v>
      </c>
      <c r="T14"/>
      <c r="U14"/>
      <c r="V14" s="345">
        <v>0.13100000000000001</v>
      </c>
      <c r="W14" s="345">
        <v>0.39800000000000002</v>
      </c>
      <c r="X14"/>
      <c r="Y14"/>
      <c r="Z14"/>
      <c r="AA14"/>
      <c r="AB14"/>
      <c r="AC14" s="347">
        <v>36.6</v>
      </c>
      <c r="AD14"/>
      <c r="AE14"/>
      <c r="AF14"/>
      <c r="AG14"/>
      <c r="AH14" s="395">
        <v>73.2</v>
      </c>
      <c r="AI14"/>
      <c r="AJ14" s="347">
        <v>25.9</v>
      </c>
      <c r="AK14"/>
      <c r="AL14" s="347">
        <v>7.9</v>
      </c>
      <c r="AM14" s="345">
        <v>9.9000000000000005E-2</v>
      </c>
      <c r="AN14"/>
      <c r="AO14" s="347">
        <v>4.0999999999999996</v>
      </c>
      <c r="AP14" s="396">
        <f t="shared" ref="AP14:AQ16" si="12">(AP12+AP13)/2</f>
        <v>68.28</v>
      </c>
      <c r="AQ14" s="397">
        <f t="shared" si="12"/>
        <v>0.65</v>
      </c>
      <c r="AR14"/>
      <c r="AS14"/>
      <c r="AT14"/>
      <c r="AU14"/>
      <c r="AV14" s="345">
        <v>13.481</v>
      </c>
      <c r="AW14" s="345">
        <v>11.923</v>
      </c>
      <c r="AX14"/>
      <c r="AY14"/>
      <c r="AZ14"/>
      <c r="BA14"/>
      <c r="BB14"/>
      <c r="BC14"/>
      <c r="BD14" s="344">
        <v>33.79</v>
      </c>
      <c r="BE14" s="344"/>
      <c r="BF14" s="344">
        <v>15.24</v>
      </c>
      <c r="BG14"/>
      <c r="BH14"/>
      <c r="BI14"/>
      <c r="BJ14"/>
      <c r="BK14"/>
      <c r="BL14"/>
      <c r="BM14"/>
    </row>
    <row r="15" spans="1:75" x14ac:dyDescent="0.25">
      <c r="A15" s="232">
        <v>41286</v>
      </c>
      <c r="B15" s="344">
        <v>5.43</v>
      </c>
      <c r="C15" s="345">
        <v>4.9400000000000004</v>
      </c>
      <c r="D15"/>
      <c r="E15"/>
      <c r="F15"/>
      <c r="G15"/>
      <c r="H15" s="344">
        <v>6.87</v>
      </c>
      <c r="I15" s="344">
        <v>2.2999999999999998</v>
      </c>
      <c r="J15"/>
      <c r="K15"/>
      <c r="L15"/>
      <c r="M15"/>
      <c r="N15" s="346">
        <v>37</v>
      </c>
      <c r="O15"/>
      <c r="P15"/>
      <c r="Q15"/>
      <c r="R15" s="346">
        <v>0</v>
      </c>
      <c r="S15" s="345">
        <v>0.26200000000000001</v>
      </c>
      <c r="T15"/>
      <c r="U15"/>
      <c r="V15" s="345">
        <v>0.11799999999999999</v>
      </c>
      <c r="W15" s="345">
        <v>0.218</v>
      </c>
      <c r="X15"/>
      <c r="Y15"/>
      <c r="Z15"/>
      <c r="AA15"/>
      <c r="AB15"/>
      <c r="AC15" s="347">
        <v>34</v>
      </c>
      <c r="AD15"/>
      <c r="AE15"/>
      <c r="AF15"/>
      <c r="AG15"/>
      <c r="AH15" s="395">
        <v>68</v>
      </c>
      <c r="AI15"/>
      <c r="AJ15" s="347">
        <v>24.7</v>
      </c>
      <c r="AK15"/>
      <c r="AL15" s="347">
        <v>7.4</v>
      </c>
      <c r="AM15" s="345">
        <v>8.6999999999999994E-2</v>
      </c>
      <c r="AN15"/>
      <c r="AO15" s="347">
        <v>3.9</v>
      </c>
      <c r="AP15" s="396">
        <f t="shared" si="12"/>
        <v>66.995000000000005</v>
      </c>
      <c r="AQ15" s="397">
        <f t="shared" si="12"/>
        <v>0.60000000000000009</v>
      </c>
      <c r="AR15"/>
      <c r="AS15"/>
      <c r="AT15"/>
      <c r="AU15"/>
      <c r="AV15" s="345">
        <v>14.614000000000001</v>
      </c>
      <c r="AW15" s="345">
        <v>13.321</v>
      </c>
      <c r="AX15"/>
      <c r="AY15"/>
      <c r="AZ15"/>
      <c r="BA15"/>
      <c r="BB15"/>
      <c r="BC15"/>
      <c r="BD15" s="344">
        <v>32.840000000000003</v>
      </c>
      <c r="BE15" s="344"/>
      <c r="BF15" s="344">
        <v>16.21</v>
      </c>
      <c r="BG15"/>
      <c r="BH15"/>
      <c r="BI15"/>
      <c r="BJ15"/>
      <c r="BK15"/>
      <c r="BL15"/>
      <c r="BM15"/>
    </row>
    <row r="16" spans="1:75" x14ac:dyDescent="0.25">
      <c r="A16" s="232">
        <v>41287</v>
      </c>
      <c r="B16" s="344">
        <v>5.53</v>
      </c>
      <c r="C16" s="345">
        <v>4.8899999999999997</v>
      </c>
      <c r="D16"/>
      <c r="E16"/>
      <c r="F16"/>
      <c r="G16"/>
      <c r="H16" s="344">
        <v>7.35</v>
      </c>
      <c r="I16" s="344">
        <v>2.12</v>
      </c>
      <c r="J16"/>
      <c r="K16"/>
      <c r="L16"/>
      <c r="M16"/>
      <c r="N16" s="346">
        <v>36</v>
      </c>
      <c r="O16"/>
      <c r="P16"/>
      <c r="Q16"/>
      <c r="R16" s="346">
        <v>0</v>
      </c>
      <c r="S16" s="345">
        <v>0.25800000000000001</v>
      </c>
      <c r="T16"/>
      <c r="U16"/>
      <c r="V16" s="345">
        <v>8.5999999999999993E-2</v>
      </c>
      <c r="W16" s="345">
        <v>0.14699999999999999</v>
      </c>
      <c r="X16"/>
      <c r="Y16"/>
      <c r="Z16"/>
      <c r="AA16"/>
      <c r="AB16"/>
      <c r="AC16" s="347">
        <v>36.9</v>
      </c>
      <c r="AD16"/>
      <c r="AE16"/>
      <c r="AF16"/>
      <c r="AG16"/>
      <c r="AH16" s="395">
        <v>73.8</v>
      </c>
      <c r="AI16"/>
      <c r="AJ16" s="347">
        <v>23.8</v>
      </c>
      <c r="AK16"/>
      <c r="AL16" s="347">
        <v>7.1</v>
      </c>
      <c r="AM16" s="345">
        <v>5.2999999999999999E-2</v>
      </c>
      <c r="AN16"/>
      <c r="AO16" s="347">
        <v>3.9</v>
      </c>
      <c r="AP16" s="396">
        <f t="shared" si="12"/>
        <v>67.637500000000003</v>
      </c>
      <c r="AQ16" s="397">
        <f t="shared" si="12"/>
        <v>0.625</v>
      </c>
      <c r="AR16"/>
      <c r="AS16"/>
      <c r="AT16"/>
      <c r="AU16"/>
      <c r="AV16" s="345">
        <v>13.714</v>
      </c>
      <c r="AW16" s="345">
        <v>12.906000000000001</v>
      </c>
      <c r="AX16"/>
      <c r="AY16"/>
      <c r="AZ16"/>
      <c r="BA16"/>
      <c r="BB16"/>
      <c r="BC16"/>
      <c r="BD16" s="344">
        <v>32.81</v>
      </c>
      <c r="BE16" s="344"/>
      <c r="BF16" s="344">
        <v>16.079999999999998</v>
      </c>
      <c r="BG16"/>
      <c r="BH16"/>
      <c r="BI16"/>
      <c r="BJ16"/>
      <c r="BK16"/>
      <c r="BL16"/>
      <c r="BM16"/>
    </row>
    <row r="17" spans="1:65" x14ac:dyDescent="0.25">
      <c r="A17" s="232">
        <v>41288</v>
      </c>
      <c r="B17" s="344">
        <v>5.74</v>
      </c>
      <c r="C17" s="345">
        <v>5.2</v>
      </c>
      <c r="D17"/>
      <c r="E17"/>
      <c r="F17"/>
      <c r="G17"/>
      <c r="H17" s="344">
        <v>7.95</v>
      </c>
      <c r="I17" s="344">
        <v>1.73</v>
      </c>
      <c r="J17"/>
      <c r="K17"/>
      <c r="L17"/>
      <c r="M17"/>
      <c r="N17" s="346">
        <v>38</v>
      </c>
      <c r="O17"/>
      <c r="P17"/>
      <c r="Q17"/>
      <c r="R17" s="346">
        <v>0</v>
      </c>
      <c r="S17" s="345">
        <v>0.27600000000000002</v>
      </c>
      <c r="T17"/>
      <c r="U17"/>
      <c r="V17" s="345">
        <v>7.3999999999999996E-2</v>
      </c>
      <c r="W17" s="345">
        <v>0.27100000000000002</v>
      </c>
      <c r="X17"/>
      <c r="Y17"/>
      <c r="Z17"/>
      <c r="AA17"/>
      <c r="AB17"/>
      <c r="AC17" s="347">
        <v>35.9</v>
      </c>
      <c r="AD17"/>
      <c r="AE17"/>
      <c r="AF17"/>
      <c r="AG17"/>
      <c r="AH17" s="395">
        <v>71.8</v>
      </c>
      <c r="AI17"/>
      <c r="AJ17" s="347">
        <v>23</v>
      </c>
      <c r="AK17"/>
      <c r="AL17" s="347">
        <v>6.8</v>
      </c>
      <c r="AM17" s="345">
        <v>4.9000000000000002E-2</v>
      </c>
      <c r="AN17"/>
      <c r="AO17" s="347">
        <v>4</v>
      </c>
      <c r="AP17" s="344">
        <v>70</v>
      </c>
      <c r="AQ17" s="345">
        <v>0.79</v>
      </c>
      <c r="AR17"/>
      <c r="AS17"/>
      <c r="AT17"/>
      <c r="AU17"/>
      <c r="AV17" s="345">
        <v>13.552</v>
      </c>
      <c r="AW17" s="345">
        <v>12.641999999999999</v>
      </c>
      <c r="AX17"/>
      <c r="AY17"/>
      <c r="AZ17"/>
      <c r="BA17"/>
      <c r="BB17"/>
      <c r="BC17"/>
      <c r="BD17" s="344">
        <v>32.6</v>
      </c>
      <c r="BE17" s="344"/>
      <c r="BF17" s="344">
        <v>15.9</v>
      </c>
      <c r="BG17"/>
      <c r="BH17"/>
      <c r="BI17"/>
      <c r="BJ17"/>
      <c r="BK17"/>
      <c r="BL17"/>
      <c r="BM17"/>
    </row>
    <row r="18" spans="1:65" x14ac:dyDescent="0.25">
      <c r="A18" s="232">
        <v>41289</v>
      </c>
      <c r="B18" s="344">
        <v>6.02</v>
      </c>
      <c r="C18" s="345">
        <v>5.18</v>
      </c>
      <c r="D18"/>
      <c r="E18"/>
      <c r="F18"/>
      <c r="G18"/>
      <c r="H18" s="344">
        <v>8.11</v>
      </c>
      <c r="I18" s="344">
        <v>1.96</v>
      </c>
      <c r="J18"/>
      <c r="K18"/>
      <c r="L18"/>
      <c r="M18"/>
      <c r="N18" s="346">
        <v>33</v>
      </c>
      <c r="O18"/>
      <c r="P18"/>
      <c r="Q18"/>
      <c r="R18" s="346">
        <v>0</v>
      </c>
      <c r="S18" s="345">
        <v>0.24099999999999999</v>
      </c>
      <c r="T18"/>
      <c r="U18"/>
      <c r="V18" s="345">
        <v>0.10199999999999999</v>
      </c>
      <c r="W18" s="345">
        <v>0.154</v>
      </c>
      <c r="X18"/>
      <c r="Y18"/>
      <c r="Z18"/>
      <c r="AA18"/>
      <c r="AB18"/>
      <c r="AC18" s="347">
        <v>33.700000000000003</v>
      </c>
      <c r="AD18"/>
      <c r="AE18"/>
      <c r="AF18"/>
      <c r="AG18"/>
      <c r="AH18" s="395">
        <v>67.400000000000006</v>
      </c>
      <c r="AI18"/>
      <c r="AJ18" s="347">
        <v>23.7</v>
      </c>
      <c r="AK18"/>
      <c r="AL18" s="347">
        <v>6.9</v>
      </c>
      <c r="AM18" s="345">
        <v>6.0999999999999999E-2</v>
      </c>
      <c r="AN18"/>
      <c r="AO18" s="347">
        <v>4.0999999999999996</v>
      </c>
      <c r="AP18" s="344">
        <v>70</v>
      </c>
      <c r="AQ18" s="345">
        <v>0.49</v>
      </c>
      <c r="AR18"/>
      <c r="AS18"/>
      <c r="AT18"/>
      <c r="AU18"/>
      <c r="AV18" s="345">
        <v>14.737</v>
      </c>
      <c r="AW18" s="345">
        <v>12.989000000000001</v>
      </c>
      <c r="AX18"/>
      <c r="AY18"/>
      <c r="AZ18"/>
      <c r="BA18"/>
      <c r="BB18"/>
      <c r="BC18"/>
      <c r="BD18" s="344">
        <v>32.11</v>
      </c>
      <c r="BE18" s="344"/>
      <c r="BF18" s="344">
        <v>16.309999999999999</v>
      </c>
      <c r="BG18"/>
      <c r="BH18"/>
      <c r="BI18"/>
      <c r="BJ18"/>
      <c r="BK18"/>
      <c r="BL18"/>
      <c r="BM18"/>
    </row>
    <row r="19" spans="1:65" x14ac:dyDescent="0.25">
      <c r="A19" s="232">
        <v>41290</v>
      </c>
      <c r="B19" s="344">
        <v>5.56</v>
      </c>
      <c r="C19" s="345">
        <v>5.2</v>
      </c>
      <c r="D19"/>
      <c r="E19"/>
      <c r="F19"/>
      <c r="G19"/>
      <c r="H19" s="344">
        <v>7.52</v>
      </c>
      <c r="I19" s="344">
        <v>1.88</v>
      </c>
      <c r="J19"/>
      <c r="K19"/>
      <c r="L19"/>
      <c r="M19"/>
      <c r="N19" s="346">
        <v>36</v>
      </c>
      <c r="O19"/>
      <c r="P19"/>
      <c r="Q19"/>
      <c r="R19" s="346">
        <v>0</v>
      </c>
      <c r="S19" s="345">
        <v>0.248</v>
      </c>
      <c r="T19"/>
      <c r="U19"/>
      <c r="V19" s="345">
        <v>9.4E-2</v>
      </c>
      <c r="W19" s="345">
        <v>0.11700000000000001</v>
      </c>
      <c r="X19"/>
      <c r="Y19"/>
      <c r="Z19"/>
      <c r="AA19"/>
      <c r="AB19"/>
      <c r="AC19" s="347">
        <v>36.799999999999997</v>
      </c>
      <c r="AD19"/>
      <c r="AE19"/>
      <c r="AF19"/>
      <c r="AG19"/>
      <c r="AH19" s="395">
        <v>73.599999999999994</v>
      </c>
      <c r="AI19"/>
      <c r="AJ19" s="347">
        <v>24.9</v>
      </c>
      <c r="AK19"/>
      <c r="AL19" s="347">
        <v>6.7</v>
      </c>
      <c r="AM19" s="345">
        <v>5.2999999999999999E-2</v>
      </c>
      <c r="AN19"/>
      <c r="AO19" s="347">
        <v>4.2</v>
      </c>
      <c r="AP19" s="344">
        <v>60</v>
      </c>
      <c r="AQ19" s="345">
        <v>0.25</v>
      </c>
      <c r="AR19"/>
      <c r="AS19"/>
      <c r="AT19"/>
      <c r="AU19"/>
      <c r="AV19" s="345">
        <v>13.605</v>
      </c>
      <c r="AW19" s="345">
        <v>12.771000000000001</v>
      </c>
      <c r="AX19"/>
      <c r="AY19"/>
      <c r="AZ19"/>
      <c r="BA19"/>
      <c r="BB19"/>
      <c r="BC19"/>
      <c r="BD19" s="344">
        <v>32.450000000000003</v>
      </c>
      <c r="BE19" s="344"/>
      <c r="BF19" s="344">
        <v>15.59</v>
      </c>
      <c r="BG19"/>
      <c r="BH19"/>
      <c r="BI19"/>
      <c r="BJ19"/>
      <c r="BK19"/>
      <c r="BL19"/>
      <c r="BM19"/>
    </row>
    <row r="20" spans="1:65" x14ac:dyDescent="0.25">
      <c r="A20" s="232">
        <v>41291</v>
      </c>
      <c r="B20" s="344">
        <v>5.53</v>
      </c>
      <c r="C20" s="345">
        <v>5.13</v>
      </c>
      <c r="D20"/>
      <c r="E20"/>
      <c r="F20"/>
      <c r="G20"/>
      <c r="H20" s="344">
        <v>7.18</v>
      </c>
      <c r="I20" s="344">
        <v>1.92</v>
      </c>
      <c r="J20"/>
      <c r="K20"/>
      <c r="L20"/>
      <c r="M20"/>
      <c r="N20" s="346">
        <v>37</v>
      </c>
      <c r="O20"/>
      <c r="P20"/>
      <c r="Q20"/>
      <c r="R20" s="346">
        <v>0</v>
      </c>
      <c r="S20" s="345">
        <v>0.247</v>
      </c>
      <c r="T20"/>
      <c r="U20"/>
      <c r="V20" s="345">
        <v>9.8000000000000004E-2</v>
      </c>
      <c r="W20" s="345">
        <v>0.114</v>
      </c>
      <c r="X20"/>
      <c r="Y20"/>
      <c r="Z20"/>
      <c r="AA20"/>
      <c r="AB20"/>
      <c r="AC20" s="347">
        <v>36.299999999999997</v>
      </c>
      <c r="AD20"/>
      <c r="AE20"/>
      <c r="AF20"/>
      <c r="AG20"/>
      <c r="AH20" s="395">
        <v>72.599999999999994</v>
      </c>
      <c r="AI20"/>
      <c r="AJ20" s="347">
        <v>25.4</v>
      </c>
      <c r="AK20"/>
      <c r="AL20" s="347">
        <v>6.9</v>
      </c>
      <c r="AM20" s="345">
        <v>6.8000000000000005E-2</v>
      </c>
      <c r="AN20"/>
      <c r="AO20" s="347">
        <v>3.9</v>
      </c>
      <c r="AP20" s="344">
        <v>80</v>
      </c>
      <c r="AQ20" s="345">
        <v>0.81</v>
      </c>
      <c r="AR20"/>
      <c r="AS20"/>
      <c r="AT20"/>
      <c r="AU20"/>
      <c r="AV20" s="345">
        <v>13.61</v>
      </c>
      <c r="AW20" s="345">
        <v>13.29</v>
      </c>
      <c r="AX20"/>
      <c r="AY20"/>
      <c r="AZ20"/>
      <c r="BA20"/>
      <c r="BB20"/>
      <c r="BC20"/>
      <c r="BD20" s="344">
        <v>33.729999999999997</v>
      </c>
      <c r="BE20" s="344"/>
      <c r="BF20" s="344">
        <v>15.69</v>
      </c>
      <c r="BG20"/>
      <c r="BH20"/>
      <c r="BI20"/>
      <c r="BJ20"/>
      <c r="BK20"/>
      <c r="BL20"/>
      <c r="BM20"/>
    </row>
    <row r="21" spans="1:65" x14ac:dyDescent="0.25">
      <c r="A21" s="232">
        <v>41292</v>
      </c>
      <c r="B21" s="344">
        <v>6.56</v>
      </c>
      <c r="C21" s="345">
        <v>4.87</v>
      </c>
      <c r="D21"/>
      <c r="E21"/>
      <c r="F21"/>
      <c r="G21"/>
      <c r="H21" s="344">
        <v>7.35</v>
      </c>
      <c r="I21" s="344">
        <v>1.8</v>
      </c>
      <c r="J21"/>
      <c r="K21"/>
      <c r="L21"/>
      <c r="M21"/>
      <c r="N21" s="346">
        <v>34</v>
      </c>
      <c r="O21"/>
      <c r="P21"/>
      <c r="Q21"/>
      <c r="R21" s="346">
        <v>0</v>
      </c>
      <c r="S21" s="345">
        <v>0.25</v>
      </c>
      <c r="T21"/>
      <c r="U21"/>
      <c r="V21" s="345">
        <v>7.9000000000000001E-2</v>
      </c>
      <c r="W21" s="345">
        <v>0.123</v>
      </c>
      <c r="X21"/>
      <c r="Y21"/>
      <c r="Z21"/>
      <c r="AA21"/>
      <c r="AB21"/>
      <c r="AC21" s="347">
        <v>36.6</v>
      </c>
      <c r="AD21"/>
      <c r="AE21"/>
      <c r="AF21"/>
      <c r="AG21"/>
      <c r="AH21" s="395">
        <v>73.3</v>
      </c>
      <c r="AI21"/>
      <c r="AJ21" s="347">
        <v>23.5</v>
      </c>
      <c r="AK21"/>
      <c r="AL21" s="347">
        <v>11.5</v>
      </c>
      <c r="AM21" s="345">
        <v>0.23499999999999999</v>
      </c>
      <c r="AN21"/>
      <c r="AO21" s="347">
        <v>4</v>
      </c>
      <c r="AP21" s="344">
        <v>80</v>
      </c>
      <c r="AQ21" s="345">
        <v>0.79</v>
      </c>
      <c r="AR21"/>
      <c r="AS21"/>
      <c r="AT21"/>
      <c r="AU21"/>
      <c r="AV21" s="345">
        <v>15.422000000000001</v>
      </c>
      <c r="AW21" s="345">
        <v>14.029</v>
      </c>
      <c r="AX21"/>
      <c r="AY21"/>
      <c r="AZ21"/>
      <c r="BA21"/>
      <c r="BB21"/>
      <c r="BC21"/>
      <c r="BD21" s="344">
        <v>31.45</v>
      </c>
      <c r="BE21" s="344"/>
      <c r="BF21" s="344">
        <v>16.86</v>
      </c>
      <c r="BG21"/>
      <c r="BH21"/>
      <c r="BI21"/>
      <c r="BJ21"/>
      <c r="BK21"/>
      <c r="BL21"/>
      <c r="BM21"/>
    </row>
    <row r="22" spans="1:65" x14ac:dyDescent="0.25">
      <c r="A22" s="232">
        <v>41293</v>
      </c>
      <c r="B22" s="344">
        <v>6.38</v>
      </c>
      <c r="C22" s="345">
        <v>5.12</v>
      </c>
      <c r="D22"/>
      <c r="E22"/>
      <c r="F22"/>
      <c r="G22"/>
      <c r="H22" s="344">
        <v>7.09</v>
      </c>
      <c r="I22" s="344">
        <v>1.78</v>
      </c>
      <c r="J22"/>
      <c r="K22"/>
      <c r="L22"/>
      <c r="M22"/>
      <c r="N22" s="346">
        <v>35</v>
      </c>
      <c r="O22"/>
      <c r="P22"/>
      <c r="Q22"/>
      <c r="R22" s="346">
        <v>0</v>
      </c>
      <c r="S22" s="345">
        <v>0.25600000000000001</v>
      </c>
      <c r="T22"/>
      <c r="U22"/>
      <c r="V22" s="345">
        <v>7.6999999999999999E-2</v>
      </c>
      <c r="W22" s="345">
        <v>0.13200000000000001</v>
      </c>
      <c r="X22"/>
      <c r="Y22"/>
      <c r="Z22"/>
      <c r="AA22"/>
      <c r="AB22"/>
      <c r="AC22" s="347">
        <v>35.700000000000003</v>
      </c>
      <c r="AD22"/>
      <c r="AE22"/>
      <c r="AF22"/>
      <c r="AG22"/>
      <c r="AH22" s="395">
        <v>71.5</v>
      </c>
      <c r="AI22"/>
      <c r="AJ22" s="347">
        <v>25.2</v>
      </c>
      <c r="AK22"/>
      <c r="AL22" s="347">
        <v>10.6</v>
      </c>
      <c r="AM22" s="345">
        <v>0.18099999999999999</v>
      </c>
      <c r="AN22"/>
      <c r="AO22" s="347">
        <v>4</v>
      </c>
      <c r="AP22" s="396">
        <f>(AP20+AP21)/2</f>
        <v>80</v>
      </c>
      <c r="AQ22" s="397">
        <f>(AQ20+AQ21)/2</f>
        <v>0.8</v>
      </c>
      <c r="AR22"/>
      <c r="AS22"/>
      <c r="AT22"/>
      <c r="AU22"/>
      <c r="AV22" s="345">
        <v>14.3</v>
      </c>
      <c r="AW22" s="345">
        <v>12.96</v>
      </c>
      <c r="AX22"/>
      <c r="AY22"/>
      <c r="AZ22"/>
      <c r="BA22"/>
      <c r="BB22"/>
      <c r="BC22"/>
      <c r="BD22" s="344">
        <v>33.33</v>
      </c>
      <c r="BE22" s="344"/>
      <c r="BF22" s="344">
        <v>17.649999999999999</v>
      </c>
      <c r="BG22"/>
      <c r="BH22"/>
      <c r="BI22"/>
      <c r="BJ22"/>
      <c r="BK22"/>
      <c r="BL22"/>
      <c r="BM22"/>
    </row>
    <row r="23" spans="1:65" x14ac:dyDescent="0.25">
      <c r="A23" s="232">
        <v>41294</v>
      </c>
      <c r="B23" s="396">
        <f t="shared" ref="B23" si="13">(B21+B22)/2</f>
        <v>6.47</v>
      </c>
      <c r="C23" s="397">
        <f>(C21+C22)/2</f>
        <v>4.9950000000000001</v>
      </c>
      <c r="D23"/>
      <c r="E23"/>
      <c r="F23"/>
      <c r="G23"/>
      <c r="H23" s="396">
        <f>(H21+H22)/2</f>
        <v>7.22</v>
      </c>
      <c r="I23" s="344">
        <v>1.87</v>
      </c>
      <c r="J23"/>
      <c r="K23"/>
      <c r="L23"/>
      <c r="M23"/>
      <c r="N23" s="398">
        <f t="shared" ref="N23" si="14">(N21+N22)/2</f>
        <v>34.5</v>
      </c>
      <c r="O23"/>
      <c r="P23"/>
      <c r="Q23"/>
      <c r="R23" s="398">
        <f t="shared" ref="R23" si="15">(R21+R22)/2</f>
        <v>0</v>
      </c>
      <c r="S23" s="397">
        <f>(S21+S22)/2</f>
        <v>0.253</v>
      </c>
      <c r="T23"/>
      <c r="U23"/>
      <c r="V23" s="397">
        <f t="shared" ref="V23:W23" si="16">(V21+V22)/2</f>
        <v>7.8E-2</v>
      </c>
      <c r="W23" s="397">
        <f t="shared" si="16"/>
        <v>0.1275</v>
      </c>
      <c r="X23"/>
      <c r="Y23"/>
      <c r="Z23"/>
      <c r="AA23"/>
      <c r="AB23"/>
      <c r="AC23" s="399">
        <f t="shared" ref="AC23" si="17">(AC21+AC22)/2</f>
        <v>36.150000000000006</v>
      </c>
      <c r="AD23"/>
      <c r="AE23"/>
      <c r="AF23"/>
      <c r="AG23"/>
      <c r="AH23" s="400">
        <f t="shared" ref="AH23" si="18">(AH21+AH22)/2</f>
        <v>72.400000000000006</v>
      </c>
      <c r="AI23"/>
      <c r="AJ23" s="399">
        <f t="shared" ref="AJ23" si="19">(AJ21+AJ22)/2</f>
        <v>24.35</v>
      </c>
      <c r="AK23"/>
      <c r="AL23" s="399">
        <f t="shared" ref="AL23:AM23" si="20">(AL21+AL22)/2</f>
        <v>11.05</v>
      </c>
      <c r="AM23" s="397">
        <f t="shared" si="20"/>
        <v>0.20799999999999999</v>
      </c>
      <c r="AN23"/>
      <c r="AO23" s="399">
        <f t="shared" ref="AO23:AQ23" si="21">(AO21+AO22)/2</f>
        <v>4</v>
      </c>
      <c r="AP23" s="396">
        <f t="shared" si="21"/>
        <v>80</v>
      </c>
      <c r="AQ23" s="397">
        <f t="shared" si="21"/>
        <v>0.79500000000000004</v>
      </c>
      <c r="AR23"/>
      <c r="AS23"/>
      <c r="AT23"/>
      <c r="AU23"/>
      <c r="AV23" s="345">
        <v>13.762</v>
      </c>
      <c r="AW23" s="345">
        <v>13.388</v>
      </c>
      <c r="AX23"/>
      <c r="AY23"/>
      <c r="AZ23"/>
      <c r="BA23"/>
      <c r="BB23"/>
      <c r="BC23"/>
      <c r="BD23" s="396">
        <f t="shared" ref="BD23" si="22">(BD21+BD22)/2</f>
        <v>32.39</v>
      </c>
      <c r="BE23" s="344"/>
      <c r="BF23" s="396">
        <f>(BF21+BF22)/2</f>
        <v>17.254999999999999</v>
      </c>
      <c r="BG23"/>
      <c r="BH23"/>
      <c r="BI23"/>
      <c r="BJ23"/>
      <c r="BK23"/>
      <c r="BL23"/>
      <c r="BM23"/>
    </row>
    <row r="24" spans="1:65" x14ac:dyDescent="0.25">
      <c r="A24" s="232">
        <v>41295</v>
      </c>
      <c r="B24" s="344">
        <v>5.53</v>
      </c>
      <c r="C24" s="345">
        <v>5.91</v>
      </c>
      <c r="D24"/>
      <c r="E24"/>
      <c r="F24"/>
      <c r="G24"/>
      <c r="H24" s="344">
        <v>8.3800000000000008</v>
      </c>
      <c r="I24" s="344">
        <v>1.91</v>
      </c>
      <c r="J24"/>
      <c r="K24"/>
      <c r="L24"/>
      <c r="M24"/>
      <c r="N24" s="346">
        <v>36</v>
      </c>
      <c r="O24"/>
      <c r="P24"/>
      <c r="Q24"/>
      <c r="R24" s="346">
        <v>0</v>
      </c>
      <c r="S24" s="345">
        <v>0.247</v>
      </c>
      <c r="T24"/>
      <c r="U24"/>
      <c r="V24" s="345">
        <v>9.6000000000000002E-2</v>
      </c>
      <c r="W24" s="345">
        <v>0.13800000000000001</v>
      </c>
      <c r="X24"/>
      <c r="Y24"/>
      <c r="Z24"/>
      <c r="AA24"/>
      <c r="AB24"/>
      <c r="AC24" s="347">
        <v>41.1</v>
      </c>
      <c r="AD24"/>
      <c r="AE24"/>
      <c r="AF24"/>
      <c r="AG24"/>
      <c r="AH24" s="395">
        <v>82.2</v>
      </c>
      <c r="AI24"/>
      <c r="AJ24" s="347">
        <v>24.6</v>
      </c>
      <c r="AK24"/>
      <c r="AL24" s="347">
        <v>10.8</v>
      </c>
      <c r="AM24" s="345">
        <v>0.16300000000000001</v>
      </c>
      <c r="AN24"/>
      <c r="AO24" s="347">
        <v>3.8</v>
      </c>
      <c r="AP24" s="344">
        <v>80</v>
      </c>
      <c r="AQ24" s="345">
        <v>0.82</v>
      </c>
      <c r="AR24"/>
      <c r="AS24"/>
      <c r="AT24"/>
      <c r="AU24"/>
      <c r="AV24" s="345">
        <v>14.606</v>
      </c>
      <c r="AW24" s="345">
        <v>13.314</v>
      </c>
      <c r="AX24"/>
      <c r="AY24"/>
      <c r="AZ24"/>
      <c r="BA24"/>
      <c r="BB24"/>
      <c r="BC24"/>
      <c r="BD24" s="344">
        <v>26.8</v>
      </c>
      <c r="BE24" s="344"/>
      <c r="BF24" s="344">
        <v>19.53</v>
      </c>
      <c r="BG24"/>
      <c r="BH24"/>
      <c r="BI24"/>
      <c r="BJ24"/>
      <c r="BK24"/>
      <c r="BL24"/>
      <c r="BM24"/>
    </row>
    <row r="25" spans="1:65" x14ac:dyDescent="0.25">
      <c r="A25" s="232">
        <v>41296</v>
      </c>
      <c r="B25" s="344">
        <v>5.51</v>
      </c>
      <c r="C25" s="345">
        <v>5.53</v>
      </c>
      <c r="D25"/>
      <c r="E25"/>
      <c r="F25"/>
      <c r="G25"/>
      <c r="H25" s="344">
        <v>8.0500000000000007</v>
      </c>
      <c r="I25" s="344">
        <v>1.78</v>
      </c>
      <c r="J25"/>
      <c r="K25"/>
      <c r="L25"/>
      <c r="M25"/>
      <c r="N25" s="346">
        <v>35</v>
      </c>
      <c r="O25"/>
      <c r="P25"/>
      <c r="Q25"/>
      <c r="R25" s="346">
        <v>0</v>
      </c>
      <c r="S25" s="345">
        <v>0.248</v>
      </c>
      <c r="T25"/>
      <c r="U25"/>
      <c r="V25" s="345">
        <v>0.10100000000000001</v>
      </c>
      <c r="W25" s="345">
        <v>0.124</v>
      </c>
      <c r="X25"/>
      <c r="Y25"/>
      <c r="Z25"/>
      <c r="AA25"/>
      <c r="AB25"/>
      <c r="AC25" s="347">
        <v>39.4</v>
      </c>
      <c r="AD25"/>
      <c r="AE25"/>
      <c r="AF25"/>
      <c r="AG25"/>
      <c r="AH25" s="395">
        <v>78.8</v>
      </c>
      <c r="AI25"/>
      <c r="AJ25" s="347">
        <v>25.4</v>
      </c>
      <c r="AK25"/>
      <c r="AL25" s="347">
        <v>10.6</v>
      </c>
      <c r="AM25" s="345">
        <v>9.8000000000000004E-2</v>
      </c>
      <c r="AN25"/>
      <c r="AO25" s="347">
        <v>3.8</v>
      </c>
      <c r="AP25" s="344">
        <v>60</v>
      </c>
      <c r="AQ25" s="345">
        <v>0.38</v>
      </c>
      <c r="AR25"/>
      <c r="AS25"/>
      <c r="AT25"/>
      <c r="AU25"/>
      <c r="AV25" s="345">
        <v>13.95</v>
      </c>
      <c r="AW25" s="345">
        <v>12.62</v>
      </c>
      <c r="AX25"/>
      <c r="AY25"/>
      <c r="AZ25"/>
      <c r="BA25"/>
      <c r="BB25"/>
      <c r="BC25"/>
      <c r="BD25" s="344">
        <v>34.409999999999997</v>
      </c>
      <c r="BE25" s="344"/>
      <c r="BF25" s="344">
        <v>17.45</v>
      </c>
      <c r="BG25"/>
      <c r="BH25"/>
      <c r="BI25"/>
      <c r="BJ25"/>
      <c r="BK25"/>
      <c r="BL25"/>
      <c r="BM25"/>
    </row>
    <row r="26" spans="1:65" x14ac:dyDescent="0.25">
      <c r="A26" s="232">
        <v>41297</v>
      </c>
      <c r="B26" s="344">
        <v>5.65</v>
      </c>
      <c r="C26" s="345">
        <v>5.2</v>
      </c>
      <c r="D26"/>
      <c r="E26"/>
      <c r="F26"/>
      <c r="G26"/>
      <c r="H26" s="344">
        <v>6.54</v>
      </c>
      <c r="I26" s="344">
        <v>1.87</v>
      </c>
      <c r="J26"/>
      <c r="K26"/>
      <c r="L26"/>
      <c r="M26"/>
      <c r="N26" s="346">
        <v>34</v>
      </c>
      <c r="O26"/>
      <c r="P26"/>
      <c r="Q26"/>
      <c r="R26" s="346">
        <v>0</v>
      </c>
      <c r="S26" s="345">
        <v>0.249</v>
      </c>
      <c r="T26"/>
      <c r="U26"/>
      <c r="V26" s="345">
        <v>8.4000000000000005E-2</v>
      </c>
      <c r="W26" s="345">
        <v>0.2</v>
      </c>
      <c r="X26"/>
      <c r="Y26"/>
      <c r="Z26"/>
      <c r="AA26"/>
      <c r="AB26"/>
      <c r="AC26" s="347">
        <v>34.799999999999997</v>
      </c>
      <c r="AD26"/>
      <c r="AE26"/>
      <c r="AF26"/>
      <c r="AG26"/>
      <c r="AH26" s="395">
        <v>69.5</v>
      </c>
      <c r="AI26"/>
      <c r="AJ26" s="347">
        <v>26</v>
      </c>
      <c r="AK26"/>
      <c r="AL26" s="347">
        <v>8.8000000000000007</v>
      </c>
      <c r="AM26" s="345">
        <v>3.4000000000000002E-2</v>
      </c>
      <c r="AN26"/>
      <c r="AO26" s="347">
        <v>3.8</v>
      </c>
      <c r="AP26" s="344">
        <v>80</v>
      </c>
      <c r="AQ26" s="345">
        <v>0.98</v>
      </c>
      <c r="AR26"/>
      <c r="AS26"/>
      <c r="AT26"/>
      <c r="AU26"/>
      <c r="AV26" s="345">
        <v>14.21</v>
      </c>
      <c r="AW26" s="345">
        <v>12.759</v>
      </c>
      <c r="AX26"/>
      <c r="AY26"/>
      <c r="AZ26"/>
      <c r="BA26"/>
      <c r="BB26"/>
      <c r="BC26"/>
      <c r="BD26" s="344">
        <v>31.92</v>
      </c>
      <c r="BE26" s="344"/>
      <c r="BF26" s="344">
        <v>13.2</v>
      </c>
      <c r="BG26"/>
      <c r="BH26"/>
      <c r="BI26"/>
      <c r="BJ26"/>
      <c r="BK26"/>
      <c r="BL26"/>
      <c r="BM26"/>
    </row>
    <row r="27" spans="1:65" x14ac:dyDescent="0.25">
      <c r="A27" s="232">
        <v>41298</v>
      </c>
      <c r="B27" s="344">
        <v>6.21</v>
      </c>
      <c r="C27" s="345">
        <v>5.0999999999999996</v>
      </c>
      <c r="D27"/>
      <c r="E27"/>
      <c r="F27"/>
      <c r="G27"/>
      <c r="H27" s="344">
        <v>7.45</v>
      </c>
      <c r="I27" s="344">
        <v>1.87</v>
      </c>
      <c r="J27"/>
      <c r="K27"/>
      <c r="L27"/>
      <c r="M27"/>
      <c r="N27" s="346">
        <v>35</v>
      </c>
      <c r="O27"/>
      <c r="P27"/>
      <c r="Q27"/>
      <c r="R27" s="346">
        <v>0</v>
      </c>
      <c r="S27" s="345">
        <v>0.247</v>
      </c>
      <c r="T27"/>
      <c r="U27"/>
      <c r="V27" s="345">
        <v>9.1999999999999998E-2</v>
      </c>
      <c r="W27" s="345">
        <v>0.115</v>
      </c>
      <c r="X27"/>
      <c r="Y27"/>
      <c r="Z27"/>
      <c r="AA27"/>
      <c r="AB27"/>
      <c r="AC27" s="347">
        <v>38.1</v>
      </c>
      <c r="AD27"/>
      <c r="AE27"/>
      <c r="AF27"/>
      <c r="AG27"/>
      <c r="AH27" s="395">
        <v>76.2</v>
      </c>
      <c r="AI27"/>
      <c r="AJ27" s="347">
        <v>24.8</v>
      </c>
      <c r="AK27"/>
      <c r="AL27" s="347">
        <v>10.9</v>
      </c>
      <c r="AM27" s="345">
        <v>5.0999999999999997E-2</v>
      </c>
      <c r="AN27"/>
      <c r="AO27" s="347">
        <v>4</v>
      </c>
      <c r="AP27" s="396">
        <f t="shared" ref="AP27:AQ30" si="23">(AP25+AP26)/2</f>
        <v>70</v>
      </c>
      <c r="AQ27" s="397">
        <f t="shared" si="23"/>
        <v>0.67999999999999994</v>
      </c>
      <c r="AR27"/>
      <c r="AS27"/>
      <c r="AT27"/>
      <c r="AU27"/>
      <c r="AV27" s="345">
        <v>14.295999999999999</v>
      </c>
      <c r="AW27" s="345">
        <v>13.462999999999999</v>
      </c>
      <c r="AX27"/>
      <c r="AY27"/>
      <c r="AZ27"/>
      <c r="BA27"/>
      <c r="BB27"/>
      <c r="BC27"/>
      <c r="BD27" s="344">
        <v>31.92</v>
      </c>
      <c r="BE27" s="344"/>
      <c r="BF27" s="344">
        <v>18.21</v>
      </c>
      <c r="BG27"/>
      <c r="BH27"/>
      <c r="BI27"/>
      <c r="BJ27"/>
      <c r="BK27"/>
      <c r="BL27"/>
      <c r="BM27"/>
    </row>
    <row r="28" spans="1:65" x14ac:dyDescent="0.25">
      <c r="A28" s="232">
        <v>41299</v>
      </c>
      <c r="B28" s="344">
        <v>6.17</v>
      </c>
      <c r="C28" s="345">
        <v>5.15</v>
      </c>
      <c r="D28"/>
      <c r="E28"/>
      <c r="F28"/>
      <c r="G28"/>
      <c r="H28" s="344">
        <v>6.26</v>
      </c>
      <c r="I28" s="344">
        <v>1.78</v>
      </c>
      <c r="J28"/>
      <c r="K28"/>
      <c r="L28"/>
      <c r="M28"/>
      <c r="N28" s="346">
        <v>32</v>
      </c>
      <c r="O28"/>
      <c r="P28"/>
      <c r="Q28"/>
      <c r="R28" s="346">
        <v>0</v>
      </c>
      <c r="S28" s="345">
        <v>0.23100000000000001</v>
      </c>
      <c r="T28"/>
      <c r="U28"/>
      <c r="V28" s="345">
        <v>6.4000000000000001E-2</v>
      </c>
      <c r="W28" s="345">
        <v>0.13200000000000001</v>
      </c>
      <c r="X28"/>
      <c r="Y28"/>
      <c r="Z28"/>
      <c r="AA28"/>
      <c r="AB28"/>
      <c r="AC28" s="347">
        <v>38.1</v>
      </c>
      <c r="AD28"/>
      <c r="AE28"/>
      <c r="AF28"/>
      <c r="AG28"/>
      <c r="AH28" s="395">
        <v>76.2</v>
      </c>
      <c r="AI28"/>
      <c r="AJ28" s="347">
        <v>24.6</v>
      </c>
      <c r="AK28"/>
      <c r="AL28" s="347">
        <v>9.6999999999999993</v>
      </c>
      <c r="AM28" s="345">
        <v>4.8000000000000001E-2</v>
      </c>
      <c r="AN28"/>
      <c r="AO28" s="347">
        <v>3.9</v>
      </c>
      <c r="AP28" s="396">
        <f t="shared" si="23"/>
        <v>75</v>
      </c>
      <c r="AQ28" s="397">
        <f t="shared" si="23"/>
        <v>0.83</v>
      </c>
      <c r="AR28"/>
      <c r="AS28"/>
      <c r="AT28"/>
      <c r="AU28"/>
      <c r="AV28" s="345">
        <v>14.1</v>
      </c>
      <c r="AW28" s="345">
        <v>13.331</v>
      </c>
      <c r="AX28"/>
      <c r="AY28"/>
      <c r="AZ28"/>
      <c r="BA28"/>
      <c r="BB28"/>
      <c r="BC28"/>
      <c r="BD28" s="344">
        <v>30.7</v>
      </c>
      <c r="BE28" s="344"/>
      <c r="BF28" s="344">
        <v>16.350000000000001</v>
      </c>
      <c r="BG28"/>
      <c r="BH28"/>
      <c r="BI28"/>
      <c r="BJ28"/>
      <c r="BK28"/>
      <c r="BL28"/>
      <c r="BM28"/>
    </row>
    <row r="29" spans="1:65" x14ac:dyDescent="0.25">
      <c r="A29" s="232">
        <v>41300</v>
      </c>
      <c r="B29" s="344">
        <v>6.02</v>
      </c>
      <c r="C29" s="345">
        <v>5.15</v>
      </c>
      <c r="D29"/>
      <c r="E29"/>
      <c r="F29"/>
      <c r="G29"/>
      <c r="H29" s="344">
        <v>7.07</v>
      </c>
      <c r="I29" s="344">
        <v>1.91</v>
      </c>
      <c r="J29"/>
      <c r="K29"/>
      <c r="L29"/>
      <c r="M29"/>
      <c r="N29" s="346">
        <v>40</v>
      </c>
      <c r="O29"/>
      <c r="P29"/>
      <c r="Q29"/>
      <c r="R29" s="346">
        <v>0</v>
      </c>
      <c r="S29" s="345">
        <v>0.23899999999999999</v>
      </c>
      <c r="T29"/>
      <c r="U29"/>
      <c r="V29" s="345">
        <v>7.6999999999999999E-2</v>
      </c>
      <c r="W29" s="345">
        <v>0.13700000000000001</v>
      </c>
      <c r="X29"/>
      <c r="Y29"/>
      <c r="Z29"/>
      <c r="AA29"/>
      <c r="AB29"/>
      <c r="AC29" s="347">
        <v>36.4</v>
      </c>
      <c r="AD29"/>
      <c r="AE29"/>
      <c r="AF29"/>
      <c r="AG29"/>
      <c r="AH29" s="395">
        <v>77.599999999999994</v>
      </c>
      <c r="AI29"/>
      <c r="AJ29" s="347">
        <v>26.5</v>
      </c>
      <c r="AK29"/>
      <c r="AL29" s="347">
        <v>8.1999999999999993</v>
      </c>
      <c r="AM29" s="345">
        <v>7.0999999999999994E-2</v>
      </c>
      <c r="AN29"/>
      <c r="AO29" s="347">
        <v>3.9</v>
      </c>
      <c r="AP29" s="396">
        <f t="shared" si="23"/>
        <v>72.5</v>
      </c>
      <c r="AQ29" s="397">
        <f t="shared" si="23"/>
        <v>0.75499999999999989</v>
      </c>
      <c r="AR29"/>
      <c r="AS29"/>
      <c r="AT29"/>
      <c r="AU29"/>
      <c r="AV29" s="345">
        <v>14.63</v>
      </c>
      <c r="AW29" s="345">
        <v>13.32</v>
      </c>
      <c r="AX29"/>
      <c r="AY29"/>
      <c r="AZ29"/>
      <c r="BA29"/>
      <c r="BB29"/>
      <c r="BC29"/>
      <c r="BD29" s="344">
        <v>32.72</v>
      </c>
      <c r="BE29" s="344"/>
      <c r="BF29" s="344">
        <v>17.47</v>
      </c>
      <c r="BG29"/>
      <c r="BH29"/>
      <c r="BI29"/>
      <c r="BJ29"/>
      <c r="BK29"/>
      <c r="BL29"/>
      <c r="BM29"/>
    </row>
    <row r="30" spans="1:65" x14ac:dyDescent="0.25">
      <c r="A30" s="232">
        <v>41301</v>
      </c>
      <c r="B30" s="396">
        <f t="shared" ref="B30:C30" si="24">(B28+B29)/2</f>
        <v>6.0949999999999998</v>
      </c>
      <c r="C30" s="397">
        <f t="shared" si="24"/>
        <v>5.15</v>
      </c>
      <c r="D30"/>
      <c r="E30"/>
      <c r="F30"/>
      <c r="G30"/>
      <c r="H30" s="396">
        <f t="shared" ref="H30:I30" si="25">(H28+H29)/2</f>
        <v>6.665</v>
      </c>
      <c r="I30" s="396">
        <f t="shared" si="25"/>
        <v>1.845</v>
      </c>
      <c r="J30"/>
      <c r="K30"/>
      <c r="L30"/>
      <c r="M30"/>
      <c r="N30" s="398">
        <f t="shared" ref="N30" si="26">(N28+N29)/2</f>
        <v>36</v>
      </c>
      <c r="O30"/>
      <c r="P30"/>
      <c r="Q30"/>
      <c r="R30" s="398">
        <f t="shared" ref="R30:S30" si="27">(R28+R29)/2</f>
        <v>0</v>
      </c>
      <c r="S30" s="397">
        <f t="shared" si="27"/>
        <v>0.23499999999999999</v>
      </c>
      <c r="T30"/>
      <c r="U30"/>
      <c r="V30" s="397">
        <f t="shared" ref="V30:W30" si="28">(V28+V29)/2</f>
        <v>7.0500000000000007E-2</v>
      </c>
      <c r="W30" s="397">
        <f t="shared" si="28"/>
        <v>0.13450000000000001</v>
      </c>
      <c r="X30"/>
      <c r="Y30"/>
      <c r="Z30"/>
      <c r="AA30"/>
      <c r="AB30"/>
      <c r="AC30" s="399">
        <f t="shared" ref="AC30" si="29">(AC28+AC29)/2</f>
        <v>37.25</v>
      </c>
      <c r="AD30"/>
      <c r="AE30"/>
      <c r="AF30"/>
      <c r="AG30"/>
      <c r="AH30" s="400">
        <f t="shared" ref="AH30" si="30">(AH28+AH29)/2</f>
        <v>76.900000000000006</v>
      </c>
      <c r="AI30"/>
      <c r="AJ30" s="399">
        <f t="shared" ref="AJ30" si="31">(AJ28+AJ29)/2</f>
        <v>25.55</v>
      </c>
      <c r="AK30"/>
      <c r="AL30" s="399">
        <f t="shared" ref="AL30:AM30" si="32">(AL28+AL29)/2</f>
        <v>8.9499999999999993</v>
      </c>
      <c r="AM30" s="397">
        <f t="shared" si="32"/>
        <v>5.9499999999999997E-2</v>
      </c>
      <c r="AN30"/>
      <c r="AO30" s="399">
        <f t="shared" ref="AO30" si="33">(AO28+AO29)/2</f>
        <v>3.9</v>
      </c>
      <c r="AP30" s="396">
        <f t="shared" si="23"/>
        <v>73.75</v>
      </c>
      <c r="AQ30" s="397">
        <f t="shared" si="23"/>
        <v>0.79249999999999998</v>
      </c>
      <c r="AR30"/>
      <c r="AS30"/>
      <c r="AT30"/>
      <c r="AU30"/>
      <c r="AV30" s="397">
        <f t="shared" ref="AV30:AW30" si="34">(AV28+AV29)/2</f>
        <v>14.365</v>
      </c>
      <c r="AW30" s="397">
        <f t="shared" si="34"/>
        <v>13.3255</v>
      </c>
      <c r="AX30"/>
      <c r="AY30"/>
      <c r="AZ30"/>
      <c r="BA30"/>
      <c r="BB30"/>
      <c r="BC30"/>
      <c r="BD30" s="396">
        <f t="shared" ref="BD30" si="35">(BD28+BD29)/2</f>
        <v>31.71</v>
      </c>
      <c r="BE30" s="344"/>
      <c r="BF30" s="396">
        <f>(BF28+BF29)/2</f>
        <v>16.91</v>
      </c>
      <c r="BG30"/>
      <c r="BH30"/>
      <c r="BI30"/>
      <c r="BJ30"/>
      <c r="BK30"/>
      <c r="BL30"/>
      <c r="BM30"/>
    </row>
    <row r="31" spans="1:65" x14ac:dyDescent="0.25">
      <c r="A31" s="232">
        <v>41302</v>
      </c>
      <c r="B31" s="344">
        <v>6.4</v>
      </c>
      <c r="C31" s="345">
        <v>4.83</v>
      </c>
      <c r="D31"/>
      <c r="E31"/>
      <c r="F31"/>
      <c r="G31"/>
      <c r="H31" s="344">
        <v>5.35</v>
      </c>
      <c r="I31" s="344">
        <v>1.79</v>
      </c>
      <c r="J31"/>
      <c r="K31"/>
      <c r="L31"/>
      <c r="M31"/>
      <c r="N31" s="346">
        <v>41</v>
      </c>
      <c r="O31"/>
      <c r="P31"/>
      <c r="Q31"/>
      <c r="R31" s="346">
        <v>0</v>
      </c>
      <c r="S31" s="345">
        <v>0.252</v>
      </c>
      <c r="T31"/>
      <c r="U31"/>
      <c r="V31" s="345">
        <v>0.11700000000000001</v>
      </c>
      <c r="W31" s="345">
        <v>0.41699999999999998</v>
      </c>
      <c r="X31"/>
      <c r="Y31"/>
      <c r="Z31"/>
      <c r="AA31"/>
      <c r="AB31"/>
      <c r="AC31" s="347">
        <v>26.5</v>
      </c>
      <c r="AD31"/>
      <c r="AE31"/>
      <c r="AF31"/>
      <c r="AG31"/>
      <c r="AH31" s="395">
        <v>53</v>
      </c>
      <c r="AI31"/>
      <c r="AJ31" s="347">
        <v>25.5</v>
      </c>
      <c r="AK31"/>
      <c r="AL31" s="347">
        <v>4.0999999999999996</v>
      </c>
      <c r="AM31" s="345">
        <v>0.22600000000000001</v>
      </c>
      <c r="AN31"/>
      <c r="AO31" s="347">
        <v>3.8</v>
      </c>
      <c r="AP31" s="344">
        <v>80</v>
      </c>
      <c r="AQ31" s="345">
        <v>0.97</v>
      </c>
      <c r="AR31"/>
      <c r="AS31"/>
      <c r="AT31"/>
      <c r="AU31"/>
      <c r="AV31" s="345">
        <v>14.94</v>
      </c>
      <c r="AW31" s="345">
        <v>13.167</v>
      </c>
      <c r="AX31"/>
      <c r="AY31"/>
      <c r="AZ31"/>
      <c r="BA31"/>
      <c r="BB31"/>
      <c r="BC31"/>
      <c r="BD31" s="344">
        <v>31.92</v>
      </c>
      <c r="BE31" s="344"/>
      <c r="BF31" s="344">
        <v>16.100000000000001</v>
      </c>
      <c r="BG31"/>
      <c r="BH31"/>
      <c r="BI31"/>
      <c r="BJ31"/>
      <c r="BK31"/>
      <c r="BL31"/>
      <c r="BM31"/>
    </row>
    <row r="32" spans="1:65" x14ac:dyDescent="0.25">
      <c r="A32" s="232">
        <v>41303</v>
      </c>
      <c r="B32" s="344">
        <v>5.77</v>
      </c>
      <c r="C32" s="345">
        <v>5.34</v>
      </c>
      <c r="D32"/>
      <c r="E32"/>
      <c r="F32"/>
      <c r="G32"/>
      <c r="H32" s="344">
        <v>8.5399999999999991</v>
      </c>
      <c r="I32" s="344">
        <v>1.8</v>
      </c>
      <c r="J32"/>
      <c r="K32"/>
      <c r="L32"/>
      <c r="M32"/>
      <c r="N32" s="346">
        <v>38</v>
      </c>
      <c r="O32"/>
      <c r="P32"/>
      <c r="Q32"/>
      <c r="R32" s="346">
        <v>0</v>
      </c>
      <c r="S32" s="345">
        <v>0.24299999999999999</v>
      </c>
      <c r="T32"/>
      <c r="U32"/>
      <c r="V32" s="345">
        <v>0.111</v>
      </c>
      <c r="W32" s="345">
        <v>0.126</v>
      </c>
      <c r="X32"/>
      <c r="Y32"/>
      <c r="Z32"/>
      <c r="AA32"/>
      <c r="AB32"/>
      <c r="AC32" s="347">
        <v>38.299999999999997</v>
      </c>
      <c r="AD32"/>
      <c r="AE32"/>
      <c r="AF32"/>
      <c r="AG32"/>
      <c r="AH32" s="395">
        <v>76.599999999999994</v>
      </c>
      <c r="AI32"/>
      <c r="AJ32" s="347">
        <v>26.8</v>
      </c>
      <c r="AK32"/>
      <c r="AL32" s="399">
        <f t="shared" ref="AL32:AM32" si="36">(AL30+AL31)/2</f>
        <v>6.5249999999999995</v>
      </c>
      <c r="AM32" s="397">
        <f t="shared" si="36"/>
        <v>0.14274999999999999</v>
      </c>
      <c r="AN32"/>
      <c r="AO32" s="399">
        <f t="shared" ref="AO32:AQ32" si="37">(AO30+AO31)/2</f>
        <v>3.8499999999999996</v>
      </c>
      <c r="AP32" s="396">
        <f t="shared" si="37"/>
        <v>76.875</v>
      </c>
      <c r="AQ32" s="397">
        <f t="shared" si="37"/>
        <v>0.88124999999999998</v>
      </c>
      <c r="AR32"/>
      <c r="AS32"/>
      <c r="AT32"/>
      <c r="AU32"/>
      <c r="AV32" s="345">
        <v>14.552</v>
      </c>
      <c r="AW32" s="345">
        <v>13.802</v>
      </c>
      <c r="AX32"/>
      <c r="AY32"/>
      <c r="AZ32"/>
      <c r="BA32"/>
      <c r="BB32"/>
      <c r="BC32"/>
      <c r="BD32" s="396">
        <f t="shared" ref="BD32" si="38">(BD30+BD31)/2</f>
        <v>31.815000000000001</v>
      </c>
      <c r="BE32" s="344"/>
      <c r="BF32" s="396">
        <f>(BF30+BF31)/2</f>
        <v>16.505000000000003</v>
      </c>
      <c r="BG32"/>
      <c r="BH32"/>
      <c r="BI32"/>
      <c r="BJ32"/>
      <c r="BK32"/>
      <c r="BL32"/>
      <c r="BM32"/>
    </row>
    <row r="33" spans="1:65" x14ac:dyDescent="0.25">
      <c r="A33" s="232">
        <v>41304</v>
      </c>
      <c r="B33" s="344">
        <v>5.94</v>
      </c>
      <c r="C33" s="345">
        <v>5.71</v>
      </c>
      <c r="D33"/>
      <c r="E33"/>
      <c r="F33"/>
      <c r="G33"/>
      <c r="H33" s="344">
        <v>7.91</v>
      </c>
      <c r="I33" s="396">
        <f>(I31+I32)/2</f>
        <v>1.7949999999999999</v>
      </c>
      <c r="J33"/>
      <c r="K33"/>
      <c r="L33"/>
      <c r="M33"/>
      <c r="N33" s="346">
        <v>35</v>
      </c>
      <c r="O33"/>
      <c r="P33"/>
      <c r="Q33"/>
      <c r="R33" s="346">
        <v>0</v>
      </c>
      <c r="S33" s="345">
        <v>0.245</v>
      </c>
      <c r="T33"/>
      <c r="U33"/>
      <c r="V33" s="345">
        <v>9.0999999999999998E-2</v>
      </c>
      <c r="W33" s="345">
        <v>0.121</v>
      </c>
      <c r="X33"/>
      <c r="Y33"/>
      <c r="Z33"/>
      <c r="AA33"/>
      <c r="AB33"/>
      <c r="AC33" s="347">
        <v>37.200000000000003</v>
      </c>
      <c r="AD33"/>
      <c r="AE33"/>
      <c r="AF33"/>
      <c r="AG33"/>
      <c r="AH33" s="395">
        <v>74.400000000000006</v>
      </c>
      <c r="AI33"/>
      <c r="AJ33" s="347">
        <v>25.1</v>
      </c>
      <c r="AK33"/>
      <c r="AL33" s="347">
        <v>10.1</v>
      </c>
      <c r="AM33" s="345">
        <v>8.2000000000000003E-2</v>
      </c>
      <c r="AN33"/>
      <c r="AO33" s="347">
        <v>3.9</v>
      </c>
      <c r="AP33" s="396">
        <f>(AP31+AP32)/2</f>
        <v>78.4375</v>
      </c>
      <c r="AQ33" s="397">
        <f>(AQ31+AQ32)/2</f>
        <v>0.92562499999999992</v>
      </c>
      <c r="AR33"/>
      <c r="AS33"/>
      <c r="AT33"/>
      <c r="AU33"/>
      <c r="AV33" s="345">
        <v>15.263999999999999</v>
      </c>
      <c r="AW33" s="345">
        <v>13.986000000000001</v>
      </c>
      <c r="AX33"/>
      <c r="AY33"/>
      <c r="AZ33"/>
      <c r="BA33"/>
      <c r="BB33"/>
      <c r="BC33"/>
      <c r="BD33" s="344">
        <v>32.35</v>
      </c>
      <c r="BE33" s="344"/>
      <c r="BF33" s="344">
        <v>16.46</v>
      </c>
      <c r="BG33"/>
      <c r="BH33"/>
      <c r="BI33"/>
      <c r="BJ33"/>
      <c r="BK33"/>
      <c r="BL33"/>
      <c r="BM33"/>
    </row>
    <row r="34" spans="1:65" x14ac:dyDescent="0.25">
      <c r="A34" s="232">
        <v>41305</v>
      </c>
      <c r="B34" s="344">
        <v>6.1</v>
      </c>
      <c r="C34" s="345">
        <v>5.6</v>
      </c>
      <c r="D34"/>
      <c r="E34"/>
      <c r="F34"/>
      <c r="G34"/>
      <c r="H34" s="344">
        <v>6.29</v>
      </c>
      <c r="I34" s="344">
        <v>1.65</v>
      </c>
      <c r="J34"/>
      <c r="K34"/>
      <c r="L34"/>
      <c r="M34"/>
      <c r="N34" s="346">
        <v>38</v>
      </c>
      <c r="O34"/>
      <c r="P34"/>
      <c r="Q34"/>
      <c r="R34" s="346">
        <v>0</v>
      </c>
      <c r="S34" s="345">
        <v>0.247</v>
      </c>
      <c r="T34"/>
      <c r="U34"/>
      <c r="V34" s="345">
        <v>0.127</v>
      </c>
      <c r="W34" s="345">
        <v>0.17599999999999999</v>
      </c>
      <c r="X34"/>
      <c r="Y34"/>
      <c r="Z34"/>
      <c r="AA34"/>
      <c r="AB34"/>
      <c r="AC34" s="347">
        <v>32.9</v>
      </c>
      <c r="AD34"/>
      <c r="AE34"/>
      <c r="AF34"/>
      <c r="AG34"/>
      <c r="AH34" s="395">
        <v>65.8</v>
      </c>
      <c r="AI34"/>
      <c r="AJ34" s="347">
        <v>23.4</v>
      </c>
      <c r="AK34"/>
      <c r="AL34" s="347">
        <v>6.4</v>
      </c>
      <c r="AM34" s="345">
        <v>0.14299999999999999</v>
      </c>
      <c r="AN34"/>
      <c r="AO34" s="347">
        <v>3.9</v>
      </c>
      <c r="AP34" s="344">
        <v>70</v>
      </c>
      <c r="AQ34" s="345">
        <v>0.67</v>
      </c>
      <c r="AR34"/>
      <c r="AS34"/>
      <c r="AT34"/>
      <c r="AU34"/>
      <c r="AV34" s="345">
        <v>14.555999999999999</v>
      </c>
      <c r="AW34" s="345">
        <v>13.726000000000001</v>
      </c>
      <c r="AX34"/>
      <c r="AY34"/>
      <c r="AZ34"/>
      <c r="BA34"/>
      <c r="BB34"/>
      <c r="BC34"/>
      <c r="BD34" s="344">
        <v>34.89</v>
      </c>
      <c r="BE34" s="344"/>
      <c r="BF34" s="344">
        <v>13.08</v>
      </c>
      <c r="BG34"/>
      <c r="BH34"/>
      <c r="BI34"/>
      <c r="BJ34"/>
      <c r="BK34"/>
      <c r="BL34"/>
      <c r="BM34"/>
    </row>
    <row r="35" spans="1:65" x14ac:dyDescent="0.25">
      <c r="A35" s="232">
        <v>41306</v>
      </c>
      <c r="B35" s="344">
        <v>5.3</v>
      </c>
      <c r="C35" s="345">
        <v>5.37</v>
      </c>
      <c r="D35"/>
      <c r="E35"/>
      <c r="F35"/>
      <c r="G35"/>
      <c r="H35" s="344">
        <v>6.72</v>
      </c>
      <c r="I35" s="344">
        <v>1.73</v>
      </c>
      <c r="J35"/>
      <c r="K35"/>
      <c r="L35"/>
      <c r="M35"/>
      <c r="N35" s="346">
        <v>39</v>
      </c>
      <c r="O35"/>
      <c r="P35"/>
      <c r="Q35"/>
      <c r="R35" s="346">
        <v>0</v>
      </c>
      <c r="S35" s="345">
        <v>0.23799999999999999</v>
      </c>
      <c r="T35"/>
      <c r="U35"/>
      <c r="V35" s="345">
        <v>0.16700000000000001</v>
      </c>
      <c r="W35" s="345">
        <v>0.4</v>
      </c>
      <c r="X35"/>
      <c r="Y35"/>
      <c r="Z35"/>
      <c r="AA35"/>
      <c r="AB35"/>
      <c r="AC35" s="347">
        <v>29.5</v>
      </c>
      <c r="AD35"/>
      <c r="AE35"/>
      <c r="AF35"/>
      <c r="AG35"/>
      <c r="AH35" s="395">
        <v>59</v>
      </c>
      <c r="AI35"/>
      <c r="AJ35" s="347">
        <v>24.8</v>
      </c>
      <c r="AK35"/>
      <c r="AL35" s="347">
        <v>6.7</v>
      </c>
      <c r="AM35" s="345">
        <v>0.113</v>
      </c>
      <c r="AN35"/>
      <c r="AO35" s="347">
        <v>3.7</v>
      </c>
      <c r="AP35" s="344">
        <v>70</v>
      </c>
      <c r="AQ35" s="345">
        <v>0.7</v>
      </c>
      <c r="AR35"/>
      <c r="AS35"/>
      <c r="AT35"/>
      <c r="AU35"/>
      <c r="AV35" s="345">
        <v>14.417</v>
      </c>
      <c r="AW35" s="345">
        <v>13.07</v>
      </c>
      <c r="AX35"/>
      <c r="AY35"/>
      <c r="AZ35"/>
      <c r="BA35"/>
      <c r="BB35"/>
      <c r="BC35"/>
      <c r="BD35" s="344">
        <v>30.73</v>
      </c>
      <c r="BE35" s="344"/>
      <c r="BF35" s="344">
        <v>16.59</v>
      </c>
      <c r="BG35"/>
      <c r="BH35"/>
      <c r="BI35"/>
      <c r="BJ35"/>
      <c r="BK35"/>
      <c r="BL35"/>
      <c r="BM35"/>
    </row>
    <row r="36" spans="1:65" x14ac:dyDescent="0.25">
      <c r="A36" s="232">
        <v>41307</v>
      </c>
      <c r="B36" s="344">
        <v>5.67</v>
      </c>
      <c r="C36" s="345">
        <v>5.24</v>
      </c>
      <c r="D36"/>
      <c r="E36"/>
      <c r="F36"/>
      <c r="G36"/>
      <c r="H36" s="344">
        <v>7.8</v>
      </c>
      <c r="I36" s="344">
        <v>1.78</v>
      </c>
      <c r="J36"/>
      <c r="K36"/>
      <c r="L36"/>
      <c r="M36"/>
      <c r="N36" s="346">
        <v>38</v>
      </c>
      <c r="O36"/>
      <c r="P36"/>
      <c r="Q36"/>
      <c r="R36" s="346">
        <v>0</v>
      </c>
      <c r="S36" s="345">
        <v>0.23799999999999999</v>
      </c>
      <c r="T36"/>
      <c r="U36"/>
      <c r="V36" s="345">
        <v>0.16300000000000001</v>
      </c>
      <c r="W36" s="345">
        <v>0.124</v>
      </c>
      <c r="X36"/>
      <c r="Y36"/>
      <c r="Z36"/>
      <c r="AA36"/>
      <c r="AB36"/>
      <c r="AC36" s="347">
        <v>34.6</v>
      </c>
      <c r="AD36"/>
      <c r="AE36"/>
      <c r="AF36"/>
      <c r="AG36"/>
      <c r="AH36" s="395">
        <v>69.2</v>
      </c>
      <c r="AI36"/>
      <c r="AJ36" s="347">
        <v>24.9</v>
      </c>
      <c r="AK36"/>
      <c r="AL36" s="347">
        <v>7.4</v>
      </c>
      <c r="AM36" s="345">
        <v>8.3000000000000004E-2</v>
      </c>
      <c r="AN36"/>
      <c r="AO36" s="347">
        <v>3.8</v>
      </c>
      <c r="AP36" s="344">
        <v>90</v>
      </c>
      <c r="AQ36" s="345">
        <v>1.18</v>
      </c>
      <c r="AR36"/>
      <c r="AS36"/>
      <c r="AT36"/>
      <c r="AU36"/>
      <c r="AV36" s="345">
        <v>14.654999999999999</v>
      </c>
      <c r="AW36" s="345">
        <v>13.787000000000001</v>
      </c>
      <c r="AX36"/>
      <c r="AY36"/>
      <c r="AZ36"/>
      <c r="BA36"/>
      <c r="BB36"/>
      <c r="BC36"/>
      <c r="BD36" s="344">
        <v>30.96</v>
      </c>
      <c r="BE36" s="344"/>
      <c r="BF36" s="344">
        <v>16.489999999999998</v>
      </c>
      <c r="BG36"/>
      <c r="BH36"/>
      <c r="BI36"/>
      <c r="BJ36"/>
      <c r="BK36"/>
      <c r="BL36"/>
      <c r="BM36"/>
    </row>
    <row r="37" spans="1:65" x14ac:dyDescent="0.25">
      <c r="A37" s="232">
        <v>41308</v>
      </c>
      <c r="B37" s="396">
        <f t="shared" ref="B37:C37" si="39">(B35+B36)/2</f>
        <v>5.4849999999999994</v>
      </c>
      <c r="C37" s="397">
        <f t="shared" si="39"/>
        <v>5.3049999999999997</v>
      </c>
      <c r="D37"/>
      <c r="E37"/>
      <c r="F37"/>
      <c r="G37"/>
      <c r="H37" s="396">
        <f t="shared" ref="H37:I37" si="40">(H35+H36)/2</f>
        <v>7.26</v>
      </c>
      <c r="I37" s="396">
        <f t="shared" si="40"/>
        <v>1.7549999999999999</v>
      </c>
      <c r="J37"/>
      <c r="K37"/>
      <c r="L37"/>
      <c r="M37"/>
      <c r="N37" s="398">
        <f t="shared" ref="N37" si="41">(N35+N36)/2</f>
        <v>38.5</v>
      </c>
      <c r="O37"/>
      <c r="P37"/>
      <c r="Q37"/>
      <c r="R37" s="398">
        <f t="shared" ref="R37:S37" si="42">(R35+R36)/2</f>
        <v>0</v>
      </c>
      <c r="S37" s="397">
        <f t="shared" si="42"/>
        <v>0.23799999999999999</v>
      </c>
      <c r="T37"/>
      <c r="U37"/>
      <c r="V37" s="397">
        <f t="shared" ref="V37:W37" si="43">(V35+V36)/2</f>
        <v>0.16500000000000001</v>
      </c>
      <c r="W37" s="397">
        <f t="shared" si="43"/>
        <v>0.26200000000000001</v>
      </c>
      <c r="X37"/>
      <c r="Y37"/>
      <c r="Z37"/>
      <c r="AA37"/>
      <c r="AB37"/>
      <c r="AC37" s="399">
        <f t="shared" ref="AC37" si="44">(AC35+AC36)/2</f>
        <v>32.049999999999997</v>
      </c>
      <c r="AD37"/>
      <c r="AE37"/>
      <c r="AF37"/>
      <c r="AG37"/>
      <c r="AH37" s="400">
        <f t="shared" ref="AH37" si="45">(AH35+AH36)/2</f>
        <v>64.099999999999994</v>
      </c>
      <c r="AI37"/>
      <c r="AJ37" s="399">
        <f t="shared" ref="AJ37" si="46">(AJ35+AJ36)/2</f>
        <v>24.85</v>
      </c>
      <c r="AK37"/>
      <c r="AL37" s="399">
        <f t="shared" ref="AL37:AM37" si="47">(AL35+AL36)/2</f>
        <v>7.0500000000000007</v>
      </c>
      <c r="AM37" s="397">
        <f t="shared" si="47"/>
        <v>9.8000000000000004E-2</v>
      </c>
      <c r="AN37"/>
      <c r="AO37" s="399">
        <f t="shared" ref="AO37:AQ37" si="48">(AO35+AO36)/2</f>
        <v>3.75</v>
      </c>
      <c r="AP37" s="396">
        <f t="shared" si="48"/>
        <v>80</v>
      </c>
      <c r="AQ37" s="397">
        <f t="shared" si="48"/>
        <v>0.94</v>
      </c>
      <c r="AR37"/>
      <c r="AS37"/>
      <c r="AT37"/>
      <c r="AU37"/>
      <c r="AV37" s="397">
        <f t="shared" ref="AV37:AW37" si="49">(AV35+AV36)/2</f>
        <v>14.536</v>
      </c>
      <c r="AW37" s="397">
        <f t="shared" si="49"/>
        <v>13.4285</v>
      </c>
      <c r="AX37"/>
      <c r="AY37"/>
      <c r="AZ37"/>
      <c r="BA37"/>
      <c r="BB37"/>
      <c r="BC37"/>
      <c r="BD37" s="396">
        <f t="shared" ref="BD37" si="50">(BD35+BD36)/2</f>
        <v>30.844999999999999</v>
      </c>
      <c r="BE37" s="344"/>
      <c r="BF37" s="396">
        <f>(BF35+BF36)/2</f>
        <v>16.54</v>
      </c>
      <c r="BG37"/>
      <c r="BH37"/>
      <c r="BI37"/>
      <c r="BJ37"/>
      <c r="BK37"/>
      <c r="BL37"/>
      <c r="BM37"/>
    </row>
    <row r="38" spans="1:65" x14ac:dyDescent="0.25">
      <c r="A38" s="232">
        <v>41309</v>
      </c>
      <c r="B38" s="344">
        <v>5.95</v>
      </c>
      <c r="C38" s="345">
        <v>5.03</v>
      </c>
      <c r="D38"/>
      <c r="E38"/>
      <c r="F38"/>
      <c r="G38"/>
      <c r="H38" s="344">
        <v>7.34</v>
      </c>
      <c r="I38" s="344">
        <v>1.68</v>
      </c>
      <c r="J38"/>
      <c r="K38"/>
      <c r="L38"/>
      <c r="M38"/>
      <c r="N38" s="346">
        <v>37</v>
      </c>
      <c r="O38"/>
      <c r="P38"/>
      <c r="Q38"/>
      <c r="R38" s="346">
        <v>0</v>
      </c>
      <c r="S38" s="345">
        <v>0.317</v>
      </c>
      <c r="T38"/>
      <c r="U38"/>
      <c r="V38" s="345">
        <v>0.123</v>
      </c>
      <c r="W38" s="345">
        <v>0.115</v>
      </c>
      <c r="X38"/>
      <c r="Y38"/>
      <c r="Z38"/>
      <c r="AA38"/>
      <c r="AB38"/>
      <c r="AC38" s="347">
        <v>38.6</v>
      </c>
      <c r="AD38"/>
      <c r="AE38"/>
      <c r="AF38"/>
      <c r="AG38"/>
      <c r="AH38" s="395">
        <v>77.2</v>
      </c>
      <c r="AI38"/>
      <c r="AJ38" s="347">
        <v>28.5</v>
      </c>
      <c r="AK38"/>
      <c r="AL38" s="347">
        <v>9.8000000000000007</v>
      </c>
      <c r="AM38" s="345">
        <v>8.1000000000000003E-2</v>
      </c>
      <c r="AN38"/>
      <c r="AO38" s="347">
        <v>3.8</v>
      </c>
      <c r="AP38" s="344">
        <v>60</v>
      </c>
      <c r="AQ38" s="345">
        <v>0.44</v>
      </c>
      <c r="AR38"/>
      <c r="AS38"/>
      <c r="AT38"/>
      <c r="AU38"/>
      <c r="AV38" s="345">
        <v>14.37</v>
      </c>
      <c r="AW38" s="345">
        <v>12.87</v>
      </c>
      <c r="AX38"/>
      <c r="AY38"/>
      <c r="AZ38"/>
      <c r="BA38"/>
      <c r="BB38"/>
      <c r="BC38"/>
      <c r="BD38" s="344">
        <v>33.799999999999997</v>
      </c>
      <c r="BE38" s="344"/>
      <c r="BF38" s="344">
        <v>18.100000000000001</v>
      </c>
      <c r="BG38"/>
      <c r="BH38"/>
      <c r="BI38"/>
      <c r="BJ38"/>
      <c r="BK38"/>
      <c r="BL38"/>
      <c r="BM38"/>
    </row>
    <row r="39" spans="1:65" x14ac:dyDescent="0.25">
      <c r="A39" s="232">
        <v>41310</v>
      </c>
      <c r="B39" s="344">
        <v>6.01</v>
      </c>
      <c r="C39" s="345">
        <v>5.13</v>
      </c>
      <c r="D39"/>
      <c r="E39"/>
      <c r="F39"/>
      <c r="G39"/>
      <c r="H39" s="344">
        <v>6.99</v>
      </c>
      <c r="I39" s="344">
        <v>1.67</v>
      </c>
      <c r="J39"/>
      <c r="K39"/>
      <c r="L39"/>
      <c r="M39"/>
      <c r="N39" s="346">
        <v>37</v>
      </c>
      <c r="O39"/>
      <c r="P39"/>
      <c r="Q39"/>
      <c r="R39" s="346">
        <v>0</v>
      </c>
      <c r="S39" s="345">
        <v>0.29099999999999998</v>
      </c>
      <c r="T39"/>
      <c r="U39"/>
      <c r="V39" s="345">
        <v>8.5999999999999993E-2</v>
      </c>
      <c r="W39" s="345">
        <v>0.14499999999999999</v>
      </c>
      <c r="X39"/>
      <c r="Y39"/>
      <c r="Z39"/>
      <c r="AA39"/>
      <c r="AB39"/>
      <c r="AC39" s="347">
        <v>46.5</v>
      </c>
      <c r="AD39"/>
      <c r="AE39"/>
      <c r="AF39"/>
      <c r="AG39"/>
      <c r="AH39" s="395">
        <v>93.1</v>
      </c>
      <c r="AI39"/>
      <c r="AJ39" s="347">
        <v>25.2</v>
      </c>
      <c r="AK39"/>
      <c r="AL39" s="347">
        <v>11.1</v>
      </c>
      <c r="AM39" s="345">
        <v>0.129</v>
      </c>
      <c r="AN39"/>
      <c r="AO39" s="347">
        <v>4.4000000000000004</v>
      </c>
      <c r="AP39" s="344">
        <v>70</v>
      </c>
      <c r="AQ39" s="345">
        <v>0.72</v>
      </c>
      <c r="AR39"/>
      <c r="AS39"/>
      <c r="AT39"/>
      <c r="AU39"/>
      <c r="AV39" s="345">
        <v>14.583</v>
      </c>
      <c r="AW39" s="345">
        <v>13.31</v>
      </c>
      <c r="AX39"/>
      <c r="AY39"/>
      <c r="AZ39"/>
      <c r="BA39"/>
      <c r="BB39"/>
      <c r="BC39"/>
      <c r="BD39" s="344">
        <v>31.45</v>
      </c>
      <c r="BE39" s="344"/>
      <c r="BF39" s="344">
        <v>17.3</v>
      </c>
      <c r="BG39"/>
      <c r="BH39"/>
      <c r="BI39"/>
      <c r="BJ39"/>
      <c r="BK39"/>
      <c r="BL39"/>
      <c r="BM39"/>
    </row>
    <row r="40" spans="1:65" x14ac:dyDescent="0.25">
      <c r="A40" s="232">
        <v>41311</v>
      </c>
      <c r="B40" s="344">
        <v>5.25</v>
      </c>
      <c r="C40" s="345">
        <v>5.14</v>
      </c>
      <c r="D40"/>
      <c r="E40"/>
      <c r="F40"/>
      <c r="G40"/>
      <c r="H40" s="344">
        <v>7.18</v>
      </c>
      <c r="I40" s="344">
        <v>1.59</v>
      </c>
      <c r="J40"/>
      <c r="K40"/>
      <c r="L40"/>
      <c r="M40"/>
      <c r="N40" s="346">
        <v>38</v>
      </c>
      <c r="O40"/>
      <c r="P40"/>
      <c r="Q40"/>
      <c r="R40" s="346">
        <v>1</v>
      </c>
      <c r="S40" s="345">
        <v>0.27400000000000002</v>
      </c>
      <c r="T40"/>
      <c r="U40"/>
      <c r="V40" s="345">
        <v>8.5000000000000006E-2</v>
      </c>
      <c r="W40" s="345">
        <v>0.70899999999999996</v>
      </c>
      <c r="X40"/>
      <c r="Y40"/>
      <c r="Z40"/>
      <c r="AA40"/>
      <c r="AB40"/>
      <c r="AC40" s="347">
        <v>38.9</v>
      </c>
      <c r="AD40"/>
      <c r="AE40"/>
      <c r="AF40"/>
      <c r="AG40"/>
      <c r="AH40" s="395">
        <v>77.8</v>
      </c>
      <c r="AI40"/>
      <c r="AJ40" s="347">
        <v>25.7</v>
      </c>
      <c r="AK40"/>
      <c r="AL40" s="347">
        <v>7.4</v>
      </c>
      <c r="AM40" s="345">
        <v>0.121</v>
      </c>
      <c r="AN40"/>
      <c r="AO40" s="347">
        <v>3.7</v>
      </c>
      <c r="AP40" s="344">
        <v>80</v>
      </c>
      <c r="AQ40" s="345">
        <v>0.98</v>
      </c>
      <c r="AR40"/>
      <c r="AS40"/>
      <c r="AT40"/>
      <c r="AU40"/>
      <c r="AV40" s="345">
        <v>14.954000000000001</v>
      </c>
      <c r="AW40" s="345">
        <v>14.154999999999999</v>
      </c>
      <c r="AX40"/>
      <c r="AY40"/>
      <c r="AZ40"/>
      <c r="BA40"/>
      <c r="BB40"/>
      <c r="BC40"/>
      <c r="BD40" s="344">
        <v>31.59</v>
      </c>
      <c r="BE40" s="344"/>
      <c r="BF40" s="344">
        <v>18.53</v>
      </c>
      <c r="BG40"/>
      <c r="BH40"/>
      <c r="BI40"/>
      <c r="BJ40"/>
      <c r="BK40"/>
      <c r="BL40"/>
      <c r="BM40"/>
    </row>
    <row r="41" spans="1:65" x14ac:dyDescent="0.25">
      <c r="A41" s="232">
        <v>41312</v>
      </c>
      <c r="B41" s="344">
        <v>5.46</v>
      </c>
      <c r="C41" s="345">
        <v>5.03</v>
      </c>
      <c r="D41"/>
      <c r="E41"/>
      <c r="F41"/>
      <c r="G41"/>
      <c r="H41" s="344">
        <v>8.07</v>
      </c>
      <c r="I41" s="344">
        <v>1.67</v>
      </c>
      <c r="J41"/>
      <c r="K41"/>
      <c r="L41"/>
      <c r="M41"/>
      <c r="N41" s="346">
        <v>38</v>
      </c>
      <c r="O41"/>
      <c r="P41"/>
      <c r="Q41"/>
      <c r="R41" s="346">
        <v>1</v>
      </c>
      <c r="S41" s="345">
        <v>0.20799999999999999</v>
      </c>
      <c r="T41"/>
      <c r="U41"/>
      <c r="V41" s="345">
        <v>0.11</v>
      </c>
      <c r="W41" s="345">
        <v>0.82599999999999996</v>
      </c>
      <c r="X41"/>
      <c r="Y41"/>
      <c r="Z41"/>
      <c r="AA41"/>
      <c r="AB41"/>
      <c r="AC41" s="347">
        <v>38.700000000000003</v>
      </c>
      <c r="AD41"/>
      <c r="AE41"/>
      <c r="AF41"/>
      <c r="AG41"/>
      <c r="AH41" s="395">
        <v>77.400000000000006</v>
      </c>
      <c r="AI41"/>
      <c r="AJ41" s="347">
        <v>24.5</v>
      </c>
      <c r="AK41"/>
      <c r="AL41" s="347">
        <v>9.1999999999999993</v>
      </c>
      <c r="AM41" s="345">
        <v>0.11799999999999999</v>
      </c>
      <c r="AN41"/>
      <c r="AO41" s="347">
        <v>3.7</v>
      </c>
      <c r="AP41" s="344">
        <v>70</v>
      </c>
      <c r="AQ41" s="345">
        <v>0.54</v>
      </c>
      <c r="AR41"/>
      <c r="AS41"/>
      <c r="AT41"/>
      <c r="AU41"/>
      <c r="AV41" s="345">
        <v>15.66</v>
      </c>
      <c r="AW41" s="345">
        <v>14.39</v>
      </c>
      <c r="AX41"/>
      <c r="AY41"/>
      <c r="AZ41"/>
      <c r="BA41"/>
      <c r="BB41"/>
      <c r="BC41"/>
      <c r="BD41" s="344">
        <v>33.67</v>
      </c>
      <c r="BE41" s="344"/>
      <c r="BF41" s="344">
        <v>18.420000000000002</v>
      </c>
      <c r="BG41"/>
      <c r="BH41"/>
      <c r="BI41"/>
      <c r="BJ41"/>
      <c r="BK41"/>
      <c r="BL41"/>
      <c r="BM41"/>
    </row>
    <row r="42" spans="1:65" x14ac:dyDescent="0.25">
      <c r="A42" s="232">
        <v>41313</v>
      </c>
      <c r="B42" s="344">
        <v>6.54</v>
      </c>
      <c r="C42" s="345">
        <v>5.47</v>
      </c>
      <c r="D42"/>
      <c r="E42"/>
      <c r="F42"/>
      <c r="G42"/>
      <c r="H42" s="344">
        <v>7.05</v>
      </c>
      <c r="I42" s="344">
        <v>1.63</v>
      </c>
      <c r="J42"/>
      <c r="K42"/>
      <c r="L42"/>
      <c r="M42"/>
      <c r="N42" s="346">
        <v>38</v>
      </c>
      <c r="O42"/>
      <c r="P42"/>
      <c r="Q42"/>
      <c r="R42" s="346">
        <v>0</v>
      </c>
      <c r="S42" s="345">
        <v>0.27200000000000002</v>
      </c>
      <c r="T42"/>
      <c r="U42"/>
      <c r="V42" s="345">
        <v>9.6000000000000002E-2</v>
      </c>
      <c r="W42" s="345">
        <v>0.36799999999999999</v>
      </c>
      <c r="X42"/>
      <c r="Y42"/>
      <c r="Z42"/>
      <c r="AA42"/>
      <c r="AB42"/>
      <c r="AC42" s="347">
        <v>40.200000000000003</v>
      </c>
      <c r="AD42"/>
      <c r="AE42"/>
      <c r="AF42"/>
      <c r="AG42"/>
      <c r="AH42" s="395">
        <v>80.400000000000006</v>
      </c>
      <c r="AI42"/>
      <c r="AJ42" s="347">
        <v>23.8</v>
      </c>
      <c r="AK42"/>
      <c r="AL42" s="347">
        <v>11.5</v>
      </c>
      <c r="AM42" s="345">
        <v>8.1000000000000003E-2</v>
      </c>
      <c r="AN42"/>
      <c r="AO42" s="347">
        <v>3.7</v>
      </c>
      <c r="AP42" s="344">
        <v>70</v>
      </c>
      <c r="AQ42" s="345">
        <v>0.74</v>
      </c>
      <c r="AR42"/>
      <c r="AS42"/>
      <c r="AT42"/>
      <c r="AU42"/>
      <c r="AV42" s="345">
        <v>14.65</v>
      </c>
      <c r="AW42" s="345">
        <v>13.4</v>
      </c>
      <c r="AX42"/>
      <c r="AY42"/>
      <c r="AZ42"/>
      <c r="BA42"/>
      <c r="BB42"/>
      <c r="BC42"/>
      <c r="BD42" s="344">
        <v>32.86</v>
      </c>
      <c r="BE42" s="344"/>
      <c r="BF42" s="344">
        <v>20.66</v>
      </c>
      <c r="BG42"/>
      <c r="BH42"/>
      <c r="BI42"/>
      <c r="BJ42"/>
      <c r="BK42"/>
      <c r="BL42"/>
      <c r="BM42"/>
    </row>
    <row r="43" spans="1:65" x14ac:dyDescent="0.25">
      <c r="A43" s="232">
        <v>41314</v>
      </c>
      <c r="B43" s="344">
        <v>6.39</v>
      </c>
      <c r="C43" s="345">
        <v>5.41</v>
      </c>
      <c r="D43"/>
      <c r="E43"/>
      <c r="F43"/>
      <c r="G43"/>
      <c r="H43" s="344">
        <v>8.32</v>
      </c>
      <c r="I43" s="344">
        <v>1.52</v>
      </c>
      <c r="J43"/>
      <c r="K43"/>
      <c r="L43"/>
      <c r="M43"/>
      <c r="N43" s="346">
        <v>37</v>
      </c>
      <c r="O43"/>
      <c r="P43"/>
      <c r="Q43"/>
      <c r="R43" s="346">
        <v>0</v>
      </c>
      <c r="S43" s="345">
        <v>0.27400000000000002</v>
      </c>
      <c r="T43"/>
      <c r="U43"/>
      <c r="V43" s="345">
        <v>9.0999999999999998E-2</v>
      </c>
      <c r="W43" s="345">
        <v>0.33600000000000002</v>
      </c>
      <c r="X43"/>
      <c r="Y43"/>
      <c r="Z43"/>
      <c r="AA43"/>
      <c r="AB43"/>
      <c r="AC43" s="347">
        <v>38.799999999999997</v>
      </c>
      <c r="AD43"/>
      <c r="AE43"/>
      <c r="AF43"/>
      <c r="AG43"/>
      <c r="AH43" s="395">
        <v>77.5</v>
      </c>
      <c r="AI43"/>
      <c r="AJ43" s="347">
        <v>24.4</v>
      </c>
      <c r="AK43"/>
      <c r="AL43" s="347">
        <v>11.2</v>
      </c>
      <c r="AM43" s="345">
        <v>7.5999999999999998E-2</v>
      </c>
      <c r="AN43"/>
      <c r="AO43" s="347">
        <v>3.8</v>
      </c>
      <c r="AP43" s="396">
        <f>(AP41+AP42)/2</f>
        <v>70</v>
      </c>
      <c r="AQ43" s="397">
        <f>(AQ41+AQ42)/2</f>
        <v>0.64</v>
      </c>
      <c r="AR43"/>
      <c r="AS43"/>
      <c r="AT43"/>
      <c r="AU43"/>
      <c r="AV43" s="345">
        <v>14.12</v>
      </c>
      <c r="AW43" s="345">
        <v>13.76</v>
      </c>
      <c r="AX43"/>
      <c r="AY43"/>
      <c r="AZ43"/>
      <c r="BA43"/>
      <c r="BB43"/>
      <c r="BC43"/>
      <c r="BD43" s="344">
        <v>32.86</v>
      </c>
      <c r="BE43" s="344"/>
      <c r="BF43" s="344">
        <v>17.440000000000001</v>
      </c>
      <c r="BG43"/>
      <c r="BH43"/>
      <c r="BI43"/>
      <c r="BJ43"/>
      <c r="BK43"/>
      <c r="BL43"/>
      <c r="BM43"/>
    </row>
    <row r="44" spans="1:65" x14ac:dyDescent="0.25">
      <c r="A44" s="232">
        <v>41315</v>
      </c>
      <c r="B44" s="396">
        <f t="shared" ref="B44:C44" si="51">(B42+B43)/2</f>
        <v>6.4649999999999999</v>
      </c>
      <c r="C44" s="397">
        <f t="shared" si="51"/>
        <v>5.4399999999999995</v>
      </c>
      <c r="D44"/>
      <c r="E44"/>
      <c r="F44"/>
      <c r="G44"/>
      <c r="H44" s="396">
        <f t="shared" ref="H44:I44" si="52">(H42+H43)/2</f>
        <v>7.6850000000000005</v>
      </c>
      <c r="I44" s="396">
        <f t="shared" si="52"/>
        <v>1.575</v>
      </c>
      <c r="J44"/>
      <c r="K44"/>
      <c r="L44"/>
      <c r="M44"/>
      <c r="N44" s="398">
        <f t="shared" ref="N44" si="53">(N42+N43)/2</f>
        <v>37.5</v>
      </c>
      <c r="O44"/>
      <c r="P44"/>
      <c r="Q44"/>
      <c r="R44" s="398">
        <f t="shared" ref="R44:S44" si="54">(R42+R43)/2</f>
        <v>0</v>
      </c>
      <c r="S44" s="397">
        <f t="shared" si="54"/>
        <v>0.27300000000000002</v>
      </c>
      <c r="T44"/>
      <c r="U44"/>
      <c r="V44" s="397">
        <f t="shared" ref="V44:W44" si="55">(V42+V43)/2</f>
        <v>9.35E-2</v>
      </c>
      <c r="W44" s="397">
        <f t="shared" si="55"/>
        <v>0.35199999999999998</v>
      </c>
      <c r="X44"/>
      <c r="Y44"/>
      <c r="Z44"/>
      <c r="AA44"/>
      <c r="AB44"/>
      <c r="AC44" s="399">
        <f t="shared" ref="AC44" si="56">(AC42+AC43)/2</f>
        <v>39.5</v>
      </c>
      <c r="AD44"/>
      <c r="AE44"/>
      <c r="AF44"/>
      <c r="AG44"/>
      <c r="AH44" s="400">
        <f t="shared" ref="AH44" si="57">(AH42+AH43)/2</f>
        <v>78.95</v>
      </c>
      <c r="AI44"/>
      <c r="AJ44" s="399">
        <f t="shared" ref="AJ44" si="58">(AJ42+AJ43)/2</f>
        <v>24.1</v>
      </c>
      <c r="AK44"/>
      <c r="AL44" s="399">
        <f t="shared" ref="AL44:AM44" si="59">(AL42+AL43)/2</f>
        <v>11.35</v>
      </c>
      <c r="AM44" s="397">
        <f t="shared" si="59"/>
        <v>7.85E-2</v>
      </c>
      <c r="AN44"/>
      <c r="AO44" s="399">
        <f t="shared" ref="AO44" si="60">(AO42+AO43)/2</f>
        <v>3.75</v>
      </c>
      <c r="AP44" s="396">
        <f>(AP42+AP43)/2</f>
        <v>70</v>
      </c>
      <c r="AQ44" s="397">
        <f>(AQ42+AQ43)/2</f>
        <v>0.69</v>
      </c>
      <c r="AR44"/>
      <c r="AS44"/>
      <c r="AT44"/>
      <c r="AU44"/>
      <c r="AV44" s="397">
        <f t="shared" ref="AV44:AW44" si="61">(AV42+AV43)/2</f>
        <v>14.385</v>
      </c>
      <c r="AW44" s="397">
        <f t="shared" si="61"/>
        <v>13.58</v>
      </c>
      <c r="AX44"/>
      <c r="AY44"/>
      <c r="AZ44"/>
      <c r="BA44"/>
      <c r="BB44"/>
      <c r="BC44"/>
      <c r="BD44" s="344">
        <v>32.86</v>
      </c>
      <c r="BE44" s="344"/>
      <c r="BF44" s="344">
        <v>17.440000000000001</v>
      </c>
      <c r="BG44"/>
      <c r="BH44"/>
      <c r="BI44"/>
      <c r="BJ44"/>
      <c r="BK44"/>
      <c r="BL44"/>
      <c r="BM44"/>
    </row>
    <row r="45" spans="1:65" x14ac:dyDescent="0.25">
      <c r="A45" s="232">
        <v>41316</v>
      </c>
      <c r="B45" s="344">
        <v>5.64</v>
      </c>
      <c r="C45" s="345">
        <v>4.72</v>
      </c>
      <c r="D45"/>
      <c r="E45"/>
      <c r="F45"/>
      <c r="G45"/>
      <c r="H45" s="344">
        <v>6.9</v>
      </c>
      <c r="I45" s="344">
        <v>1.51</v>
      </c>
      <c r="J45"/>
      <c r="K45"/>
      <c r="L45"/>
      <c r="M45"/>
      <c r="N45" s="346">
        <v>38</v>
      </c>
      <c r="O45"/>
      <c r="P45"/>
      <c r="Q45"/>
      <c r="R45" s="346">
        <v>1</v>
      </c>
      <c r="S45" s="345">
        <v>0.26500000000000001</v>
      </c>
      <c r="T45"/>
      <c r="U45"/>
      <c r="V45" s="345">
        <v>0.107</v>
      </c>
      <c r="W45" s="345">
        <v>0.46800000000000003</v>
      </c>
      <c r="X45"/>
      <c r="Y45"/>
      <c r="Z45"/>
      <c r="AA45"/>
      <c r="AB45"/>
      <c r="AC45" s="347">
        <v>39.200000000000003</v>
      </c>
      <c r="AD45"/>
      <c r="AE45"/>
      <c r="AF45"/>
      <c r="AG45"/>
      <c r="AH45" s="395">
        <v>78.400000000000006</v>
      </c>
      <c r="AI45"/>
      <c r="AJ45" s="347">
        <v>24.8</v>
      </c>
      <c r="AK45"/>
      <c r="AL45" s="347">
        <v>6.1</v>
      </c>
      <c r="AM45" s="345">
        <v>0.11799999999999999</v>
      </c>
      <c r="AN45"/>
      <c r="AO45" s="347">
        <v>3.7</v>
      </c>
      <c r="AP45" s="344">
        <v>80</v>
      </c>
      <c r="AQ45" s="345">
        <v>1.08</v>
      </c>
      <c r="AR45"/>
      <c r="AS45"/>
      <c r="AT45"/>
      <c r="AU45"/>
      <c r="AV45" s="345">
        <v>16.228000000000002</v>
      </c>
      <c r="AW45" s="345">
        <v>13.98</v>
      </c>
      <c r="AX45"/>
      <c r="AY45"/>
      <c r="AZ45"/>
      <c r="BA45"/>
      <c r="BB45"/>
      <c r="BC45"/>
      <c r="BD45" s="344">
        <v>32.090000000000003</v>
      </c>
      <c r="BE45" s="344"/>
      <c r="BF45" s="344">
        <v>18.420000000000002</v>
      </c>
      <c r="BG45"/>
      <c r="BH45"/>
      <c r="BI45"/>
      <c r="BJ45"/>
      <c r="BK45"/>
      <c r="BL45"/>
      <c r="BM45"/>
    </row>
    <row r="46" spans="1:65" x14ac:dyDescent="0.25">
      <c r="A46" s="232">
        <v>41317</v>
      </c>
      <c r="B46" s="344">
        <v>5.32</v>
      </c>
      <c r="C46" s="345">
        <v>5.54</v>
      </c>
      <c r="D46"/>
      <c r="E46"/>
      <c r="F46"/>
      <c r="G46"/>
      <c r="H46" s="344">
        <v>8.3000000000000007</v>
      </c>
      <c r="I46" s="344">
        <v>1.78</v>
      </c>
      <c r="J46"/>
      <c r="K46"/>
      <c r="L46"/>
      <c r="M46"/>
      <c r="N46" s="346">
        <v>37</v>
      </c>
      <c r="O46"/>
      <c r="P46"/>
      <c r="Q46"/>
      <c r="R46" s="346">
        <v>0</v>
      </c>
      <c r="S46" s="345">
        <v>0.25600000000000001</v>
      </c>
      <c r="T46"/>
      <c r="U46"/>
      <c r="V46" s="345">
        <v>9.0999999999999998E-2</v>
      </c>
      <c r="W46" s="345">
        <v>0.29299999999999998</v>
      </c>
      <c r="X46"/>
      <c r="Y46"/>
      <c r="Z46"/>
      <c r="AA46"/>
      <c r="AB46"/>
      <c r="AC46" s="347">
        <v>39.299999999999997</v>
      </c>
      <c r="AD46"/>
      <c r="AE46"/>
      <c r="AF46"/>
      <c r="AG46"/>
      <c r="AH46" s="395">
        <v>78.599999999999994</v>
      </c>
      <c r="AI46"/>
      <c r="AJ46" s="347">
        <v>23.7</v>
      </c>
      <c r="AK46"/>
      <c r="AL46" s="347">
        <v>9.1</v>
      </c>
      <c r="AM46" s="345">
        <v>8.3000000000000004E-2</v>
      </c>
      <c r="AN46"/>
      <c r="AO46" s="347">
        <v>3.8</v>
      </c>
      <c r="AP46" s="344">
        <v>70</v>
      </c>
      <c r="AQ46" s="345">
        <v>0.56999999999999995</v>
      </c>
      <c r="AR46"/>
      <c r="AS46"/>
      <c r="AT46"/>
      <c r="AU46"/>
      <c r="AV46" s="345">
        <v>14.96</v>
      </c>
      <c r="AW46" s="345">
        <v>13.55</v>
      </c>
      <c r="AX46"/>
      <c r="AY46"/>
      <c r="AZ46"/>
      <c r="BA46"/>
      <c r="BB46"/>
      <c r="BC46"/>
      <c r="BD46" s="344">
        <v>32.659999999999997</v>
      </c>
      <c r="BE46" s="344"/>
      <c r="BF46" s="344">
        <v>19.84</v>
      </c>
      <c r="BG46"/>
      <c r="BH46"/>
      <c r="BI46"/>
      <c r="BJ46"/>
      <c r="BK46"/>
      <c r="BL46"/>
      <c r="BM46"/>
    </row>
    <row r="47" spans="1:65" x14ac:dyDescent="0.25">
      <c r="A47" s="232">
        <v>41318</v>
      </c>
      <c r="B47" s="344">
        <v>6.43</v>
      </c>
      <c r="C47" s="345">
        <v>5.24</v>
      </c>
      <c r="D47"/>
      <c r="E47"/>
      <c r="F47"/>
      <c r="G47"/>
      <c r="H47" s="344">
        <v>7.99</v>
      </c>
      <c r="I47" s="344">
        <v>1.73</v>
      </c>
      <c r="J47"/>
      <c r="K47"/>
      <c r="L47"/>
      <c r="M47"/>
      <c r="N47" s="346">
        <v>34</v>
      </c>
      <c r="O47"/>
      <c r="P47"/>
      <c r="Q47"/>
      <c r="R47" s="346">
        <v>0</v>
      </c>
      <c r="S47" s="345">
        <v>0.25700000000000001</v>
      </c>
      <c r="T47"/>
      <c r="U47"/>
      <c r="V47" s="345">
        <v>0.109</v>
      </c>
      <c r="W47" s="345">
        <v>0.38400000000000001</v>
      </c>
      <c r="X47"/>
      <c r="Y47"/>
      <c r="Z47"/>
      <c r="AA47"/>
      <c r="AB47"/>
      <c r="AC47" s="347">
        <v>42.1</v>
      </c>
      <c r="AD47"/>
      <c r="AE47"/>
      <c r="AF47"/>
      <c r="AG47"/>
      <c r="AH47" s="395">
        <v>84.2</v>
      </c>
      <c r="AI47"/>
      <c r="AJ47" s="347">
        <v>26.5</v>
      </c>
      <c r="AK47"/>
      <c r="AL47" s="347">
        <v>10.1</v>
      </c>
      <c r="AM47" s="345">
        <v>8.5999999999999993E-2</v>
      </c>
      <c r="AN47"/>
      <c r="AO47" s="347">
        <v>3.7</v>
      </c>
      <c r="AP47" s="344">
        <v>70</v>
      </c>
      <c r="AQ47" s="345">
        <v>0.7</v>
      </c>
      <c r="AR47"/>
      <c r="AS47"/>
      <c r="AT47"/>
      <c r="AU47"/>
      <c r="AV47" s="345">
        <v>14.37</v>
      </c>
      <c r="AW47" s="345">
        <v>13.09</v>
      </c>
      <c r="AX47"/>
      <c r="AY47"/>
      <c r="AZ47"/>
      <c r="BA47"/>
      <c r="BB47"/>
      <c r="BC47"/>
      <c r="BD47" s="344">
        <v>30.51</v>
      </c>
      <c r="BE47" s="344"/>
      <c r="BF47" s="344">
        <v>18.23</v>
      </c>
      <c r="BG47"/>
      <c r="BH47"/>
      <c r="BI47"/>
      <c r="BJ47"/>
      <c r="BK47"/>
      <c r="BL47"/>
      <c r="BM47"/>
    </row>
    <row r="48" spans="1:65" x14ac:dyDescent="0.25">
      <c r="A48" s="232">
        <v>41319</v>
      </c>
      <c r="B48" s="344">
        <v>5.83</v>
      </c>
      <c r="C48" s="345">
        <v>5.27</v>
      </c>
      <c r="D48"/>
      <c r="E48"/>
      <c r="F48"/>
      <c r="G48"/>
      <c r="H48" s="344">
        <v>6.67</v>
      </c>
      <c r="I48" s="344">
        <v>1.76</v>
      </c>
      <c r="J48"/>
      <c r="K48"/>
      <c r="L48"/>
      <c r="M48"/>
      <c r="N48" s="346">
        <v>36</v>
      </c>
      <c r="O48"/>
      <c r="P48"/>
      <c r="Q48"/>
      <c r="R48" s="346">
        <v>0</v>
      </c>
      <c r="S48" s="345">
        <v>0.251</v>
      </c>
      <c r="T48"/>
      <c r="U48"/>
      <c r="V48" s="345">
        <v>7.8E-2</v>
      </c>
      <c r="W48" s="345">
        <v>0.38300000000000001</v>
      </c>
      <c r="X48"/>
      <c r="Y48"/>
      <c r="Z48"/>
      <c r="AA48"/>
      <c r="AB48"/>
      <c r="AC48" s="347">
        <v>37.799999999999997</v>
      </c>
      <c r="AD48"/>
      <c r="AE48"/>
      <c r="AF48"/>
      <c r="AG48"/>
      <c r="AH48" s="395">
        <v>75.5</v>
      </c>
      <c r="AI48"/>
      <c r="AJ48" s="347">
        <v>24.5</v>
      </c>
      <c r="AK48"/>
      <c r="AL48" s="347">
        <v>9.8000000000000007</v>
      </c>
      <c r="AM48" s="345">
        <v>8.4000000000000005E-2</v>
      </c>
      <c r="AN48"/>
      <c r="AO48" s="347">
        <v>3.7</v>
      </c>
      <c r="AP48" s="396">
        <f>(AP46+AP47)/2</f>
        <v>70</v>
      </c>
      <c r="AQ48" s="397">
        <f>(AQ46+AQ47)/2</f>
        <v>0.63500000000000001</v>
      </c>
      <c r="AR48"/>
      <c r="AS48"/>
      <c r="AT48"/>
      <c r="AU48"/>
      <c r="AV48" s="345">
        <v>14.872999999999999</v>
      </c>
      <c r="AW48" s="345">
        <v>13.276999999999999</v>
      </c>
      <c r="AX48"/>
      <c r="AY48"/>
      <c r="AZ48"/>
      <c r="BA48"/>
      <c r="BB48"/>
      <c r="BC48"/>
      <c r="BD48" s="344">
        <v>33.799999999999997</v>
      </c>
      <c r="BE48" s="344"/>
      <c r="BF48" s="344">
        <v>19.89</v>
      </c>
      <c r="BG48"/>
      <c r="BH48"/>
      <c r="BI48"/>
      <c r="BJ48"/>
      <c r="BK48"/>
      <c r="BL48"/>
      <c r="BM48"/>
    </row>
    <row r="49" spans="1:65" x14ac:dyDescent="0.25">
      <c r="A49" s="232">
        <v>41320</v>
      </c>
      <c r="B49" s="344">
        <v>5.75</v>
      </c>
      <c r="C49" s="345">
        <v>5.85</v>
      </c>
      <c r="D49"/>
      <c r="E49"/>
      <c r="F49"/>
      <c r="G49"/>
      <c r="H49" s="344">
        <v>6.72</v>
      </c>
      <c r="I49" s="344">
        <v>1.76</v>
      </c>
      <c r="J49"/>
      <c r="K49"/>
      <c r="L49"/>
      <c r="M49"/>
      <c r="N49" s="346">
        <v>43</v>
      </c>
      <c r="O49"/>
      <c r="P49"/>
      <c r="Q49"/>
      <c r="R49" s="346">
        <v>0</v>
      </c>
      <c r="S49" s="345">
        <v>0.246</v>
      </c>
      <c r="T49"/>
      <c r="U49"/>
      <c r="V49" s="345">
        <v>0.39700000000000002</v>
      </c>
      <c r="W49" s="345">
        <v>0.374</v>
      </c>
      <c r="X49"/>
      <c r="Y49"/>
      <c r="Z49"/>
      <c r="AA49"/>
      <c r="AB49"/>
      <c r="AC49" s="347">
        <v>35.5</v>
      </c>
      <c r="AD49"/>
      <c r="AE49"/>
      <c r="AF49"/>
      <c r="AG49"/>
      <c r="AH49" s="395">
        <v>71</v>
      </c>
      <c r="AI49"/>
      <c r="AJ49" s="347">
        <v>26.3</v>
      </c>
      <c r="AK49"/>
      <c r="AL49" s="347">
        <v>8.4</v>
      </c>
      <c r="AM49" s="345">
        <v>0.14299999999999999</v>
      </c>
      <c r="AN49"/>
      <c r="AO49" s="347">
        <v>3.7</v>
      </c>
      <c r="AP49" s="344">
        <v>60</v>
      </c>
      <c r="AQ49" s="345">
        <v>0.23</v>
      </c>
      <c r="AR49"/>
      <c r="AS49"/>
      <c r="AT49"/>
      <c r="AU49"/>
      <c r="AV49" s="345">
        <v>14.499000000000001</v>
      </c>
      <c r="AW49" s="345">
        <v>13.692</v>
      </c>
      <c r="AX49"/>
      <c r="AY49"/>
      <c r="AZ49"/>
      <c r="BA49"/>
      <c r="BB49"/>
      <c r="BC49"/>
      <c r="BD49" s="344">
        <v>18.899999999999999</v>
      </c>
      <c r="BE49" s="344"/>
      <c r="BF49" s="344">
        <v>33.200000000000003</v>
      </c>
      <c r="BG49"/>
      <c r="BH49"/>
      <c r="BI49"/>
      <c r="BJ49"/>
      <c r="BK49"/>
      <c r="BL49"/>
      <c r="BM49"/>
    </row>
    <row r="50" spans="1:65" x14ac:dyDescent="0.25">
      <c r="A50" s="232">
        <v>41321</v>
      </c>
      <c r="B50" s="344">
        <v>5.64</v>
      </c>
      <c r="C50" s="345">
        <v>5.0199999999999996</v>
      </c>
      <c r="D50"/>
      <c r="E50"/>
      <c r="F50"/>
      <c r="G50"/>
      <c r="H50" s="344">
        <v>7.18</v>
      </c>
      <c r="I50" s="344">
        <v>1.86</v>
      </c>
      <c r="J50"/>
      <c r="K50"/>
      <c r="L50"/>
      <c r="M50"/>
      <c r="N50" s="346">
        <v>36</v>
      </c>
      <c r="O50"/>
      <c r="P50"/>
      <c r="Q50"/>
      <c r="R50" s="346">
        <v>0</v>
      </c>
      <c r="S50" s="345">
        <v>0.246</v>
      </c>
      <c r="T50"/>
      <c r="U50"/>
      <c r="V50" s="345">
        <v>0.114</v>
      </c>
      <c r="W50" s="345">
        <v>0.36099999999999999</v>
      </c>
      <c r="X50"/>
      <c r="Y50"/>
      <c r="Z50"/>
      <c r="AA50"/>
      <c r="AB50"/>
      <c r="AC50" s="347">
        <v>32.9</v>
      </c>
      <c r="AD50"/>
      <c r="AE50"/>
      <c r="AF50"/>
      <c r="AG50"/>
      <c r="AH50" s="395">
        <v>65.8</v>
      </c>
      <c r="AI50"/>
      <c r="AJ50" s="347">
        <v>25.4</v>
      </c>
      <c r="AK50"/>
      <c r="AL50" s="347">
        <v>6.9</v>
      </c>
      <c r="AM50" s="345">
        <v>9.4E-2</v>
      </c>
      <c r="AN50"/>
      <c r="AO50" s="347">
        <v>3.8</v>
      </c>
      <c r="AP50" s="344">
        <v>65</v>
      </c>
      <c r="AQ50" s="345">
        <v>6.3</v>
      </c>
      <c r="AR50"/>
      <c r="AS50"/>
      <c r="AT50"/>
      <c r="AU50"/>
      <c r="AV50" s="345">
        <v>14.95</v>
      </c>
      <c r="AW50" s="345">
        <v>13.67</v>
      </c>
      <c r="AX50"/>
      <c r="AY50"/>
      <c r="AZ50"/>
      <c r="BA50"/>
      <c r="BB50"/>
      <c r="BC50"/>
      <c r="BD50" s="344">
        <v>33.28</v>
      </c>
      <c r="BE50" s="344"/>
      <c r="BF50" s="344">
        <v>14.25</v>
      </c>
      <c r="BG50"/>
      <c r="BH50"/>
      <c r="BI50"/>
      <c r="BJ50"/>
      <c r="BK50"/>
      <c r="BL50"/>
      <c r="BM50"/>
    </row>
    <row r="51" spans="1:65" x14ac:dyDescent="0.25">
      <c r="A51" s="232">
        <v>41322</v>
      </c>
      <c r="B51" s="396">
        <f t="shared" ref="B51:C51" si="62">(B49+B50)/2</f>
        <v>5.6950000000000003</v>
      </c>
      <c r="C51" s="397">
        <f t="shared" si="62"/>
        <v>5.4349999999999996</v>
      </c>
      <c r="D51"/>
      <c r="E51"/>
      <c r="F51"/>
      <c r="G51"/>
      <c r="H51" s="396">
        <f t="shared" ref="H51:I51" si="63">(H49+H50)/2</f>
        <v>6.9499999999999993</v>
      </c>
      <c r="I51" s="396">
        <f t="shared" si="63"/>
        <v>1.81</v>
      </c>
      <c r="J51"/>
      <c r="K51"/>
      <c r="L51"/>
      <c r="M51"/>
      <c r="N51" s="398">
        <f t="shared" ref="N51" si="64">(N49+N50)/2</f>
        <v>39.5</v>
      </c>
      <c r="O51"/>
      <c r="P51"/>
      <c r="Q51"/>
      <c r="R51" s="398">
        <f t="shared" ref="R51:S51" si="65">(R49+R50)/2</f>
        <v>0</v>
      </c>
      <c r="S51" s="397">
        <f t="shared" si="65"/>
        <v>0.246</v>
      </c>
      <c r="T51"/>
      <c r="U51"/>
      <c r="V51" s="397">
        <f t="shared" ref="V51:W51" si="66">(V49+V50)/2</f>
        <v>0.2555</v>
      </c>
      <c r="W51" s="397">
        <f t="shared" si="66"/>
        <v>0.36749999999999999</v>
      </c>
      <c r="X51"/>
      <c r="Y51"/>
      <c r="Z51"/>
      <c r="AA51"/>
      <c r="AB51"/>
      <c r="AC51" s="399">
        <f t="shared" ref="AC51" si="67">(AC49+AC50)/2</f>
        <v>34.200000000000003</v>
      </c>
      <c r="AD51"/>
      <c r="AE51"/>
      <c r="AF51"/>
      <c r="AG51"/>
      <c r="AH51" s="400">
        <f t="shared" ref="AH51" si="68">(AH49+AH50)/2</f>
        <v>68.400000000000006</v>
      </c>
      <c r="AI51"/>
      <c r="AJ51" s="399">
        <f t="shared" ref="AJ51" si="69">(AJ49+AJ50)/2</f>
        <v>25.85</v>
      </c>
      <c r="AK51"/>
      <c r="AL51" s="399">
        <f t="shared" ref="AL51:AM51" si="70">(AL49+AL50)/2</f>
        <v>7.65</v>
      </c>
      <c r="AM51" s="397">
        <f t="shared" si="70"/>
        <v>0.11849999999999999</v>
      </c>
      <c r="AN51"/>
      <c r="AO51" s="399">
        <f t="shared" ref="AO51:AQ51" si="71">(AO49+AO50)/2</f>
        <v>3.75</v>
      </c>
      <c r="AP51" s="396">
        <f t="shared" si="71"/>
        <v>62.5</v>
      </c>
      <c r="AQ51" s="397">
        <f t="shared" si="71"/>
        <v>3.2650000000000001</v>
      </c>
      <c r="AR51"/>
      <c r="AS51"/>
      <c r="AT51"/>
      <c r="AU51"/>
      <c r="AV51" s="397">
        <f t="shared" ref="AV51:AW51" si="72">(AV49+AV50)/2</f>
        <v>14.724499999999999</v>
      </c>
      <c r="AW51" s="397">
        <f t="shared" si="72"/>
        <v>13.681000000000001</v>
      </c>
      <c r="AX51"/>
      <c r="AY51"/>
      <c r="AZ51"/>
      <c r="BA51"/>
      <c r="BB51"/>
      <c r="BC51"/>
      <c r="BD51" s="396">
        <f t="shared" ref="BD51" si="73">(BD49+BD50)/2</f>
        <v>26.09</v>
      </c>
      <c r="BE51" s="344"/>
      <c r="BF51" s="396">
        <f>(BF49+BF50)/2</f>
        <v>23.725000000000001</v>
      </c>
      <c r="BG51"/>
      <c r="BH51"/>
      <c r="BI51"/>
      <c r="BJ51"/>
      <c r="BK51"/>
      <c r="BL51"/>
      <c r="BM51"/>
    </row>
    <row r="52" spans="1:65" x14ac:dyDescent="0.25">
      <c r="A52" s="232">
        <v>41323</v>
      </c>
      <c r="B52" s="344">
        <v>6.32</v>
      </c>
      <c r="C52" s="345">
        <v>4.87</v>
      </c>
      <c r="D52"/>
      <c r="E52"/>
      <c r="F52"/>
      <c r="G52"/>
      <c r="H52" s="344">
        <v>7.14</v>
      </c>
      <c r="I52" s="344">
        <v>1.82</v>
      </c>
      <c r="J52"/>
      <c r="K52"/>
      <c r="L52"/>
      <c r="M52"/>
      <c r="N52" s="346">
        <v>36</v>
      </c>
      <c r="O52"/>
      <c r="P52"/>
      <c r="Q52"/>
      <c r="R52" s="346">
        <v>0</v>
      </c>
      <c r="S52" s="345">
        <v>0.25</v>
      </c>
      <c r="T52"/>
      <c r="U52"/>
      <c r="V52" s="345">
        <v>0.111</v>
      </c>
      <c r="W52" s="345">
        <v>0.41</v>
      </c>
      <c r="X52"/>
      <c r="Y52"/>
      <c r="Z52"/>
      <c r="AA52"/>
      <c r="AB52"/>
      <c r="AC52" s="347">
        <v>37.6</v>
      </c>
      <c r="AD52"/>
      <c r="AE52"/>
      <c r="AF52"/>
      <c r="AG52"/>
      <c r="AH52" s="395">
        <v>75.3</v>
      </c>
      <c r="AI52"/>
      <c r="AJ52" s="347">
        <v>26.3</v>
      </c>
      <c r="AK52"/>
      <c r="AL52" s="347">
        <v>9.4</v>
      </c>
      <c r="AM52" s="345">
        <v>5.8999999999999997E-2</v>
      </c>
      <c r="AN52"/>
      <c r="AO52" s="347">
        <v>3.7</v>
      </c>
      <c r="AP52" s="344">
        <v>80</v>
      </c>
      <c r="AQ52" s="345">
        <v>0.98</v>
      </c>
      <c r="AR52"/>
      <c r="AS52"/>
      <c r="AT52"/>
      <c r="AU52"/>
      <c r="AV52" s="345">
        <v>14.053000000000001</v>
      </c>
      <c r="AW52" s="345">
        <v>12.962999999999999</v>
      </c>
      <c r="AX52"/>
      <c r="AY52"/>
      <c r="AZ52"/>
      <c r="BA52"/>
      <c r="BB52"/>
      <c r="BC52"/>
      <c r="BD52" s="344">
        <v>32.39</v>
      </c>
      <c r="BE52" s="344"/>
      <c r="BF52" s="344">
        <v>17.71</v>
      </c>
      <c r="BG52"/>
      <c r="BH52"/>
      <c r="BI52"/>
      <c r="BJ52"/>
      <c r="BK52"/>
      <c r="BL52"/>
      <c r="BM52"/>
    </row>
    <row r="53" spans="1:65" x14ac:dyDescent="0.25">
      <c r="A53" s="232">
        <v>41324</v>
      </c>
      <c r="B53" s="344">
        <v>6.23</v>
      </c>
      <c r="C53" s="345">
        <v>5.27</v>
      </c>
      <c r="D53"/>
      <c r="E53"/>
      <c r="F53"/>
      <c r="G53"/>
      <c r="H53" s="344">
        <v>7.12</v>
      </c>
      <c r="I53" s="344">
        <v>1.86</v>
      </c>
      <c r="J53"/>
      <c r="K53"/>
      <c r="L53"/>
      <c r="M53"/>
      <c r="N53" s="346">
        <v>36</v>
      </c>
      <c r="O53"/>
      <c r="P53"/>
      <c r="Q53"/>
      <c r="R53" s="346">
        <v>0</v>
      </c>
      <c r="S53" s="345">
        <v>0.246</v>
      </c>
      <c r="T53"/>
      <c r="U53"/>
      <c r="V53" s="345">
        <v>7.8E-2</v>
      </c>
      <c r="W53" s="345">
        <v>0.38300000000000001</v>
      </c>
      <c r="X53"/>
      <c r="Y53"/>
      <c r="Z53"/>
      <c r="AA53"/>
      <c r="AB53"/>
      <c r="AC53" s="347">
        <v>37.6</v>
      </c>
      <c r="AD53"/>
      <c r="AE53"/>
      <c r="AF53"/>
      <c r="AG53"/>
      <c r="AH53" s="395">
        <v>75.2</v>
      </c>
      <c r="AI53"/>
      <c r="AJ53" s="347">
        <v>23.3</v>
      </c>
      <c r="AK53"/>
      <c r="AL53" s="347">
        <v>9.6</v>
      </c>
      <c r="AM53" s="345">
        <v>4.8000000000000001E-2</v>
      </c>
      <c r="AN53"/>
      <c r="AO53" s="347">
        <v>3.6</v>
      </c>
      <c r="AP53" s="396">
        <f>(AP51+AP52)/2</f>
        <v>71.25</v>
      </c>
      <c r="AQ53" s="397">
        <f>(AQ51+AQ52)/2</f>
        <v>2.1225000000000001</v>
      </c>
      <c r="AR53"/>
      <c r="AS53"/>
      <c r="AT53"/>
      <c r="AU53"/>
      <c r="AV53" s="345">
        <v>14.532999999999999</v>
      </c>
      <c r="AW53" s="345">
        <v>13.311999999999999</v>
      </c>
      <c r="AX53"/>
      <c r="AY53"/>
      <c r="AZ53"/>
      <c r="BA53"/>
      <c r="BB53"/>
      <c r="BC53"/>
      <c r="BD53" s="344">
        <v>33.33</v>
      </c>
      <c r="BE53" s="344"/>
      <c r="BF53" s="344">
        <v>17.47</v>
      </c>
      <c r="BG53"/>
      <c r="BH53"/>
      <c r="BI53"/>
      <c r="BJ53"/>
      <c r="BK53"/>
      <c r="BL53"/>
      <c r="BM53"/>
    </row>
    <row r="54" spans="1:65" x14ac:dyDescent="0.25">
      <c r="A54" s="232">
        <v>41325</v>
      </c>
      <c r="B54" s="344">
        <v>6.09</v>
      </c>
      <c r="C54" s="345">
        <v>5.24</v>
      </c>
      <c r="D54"/>
      <c r="E54"/>
      <c r="F54"/>
      <c r="G54"/>
      <c r="H54" s="344">
        <v>7.1</v>
      </c>
      <c r="I54" s="344">
        <v>1.78</v>
      </c>
      <c r="J54"/>
      <c r="K54"/>
      <c r="L54"/>
      <c r="M54"/>
      <c r="N54" s="346">
        <v>32</v>
      </c>
      <c r="O54"/>
      <c r="P54"/>
      <c r="Q54"/>
      <c r="R54" s="346">
        <v>0</v>
      </c>
      <c r="S54" s="345">
        <v>0.23100000000000001</v>
      </c>
      <c r="T54"/>
      <c r="U54"/>
      <c r="V54" s="345">
        <v>0.109</v>
      </c>
      <c r="W54" s="345">
        <v>0.27600000000000002</v>
      </c>
      <c r="X54"/>
      <c r="Y54"/>
      <c r="Z54"/>
      <c r="AA54"/>
      <c r="AB54"/>
      <c r="AC54" s="347">
        <v>36.9</v>
      </c>
      <c r="AD54"/>
      <c r="AE54"/>
      <c r="AF54"/>
      <c r="AG54"/>
      <c r="AH54" s="395">
        <v>73.8</v>
      </c>
      <c r="AI54"/>
      <c r="AJ54" s="347">
        <v>22.9</v>
      </c>
      <c r="AK54"/>
      <c r="AL54" s="347">
        <v>9.1999999999999993</v>
      </c>
      <c r="AM54" s="345">
        <v>5.7000000000000002E-2</v>
      </c>
      <c r="AN54"/>
      <c r="AO54" s="347">
        <v>3.6</v>
      </c>
      <c r="AP54" s="396">
        <f>(AP52+AP53)/2</f>
        <v>75.625</v>
      </c>
      <c r="AQ54" s="397">
        <f>(AQ52+AQ53)/2</f>
        <v>1.55125</v>
      </c>
      <c r="AR54"/>
      <c r="AS54"/>
      <c r="AT54"/>
      <c r="AU54"/>
      <c r="AV54" s="345">
        <v>14.382</v>
      </c>
      <c r="AW54" s="345">
        <v>13.112</v>
      </c>
      <c r="AX54"/>
      <c r="AY54"/>
      <c r="AZ54"/>
      <c r="BA54"/>
      <c r="BB54"/>
      <c r="BC54"/>
      <c r="BD54" s="344">
        <v>34.24</v>
      </c>
      <c r="BE54" s="344"/>
      <c r="BF54" s="344">
        <v>15.94</v>
      </c>
      <c r="BG54"/>
      <c r="BH54"/>
      <c r="BI54"/>
      <c r="BJ54"/>
      <c r="BK54"/>
      <c r="BL54"/>
      <c r="BM54"/>
    </row>
    <row r="55" spans="1:65" x14ac:dyDescent="0.25">
      <c r="A55" s="232">
        <v>41326</v>
      </c>
      <c r="B55" s="344">
        <v>6.18</v>
      </c>
      <c r="C55" s="345">
        <v>5.24</v>
      </c>
      <c r="D55"/>
      <c r="E55"/>
      <c r="F55"/>
      <c r="G55"/>
      <c r="H55" s="344">
        <v>7.17</v>
      </c>
      <c r="I55" s="344">
        <v>1.8</v>
      </c>
      <c r="J55"/>
      <c r="K55"/>
      <c r="L55"/>
      <c r="M55"/>
      <c r="N55" s="346">
        <v>40</v>
      </c>
      <c r="O55"/>
      <c r="P55"/>
      <c r="Q55"/>
      <c r="R55" s="346">
        <v>0</v>
      </c>
      <c r="S55" s="345">
        <v>0.23799999999999999</v>
      </c>
      <c r="T55"/>
      <c r="U55"/>
      <c r="V55" s="345">
        <v>0.126</v>
      </c>
      <c r="W55" s="345">
        <v>0.25600000000000001</v>
      </c>
      <c r="X55"/>
      <c r="Y55"/>
      <c r="Z55"/>
      <c r="AA55"/>
      <c r="AB55"/>
      <c r="AC55" s="347">
        <v>36.6</v>
      </c>
      <c r="AD55"/>
      <c r="AE55"/>
      <c r="AF55"/>
      <c r="AG55"/>
      <c r="AH55" s="395">
        <v>73.2</v>
      </c>
      <c r="AI55"/>
      <c r="AJ55" s="347">
        <v>24.6</v>
      </c>
      <c r="AK55"/>
      <c r="AL55" s="347">
        <v>8.8000000000000007</v>
      </c>
      <c r="AM55" s="345">
        <v>6.0999999999999999E-2</v>
      </c>
      <c r="AN55"/>
      <c r="AO55" s="347">
        <v>3.5</v>
      </c>
      <c r="AP55" s="344">
        <v>70</v>
      </c>
      <c r="AQ55" s="345">
        <v>0.6</v>
      </c>
      <c r="AR55"/>
      <c r="AS55"/>
      <c r="AT55"/>
      <c r="AU55"/>
      <c r="AV55" s="345">
        <v>14.462</v>
      </c>
      <c r="AW55" s="345">
        <v>13.125999999999999</v>
      </c>
      <c r="AX55"/>
      <c r="AY55"/>
      <c r="AZ55"/>
      <c r="BA55"/>
      <c r="BB55"/>
      <c r="BC55"/>
      <c r="BD55" s="344">
        <v>32.729999999999997</v>
      </c>
      <c r="BE55" s="344"/>
      <c r="BF55" s="344">
        <v>15.29</v>
      </c>
      <c r="BG55"/>
      <c r="BH55"/>
      <c r="BI55"/>
      <c r="BJ55"/>
      <c r="BK55"/>
      <c r="BL55"/>
      <c r="BM55"/>
    </row>
    <row r="56" spans="1:65" x14ac:dyDescent="0.25">
      <c r="A56" s="232">
        <v>41327</v>
      </c>
      <c r="B56" s="344">
        <v>5.57</v>
      </c>
      <c r="C56" s="345">
        <v>5.28</v>
      </c>
      <c r="D56"/>
      <c r="E56"/>
      <c r="F56"/>
      <c r="G56"/>
      <c r="H56" s="344">
        <v>7.33</v>
      </c>
      <c r="I56" s="344">
        <v>1.6</v>
      </c>
      <c r="J56"/>
      <c r="K56"/>
      <c r="L56"/>
      <c r="M56"/>
      <c r="N56" s="346">
        <v>39</v>
      </c>
      <c r="O56"/>
      <c r="P56"/>
      <c r="Q56"/>
      <c r="R56" s="346">
        <v>0</v>
      </c>
      <c r="S56" s="345">
        <v>0.23699999999999999</v>
      </c>
      <c r="T56"/>
      <c r="U56"/>
      <c r="V56" s="345">
        <v>0.13100000000000001</v>
      </c>
      <c r="W56" s="345">
        <v>0.218</v>
      </c>
      <c r="X56"/>
      <c r="Y56"/>
      <c r="Z56"/>
      <c r="AA56"/>
      <c r="AB56"/>
      <c r="AC56" s="347">
        <v>37.799999999999997</v>
      </c>
      <c r="AD56"/>
      <c r="AE56"/>
      <c r="AF56"/>
      <c r="AG56"/>
      <c r="AH56" s="395">
        <v>75.599999999999994</v>
      </c>
      <c r="AI56"/>
      <c r="AJ56" s="347">
        <v>23.8</v>
      </c>
      <c r="AK56"/>
      <c r="AL56" s="347">
        <v>8.1</v>
      </c>
      <c r="AM56" s="345">
        <v>5.6000000000000001E-2</v>
      </c>
      <c r="AN56"/>
      <c r="AO56" s="347">
        <v>3.8</v>
      </c>
      <c r="AP56" s="344">
        <v>80</v>
      </c>
      <c r="AQ56" s="345">
        <v>1.1000000000000001</v>
      </c>
      <c r="AR56"/>
      <c r="AS56"/>
      <c r="AT56"/>
      <c r="AU56"/>
      <c r="AV56" s="345">
        <v>14.7052</v>
      </c>
      <c r="AW56" s="345">
        <v>13.439</v>
      </c>
      <c r="AX56"/>
      <c r="AY56"/>
      <c r="AZ56"/>
      <c r="BA56"/>
      <c r="BB56"/>
      <c r="BC56"/>
      <c r="BD56" s="344">
        <v>35.450000000000003</v>
      </c>
      <c r="BE56" s="344"/>
      <c r="BF56" s="344">
        <v>15.95</v>
      </c>
      <c r="BG56"/>
      <c r="BH56"/>
      <c r="BI56"/>
      <c r="BJ56"/>
      <c r="BK56"/>
      <c r="BL56"/>
      <c r="BM56"/>
    </row>
    <row r="57" spans="1:65" x14ac:dyDescent="0.25">
      <c r="A57" s="232">
        <v>41328</v>
      </c>
      <c r="B57" s="344">
        <v>5.52</v>
      </c>
      <c r="C57" s="345">
        <v>5.35</v>
      </c>
      <c r="D57"/>
      <c r="E57"/>
      <c r="F57"/>
      <c r="G57"/>
      <c r="H57" s="344">
        <v>7.28</v>
      </c>
      <c r="I57" s="344">
        <v>1.46</v>
      </c>
      <c r="J57"/>
      <c r="K57"/>
      <c r="L57"/>
      <c r="M57"/>
      <c r="N57" s="398">
        <f>(N55+N56)/2</f>
        <v>39.5</v>
      </c>
      <c r="O57"/>
      <c r="P57"/>
      <c r="Q57"/>
      <c r="R57" s="346">
        <v>0</v>
      </c>
      <c r="S57" s="345">
        <v>0.23899999999999999</v>
      </c>
      <c r="T57"/>
      <c r="U57"/>
      <c r="V57" s="345">
        <v>0.13900000000000001</v>
      </c>
      <c r="W57" s="345">
        <v>0.19800000000000001</v>
      </c>
      <c r="X57"/>
      <c r="Y57"/>
      <c r="Z57"/>
      <c r="AA57"/>
      <c r="AB57"/>
      <c r="AC57" s="347">
        <v>36.4</v>
      </c>
      <c r="AD57"/>
      <c r="AE57"/>
      <c r="AF57"/>
      <c r="AG57"/>
      <c r="AH57" s="395">
        <v>72.8</v>
      </c>
      <c r="AI57"/>
      <c r="AJ57" s="347">
        <v>24.7</v>
      </c>
      <c r="AK57"/>
      <c r="AL57" s="347">
        <v>8.4</v>
      </c>
      <c r="AM57" s="345">
        <v>6.9000000000000006E-2</v>
      </c>
      <c r="AN57"/>
      <c r="AO57" s="347">
        <v>3.4</v>
      </c>
      <c r="AP57" s="396">
        <f t="shared" ref="AP57:AQ59" si="74">(AP55+AP56)/2</f>
        <v>75</v>
      </c>
      <c r="AQ57" s="397">
        <f t="shared" si="74"/>
        <v>0.85000000000000009</v>
      </c>
      <c r="AR57"/>
      <c r="AS57"/>
      <c r="AT57"/>
      <c r="AU57"/>
      <c r="AV57" s="345">
        <v>14.548</v>
      </c>
      <c r="AW57" s="345">
        <v>13.843</v>
      </c>
      <c r="AX57"/>
      <c r="AY57"/>
      <c r="AZ57"/>
      <c r="BA57"/>
      <c r="BB57"/>
      <c r="BC57"/>
      <c r="BD57" s="344">
        <v>33.56</v>
      </c>
      <c r="BE57" s="344"/>
      <c r="BF57" s="344">
        <v>15.2</v>
      </c>
      <c r="BG57"/>
      <c r="BH57"/>
      <c r="BI57"/>
      <c r="BJ57"/>
      <c r="BK57"/>
      <c r="BL57"/>
      <c r="BM57"/>
    </row>
    <row r="58" spans="1:65" x14ac:dyDescent="0.25">
      <c r="A58" s="232">
        <v>41329</v>
      </c>
      <c r="B58" s="396">
        <f t="shared" ref="B58:C58" si="75">(B56+B57)/2</f>
        <v>5.5449999999999999</v>
      </c>
      <c r="C58" s="397">
        <f t="shared" si="75"/>
        <v>5.3149999999999995</v>
      </c>
      <c r="D58"/>
      <c r="E58"/>
      <c r="F58"/>
      <c r="G58"/>
      <c r="H58" s="396">
        <f t="shared" ref="H58:I59" si="76">(H56+H57)/2</f>
        <v>7.3049999999999997</v>
      </c>
      <c r="I58" s="396">
        <f t="shared" si="76"/>
        <v>1.53</v>
      </c>
      <c r="J58"/>
      <c r="K58"/>
      <c r="L58"/>
      <c r="M58"/>
      <c r="N58" s="398">
        <f t="shared" ref="N58" si="77">(N56+N57)/2</f>
        <v>39.25</v>
      </c>
      <c r="O58"/>
      <c r="P58"/>
      <c r="Q58"/>
      <c r="R58" s="398">
        <f t="shared" ref="R58:S58" si="78">(R56+R57)/2</f>
        <v>0</v>
      </c>
      <c r="S58" s="397">
        <f t="shared" si="78"/>
        <v>0.23799999999999999</v>
      </c>
      <c r="T58"/>
      <c r="U58"/>
      <c r="V58" s="397">
        <f t="shared" ref="V58:W58" si="79">(V56+V57)/2</f>
        <v>0.13500000000000001</v>
      </c>
      <c r="W58" s="397">
        <f t="shared" si="79"/>
        <v>0.20800000000000002</v>
      </c>
      <c r="X58"/>
      <c r="Y58"/>
      <c r="Z58"/>
      <c r="AA58"/>
      <c r="AB58"/>
      <c r="AC58" s="399">
        <f t="shared" ref="AC58" si="80">(AC56+AC57)/2</f>
        <v>37.099999999999994</v>
      </c>
      <c r="AD58"/>
      <c r="AE58"/>
      <c r="AF58"/>
      <c r="AG58"/>
      <c r="AH58" s="400">
        <f t="shared" ref="AH58" si="81">(AH56+AH57)/2</f>
        <v>74.199999999999989</v>
      </c>
      <c r="AI58"/>
      <c r="AJ58" s="399">
        <f t="shared" ref="AJ58" si="82">(AJ56+AJ57)/2</f>
        <v>24.25</v>
      </c>
      <c r="AK58"/>
      <c r="AL58" s="399">
        <f t="shared" ref="AL58:AM58" si="83">(AL56+AL57)/2</f>
        <v>8.25</v>
      </c>
      <c r="AM58" s="397">
        <f t="shared" si="83"/>
        <v>6.25E-2</v>
      </c>
      <c r="AN58"/>
      <c r="AO58" s="399">
        <f t="shared" ref="AO58" si="84">(AO56+AO57)/2</f>
        <v>3.5999999999999996</v>
      </c>
      <c r="AP58" s="396">
        <f t="shared" si="74"/>
        <v>77.5</v>
      </c>
      <c r="AQ58" s="397">
        <f t="shared" si="74"/>
        <v>0.97500000000000009</v>
      </c>
      <c r="AR58"/>
      <c r="AS58"/>
      <c r="AT58"/>
      <c r="AU58"/>
      <c r="AV58" s="345">
        <v>13.896000000000001</v>
      </c>
      <c r="AW58" s="345">
        <v>13.177</v>
      </c>
      <c r="AX58"/>
      <c r="AY58"/>
      <c r="AZ58"/>
      <c r="BA58"/>
      <c r="BB58"/>
      <c r="BC58"/>
      <c r="BD58" s="396">
        <f>(BD56+BD57)/2</f>
        <v>34.505000000000003</v>
      </c>
      <c r="BE58" s="344"/>
      <c r="BF58" s="396">
        <f>(BF56+BF57)/2</f>
        <v>15.574999999999999</v>
      </c>
      <c r="BG58"/>
      <c r="BH58"/>
      <c r="BI58"/>
      <c r="BJ58"/>
      <c r="BK58"/>
      <c r="BL58"/>
      <c r="BM58"/>
    </row>
    <row r="59" spans="1:65" x14ac:dyDescent="0.25">
      <c r="A59" s="232">
        <v>41330</v>
      </c>
      <c r="B59" s="344">
        <v>5.49</v>
      </c>
      <c r="C59" s="345">
        <v>5.24</v>
      </c>
      <c r="D59"/>
      <c r="E59"/>
      <c r="F59"/>
      <c r="G59"/>
      <c r="H59" s="344">
        <v>7.5</v>
      </c>
      <c r="I59" s="396">
        <f t="shared" si="76"/>
        <v>1.4950000000000001</v>
      </c>
      <c r="J59"/>
      <c r="K59"/>
      <c r="L59"/>
      <c r="M59"/>
      <c r="N59" s="346">
        <v>37</v>
      </c>
      <c r="O59"/>
      <c r="P59"/>
      <c r="Q59"/>
      <c r="R59" s="346">
        <v>0</v>
      </c>
      <c r="S59" s="345">
        <v>0.224</v>
      </c>
      <c r="T59"/>
      <c r="U59"/>
      <c r="V59" s="345">
        <v>0.121</v>
      </c>
      <c r="W59" s="345">
        <v>0.23100000000000001</v>
      </c>
      <c r="X59"/>
      <c r="Y59"/>
      <c r="Z59"/>
      <c r="AA59"/>
      <c r="AB59"/>
      <c r="AC59" s="347">
        <v>35.9</v>
      </c>
      <c r="AD59"/>
      <c r="AE59"/>
      <c r="AF59"/>
      <c r="AG59"/>
      <c r="AH59" s="395">
        <v>71.900000000000006</v>
      </c>
      <c r="AI59"/>
      <c r="AJ59" s="347">
        <v>25</v>
      </c>
      <c r="AK59"/>
      <c r="AL59" s="347">
        <v>8.4</v>
      </c>
      <c r="AM59" s="345">
        <v>7.0999999999999994E-2</v>
      </c>
      <c r="AN59"/>
      <c r="AO59" s="347">
        <v>3.3</v>
      </c>
      <c r="AP59" s="396">
        <f t="shared" si="74"/>
        <v>76.25</v>
      </c>
      <c r="AQ59" s="397">
        <f t="shared" si="74"/>
        <v>0.91250000000000009</v>
      </c>
      <c r="AR59"/>
      <c r="AS59"/>
      <c r="AT59"/>
      <c r="AU59"/>
      <c r="AV59" s="345">
        <v>14.612</v>
      </c>
      <c r="AW59" s="345">
        <v>13.269</v>
      </c>
      <c r="AX59"/>
      <c r="AY59"/>
      <c r="AZ59"/>
      <c r="BA59"/>
      <c r="BB59"/>
      <c r="BC59"/>
      <c r="BD59" s="344">
        <v>32.424999999999997</v>
      </c>
      <c r="BE59" s="344"/>
      <c r="BF59" s="344">
        <v>16.62</v>
      </c>
      <c r="BG59"/>
      <c r="BH59"/>
      <c r="BI59"/>
      <c r="BJ59"/>
      <c r="BK59"/>
      <c r="BL59"/>
      <c r="BM59"/>
    </row>
    <row r="60" spans="1:65" x14ac:dyDescent="0.25">
      <c r="A60" s="232">
        <v>41331</v>
      </c>
      <c r="B60" s="344">
        <v>5.64</v>
      </c>
      <c r="C60" s="345">
        <v>5.19</v>
      </c>
      <c r="D60"/>
      <c r="E60"/>
      <c r="F60"/>
      <c r="G60"/>
      <c r="H60" s="344">
        <v>7.96</v>
      </c>
      <c r="I60" s="344">
        <v>1.57</v>
      </c>
      <c r="J60"/>
      <c r="K60"/>
      <c r="L60"/>
      <c r="M60"/>
      <c r="N60" s="346">
        <v>40</v>
      </c>
      <c r="O60"/>
      <c r="P60"/>
      <c r="Q60"/>
      <c r="R60" s="346">
        <v>0</v>
      </c>
      <c r="S60" s="345">
        <v>0.22700000000000001</v>
      </c>
      <c r="T60"/>
      <c r="U60"/>
      <c r="V60" s="345">
        <v>0.14899999999999999</v>
      </c>
      <c r="W60" s="345">
        <v>0.17699999999999999</v>
      </c>
      <c r="X60"/>
      <c r="Y60"/>
      <c r="Z60"/>
      <c r="AA60"/>
      <c r="AB60"/>
      <c r="AC60" s="347">
        <v>35.200000000000003</v>
      </c>
      <c r="AD60"/>
      <c r="AE60"/>
      <c r="AF60"/>
      <c r="AG60"/>
      <c r="AH60" s="395">
        <v>70.400000000000006</v>
      </c>
      <c r="AI60"/>
      <c r="AJ60" s="347">
        <v>23.8</v>
      </c>
      <c r="AK60"/>
      <c r="AL60" s="347">
        <v>8.6999999999999993</v>
      </c>
      <c r="AM60" s="345">
        <v>6.3E-2</v>
      </c>
      <c r="AN60"/>
      <c r="AO60" s="347">
        <v>3.4</v>
      </c>
      <c r="AP60" s="344">
        <v>90</v>
      </c>
      <c r="AQ60" s="345">
        <v>1.38</v>
      </c>
      <c r="AR60"/>
      <c r="AS60"/>
      <c r="AT60"/>
      <c r="AU60"/>
      <c r="AV60" s="345">
        <v>14.664999999999999</v>
      </c>
      <c r="AW60" s="345">
        <v>13.83</v>
      </c>
      <c r="AX60"/>
      <c r="AY60"/>
      <c r="AZ60"/>
      <c r="BA60"/>
      <c r="BB60"/>
      <c r="BC60"/>
      <c r="BD60" s="344">
        <v>33.4</v>
      </c>
      <c r="BE60" s="344"/>
      <c r="BF60" s="344">
        <v>15.78</v>
      </c>
      <c r="BG60"/>
      <c r="BH60"/>
      <c r="BI60"/>
      <c r="BJ60"/>
      <c r="BK60"/>
      <c r="BL60"/>
      <c r="BM60"/>
    </row>
    <row r="61" spans="1:65" x14ac:dyDescent="0.25">
      <c r="A61" s="232">
        <v>41332</v>
      </c>
      <c r="B61" s="344">
        <v>5.51</v>
      </c>
      <c r="C61" s="345">
        <v>5.08</v>
      </c>
      <c r="D61"/>
      <c r="E61"/>
      <c r="F61"/>
      <c r="G61"/>
      <c r="H61" s="344">
        <v>8.44</v>
      </c>
      <c r="I61" s="396">
        <f>(I59+I60)/2</f>
        <v>1.5325000000000002</v>
      </c>
      <c r="J61"/>
      <c r="K61"/>
      <c r="L61"/>
      <c r="M61"/>
      <c r="N61" s="346">
        <v>41</v>
      </c>
      <c r="O61"/>
      <c r="P61"/>
      <c r="Q61"/>
      <c r="R61" s="346">
        <v>0</v>
      </c>
      <c r="S61" s="345">
        <v>0.224</v>
      </c>
      <c r="T61"/>
      <c r="U61"/>
      <c r="V61" s="345">
        <v>0.14299999999999999</v>
      </c>
      <c r="W61" s="345">
        <v>0.19800000000000001</v>
      </c>
      <c r="X61"/>
      <c r="Y61"/>
      <c r="Z61"/>
      <c r="AA61"/>
      <c r="AB61"/>
      <c r="AC61" s="347">
        <v>36.799999999999997</v>
      </c>
      <c r="AD61"/>
      <c r="AE61"/>
      <c r="AF61"/>
      <c r="AG61"/>
      <c r="AH61" s="395">
        <v>73.599999999999994</v>
      </c>
      <c r="AI61"/>
      <c r="AJ61" s="347">
        <v>23.8</v>
      </c>
      <c r="AK61"/>
      <c r="AL61" s="347">
        <v>8.4</v>
      </c>
      <c r="AM61" s="345">
        <v>7.1999999999999995E-2</v>
      </c>
      <c r="AN61"/>
      <c r="AO61" s="347">
        <v>3.7</v>
      </c>
      <c r="AP61" s="344">
        <v>70</v>
      </c>
      <c r="AQ61" s="397">
        <f>(AQ59+AQ60)/2</f>
        <v>1.14625</v>
      </c>
      <c r="AR61"/>
      <c r="AS61"/>
      <c r="AT61"/>
      <c r="AU61"/>
      <c r="AV61" s="345">
        <v>14.157</v>
      </c>
      <c r="AW61" s="345">
        <v>13.237</v>
      </c>
      <c r="AX61"/>
      <c r="AY61"/>
      <c r="AZ61"/>
      <c r="BA61"/>
      <c r="BB61"/>
      <c r="BC61"/>
      <c r="BD61" s="344">
        <v>31.12</v>
      </c>
      <c r="BE61" s="344"/>
      <c r="BF61" s="344">
        <v>16.43</v>
      </c>
      <c r="BG61"/>
      <c r="BH61"/>
      <c r="BI61"/>
      <c r="BJ61"/>
      <c r="BK61"/>
      <c r="BL61"/>
      <c r="BM61"/>
    </row>
    <row r="62" spans="1:65" x14ac:dyDescent="0.25">
      <c r="A62" s="232">
        <v>41333</v>
      </c>
      <c r="B62" s="344">
        <v>5.62</v>
      </c>
      <c r="C62" s="345">
        <v>5.16</v>
      </c>
      <c r="D62"/>
      <c r="E62"/>
      <c r="F62"/>
      <c r="G62"/>
      <c r="H62" s="344">
        <v>6.48</v>
      </c>
      <c r="I62" s="344">
        <v>1.47</v>
      </c>
      <c r="J62"/>
      <c r="K62"/>
      <c r="L62"/>
      <c r="M62"/>
      <c r="N62" s="346">
        <v>42</v>
      </c>
      <c r="O62"/>
      <c r="P62"/>
      <c r="Q62"/>
      <c r="R62" s="346">
        <v>1</v>
      </c>
      <c r="S62" s="345">
        <v>0.216</v>
      </c>
      <c r="T62"/>
      <c r="U62"/>
      <c r="V62" s="345">
        <v>0.183</v>
      </c>
      <c r="W62" s="345">
        <v>0.63400000000000001</v>
      </c>
      <c r="X62"/>
      <c r="Y62"/>
      <c r="Z62"/>
      <c r="AA62"/>
      <c r="AB62"/>
      <c r="AC62" s="347">
        <v>31</v>
      </c>
      <c r="AD62"/>
      <c r="AE62"/>
      <c r="AF62"/>
      <c r="AG62"/>
      <c r="AH62" s="395">
        <v>62</v>
      </c>
      <c r="AI62"/>
      <c r="AJ62" s="347">
        <v>24.9</v>
      </c>
      <c r="AK62"/>
      <c r="AL62" s="347">
        <v>6.2</v>
      </c>
      <c r="AM62" s="345">
        <v>0.14299999999999999</v>
      </c>
      <c r="AN62"/>
      <c r="AO62" s="347">
        <v>3.5</v>
      </c>
      <c r="AP62" s="344">
        <v>70</v>
      </c>
      <c r="AQ62" s="345">
        <v>0.91</v>
      </c>
      <c r="AR62"/>
      <c r="AS62"/>
      <c r="AT62"/>
      <c r="AU62"/>
      <c r="AV62" s="345">
        <v>15.12</v>
      </c>
      <c r="AW62" s="345">
        <v>13.36</v>
      </c>
      <c r="AX62"/>
      <c r="AY62"/>
      <c r="AZ62"/>
      <c r="BA62"/>
      <c r="BB62"/>
      <c r="BC62"/>
      <c r="BD62" s="344">
        <v>35.99</v>
      </c>
      <c r="BE62" s="344"/>
      <c r="BF62" s="344">
        <v>16.27</v>
      </c>
      <c r="BG62"/>
      <c r="BH62"/>
      <c r="BI62"/>
      <c r="BJ62"/>
      <c r="BK62"/>
      <c r="BL62"/>
      <c r="BM62"/>
    </row>
    <row r="63" spans="1:65" x14ac:dyDescent="0.25">
      <c r="A63" s="232">
        <v>41334</v>
      </c>
      <c r="B63" s="396">
        <f t="shared" ref="B63:C63" si="85">(B61+B62)/2</f>
        <v>5.5649999999999995</v>
      </c>
      <c r="C63" s="397">
        <f t="shared" si="85"/>
        <v>5.12</v>
      </c>
      <c r="D63"/>
      <c r="E63"/>
      <c r="F63"/>
      <c r="G63"/>
      <c r="H63" s="396">
        <f t="shared" ref="H63:I63" si="86">(H61+H62)/2</f>
        <v>7.46</v>
      </c>
      <c r="I63" s="396">
        <f t="shared" si="86"/>
        <v>1.5012500000000002</v>
      </c>
      <c r="J63"/>
      <c r="K63"/>
      <c r="L63"/>
      <c r="M63"/>
      <c r="N63" s="398">
        <f t="shared" ref="N63" si="87">(N61+N62)/2</f>
        <v>41.5</v>
      </c>
      <c r="O63"/>
      <c r="P63"/>
      <c r="Q63"/>
      <c r="R63" s="398">
        <f t="shared" ref="R63:S63" si="88">(R61+R62)/2</f>
        <v>0.5</v>
      </c>
      <c r="S63" s="397">
        <f t="shared" si="88"/>
        <v>0.22</v>
      </c>
      <c r="T63"/>
      <c r="U63"/>
      <c r="V63" s="397">
        <f t="shared" ref="V63:W63" si="89">(V61+V62)/2</f>
        <v>0.16299999999999998</v>
      </c>
      <c r="W63" s="397">
        <f t="shared" si="89"/>
        <v>0.41600000000000004</v>
      </c>
      <c r="X63"/>
      <c r="Y63"/>
      <c r="Z63"/>
      <c r="AA63"/>
      <c r="AB63"/>
      <c r="AC63" s="399">
        <f t="shared" ref="AC63" si="90">(AC61+AC62)/2</f>
        <v>33.9</v>
      </c>
      <c r="AD63"/>
      <c r="AE63"/>
      <c r="AF63"/>
      <c r="AG63"/>
      <c r="AH63" s="400">
        <f t="shared" ref="AH63" si="91">(AH61+AH62)/2</f>
        <v>67.8</v>
      </c>
      <c r="AI63"/>
      <c r="AJ63" s="399">
        <f t="shared" ref="AJ63" si="92">(AJ61+AJ62)/2</f>
        <v>24.35</v>
      </c>
      <c r="AK63"/>
      <c r="AL63" s="399">
        <f t="shared" ref="AL63:AM63" si="93">(AL61+AL62)/2</f>
        <v>7.3000000000000007</v>
      </c>
      <c r="AM63" s="397">
        <f t="shared" si="93"/>
        <v>0.10749999999999998</v>
      </c>
      <c r="AN63"/>
      <c r="AO63" s="399">
        <f t="shared" ref="AO63:AQ63" si="94">(AO61+AO62)/2</f>
        <v>3.6</v>
      </c>
      <c r="AP63" s="396">
        <f t="shared" si="94"/>
        <v>70</v>
      </c>
      <c r="AQ63" s="397">
        <f t="shared" si="94"/>
        <v>1.028125</v>
      </c>
      <c r="AR63"/>
      <c r="AS63"/>
      <c r="AT63"/>
      <c r="AU63"/>
      <c r="AV63" s="397">
        <f t="shared" ref="AV63:AW63" si="95">(AV61+AV62)/2</f>
        <v>14.638500000000001</v>
      </c>
      <c r="AW63" s="397">
        <f t="shared" si="95"/>
        <v>13.298500000000001</v>
      </c>
      <c r="AX63"/>
      <c r="AY63"/>
      <c r="AZ63"/>
      <c r="BA63"/>
      <c r="BB63"/>
      <c r="BC63"/>
      <c r="BD63" s="396">
        <f t="shared" ref="BD63" si="96">(BD61+BD62)/2</f>
        <v>33.555</v>
      </c>
      <c r="BE63" s="344"/>
      <c r="BF63" s="396">
        <f>(BF61+BF62)/2</f>
        <v>16.350000000000001</v>
      </c>
      <c r="BG63"/>
      <c r="BH63"/>
      <c r="BI63"/>
      <c r="BJ63"/>
      <c r="BK63"/>
      <c r="BL63"/>
      <c r="BM63"/>
    </row>
    <row r="64" spans="1:65" x14ac:dyDescent="0.25">
      <c r="A64" s="232">
        <v>41335</v>
      </c>
      <c r="B64" s="344">
        <v>6.26</v>
      </c>
      <c r="C64" s="345">
        <v>5.3</v>
      </c>
      <c r="D64"/>
      <c r="E64"/>
      <c r="F64"/>
      <c r="G64"/>
      <c r="H64" s="344">
        <v>8.4700000000000006</v>
      </c>
      <c r="I64" s="344">
        <v>1.63</v>
      </c>
      <c r="J64"/>
      <c r="K64"/>
      <c r="L64"/>
      <c r="M64"/>
      <c r="N64" s="346">
        <v>38</v>
      </c>
      <c r="O64"/>
      <c r="P64"/>
      <c r="Q64"/>
      <c r="R64" s="346">
        <v>0</v>
      </c>
      <c r="S64" s="345">
        <v>0.222</v>
      </c>
      <c r="T64"/>
      <c r="U64"/>
      <c r="V64" s="345">
        <v>0.17699999999999999</v>
      </c>
      <c r="W64" s="345">
        <v>0.219</v>
      </c>
      <c r="X64"/>
      <c r="Y64"/>
      <c r="Z64"/>
      <c r="AA64"/>
      <c r="AB64"/>
      <c r="AC64" s="347">
        <v>30.9</v>
      </c>
      <c r="AD64"/>
      <c r="AE64"/>
      <c r="AF64"/>
      <c r="AG64"/>
      <c r="AH64" s="395">
        <v>61.7</v>
      </c>
      <c r="AI64"/>
      <c r="AJ64" s="347">
        <v>24.7</v>
      </c>
      <c r="AK64"/>
      <c r="AL64" s="347">
        <v>8.4</v>
      </c>
      <c r="AM64" s="345">
        <v>0.13900000000000001</v>
      </c>
      <c r="AN64"/>
      <c r="AO64" s="347">
        <v>3.6</v>
      </c>
      <c r="AP64" s="344">
        <v>60</v>
      </c>
      <c r="AQ64" s="345">
        <v>0.4</v>
      </c>
      <c r="AR64"/>
      <c r="AS64"/>
      <c r="AT64"/>
      <c r="AU64"/>
      <c r="AV64" s="345">
        <v>14.241</v>
      </c>
      <c r="AW64" s="345">
        <v>13.401</v>
      </c>
      <c r="AX64"/>
      <c r="AY64"/>
      <c r="AZ64"/>
      <c r="BA64"/>
      <c r="BB64"/>
      <c r="BC64"/>
      <c r="BD64" s="344">
        <v>31.45</v>
      </c>
      <c r="BE64" s="344"/>
      <c r="BF64" s="344">
        <v>19.72</v>
      </c>
      <c r="BG64"/>
      <c r="BH64"/>
      <c r="BI64"/>
      <c r="BJ64"/>
      <c r="BK64"/>
      <c r="BL64"/>
      <c r="BM64"/>
    </row>
    <row r="65" spans="1:65" x14ac:dyDescent="0.25">
      <c r="A65" s="232">
        <v>41336</v>
      </c>
      <c r="B65" s="344">
        <v>6.55</v>
      </c>
      <c r="C65" s="345">
        <v>5.29</v>
      </c>
      <c r="D65"/>
      <c r="E65"/>
      <c r="F65"/>
      <c r="G65"/>
      <c r="H65" s="344">
        <v>7.75</v>
      </c>
      <c r="I65" s="344">
        <v>1.64</v>
      </c>
      <c r="J65"/>
      <c r="K65"/>
      <c r="L65"/>
      <c r="M65"/>
      <c r="N65" s="346">
        <v>36</v>
      </c>
      <c r="O65"/>
      <c r="P65"/>
      <c r="Q65"/>
      <c r="R65" s="346">
        <v>0</v>
      </c>
      <c r="S65" s="345">
        <v>0.221</v>
      </c>
      <c r="T65"/>
      <c r="U65"/>
      <c r="V65" s="345">
        <v>0.189</v>
      </c>
      <c r="W65" s="345">
        <v>0.20599999999999999</v>
      </c>
      <c r="X65"/>
      <c r="Y65"/>
      <c r="Z65"/>
      <c r="AA65"/>
      <c r="AB65"/>
      <c r="AC65" s="347">
        <v>31.1</v>
      </c>
      <c r="AD65"/>
      <c r="AE65"/>
      <c r="AF65"/>
      <c r="AG65"/>
      <c r="AH65" s="395">
        <v>62.3</v>
      </c>
      <c r="AI65"/>
      <c r="AJ65" s="347">
        <v>23.9</v>
      </c>
      <c r="AK65"/>
      <c r="AL65" s="347">
        <v>8.6</v>
      </c>
      <c r="AM65" s="345">
        <v>0.14199999999999999</v>
      </c>
      <c r="AN65"/>
      <c r="AO65" s="347">
        <v>3.7</v>
      </c>
      <c r="AP65" s="396">
        <f>(AP63+AP64)/2</f>
        <v>65</v>
      </c>
      <c r="AQ65" s="397">
        <f>(AQ63+AQ64)/2</f>
        <v>0.71406250000000004</v>
      </c>
      <c r="AR65"/>
      <c r="AS65"/>
      <c r="AT65"/>
      <c r="AU65"/>
      <c r="AV65" s="345">
        <v>14.09</v>
      </c>
      <c r="AW65" s="345">
        <v>12.78</v>
      </c>
      <c r="AX65"/>
      <c r="AY65"/>
      <c r="AZ65"/>
      <c r="BA65"/>
      <c r="BB65"/>
      <c r="BC65"/>
      <c r="BD65" s="344">
        <v>31.92</v>
      </c>
      <c r="BE65" s="344"/>
      <c r="BF65" s="344">
        <v>18.989999999999998</v>
      </c>
      <c r="BG65"/>
      <c r="BH65"/>
      <c r="BI65"/>
      <c r="BJ65"/>
      <c r="BK65"/>
      <c r="BL65"/>
      <c r="BM65"/>
    </row>
    <row r="66" spans="1:65" x14ac:dyDescent="0.25">
      <c r="A66" s="232">
        <v>41337</v>
      </c>
      <c r="B66" s="396">
        <f t="shared" ref="B66:C66" si="97">(B64+B65)/2</f>
        <v>6.4049999999999994</v>
      </c>
      <c r="C66" s="397">
        <f t="shared" si="97"/>
        <v>5.2949999999999999</v>
      </c>
      <c r="D66"/>
      <c r="E66"/>
      <c r="F66"/>
      <c r="G66"/>
      <c r="H66" s="396">
        <f t="shared" ref="H66:I66" si="98">(H64+H65)/2</f>
        <v>8.11</v>
      </c>
      <c r="I66" s="396">
        <f t="shared" si="98"/>
        <v>1.6349999999999998</v>
      </c>
      <c r="J66"/>
      <c r="K66"/>
      <c r="L66"/>
      <c r="M66"/>
      <c r="N66" s="398">
        <f t="shared" ref="N66" si="99">(N64+N65)/2</f>
        <v>37</v>
      </c>
      <c r="O66"/>
      <c r="P66"/>
      <c r="Q66"/>
      <c r="R66" s="398">
        <f t="shared" ref="R66:S66" si="100">(R64+R65)/2</f>
        <v>0</v>
      </c>
      <c r="S66" s="397">
        <f t="shared" si="100"/>
        <v>0.2215</v>
      </c>
      <c r="T66"/>
      <c r="U66"/>
      <c r="V66" s="397">
        <f t="shared" ref="V66:W66" si="101">(V64+V65)/2</f>
        <v>0.183</v>
      </c>
      <c r="W66" s="397">
        <f t="shared" si="101"/>
        <v>0.21249999999999999</v>
      </c>
      <c r="X66"/>
      <c r="Y66"/>
      <c r="Z66"/>
      <c r="AA66"/>
      <c r="AB66"/>
      <c r="AC66" s="399">
        <f t="shared" ref="AC66" si="102">(AC64+AC65)/2</f>
        <v>31</v>
      </c>
      <c r="AD66"/>
      <c r="AE66"/>
      <c r="AF66"/>
      <c r="AG66"/>
      <c r="AH66" s="400">
        <f t="shared" ref="AH66" si="103">(AH64+AH65)/2</f>
        <v>62</v>
      </c>
      <c r="AI66"/>
      <c r="AJ66" s="399">
        <f t="shared" ref="AJ66" si="104">(AJ64+AJ65)/2</f>
        <v>24.299999999999997</v>
      </c>
      <c r="AK66"/>
      <c r="AL66" s="399">
        <f t="shared" ref="AL66:AM66" si="105">(AL64+AL65)/2</f>
        <v>8.5</v>
      </c>
      <c r="AM66" s="397">
        <f t="shared" si="105"/>
        <v>0.14050000000000001</v>
      </c>
      <c r="AN66"/>
      <c r="AO66" s="399">
        <f t="shared" ref="AO66:AQ66" si="106">(AO64+AO65)/2</f>
        <v>3.6500000000000004</v>
      </c>
      <c r="AP66" s="396">
        <f t="shared" si="106"/>
        <v>62.5</v>
      </c>
      <c r="AQ66" s="397">
        <f t="shared" si="106"/>
        <v>0.55703125000000009</v>
      </c>
      <c r="AR66"/>
      <c r="AS66"/>
      <c r="AT66"/>
      <c r="AU66"/>
      <c r="AV66" s="345">
        <v>14.106</v>
      </c>
      <c r="AW66" s="345">
        <v>12.727</v>
      </c>
      <c r="AX66"/>
      <c r="AY66"/>
      <c r="AZ66"/>
      <c r="BA66"/>
      <c r="BB66"/>
      <c r="BC66"/>
      <c r="BD66" s="344">
        <v>31.92</v>
      </c>
      <c r="BE66" s="344"/>
      <c r="BF66" s="344">
        <v>18.989999999999998</v>
      </c>
      <c r="BG66"/>
      <c r="BH66"/>
      <c r="BI66"/>
      <c r="BJ66"/>
      <c r="BK66"/>
      <c r="BL66"/>
      <c r="BM66"/>
    </row>
    <row r="67" spans="1:65" x14ac:dyDescent="0.25">
      <c r="A67" s="232">
        <v>41338</v>
      </c>
      <c r="B67" s="344">
        <v>5.13</v>
      </c>
      <c r="C67" s="345">
        <v>4.8499999999999996</v>
      </c>
      <c r="D67"/>
      <c r="E67"/>
      <c r="F67"/>
      <c r="G67"/>
      <c r="H67" s="344">
        <v>6.93</v>
      </c>
      <c r="I67" s="344">
        <v>1.53</v>
      </c>
      <c r="J67"/>
      <c r="K67"/>
      <c r="L67"/>
      <c r="M67"/>
      <c r="N67" s="346">
        <v>34</v>
      </c>
      <c r="O67"/>
      <c r="P67"/>
      <c r="Q67"/>
      <c r="R67" s="346">
        <v>3</v>
      </c>
      <c r="S67" s="345">
        <v>0.22600000000000001</v>
      </c>
      <c r="T67"/>
      <c r="U67"/>
      <c r="V67" s="345">
        <v>0.16</v>
      </c>
      <c r="W67" s="345">
        <v>0.59099999999999997</v>
      </c>
      <c r="X67"/>
      <c r="Y67"/>
      <c r="Z67"/>
      <c r="AA67"/>
      <c r="AB67"/>
      <c r="AC67" s="347">
        <v>34.5</v>
      </c>
      <c r="AD67"/>
      <c r="AE67"/>
      <c r="AF67"/>
      <c r="AG67"/>
      <c r="AH67" s="395">
        <v>69</v>
      </c>
      <c r="AI67"/>
      <c r="AJ67" s="347">
        <v>23.9</v>
      </c>
      <c r="AK67"/>
      <c r="AL67" s="347">
        <v>7.6</v>
      </c>
      <c r="AM67" s="345">
        <v>0.02</v>
      </c>
      <c r="AN67"/>
      <c r="AO67" s="347">
        <v>3.4</v>
      </c>
      <c r="AP67" s="344">
        <v>80</v>
      </c>
      <c r="AQ67" s="345">
        <v>1.02</v>
      </c>
      <c r="AR67"/>
      <c r="AS67"/>
      <c r="AT67"/>
      <c r="AU67"/>
      <c r="AV67" s="345">
        <v>14.596</v>
      </c>
      <c r="AW67" s="345">
        <v>13.282999999999999</v>
      </c>
      <c r="AX67"/>
      <c r="AY67"/>
      <c r="AZ67"/>
      <c r="BA67"/>
      <c r="BB67"/>
      <c r="BC67"/>
      <c r="BD67" s="344">
        <v>39.33</v>
      </c>
      <c r="BE67" s="344"/>
      <c r="BF67" s="344">
        <v>18.559999999999999</v>
      </c>
      <c r="BG67"/>
      <c r="BH67"/>
      <c r="BI67"/>
      <c r="BJ67"/>
      <c r="BK67"/>
      <c r="BL67"/>
      <c r="BM67"/>
    </row>
    <row r="68" spans="1:65" x14ac:dyDescent="0.25">
      <c r="A68" s="232">
        <v>41339</v>
      </c>
      <c r="B68" s="344">
        <v>5.29</v>
      </c>
      <c r="C68" s="345">
        <v>5.52</v>
      </c>
      <c r="D68"/>
      <c r="E68"/>
      <c r="F68"/>
      <c r="G68"/>
      <c r="H68" s="344">
        <v>6.67</v>
      </c>
      <c r="I68" s="344">
        <v>1.6</v>
      </c>
      <c r="J68"/>
      <c r="K68"/>
      <c r="L68"/>
      <c r="M68"/>
      <c r="N68" s="346">
        <v>35</v>
      </c>
      <c r="O68"/>
      <c r="P68"/>
      <c r="Q68"/>
      <c r="R68" s="346">
        <v>0</v>
      </c>
      <c r="S68" s="345">
        <v>0.28699999999999998</v>
      </c>
      <c r="T68"/>
      <c r="U68"/>
      <c r="V68" s="345">
        <v>0.17299999999999999</v>
      </c>
      <c r="W68" s="345">
        <v>0.249</v>
      </c>
      <c r="X68"/>
      <c r="Y68"/>
      <c r="Z68"/>
      <c r="AA68"/>
      <c r="AB68"/>
      <c r="AC68" s="347">
        <v>37.9</v>
      </c>
      <c r="AD68"/>
      <c r="AE68"/>
      <c r="AF68"/>
      <c r="AG68"/>
      <c r="AH68" s="395">
        <v>75.8</v>
      </c>
      <c r="AI68"/>
      <c r="AJ68" s="347">
        <v>24.5</v>
      </c>
      <c r="AK68"/>
      <c r="AL68" s="347">
        <v>7.4</v>
      </c>
      <c r="AM68" s="345">
        <v>4.1000000000000002E-2</v>
      </c>
      <c r="AN68"/>
      <c r="AO68" s="347">
        <v>3.3</v>
      </c>
      <c r="AP68" s="344">
        <v>60</v>
      </c>
      <c r="AQ68" s="345">
        <v>0.44</v>
      </c>
      <c r="AR68"/>
      <c r="AS68"/>
      <c r="AT68"/>
      <c r="AU68"/>
      <c r="AV68" s="345">
        <v>14.13</v>
      </c>
      <c r="AW68" s="345">
        <v>13.35</v>
      </c>
      <c r="AX68"/>
      <c r="AY68"/>
      <c r="AZ68"/>
      <c r="BA68"/>
      <c r="BB68"/>
      <c r="BC68"/>
      <c r="BD68" s="344">
        <v>26.94</v>
      </c>
      <c r="BE68" s="344"/>
      <c r="BF68" s="344">
        <v>15.89</v>
      </c>
      <c r="BG68"/>
      <c r="BH68"/>
      <c r="BI68"/>
      <c r="BJ68"/>
      <c r="BK68"/>
      <c r="BL68"/>
      <c r="BM68"/>
    </row>
    <row r="69" spans="1:65" x14ac:dyDescent="0.25">
      <c r="A69" s="232">
        <v>41340</v>
      </c>
      <c r="B69" s="344">
        <v>5.78</v>
      </c>
      <c r="C69" s="345">
        <v>5.0999999999999996</v>
      </c>
      <c r="D69"/>
      <c r="E69"/>
      <c r="F69"/>
      <c r="G69"/>
      <c r="H69" s="344">
        <v>6.88</v>
      </c>
      <c r="I69" s="344">
        <v>1.6</v>
      </c>
      <c r="J69"/>
      <c r="K69"/>
      <c r="L69"/>
      <c r="M69"/>
      <c r="N69" s="346">
        <v>40</v>
      </c>
      <c r="O69"/>
      <c r="P69"/>
      <c r="Q69"/>
      <c r="R69" s="346">
        <v>0</v>
      </c>
      <c r="S69" s="345">
        <v>0.26200000000000001</v>
      </c>
      <c r="T69"/>
      <c r="U69"/>
      <c r="V69" s="345">
        <v>0.13400000000000001</v>
      </c>
      <c r="W69" s="345">
        <v>0.16900000000000001</v>
      </c>
      <c r="X69"/>
      <c r="Y69"/>
      <c r="Z69"/>
      <c r="AA69"/>
      <c r="AB69"/>
      <c r="AC69" s="347">
        <v>38.5</v>
      </c>
      <c r="AD69"/>
      <c r="AE69"/>
      <c r="AF69"/>
      <c r="AG69"/>
      <c r="AH69" s="395">
        <v>77</v>
      </c>
      <c r="AI69"/>
      <c r="AJ69" s="347">
        <v>26.7</v>
      </c>
      <c r="AK69"/>
      <c r="AL69" s="347">
        <v>7.8</v>
      </c>
      <c r="AM69" s="345">
        <v>0.04</v>
      </c>
      <c r="AN69"/>
      <c r="AO69" s="347">
        <v>3.4</v>
      </c>
      <c r="AP69" s="344">
        <v>80</v>
      </c>
      <c r="AQ69" s="345">
        <v>1.23</v>
      </c>
      <c r="AR69"/>
      <c r="AS69"/>
      <c r="AT69"/>
      <c r="AU69"/>
      <c r="AV69" s="345">
        <v>14.217000000000001</v>
      </c>
      <c r="AW69" s="345">
        <v>12.823</v>
      </c>
      <c r="AX69"/>
      <c r="AY69"/>
      <c r="AZ69"/>
      <c r="BA69"/>
      <c r="BB69"/>
      <c r="BC69"/>
      <c r="BD69" s="344">
        <v>27.7</v>
      </c>
      <c r="BE69" s="344"/>
      <c r="BF69" s="344">
        <v>18.12</v>
      </c>
      <c r="BG69"/>
      <c r="BH69"/>
      <c r="BI69"/>
      <c r="BJ69"/>
      <c r="BK69"/>
      <c r="BL69"/>
      <c r="BM69"/>
    </row>
    <row r="70" spans="1:65" x14ac:dyDescent="0.25">
      <c r="A70" s="232">
        <v>41341</v>
      </c>
      <c r="B70" s="344">
        <v>6.11</v>
      </c>
      <c r="C70" s="345">
        <v>5.05</v>
      </c>
      <c r="D70"/>
      <c r="E70"/>
      <c r="F70"/>
      <c r="G70"/>
      <c r="H70" s="344">
        <v>7.33</v>
      </c>
      <c r="I70" s="344">
        <v>1.61</v>
      </c>
      <c r="J70"/>
      <c r="K70"/>
      <c r="L70"/>
      <c r="M70"/>
      <c r="N70" s="346">
        <v>39</v>
      </c>
      <c r="O70"/>
      <c r="P70"/>
      <c r="Q70"/>
      <c r="R70" s="346">
        <v>0</v>
      </c>
      <c r="S70" s="345">
        <v>0.249</v>
      </c>
      <c r="T70"/>
      <c r="U70"/>
      <c r="V70" s="345">
        <v>0.124</v>
      </c>
      <c r="W70" s="345">
        <v>0.14499999999999999</v>
      </c>
      <c r="X70"/>
      <c r="Y70"/>
      <c r="Z70"/>
      <c r="AA70"/>
      <c r="AB70"/>
      <c r="AC70" s="347">
        <v>35.1</v>
      </c>
      <c r="AD70"/>
      <c r="AE70"/>
      <c r="AF70"/>
      <c r="AG70"/>
      <c r="AH70" s="395">
        <v>70.3</v>
      </c>
      <c r="AI70"/>
      <c r="AJ70" s="347">
        <v>23</v>
      </c>
      <c r="AK70"/>
      <c r="AL70" s="347">
        <v>8.1999999999999993</v>
      </c>
      <c r="AM70" s="345">
        <v>5.0999999999999997E-2</v>
      </c>
      <c r="AN70"/>
      <c r="AO70" s="347">
        <v>3.5</v>
      </c>
      <c r="AP70" s="396">
        <f>(AP68+AP69)/2</f>
        <v>70</v>
      </c>
      <c r="AQ70" s="397">
        <f>(AQ68+AQ69)/2</f>
        <v>0.83499999999999996</v>
      </c>
      <c r="AR70"/>
      <c r="AS70"/>
      <c r="AT70"/>
      <c r="AU70"/>
      <c r="AV70" s="345">
        <v>14.942</v>
      </c>
      <c r="AW70" s="345">
        <v>14.129</v>
      </c>
      <c r="AX70"/>
      <c r="AY70"/>
      <c r="AZ70"/>
      <c r="BA70"/>
      <c r="BB70"/>
      <c r="BC70"/>
      <c r="BD70" s="344">
        <v>27.23</v>
      </c>
      <c r="BE70" s="344"/>
      <c r="BF70" s="344">
        <v>17.89</v>
      </c>
      <c r="BG70"/>
      <c r="BH70"/>
      <c r="BI70"/>
      <c r="BJ70"/>
      <c r="BK70"/>
      <c r="BL70"/>
      <c r="BM70"/>
    </row>
    <row r="71" spans="1:65" x14ac:dyDescent="0.25">
      <c r="A71" s="232">
        <v>41342</v>
      </c>
      <c r="B71" s="344">
        <v>5.99</v>
      </c>
      <c r="C71" s="345">
        <v>5.08</v>
      </c>
      <c r="D71"/>
      <c r="E71"/>
      <c r="F71"/>
      <c r="G71"/>
      <c r="H71" s="344">
        <v>7.28</v>
      </c>
      <c r="I71" s="344">
        <v>1.61</v>
      </c>
      <c r="J71"/>
      <c r="K71"/>
      <c r="L71"/>
      <c r="M71"/>
      <c r="N71" s="346">
        <v>40</v>
      </c>
      <c r="O71"/>
      <c r="P71"/>
      <c r="Q71"/>
      <c r="R71" s="346">
        <v>0</v>
      </c>
      <c r="S71" s="345">
        <v>0.23899999999999999</v>
      </c>
      <c r="T71"/>
      <c r="U71"/>
      <c r="V71" s="345">
        <v>0.14099999999999999</v>
      </c>
      <c r="W71" s="345">
        <v>0.22700000000000001</v>
      </c>
      <c r="X71"/>
      <c r="Y71"/>
      <c r="Z71"/>
      <c r="AA71"/>
      <c r="AB71"/>
      <c r="AC71" s="347">
        <v>34.9</v>
      </c>
      <c r="AD71"/>
      <c r="AE71"/>
      <c r="AF71"/>
      <c r="AG71"/>
      <c r="AH71" s="395">
        <v>69.8</v>
      </c>
      <c r="AI71"/>
      <c r="AJ71" s="347">
        <v>23.8</v>
      </c>
      <c r="AK71"/>
      <c r="AL71" s="347">
        <v>7.7</v>
      </c>
      <c r="AM71" s="345">
        <v>6.0999999999999999E-2</v>
      </c>
      <c r="AN71"/>
      <c r="AO71" s="347">
        <v>3.4</v>
      </c>
      <c r="AP71" s="396">
        <f>(AP69+AP70)/2</f>
        <v>75</v>
      </c>
      <c r="AQ71" s="397">
        <f>(AQ69+AQ70)/2</f>
        <v>1.0325</v>
      </c>
      <c r="AR71"/>
      <c r="AS71"/>
      <c r="AT71"/>
      <c r="AU71"/>
      <c r="AV71" s="345">
        <v>14.401999999999999</v>
      </c>
      <c r="AW71" s="345">
        <v>13.597</v>
      </c>
      <c r="AX71"/>
      <c r="AY71"/>
      <c r="AZ71"/>
      <c r="BA71"/>
      <c r="BB71"/>
      <c r="BC71"/>
      <c r="BD71" s="344">
        <v>30.83</v>
      </c>
      <c r="BE71" s="344"/>
      <c r="BF71" s="344">
        <v>17.7</v>
      </c>
      <c r="BG71"/>
      <c r="BH71"/>
      <c r="BI71"/>
      <c r="BJ71"/>
      <c r="BK71"/>
      <c r="BL71"/>
      <c r="BM71"/>
    </row>
    <row r="72" spans="1:65" x14ac:dyDescent="0.25">
      <c r="A72" s="232">
        <v>41343</v>
      </c>
      <c r="B72" s="344">
        <v>6.09</v>
      </c>
      <c r="C72" s="345">
        <v>5.0140000000000002</v>
      </c>
      <c r="D72"/>
      <c r="E72"/>
      <c r="F72"/>
      <c r="G72"/>
      <c r="H72" s="344">
        <v>7.34</v>
      </c>
      <c r="I72" s="344">
        <v>1.61</v>
      </c>
      <c r="J72"/>
      <c r="K72"/>
      <c r="L72"/>
      <c r="M72"/>
      <c r="N72" s="346">
        <v>37</v>
      </c>
      <c r="O72"/>
      <c r="P72"/>
      <c r="Q72"/>
      <c r="R72" s="346">
        <v>0</v>
      </c>
      <c r="S72" s="345">
        <v>0.23400000000000001</v>
      </c>
      <c r="T72"/>
      <c r="U72"/>
      <c r="V72" s="345">
        <v>0.14299999999999999</v>
      </c>
      <c r="W72" s="345">
        <v>0.21</v>
      </c>
      <c r="X72"/>
      <c r="Y72"/>
      <c r="Z72"/>
      <c r="AA72"/>
      <c r="AB72"/>
      <c r="AC72" s="347">
        <v>34.200000000000003</v>
      </c>
      <c r="AD72"/>
      <c r="AE72"/>
      <c r="AF72"/>
      <c r="AG72"/>
      <c r="AH72" s="395">
        <v>68.400000000000006</v>
      </c>
      <c r="AI72"/>
      <c r="AJ72" s="347">
        <v>26.3</v>
      </c>
      <c r="AK72"/>
      <c r="AL72" s="347">
        <v>7.2</v>
      </c>
      <c r="AM72" s="345">
        <v>6.4000000000000001E-2</v>
      </c>
      <c r="AN72"/>
      <c r="AO72" s="347">
        <v>3.4</v>
      </c>
      <c r="AP72" s="344">
        <v>75</v>
      </c>
      <c r="AQ72" s="345">
        <v>1.02</v>
      </c>
      <c r="AR72"/>
      <c r="AS72"/>
      <c r="AT72"/>
      <c r="AU72"/>
      <c r="AV72" s="345">
        <v>14.26</v>
      </c>
      <c r="AW72" s="345">
        <v>12.94</v>
      </c>
      <c r="AX72"/>
      <c r="AY72"/>
      <c r="AZ72"/>
      <c r="BA72"/>
      <c r="BB72"/>
      <c r="BC72"/>
      <c r="BD72" s="344">
        <v>33.130000000000003</v>
      </c>
      <c r="BE72" s="344"/>
      <c r="BF72" s="344">
        <v>19.34</v>
      </c>
      <c r="BG72"/>
      <c r="BH72"/>
      <c r="BI72"/>
      <c r="BJ72"/>
      <c r="BK72"/>
      <c r="BL72"/>
      <c r="BM72"/>
    </row>
    <row r="73" spans="1:65" x14ac:dyDescent="0.25">
      <c r="A73" s="232">
        <v>41344</v>
      </c>
      <c r="B73" s="396">
        <f t="shared" ref="B73:C73" si="107">(B71+B72)/2</f>
        <v>6.04</v>
      </c>
      <c r="C73" s="397">
        <f t="shared" si="107"/>
        <v>5.0470000000000006</v>
      </c>
      <c r="D73"/>
      <c r="E73"/>
      <c r="F73"/>
      <c r="G73"/>
      <c r="H73" s="396">
        <f t="shared" ref="H73:I73" si="108">(H71+H72)/2</f>
        <v>7.3100000000000005</v>
      </c>
      <c r="I73" s="396">
        <f t="shared" si="108"/>
        <v>1.61</v>
      </c>
      <c r="J73"/>
      <c r="K73"/>
      <c r="L73"/>
      <c r="M73"/>
      <c r="N73" s="398">
        <f t="shared" ref="N73" si="109">(N71+N72)/2</f>
        <v>38.5</v>
      </c>
      <c r="O73"/>
      <c r="P73"/>
      <c r="Q73"/>
      <c r="R73" s="398">
        <f t="shared" ref="R73:S73" si="110">(R71+R72)/2</f>
        <v>0</v>
      </c>
      <c r="S73" s="397">
        <f t="shared" si="110"/>
        <v>0.23649999999999999</v>
      </c>
      <c r="T73"/>
      <c r="U73"/>
      <c r="V73" s="397">
        <f t="shared" ref="V73:W73" si="111">(V71+V72)/2</f>
        <v>0.14199999999999999</v>
      </c>
      <c r="W73" s="397">
        <f t="shared" si="111"/>
        <v>0.2185</v>
      </c>
      <c r="X73"/>
      <c r="Y73"/>
      <c r="Z73"/>
      <c r="AA73"/>
      <c r="AB73"/>
      <c r="AC73" s="399">
        <f t="shared" ref="AC73" si="112">(AC71+AC72)/2</f>
        <v>34.549999999999997</v>
      </c>
      <c r="AD73"/>
      <c r="AE73"/>
      <c r="AF73"/>
      <c r="AG73"/>
      <c r="AH73" s="400">
        <f t="shared" ref="AH73" si="113">(AH71+AH72)/2</f>
        <v>69.099999999999994</v>
      </c>
      <c r="AI73"/>
      <c r="AJ73" s="399">
        <f t="shared" ref="AJ73" si="114">(AJ71+AJ72)/2</f>
        <v>25.05</v>
      </c>
      <c r="AK73"/>
      <c r="AL73" s="399">
        <f t="shared" ref="AL73:AM73" si="115">(AL71+AL72)/2</f>
        <v>7.45</v>
      </c>
      <c r="AM73" s="397">
        <f t="shared" si="115"/>
        <v>6.25E-2</v>
      </c>
      <c r="AN73"/>
      <c r="AO73" s="399">
        <f t="shared" ref="AO73:AQ73" si="116">(AO71+AO72)/2</f>
        <v>3.4</v>
      </c>
      <c r="AP73" s="396">
        <f t="shared" si="116"/>
        <v>75</v>
      </c>
      <c r="AQ73" s="397">
        <f t="shared" si="116"/>
        <v>1.0262500000000001</v>
      </c>
      <c r="AR73"/>
      <c r="AS73"/>
      <c r="AT73"/>
      <c r="AU73"/>
      <c r="AV73" s="397">
        <f t="shared" ref="AV73:AW73" si="117">(AV71+AV72)/2</f>
        <v>14.331</v>
      </c>
      <c r="AW73" s="397">
        <f t="shared" si="117"/>
        <v>13.2685</v>
      </c>
      <c r="AX73"/>
      <c r="AY73"/>
      <c r="AZ73"/>
      <c r="BA73"/>
      <c r="BB73"/>
      <c r="BC73"/>
      <c r="BD73" s="396">
        <f t="shared" ref="BD73" si="118">(BD71+BD72)/2</f>
        <v>31.98</v>
      </c>
      <c r="BE73" s="344"/>
      <c r="BF73" s="396">
        <f>(BF71+BF72)/2</f>
        <v>18.52</v>
      </c>
      <c r="BG73"/>
      <c r="BH73"/>
      <c r="BI73"/>
      <c r="BJ73"/>
      <c r="BK73"/>
      <c r="BL73"/>
      <c r="BM73"/>
    </row>
    <row r="74" spans="1:65" x14ac:dyDescent="0.25">
      <c r="A74" s="232">
        <v>41345</v>
      </c>
      <c r="B74" s="344">
        <v>6.23</v>
      </c>
      <c r="C74" s="345">
        <v>4.5</v>
      </c>
      <c r="D74"/>
      <c r="E74"/>
      <c r="F74"/>
      <c r="G74"/>
      <c r="H74" s="344">
        <v>4.7699999999999996</v>
      </c>
      <c r="I74" s="344">
        <v>1.57</v>
      </c>
      <c r="J74"/>
      <c r="K74"/>
      <c r="L74"/>
      <c r="M74"/>
      <c r="N74" s="346">
        <v>40</v>
      </c>
      <c r="O74"/>
      <c r="P74"/>
      <c r="Q74"/>
      <c r="R74" s="346">
        <v>0</v>
      </c>
      <c r="S74" s="345">
        <v>0.23899999999999999</v>
      </c>
      <c r="T74"/>
      <c r="U74"/>
      <c r="V74" s="345">
        <v>0.114</v>
      </c>
      <c r="W74" s="345">
        <v>0.29599999999999999</v>
      </c>
      <c r="X74"/>
      <c r="Y74"/>
      <c r="Z74"/>
      <c r="AA74"/>
      <c r="AB74"/>
      <c r="AC74" s="347">
        <v>28.7</v>
      </c>
      <c r="AD74"/>
      <c r="AE74"/>
      <c r="AF74"/>
      <c r="AG74"/>
      <c r="AH74" s="395">
        <v>57.4</v>
      </c>
      <c r="AI74"/>
      <c r="AJ74" s="347">
        <v>20.3</v>
      </c>
      <c r="AK74"/>
      <c r="AL74" s="347">
        <v>2.7</v>
      </c>
      <c r="AM74" s="345">
        <v>0.189</v>
      </c>
      <c r="AN74"/>
      <c r="AO74" s="347">
        <v>4.0999999999999996</v>
      </c>
      <c r="AP74" s="344">
        <v>90</v>
      </c>
      <c r="AQ74" s="345">
        <v>1.39</v>
      </c>
      <c r="AR74"/>
      <c r="AS74"/>
      <c r="AT74"/>
      <c r="AU74"/>
      <c r="AV74" s="345">
        <v>15.526999999999999</v>
      </c>
      <c r="AW74" s="345">
        <v>13.731999999999999</v>
      </c>
      <c r="AX74"/>
      <c r="AY74"/>
      <c r="AZ74"/>
      <c r="BA74"/>
      <c r="BB74"/>
      <c r="BC74"/>
      <c r="BD74" s="344">
        <v>34.270000000000003</v>
      </c>
      <c r="BE74" s="344"/>
      <c r="BF74" s="344">
        <v>10.029999999999999</v>
      </c>
      <c r="BG74"/>
      <c r="BH74"/>
      <c r="BI74"/>
      <c r="BJ74"/>
      <c r="BK74"/>
      <c r="BL74"/>
      <c r="BM74"/>
    </row>
    <row r="75" spans="1:65" x14ac:dyDescent="0.25">
      <c r="A75" s="232">
        <v>41346</v>
      </c>
      <c r="B75" s="344">
        <v>5.73</v>
      </c>
      <c r="C75" s="345">
        <v>5.16</v>
      </c>
      <c r="D75"/>
      <c r="E75"/>
      <c r="F75"/>
      <c r="G75"/>
      <c r="H75" s="344">
        <v>6.13</v>
      </c>
      <c r="I75" s="344">
        <v>1.91</v>
      </c>
      <c r="J75"/>
      <c r="K75"/>
      <c r="L75"/>
      <c r="M75"/>
      <c r="N75" s="346">
        <v>39</v>
      </c>
      <c r="O75"/>
      <c r="P75"/>
      <c r="Q75"/>
      <c r="R75" s="346">
        <v>0</v>
      </c>
      <c r="S75" s="345">
        <v>0.23</v>
      </c>
      <c r="T75"/>
      <c r="U75"/>
      <c r="V75" s="345">
        <v>8.2000000000000003E-2</v>
      </c>
      <c r="W75" s="345">
        <v>0.5</v>
      </c>
      <c r="X75"/>
      <c r="Y75"/>
      <c r="Z75"/>
      <c r="AA75"/>
      <c r="AB75"/>
      <c r="AC75" s="347">
        <v>34.1</v>
      </c>
      <c r="AD75"/>
      <c r="AE75"/>
      <c r="AF75"/>
      <c r="AG75"/>
      <c r="AH75" s="395">
        <v>68.2</v>
      </c>
      <c r="AI75"/>
      <c r="AJ75" s="347">
        <v>22.4</v>
      </c>
      <c r="AK75"/>
      <c r="AL75" s="347">
        <v>6.9</v>
      </c>
      <c r="AM75" s="345">
        <v>7.5999999999999998E-2</v>
      </c>
      <c r="AN75"/>
      <c r="AO75" s="347">
        <v>3.7</v>
      </c>
      <c r="AP75" s="396">
        <f>(AP73+AP74)/2</f>
        <v>82.5</v>
      </c>
      <c r="AQ75" s="397">
        <f>(AQ73+AQ74)/2</f>
        <v>1.2081249999999999</v>
      </c>
      <c r="AR75"/>
      <c r="AS75"/>
      <c r="AT75"/>
      <c r="AU75"/>
      <c r="AV75" s="345">
        <v>15.161</v>
      </c>
      <c r="AW75" s="345">
        <v>14.388</v>
      </c>
      <c r="AX75"/>
      <c r="AY75"/>
      <c r="AZ75"/>
      <c r="BA75"/>
      <c r="BB75"/>
      <c r="BC75"/>
      <c r="BD75" s="344">
        <v>34.270000000000003</v>
      </c>
      <c r="BE75" s="344"/>
      <c r="BF75" s="344">
        <v>21.16</v>
      </c>
      <c r="BG75"/>
      <c r="BH75"/>
      <c r="BI75"/>
      <c r="BJ75"/>
      <c r="BK75"/>
      <c r="BL75"/>
      <c r="BM75"/>
    </row>
    <row r="76" spans="1:65" x14ac:dyDescent="0.25">
      <c r="A76" s="232">
        <v>41347</v>
      </c>
      <c r="B76" s="344">
        <v>5.94</v>
      </c>
      <c r="C76" s="345">
        <v>5.38</v>
      </c>
      <c r="D76"/>
      <c r="E76"/>
      <c r="F76"/>
      <c r="G76"/>
      <c r="H76" s="344">
        <v>8.61</v>
      </c>
      <c r="I76" s="344">
        <v>2.2200000000000002</v>
      </c>
      <c r="J76"/>
      <c r="K76"/>
      <c r="L76"/>
      <c r="M76"/>
      <c r="N76" s="346">
        <v>37</v>
      </c>
      <c r="O76"/>
      <c r="P76"/>
      <c r="Q76"/>
      <c r="R76" s="346">
        <v>0</v>
      </c>
      <c r="S76" s="345">
        <v>0.22900000000000001</v>
      </c>
      <c r="T76"/>
      <c r="U76"/>
      <c r="V76" s="345">
        <v>7.6999999999999999E-2</v>
      </c>
      <c r="W76" s="345">
        <v>0.21</v>
      </c>
      <c r="X76"/>
      <c r="Y76"/>
      <c r="Z76"/>
      <c r="AA76"/>
      <c r="AB76"/>
      <c r="AC76" s="347">
        <v>33.700000000000003</v>
      </c>
      <c r="AD76"/>
      <c r="AE76"/>
      <c r="AF76"/>
      <c r="AG76"/>
      <c r="AH76" s="395">
        <v>67.400000000000006</v>
      </c>
      <c r="AI76"/>
      <c r="AJ76" s="347">
        <v>24.2</v>
      </c>
      <c r="AK76"/>
      <c r="AL76" s="347">
        <v>7.2</v>
      </c>
      <c r="AM76" s="345">
        <v>6.9000000000000006E-2</v>
      </c>
      <c r="AN76"/>
      <c r="AO76" s="347">
        <v>3.9</v>
      </c>
      <c r="AP76" s="396">
        <f>(AP74+AP75)/2</f>
        <v>86.25</v>
      </c>
      <c r="AQ76" s="397">
        <f>(AQ74+AQ75)/2</f>
        <v>1.2990624999999998</v>
      </c>
      <c r="AR76"/>
      <c r="AS76"/>
      <c r="AT76"/>
      <c r="AU76"/>
      <c r="AV76" s="345">
        <v>14.57</v>
      </c>
      <c r="AW76" s="345">
        <v>14.128</v>
      </c>
      <c r="AX76"/>
      <c r="AY76"/>
      <c r="AZ76"/>
      <c r="BA76"/>
      <c r="BB76"/>
      <c r="BC76"/>
      <c r="BD76" s="344">
        <v>32.44</v>
      </c>
      <c r="BE76" s="344"/>
      <c r="BF76" s="344">
        <v>19.100000000000001</v>
      </c>
      <c r="BG76"/>
      <c r="BH76"/>
      <c r="BI76"/>
      <c r="BJ76"/>
      <c r="BK76"/>
      <c r="BL76"/>
      <c r="BM76"/>
    </row>
    <row r="77" spans="1:65" x14ac:dyDescent="0.25">
      <c r="A77" s="232">
        <v>41348</v>
      </c>
      <c r="B77" s="344">
        <v>6.79</v>
      </c>
      <c r="C77" s="345">
        <v>5.5</v>
      </c>
      <c r="D77"/>
      <c r="E77"/>
      <c r="F77"/>
      <c r="G77"/>
      <c r="H77" s="344">
        <v>7.94</v>
      </c>
      <c r="I77" s="344">
        <v>2.1800000000000002</v>
      </c>
      <c r="J77"/>
      <c r="K77"/>
      <c r="L77"/>
      <c r="M77"/>
      <c r="N77" s="346">
        <v>33</v>
      </c>
      <c r="O77"/>
      <c r="P77"/>
      <c r="Q77"/>
      <c r="R77" s="346">
        <v>0</v>
      </c>
      <c r="S77" s="345">
        <v>0.22900000000000001</v>
      </c>
      <c r="T77"/>
      <c r="U77"/>
      <c r="V77" s="345">
        <v>7.3999999999999996E-2</v>
      </c>
      <c r="W77" s="345">
        <v>0.14699999999999999</v>
      </c>
      <c r="X77"/>
      <c r="Y77"/>
      <c r="Z77"/>
      <c r="AA77"/>
      <c r="AB77"/>
      <c r="AC77" s="347">
        <v>34.799999999999997</v>
      </c>
      <c r="AD77"/>
      <c r="AE77"/>
      <c r="AF77"/>
      <c r="AG77"/>
      <c r="AH77" s="395">
        <v>69.599999999999994</v>
      </c>
      <c r="AI77"/>
      <c r="AJ77" s="347">
        <v>23.9</v>
      </c>
      <c r="AK77"/>
      <c r="AL77" s="347">
        <v>8.4</v>
      </c>
      <c r="AM77" s="345">
        <v>6.0999999999999999E-2</v>
      </c>
      <c r="AN77"/>
      <c r="AO77" s="347">
        <v>4</v>
      </c>
      <c r="AP77" s="344">
        <v>80</v>
      </c>
      <c r="AQ77" s="345">
        <v>0.37</v>
      </c>
      <c r="AR77"/>
      <c r="AS77"/>
      <c r="AT77"/>
      <c r="AU77"/>
      <c r="AV77" s="345">
        <v>15.901999999999999</v>
      </c>
      <c r="AW77" s="345">
        <v>14.127000000000001</v>
      </c>
      <c r="AX77"/>
      <c r="AY77"/>
      <c r="AZ77"/>
      <c r="BA77"/>
      <c r="BB77"/>
      <c r="BC77"/>
      <c r="BD77" s="344">
        <v>32.229999999999997</v>
      </c>
      <c r="BE77" s="344"/>
      <c r="BF77" s="344">
        <v>17.649999999999999</v>
      </c>
      <c r="BG77"/>
      <c r="BH77"/>
      <c r="BI77"/>
      <c r="BJ77"/>
      <c r="BK77"/>
      <c r="BL77"/>
      <c r="BM77"/>
    </row>
    <row r="78" spans="1:65" x14ac:dyDescent="0.25">
      <c r="A78" s="232">
        <v>41349</v>
      </c>
      <c r="B78" s="344">
        <v>5.26</v>
      </c>
      <c r="C78" s="345">
        <v>4.96</v>
      </c>
      <c r="D78"/>
      <c r="E78"/>
      <c r="F78"/>
      <c r="G78"/>
      <c r="H78" s="344">
        <v>7.77</v>
      </c>
      <c r="I78" s="344">
        <v>1.92</v>
      </c>
      <c r="J78"/>
      <c r="K78"/>
      <c r="L78"/>
      <c r="M78"/>
      <c r="N78" s="346">
        <v>35</v>
      </c>
      <c r="O78"/>
      <c r="P78"/>
      <c r="Q78"/>
      <c r="R78" s="346">
        <v>0</v>
      </c>
      <c r="S78" s="345">
        <v>0.217</v>
      </c>
      <c r="T78"/>
      <c r="U78"/>
      <c r="V78" s="345">
        <v>0.151</v>
      </c>
      <c r="W78" s="345">
        <v>0.22800000000000001</v>
      </c>
      <c r="X78"/>
      <c r="Y78"/>
      <c r="Z78"/>
      <c r="AA78"/>
      <c r="AB78"/>
      <c r="AC78" s="347">
        <v>39.9</v>
      </c>
      <c r="AD78"/>
      <c r="AE78"/>
      <c r="AF78"/>
      <c r="AG78"/>
      <c r="AH78" s="395">
        <v>79.8</v>
      </c>
      <c r="AI78"/>
      <c r="AJ78" s="347">
        <v>24.5</v>
      </c>
      <c r="AK78"/>
      <c r="AL78" s="347">
        <v>8.1</v>
      </c>
      <c r="AM78" s="345">
        <v>7.5999999999999998E-2</v>
      </c>
      <c r="AN78"/>
      <c r="AO78" s="347">
        <v>3.6</v>
      </c>
      <c r="AP78" s="344">
        <v>70</v>
      </c>
      <c r="AQ78" s="345">
        <v>0.46</v>
      </c>
      <c r="AR78"/>
      <c r="AS78"/>
      <c r="AT78"/>
      <c r="AU78"/>
      <c r="AV78" s="345">
        <v>14.19</v>
      </c>
      <c r="AW78" s="345">
        <v>13.368</v>
      </c>
      <c r="AX78"/>
      <c r="AY78"/>
      <c r="AZ78"/>
      <c r="BA78"/>
      <c r="BB78"/>
      <c r="BC78"/>
      <c r="BD78" s="344">
        <v>31.71</v>
      </c>
      <c r="BE78" s="344"/>
      <c r="BF78" s="344">
        <v>17.27</v>
      </c>
      <c r="BG78"/>
      <c r="BH78"/>
      <c r="BI78"/>
      <c r="BJ78"/>
      <c r="BK78"/>
      <c r="BL78"/>
      <c r="BM78"/>
    </row>
    <row r="79" spans="1:65" x14ac:dyDescent="0.25">
      <c r="A79" s="232">
        <v>41350</v>
      </c>
      <c r="B79" s="344">
        <v>5.13</v>
      </c>
      <c r="C79" s="345">
        <v>5.65</v>
      </c>
      <c r="D79"/>
      <c r="E79"/>
      <c r="F79"/>
      <c r="G79"/>
      <c r="H79" s="344">
        <v>8.24</v>
      </c>
      <c r="I79" s="344">
        <v>2.14</v>
      </c>
      <c r="J79"/>
      <c r="K79"/>
      <c r="L79"/>
      <c r="M79"/>
      <c r="N79" s="346">
        <v>37</v>
      </c>
      <c r="O79"/>
      <c r="P79"/>
      <c r="Q79"/>
      <c r="R79" s="346">
        <v>0</v>
      </c>
      <c r="S79" s="345">
        <v>0.22800000000000001</v>
      </c>
      <c r="T79"/>
      <c r="U79"/>
      <c r="V79" s="345">
        <v>0.121</v>
      </c>
      <c r="W79" s="345">
        <v>0.14699999999999999</v>
      </c>
      <c r="X79"/>
      <c r="Y79"/>
      <c r="Z79"/>
      <c r="AA79"/>
      <c r="AB79"/>
      <c r="AC79" s="347">
        <v>36</v>
      </c>
      <c r="AD79"/>
      <c r="AE79"/>
      <c r="AF79"/>
      <c r="AG79"/>
      <c r="AH79" s="395">
        <v>72</v>
      </c>
      <c r="AI79"/>
      <c r="AJ79" s="347">
        <v>24.8</v>
      </c>
      <c r="AK79"/>
      <c r="AL79" s="347">
        <v>8.6999999999999993</v>
      </c>
      <c r="AM79" s="345">
        <v>6.0999999999999999E-2</v>
      </c>
      <c r="AN79"/>
      <c r="AO79" s="347">
        <v>3.2</v>
      </c>
      <c r="AP79" s="396">
        <f>(AP77+AP78)/2</f>
        <v>75</v>
      </c>
      <c r="AQ79" s="397">
        <f t="shared" ref="AQ79:AQ81" si="119">(AQ77+AQ78)/2</f>
        <v>0.41500000000000004</v>
      </c>
      <c r="AR79"/>
      <c r="AS79"/>
      <c r="AT79"/>
      <c r="AU79"/>
      <c r="AV79" s="345">
        <v>15.37</v>
      </c>
      <c r="AW79" s="345">
        <v>13.7</v>
      </c>
      <c r="AX79"/>
      <c r="AY79"/>
      <c r="AZ79"/>
      <c r="BA79"/>
      <c r="BB79"/>
      <c r="BC79"/>
      <c r="BD79" s="344">
        <v>32.5</v>
      </c>
      <c r="BE79" s="344"/>
      <c r="BF79" s="344">
        <v>17.2</v>
      </c>
      <c r="BG79"/>
      <c r="BH79"/>
      <c r="BI79"/>
      <c r="BJ79"/>
      <c r="BK79"/>
      <c r="BL79"/>
      <c r="BM79"/>
    </row>
    <row r="80" spans="1:65" x14ac:dyDescent="0.25">
      <c r="A80" s="232">
        <v>41351</v>
      </c>
      <c r="B80" s="396">
        <f t="shared" ref="B80:C80" si="120">(B78+B79)/2</f>
        <v>5.1950000000000003</v>
      </c>
      <c r="C80" s="397">
        <f t="shared" si="120"/>
        <v>5.3049999999999997</v>
      </c>
      <c r="D80"/>
      <c r="E80"/>
      <c r="F80"/>
      <c r="G80"/>
      <c r="H80" s="396">
        <f t="shared" ref="H80:I80" si="121">(H78+H79)/2</f>
        <v>8.004999999999999</v>
      </c>
      <c r="I80" s="396">
        <f t="shared" si="121"/>
        <v>2.0300000000000002</v>
      </c>
      <c r="J80"/>
      <c r="K80"/>
      <c r="L80"/>
      <c r="M80"/>
      <c r="N80" s="398">
        <f t="shared" ref="N80" si="122">(N78+N79)/2</f>
        <v>36</v>
      </c>
      <c r="O80"/>
      <c r="P80"/>
      <c r="Q80"/>
      <c r="R80" s="398">
        <f t="shared" ref="R80:S80" si="123">(R78+R79)/2</f>
        <v>0</v>
      </c>
      <c r="S80" s="397">
        <f t="shared" si="123"/>
        <v>0.2225</v>
      </c>
      <c r="T80"/>
      <c r="U80"/>
      <c r="V80" s="397">
        <f t="shared" ref="V80:W80" si="124">(V78+V79)/2</f>
        <v>0.13600000000000001</v>
      </c>
      <c r="W80" s="397">
        <f t="shared" si="124"/>
        <v>0.1875</v>
      </c>
      <c r="X80"/>
      <c r="Y80"/>
      <c r="Z80"/>
      <c r="AA80"/>
      <c r="AB80"/>
      <c r="AC80" s="399">
        <f t="shared" ref="AC80" si="125">(AC78+AC79)/2</f>
        <v>37.950000000000003</v>
      </c>
      <c r="AD80"/>
      <c r="AE80"/>
      <c r="AF80"/>
      <c r="AG80"/>
      <c r="AH80" s="400">
        <f t="shared" ref="AH80" si="126">(AH78+AH79)/2</f>
        <v>75.900000000000006</v>
      </c>
      <c r="AI80"/>
      <c r="AJ80" s="399">
        <f t="shared" ref="AJ80" si="127">(AJ78+AJ79)/2</f>
        <v>24.65</v>
      </c>
      <c r="AK80"/>
      <c r="AL80" s="399">
        <f t="shared" ref="AL80:AM80" si="128">(AL78+AL79)/2</f>
        <v>8.3999999999999986</v>
      </c>
      <c r="AM80" s="397">
        <f t="shared" si="128"/>
        <v>6.8500000000000005E-2</v>
      </c>
      <c r="AN80"/>
      <c r="AO80" s="399">
        <f t="shared" ref="AO80" si="129">(AO78+AO79)/2</f>
        <v>3.4000000000000004</v>
      </c>
      <c r="AP80" s="396">
        <f>(AP78+AP79)/2</f>
        <v>72.5</v>
      </c>
      <c r="AQ80" s="397">
        <f t="shared" si="119"/>
        <v>0.4375</v>
      </c>
      <c r="AR80"/>
      <c r="AS80"/>
      <c r="AT80"/>
      <c r="AU80"/>
      <c r="AV80" s="345">
        <v>15.188000000000001</v>
      </c>
      <c r="AW80" s="345">
        <v>13.444000000000001</v>
      </c>
      <c r="AX80"/>
      <c r="AY80"/>
      <c r="AZ80"/>
      <c r="BA80"/>
      <c r="BB80"/>
      <c r="BC80"/>
      <c r="BD80" s="396">
        <f t="shared" ref="BD80" si="130">(BD78+BD79)/2</f>
        <v>32.105000000000004</v>
      </c>
      <c r="BE80" s="344"/>
      <c r="BF80" s="396">
        <f>(BF78+BF79)/2</f>
        <v>17.234999999999999</v>
      </c>
      <c r="BG80"/>
      <c r="BH80"/>
      <c r="BI80"/>
      <c r="BJ80"/>
      <c r="BK80"/>
      <c r="BL80"/>
      <c r="BM80"/>
    </row>
    <row r="81" spans="1:65" x14ac:dyDescent="0.25">
      <c r="A81" s="232">
        <v>41352</v>
      </c>
      <c r="B81" s="344">
        <v>5.9</v>
      </c>
      <c r="C81" s="345">
        <v>5.67</v>
      </c>
      <c r="D81"/>
      <c r="E81"/>
      <c r="F81"/>
      <c r="G81"/>
      <c r="H81" s="344">
        <v>6.86</v>
      </c>
      <c r="I81" s="344">
        <v>2.06</v>
      </c>
      <c r="J81"/>
      <c r="K81"/>
      <c r="L81"/>
      <c r="M81"/>
      <c r="N81" s="346">
        <v>39</v>
      </c>
      <c r="O81"/>
      <c r="P81"/>
      <c r="Q81"/>
      <c r="R81" s="346">
        <v>0</v>
      </c>
      <c r="S81" s="345">
        <v>0.22700000000000001</v>
      </c>
      <c r="T81"/>
      <c r="U81"/>
      <c r="V81" s="345">
        <v>0.107</v>
      </c>
      <c r="W81" s="345">
        <v>0.14299999999999999</v>
      </c>
      <c r="X81"/>
      <c r="Y81"/>
      <c r="Z81"/>
      <c r="AA81"/>
      <c r="AB81"/>
      <c r="AC81" s="347">
        <v>35.700000000000003</v>
      </c>
      <c r="AD81"/>
      <c r="AE81"/>
      <c r="AF81"/>
      <c r="AG81"/>
      <c r="AH81" s="395">
        <v>71.400000000000006</v>
      </c>
      <c r="AI81"/>
      <c r="AJ81" s="347">
        <v>25.1</v>
      </c>
      <c r="AK81"/>
      <c r="AL81" s="347">
        <v>8</v>
      </c>
      <c r="AM81" s="345">
        <v>7.6999999999999999E-2</v>
      </c>
      <c r="AN81"/>
      <c r="AO81" s="347">
        <v>3.3</v>
      </c>
      <c r="AP81" s="396">
        <f>(AP79+AP80)/2</f>
        <v>73.75</v>
      </c>
      <c r="AQ81" s="397">
        <f t="shared" si="119"/>
        <v>0.42625000000000002</v>
      </c>
      <c r="AR81"/>
      <c r="AS81"/>
      <c r="AT81"/>
      <c r="AU81"/>
      <c r="AV81" s="345">
        <v>14.743</v>
      </c>
      <c r="AW81" s="345">
        <v>13.446</v>
      </c>
      <c r="AX81"/>
      <c r="AY81"/>
      <c r="AZ81"/>
      <c r="BA81"/>
      <c r="BB81"/>
      <c r="BC81"/>
      <c r="BD81" s="344">
        <v>31.04</v>
      </c>
      <c r="BE81" s="344"/>
      <c r="BF81" s="344">
        <v>15.3</v>
      </c>
      <c r="BG81"/>
      <c r="BH81"/>
      <c r="BI81"/>
      <c r="BJ81"/>
      <c r="BK81"/>
      <c r="BL81"/>
      <c r="BM81"/>
    </row>
    <row r="82" spans="1:65" x14ac:dyDescent="0.25">
      <c r="A82" s="232">
        <v>41353</v>
      </c>
      <c r="B82" s="344">
        <v>6.09</v>
      </c>
      <c r="C82" s="345">
        <v>5.55</v>
      </c>
      <c r="D82"/>
      <c r="E82"/>
      <c r="F82"/>
      <c r="G82"/>
      <c r="H82" s="344">
        <v>8.33</v>
      </c>
      <c r="I82" s="344">
        <v>2.0099999999999998</v>
      </c>
      <c r="J82"/>
      <c r="K82"/>
      <c r="L82"/>
      <c r="M82"/>
      <c r="N82" s="346">
        <v>41</v>
      </c>
      <c r="O82"/>
      <c r="P82"/>
      <c r="Q82"/>
      <c r="R82" s="346">
        <v>0</v>
      </c>
      <c r="S82" s="345">
        <v>0.21099999999999999</v>
      </c>
      <c r="T82"/>
      <c r="U82"/>
      <c r="V82" s="345">
        <v>0.113</v>
      </c>
      <c r="W82" s="345">
        <v>0.157</v>
      </c>
      <c r="X82"/>
      <c r="Y82"/>
      <c r="Z82"/>
      <c r="AA82"/>
      <c r="AB82"/>
      <c r="AC82" s="347">
        <v>34.4</v>
      </c>
      <c r="AD82"/>
      <c r="AE82"/>
      <c r="AF82"/>
      <c r="AG82"/>
      <c r="AH82" s="395">
        <v>68.8</v>
      </c>
      <c r="AI82"/>
      <c r="AJ82" s="347">
        <v>24.6</v>
      </c>
      <c r="AK82"/>
      <c r="AL82" s="347">
        <v>7.7</v>
      </c>
      <c r="AM82" s="345">
        <v>6.7000000000000004E-2</v>
      </c>
      <c r="AN82"/>
      <c r="AO82" s="347">
        <v>3.2</v>
      </c>
      <c r="AP82" s="344">
        <v>70</v>
      </c>
      <c r="AQ82" s="345">
        <v>0.32</v>
      </c>
      <c r="AR82"/>
      <c r="AS82"/>
      <c r="AT82"/>
      <c r="AU82"/>
      <c r="AV82" s="345">
        <v>14.843999999999999</v>
      </c>
      <c r="AW82" s="345">
        <v>13.613</v>
      </c>
      <c r="AX82"/>
      <c r="AY82"/>
      <c r="AZ82"/>
      <c r="BA82"/>
      <c r="BB82"/>
      <c r="BC82"/>
      <c r="BD82" s="344">
        <v>29.01</v>
      </c>
      <c r="BE82" s="344"/>
      <c r="BF82" s="344">
        <v>14.91</v>
      </c>
      <c r="BG82"/>
      <c r="BH82"/>
      <c r="BI82"/>
      <c r="BJ82"/>
      <c r="BK82"/>
      <c r="BL82"/>
      <c r="BM82"/>
    </row>
    <row r="83" spans="1:65" x14ac:dyDescent="0.25">
      <c r="A83" s="232">
        <v>41354</v>
      </c>
      <c r="B83" s="344">
        <v>5.5</v>
      </c>
      <c r="C83" s="345">
        <v>5.43</v>
      </c>
      <c r="D83"/>
      <c r="E83"/>
      <c r="F83"/>
      <c r="G83"/>
      <c r="H83" s="344">
        <v>7.86</v>
      </c>
      <c r="I83" s="344">
        <v>1.91</v>
      </c>
      <c r="J83"/>
      <c r="K83"/>
      <c r="L83"/>
      <c r="M83"/>
      <c r="N83" s="346">
        <v>40</v>
      </c>
      <c r="O83"/>
      <c r="P83"/>
      <c r="Q83"/>
      <c r="R83" s="346">
        <v>0</v>
      </c>
      <c r="S83" s="345">
        <v>0.22600000000000001</v>
      </c>
      <c r="T83"/>
      <c r="U83"/>
      <c r="V83" s="345">
        <v>0.109</v>
      </c>
      <c r="W83" s="345">
        <v>0.214</v>
      </c>
      <c r="X83"/>
      <c r="Y83"/>
      <c r="Z83"/>
      <c r="AA83"/>
      <c r="AB83"/>
      <c r="AC83" s="347">
        <v>32.200000000000003</v>
      </c>
      <c r="AD83"/>
      <c r="AE83"/>
      <c r="AF83"/>
      <c r="AG83"/>
      <c r="AH83" s="395">
        <v>64.400000000000006</v>
      </c>
      <c r="AI83"/>
      <c r="AJ83" s="347">
        <v>23.8</v>
      </c>
      <c r="AK83"/>
      <c r="AL83" s="347">
        <v>7.1</v>
      </c>
      <c r="AM83" s="345">
        <v>5.8000000000000003E-2</v>
      </c>
      <c r="AN83"/>
      <c r="AO83" s="347">
        <v>3.8</v>
      </c>
      <c r="AP83" s="344">
        <v>70</v>
      </c>
      <c r="AQ83" s="345">
        <v>0.71</v>
      </c>
      <c r="AR83"/>
      <c r="AS83"/>
      <c r="AT83"/>
      <c r="AU83"/>
      <c r="AV83" s="345">
        <v>13.465999999999999</v>
      </c>
      <c r="AW83" s="345">
        <v>12.151999999999999</v>
      </c>
      <c r="AX83"/>
      <c r="AY83"/>
      <c r="AZ83"/>
      <c r="BA83"/>
      <c r="BB83"/>
      <c r="BC83"/>
      <c r="BD83" s="344">
        <v>30.93</v>
      </c>
      <c r="BE83" s="344"/>
      <c r="BF83" s="344">
        <v>13.22</v>
      </c>
      <c r="BG83"/>
      <c r="BH83"/>
      <c r="BI83"/>
      <c r="BJ83"/>
      <c r="BK83"/>
      <c r="BL83"/>
      <c r="BM83"/>
    </row>
    <row r="84" spans="1:65" x14ac:dyDescent="0.25">
      <c r="A84" s="232">
        <v>41355</v>
      </c>
      <c r="B84" s="344">
        <v>5.51</v>
      </c>
      <c r="C84" s="345">
        <v>5.76</v>
      </c>
      <c r="D84"/>
      <c r="E84"/>
      <c r="F84"/>
      <c r="G84"/>
      <c r="H84" s="344">
        <v>7.04</v>
      </c>
      <c r="I84" s="344">
        <v>1.94</v>
      </c>
      <c r="J84"/>
      <c r="K84"/>
      <c r="L84"/>
      <c r="M84"/>
      <c r="N84" s="346">
        <v>42</v>
      </c>
      <c r="O84"/>
      <c r="P84"/>
      <c r="Q84"/>
      <c r="R84" s="346">
        <v>0</v>
      </c>
      <c r="S84" s="345">
        <v>0.217</v>
      </c>
      <c r="T84"/>
      <c r="U84"/>
      <c r="V84" s="345">
        <v>0.108</v>
      </c>
      <c r="W84" s="345">
        <v>0.17399999999999999</v>
      </c>
      <c r="X84"/>
      <c r="Y84"/>
      <c r="Z84"/>
      <c r="AA84"/>
      <c r="AB84"/>
      <c r="AC84" s="347">
        <v>32.299999999999997</v>
      </c>
      <c r="AD84"/>
      <c r="AE84"/>
      <c r="AF84"/>
      <c r="AG84"/>
      <c r="AH84" s="395">
        <v>64.599999999999994</v>
      </c>
      <c r="AI84"/>
      <c r="AJ84" s="347">
        <v>24.8</v>
      </c>
      <c r="AK84"/>
      <c r="AL84" s="347">
        <v>7.3</v>
      </c>
      <c r="AM84" s="345">
        <v>5.0999999999999997E-2</v>
      </c>
      <c r="AN84"/>
      <c r="AO84" s="347">
        <v>3.7</v>
      </c>
      <c r="AP84" s="344">
        <v>60</v>
      </c>
      <c r="AQ84" s="345">
        <v>0.11</v>
      </c>
      <c r="AR84"/>
      <c r="AS84"/>
      <c r="AT84"/>
      <c r="AU84"/>
      <c r="AV84" s="345">
        <v>14</v>
      </c>
      <c r="AW84" s="345">
        <v>13.29</v>
      </c>
      <c r="AX84"/>
      <c r="AY84"/>
      <c r="AZ84"/>
      <c r="BA84"/>
      <c r="BB84"/>
      <c r="BC84"/>
      <c r="BD84" s="344">
        <v>29.52</v>
      </c>
      <c r="BE84" s="344"/>
      <c r="BF84" s="344">
        <v>16.75</v>
      </c>
      <c r="BG84"/>
      <c r="BH84"/>
      <c r="BI84"/>
      <c r="BJ84"/>
      <c r="BK84"/>
      <c r="BL84"/>
      <c r="BM84"/>
    </row>
    <row r="85" spans="1:65" x14ac:dyDescent="0.25">
      <c r="A85" s="232">
        <v>41356</v>
      </c>
      <c r="B85" s="344">
        <v>6.16</v>
      </c>
      <c r="C85" s="345">
        <v>5.14</v>
      </c>
      <c r="D85"/>
      <c r="E85"/>
      <c r="F85"/>
      <c r="G85"/>
      <c r="H85" s="344">
        <v>7.4</v>
      </c>
      <c r="I85" s="344">
        <v>1.89</v>
      </c>
      <c r="J85"/>
      <c r="K85"/>
      <c r="L85"/>
      <c r="M85"/>
      <c r="N85" s="346">
        <v>38</v>
      </c>
      <c r="O85"/>
      <c r="P85"/>
      <c r="Q85"/>
      <c r="R85" s="346">
        <v>0</v>
      </c>
      <c r="S85" s="345">
        <v>0.221</v>
      </c>
      <c r="T85"/>
      <c r="U85"/>
      <c r="V85" s="345">
        <v>9.9000000000000005E-2</v>
      </c>
      <c r="W85" s="345">
        <v>0.114</v>
      </c>
      <c r="X85"/>
      <c r="Y85"/>
      <c r="Z85"/>
      <c r="AA85"/>
      <c r="AB85"/>
      <c r="AC85" s="347">
        <v>35.5</v>
      </c>
      <c r="AD85"/>
      <c r="AE85"/>
      <c r="AF85"/>
      <c r="AG85"/>
      <c r="AH85" s="395">
        <v>71</v>
      </c>
      <c r="AI85"/>
      <c r="AJ85" s="347">
        <v>23.8</v>
      </c>
      <c r="AK85"/>
      <c r="AL85" s="347">
        <v>9.3000000000000007</v>
      </c>
      <c r="AM85" s="345">
        <v>0.11700000000000001</v>
      </c>
      <c r="AN85"/>
      <c r="AO85" s="347">
        <v>4</v>
      </c>
      <c r="AP85" s="344">
        <v>70</v>
      </c>
      <c r="AQ85" s="345">
        <v>0.56999999999999995</v>
      </c>
      <c r="AR85"/>
      <c r="AS85"/>
      <c r="AT85"/>
      <c r="AU85"/>
      <c r="AV85" s="345">
        <v>14.180999999999999</v>
      </c>
      <c r="AW85" s="345">
        <v>12.936</v>
      </c>
      <c r="AX85"/>
      <c r="AY85"/>
      <c r="AZ85"/>
      <c r="BA85"/>
      <c r="BB85"/>
      <c r="BC85"/>
      <c r="BD85" s="344">
        <v>26.76</v>
      </c>
      <c r="BE85" s="344"/>
      <c r="BF85" s="344">
        <v>16.55</v>
      </c>
      <c r="BG85"/>
      <c r="BH85"/>
      <c r="BI85"/>
      <c r="BJ85"/>
      <c r="BK85"/>
      <c r="BL85"/>
      <c r="BM85"/>
    </row>
    <row r="86" spans="1:65" x14ac:dyDescent="0.25">
      <c r="A86" s="232">
        <v>41357</v>
      </c>
      <c r="B86" s="344">
        <v>6.29</v>
      </c>
      <c r="C86" s="345">
        <v>5.31</v>
      </c>
      <c r="D86"/>
      <c r="E86"/>
      <c r="F86"/>
      <c r="G86"/>
      <c r="H86" s="344">
        <v>7.97</v>
      </c>
      <c r="I86" s="344">
        <v>1.76</v>
      </c>
      <c r="J86"/>
      <c r="K86"/>
      <c r="L86"/>
      <c r="M86"/>
      <c r="N86" s="346">
        <v>37</v>
      </c>
      <c r="O86"/>
      <c r="P86"/>
      <c r="Q86"/>
      <c r="R86" s="346">
        <v>0</v>
      </c>
      <c r="S86" s="345">
        <v>0.214</v>
      </c>
      <c r="T86"/>
      <c r="U86"/>
      <c r="V86" s="345">
        <v>8.8999999999999996E-2</v>
      </c>
      <c r="W86" s="345">
        <v>0.11600000000000001</v>
      </c>
      <c r="X86"/>
      <c r="Y86"/>
      <c r="Z86"/>
      <c r="AA86"/>
      <c r="AB86"/>
      <c r="AC86" s="347">
        <v>35.1</v>
      </c>
      <c r="AD86"/>
      <c r="AE86"/>
      <c r="AF86"/>
      <c r="AG86"/>
      <c r="AH86" s="395">
        <v>70.3</v>
      </c>
      <c r="AI86"/>
      <c r="AJ86" s="347">
        <v>26.3</v>
      </c>
      <c r="AK86"/>
      <c r="AL86" s="347">
        <v>9.1</v>
      </c>
      <c r="AM86" s="345">
        <v>0.10299999999999999</v>
      </c>
      <c r="AN86"/>
      <c r="AO86" s="347">
        <v>3.7</v>
      </c>
      <c r="AP86" s="396">
        <f>(AP84+AP85)/2</f>
        <v>65</v>
      </c>
      <c r="AQ86" s="397">
        <f>(AQ84+AQ85)/2</f>
        <v>0.33999999999999997</v>
      </c>
      <c r="AR86"/>
      <c r="AS86"/>
      <c r="AT86"/>
      <c r="AU86"/>
      <c r="AV86" s="345">
        <v>14.21</v>
      </c>
      <c r="AW86" s="345">
        <v>13.03</v>
      </c>
      <c r="AX86"/>
      <c r="AY86"/>
      <c r="AZ86"/>
      <c r="BA86"/>
      <c r="BB86"/>
      <c r="BC86"/>
      <c r="BD86" s="396">
        <f>(BD84+BD85)/2</f>
        <v>28.14</v>
      </c>
      <c r="BE86" s="344"/>
      <c r="BF86" s="344">
        <v>15.98</v>
      </c>
      <c r="BG86"/>
      <c r="BH86"/>
      <c r="BI86"/>
      <c r="BJ86"/>
      <c r="BK86"/>
      <c r="BL86"/>
      <c r="BM86"/>
    </row>
    <row r="87" spans="1:65" x14ac:dyDescent="0.25">
      <c r="A87" s="232">
        <v>41358</v>
      </c>
      <c r="B87" s="396">
        <f t="shared" ref="B87:C87" si="131">(B85+B86)/2</f>
        <v>6.2249999999999996</v>
      </c>
      <c r="C87" s="397">
        <f t="shared" si="131"/>
        <v>5.2249999999999996</v>
      </c>
      <c r="D87"/>
      <c r="E87"/>
      <c r="F87"/>
      <c r="G87"/>
      <c r="H87" s="396">
        <f t="shared" ref="H87:I87" si="132">(H85+H86)/2</f>
        <v>7.6850000000000005</v>
      </c>
      <c r="I87" s="396">
        <f t="shared" si="132"/>
        <v>1.825</v>
      </c>
      <c r="J87"/>
      <c r="K87"/>
      <c r="L87"/>
      <c r="M87"/>
      <c r="N87" s="398">
        <f t="shared" ref="N87" si="133">(N85+N86)/2</f>
        <v>37.5</v>
      </c>
      <c r="O87"/>
      <c r="P87"/>
      <c r="Q87"/>
      <c r="R87" s="398">
        <f t="shared" ref="R87:S87" si="134">(R85+R86)/2</f>
        <v>0</v>
      </c>
      <c r="S87" s="397">
        <f t="shared" si="134"/>
        <v>0.2175</v>
      </c>
      <c r="T87"/>
      <c r="U87"/>
      <c r="V87" s="397">
        <f t="shared" ref="V87:W87" si="135">(V85+V86)/2</f>
        <v>9.4E-2</v>
      </c>
      <c r="W87" s="397">
        <f t="shared" si="135"/>
        <v>0.115</v>
      </c>
      <c r="X87"/>
      <c r="Y87"/>
      <c r="Z87"/>
      <c r="AA87"/>
      <c r="AB87"/>
      <c r="AC87" s="399">
        <f t="shared" ref="AC87" si="136">(AC85+AC86)/2</f>
        <v>35.299999999999997</v>
      </c>
      <c r="AD87"/>
      <c r="AE87"/>
      <c r="AF87"/>
      <c r="AG87"/>
      <c r="AH87" s="400">
        <f t="shared" ref="AH87" si="137">(AH85+AH86)/2</f>
        <v>70.650000000000006</v>
      </c>
      <c r="AI87"/>
      <c r="AJ87" s="399">
        <f t="shared" ref="AJ87" si="138">(AJ85+AJ86)/2</f>
        <v>25.05</v>
      </c>
      <c r="AK87"/>
      <c r="AL87" s="399">
        <f t="shared" ref="AL87:AM87" si="139">(AL85+AL86)/2</f>
        <v>9.1999999999999993</v>
      </c>
      <c r="AM87" s="397">
        <f t="shared" si="139"/>
        <v>0.11</v>
      </c>
      <c r="AN87"/>
      <c r="AO87" s="399">
        <f t="shared" ref="AO87:AQ87" si="140">(AO85+AO86)/2</f>
        <v>3.85</v>
      </c>
      <c r="AP87" s="396">
        <f t="shared" si="140"/>
        <v>67.5</v>
      </c>
      <c r="AQ87" s="397">
        <f t="shared" si="140"/>
        <v>0.45499999999999996</v>
      </c>
      <c r="AR87"/>
      <c r="AS87"/>
      <c r="AT87"/>
      <c r="AU87"/>
      <c r="AV87" s="345">
        <v>13.96</v>
      </c>
      <c r="AW87" s="345">
        <v>12.727</v>
      </c>
      <c r="AX87"/>
      <c r="AY87"/>
      <c r="AZ87"/>
      <c r="BA87"/>
      <c r="BB87"/>
      <c r="BC87"/>
      <c r="BD87" s="344">
        <v>28.64</v>
      </c>
      <c r="BE87" s="344"/>
      <c r="BF87" s="344">
        <v>15.98</v>
      </c>
      <c r="BG87"/>
      <c r="BH87"/>
      <c r="BI87"/>
      <c r="BJ87"/>
      <c r="BK87"/>
      <c r="BL87"/>
      <c r="BM87"/>
    </row>
    <row r="88" spans="1:65" x14ac:dyDescent="0.25">
      <c r="A88" s="232">
        <v>41359</v>
      </c>
      <c r="B88" s="344">
        <v>5.44</v>
      </c>
      <c r="C88" s="345">
        <v>5.58</v>
      </c>
      <c r="D88"/>
      <c r="E88"/>
      <c r="F88"/>
      <c r="G88"/>
      <c r="H88" s="344">
        <v>6.77</v>
      </c>
      <c r="I88" s="344">
        <v>1.62</v>
      </c>
      <c r="J88"/>
      <c r="K88"/>
      <c r="L88"/>
      <c r="M88"/>
      <c r="N88" s="346">
        <v>36</v>
      </c>
      <c r="O88"/>
      <c r="P88"/>
      <c r="Q88"/>
      <c r="R88" s="346">
        <v>0</v>
      </c>
      <c r="S88" s="345">
        <v>0.214</v>
      </c>
      <c r="T88"/>
      <c r="U88"/>
      <c r="V88" s="345">
        <v>0.104</v>
      </c>
      <c r="W88" s="345">
        <v>0.14000000000000001</v>
      </c>
      <c r="X88"/>
      <c r="Y88"/>
      <c r="Z88"/>
      <c r="AA88"/>
      <c r="AB88"/>
      <c r="AC88" s="347">
        <v>33</v>
      </c>
      <c r="AD88"/>
      <c r="AE88"/>
      <c r="AF88"/>
      <c r="AG88"/>
      <c r="AH88" s="395">
        <v>66</v>
      </c>
      <c r="AI88"/>
      <c r="AJ88" s="347">
        <v>25.8</v>
      </c>
      <c r="AK88"/>
      <c r="AL88" s="347">
        <v>7.1</v>
      </c>
      <c r="AM88" s="345">
        <v>8.4000000000000005E-2</v>
      </c>
      <c r="AN88"/>
      <c r="AO88" s="347">
        <v>3.8</v>
      </c>
      <c r="AP88" s="344">
        <v>70</v>
      </c>
      <c r="AQ88" s="345">
        <v>0.73</v>
      </c>
      <c r="AR88"/>
      <c r="AS88"/>
      <c r="AT88"/>
      <c r="AU88"/>
      <c r="AV88" s="345">
        <v>14.766999999999999</v>
      </c>
      <c r="AW88" s="345">
        <v>13.507</v>
      </c>
      <c r="AX88"/>
      <c r="AY88"/>
      <c r="AZ88"/>
      <c r="BA88"/>
      <c r="BB88"/>
      <c r="BC88"/>
      <c r="BD88" s="344">
        <v>32.15</v>
      </c>
      <c r="BE88" s="344"/>
      <c r="BF88" s="344">
        <v>20.8</v>
      </c>
      <c r="BG88"/>
      <c r="BH88"/>
      <c r="BI88"/>
      <c r="BJ88"/>
      <c r="BK88"/>
      <c r="BL88"/>
      <c r="BM88"/>
    </row>
    <row r="89" spans="1:65" x14ac:dyDescent="0.25">
      <c r="A89" s="232">
        <v>41360</v>
      </c>
      <c r="B89" s="344">
        <v>5.42</v>
      </c>
      <c r="C89" s="345">
        <v>4.8099999999999996</v>
      </c>
      <c r="D89"/>
      <c r="E89"/>
      <c r="F89"/>
      <c r="G89"/>
      <c r="H89" s="344">
        <v>8</v>
      </c>
      <c r="I89" s="344">
        <v>1.61</v>
      </c>
      <c r="J89"/>
      <c r="K89"/>
      <c r="L89"/>
      <c r="M89"/>
      <c r="N89" s="346">
        <v>37</v>
      </c>
      <c r="O89"/>
      <c r="P89"/>
      <c r="Q89"/>
      <c r="R89" s="346">
        <v>2</v>
      </c>
      <c r="S89" s="345">
        <v>0.217</v>
      </c>
      <c r="T89"/>
      <c r="U89"/>
      <c r="V89" s="345">
        <v>0.10299999999999999</v>
      </c>
      <c r="W89" s="345">
        <v>0.24299999999999999</v>
      </c>
      <c r="X89"/>
      <c r="Y89"/>
      <c r="Z89"/>
      <c r="AA89"/>
      <c r="AB89"/>
      <c r="AC89" s="347">
        <v>32.799999999999997</v>
      </c>
      <c r="AD89"/>
      <c r="AE89"/>
      <c r="AF89"/>
      <c r="AG89"/>
      <c r="AH89" s="395">
        <v>65.599999999999994</v>
      </c>
      <c r="AI89"/>
      <c r="AJ89" s="347">
        <v>25.6</v>
      </c>
      <c r="AK89"/>
      <c r="AL89" s="347">
        <v>7.5</v>
      </c>
      <c r="AM89" s="345">
        <v>0.13400000000000001</v>
      </c>
      <c r="AN89"/>
      <c r="AO89" s="347">
        <v>3.9</v>
      </c>
      <c r="AP89" s="344">
        <v>70</v>
      </c>
      <c r="AQ89" s="345">
        <v>0.75</v>
      </c>
      <c r="AR89"/>
      <c r="AS89"/>
      <c r="AT89"/>
      <c r="AU89"/>
      <c r="AV89" s="345">
        <v>14.61</v>
      </c>
      <c r="AW89" s="345">
        <v>13.49</v>
      </c>
      <c r="AX89"/>
      <c r="AY89"/>
      <c r="AZ89"/>
      <c r="BA89"/>
      <c r="BB89"/>
      <c r="BC89"/>
      <c r="BD89" s="344">
        <v>30.33</v>
      </c>
      <c r="BE89" s="344"/>
      <c r="BF89" s="344">
        <v>19.18</v>
      </c>
      <c r="BG89"/>
      <c r="BH89"/>
      <c r="BI89"/>
      <c r="BJ89"/>
      <c r="BK89"/>
      <c r="BL89"/>
      <c r="BM89"/>
    </row>
    <row r="90" spans="1:65" x14ac:dyDescent="0.25">
      <c r="A90" s="232">
        <v>41361</v>
      </c>
      <c r="B90" s="344">
        <v>5.65</v>
      </c>
      <c r="C90" s="345">
        <v>5.23</v>
      </c>
      <c r="D90"/>
      <c r="E90"/>
      <c r="F90"/>
      <c r="G90"/>
      <c r="H90" s="344">
        <v>6.4</v>
      </c>
      <c r="I90" s="344">
        <v>1.83</v>
      </c>
      <c r="J90"/>
      <c r="K90"/>
      <c r="L90"/>
      <c r="M90"/>
      <c r="N90" s="346">
        <v>38</v>
      </c>
      <c r="O90"/>
      <c r="P90"/>
      <c r="Q90"/>
      <c r="R90" s="346">
        <v>0</v>
      </c>
      <c r="S90" s="345">
        <v>0.20399999999999999</v>
      </c>
      <c r="T90"/>
      <c r="U90"/>
      <c r="V90" s="345">
        <v>0.114</v>
      </c>
      <c r="W90" s="345">
        <v>0.20300000000000001</v>
      </c>
      <c r="X90"/>
      <c r="Y90"/>
      <c r="Z90"/>
      <c r="AA90"/>
      <c r="AB90"/>
      <c r="AC90" s="347">
        <v>30.5</v>
      </c>
      <c r="AD90"/>
      <c r="AE90"/>
      <c r="AF90"/>
      <c r="AG90"/>
      <c r="AH90" s="395">
        <v>61.1</v>
      </c>
      <c r="AI90"/>
      <c r="AJ90" s="347">
        <v>23.4</v>
      </c>
      <c r="AK90"/>
      <c r="AL90" s="347">
        <v>8.1999999999999993</v>
      </c>
      <c r="AM90" s="345">
        <v>0.121</v>
      </c>
      <c r="AN90"/>
      <c r="AO90" s="347">
        <v>3.4</v>
      </c>
      <c r="AP90" s="344">
        <v>70</v>
      </c>
      <c r="AQ90" s="345">
        <v>0.56999999999999995</v>
      </c>
      <c r="AR90"/>
      <c r="AS90"/>
      <c r="AT90"/>
      <c r="AU90"/>
      <c r="AV90" s="345">
        <v>13.99</v>
      </c>
      <c r="AW90" s="345">
        <v>13.215</v>
      </c>
      <c r="AX90"/>
      <c r="AY90"/>
      <c r="AZ90"/>
      <c r="BA90"/>
      <c r="BB90"/>
      <c r="BC90"/>
      <c r="BD90" s="344">
        <v>30.04</v>
      </c>
      <c r="BE90" s="344"/>
      <c r="BF90" s="344">
        <v>13.27</v>
      </c>
      <c r="BG90"/>
      <c r="BH90"/>
      <c r="BI90"/>
      <c r="BJ90"/>
      <c r="BK90"/>
      <c r="BL90"/>
      <c r="BM90"/>
    </row>
    <row r="91" spans="1:65" x14ac:dyDescent="0.25">
      <c r="A91" s="232">
        <v>41362</v>
      </c>
      <c r="B91" s="344">
        <v>5.95</v>
      </c>
      <c r="C91" s="345">
        <v>5.47</v>
      </c>
      <c r="D91"/>
      <c r="E91"/>
      <c r="F91"/>
      <c r="G91"/>
      <c r="H91" s="344">
        <v>6.9</v>
      </c>
      <c r="I91" s="344">
        <v>1.72</v>
      </c>
      <c r="J91"/>
      <c r="K91"/>
      <c r="L91"/>
      <c r="M91"/>
      <c r="N91" s="346">
        <v>37</v>
      </c>
      <c r="O91"/>
      <c r="P91"/>
      <c r="Q91"/>
      <c r="R91" s="346">
        <v>0</v>
      </c>
      <c r="S91" s="345">
        <v>0.20699999999999999</v>
      </c>
      <c r="T91"/>
      <c r="U91"/>
      <c r="V91" s="345">
        <v>8.1000000000000003E-2</v>
      </c>
      <c r="W91" s="345">
        <v>0.17199999999999999</v>
      </c>
      <c r="X91"/>
      <c r="Y91"/>
      <c r="Z91"/>
      <c r="AA91"/>
      <c r="AB91"/>
      <c r="AC91" s="347">
        <v>32.9</v>
      </c>
      <c r="AD91"/>
      <c r="AE91"/>
      <c r="AF91"/>
      <c r="AG91"/>
      <c r="AH91" s="395">
        <v>65.8</v>
      </c>
      <c r="AI91"/>
      <c r="AJ91" s="347">
        <v>25.4</v>
      </c>
      <c r="AK91"/>
      <c r="AL91" s="347">
        <v>7.2</v>
      </c>
      <c r="AM91" s="345">
        <v>3.6999999999999998E-2</v>
      </c>
      <c r="AN91"/>
      <c r="AO91" s="347">
        <v>3.5</v>
      </c>
      <c r="AP91" s="396">
        <f>(AP89+AP90)/2</f>
        <v>70</v>
      </c>
      <c r="AQ91" s="397">
        <f>(AQ89+AQ90)/2</f>
        <v>0.65999999999999992</v>
      </c>
      <c r="AR91"/>
      <c r="AS91"/>
      <c r="AT91"/>
      <c r="AU91"/>
      <c r="AV91" s="345">
        <v>14.885999999999999</v>
      </c>
      <c r="AW91" s="345">
        <v>13.696999999999999</v>
      </c>
      <c r="AX91"/>
      <c r="AY91"/>
      <c r="AZ91"/>
      <c r="BA91"/>
      <c r="BB91"/>
      <c r="BC91"/>
      <c r="BD91" s="344">
        <v>29.57</v>
      </c>
      <c r="BE91" s="344"/>
      <c r="BF91" s="344">
        <v>22.67</v>
      </c>
      <c r="BG91"/>
      <c r="BH91"/>
      <c r="BI91"/>
      <c r="BJ91"/>
      <c r="BK91"/>
      <c r="BL91"/>
      <c r="BM91"/>
    </row>
    <row r="92" spans="1:65" x14ac:dyDescent="0.25">
      <c r="A92" s="232">
        <v>41363</v>
      </c>
      <c r="B92" s="344">
        <v>5.91</v>
      </c>
      <c r="C92" s="345">
        <v>5.17</v>
      </c>
      <c r="D92"/>
      <c r="E92"/>
      <c r="F92"/>
      <c r="G92"/>
      <c r="H92" s="344">
        <v>7.08</v>
      </c>
      <c r="I92" s="396">
        <f>(I90+I91)/2</f>
        <v>1.7749999999999999</v>
      </c>
      <c r="J92"/>
      <c r="K92"/>
      <c r="L92"/>
      <c r="M92"/>
      <c r="N92" s="346">
        <v>40</v>
      </c>
      <c r="O92"/>
      <c r="P92"/>
      <c r="Q92"/>
      <c r="R92" s="346">
        <v>0</v>
      </c>
      <c r="S92" s="345">
        <v>0.20899999999999999</v>
      </c>
      <c r="T92"/>
      <c r="U92"/>
      <c r="V92" s="345">
        <v>0.10100000000000001</v>
      </c>
      <c r="W92" s="345">
        <v>0.127</v>
      </c>
      <c r="X92"/>
      <c r="Y92"/>
      <c r="Z92"/>
      <c r="AA92"/>
      <c r="AB92"/>
      <c r="AC92" s="347">
        <v>33.200000000000003</v>
      </c>
      <c r="AD92"/>
      <c r="AE92"/>
      <c r="AF92"/>
      <c r="AG92"/>
      <c r="AH92" s="395">
        <v>66.400000000000006</v>
      </c>
      <c r="AI92"/>
      <c r="AJ92" s="347">
        <v>24.8</v>
      </c>
      <c r="AK92"/>
      <c r="AL92" s="347">
        <v>7</v>
      </c>
      <c r="AM92" s="345">
        <v>7.9000000000000001E-2</v>
      </c>
      <c r="AN92"/>
      <c r="AO92" s="347">
        <v>3.5</v>
      </c>
      <c r="AP92" s="396">
        <f>(AP90+AP91)/2</f>
        <v>70</v>
      </c>
      <c r="AQ92" s="397">
        <f>(AQ90+AQ91)/2</f>
        <v>0.61499999999999999</v>
      </c>
      <c r="AR92"/>
      <c r="AS92"/>
      <c r="AT92"/>
      <c r="AU92"/>
      <c r="AV92" s="345">
        <v>14.023999999999999</v>
      </c>
      <c r="AW92" s="345">
        <v>13.369</v>
      </c>
      <c r="AX92"/>
      <c r="AY92"/>
      <c r="AZ92"/>
      <c r="BA92"/>
      <c r="BB92"/>
      <c r="BC92"/>
      <c r="BD92" s="344">
        <v>30.4</v>
      </c>
      <c r="BE92" s="344"/>
      <c r="BF92" s="344">
        <v>19.25</v>
      </c>
      <c r="BG92"/>
      <c r="BH92"/>
      <c r="BI92"/>
      <c r="BJ92"/>
      <c r="BK92"/>
      <c r="BL92"/>
      <c r="BM92"/>
    </row>
    <row r="93" spans="1:65" x14ac:dyDescent="0.25">
      <c r="A93" s="232">
        <v>41364</v>
      </c>
      <c r="B93" s="344">
        <v>6.02</v>
      </c>
      <c r="C93" s="345">
        <v>5.15</v>
      </c>
      <c r="D93"/>
      <c r="E93"/>
      <c r="F93"/>
      <c r="G93"/>
      <c r="H93" s="344">
        <v>7</v>
      </c>
      <c r="I93" s="344">
        <v>1.72</v>
      </c>
      <c r="J93"/>
      <c r="K93"/>
      <c r="L93"/>
      <c r="M93"/>
      <c r="N93" s="346">
        <v>44</v>
      </c>
      <c r="O93"/>
      <c r="P93"/>
      <c r="Q93"/>
      <c r="R93" s="346">
        <v>0</v>
      </c>
      <c r="S93" s="345">
        <v>0.20399999999999999</v>
      </c>
      <c r="T93"/>
      <c r="U93"/>
      <c r="V93" s="345">
        <v>0.113</v>
      </c>
      <c r="W93" s="345">
        <v>0.14699999999999999</v>
      </c>
      <c r="X93"/>
      <c r="Y93"/>
      <c r="Z93"/>
      <c r="AA93"/>
      <c r="AB93"/>
      <c r="AC93" s="347">
        <v>33.4</v>
      </c>
      <c r="AD93"/>
      <c r="AE93"/>
      <c r="AF93"/>
      <c r="AG93"/>
      <c r="AH93" s="395">
        <v>66.8</v>
      </c>
      <c r="AI93"/>
      <c r="AJ93" s="347">
        <v>26.1</v>
      </c>
      <c r="AK93"/>
      <c r="AL93" s="347">
        <v>6.4</v>
      </c>
      <c r="AM93" s="345">
        <v>5.8999999999999997E-2</v>
      </c>
      <c r="AN93"/>
      <c r="AO93" s="347">
        <v>3.6</v>
      </c>
      <c r="AP93" s="344">
        <v>70</v>
      </c>
      <c r="AQ93" s="345">
        <v>0.69</v>
      </c>
      <c r="AR93"/>
      <c r="AS93"/>
      <c r="AT93"/>
      <c r="AU93"/>
      <c r="AV93" s="345">
        <v>14.27</v>
      </c>
      <c r="AW93" s="345">
        <v>13.18</v>
      </c>
      <c r="AX93"/>
      <c r="AY93"/>
      <c r="AZ93"/>
      <c r="BA93"/>
      <c r="BB93"/>
      <c r="BC93"/>
      <c r="BD93" s="344">
        <v>28.835999999999999</v>
      </c>
      <c r="BE93" s="344"/>
      <c r="BF93" s="344">
        <v>17.91</v>
      </c>
      <c r="BG93"/>
      <c r="BH93"/>
      <c r="BI93"/>
      <c r="BJ93"/>
      <c r="BK93"/>
      <c r="BL93"/>
      <c r="BM93"/>
    </row>
    <row r="94" spans="1:65" x14ac:dyDescent="0.25">
      <c r="A94" s="232">
        <v>41365</v>
      </c>
      <c r="B94" s="396">
        <f t="shared" ref="B94:C94" si="141">(B92+B93)/2</f>
        <v>5.9649999999999999</v>
      </c>
      <c r="C94" s="397">
        <f t="shared" si="141"/>
        <v>5.16</v>
      </c>
      <c r="D94"/>
      <c r="E94"/>
      <c r="F94"/>
      <c r="G94"/>
      <c r="H94" s="396">
        <f t="shared" ref="H94:I94" si="142">(H92+H93)/2</f>
        <v>7.04</v>
      </c>
      <c r="I94" s="396">
        <f t="shared" si="142"/>
        <v>1.7475000000000001</v>
      </c>
      <c r="J94"/>
      <c r="K94"/>
      <c r="L94"/>
      <c r="M94"/>
      <c r="N94" s="398">
        <f t="shared" ref="N94" si="143">(N92+N93)/2</f>
        <v>42</v>
      </c>
      <c r="O94"/>
      <c r="P94"/>
      <c r="Q94"/>
      <c r="R94" s="398">
        <f t="shared" ref="R94:S94" si="144">(R92+R93)/2</f>
        <v>0</v>
      </c>
      <c r="S94" s="397">
        <f t="shared" si="144"/>
        <v>0.20649999999999999</v>
      </c>
      <c r="T94"/>
      <c r="U94"/>
      <c r="V94" s="397">
        <f t="shared" ref="V94:W94" si="145">(V92+V93)/2</f>
        <v>0.10700000000000001</v>
      </c>
      <c r="W94" s="397">
        <f t="shared" si="145"/>
        <v>0.13700000000000001</v>
      </c>
      <c r="X94"/>
      <c r="Y94"/>
      <c r="Z94"/>
      <c r="AA94"/>
      <c r="AB94"/>
      <c r="AC94" s="399">
        <f t="shared" ref="AC94" si="146">(AC92+AC93)/2</f>
        <v>33.299999999999997</v>
      </c>
      <c r="AD94"/>
      <c r="AE94"/>
      <c r="AF94"/>
      <c r="AG94"/>
      <c r="AH94" s="400">
        <f t="shared" ref="AH94" si="147">(AH92+AH93)/2</f>
        <v>66.599999999999994</v>
      </c>
      <c r="AI94"/>
      <c r="AJ94" s="399">
        <f t="shared" ref="AJ94" si="148">(AJ92+AJ93)/2</f>
        <v>25.450000000000003</v>
      </c>
      <c r="AK94"/>
      <c r="AL94" s="399">
        <f t="shared" ref="AL94:AM94" si="149">(AL92+AL93)/2</f>
        <v>6.7</v>
      </c>
      <c r="AM94" s="397">
        <f t="shared" si="149"/>
        <v>6.9000000000000006E-2</v>
      </c>
      <c r="AN94"/>
      <c r="AO94" s="399">
        <f t="shared" ref="AO94:AQ94" si="150">(AO92+AO93)/2</f>
        <v>3.55</v>
      </c>
      <c r="AP94" s="396">
        <f t="shared" si="150"/>
        <v>70</v>
      </c>
      <c r="AQ94" s="397">
        <f t="shared" si="150"/>
        <v>0.65249999999999997</v>
      </c>
      <c r="AR94"/>
      <c r="AS94"/>
      <c r="AT94"/>
      <c r="AU94"/>
      <c r="AV94" s="397">
        <f t="shared" ref="AV94:AW94" si="151">(AV92+AV93)/2</f>
        <v>14.146999999999998</v>
      </c>
      <c r="AW94" s="397">
        <f t="shared" si="151"/>
        <v>13.2745</v>
      </c>
      <c r="AX94"/>
      <c r="AY94"/>
      <c r="AZ94"/>
      <c r="BA94"/>
      <c r="BB94"/>
      <c r="BC94"/>
      <c r="BD94" s="396">
        <f t="shared" ref="BD94" si="152">(BD92+BD93)/2</f>
        <v>29.617999999999999</v>
      </c>
      <c r="BE94" s="344"/>
      <c r="BF94" s="396">
        <f>(BF92+BF93)/2</f>
        <v>18.579999999999998</v>
      </c>
      <c r="BG94"/>
      <c r="BH94"/>
      <c r="BI94"/>
      <c r="BJ94"/>
      <c r="BK94"/>
      <c r="BL94"/>
      <c r="BM94"/>
    </row>
    <row r="95" spans="1:65" x14ac:dyDescent="0.25">
      <c r="A95" s="232">
        <v>41366</v>
      </c>
      <c r="B95" s="344">
        <v>5.91</v>
      </c>
      <c r="C95" s="345">
        <v>4.05</v>
      </c>
      <c r="D95"/>
      <c r="E95"/>
      <c r="F95"/>
      <c r="G95"/>
      <c r="H95" s="344">
        <v>6.1</v>
      </c>
      <c r="I95" s="344">
        <v>1.8</v>
      </c>
      <c r="J95"/>
      <c r="K95"/>
      <c r="L95"/>
      <c r="M95"/>
      <c r="N95" s="346">
        <v>38</v>
      </c>
      <c r="O95"/>
      <c r="P95"/>
      <c r="Q95"/>
      <c r="R95" s="346">
        <v>0</v>
      </c>
      <c r="S95" s="345">
        <v>0.20100000000000001</v>
      </c>
      <c r="T95"/>
      <c r="U95"/>
      <c r="V95" s="345">
        <v>9.9000000000000005E-2</v>
      </c>
      <c r="W95" s="345">
        <v>0.17799999999999999</v>
      </c>
      <c r="X95"/>
      <c r="Y95"/>
      <c r="Z95"/>
      <c r="AA95"/>
      <c r="AB95"/>
      <c r="AC95" s="347">
        <v>29.6</v>
      </c>
      <c r="AD95"/>
      <c r="AE95"/>
      <c r="AF95"/>
      <c r="AG95"/>
      <c r="AH95" s="395">
        <v>59.2</v>
      </c>
      <c r="AI95"/>
      <c r="AJ95" s="347">
        <v>26.8</v>
      </c>
      <c r="AK95"/>
      <c r="AL95" s="347">
        <v>5.8</v>
      </c>
      <c r="AM95" s="345">
        <v>1.2999999999999999E-2</v>
      </c>
      <c r="AN95"/>
      <c r="AO95" s="347">
        <v>3.5</v>
      </c>
      <c r="AP95" s="344">
        <v>80</v>
      </c>
      <c r="AQ95" s="345">
        <v>0.92</v>
      </c>
      <c r="AR95"/>
      <c r="AS95"/>
      <c r="AT95"/>
      <c r="AU95"/>
      <c r="AV95" s="345">
        <v>14.536</v>
      </c>
      <c r="AW95" s="345">
        <v>13.353</v>
      </c>
      <c r="AX95"/>
      <c r="AY95"/>
      <c r="AZ95"/>
      <c r="BA95"/>
      <c r="BB95"/>
      <c r="BC95"/>
      <c r="BD95" s="344">
        <v>28.17</v>
      </c>
      <c r="BE95" s="344"/>
      <c r="BF95" s="344">
        <v>23.94</v>
      </c>
      <c r="BG95"/>
      <c r="BH95"/>
      <c r="BI95"/>
      <c r="BJ95"/>
      <c r="BK95"/>
      <c r="BL95"/>
      <c r="BM95"/>
    </row>
    <row r="96" spans="1:65" x14ac:dyDescent="0.25">
      <c r="A96" s="232">
        <v>41367</v>
      </c>
      <c r="B96" s="344">
        <v>6.16</v>
      </c>
      <c r="C96" s="345">
        <v>5.56</v>
      </c>
      <c r="D96"/>
      <c r="E96"/>
      <c r="F96"/>
      <c r="G96"/>
      <c r="H96" s="344">
        <v>7.13</v>
      </c>
      <c r="I96" s="344">
        <v>1.89</v>
      </c>
      <c r="J96"/>
      <c r="K96"/>
      <c r="L96"/>
      <c r="M96"/>
      <c r="N96" s="346">
        <v>37</v>
      </c>
      <c r="O96"/>
      <c r="P96"/>
      <c r="Q96"/>
      <c r="R96" s="346">
        <v>0</v>
      </c>
      <c r="S96" s="345">
        <v>0.20599999999999999</v>
      </c>
      <c r="T96"/>
      <c r="U96"/>
      <c r="V96" s="345">
        <v>9.4E-2</v>
      </c>
      <c r="W96" s="345">
        <v>9.5000000000000001E-2</v>
      </c>
      <c r="X96"/>
      <c r="Y96"/>
      <c r="Z96"/>
      <c r="AA96"/>
      <c r="AB96"/>
      <c r="AC96" s="347">
        <v>32.5</v>
      </c>
      <c r="AD96"/>
      <c r="AE96"/>
      <c r="AF96"/>
      <c r="AG96"/>
      <c r="AH96" s="395">
        <v>65.099999999999994</v>
      </c>
      <c r="AI96"/>
      <c r="AJ96" s="347">
        <v>24.1</v>
      </c>
      <c r="AK96"/>
      <c r="AL96" s="347">
        <v>6.2</v>
      </c>
      <c r="AM96" s="345">
        <v>6.0999999999999999E-2</v>
      </c>
      <c r="AN96"/>
      <c r="AO96" s="347">
        <v>3.5</v>
      </c>
      <c r="AP96" s="396">
        <f>(AP94+AP95)/2</f>
        <v>75</v>
      </c>
      <c r="AQ96" s="397">
        <f>(AQ94+AQ95)/2</f>
        <v>0.78625</v>
      </c>
      <c r="AR96"/>
      <c r="AS96"/>
      <c r="AT96"/>
      <c r="AU96"/>
      <c r="AV96" s="345">
        <v>14.416</v>
      </c>
      <c r="AW96" s="345">
        <v>13.279</v>
      </c>
      <c r="AX96"/>
      <c r="AY96"/>
      <c r="AZ96"/>
      <c r="BA96"/>
      <c r="BB96"/>
      <c r="BC96"/>
      <c r="BD96" s="344">
        <v>29.11</v>
      </c>
      <c r="BE96" s="344"/>
      <c r="BF96" s="344">
        <v>14.02</v>
      </c>
      <c r="BG96"/>
      <c r="BH96"/>
      <c r="BI96"/>
      <c r="BJ96"/>
      <c r="BK96"/>
      <c r="BL96"/>
      <c r="BM96"/>
    </row>
    <row r="97" spans="1:65" x14ac:dyDescent="0.25">
      <c r="A97" s="232">
        <v>41368</v>
      </c>
      <c r="B97" s="344">
        <v>6.09</v>
      </c>
      <c r="C97" s="345">
        <v>5.5</v>
      </c>
      <c r="D97"/>
      <c r="E97"/>
      <c r="F97"/>
      <c r="G97"/>
      <c r="H97" s="344">
        <v>6.42</v>
      </c>
      <c r="I97" s="396">
        <f>(I95+I96)/2</f>
        <v>1.845</v>
      </c>
      <c r="J97"/>
      <c r="K97"/>
      <c r="L97"/>
      <c r="M97"/>
      <c r="N97" s="346">
        <v>37</v>
      </c>
      <c r="O97"/>
      <c r="P97"/>
      <c r="Q97"/>
      <c r="R97" s="346">
        <v>0</v>
      </c>
      <c r="S97" s="345">
        <v>0.193</v>
      </c>
      <c r="T97"/>
      <c r="U97"/>
      <c r="V97" s="345">
        <v>0.127</v>
      </c>
      <c r="W97" s="345">
        <v>0.22700000000000001</v>
      </c>
      <c r="X97"/>
      <c r="Y97"/>
      <c r="Z97"/>
      <c r="AA97"/>
      <c r="AB97"/>
      <c r="AC97" s="347">
        <v>33.299999999999997</v>
      </c>
      <c r="AD97"/>
      <c r="AE97"/>
      <c r="AF97"/>
      <c r="AG97"/>
      <c r="AH97" s="395">
        <v>66.599999999999994</v>
      </c>
      <c r="AI97"/>
      <c r="AJ97" s="347">
        <v>24.3</v>
      </c>
      <c r="AK97"/>
      <c r="AL97" s="347">
        <v>6.4</v>
      </c>
      <c r="AM97" s="345">
        <v>7.3999999999999996E-2</v>
      </c>
      <c r="AN97"/>
      <c r="AO97" s="347">
        <v>3.5</v>
      </c>
      <c r="AP97" s="396">
        <f>(AP95+AP96)/2</f>
        <v>77.5</v>
      </c>
      <c r="AQ97" s="397">
        <f>(AQ95+AQ96)/2</f>
        <v>0.85312500000000002</v>
      </c>
      <c r="AR97"/>
      <c r="AS97"/>
      <c r="AT97"/>
      <c r="AU97"/>
      <c r="AV97" s="345">
        <v>14.07</v>
      </c>
      <c r="AW97" s="345">
        <v>12.929</v>
      </c>
      <c r="AX97"/>
      <c r="AY97"/>
      <c r="AZ97"/>
      <c r="BA97"/>
      <c r="BB97"/>
      <c r="BC97"/>
      <c r="BD97" s="344">
        <v>30.68</v>
      </c>
      <c r="BE97" s="344"/>
      <c r="BF97" s="344">
        <v>14.74</v>
      </c>
      <c r="BG97"/>
      <c r="BH97"/>
      <c r="BI97"/>
      <c r="BJ97"/>
      <c r="BK97"/>
      <c r="BL97"/>
      <c r="BM97"/>
    </row>
    <row r="98" spans="1:65" x14ac:dyDescent="0.25">
      <c r="A98" s="232">
        <v>41369</v>
      </c>
      <c r="B98" s="344">
        <v>6.14</v>
      </c>
      <c r="C98" s="345">
        <v>5.54</v>
      </c>
      <c r="D98"/>
      <c r="E98"/>
      <c r="F98"/>
      <c r="G98"/>
      <c r="H98" s="344">
        <v>7.83</v>
      </c>
      <c r="I98" s="344">
        <v>1.78</v>
      </c>
      <c r="J98"/>
      <c r="K98"/>
      <c r="L98"/>
      <c r="M98"/>
      <c r="N98" s="346">
        <v>40</v>
      </c>
      <c r="O98"/>
      <c r="P98"/>
      <c r="Q98"/>
      <c r="R98" s="346">
        <v>0</v>
      </c>
      <c r="S98" s="345">
        <v>0.19800000000000001</v>
      </c>
      <c r="T98"/>
      <c r="U98"/>
      <c r="V98" s="345">
        <v>0.157</v>
      </c>
      <c r="W98" s="345">
        <v>0.19</v>
      </c>
      <c r="X98"/>
      <c r="Y98"/>
      <c r="Z98"/>
      <c r="AA98"/>
      <c r="AB98"/>
      <c r="AC98" s="347">
        <v>32.6</v>
      </c>
      <c r="AD98"/>
      <c r="AE98"/>
      <c r="AF98"/>
      <c r="AG98"/>
      <c r="AH98" s="395">
        <v>65.2</v>
      </c>
      <c r="AI98"/>
      <c r="AJ98" s="347">
        <v>23.8</v>
      </c>
      <c r="AK98"/>
      <c r="AL98" s="347">
        <v>6.9</v>
      </c>
      <c r="AM98" s="345">
        <v>6.9000000000000006E-2</v>
      </c>
      <c r="AN98"/>
      <c r="AO98" s="347">
        <v>3.5</v>
      </c>
      <c r="AP98" s="344">
        <v>70</v>
      </c>
      <c r="AQ98" s="345">
        <v>0.55000000000000004</v>
      </c>
      <c r="AR98"/>
      <c r="AS98"/>
      <c r="AT98"/>
      <c r="AU98"/>
      <c r="AV98" s="345">
        <v>14.879</v>
      </c>
      <c r="AW98" s="345">
        <v>13.647</v>
      </c>
      <c r="AX98"/>
      <c r="AY98"/>
      <c r="AZ98"/>
      <c r="BA98"/>
      <c r="BB98"/>
      <c r="BC98"/>
      <c r="BD98" s="344">
        <v>29.75</v>
      </c>
      <c r="BE98" s="344"/>
      <c r="BF98" s="344">
        <v>14.34</v>
      </c>
      <c r="BG98"/>
      <c r="BH98"/>
      <c r="BI98"/>
      <c r="BJ98"/>
      <c r="BK98"/>
      <c r="BL98"/>
      <c r="BM98"/>
    </row>
    <row r="99" spans="1:65" x14ac:dyDescent="0.25">
      <c r="A99" s="232">
        <v>41370</v>
      </c>
      <c r="B99" s="344">
        <v>5.55</v>
      </c>
      <c r="C99" s="345">
        <v>5.19</v>
      </c>
      <c r="D99"/>
      <c r="E99"/>
      <c r="F99"/>
      <c r="G99"/>
      <c r="H99" s="344">
        <v>7.24</v>
      </c>
      <c r="I99" s="344">
        <v>1.85</v>
      </c>
      <c r="J99"/>
      <c r="K99"/>
      <c r="L99"/>
      <c r="M99"/>
      <c r="N99" s="346">
        <v>41</v>
      </c>
      <c r="O99"/>
      <c r="P99"/>
      <c r="Q99"/>
      <c r="R99" s="346">
        <v>0</v>
      </c>
      <c r="S99" s="345">
        <v>0.19800000000000001</v>
      </c>
      <c r="T99"/>
      <c r="U99"/>
      <c r="V99" s="345">
        <v>0.11600000000000001</v>
      </c>
      <c r="W99" s="345">
        <v>0.14299999999999999</v>
      </c>
      <c r="X99"/>
      <c r="Y99"/>
      <c r="Z99"/>
      <c r="AA99"/>
      <c r="AB99"/>
      <c r="AC99" s="347">
        <v>31.6</v>
      </c>
      <c r="AD99"/>
      <c r="AE99"/>
      <c r="AF99"/>
      <c r="AG99"/>
      <c r="AH99" s="395">
        <v>63.2</v>
      </c>
      <c r="AI99"/>
      <c r="AJ99" s="347">
        <v>23.6</v>
      </c>
      <c r="AK99"/>
      <c r="AL99" s="347">
        <v>7</v>
      </c>
      <c r="AM99" s="345">
        <v>5.3999999999999999E-2</v>
      </c>
      <c r="AN99"/>
      <c r="AO99" s="347">
        <v>3.2</v>
      </c>
      <c r="AP99" s="344">
        <v>80</v>
      </c>
      <c r="AQ99" s="345">
        <v>0.94</v>
      </c>
      <c r="AR99"/>
      <c r="AS99"/>
      <c r="AT99"/>
      <c r="AU99"/>
      <c r="AV99" s="345">
        <v>14.172000000000001</v>
      </c>
      <c r="AW99" s="345">
        <v>13.019</v>
      </c>
      <c r="AX99"/>
      <c r="AY99"/>
      <c r="AZ99"/>
      <c r="BA99"/>
      <c r="BB99"/>
      <c r="BC99"/>
      <c r="BD99" s="344">
        <v>30.71</v>
      </c>
      <c r="BE99" s="344"/>
      <c r="BF99" s="344">
        <v>14.03</v>
      </c>
      <c r="BG99"/>
      <c r="BH99"/>
      <c r="BI99"/>
      <c r="BJ99"/>
      <c r="BK99"/>
      <c r="BL99"/>
      <c r="BM99"/>
    </row>
    <row r="100" spans="1:65" x14ac:dyDescent="0.25">
      <c r="A100" s="232">
        <v>41371</v>
      </c>
      <c r="B100" s="344">
        <v>5.82</v>
      </c>
      <c r="C100" s="345">
        <v>5.57</v>
      </c>
      <c r="D100"/>
      <c r="E100"/>
      <c r="F100"/>
      <c r="G100"/>
      <c r="H100" s="344">
        <v>7.37</v>
      </c>
      <c r="I100" s="344">
        <v>1.89</v>
      </c>
      <c r="J100"/>
      <c r="K100"/>
      <c r="L100"/>
      <c r="M100"/>
      <c r="N100" s="346">
        <v>40</v>
      </c>
      <c r="O100"/>
      <c r="P100"/>
      <c r="Q100"/>
      <c r="R100" s="346">
        <v>0</v>
      </c>
      <c r="S100" s="345">
        <v>0.186</v>
      </c>
      <c r="T100"/>
      <c r="U100"/>
      <c r="V100" s="345">
        <v>0.104</v>
      </c>
      <c r="W100" s="345">
        <v>0.126</v>
      </c>
      <c r="X100"/>
      <c r="Y100"/>
      <c r="Z100"/>
      <c r="AA100"/>
      <c r="AB100"/>
      <c r="AC100" s="347">
        <v>32.799999999999997</v>
      </c>
      <c r="AD100"/>
      <c r="AE100"/>
      <c r="AF100"/>
      <c r="AG100"/>
      <c r="AH100" s="395">
        <v>65.599999999999994</v>
      </c>
      <c r="AI100"/>
      <c r="AJ100" s="347">
        <v>24.8</v>
      </c>
      <c r="AK100"/>
      <c r="AL100" s="347">
        <v>6.8</v>
      </c>
      <c r="AM100" s="345">
        <v>7.0999999999999994E-2</v>
      </c>
      <c r="AN100"/>
      <c r="AO100" s="347">
        <v>3.6</v>
      </c>
      <c r="AP100" s="396">
        <f>(AP98+AP99)/2</f>
        <v>75</v>
      </c>
      <c r="AQ100" s="397">
        <f t="shared" ref="AQ100:AQ103" si="153">(AQ98+AQ99)/2</f>
        <v>0.745</v>
      </c>
      <c r="AR100"/>
      <c r="AS100"/>
      <c r="AT100"/>
      <c r="AU100"/>
      <c r="AV100" s="345">
        <v>14.49</v>
      </c>
      <c r="AW100" s="345">
        <v>13.43</v>
      </c>
      <c r="AX100"/>
      <c r="AY100"/>
      <c r="AZ100"/>
      <c r="BA100"/>
      <c r="BB100"/>
      <c r="BC100"/>
      <c r="BD100" s="344">
        <v>38.82</v>
      </c>
      <c r="BE100" s="344"/>
      <c r="BF100" s="344">
        <v>12.19</v>
      </c>
      <c r="BG100"/>
      <c r="BH100"/>
      <c r="BI100"/>
      <c r="BJ100"/>
      <c r="BK100"/>
      <c r="BL100"/>
      <c r="BM100"/>
    </row>
    <row r="101" spans="1:65" x14ac:dyDescent="0.25">
      <c r="A101" s="232">
        <v>41372</v>
      </c>
      <c r="B101" s="396">
        <f t="shared" ref="B101" si="154">(B99+B100)/2</f>
        <v>5.6850000000000005</v>
      </c>
      <c r="C101" s="397">
        <f>(C99+C100)/2</f>
        <v>5.3800000000000008</v>
      </c>
      <c r="D101"/>
      <c r="E101"/>
      <c r="F101"/>
      <c r="G101"/>
      <c r="H101" s="396">
        <f>(H99+H100)/2</f>
        <v>7.3049999999999997</v>
      </c>
      <c r="I101" s="344">
        <v>1.71</v>
      </c>
      <c r="J101"/>
      <c r="K101"/>
      <c r="L101"/>
      <c r="M101"/>
      <c r="N101" s="398">
        <f t="shared" ref="N101" si="155">(N99+N100)/2</f>
        <v>40.5</v>
      </c>
      <c r="O101"/>
      <c r="P101"/>
      <c r="Q101"/>
      <c r="R101" s="398">
        <f t="shared" ref="R101" si="156">(R99+R100)/2</f>
        <v>0</v>
      </c>
      <c r="S101" s="397">
        <f>(S99+S100)/2</f>
        <v>0.192</v>
      </c>
      <c r="T101"/>
      <c r="U101"/>
      <c r="V101" s="397">
        <f t="shared" ref="V101:W101" si="157">(V99+V100)/2</f>
        <v>0.11</v>
      </c>
      <c r="W101" s="397">
        <f t="shared" si="157"/>
        <v>0.13450000000000001</v>
      </c>
      <c r="X101"/>
      <c r="Y101"/>
      <c r="Z101"/>
      <c r="AA101"/>
      <c r="AB101"/>
      <c r="AC101" s="399">
        <f t="shared" ref="AC101" si="158">(AC99+AC100)/2</f>
        <v>32.200000000000003</v>
      </c>
      <c r="AD101"/>
      <c r="AE101"/>
      <c r="AF101"/>
      <c r="AG101"/>
      <c r="AH101" s="400">
        <f t="shared" ref="AH101" si="159">(AH99+AH100)/2</f>
        <v>64.400000000000006</v>
      </c>
      <c r="AI101"/>
      <c r="AJ101" s="399">
        <f t="shared" ref="AJ101" si="160">(AJ99+AJ100)/2</f>
        <v>24.200000000000003</v>
      </c>
      <c r="AK101"/>
      <c r="AL101" s="399">
        <f t="shared" ref="AL101:AM101" si="161">(AL99+AL100)/2</f>
        <v>6.9</v>
      </c>
      <c r="AM101" s="397">
        <f t="shared" si="161"/>
        <v>6.25E-2</v>
      </c>
      <c r="AN101"/>
      <c r="AO101" s="399">
        <f t="shared" ref="AO101" si="162">(AO99+AO100)/2</f>
        <v>3.4000000000000004</v>
      </c>
      <c r="AP101" s="396">
        <f>(AP99+AP100)/2</f>
        <v>77.5</v>
      </c>
      <c r="AQ101" s="397">
        <f t="shared" si="153"/>
        <v>0.84250000000000003</v>
      </c>
      <c r="AR101"/>
      <c r="AS101"/>
      <c r="AT101"/>
      <c r="AU101"/>
      <c r="AV101" s="345">
        <v>14.116</v>
      </c>
      <c r="AW101" s="345">
        <v>12.981999999999999</v>
      </c>
      <c r="AX101"/>
      <c r="AY101"/>
      <c r="AZ101"/>
      <c r="BA101"/>
      <c r="BB101"/>
      <c r="BC101"/>
      <c r="BD101" s="396">
        <f t="shared" ref="BD101" si="163">(BD99+BD100)/2</f>
        <v>34.765000000000001</v>
      </c>
      <c r="BE101" s="344"/>
      <c r="BF101" s="396">
        <f>(BF99+BF100)/2</f>
        <v>13.11</v>
      </c>
      <c r="BG101"/>
      <c r="BH101"/>
      <c r="BI101"/>
      <c r="BJ101"/>
      <c r="BK101"/>
      <c r="BL101"/>
      <c r="BM101"/>
    </row>
    <row r="102" spans="1:65" x14ac:dyDescent="0.25">
      <c r="A102" s="232">
        <v>41373</v>
      </c>
      <c r="B102" s="344">
        <v>6.01</v>
      </c>
      <c r="C102" s="345">
        <v>5.24</v>
      </c>
      <c r="D102"/>
      <c r="E102"/>
      <c r="F102"/>
      <c r="G102"/>
      <c r="H102" s="344">
        <v>9.11</v>
      </c>
      <c r="I102" s="344">
        <v>1.93</v>
      </c>
      <c r="J102"/>
      <c r="K102"/>
      <c r="L102"/>
      <c r="M102"/>
      <c r="N102" s="346">
        <v>37</v>
      </c>
      <c r="O102"/>
      <c r="P102"/>
      <c r="Q102"/>
      <c r="R102" s="346">
        <v>0</v>
      </c>
      <c r="S102" s="345">
        <v>0.217</v>
      </c>
      <c r="T102"/>
      <c r="U102"/>
      <c r="V102" s="345">
        <v>9.7000000000000003E-2</v>
      </c>
      <c r="W102" s="345">
        <v>0.114</v>
      </c>
      <c r="X102"/>
      <c r="Y102"/>
      <c r="Z102"/>
      <c r="AA102"/>
      <c r="AB102"/>
      <c r="AC102" s="347">
        <v>33.700000000000003</v>
      </c>
      <c r="AD102"/>
      <c r="AE102"/>
      <c r="AF102"/>
      <c r="AG102"/>
      <c r="AH102" s="395">
        <v>67.400000000000006</v>
      </c>
      <c r="AI102"/>
      <c r="AJ102" s="347">
        <v>24.2</v>
      </c>
      <c r="AK102"/>
      <c r="AL102" s="347">
        <v>7.4</v>
      </c>
      <c r="AM102" s="345">
        <v>6.7000000000000004E-2</v>
      </c>
      <c r="AN102"/>
      <c r="AO102" s="347">
        <v>3.6</v>
      </c>
      <c r="AP102" s="396">
        <f>(AP100+AP101)/2</f>
        <v>76.25</v>
      </c>
      <c r="AQ102" s="397">
        <f t="shared" si="153"/>
        <v>0.79374999999999996</v>
      </c>
      <c r="AR102"/>
      <c r="AS102"/>
      <c r="AT102"/>
      <c r="AU102"/>
      <c r="AV102" s="345">
        <v>15.183999999999999</v>
      </c>
      <c r="AW102" s="345">
        <v>13.028</v>
      </c>
      <c r="AX102"/>
      <c r="AY102"/>
      <c r="AZ102"/>
      <c r="BA102"/>
      <c r="BB102"/>
      <c r="BC102"/>
      <c r="BD102" s="344">
        <v>35.130000000000003</v>
      </c>
      <c r="BE102" s="344"/>
      <c r="BF102" s="344">
        <v>14.14</v>
      </c>
      <c r="BG102"/>
      <c r="BH102"/>
      <c r="BI102"/>
      <c r="BJ102"/>
      <c r="BK102"/>
      <c r="BL102"/>
      <c r="BM102"/>
    </row>
    <row r="103" spans="1:65" x14ac:dyDescent="0.25">
      <c r="A103" s="232">
        <v>41374</v>
      </c>
      <c r="B103" s="344">
        <v>5.89</v>
      </c>
      <c r="C103" s="345">
        <v>5.45</v>
      </c>
      <c r="D103"/>
      <c r="E103"/>
      <c r="F103"/>
      <c r="G103"/>
      <c r="H103" s="344">
        <v>8.16</v>
      </c>
      <c r="I103" s="344">
        <v>1.79</v>
      </c>
      <c r="J103"/>
      <c r="K103"/>
      <c r="L103"/>
      <c r="M103"/>
      <c r="N103" s="346">
        <v>34</v>
      </c>
      <c r="O103"/>
      <c r="P103"/>
      <c r="Q103"/>
      <c r="R103" s="346">
        <v>0</v>
      </c>
      <c r="S103" s="345">
        <v>0.187</v>
      </c>
      <c r="T103"/>
      <c r="U103"/>
      <c r="V103" s="345">
        <v>9.0999999999999998E-2</v>
      </c>
      <c r="W103" s="345">
        <v>0.11700000000000001</v>
      </c>
      <c r="X103"/>
      <c r="Y103"/>
      <c r="Z103"/>
      <c r="AA103"/>
      <c r="AB103"/>
      <c r="AC103" s="347">
        <v>31.9</v>
      </c>
      <c r="AD103"/>
      <c r="AE103"/>
      <c r="AF103"/>
      <c r="AG103"/>
      <c r="AH103" s="395">
        <v>63.8</v>
      </c>
      <c r="AI103"/>
      <c r="AJ103" s="347">
        <v>25.7</v>
      </c>
      <c r="AK103"/>
      <c r="AL103" s="347">
        <v>8</v>
      </c>
      <c r="AM103" s="345">
        <v>7.3999999999999996E-2</v>
      </c>
      <c r="AN103"/>
      <c r="AO103" s="347">
        <v>3.7</v>
      </c>
      <c r="AP103" s="396">
        <f>(AP101+AP102)/2</f>
        <v>76.875</v>
      </c>
      <c r="AQ103" s="397">
        <f t="shared" si="153"/>
        <v>0.81812499999999999</v>
      </c>
      <c r="AR103"/>
      <c r="AS103"/>
      <c r="AT103"/>
      <c r="AU103"/>
      <c r="AV103" s="345">
        <v>14.209</v>
      </c>
      <c r="AW103" s="345">
        <v>12.074999999999999</v>
      </c>
      <c r="AX103"/>
      <c r="AY103"/>
      <c r="AZ103"/>
      <c r="BA103"/>
      <c r="BB103"/>
      <c r="BC103"/>
      <c r="BD103" s="344">
        <v>34.6</v>
      </c>
      <c r="BE103" s="344"/>
      <c r="BF103" s="344">
        <v>14.88</v>
      </c>
      <c r="BG103"/>
      <c r="BH103"/>
      <c r="BI103"/>
      <c r="BJ103"/>
      <c r="BK103"/>
      <c r="BL103"/>
      <c r="BM103"/>
    </row>
    <row r="104" spans="1:65" x14ac:dyDescent="0.25">
      <c r="A104" s="232">
        <v>41375</v>
      </c>
      <c r="B104" s="344">
        <v>5.29</v>
      </c>
      <c r="C104" s="345">
        <v>5.45</v>
      </c>
      <c r="D104"/>
      <c r="E104"/>
      <c r="F104"/>
      <c r="G104"/>
      <c r="H104" s="344">
        <v>7.84</v>
      </c>
      <c r="I104" s="344">
        <v>1.84</v>
      </c>
      <c r="J104"/>
      <c r="K104"/>
      <c r="L104"/>
      <c r="M104"/>
      <c r="N104" s="346">
        <v>32</v>
      </c>
      <c r="O104"/>
      <c r="P104"/>
      <c r="Q104"/>
      <c r="R104" s="346">
        <v>0</v>
      </c>
      <c r="S104" s="345">
        <v>0.17399999999999999</v>
      </c>
      <c r="T104"/>
      <c r="U104"/>
      <c r="V104" s="345">
        <v>0.121</v>
      </c>
      <c r="W104" s="345">
        <v>0.104</v>
      </c>
      <c r="X104"/>
      <c r="Y104"/>
      <c r="Z104"/>
      <c r="AA104"/>
      <c r="AB104"/>
      <c r="AC104" s="347">
        <v>30.3</v>
      </c>
      <c r="AD104"/>
      <c r="AE104"/>
      <c r="AF104"/>
      <c r="AG104"/>
      <c r="AH104" s="395">
        <v>60.6</v>
      </c>
      <c r="AI104"/>
      <c r="AJ104" s="347">
        <v>25.9</v>
      </c>
      <c r="AK104"/>
      <c r="AL104" s="347">
        <v>8.3000000000000007</v>
      </c>
      <c r="AM104" s="345">
        <v>8.1000000000000003E-2</v>
      </c>
      <c r="AN104"/>
      <c r="AO104" s="347">
        <v>3.6</v>
      </c>
      <c r="AP104" s="344">
        <v>70</v>
      </c>
      <c r="AQ104" s="345">
        <v>0.62</v>
      </c>
      <c r="AR104"/>
      <c r="AS104"/>
      <c r="AT104"/>
      <c r="AU104"/>
      <c r="AV104" s="345">
        <v>14.089</v>
      </c>
      <c r="AW104" s="345">
        <v>12.917</v>
      </c>
      <c r="AX104"/>
      <c r="AY104"/>
      <c r="AZ104"/>
      <c r="BA104"/>
      <c r="BB104"/>
      <c r="BC104"/>
      <c r="BD104" s="344">
        <v>26.99</v>
      </c>
      <c r="BE104" s="344"/>
      <c r="BF104" s="344">
        <v>13.47</v>
      </c>
      <c r="BG104"/>
      <c r="BH104"/>
      <c r="BI104"/>
      <c r="BJ104"/>
      <c r="BK104"/>
      <c r="BL104"/>
      <c r="BM104"/>
    </row>
    <row r="105" spans="1:65" x14ac:dyDescent="0.25">
      <c r="A105" s="232">
        <v>41376</v>
      </c>
      <c r="B105" s="344">
        <v>5.59</v>
      </c>
      <c r="C105" s="345">
        <v>5.48</v>
      </c>
      <c r="D105"/>
      <c r="E105"/>
      <c r="F105"/>
      <c r="G105"/>
      <c r="H105" s="344">
        <v>7.34</v>
      </c>
      <c r="I105" s="344">
        <v>1.91</v>
      </c>
      <c r="J105"/>
      <c r="K105"/>
      <c r="L105"/>
      <c r="M105"/>
      <c r="N105" s="346">
        <v>34</v>
      </c>
      <c r="O105"/>
      <c r="P105"/>
      <c r="Q105"/>
      <c r="R105" s="346">
        <v>0</v>
      </c>
      <c r="S105" s="345">
        <v>0.16400000000000001</v>
      </c>
      <c r="T105"/>
      <c r="U105"/>
      <c r="V105" s="345">
        <v>0.104</v>
      </c>
      <c r="W105" s="345">
        <v>0.14799999999999999</v>
      </c>
      <c r="X105"/>
      <c r="Y105"/>
      <c r="Z105"/>
      <c r="AA105"/>
      <c r="AB105"/>
      <c r="AC105" s="347">
        <v>32.9</v>
      </c>
      <c r="AD105"/>
      <c r="AE105"/>
      <c r="AF105"/>
      <c r="AG105"/>
      <c r="AH105" s="395">
        <v>65.8</v>
      </c>
      <c r="AI105"/>
      <c r="AJ105" s="347">
        <v>24.9</v>
      </c>
      <c r="AK105"/>
      <c r="AL105" s="347">
        <v>7.6</v>
      </c>
      <c r="AM105" s="345">
        <v>7.1999999999999995E-2</v>
      </c>
      <c r="AN105"/>
      <c r="AO105" s="347">
        <v>3.7</v>
      </c>
      <c r="AP105" s="344">
        <v>70</v>
      </c>
      <c r="AQ105" s="345">
        <v>0.45</v>
      </c>
      <c r="AR105"/>
      <c r="AS105"/>
      <c r="AT105"/>
      <c r="AU105"/>
      <c r="AV105" s="345">
        <v>14.26</v>
      </c>
      <c r="AW105" s="345">
        <v>13.46</v>
      </c>
      <c r="AX105"/>
      <c r="AY105"/>
      <c r="AZ105"/>
      <c r="BA105"/>
      <c r="BB105"/>
      <c r="BC105"/>
      <c r="BD105" s="344">
        <v>26.65</v>
      </c>
      <c r="BE105" s="344"/>
      <c r="BF105" s="344">
        <v>13.21</v>
      </c>
      <c r="BG105"/>
      <c r="BH105"/>
      <c r="BI105"/>
      <c r="BJ105"/>
      <c r="BK105"/>
      <c r="BL105"/>
      <c r="BM105"/>
    </row>
    <row r="106" spans="1:65" x14ac:dyDescent="0.25">
      <c r="A106" s="232">
        <v>41377</v>
      </c>
      <c r="B106" s="344">
        <v>5.94</v>
      </c>
      <c r="C106" s="345">
        <v>5.75</v>
      </c>
      <c r="D106"/>
      <c r="E106"/>
      <c r="F106"/>
      <c r="G106"/>
      <c r="H106" s="344">
        <v>8.24</v>
      </c>
      <c r="I106" s="344">
        <v>1.89</v>
      </c>
      <c r="J106"/>
      <c r="K106"/>
      <c r="L106"/>
      <c r="M106"/>
      <c r="N106" s="346">
        <v>31</v>
      </c>
      <c r="O106"/>
      <c r="P106"/>
      <c r="Q106"/>
      <c r="R106" s="346">
        <v>0</v>
      </c>
      <c r="S106" s="345">
        <v>0.17699999999999999</v>
      </c>
      <c r="T106"/>
      <c r="U106"/>
      <c r="V106" s="345">
        <v>9.9000000000000005E-2</v>
      </c>
      <c r="W106" s="345">
        <v>8.2000000000000003E-2</v>
      </c>
      <c r="X106"/>
      <c r="Y106"/>
      <c r="Z106"/>
      <c r="AA106"/>
      <c r="AB106"/>
      <c r="AC106" s="347">
        <v>32.200000000000003</v>
      </c>
      <c r="AD106"/>
      <c r="AE106"/>
      <c r="AF106"/>
      <c r="AG106"/>
      <c r="AH106" s="395">
        <v>64.5</v>
      </c>
      <c r="AI106"/>
      <c r="AJ106" s="347">
        <v>25.4</v>
      </c>
      <c r="AK106"/>
      <c r="AL106" s="347">
        <v>8.1999999999999993</v>
      </c>
      <c r="AM106" s="345">
        <v>6.6000000000000003E-2</v>
      </c>
      <c r="AN106"/>
      <c r="AO106" s="347">
        <v>3.9</v>
      </c>
      <c r="AP106" s="344">
        <v>70</v>
      </c>
      <c r="AQ106" s="345">
        <v>0.57999999999999996</v>
      </c>
      <c r="AR106"/>
      <c r="AS106"/>
      <c r="AT106"/>
      <c r="AU106"/>
      <c r="AV106" s="345">
        <v>14.323</v>
      </c>
      <c r="AW106" s="345">
        <v>12.878</v>
      </c>
      <c r="AX106"/>
      <c r="AY106"/>
      <c r="AZ106"/>
      <c r="BA106"/>
      <c r="BB106"/>
      <c r="BC106"/>
      <c r="BD106" s="344">
        <v>27.23</v>
      </c>
      <c r="BE106" s="344"/>
      <c r="BF106" s="344">
        <v>14.39</v>
      </c>
      <c r="BG106"/>
      <c r="BH106"/>
      <c r="BI106"/>
      <c r="BJ106"/>
      <c r="BK106"/>
      <c r="BL106"/>
      <c r="BM106"/>
    </row>
    <row r="107" spans="1:65" x14ac:dyDescent="0.25">
      <c r="A107" s="232">
        <v>41378</v>
      </c>
      <c r="B107" s="344">
        <v>6.06</v>
      </c>
      <c r="C107" s="345">
        <v>5.37</v>
      </c>
      <c r="D107"/>
      <c r="E107"/>
      <c r="F107"/>
      <c r="G107"/>
      <c r="H107" s="344">
        <v>7.53</v>
      </c>
      <c r="I107" s="344">
        <v>1.87</v>
      </c>
      <c r="J107"/>
      <c r="K107"/>
      <c r="L107"/>
      <c r="M107"/>
      <c r="N107" s="346">
        <v>32</v>
      </c>
      <c r="O107"/>
      <c r="P107"/>
      <c r="Q107"/>
      <c r="R107" s="346">
        <v>0</v>
      </c>
      <c r="S107" s="345">
        <v>0.17299999999999999</v>
      </c>
      <c r="T107"/>
      <c r="U107"/>
      <c r="V107" s="345">
        <v>9.2999999999999999E-2</v>
      </c>
      <c r="W107" s="345">
        <v>0.10199999999999999</v>
      </c>
      <c r="X107"/>
      <c r="Y107"/>
      <c r="Z107"/>
      <c r="AA107"/>
      <c r="AB107"/>
      <c r="AC107" s="347">
        <v>32.6</v>
      </c>
      <c r="AD107"/>
      <c r="AE107"/>
      <c r="AF107"/>
      <c r="AG107"/>
      <c r="AH107" s="395">
        <v>65.3</v>
      </c>
      <c r="AI107"/>
      <c r="AJ107" s="347">
        <v>25.7</v>
      </c>
      <c r="AK107"/>
      <c r="AL107" s="347">
        <v>8.3000000000000007</v>
      </c>
      <c r="AM107" s="345">
        <v>6.4000000000000001E-2</v>
      </c>
      <c r="AN107"/>
      <c r="AO107" s="347">
        <v>3.4</v>
      </c>
      <c r="AP107" s="344">
        <v>70</v>
      </c>
      <c r="AQ107" s="345">
        <v>0.51</v>
      </c>
      <c r="AR107"/>
      <c r="AS107"/>
      <c r="AT107"/>
      <c r="AU107"/>
      <c r="AV107" s="345">
        <v>14.49</v>
      </c>
      <c r="AW107" s="345">
        <v>13.35</v>
      </c>
      <c r="AX107"/>
      <c r="AY107"/>
      <c r="AZ107"/>
      <c r="BA107"/>
      <c r="BB107"/>
      <c r="BC107"/>
      <c r="BD107" s="344">
        <v>25.82</v>
      </c>
      <c r="BE107" s="344"/>
      <c r="BF107" s="344">
        <v>13.39</v>
      </c>
      <c r="BG107"/>
      <c r="BH107"/>
      <c r="BI107"/>
      <c r="BJ107"/>
      <c r="BK107"/>
      <c r="BL107"/>
      <c r="BM107"/>
    </row>
    <row r="108" spans="1:65" x14ac:dyDescent="0.25">
      <c r="A108" s="232">
        <v>41379</v>
      </c>
      <c r="B108" s="396">
        <f t="shared" ref="B108" si="164">(B106+B107)/2</f>
        <v>6</v>
      </c>
      <c r="C108" s="397">
        <f>(C106+C107)/2</f>
        <v>5.5600000000000005</v>
      </c>
      <c r="D108"/>
      <c r="E108"/>
      <c r="F108"/>
      <c r="G108"/>
      <c r="H108" s="396">
        <f>(H106+H107)/2</f>
        <v>7.8849999999999998</v>
      </c>
      <c r="I108" s="344">
        <v>1.81</v>
      </c>
      <c r="J108"/>
      <c r="K108"/>
      <c r="L108"/>
      <c r="M108"/>
      <c r="N108" s="398">
        <f t="shared" ref="N108" si="165">(N106+N107)/2</f>
        <v>31.5</v>
      </c>
      <c r="O108"/>
      <c r="P108"/>
      <c r="Q108"/>
      <c r="R108" s="398">
        <f t="shared" ref="R108" si="166">(R106+R107)/2</f>
        <v>0</v>
      </c>
      <c r="S108" s="397">
        <f>(S106+S107)/2</f>
        <v>0.17499999999999999</v>
      </c>
      <c r="T108"/>
      <c r="U108"/>
      <c r="V108" s="397">
        <f t="shared" ref="V108:W108" si="167">(V106+V107)/2</f>
        <v>9.6000000000000002E-2</v>
      </c>
      <c r="W108" s="397">
        <f t="shared" si="167"/>
        <v>9.1999999999999998E-2</v>
      </c>
      <c r="X108"/>
      <c r="Y108"/>
      <c r="Z108"/>
      <c r="AA108"/>
      <c r="AB108"/>
      <c r="AC108" s="399">
        <f t="shared" ref="AC108" si="168">(AC106+AC107)/2</f>
        <v>32.400000000000006</v>
      </c>
      <c r="AD108"/>
      <c r="AE108"/>
      <c r="AF108"/>
      <c r="AG108"/>
      <c r="AH108" s="400">
        <f t="shared" ref="AH108" si="169">(AH106+AH107)/2</f>
        <v>64.900000000000006</v>
      </c>
      <c r="AI108"/>
      <c r="AJ108" s="399">
        <f t="shared" ref="AJ108" si="170">(AJ106+AJ107)/2</f>
        <v>25.549999999999997</v>
      </c>
      <c r="AK108"/>
      <c r="AL108" s="399">
        <f t="shared" ref="AL108:AM108" si="171">(AL106+AL107)/2</f>
        <v>8.25</v>
      </c>
      <c r="AM108" s="397">
        <f t="shared" si="171"/>
        <v>6.5000000000000002E-2</v>
      </c>
      <c r="AN108"/>
      <c r="AO108" s="399">
        <f t="shared" ref="AO108:AQ108" si="172">(AO106+AO107)/2</f>
        <v>3.65</v>
      </c>
      <c r="AP108" s="396">
        <f t="shared" si="172"/>
        <v>70</v>
      </c>
      <c r="AQ108" s="397">
        <f t="shared" si="172"/>
        <v>0.54499999999999993</v>
      </c>
      <c r="AR108"/>
      <c r="AS108"/>
      <c r="AT108"/>
      <c r="AU108"/>
      <c r="AV108" s="345">
        <v>13.792999999999999</v>
      </c>
      <c r="AW108" s="345">
        <v>12.664</v>
      </c>
      <c r="AX108"/>
      <c r="AY108"/>
      <c r="AZ108"/>
      <c r="BA108"/>
      <c r="BB108"/>
      <c r="BC108"/>
      <c r="BD108" s="396">
        <f t="shared" ref="BD108" si="173">(BD106+BD107)/2</f>
        <v>26.524999999999999</v>
      </c>
      <c r="BE108" s="344"/>
      <c r="BF108" s="396">
        <f>(BF106+BF107)/2</f>
        <v>13.89</v>
      </c>
      <c r="BG108"/>
      <c r="BH108"/>
      <c r="BI108"/>
      <c r="BJ108"/>
      <c r="BK108"/>
      <c r="BL108"/>
      <c r="BM108"/>
    </row>
    <row r="109" spans="1:65" x14ac:dyDescent="0.25">
      <c r="A109" s="232">
        <v>41380</v>
      </c>
      <c r="B109" s="344">
        <v>5.83</v>
      </c>
      <c r="C109" s="345">
        <v>5.49</v>
      </c>
      <c r="D109"/>
      <c r="E109"/>
      <c r="F109"/>
      <c r="G109"/>
      <c r="H109" s="344">
        <v>7.57</v>
      </c>
      <c r="I109" s="344">
        <v>1.83</v>
      </c>
      <c r="J109"/>
      <c r="K109"/>
      <c r="L109"/>
      <c r="M109"/>
      <c r="N109" s="346">
        <v>33</v>
      </c>
      <c r="O109"/>
      <c r="P109"/>
      <c r="Q109"/>
      <c r="R109" s="346">
        <v>0</v>
      </c>
      <c r="S109" s="345">
        <v>0.184</v>
      </c>
      <c r="T109"/>
      <c r="U109"/>
      <c r="V109" s="345">
        <v>0.11700000000000001</v>
      </c>
      <c r="W109" s="345">
        <v>0.104</v>
      </c>
      <c r="X109"/>
      <c r="Y109"/>
      <c r="Z109"/>
      <c r="AA109"/>
      <c r="AB109"/>
      <c r="AC109" s="347">
        <v>31.7</v>
      </c>
      <c r="AD109"/>
      <c r="AE109"/>
      <c r="AF109"/>
      <c r="AG109"/>
      <c r="AH109" s="395">
        <v>63.4</v>
      </c>
      <c r="AI109"/>
      <c r="AJ109" s="347">
        <v>24.7</v>
      </c>
      <c r="AK109"/>
      <c r="AL109" s="347">
        <v>7.9</v>
      </c>
      <c r="AM109" s="345">
        <v>7.0999999999999994E-2</v>
      </c>
      <c r="AN109"/>
      <c r="AO109" s="347"/>
      <c r="AP109" s="344">
        <v>70</v>
      </c>
      <c r="AQ109" s="345">
        <v>0.59</v>
      </c>
      <c r="AR109"/>
      <c r="AS109"/>
      <c r="AT109"/>
      <c r="AU109"/>
      <c r="AV109" s="345">
        <v>14.972</v>
      </c>
      <c r="AW109" s="345">
        <v>13.118</v>
      </c>
      <c r="AX109"/>
      <c r="AY109"/>
      <c r="AZ109"/>
      <c r="BA109"/>
      <c r="BB109"/>
      <c r="BC109"/>
      <c r="BD109" s="344">
        <v>28.21</v>
      </c>
      <c r="BE109" s="344"/>
      <c r="BF109" s="344">
        <v>13.24</v>
      </c>
      <c r="BG109"/>
      <c r="BH109"/>
      <c r="BI109"/>
      <c r="BJ109"/>
      <c r="BK109"/>
      <c r="BL109"/>
      <c r="BM109"/>
    </row>
    <row r="110" spans="1:65" x14ac:dyDescent="0.25">
      <c r="A110" s="232">
        <v>41381</v>
      </c>
      <c r="B110" s="344">
        <v>5.85</v>
      </c>
      <c r="C110" s="345">
        <v>5.53</v>
      </c>
      <c r="D110"/>
      <c r="E110"/>
      <c r="F110"/>
      <c r="G110"/>
      <c r="H110" s="344">
        <v>6.54</v>
      </c>
      <c r="I110" s="344">
        <v>1.85</v>
      </c>
      <c r="J110"/>
      <c r="K110"/>
      <c r="L110"/>
      <c r="M110"/>
      <c r="N110" s="346">
        <v>32</v>
      </c>
      <c r="O110"/>
      <c r="P110"/>
      <c r="Q110"/>
      <c r="R110" s="346">
        <v>0</v>
      </c>
      <c r="S110" s="345">
        <v>0.184</v>
      </c>
      <c r="T110"/>
      <c r="U110"/>
      <c r="V110" s="345">
        <v>0.184</v>
      </c>
      <c r="W110" s="345">
        <v>0.17599999999999999</v>
      </c>
      <c r="X110"/>
      <c r="Y110"/>
      <c r="Z110"/>
      <c r="AA110"/>
      <c r="AB110"/>
      <c r="AC110" s="347">
        <v>30.6</v>
      </c>
      <c r="AD110"/>
      <c r="AE110"/>
      <c r="AF110"/>
      <c r="AG110"/>
      <c r="AH110" s="395">
        <v>61.2</v>
      </c>
      <c r="AI110"/>
      <c r="AJ110" s="347">
        <v>24.9</v>
      </c>
      <c r="AK110"/>
      <c r="AL110" s="347">
        <v>6.4</v>
      </c>
      <c r="AM110" s="345">
        <v>9.2999999999999999E-2</v>
      </c>
      <c r="AN110"/>
      <c r="AO110" s="347">
        <v>3.7</v>
      </c>
      <c r="AP110" s="344">
        <v>70</v>
      </c>
      <c r="AQ110" s="345">
        <v>0.5</v>
      </c>
      <c r="AR110"/>
      <c r="AS110"/>
      <c r="AT110"/>
      <c r="AU110"/>
      <c r="AV110" s="345">
        <v>15.39</v>
      </c>
      <c r="AW110" s="345">
        <v>13.55</v>
      </c>
      <c r="AX110"/>
      <c r="AY110"/>
      <c r="AZ110"/>
      <c r="BA110"/>
      <c r="BB110"/>
      <c r="BC110"/>
      <c r="BD110" s="344">
        <v>29.12</v>
      </c>
      <c r="BE110" s="344"/>
      <c r="BF110" s="344">
        <v>11.29</v>
      </c>
      <c r="BG110"/>
      <c r="BH110"/>
      <c r="BI110"/>
      <c r="BJ110"/>
      <c r="BK110"/>
      <c r="BL110"/>
      <c r="BM110"/>
    </row>
    <row r="111" spans="1:65" x14ac:dyDescent="0.25">
      <c r="A111" s="232">
        <v>41382</v>
      </c>
      <c r="B111" s="344">
        <v>6.62</v>
      </c>
      <c r="C111" s="345">
        <v>5.31</v>
      </c>
      <c r="D111"/>
      <c r="E111"/>
      <c r="F111"/>
      <c r="G111"/>
      <c r="H111" s="344">
        <v>7.01</v>
      </c>
      <c r="I111" s="344">
        <v>1.87</v>
      </c>
      <c r="J111"/>
      <c r="K111"/>
      <c r="L111"/>
      <c r="M111"/>
      <c r="N111" s="346">
        <v>36</v>
      </c>
      <c r="O111"/>
      <c r="P111"/>
      <c r="Q111"/>
      <c r="R111" s="346">
        <v>0</v>
      </c>
      <c r="S111" s="345">
        <v>0.29699999999999999</v>
      </c>
      <c r="T111"/>
      <c r="U111"/>
      <c r="V111" s="345">
        <v>0.11899999999999999</v>
      </c>
      <c r="W111" s="345">
        <v>0.11600000000000001</v>
      </c>
      <c r="X111"/>
      <c r="Y111"/>
      <c r="Z111"/>
      <c r="AA111"/>
      <c r="AB111"/>
      <c r="AC111" s="347">
        <v>32.700000000000003</v>
      </c>
      <c r="AD111"/>
      <c r="AE111"/>
      <c r="AF111"/>
      <c r="AG111"/>
      <c r="AH111" s="395">
        <v>65.5</v>
      </c>
      <c r="AI111"/>
      <c r="AJ111" s="347">
        <v>25.6</v>
      </c>
      <c r="AK111"/>
      <c r="AL111" s="347">
        <v>7.1</v>
      </c>
      <c r="AM111" s="345">
        <v>7.1999999999999995E-2</v>
      </c>
      <c r="AN111"/>
      <c r="AO111" s="347">
        <v>3.4</v>
      </c>
      <c r="AP111" s="344">
        <v>80</v>
      </c>
      <c r="AQ111" s="345">
        <v>0.91</v>
      </c>
      <c r="AR111"/>
      <c r="AS111"/>
      <c r="AT111"/>
      <c r="AU111"/>
      <c r="AV111" s="345">
        <v>14.234</v>
      </c>
      <c r="AW111" s="345">
        <v>13.084</v>
      </c>
      <c r="AX111"/>
      <c r="AY111"/>
      <c r="AZ111"/>
      <c r="BA111"/>
      <c r="BB111"/>
      <c r="BC111"/>
      <c r="BD111" s="344">
        <v>29.11</v>
      </c>
      <c r="BE111" s="344"/>
      <c r="BF111" s="344">
        <v>9.66</v>
      </c>
      <c r="BG111"/>
      <c r="BH111"/>
      <c r="BI111"/>
      <c r="BJ111"/>
      <c r="BK111"/>
      <c r="BL111"/>
      <c r="BM111"/>
    </row>
    <row r="112" spans="1:65" x14ac:dyDescent="0.25">
      <c r="A112" s="232">
        <v>41383</v>
      </c>
      <c r="B112" s="344">
        <v>6.03</v>
      </c>
      <c r="C112" s="345">
        <v>5.53</v>
      </c>
      <c r="D112"/>
      <c r="E112"/>
      <c r="F112"/>
      <c r="G112"/>
      <c r="H112" s="344">
        <v>7.3</v>
      </c>
      <c r="I112" s="344">
        <v>1.9</v>
      </c>
      <c r="J112"/>
      <c r="K112"/>
      <c r="L112"/>
      <c r="M112"/>
      <c r="N112" s="346">
        <v>37</v>
      </c>
      <c r="O112"/>
      <c r="P112"/>
      <c r="Q112"/>
      <c r="R112" s="346">
        <v>0</v>
      </c>
      <c r="S112" s="345">
        <v>0.307</v>
      </c>
      <c r="T112"/>
      <c r="U112"/>
      <c r="V112" s="345">
        <v>0.216</v>
      </c>
      <c r="W112" s="345">
        <v>8.2000000000000003E-2</v>
      </c>
      <c r="X112"/>
      <c r="Y112"/>
      <c r="Z112"/>
      <c r="AA112"/>
      <c r="AB112"/>
      <c r="AC112" s="347">
        <v>33.5</v>
      </c>
      <c r="AD112"/>
      <c r="AE112"/>
      <c r="AF112"/>
      <c r="AG112"/>
      <c r="AH112" s="395">
        <v>67.099999999999994</v>
      </c>
      <c r="AI112"/>
      <c r="AJ112" s="347">
        <v>23.8</v>
      </c>
      <c r="AK112"/>
      <c r="AL112" s="347">
        <v>7.4</v>
      </c>
      <c r="AM112" s="345">
        <v>8.1000000000000003E-2</v>
      </c>
      <c r="AN112"/>
      <c r="AO112" s="347">
        <v>3.4</v>
      </c>
      <c r="AP112" s="396">
        <f>(AP110+AP111)/2</f>
        <v>75</v>
      </c>
      <c r="AQ112" s="397">
        <f>(AQ110+AQ111)/2</f>
        <v>0.70500000000000007</v>
      </c>
      <c r="AR112"/>
      <c r="AS112"/>
      <c r="AT112"/>
      <c r="AU112"/>
      <c r="AV112" s="345">
        <v>14.558999999999999</v>
      </c>
      <c r="AW112" s="345">
        <v>13.922000000000001</v>
      </c>
      <c r="AX112"/>
      <c r="AY112"/>
      <c r="AZ112"/>
      <c r="BA112"/>
      <c r="BB112"/>
      <c r="BC112"/>
      <c r="BD112" s="344">
        <v>26.76</v>
      </c>
      <c r="BE112" s="344"/>
      <c r="BF112" s="344">
        <v>24.5</v>
      </c>
      <c r="BG112"/>
      <c r="BH112"/>
      <c r="BI112"/>
      <c r="BJ112"/>
      <c r="BK112"/>
      <c r="BL112"/>
      <c r="BM112"/>
    </row>
    <row r="113" spans="1:65" x14ac:dyDescent="0.25">
      <c r="A113" s="232">
        <v>41384</v>
      </c>
      <c r="B113" s="344">
        <v>6.14</v>
      </c>
      <c r="C113" s="345">
        <v>5.26</v>
      </c>
      <c r="D113"/>
      <c r="E113"/>
      <c r="F113"/>
      <c r="G113"/>
      <c r="H113" s="344">
        <v>7.64</v>
      </c>
      <c r="I113" s="344"/>
      <c r="J113"/>
      <c r="K113"/>
      <c r="L113"/>
      <c r="M113"/>
      <c r="N113" s="346">
        <v>33</v>
      </c>
      <c r="O113"/>
      <c r="P113"/>
      <c r="Q113"/>
      <c r="R113" s="346">
        <v>0</v>
      </c>
      <c r="S113" s="345">
        <v>0.314</v>
      </c>
      <c r="T113"/>
      <c r="U113"/>
      <c r="V113" s="345">
        <v>7.1999999999999995E-2</v>
      </c>
      <c r="W113" s="345">
        <v>9.9000000000000005E-2</v>
      </c>
      <c r="X113"/>
      <c r="Y113"/>
      <c r="Z113"/>
      <c r="AA113"/>
      <c r="AB113"/>
      <c r="AC113" s="347">
        <v>32.799999999999997</v>
      </c>
      <c r="AD113"/>
      <c r="AE113"/>
      <c r="AF113"/>
      <c r="AG113"/>
      <c r="AH113" s="395">
        <v>65.599999999999994</v>
      </c>
      <c r="AI113"/>
      <c r="AJ113" s="347">
        <v>23.8</v>
      </c>
      <c r="AK113"/>
      <c r="AL113" s="347">
        <v>7.4</v>
      </c>
      <c r="AM113" s="345">
        <v>8.6999999999999994E-2</v>
      </c>
      <c r="AN113"/>
      <c r="AO113" s="347">
        <v>3.5</v>
      </c>
      <c r="AP113" s="396">
        <f>(AP111+AP112)/2</f>
        <v>77.5</v>
      </c>
      <c r="AQ113" s="397">
        <f>(AQ111+AQ112)/2</f>
        <v>0.80750000000000011</v>
      </c>
      <c r="AR113"/>
      <c r="AS113"/>
      <c r="AT113"/>
      <c r="AU113"/>
      <c r="AV113" s="345">
        <v>14.414</v>
      </c>
      <c r="AW113" s="345">
        <v>12.865</v>
      </c>
      <c r="AX113"/>
      <c r="AY113"/>
      <c r="AZ113"/>
      <c r="BA113"/>
      <c r="BB113"/>
      <c r="BC113"/>
      <c r="BD113" s="344">
        <v>27.07</v>
      </c>
      <c r="BE113" s="344"/>
      <c r="BF113" s="344">
        <v>21.9</v>
      </c>
      <c r="BG113"/>
      <c r="BH113"/>
      <c r="BI113"/>
      <c r="BJ113"/>
      <c r="BK113"/>
      <c r="BL113"/>
      <c r="BM113"/>
    </row>
    <row r="114" spans="1:65" x14ac:dyDescent="0.25">
      <c r="A114" s="232">
        <v>41385</v>
      </c>
      <c r="B114" s="344">
        <v>6.04</v>
      </c>
      <c r="C114" s="345">
        <v>5.19</v>
      </c>
      <c r="D114"/>
      <c r="E114"/>
      <c r="F114"/>
      <c r="G114"/>
      <c r="H114" s="344">
        <v>7.56</v>
      </c>
      <c r="I114" s="344">
        <v>1.77</v>
      </c>
      <c r="J114"/>
      <c r="K114"/>
      <c r="L114"/>
      <c r="M114"/>
      <c r="N114" s="346">
        <v>38</v>
      </c>
      <c r="O114"/>
      <c r="P114"/>
      <c r="Q114"/>
      <c r="R114" s="346">
        <v>0</v>
      </c>
      <c r="S114" s="345">
        <v>0.30099999999999999</v>
      </c>
      <c r="T114"/>
      <c r="U114"/>
      <c r="V114" s="345">
        <v>6.0999999999999999E-2</v>
      </c>
      <c r="W114" s="345">
        <v>9.8000000000000004E-2</v>
      </c>
      <c r="X114"/>
      <c r="Y114"/>
      <c r="Z114"/>
      <c r="AA114"/>
      <c r="AB114"/>
      <c r="AC114" s="347">
        <v>33.9</v>
      </c>
      <c r="AD114"/>
      <c r="AE114"/>
      <c r="AF114"/>
      <c r="AG114"/>
      <c r="AH114" s="395">
        <v>67.8</v>
      </c>
      <c r="AI114"/>
      <c r="AJ114" s="347">
        <v>23.7</v>
      </c>
      <c r="AK114"/>
      <c r="AL114" s="347">
        <v>7</v>
      </c>
      <c r="AM114" s="345">
        <v>5.3999999999999999E-2</v>
      </c>
      <c r="AN114"/>
      <c r="AO114" s="347">
        <v>3.5</v>
      </c>
      <c r="AP114" s="344">
        <v>70</v>
      </c>
      <c r="AQ114" s="345">
        <v>0.52</v>
      </c>
      <c r="AR114"/>
      <c r="AS114"/>
      <c r="AT114"/>
      <c r="AU114"/>
      <c r="AV114" s="345">
        <v>13.97</v>
      </c>
      <c r="AW114" s="345">
        <v>13.87</v>
      </c>
      <c r="AX114"/>
      <c r="AY114"/>
      <c r="AZ114"/>
      <c r="BA114"/>
      <c r="BB114"/>
      <c r="BC114"/>
      <c r="BD114" s="344">
        <v>27.93</v>
      </c>
      <c r="BE114" s="344"/>
      <c r="BF114" s="344">
        <v>22.14</v>
      </c>
      <c r="BG114"/>
      <c r="BH114"/>
      <c r="BI114"/>
      <c r="BJ114"/>
      <c r="BK114"/>
      <c r="BL114"/>
      <c r="BM114"/>
    </row>
    <row r="115" spans="1:65" x14ac:dyDescent="0.25">
      <c r="A115" s="232">
        <v>41386</v>
      </c>
      <c r="B115" s="396">
        <f t="shared" ref="B115:C115" si="174">(B113+B114)/2</f>
        <v>6.09</v>
      </c>
      <c r="C115" s="397">
        <f t="shared" si="174"/>
        <v>5.2249999999999996</v>
      </c>
      <c r="D115"/>
      <c r="E115"/>
      <c r="F115"/>
      <c r="G115"/>
      <c r="H115" s="396">
        <f t="shared" ref="H115:I115" si="175">(H113+H114)/2</f>
        <v>7.6</v>
      </c>
      <c r="I115" s="396">
        <f t="shared" si="175"/>
        <v>0.88500000000000001</v>
      </c>
      <c r="J115"/>
      <c r="K115"/>
      <c r="L115"/>
      <c r="M115"/>
      <c r="N115" s="398">
        <f t="shared" ref="N115" si="176">(N113+N114)/2</f>
        <v>35.5</v>
      </c>
      <c r="O115"/>
      <c r="P115"/>
      <c r="Q115"/>
      <c r="R115" s="398">
        <f t="shared" ref="R115:S115" si="177">(R113+R114)/2</f>
        <v>0</v>
      </c>
      <c r="S115" s="397">
        <f t="shared" si="177"/>
        <v>0.3075</v>
      </c>
      <c r="T115"/>
      <c r="U115"/>
      <c r="V115" s="397">
        <f t="shared" ref="V115:W115" si="178">(V113+V114)/2</f>
        <v>6.6500000000000004E-2</v>
      </c>
      <c r="W115" s="397">
        <f t="shared" si="178"/>
        <v>9.8500000000000004E-2</v>
      </c>
      <c r="X115"/>
      <c r="Y115"/>
      <c r="Z115"/>
      <c r="AA115"/>
      <c r="AB115"/>
      <c r="AC115" s="399">
        <f t="shared" ref="AC115" si="179">(AC113+AC114)/2</f>
        <v>33.349999999999994</v>
      </c>
      <c r="AD115"/>
      <c r="AE115"/>
      <c r="AF115"/>
      <c r="AG115"/>
      <c r="AH115" s="400">
        <f t="shared" ref="AH115" si="180">(AH113+AH114)/2</f>
        <v>66.699999999999989</v>
      </c>
      <c r="AI115"/>
      <c r="AJ115" s="399">
        <f t="shared" ref="AJ115" si="181">(AJ113+AJ114)/2</f>
        <v>23.75</v>
      </c>
      <c r="AK115"/>
      <c r="AL115" s="399">
        <f t="shared" ref="AL115:AM115" si="182">(AL113+AL114)/2</f>
        <v>7.2</v>
      </c>
      <c r="AM115" s="397">
        <f t="shared" si="182"/>
        <v>7.0499999999999993E-2</v>
      </c>
      <c r="AN115"/>
      <c r="AO115" s="399">
        <f t="shared" ref="AO115:AQ115" si="183">(AO113+AO114)/2</f>
        <v>3.5</v>
      </c>
      <c r="AP115" s="396">
        <f t="shared" si="183"/>
        <v>73.75</v>
      </c>
      <c r="AQ115" s="397">
        <f t="shared" si="183"/>
        <v>0.66375000000000006</v>
      </c>
      <c r="AR115"/>
      <c r="AS115"/>
      <c r="AT115"/>
      <c r="AU115"/>
      <c r="AV115" s="397">
        <f t="shared" ref="AV115:AW115" si="184">(AV113+AV114)/2</f>
        <v>14.192</v>
      </c>
      <c r="AW115" s="397">
        <f t="shared" si="184"/>
        <v>13.3675</v>
      </c>
      <c r="AX115"/>
      <c r="AY115"/>
      <c r="AZ115"/>
      <c r="BA115"/>
      <c r="BB115"/>
      <c r="BC115"/>
      <c r="BD115" s="396">
        <f t="shared" ref="BD115" si="185">(BD113+BD114)/2</f>
        <v>27.5</v>
      </c>
      <c r="BE115" s="344"/>
      <c r="BF115" s="396">
        <f>(BF113+BF114)/2</f>
        <v>22.02</v>
      </c>
      <c r="BG115"/>
      <c r="BH115"/>
      <c r="BI115"/>
      <c r="BJ115"/>
      <c r="BK115"/>
      <c r="BL115"/>
      <c r="BM115"/>
    </row>
    <row r="116" spans="1:65" x14ac:dyDescent="0.25">
      <c r="A116" s="232">
        <v>41387</v>
      </c>
      <c r="B116" s="344">
        <v>6.52</v>
      </c>
      <c r="C116" s="345">
        <v>5.12</v>
      </c>
      <c r="D116"/>
      <c r="E116"/>
      <c r="F116"/>
      <c r="G116"/>
      <c r="H116" s="344">
        <v>7.25</v>
      </c>
      <c r="I116" s="344">
        <v>1.75</v>
      </c>
      <c r="J116"/>
      <c r="K116"/>
      <c r="L116"/>
      <c r="M116"/>
      <c r="N116" s="346">
        <v>38</v>
      </c>
      <c r="O116"/>
      <c r="P116"/>
      <c r="Q116"/>
      <c r="R116" s="346">
        <v>0</v>
      </c>
      <c r="S116" s="345">
        <v>0.51</v>
      </c>
      <c r="T116"/>
      <c r="U116"/>
      <c r="V116" s="345">
        <v>8.4000000000000005E-2</v>
      </c>
      <c r="W116" s="345">
        <v>8.1000000000000003E-2</v>
      </c>
      <c r="X116"/>
      <c r="Y116"/>
      <c r="Z116"/>
      <c r="AA116"/>
      <c r="AB116"/>
      <c r="AC116" s="347">
        <v>30.7</v>
      </c>
      <c r="AD116"/>
      <c r="AE116"/>
      <c r="AF116"/>
      <c r="AG116"/>
      <c r="AH116" s="395">
        <v>61.4</v>
      </c>
      <c r="AI116"/>
      <c r="AJ116" s="347">
        <v>25.2</v>
      </c>
      <c r="AK116"/>
      <c r="AL116" s="347">
        <v>10.9</v>
      </c>
      <c r="AM116" s="345">
        <v>7.3999999999999996E-2</v>
      </c>
      <c r="AN116"/>
      <c r="AO116" s="347">
        <v>3.4</v>
      </c>
      <c r="AP116" s="344">
        <v>70</v>
      </c>
      <c r="AQ116" s="345">
        <v>0.7</v>
      </c>
      <c r="AR116"/>
      <c r="AS116"/>
      <c r="AT116"/>
      <c r="AU116"/>
      <c r="AV116" s="345">
        <v>13.984</v>
      </c>
      <c r="AW116" s="345">
        <v>12.971</v>
      </c>
      <c r="AX116"/>
      <c r="AY116"/>
      <c r="AZ116"/>
      <c r="BA116"/>
      <c r="BB116"/>
      <c r="BC116"/>
      <c r="BD116" s="344">
        <v>26.29</v>
      </c>
      <c r="BE116" s="344"/>
      <c r="BF116" s="344">
        <v>22.68</v>
      </c>
      <c r="BG116"/>
      <c r="BH116"/>
      <c r="BI116"/>
      <c r="BJ116"/>
      <c r="BK116"/>
      <c r="BL116"/>
      <c r="BM116"/>
    </row>
    <row r="117" spans="1:65" x14ac:dyDescent="0.25">
      <c r="A117" s="232">
        <v>41388</v>
      </c>
      <c r="B117" s="344">
        <v>6.18</v>
      </c>
      <c r="C117" s="345">
        <v>5.45</v>
      </c>
      <c r="D117"/>
      <c r="E117"/>
      <c r="F117"/>
      <c r="G117"/>
      <c r="H117" s="344">
        <v>7.32</v>
      </c>
      <c r="I117" s="344">
        <v>1.83</v>
      </c>
      <c r="J117"/>
      <c r="K117"/>
      <c r="L117"/>
      <c r="M117"/>
      <c r="N117" s="346">
        <v>37</v>
      </c>
      <c r="O117"/>
      <c r="P117"/>
      <c r="Q117"/>
      <c r="R117" s="346">
        <v>0</v>
      </c>
      <c r="S117" s="345">
        <v>0.38700000000000001</v>
      </c>
      <c r="T117"/>
      <c r="U117"/>
      <c r="V117" s="345">
        <v>7.0999999999999994E-2</v>
      </c>
      <c r="W117" s="345">
        <v>8.2000000000000003E-2</v>
      </c>
      <c r="X117"/>
      <c r="Y117"/>
      <c r="Z117"/>
      <c r="AA117"/>
      <c r="AB117"/>
      <c r="AC117" s="347">
        <v>30.9</v>
      </c>
      <c r="AD117"/>
      <c r="AE117"/>
      <c r="AF117"/>
      <c r="AG117"/>
      <c r="AH117" s="395">
        <v>61.7</v>
      </c>
      <c r="AI117"/>
      <c r="AJ117" s="347">
        <v>32.299999999999997</v>
      </c>
      <c r="AK117"/>
      <c r="AL117" s="347">
        <v>10.7</v>
      </c>
      <c r="AM117" s="345">
        <v>6.8000000000000005E-2</v>
      </c>
      <c r="AN117"/>
      <c r="AO117" s="347">
        <v>3.7</v>
      </c>
      <c r="AP117" s="396">
        <f t="shared" ref="AP117:AQ119" si="186">(AP115+AP116)/2</f>
        <v>71.875</v>
      </c>
      <c r="AQ117" s="397">
        <f t="shared" si="186"/>
        <v>0.68187500000000001</v>
      </c>
      <c r="AR117"/>
      <c r="AS117"/>
      <c r="AT117"/>
      <c r="AU117"/>
      <c r="AV117" s="345">
        <v>13.007</v>
      </c>
      <c r="AW117" s="345">
        <v>12.01</v>
      </c>
      <c r="AX117"/>
      <c r="AY117"/>
      <c r="AZ117"/>
      <c r="BA117"/>
      <c r="BB117"/>
      <c r="BC117"/>
      <c r="BD117" s="344">
        <v>29.57</v>
      </c>
      <c r="BE117" s="344"/>
      <c r="BF117" s="344">
        <v>13.99</v>
      </c>
      <c r="BG117"/>
      <c r="BH117"/>
      <c r="BI117"/>
      <c r="BJ117"/>
      <c r="BK117"/>
      <c r="BL117"/>
      <c r="BM117"/>
    </row>
    <row r="118" spans="1:65" x14ac:dyDescent="0.25">
      <c r="A118" s="232">
        <v>41389</v>
      </c>
      <c r="B118" s="344">
        <v>6.09</v>
      </c>
      <c r="C118" s="345">
        <v>5.29</v>
      </c>
      <c r="D118"/>
      <c r="E118"/>
      <c r="F118"/>
      <c r="G118"/>
      <c r="H118" s="344">
        <v>7.01</v>
      </c>
      <c r="I118" s="344">
        <v>1.86</v>
      </c>
      <c r="J118"/>
      <c r="K118"/>
      <c r="L118"/>
      <c r="M118"/>
      <c r="N118" s="346">
        <v>39</v>
      </c>
      <c r="O118"/>
      <c r="P118"/>
      <c r="Q118"/>
      <c r="R118" s="346">
        <v>0</v>
      </c>
      <c r="S118" s="345">
        <v>0.442</v>
      </c>
      <c r="T118"/>
      <c r="U118"/>
      <c r="V118" s="345">
        <v>6.5000000000000002E-2</v>
      </c>
      <c r="W118" s="345">
        <v>0.13400000000000001</v>
      </c>
      <c r="X118"/>
      <c r="Y118"/>
      <c r="Z118"/>
      <c r="AA118"/>
      <c r="AB118"/>
      <c r="AC118" s="347">
        <v>31.2</v>
      </c>
      <c r="AD118"/>
      <c r="AE118"/>
      <c r="AF118"/>
      <c r="AG118"/>
      <c r="AH118" s="395">
        <v>62.4</v>
      </c>
      <c r="AI118"/>
      <c r="AJ118" s="347">
        <v>26.7</v>
      </c>
      <c r="AK118"/>
      <c r="AL118" s="347">
        <v>8.9</v>
      </c>
      <c r="AM118" s="345">
        <v>7.6999999999999999E-2</v>
      </c>
      <c r="AN118"/>
      <c r="AO118" s="347">
        <v>3.7</v>
      </c>
      <c r="AP118" s="396">
        <f t="shared" si="186"/>
        <v>70.9375</v>
      </c>
      <c r="AQ118" s="397">
        <f t="shared" si="186"/>
        <v>0.69093749999999998</v>
      </c>
      <c r="AR118"/>
      <c r="AS118"/>
      <c r="AT118"/>
      <c r="AU118"/>
      <c r="AV118" s="345">
        <v>13.14</v>
      </c>
      <c r="AW118" s="345">
        <v>12.164999999999999</v>
      </c>
      <c r="AX118"/>
      <c r="AY118"/>
      <c r="AZ118"/>
      <c r="BA118"/>
      <c r="BB118"/>
      <c r="BC118"/>
      <c r="BD118" s="344">
        <v>3.0139999999999998</v>
      </c>
      <c r="BE118" s="344"/>
      <c r="BF118" s="344">
        <v>13.24</v>
      </c>
      <c r="BG118"/>
      <c r="BH118"/>
      <c r="BI118"/>
      <c r="BJ118"/>
      <c r="BK118"/>
      <c r="BL118"/>
      <c r="BM118"/>
    </row>
    <row r="119" spans="1:65" x14ac:dyDescent="0.25">
      <c r="A119" s="232">
        <v>41390</v>
      </c>
      <c r="B119" s="344">
        <v>5.87</v>
      </c>
      <c r="C119" s="345">
        <v>5.38</v>
      </c>
      <c r="D119"/>
      <c r="E119"/>
      <c r="F119"/>
      <c r="G119"/>
      <c r="H119" s="344">
        <v>6.98</v>
      </c>
      <c r="I119" s="344">
        <v>1.87</v>
      </c>
      <c r="J119"/>
      <c r="K119"/>
      <c r="L119"/>
      <c r="M119"/>
      <c r="N119" s="346">
        <v>41</v>
      </c>
      <c r="O119"/>
      <c r="P119"/>
      <c r="Q119"/>
      <c r="R119" s="346">
        <v>0</v>
      </c>
      <c r="S119" s="345">
        <v>0.49</v>
      </c>
      <c r="T119"/>
      <c r="U119"/>
      <c r="V119" s="345">
        <v>7.0999999999999994E-2</v>
      </c>
      <c r="W119" s="345">
        <v>0.13200000000000001</v>
      </c>
      <c r="X119"/>
      <c r="Y119"/>
      <c r="Z119"/>
      <c r="AA119"/>
      <c r="AB119"/>
      <c r="AC119" s="347">
        <v>28.9</v>
      </c>
      <c r="AD119"/>
      <c r="AE119"/>
      <c r="AF119"/>
      <c r="AG119"/>
      <c r="AH119" s="395">
        <v>58</v>
      </c>
      <c r="AI119"/>
      <c r="AJ119" s="347">
        <v>24.1</v>
      </c>
      <c r="AK119"/>
      <c r="AL119" s="347">
        <v>8.1</v>
      </c>
      <c r="AM119" s="345">
        <v>0.105</v>
      </c>
      <c r="AN119"/>
      <c r="AO119" s="347">
        <v>5.3</v>
      </c>
      <c r="AP119" s="396">
        <f t="shared" si="186"/>
        <v>71.40625</v>
      </c>
      <c r="AQ119" s="397">
        <f t="shared" si="186"/>
        <v>0.68640625</v>
      </c>
      <c r="AR119"/>
      <c r="AS119"/>
      <c r="AT119"/>
      <c r="AU119"/>
      <c r="AV119" s="345">
        <v>13.273999999999999</v>
      </c>
      <c r="AW119" s="345">
        <v>12.329000000000001</v>
      </c>
      <c r="AX119"/>
      <c r="AY119"/>
      <c r="AZ119"/>
      <c r="BA119"/>
      <c r="BB119"/>
      <c r="BC119"/>
      <c r="BD119" s="344">
        <v>28.58</v>
      </c>
      <c r="BE119" s="344"/>
      <c r="BF119" s="344">
        <v>14.75</v>
      </c>
      <c r="BG119"/>
      <c r="BH119"/>
      <c r="BI119"/>
      <c r="BJ119"/>
      <c r="BK119"/>
      <c r="BL119"/>
      <c r="BM119"/>
    </row>
    <row r="120" spans="1:65" x14ac:dyDescent="0.25">
      <c r="A120" s="232">
        <v>41391</v>
      </c>
      <c r="B120" s="344">
        <v>5.22</v>
      </c>
      <c r="C120" s="345">
        <v>4.9800000000000004</v>
      </c>
      <c r="D120"/>
      <c r="E120"/>
      <c r="F120"/>
      <c r="G120"/>
      <c r="H120" s="344">
        <v>7.73</v>
      </c>
      <c r="I120" s="344">
        <v>1.96</v>
      </c>
      <c r="J120"/>
      <c r="K120"/>
      <c r="L120"/>
      <c r="M120"/>
      <c r="N120" s="346">
        <v>41</v>
      </c>
      <c r="O120"/>
      <c r="P120"/>
      <c r="Q120"/>
      <c r="R120" s="346">
        <v>0</v>
      </c>
      <c r="S120" s="345">
        <v>0.40799999999999997</v>
      </c>
      <c r="T120"/>
      <c r="U120"/>
      <c r="V120" s="345">
        <v>7.8E-2</v>
      </c>
      <c r="W120" s="345">
        <v>0.13400000000000001</v>
      </c>
      <c r="X120"/>
      <c r="Y120"/>
      <c r="Z120"/>
      <c r="AA120"/>
      <c r="AB120"/>
      <c r="AC120" s="347">
        <v>29.4</v>
      </c>
      <c r="AD120"/>
      <c r="AE120"/>
      <c r="AF120"/>
      <c r="AG120"/>
      <c r="AH120" s="395">
        <v>58.8</v>
      </c>
      <c r="AI120"/>
      <c r="AJ120" s="347">
        <v>25.5</v>
      </c>
      <c r="AK120"/>
      <c r="AL120" s="347">
        <v>7.6</v>
      </c>
      <c r="AM120" s="345">
        <v>9.7000000000000003E-2</v>
      </c>
      <c r="AN120"/>
      <c r="AO120" s="347">
        <v>4</v>
      </c>
      <c r="AP120" s="344">
        <v>50</v>
      </c>
      <c r="AQ120" s="397">
        <f>(AQ118+AQ119)/2</f>
        <v>0.68867187500000004</v>
      </c>
      <c r="AR120"/>
      <c r="AS120"/>
      <c r="AT120"/>
      <c r="AU120"/>
      <c r="AV120" s="345">
        <v>13.816000000000001</v>
      </c>
      <c r="AW120" s="345">
        <v>12.818</v>
      </c>
      <c r="AX120"/>
      <c r="AY120"/>
      <c r="AZ120"/>
      <c r="BA120"/>
      <c r="BB120"/>
      <c r="BC120"/>
      <c r="BD120" s="344">
        <v>15.18</v>
      </c>
      <c r="BE120" s="344"/>
      <c r="BF120" s="344">
        <v>28.04</v>
      </c>
      <c r="BG120"/>
      <c r="BH120"/>
      <c r="BI120"/>
      <c r="BJ120"/>
      <c r="BK120"/>
      <c r="BL120"/>
      <c r="BM120"/>
    </row>
    <row r="121" spans="1:65" x14ac:dyDescent="0.25">
      <c r="A121" s="232">
        <v>41392</v>
      </c>
      <c r="B121" s="344">
        <v>5.46</v>
      </c>
      <c r="C121" s="345">
        <v>5.49</v>
      </c>
      <c r="D121"/>
      <c r="E121"/>
      <c r="F121"/>
      <c r="G121"/>
      <c r="H121" s="344">
        <v>7.54</v>
      </c>
      <c r="I121" s="344">
        <v>1.99</v>
      </c>
      <c r="J121"/>
      <c r="K121"/>
      <c r="L121"/>
      <c r="M121"/>
      <c r="N121" s="346">
        <v>42</v>
      </c>
      <c r="O121"/>
      <c r="P121"/>
      <c r="Q121"/>
      <c r="R121" s="346">
        <v>0</v>
      </c>
      <c r="S121" s="345">
        <v>0.38400000000000001</v>
      </c>
      <c r="T121"/>
      <c r="U121"/>
      <c r="V121" s="345">
        <v>8.1000000000000003E-2</v>
      </c>
      <c r="W121" s="345">
        <v>0.104</v>
      </c>
      <c r="X121"/>
      <c r="Y121"/>
      <c r="Z121"/>
      <c r="AA121"/>
      <c r="AB121"/>
      <c r="AC121" s="347">
        <v>29.1</v>
      </c>
      <c r="AD121"/>
      <c r="AE121"/>
      <c r="AF121"/>
      <c r="AG121"/>
      <c r="AH121" s="395">
        <v>58.2</v>
      </c>
      <c r="AI121"/>
      <c r="AJ121" s="347">
        <v>24.6</v>
      </c>
      <c r="AK121"/>
      <c r="AL121" s="347">
        <v>7.1</v>
      </c>
      <c r="AM121" s="345">
        <v>8.3000000000000004E-2</v>
      </c>
      <c r="AN121"/>
      <c r="AO121" s="347">
        <v>4</v>
      </c>
      <c r="AP121" s="396">
        <f>(AP119+AP120)/2</f>
        <v>60.703125</v>
      </c>
      <c r="AQ121" s="397">
        <f>(AQ119+AQ120)/2</f>
        <v>0.68753906249999996</v>
      </c>
      <c r="AR121"/>
      <c r="AS121"/>
      <c r="AT121"/>
      <c r="AU121"/>
      <c r="AV121" s="345">
        <v>13.5</v>
      </c>
      <c r="AW121" s="345">
        <v>12.459</v>
      </c>
      <c r="AX121"/>
      <c r="AY121"/>
      <c r="AZ121"/>
      <c r="BA121"/>
      <c r="BB121"/>
      <c r="BC121"/>
      <c r="BD121" s="344">
        <v>28.62</v>
      </c>
      <c r="BE121" s="344"/>
      <c r="BF121" s="344">
        <v>15.49</v>
      </c>
      <c r="BG121"/>
      <c r="BH121"/>
      <c r="BI121"/>
      <c r="BJ121"/>
      <c r="BK121"/>
      <c r="BL121"/>
      <c r="BM121"/>
    </row>
    <row r="122" spans="1:65" x14ac:dyDescent="0.25">
      <c r="A122" s="232">
        <v>41393</v>
      </c>
      <c r="B122" s="396">
        <f t="shared" ref="B122:C122" si="187">(B120+B121)/2</f>
        <v>5.34</v>
      </c>
      <c r="C122" s="397">
        <f t="shared" si="187"/>
        <v>5.2350000000000003</v>
      </c>
      <c r="D122"/>
      <c r="E122"/>
      <c r="F122"/>
      <c r="G122"/>
      <c r="H122" s="396">
        <f t="shared" ref="H122:I122" si="188">(H120+H121)/2</f>
        <v>7.6349999999999998</v>
      </c>
      <c r="I122" s="396">
        <f t="shared" si="188"/>
        <v>1.9750000000000001</v>
      </c>
      <c r="J122"/>
      <c r="K122"/>
      <c r="L122"/>
      <c r="M122"/>
      <c r="N122" s="398">
        <f t="shared" ref="N122" si="189">(N120+N121)/2</f>
        <v>41.5</v>
      </c>
      <c r="O122"/>
      <c r="P122"/>
      <c r="Q122"/>
      <c r="R122" s="398">
        <f t="shared" ref="R122:S122" si="190">(R120+R121)/2</f>
        <v>0</v>
      </c>
      <c r="S122" s="397">
        <f t="shared" si="190"/>
        <v>0.39600000000000002</v>
      </c>
      <c r="T122"/>
      <c r="U122"/>
      <c r="V122" s="397">
        <f t="shared" ref="V122:W122" si="191">(V120+V121)/2</f>
        <v>7.9500000000000001E-2</v>
      </c>
      <c r="W122" s="397">
        <f t="shared" si="191"/>
        <v>0.11899999999999999</v>
      </c>
      <c r="X122"/>
      <c r="Y122"/>
      <c r="Z122"/>
      <c r="AA122"/>
      <c r="AB122"/>
      <c r="AC122" s="399">
        <f t="shared" ref="AC122" si="192">(AC120+AC121)/2</f>
        <v>29.25</v>
      </c>
      <c r="AD122"/>
      <c r="AE122"/>
      <c r="AF122"/>
      <c r="AG122"/>
      <c r="AH122" s="400">
        <f t="shared" ref="AH122" si="193">(AH120+AH121)/2</f>
        <v>58.5</v>
      </c>
      <c r="AI122"/>
      <c r="AJ122" s="399">
        <f t="shared" ref="AJ122" si="194">(AJ120+AJ121)/2</f>
        <v>25.05</v>
      </c>
      <c r="AK122"/>
      <c r="AL122" s="399">
        <f t="shared" ref="AL122:AM122" si="195">(AL120+AL121)/2</f>
        <v>7.35</v>
      </c>
      <c r="AM122" s="397">
        <f t="shared" si="195"/>
        <v>0.09</v>
      </c>
      <c r="AN122"/>
      <c r="AO122" s="399">
        <f t="shared" ref="AO122" si="196">(AO120+AO121)/2</f>
        <v>4</v>
      </c>
      <c r="AP122" s="396">
        <f>(AP120+AP121)/2</f>
        <v>55.3515625</v>
      </c>
      <c r="AQ122" s="397">
        <f>(AQ120+AQ121)/2</f>
        <v>0.68810546875</v>
      </c>
      <c r="AR122"/>
      <c r="AS122"/>
      <c r="AT122"/>
      <c r="AU122"/>
      <c r="AV122" s="397">
        <f t="shared" ref="AV122:AW122" si="197">(AV120+AV121)/2</f>
        <v>13.658000000000001</v>
      </c>
      <c r="AW122" s="397">
        <f t="shared" si="197"/>
        <v>12.638500000000001</v>
      </c>
      <c r="AX122"/>
      <c r="AY122"/>
      <c r="AZ122"/>
      <c r="BA122"/>
      <c r="BB122"/>
      <c r="BC122"/>
      <c r="BD122" s="396">
        <f>(BD120+BD121)/2</f>
        <v>21.9</v>
      </c>
      <c r="BE122" s="344"/>
      <c r="BF122" s="396">
        <f>(BF120+BF121)/2</f>
        <v>21.765000000000001</v>
      </c>
      <c r="BG122"/>
      <c r="BH122"/>
      <c r="BI122"/>
      <c r="BJ122"/>
      <c r="BK122"/>
      <c r="BL122"/>
      <c r="BM122"/>
    </row>
    <row r="123" spans="1:65" x14ac:dyDescent="0.25">
      <c r="A123" s="232">
        <v>41394</v>
      </c>
      <c r="B123" s="344">
        <v>5.39</v>
      </c>
      <c r="C123" s="345">
        <v>5.37</v>
      </c>
      <c r="D123"/>
      <c r="E123"/>
      <c r="F123"/>
      <c r="G123"/>
      <c r="H123" s="344">
        <v>7.91</v>
      </c>
      <c r="I123" s="344">
        <v>1.88</v>
      </c>
      <c r="J123"/>
      <c r="K123"/>
      <c r="L123"/>
      <c r="M123"/>
      <c r="N123" s="346">
        <v>47</v>
      </c>
      <c r="O123"/>
      <c r="P123"/>
      <c r="Q123"/>
      <c r="R123" s="346">
        <v>0</v>
      </c>
      <c r="S123" s="345">
        <v>0.47899999999999998</v>
      </c>
      <c r="T123"/>
      <c r="U123"/>
      <c r="V123" s="345">
        <v>7.8E-2</v>
      </c>
      <c r="W123" s="345">
        <v>8.8999999999999996E-2</v>
      </c>
      <c r="X123"/>
      <c r="Y123"/>
      <c r="Z123"/>
      <c r="AA123"/>
      <c r="AB123"/>
      <c r="AC123" s="347">
        <v>29.9</v>
      </c>
      <c r="AD123"/>
      <c r="AE123"/>
      <c r="AF123"/>
      <c r="AG123"/>
      <c r="AH123" s="395">
        <v>59.9</v>
      </c>
      <c r="AI123"/>
      <c r="AJ123" s="347">
        <v>23.8</v>
      </c>
      <c r="AK123"/>
      <c r="AL123" s="347">
        <v>6.9</v>
      </c>
      <c r="AM123" s="345">
        <v>7.8E-2</v>
      </c>
      <c r="AN123"/>
      <c r="AO123" s="347">
        <v>4.0999999999999996</v>
      </c>
      <c r="AP123" s="396">
        <f>(AP121+AP122)/2</f>
        <v>58.02734375</v>
      </c>
      <c r="AQ123" s="397">
        <f>(AQ121+AQ122)/2</f>
        <v>0.68782226562499993</v>
      </c>
      <c r="AR123"/>
      <c r="AS123"/>
      <c r="AT123"/>
      <c r="AU123"/>
      <c r="AV123" s="345">
        <v>13.257</v>
      </c>
      <c r="AW123" s="345">
        <v>12.311999999999999</v>
      </c>
      <c r="AX123"/>
      <c r="AY123"/>
      <c r="AZ123"/>
      <c r="BA123"/>
      <c r="BB123"/>
      <c r="BC123"/>
      <c r="BD123" s="344">
        <v>28.31</v>
      </c>
      <c r="BE123" s="344"/>
      <c r="BF123" s="344">
        <v>16.170000000000002</v>
      </c>
      <c r="BG123"/>
      <c r="BH123"/>
      <c r="BI123"/>
      <c r="BJ123"/>
      <c r="BK123"/>
      <c r="BL123"/>
      <c r="BM123"/>
    </row>
    <row r="124" spans="1:65" x14ac:dyDescent="0.25">
      <c r="A124" s="232">
        <v>41395</v>
      </c>
      <c r="B124" s="344">
        <v>5.68</v>
      </c>
      <c r="C124" s="345">
        <v>5.28</v>
      </c>
      <c r="D124"/>
      <c r="E124"/>
      <c r="F124"/>
      <c r="G124"/>
      <c r="H124" s="344">
        <v>7.76</v>
      </c>
      <c r="I124" s="344">
        <v>1.95</v>
      </c>
      <c r="J124"/>
      <c r="K124"/>
      <c r="L124"/>
      <c r="M124"/>
      <c r="N124" s="346">
        <v>50</v>
      </c>
      <c r="O124"/>
      <c r="P124"/>
      <c r="Q124"/>
      <c r="R124" s="346">
        <v>0</v>
      </c>
      <c r="S124" s="345">
        <v>0.54900000000000004</v>
      </c>
      <c r="T124"/>
      <c r="U124"/>
      <c r="V124" s="345">
        <v>9.8000000000000004E-2</v>
      </c>
      <c r="W124" s="345">
        <v>8.1000000000000003E-2</v>
      </c>
      <c r="X124"/>
      <c r="Y124"/>
      <c r="Z124"/>
      <c r="AA124"/>
      <c r="AB124"/>
      <c r="AC124" s="347">
        <v>30.7</v>
      </c>
      <c r="AD124"/>
      <c r="AE124"/>
      <c r="AF124"/>
      <c r="AG124"/>
      <c r="AH124" s="395">
        <v>61.4</v>
      </c>
      <c r="AI124"/>
      <c r="AJ124" s="347">
        <v>24.4</v>
      </c>
      <c r="AK124"/>
      <c r="AL124" s="347">
        <v>7.2</v>
      </c>
      <c r="AM124" s="345">
        <v>9.0999999999999998E-2</v>
      </c>
      <c r="AN124"/>
      <c r="AO124" s="347">
        <v>4.0999999999999996</v>
      </c>
      <c r="AP124" s="344">
        <v>60</v>
      </c>
      <c r="AQ124" s="345">
        <v>0.14000000000000001</v>
      </c>
      <c r="AR124"/>
      <c r="AS124"/>
      <c r="AT124"/>
      <c r="AU124"/>
      <c r="AV124" s="345">
        <v>14</v>
      </c>
      <c r="AW124" s="345">
        <v>13.04</v>
      </c>
      <c r="AX124"/>
      <c r="AY124"/>
      <c r="AZ124"/>
      <c r="BA124"/>
      <c r="BB124"/>
      <c r="BC124"/>
      <c r="BD124" s="344">
        <v>27.93</v>
      </c>
      <c r="BE124" s="344"/>
      <c r="BF124" s="344">
        <v>15.75</v>
      </c>
      <c r="BG124"/>
      <c r="BH124"/>
      <c r="BI124"/>
      <c r="BJ124"/>
      <c r="BK124"/>
      <c r="BL124"/>
      <c r="BM124"/>
    </row>
    <row r="125" spans="1:65" x14ac:dyDescent="0.25">
      <c r="A125" s="232">
        <v>41396</v>
      </c>
      <c r="B125" s="344">
        <v>5.6</v>
      </c>
      <c r="C125" s="345">
        <v>5.31</v>
      </c>
      <c r="D125"/>
      <c r="E125"/>
      <c r="F125"/>
      <c r="G125"/>
      <c r="H125" s="344">
        <v>7.96</v>
      </c>
      <c r="I125" s="344">
        <v>2.06</v>
      </c>
      <c r="J125"/>
      <c r="K125"/>
      <c r="L125"/>
      <c r="M125"/>
      <c r="N125" s="346">
        <v>48</v>
      </c>
      <c r="O125"/>
      <c r="P125"/>
      <c r="Q125"/>
      <c r="R125" s="346">
        <v>0</v>
      </c>
      <c r="S125" s="345">
        <v>0.63800000000000001</v>
      </c>
      <c r="T125"/>
      <c r="U125"/>
      <c r="V125" s="345">
        <v>9.5000000000000001E-2</v>
      </c>
      <c r="W125" s="345">
        <v>8.3000000000000004E-2</v>
      </c>
      <c r="X125"/>
      <c r="Y125"/>
      <c r="Z125"/>
      <c r="AA125"/>
      <c r="AB125"/>
      <c r="AC125" s="347">
        <v>29</v>
      </c>
      <c r="AD125"/>
      <c r="AE125"/>
      <c r="AF125"/>
      <c r="AG125"/>
      <c r="AH125" s="395">
        <v>58</v>
      </c>
      <c r="AI125"/>
      <c r="AJ125" s="347">
        <v>44.2</v>
      </c>
      <c r="AK125"/>
      <c r="AL125" s="347">
        <v>7.6</v>
      </c>
      <c r="AM125" s="345">
        <v>8.3000000000000004E-2</v>
      </c>
      <c r="AN125"/>
      <c r="AO125" s="347">
        <v>5.5</v>
      </c>
      <c r="AP125" s="344">
        <v>70</v>
      </c>
      <c r="AQ125" s="345">
        <v>0.48</v>
      </c>
      <c r="AR125"/>
      <c r="AS125"/>
      <c r="AT125"/>
      <c r="AU125"/>
      <c r="AV125" s="345">
        <v>13.606999999999999</v>
      </c>
      <c r="AW125" s="345">
        <v>12.532</v>
      </c>
      <c r="AX125"/>
      <c r="AY125"/>
      <c r="AZ125"/>
      <c r="BA125"/>
      <c r="BB125"/>
      <c r="BC125"/>
      <c r="BD125" s="344">
        <v>26.77</v>
      </c>
      <c r="BE125" s="344"/>
      <c r="BF125" s="344">
        <v>15.59</v>
      </c>
      <c r="BG125"/>
      <c r="BH125"/>
      <c r="BI125"/>
      <c r="BJ125"/>
      <c r="BK125"/>
      <c r="BL125"/>
      <c r="BM125"/>
    </row>
    <row r="126" spans="1:65" x14ac:dyDescent="0.25">
      <c r="A126" s="232">
        <v>41397</v>
      </c>
      <c r="B126" s="344">
        <v>5.99</v>
      </c>
      <c r="C126" s="345">
        <v>5.35</v>
      </c>
      <c r="D126"/>
      <c r="E126"/>
      <c r="F126"/>
      <c r="G126"/>
      <c r="H126" s="344">
        <v>7.77</v>
      </c>
      <c r="I126" s="344">
        <v>1.96</v>
      </c>
      <c r="J126"/>
      <c r="K126"/>
      <c r="L126"/>
      <c r="M126"/>
      <c r="N126" s="346">
        <v>47</v>
      </c>
      <c r="O126"/>
      <c r="P126"/>
      <c r="Q126"/>
      <c r="R126" s="346">
        <v>0</v>
      </c>
      <c r="S126" s="345">
        <v>0.497</v>
      </c>
      <c r="T126"/>
      <c r="U126"/>
      <c r="V126" s="345">
        <v>8.6999999999999994E-2</v>
      </c>
      <c r="W126" s="345">
        <v>9.4E-2</v>
      </c>
      <c r="X126"/>
      <c r="Y126"/>
      <c r="Z126"/>
      <c r="AA126"/>
      <c r="AB126"/>
      <c r="AC126" s="347">
        <v>26.8</v>
      </c>
      <c r="AD126"/>
      <c r="AE126"/>
      <c r="AF126"/>
      <c r="AG126"/>
      <c r="AH126" s="395">
        <v>53.6</v>
      </c>
      <c r="AI126"/>
      <c r="AJ126" s="347">
        <v>23.9</v>
      </c>
      <c r="AK126"/>
      <c r="AL126" s="347">
        <v>7.1</v>
      </c>
      <c r="AM126" s="345">
        <v>7.2999999999999995E-2</v>
      </c>
      <c r="AN126"/>
      <c r="AO126" s="347">
        <v>5.3</v>
      </c>
      <c r="AP126" s="344">
        <v>70</v>
      </c>
      <c r="AQ126" s="345">
        <v>0.27</v>
      </c>
      <c r="AR126"/>
      <c r="AS126"/>
      <c r="AT126"/>
      <c r="AU126"/>
      <c r="AV126" s="345">
        <v>15.11</v>
      </c>
      <c r="AW126" s="345">
        <v>14.22</v>
      </c>
      <c r="AX126"/>
      <c r="AY126"/>
      <c r="AZ126"/>
      <c r="BA126"/>
      <c r="BB126"/>
      <c r="BC126"/>
      <c r="BD126" s="344">
        <v>26.68</v>
      </c>
      <c r="BE126" s="344"/>
      <c r="BF126" s="344">
        <v>16.45</v>
      </c>
      <c r="BG126"/>
      <c r="BH126"/>
      <c r="BI126"/>
      <c r="BJ126"/>
      <c r="BK126"/>
      <c r="BL126"/>
      <c r="BM126"/>
    </row>
    <row r="127" spans="1:65" x14ac:dyDescent="0.25">
      <c r="A127" s="232">
        <v>41398</v>
      </c>
      <c r="B127" s="344">
        <v>6.6</v>
      </c>
      <c r="C127" s="345">
        <v>5.45</v>
      </c>
      <c r="D127"/>
      <c r="E127"/>
      <c r="F127"/>
      <c r="G127"/>
      <c r="H127" s="344">
        <v>8.0299999999999994</v>
      </c>
      <c r="I127" s="344">
        <v>1.91</v>
      </c>
      <c r="J127"/>
      <c r="K127"/>
      <c r="L127"/>
      <c r="M127"/>
      <c r="N127" s="346">
        <v>46</v>
      </c>
      <c r="O127"/>
      <c r="P127"/>
      <c r="Q127"/>
      <c r="R127" s="346">
        <v>0</v>
      </c>
      <c r="S127" s="345">
        <v>0.47699999999999998</v>
      </c>
      <c r="T127"/>
      <c r="U127"/>
      <c r="V127" s="345">
        <v>8.1000000000000003E-2</v>
      </c>
      <c r="W127" s="345">
        <v>0.114</v>
      </c>
      <c r="X127"/>
      <c r="Y127"/>
      <c r="Z127"/>
      <c r="AA127"/>
      <c r="AB127"/>
      <c r="AC127" s="347">
        <v>28.7</v>
      </c>
      <c r="AD127"/>
      <c r="AE127"/>
      <c r="AF127"/>
      <c r="AG127"/>
      <c r="AH127" s="395">
        <v>57.5</v>
      </c>
      <c r="AI127"/>
      <c r="AJ127" s="347">
        <v>26.2</v>
      </c>
      <c r="AK127"/>
      <c r="AL127" s="347">
        <v>7.4</v>
      </c>
      <c r="AM127" s="345">
        <v>6.7000000000000004E-2</v>
      </c>
      <c r="AN127"/>
      <c r="AO127" s="347">
        <v>5.6</v>
      </c>
      <c r="AP127" s="344">
        <v>80</v>
      </c>
      <c r="AQ127" s="345">
        <v>0.73</v>
      </c>
      <c r="AR127"/>
      <c r="AS127"/>
      <c r="AT127"/>
      <c r="AU127"/>
      <c r="AV127" s="345">
        <v>14.708</v>
      </c>
      <c r="AW127" s="345">
        <v>13.752000000000001</v>
      </c>
      <c r="AX127"/>
      <c r="AY127"/>
      <c r="AZ127"/>
      <c r="BA127"/>
      <c r="BB127"/>
      <c r="BC127"/>
      <c r="BD127" s="344">
        <v>27.7</v>
      </c>
      <c r="BE127" s="344"/>
      <c r="BF127" s="344">
        <v>13.41</v>
      </c>
      <c r="BG127"/>
      <c r="BH127"/>
      <c r="BI127"/>
      <c r="BJ127"/>
      <c r="BK127"/>
      <c r="BL127"/>
      <c r="BM127"/>
    </row>
    <row r="128" spans="1:65" x14ac:dyDescent="0.25">
      <c r="A128" s="232">
        <v>41399</v>
      </c>
      <c r="B128" s="344">
        <v>6.17</v>
      </c>
      <c r="C128" s="345">
        <v>5.39</v>
      </c>
      <c r="D128"/>
      <c r="E128"/>
      <c r="F128"/>
      <c r="G128"/>
      <c r="H128" s="344">
        <v>8.01</v>
      </c>
      <c r="I128" s="344">
        <v>1.98</v>
      </c>
      <c r="J128"/>
      <c r="K128"/>
      <c r="L128"/>
      <c r="M128"/>
      <c r="N128" s="346">
        <v>46</v>
      </c>
      <c r="O128"/>
      <c r="P128"/>
      <c r="Q128"/>
      <c r="R128" s="346">
        <v>0</v>
      </c>
      <c r="S128" s="345">
        <v>0.50600000000000001</v>
      </c>
      <c r="T128"/>
      <c r="U128"/>
      <c r="V128" s="345">
        <v>6.8000000000000005E-2</v>
      </c>
      <c r="W128" s="345">
        <v>0.112</v>
      </c>
      <c r="X128"/>
      <c r="Y128"/>
      <c r="Z128"/>
      <c r="AA128"/>
      <c r="AB128"/>
      <c r="AC128" s="347">
        <v>28.3</v>
      </c>
      <c r="AD128"/>
      <c r="AE128"/>
      <c r="AF128"/>
      <c r="AG128"/>
      <c r="AH128" s="395">
        <v>56.7</v>
      </c>
      <c r="AI128"/>
      <c r="AJ128" s="347">
        <v>25.3</v>
      </c>
      <c r="AK128"/>
      <c r="AL128" s="347">
        <v>7.6</v>
      </c>
      <c r="AM128" s="345">
        <v>6.2E-2</v>
      </c>
      <c r="AN128"/>
      <c r="AO128" s="347">
        <v>5.9</v>
      </c>
      <c r="AP128" s="396">
        <f>(AP126+AP127)/2</f>
        <v>75</v>
      </c>
      <c r="AQ128" s="397">
        <f>(AQ126+AQ127)/2</f>
        <v>0.5</v>
      </c>
      <c r="AR128"/>
      <c r="AS128"/>
      <c r="AT128"/>
      <c r="AU128"/>
      <c r="AV128" s="345">
        <v>14.427</v>
      </c>
      <c r="AW128" s="345">
        <v>13.451000000000001</v>
      </c>
      <c r="AX128"/>
      <c r="AY128"/>
      <c r="AZ128"/>
      <c r="BA128"/>
      <c r="BB128"/>
      <c r="BC128"/>
      <c r="BD128" s="344">
        <v>27.23</v>
      </c>
      <c r="BE128" s="344"/>
      <c r="BF128" s="344">
        <v>12.76</v>
      </c>
      <c r="BG128"/>
      <c r="BH128"/>
      <c r="BI128"/>
      <c r="BJ128"/>
      <c r="BK128"/>
      <c r="BL128"/>
      <c r="BM128"/>
    </row>
    <row r="129" spans="1:65" x14ac:dyDescent="0.25">
      <c r="A129" s="232">
        <v>41400</v>
      </c>
      <c r="B129" s="396">
        <f t="shared" ref="B129:C129" si="198">(B127+B128)/2</f>
        <v>6.3849999999999998</v>
      </c>
      <c r="C129" s="397">
        <f t="shared" si="198"/>
        <v>5.42</v>
      </c>
      <c r="D129"/>
      <c r="E129"/>
      <c r="F129"/>
      <c r="G129"/>
      <c r="H129" s="396">
        <f t="shared" ref="H129:I129" si="199">(H127+H128)/2</f>
        <v>8.02</v>
      </c>
      <c r="I129" s="396">
        <f t="shared" si="199"/>
        <v>1.9449999999999998</v>
      </c>
      <c r="J129"/>
      <c r="K129"/>
      <c r="L129"/>
      <c r="M129"/>
      <c r="N129" s="398">
        <f t="shared" ref="N129" si="200">(N127+N128)/2</f>
        <v>46</v>
      </c>
      <c r="O129"/>
      <c r="P129"/>
      <c r="Q129"/>
      <c r="R129" s="398">
        <f t="shared" ref="R129:S129" si="201">(R127+R128)/2</f>
        <v>0</v>
      </c>
      <c r="S129" s="397">
        <f t="shared" si="201"/>
        <v>0.49149999999999999</v>
      </c>
      <c r="T129"/>
      <c r="U129"/>
      <c r="V129" s="397">
        <f t="shared" ref="V129:W129" si="202">(V127+V128)/2</f>
        <v>7.4500000000000011E-2</v>
      </c>
      <c r="W129" s="397">
        <f t="shared" si="202"/>
        <v>0.113</v>
      </c>
      <c r="X129"/>
      <c r="Y129"/>
      <c r="Z129"/>
      <c r="AA129"/>
      <c r="AB129"/>
      <c r="AC129" s="399">
        <f t="shared" ref="AC129" si="203">(AC127+AC128)/2</f>
        <v>28.5</v>
      </c>
      <c r="AD129"/>
      <c r="AE129"/>
      <c r="AF129"/>
      <c r="AG129"/>
      <c r="AH129" s="400">
        <f t="shared" ref="AH129" si="204">(AH127+AH128)/2</f>
        <v>57.1</v>
      </c>
      <c r="AI129"/>
      <c r="AJ129" s="399">
        <f t="shared" ref="AJ129" si="205">(AJ127+AJ128)/2</f>
        <v>25.75</v>
      </c>
      <c r="AK129"/>
      <c r="AL129" s="399">
        <f t="shared" ref="AL129:AM129" si="206">(AL127+AL128)/2</f>
        <v>7.5</v>
      </c>
      <c r="AM129" s="397">
        <f t="shared" si="206"/>
        <v>6.4500000000000002E-2</v>
      </c>
      <c r="AN129"/>
      <c r="AO129" s="399">
        <f t="shared" ref="AO129" si="207">(AO127+AO128)/2</f>
        <v>5.75</v>
      </c>
      <c r="AP129" s="396">
        <f>(AP127+AP128)/2</f>
        <v>77.5</v>
      </c>
      <c r="AQ129" s="397">
        <f>(AQ127+AQ128)/2</f>
        <v>0.61499999999999999</v>
      </c>
      <c r="AR129"/>
      <c r="AS129"/>
      <c r="AT129"/>
      <c r="AU129"/>
      <c r="AV129" s="345">
        <v>13.948</v>
      </c>
      <c r="AW129" s="345">
        <v>13.007999999999999</v>
      </c>
      <c r="AX129"/>
      <c r="AY129"/>
      <c r="AZ129"/>
      <c r="BA129"/>
      <c r="BB129"/>
      <c r="BC129"/>
      <c r="BD129" s="396">
        <f>(BD127+BD128)/2</f>
        <v>27.465</v>
      </c>
      <c r="BE129" s="344"/>
      <c r="BF129" s="396">
        <f>(BF127+BF128)/2</f>
        <v>13.085000000000001</v>
      </c>
      <c r="BG129"/>
      <c r="BH129"/>
      <c r="BI129"/>
      <c r="BJ129"/>
      <c r="BK129"/>
      <c r="BL129"/>
      <c r="BM129"/>
    </row>
    <row r="130" spans="1:65" x14ac:dyDescent="0.25">
      <c r="A130" s="232">
        <v>41401</v>
      </c>
      <c r="B130" s="344">
        <v>5.79</v>
      </c>
      <c r="C130" s="345">
        <v>5.44</v>
      </c>
      <c r="D130"/>
      <c r="E130"/>
      <c r="F130"/>
      <c r="G130"/>
      <c r="H130" s="344">
        <v>8.0299999999999994</v>
      </c>
      <c r="I130" s="344">
        <v>2.0699999999999998</v>
      </c>
      <c r="J130"/>
      <c r="K130"/>
      <c r="L130"/>
      <c r="M130"/>
      <c r="N130" s="346">
        <v>45</v>
      </c>
      <c r="O130"/>
      <c r="P130"/>
      <c r="Q130"/>
      <c r="R130" s="346">
        <v>0</v>
      </c>
      <c r="S130" s="345">
        <v>0.48599999999999999</v>
      </c>
      <c r="T130"/>
      <c r="U130"/>
      <c r="V130" s="345">
        <v>8.4000000000000005E-2</v>
      </c>
      <c r="W130" s="345">
        <v>0.126</v>
      </c>
      <c r="X130"/>
      <c r="Y130"/>
      <c r="Z130"/>
      <c r="AA130"/>
      <c r="AB130"/>
      <c r="AC130" s="347">
        <v>27.2</v>
      </c>
      <c r="AD130"/>
      <c r="AE130"/>
      <c r="AF130"/>
      <c r="AG130"/>
      <c r="AH130" s="395">
        <v>54.4</v>
      </c>
      <c r="AI130"/>
      <c r="AJ130" s="347">
        <v>25.8</v>
      </c>
      <c r="AK130"/>
      <c r="AL130" s="347">
        <v>7.7</v>
      </c>
      <c r="AM130" s="345">
        <v>8.5999999999999993E-2</v>
      </c>
      <c r="AN130"/>
      <c r="AO130" s="347">
        <v>7.1</v>
      </c>
      <c r="AP130" s="344">
        <v>70</v>
      </c>
      <c r="AQ130" s="345">
        <v>0.25</v>
      </c>
      <c r="AR130"/>
      <c r="AS130"/>
      <c r="AT130"/>
      <c r="AU130"/>
      <c r="AV130" s="345">
        <v>15.167999999999999</v>
      </c>
      <c r="AW130" s="345">
        <v>13.673999999999999</v>
      </c>
      <c r="AX130"/>
      <c r="AY130"/>
      <c r="AZ130"/>
      <c r="BA130"/>
      <c r="BB130"/>
      <c r="BC130"/>
      <c r="BD130" s="344">
        <v>26.53</v>
      </c>
      <c r="BE130" s="344"/>
      <c r="BF130" s="344">
        <v>26.53</v>
      </c>
      <c r="BG130"/>
      <c r="BH130"/>
      <c r="BI130"/>
      <c r="BJ130"/>
      <c r="BK130"/>
      <c r="BL130"/>
      <c r="BM130"/>
    </row>
    <row r="131" spans="1:65" x14ac:dyDescent="0.25">
      <c r="A131" s="232">
        <v>41402</v>
      </c>
      <c r="B131" s="344">
        <v>5.23</v>
      </c>
      <c r="C131" s="345">
        <v>5.54</v>
      </c>
      <c r="D131"/>
      <c r="E131"/>
      <c r="F131"/>
      <c r="G131"/>
      <c r="H131" s="344">
        <v>8.0299999999999994</v>
      </c>
      <c r="I131" s="344">
        <v>2.12</v>
      </c>
      <c r="J131"/>
      <c r="K131"/>
      <c r="L131"/>
      <c r="M131"/>
      <c r="N131" s="346">
        <v>46</v>
      </c>
      <c r="O131"/>
      <c r="P131"/>
      <c r="Q131"/>
      <c r="R131" s="346">
        <v>0</v>
      </c>
      <c r="S131" s="345">
        <v>0.52800000000000002</v>
      </c>
      <c r="T131"/>
      <c r="U131"/>
      <c r="V131" s="345">
        <v>9.8000000000000004E-2</v>
      </c>
      <c r="W131" s="345">
        <v>0.128</v>
      </c>
      <c r="X131"/>
      <c r="Y131"/>
      <c r="Z131"/>
      <c r="AA131"/>
      <c r="AB131"/>
      <c r="AC131" s="347">
        <v>27.6</v>
      </c>
      <c r="AD131"/>
      <c r="AE131"/>
      <c r="AF131"/>
      <c r="AG131"/>
      <c r="AH131" s="395">
        <v>55.2</v>
      </c>
      <c r="AI131"/>
      <c r="AJ131" s="347">
        <v>44.1</v>
      </c>
      <c r="AK131"/>
      <c r="AL131" s="347">
        <v>7.9</v>
      </c>
      <c r="AM131" s="345">
        <v>6.0999999999999999E-2</v>
      </c>
      <c r="AN131"/>
      <c r="AO131" s="347">
        <v>7.3</v>
      </c>
      <c r="AP131" s="396">
        <f>(AP129+AP130)/2</f>
        <v>73.75</v>
      </c>
      <c r="AQ131" s="397">
        <f>(AQ129+AQ130)/2</f>
        <v>0.4325</v>
      </c>
      <c r="AR131"/>
      <c r="AS131"/>
      <c r="AT131"/>
      <c r="AU131"/>
      <c r="AV131" s="345">
        <v>15.92</v>
      </c>
      <c r="AW131" s="345">
        <v>15.46</v>
      </c>
      <c r="AX131"/>
      <c r="AY131"/>
      <c r="AZ131"/>
      <c r="BA131"/>
      <c r="BB131"/>
      <c r="BC131"/>
      <c r="BD131" s="344">
        <v>28.46</v>
      </c>
      <c r="BE131" s="344"/>
      <c r="BF131" s="344">
        <v>14.54</v>
      </c>
      <c r="BG131"/>
      <c r="BH131"/>
      <c r="BI131"/>
      <c r="BJ131"/>
      <c r="BK131"/>
      <c r="BL131"/>
      <c r="BM131"/>
    </row>
    <row r="132" spans="1:65" x14ac:dyDescent="0.25">
      <c r="A132" s="232">
        <v>41403</v>
      </c>
      <c r="B132" s="344">
        <v>6.33</v>
      </c>
      <c r="C132" s="345">
        <v>5.63</v>
      </c>
      <c r="D132"/>
      <c r="E132"/>
      <c r="F132"/>
      <c r="G132"/>
      <c r="H132" s="344">
        <v>8.25</v>
      </c>
      <c r="I132" s="344">
        <v>1.87</v>
      </c>
      <c r="J132"/>
      <c r="K132"/>
      <c r="L132"/>
      <c r="M132"/>
      <c r="N132" s="346">
        <v>38</v>
      </c>
      <c r="O132"/>
      <c r="P132"/>
      <c r="Q132"/>
      <c r="R132" s="346">
        <v>0</v>
      </c>
      <c r="S132" s="345">
        <v>0.61399999999999999</v>
      </c>
      <c r="T132"/>
      <c r="U132"/>
      <c r="V132" s="345">
        <v>6.0999999999999999E-2</v>
      </c>
      <c r="W132" s="345">
        <v>0.112</v>
      </c>
      <c r="X132"/>
      <c r="Y132"/>
      <c r="Z132"/>
      <c r="AA132"/>
      <c r="AB132"/>
      <c r="AC132" s="347">
        <v>26.9</v>
      </c>
      <c r="AD132"/>
      <c r="AE132"/>
      <c r="AF132"/>
      <c r="AG132"/>
      <c r="AH132" s="395">
        <v>53.9</v>
      </c>
      <c r="AI132"/>
      <c r="AJ132" s="347">
        <v>24.1</v>
      </c>
      <c r="AK132"/>
      <c r="AL132" s="347">
        <v>7.9</v>
      </c>
      <c r="AM132" s="345">
        <v>6.4000000000000001E-2</v>
      </c>
      <c r="AN132"/>
      <c r="AO132" s="347">
        <v>7.9</v>
      </c>
      <c r="AP132" s="344">
        <v>80</v>
      </c>
      <c r="AQ132" s="345">
        <v>0.91</v>
      </c>
      <c r="AR132"/>
      <c r="AS132"/>
      <c r="AT132"/>
      <c r="AU132"/>
      <c r="AV132" s="345">
        <v>13.866</v>
      </c>
      <c r="AW132" s="345">
        <v>13.084</v>
      </c>
      <c r="AX132"/>
      <c r="AY132"/>
      <c r="AZ132"/>
      <c r="BA132"/>
      <c r="BB132"/>
      <c r="BC132"/>
      <c r="BD132" s="344">
        <v>27.23</v>
      </c>
      <c r="BE132" s="344"/>
      <c r="BF132" s="344">
        <v>13.66</v>
      </c>
      <c r="BG132"/>
      <c r="BH132"/>
      <c r="BI132"/>
      <c r="BJ132"/>
      <c r="BK132"/>
      <c r="BL132"/>
      <c r="BM132"/>
    </row>
    <row r="133" spans="1:65" x14ac:dyDescent="0.25">
      <c r="A133" s="232">
        <v>41404</v>
      </c>
      <c r="B133" s="344">
        <v>6.02</v>
      </c>
      <c r="C133" s="345">
        <v>5.46</v>
      </c>
      <c r="D133"/>
      <c r="E133"/>
      <c r="F133"/>
      <c r="G133"/>
      <c r="H133" s="344">
        <v>7.89</v>
      </c>
      <c r="I133" s="344">
        <v>1.89</v>
      </c>
      <c r="J133"/>
      <c r="K133"/>
      <c r="L133"/>
      <c r="M133"/>
      <c r="N133" s="346">
        <v>36</v>
      </c>
      <c r="O133"/>
      <c r="P133"/>
      <c r="Q133"/>
      <c r="R133" s="346">
        <v>0</v>
      </c>
      <c r="S133" s="345">
        <v>0.69699999999999995</v>
      </c>
      <c r="T133"/>
      <c r="U133"/>
      <c r="V133" s="345">
        <v>0.108</v>
      </c>
      <c r="W133" s="345">
        <v>0.105</v>
      </c>
      <c r="X133"/>
      <c r="Y133"/>
      <c r="Z133"/>
      <c r="AA133"/>
      <c r="AB133"/>
      <c r="AC133" s="347">
        <v>27.7</v>
      </c>
      <c r="AD133"/>
      <c r="AE133"/>
      <c r="AF133"/>
      <c r="AG133"/>
      <c r="AH133" s="395">
        <v>55.5</v>
      </c>
      <c r="AI133"/>
      <c r="AJ133" s="347">
        <v>24.1</v>
      </c>
      <c r="AK133"/>
      <c r="AL133" s="401">
        <v>3.4</v>
      </c>
      <c r="AM133" s="345">
        <v>6.8000000000000005E-2</v>
      </c>
      <c r="AN133"/>
      <c r="AO133" s="347">
        <v>8.1</v>
      </c>
      <c r="AP133" s="396">
        <f>(AP131+AP132)/2</f>
        <v>76.875</v>
      </c>
      <c r="AQ133" s="397">
        <f>(AQ131+AQ132)/2</f>
        <v>0.67125000000000001</v>
      </c>
      <c r="AR133"/>
      <c r="AS133"/>
      <c r="AT133"/>
      <c r="AU133"/>
      <c r="AV133" s="345">
        <v>14.253</v>
      </c>
      <c r="AW133" s="345">
        <v>13.273</v>
      </c>
      <c r="AX133"/>
      <c r="AY133"/>
      <c r="AZ133"/>
      <c r="BA133"/>
      <c r="BB133"/>
      <c r="BC133"/>
      <c r="BD133" s="344">
        <v>25.82</v>
      </c>
      <c r="BE133" s="344"/>
      <c r="BF133" s="344">
        <v>10.83</v>
      </c>
      <c r="BG133"/>
      <c r="BH133"/>
      <c r="BI133"/>
      <c r="BJ133"/>
      <c r="BK133"/>
      <c r="BL133"/>
      <c r="BM133"/>
    </row>
    <row r="134" spans="1:65" x14ac:dyDescent="0.25">
      <c r="A134" s="232">
        <v>41405</v>
      </c>
      <c r="B134" s="344">
        <v>5.99</v>
      </c>
      <c r="C134" s="345">
        <v>5.24</v>
      </c>
      <c r="D134"/>
      <c r="E134"/>
      <c r="F134"/>
      <c r="G134"/>
      <c r="H134" s="344">
        <v>7.95</v>
      </c>
      <c r="I134" s="344">
        <v>1.94</v>
      </c>
      <c r="J134"/>
      <c r="K134"/>
      <c r="L134"/>
      <c r="M134"/>
      <c r="N134" s="346">
        <v>35</v>
      </c>
      <c r="O134"/>
      <c r="P134"/>
      <c r="Q134"/>
      <c r="R134" s="346">
        <v>0</v>
      </c>
      <c r="S134" s="345">
        <v>0.58699999999999997</v>
      </c>
      <c r="T134"/>
      <c r="U134"/>
      <c r="V134" s="345">
        <v>9.7000000000000003E-2</v>
      </c>
      <c r="W134" s="345">
        <v>0.11799999999999999</v>
      </c>
      <c r="X134"/>
      <c r="Y134"/>
      <c r="Z134"/>
      <c r="AA134"/>
      <c r="AB134"/>
      <c r="AC134" s="347">
        <v>29.2</v>
      </c>
      <c r="AD134"/>
      <c r="AE134"/>
      <c r="AF134"/>
      <c r="AG134"/>
      <c r="AH134" s="395">
        <v>68.400000000000006</v>
      </c>
      <c r="AI134"/>
      <c r="AJ134" s="347">
        <v>22.4</v>
      </c>
      <c r="AK134"/>
      <c r="AL134" s="347">
        <v>5.9</v>
      </c>
      <c r="AM134" s="345">
        <v>7.0999999999999994E-2</v>
      </c>
      <c r="AN134"/>
      <c r="AO134" s="347">
        <v>8.1999999999999993</v>
      </c>
      <c r="AP134" s="396">
        <f>(AP132+AP133)/2</f>
        <v>78.4375</v>
      </c>
      <c r="AQ134" s="397">
        <f>(AQ132+AQ133)/2</f>
        <v>0.79062500000000002</v>
      </c>
      <c r="AR134"/>
      <c r="AS134"/>
      <c r="AT134"/>
      <c r="AU134"/>
      <c r="AV134" s="345">
        <v>14.811</v>
      </c>
      <c r="AW134" s="345">
        <v>13.847</v>
      </c>
      <c r="AX134"/>
      <c r="AY134"/>
      <c r="AZ134"/>
      <c r="BA134"/>
      <c r="BB134"/>
      <c r="BC134"/>
      <c r="BD134" s="344">
        <v>26.39</v>
      </c>
      <c r="BE134" s="344"/>
      <c r="BF134" s="344">
        <v>11.33</v>
      </c>
      <c r="BG134"/>
      <c r="BH134"/>
      <c r="BI134"/>
      <c r="BJ134"/>
      <c r="BK134"/>
      <c r="BL134"/>
      <c r="BM134"/>
    </row>
    <row r="135" spans="1:65" x14ac:dyDescent="0.25">
      <c r="A135" s="232">
        <v>41406</v>
      </c>
      <c r="B135" s="344">
        <v>6.1</v>
      </c>
      <c r="C135" s="345">
        <v>5.31</v>
      </c>
      <c r="D135"/>
      <c r="E135"/>
      <c r="F135"/>
      <c r="G135"/>
      <c r="H135" s="344">
        <v>8.0500000000000007</v>
      </c>
      <c r="I135" s="344">
        <v>1.94</v>
      </c>
      <c r="J135"/>
      <c r="K135"/>
      <c r="L135"/>
      <c r="M135"/>
      <c r="N135" s="346">
        <v>41</v>
      </c>
      <c r="O135"/>
      <c r="P135"/>
      <c r="Q135"/>
      <c r="R135" s="346">
        <v>0</v>
      </c>
      <c r="S135" s="345">
        <v>0.78100000000000003</v>
      </c>
      <c r="T135"/>
      <c r="U135"/>
      <c r="V135" s="345">
        <v>9.4E-2</v>
      </c>
      <c r="W135" s="345">
        <v>0.114</v>
      </c>
      <c r="X135"/>
      <c r="Y135"/>
      <c r="Z135"/>
      <c r="AA135"/>
      <c r="AB135"/>
      <c r="AC135" s="347">
        <v>30.6</v>
      </c>
      <c r="AD135"/>
      <c r="AE135"/>
      <c r="AF135"/>
      <c r="AG135"/>
      <c r="AH135" s="395">
        <v>61.2</v>
      </c>
      <c r="AI135"/>
      <c r="AJ135" s="347">
        <v>23.5</v>
      </c>
      <c r="AK135"/>
      <c r="AL135" s="347">
        <v>6.4</v>
      </c>
      <c r="AM135" s="345">
        <v>5.7000000000000002E-2</v>
      </c>
      <c r="AN135"/>
      <c r="AO135" s="347">
        <v>8.1999999999999993</v>
      </c>
      <c r="AP135" s="344">
        <v>70</v>
      </c>
      <c r="AQ135" s="345">
        <v>0.55000000000000004</v>
      </c>
      <c r="AR135"/>
      <c r="AS135"/>
      <c r="AT135"/>
      <c r="AU135"/>
      <c r="AV135" s="345">
        <v>13.78</v>
      </c>
      <c r="AW135" s="345">
        <v>12.76</v>
      </c>
      <c r="AX135"/>
      <c r="AY135"/>
      <c r="AZ135"/>
      <c r="BA135"/>
      <c r="BB135"/>
      <c r="BC135"/>
      <c r="BD135" s="344">
        <v>25.88</v>
      </c>
      <c r="BE135" s="344"/>
      <c r="BF135" s="344">
        <v>12.47</v>
      </c>
      <c r="BG135"/>
      <c r="BH135"/>
      <c r="BI135"/>
      <c r="BJ135"/>
      <c r="BK135"/>
      <c r="BL135"/>
      <c r="BM135"/>
    </row>
    <row r="136" spans="1:65" x14ac:dyDescent="0.25">
      <c r="A136" s="232">
        <v>41407</v>
      </c>
      <c r="B136" s="396">
        <f t="shared" ref="B136:C136" si="208">(B134+B135)/2</f>
        <v>6.0449999999999999</v>
      </c>
      <c r="C136" s="397">
        <f t="shared" si="208"/>
        <v>5.2750000000000004</v>
      </c>
      <c r="D136"/>
      <c r="E136"/>
      <c r="F136"/>
      <c r="G136"/>
      <c r="H136" s="396">
        <f t="shared" ref="H136:I136" si="209">(H134+H135)/2</f>
        <v>8</v>
      </c>
      <c r="I136" s="396">
        <f t="shared" si="209"/>
        <v>1.94</v>
      </c>
      <c r="J136"/>
      <c r="K136"/>
      <c r="L136"/>
      <c r="M136"/>
      <c r="N136" s="398">
        <f t="shared" ref="N136" si="210">(N134+N135)/2</f>
        <v>38</v>
      </c>
      <c r="O136"/>
      <c r="P136"/>
      <c r="Q136"/>
      <c r="R136" s="398">
        <f t="shared" ref="R136:S136" si="211">(R134+R135)/2</f>
        <v>0</v>
      </c>
      <c r="S136" s="397">
        <f t="shared" si="211"/>
        <v>0.68399999999999994</v>
      </c>
      <c r="T136"/>
      <c r="U136"/>
      <c r="V136" s="397">
        <f t="shared" ref="V136:W136" si="212">(V134+V135)/2</f>
        <v>9.5500000000000002E-2</v>
      </c>
      <c r="W136" s="397">
        <f t="shared" si="212"/>
        <v>0.11599999999999999</v>
      </c>
      <c r="X136"/>
      <c r="Y136"/>
      <c r="Z136"/>
      <c r="AA136"/>
      <c r="AB136"/>
      <c r="AC136" s="399">
        <f t="shared" ref="AC136" si="213">(AC134+AC135)/2</f>
        <v>29.9</v>
      </c>
      <c r="AD136"/>
      <c r="AE136"/>
      <c r="AF136"/>
      <c r="AG136"/>
      <c r="AH136" s="400">
        <f t="shared" ref="AH136" si="214">(AH134+AH135)/2</f>
        <v>64.800000000000011</v>
      </c>
      <c r="AI136"/>
      <c r="AJ136" s="399">
        <f t="shared" ref="AJ136" si="215">(AJ134+AJ135)/2</f>
        <v>22.95</v>
      </c>
      <c r="AK136"/>
      <c r="AL136" s="399">
        <f t="shared" ref="AL136:AM136" si="216">(AL134+AL135)/2</f>
        <v>6.15</v>
      </c>
      <c r="AM136" s="397">
        <f t="shared" si="216"/>
        <v>6.4000000000000001E-2</v>
      </c>
      <c r="AN136"/>
      <c r="AO136" s="399">
        <f t="shared" ref="AO136:AQ136" si="217">(AO134+AO135)/2</f>
        <v>8.1999999999999993</v>
      </c>
      <c r="AP136" s="396">
        <f t="shared" si="217"/>
        <v>74.21875</v>
      </c>
      <c r="AQ136" s="397">
        <f t="shared" si="217"/>
        <v>0.67031250000000009</v>
      </c>
      <c r="AR136"/>
      <c r="AS136"/>
      <c r="AT136"/>
      <c r="AU136"/>
      <c r="AV136" s="397">
        <f t="shared" ref="AV136:AW136" si="218">(AV134+AV135)/2</f>
        <v>14.295500000000001</v>
      </c>
      <c r="AW136" s="397">
        <f t="shared" si="218"/>
        <v>13.3035</v>
      </c>
      <c r="AX136"/>
      <c r="AY136"/>
      <c r="AZ136"/>
      <c r="BA136"/>
      <c r="BB136"/>
      <c r="BC136"/>
      <c r="BD136" s="396">
        <f t="shared" ref="BD136" si="219">(BD134+BD135)/2</f>
        <v>26.134999999999998</v>
      </c>
      <c r="BE136" s="378"/>
      <c r="BF136" s="396">
        <f>(BF134+BF135)/2</f>
        <v>11.9</v>
      </c>
      <c r="BG136"/>
      <c r="BH136"/>
      <c r="BI136"/>
      <c r="BJ136"/>
      <c r="BK136"/>
      <c r="BL136"/>
      <c r="BM136"/>
    </row>
    <row r="137" spans="1:65" x14ac:dyDescent="0.25">
      <c r="A137" s="232">
        <v>41408</v>
      </c>
      <c r="B137" s="344">
        <v>6.29</v>
      </c>
      <c r="C137" s="345">
        <v>5.31</v>
      </c>
      <c r="D137"/>
      <c r="E137"/>
      <c r="F137"/>
      <c r="G137"/>
      <c r="H137" s="344">
        <v>7.87</v>
      </c>
      <c r="I137" s="344">
        <v>1.96</v>
      </c>
      <c r="J137"/>
      <c r="K137"/>
      <c r="L137"/>
      <c r="M137"/>
      <c r="N137" s="346">
        <v>36</v>
      </c>
      <c r="O137"/>
      <c r="P137"/>
      <c r="Q137"/>
      <c r="R137" s="346">
        <v>0</v>
      </c>
      <c r="S137" s="345">
        <v>0.63700000000000001</v>
      </c>
      <c r="T137"/>
      <c r="U137"/>
      <c r="V137" s="345">
        <v>6.7000000000000004E-2</v>
      </c>
      <c r="W137" s="345">
        <v>9.1999999999999998E-2</v>
      </c>
      <c r="X137"/>
      <c r="Y137"/>
      <c r="Z137"/>
      <c r="AA137"/>
      <c r="AB137"/>
      <c r="AC137" s="347">
        <v>26.7</v>
      </c>
      <c r="AD137"/>
      <c r="AE137"/>
      <c r="AF137"/>
      <c r="AG137"/>
      <c r="AH137" s="395">
        <v>53.5</v>
      </c>
      <c r="AI137"/>
      <c r="AJ137" s="347">
        <v>26.6</v>
      </c>
      <c r="AK137"/>
      <c r="AL137" s="347">
        <v>7.8</v>
      </c>
      <c r="AM137" s="345">
        <v>7.0999999999999994E-2</v>
      </c>
      <c r="AN137"/>
      <c r="AO137" s="347">
        <v>9.1</v>
      </c>
      <c r="AP137" s="344">
        <v>70</v>
      </c>
      <c r="AQ137" s="345">
        <v>0.49</v>
      </c>
      <c r="AR137"/>
      <c r="AS137"/>
      <c r="AT137"/>
      <c r="AU137"/>
      <c r="AV137" s="345">
        <v>13.984999999999999</v>
      </c>
      <c r="AW137" s="345">
        <v>12.951000000000001</v>
      </c>
      <c r="AX137"/>
      <c r="AY137"/>
      <c r="AZ137"/>
      <c r="BA137"/>
      <c r="BB137"/>
      <c r="BC137"/>
      <c r="BD137" s="344">
        <v>24.41</v>
      </c>
      <c r="BE137" s="344"/>
      <c r="BF137" s="344">
        <v>12.71</v>
      </c>
      <c r="BG137"/>
      <c r="BH137"/>
      <c r="BI137"/>
      <c r="BJ137"/>
      <c r="BK137"/>
      <c r="BL137"/>
      <c r="BM137"/>
    </row>
    <row r="138" spans="1:65" x14ac:dyDescent="0.25">
      <c r="A138" s="232">
        <v>41409</v>
      </c>
      <c r="B138" s="344">
        <v>6.58</v>
      </c>
      <c r="C138" s="345">
        <v>5.32</v>
      </c>
      <c r="D138"/>
      <c r="E138"/>
      <c r="F138"/>
      <c r="G138"/>
      <c r="H138" s="344">
        <v>7.53</v>
      </c>
      <c r="I138" s="344">
        <v>1.96</v>
      </c>
      <c r="J138"/>
      <c r="K138"/>
      <c r="L138"/>
      <c r="M138"/>
      <c r="N138" s="346">
        <v>35</v>
      </c>
      <c r="O138"/>
      <c r="P138"/>
      <c r="Q138"/>
      <c r="R138" s="346">
        <v>0</v>
      </c>
      <c r="S138" s="345">
        <v>0.84499999999999997</v>
      </c>
      <c r="T138"/>
      <c r="U138"/>
      <c r="V138" s="345">
        <v>7.2999999999999995E-2</v>
      </c>
      <c r="W138" s="345">
        <v>0.153</v>
      </c>
      <c r="X138"/>
      <c r="Y138"/>
      <c r="Z138"/>
      <c r="AA138"/>
      <c r="AB138"/>
      <c r="AC138" s="347">
        <v>24.3</v>
      </c>
      <c r="AD138"/>
      <c r="AE138"/>
      <c r="AF138"/>
      <c r="AG138"/>
      <c r="AH138" s="395">
        <v>48.7</v>
      </c>
      <c r="AI138"/>
      <c r="AJ138" s="347">
        <v>23.6</v>
      </c>
      <c r="AK138"/>
      <c r="AL138" s="347">
        <v>4.2</v>
      </c>
      <c r="AM138" s="345">
        <v>0.08</v>
      </c>
      <c r="AN138"/>
      <c r="AO138" s="347">
        <v>9.6</v>
      </c>
      <c r="AP138" s="396">
        <f t="shared" ref="AP138:AQ140" si="220">(AP136+AP137)/2</f>
        <v>72.109375</v>
      </c>
      <c r="AQ138" s="397">
        <f t="shared" si="220"/>
        <v>0.58015625000000004</v>
      </c>
      <c r="AR138"/>
      <c r="AS138"/>
      <c r="AT138"/>
      <c r="AU138"/>
      <c r="AV138" s="345">
        <v>16.152000000000001</v>
      </c>
      <c r="AW138" s="345">
        <v>12.897</v>
      </c>
      <c r="AX138"/>
      <c r="AY138"/>
      <c r="AZ138"/>
      <c r="BA138"/>
      <c r="BB138"/>
      <c r="BC138"/>
      <c r="BD138" s="344">
        <v>24.88</v>
      </c>
      <c r="BE138" s="344"/>
      <c r="BF138" s="344">
        <v>13.98</v>
      </c>
      <c r="BG138"/>
      <c r="BH138"/>
      <c r="BI138"/>
      <c r="BJ138"/>
      <c r="BK138"/>
      <c r="BL138"/>
      <c r="BM138"/>
    </row>
    <row r="139" spans="1:65" x14ac:dyDescent="0.25">
      <c r="A139" s="232">
        <v>41410</v>
      </c>
      <c r="B139" s="344">
        <v>6.48</v>
      </c>
      <c r="C139" s="345">
        <v>5.79</v>
      </c>
      <c r="D139"/>
      <c r="E139"/>
      <c r="F139"/>
      <c r="G139"/>
      <c r="H139" s="344">
        <v>8.4499999999999993</v>
      </c>
      <c r="I139" s="344">
        <v>2.04</v>
      </c>
      <c r="J139"/>
      <c r="K139"/>
      <c r="L139"/>
      <c r="M139"/>
      <c r="N139" s="346">
        <v>41</v>
      </c>
      <c r="O139"/>
      <c r="P139"/>
      <c r="Q139"/>
      <c r="R139" s="346">
        <v>0</v>
      </c>
      <c r="S139" s="345">
        <v>0.86699999999999999</v>
      </c>
      <c r="T139"/>
      <c r="U139"/>
      <c r="V139" s="345">
        <v>6.0999999999999999E-2</v>
      </c>
      <c r="W139" s="345">
        <v>8.6999999999999994E-2</v>
      </c>
      <c r="X139"/>
      <c r="Y139"/>
      <c r="Z139"/>
      <c r="AA139"/>
      <c r="AB139"/>
      <c r="AC139" s="347">
        <v>27.6</v>
      </c>
      <c r="AD139"/>
      <c r="AE139"/>
      <c r="AF139"/>
      <c r="AG139"/>
      <c r="AH139" s="395">
        <v>55.2</v>
      </c>
      <c r="AI139"/>
      <c r="AJ139" s="347">
        <v>23</v>
      </c>
      <c r="AK139"/>
      <c r="AL139" s="347">
        <v>5.0999999999999996</v>
      </c>
      <c r="AM139" s="345">
        <v>7.3999999999999996E-2</v>
      </c>
      <c r="AN139"/>
      <c r="AO139" s="347">
        <v>9.6</v>
      </c>
      <c r="AP139" s="396">
        <f t="shared" si="220"/>
        <v>71.0546875</v>
      </c>
      <c r="AQ139" s="397">
        <f t="shared" si="220"/>
        <v>0.53507812500000007</v>
      </c>
      <c r="AR139"/>
      <c r="AS139"/>
      <c r="AT139"/>
      <c r="AU139"/>
      <c r="AV139" s="345">
        <v>14.938000000000001</v>
      </c>
      <c r="AW139" s="345">
        <v>13.568</v>
      </c>
      <c r="AX139"/>
      <c r="AY139"/>
      <c r="AZ139"/>
      <c r="BA139"/>
      <c r="BB139"/>
      <c r="BC139"/>
      <c r="BD139" s="344">
        <v>25.17</v>
      </c>
      <c r="BE139" s="344"/>
      <c r="BF139" s="344">
        <v>14.1</v>
      </c>
      <c r="BG139"/>
      <c r="BH139"/>
      <c r="BI139"/>
      <c r="BJ139"/>
      <c r="BK139"/>
      <c r="BL139"/>
      <c r="BM139"/>
    </row>
    <row r="140" spans="1:65" x14ac:dyDescent="0.25">
      <c r="A140" s="232">
        <v>41411</v>
      </c>
      <c r="B140" s="396">
        <f t="shared" ref="B140" si="221">(B138+B139)/2</f>
        <v>6.53</v>
      </c>
      <c r="C140" s="345">
        <v>5.67</v>
      </c>
      <c r="D140"/>
      <c r="E140"/>
      <c r="F140"/>
      <c r="G140"/>
      <c r="H140" s="396">
        <f t="shared" ref="H140:I140" si="222">(H138+H139)/2</f>
        <v>7.99</v>
      </c>
      <c r="I140" s="396">
        <f t="shared" si="222"/>
        <v>2</v>
      </c>
      <c r="J140"/>
      <c r="K140"/>
      <c r="L140"/>
      <c r="M140"/>
      <c r="N140" s="398">
        <f t="shared" ref="N140" si="223">(N138+N139)/2</f>
        <v>38</v>
      </c>
      <c r="O140"/>
      <c r="P140"/>
      <c r="Q140"/>
      <c r="R140" s="398">
        <f t="shared" ref="R140:S140" si="224">(R138+R139)/2</f>
        <v>0</v>
      </c>
      <c r="S140" s="397">
        <f t="shared" si="224"/>
        <v>0.85599999999999998</v>
      </c>
      <c r="T140"/>
      <c r="U140"/>
      <c r="V140" s="397">
        <f t="shared" ref="V140:W140" si="225">(V138+V139)/2</f>
        <v>6.7000000000000004E-2</v>
      </c>
      <c r="W140" s="397">
        <f t="shared" si="225"/>
        <v>0.12</v>
      </c>
      <c r="X140"/>
      <c r="Y140"/>
      <c r="Z140"/>
      <c r="AA140"/>
      <c r="AB140"/>
      <c r="AC140" s="399">
        <f t="shared" ref="AC140" si="226">(AC138+AC139)/2</f>
        <v>25.950000000000003</v>
      </c>
      <c r="AD140"/>
      <c r="AE140"/>
      <c r="AF140"/>
      <c r="AG140"/>
      <c r="AH140" s="400">
        <f t="shared" ref="AH140" si="227">(AH138+AH139)/2</f>
        <v>51.95</v>
      </c>
      <c r="AI140"/>
      <c r="AJ140" s="399">
        <f t="shared" ref="AJ140" si="228">(AJ138+AJ139)/2</f>
        <v>23.3</v>
      </c>
      <c r="AK140"/>
      <c r="AL140" s="399">
        <f t="shared" ref="AL140:AM140" si="229">(AL138+AL139)/2</f>
        <v>4.6500000000000004</v>
      </c>
      <c r="AM140" s="397">
        <f t="shared" si="229"/>
        <v>7.6999999999999999E-2</v>
      </c>
      <c r="AN140"/>
      <c r="AO140" s="399">
        <f t="shared" ref="AO140" si="230">(AO138+AO139)/2</f>
        <v>9.6</v>
      </c>
      <c r="AP140" s="396">
        <f t="shared" si="220"/>
        <v>71.58203125</v>
      </c>
      <c r="AQ140" s="397">
        <f t="shared" si="220"/>
        <v>0.5576171875</v>
      </c>
      <c r="AR140"/>
      <c r="AS140"/>
      <c r="AT140"/>
      <c r="AU140"/>
      <c r="AV140" s="345">
        <v>15.613</v>
      </c>
      <c r="AW140" s="345">
        <v>12.717000000000001</v>
      </c>
      <c r="AX140"/>
      <c r="AY140"/>
      <c r="AZ140"/>
      <c r="BA140"/>
      <c r="BB140"/>
      <c r="BC140"/>
      <c r="BD140" s="396">
        <f>(BD138+BD139)/2</f>
        <v>25.024999999999999</v>
      </c>
      <c r="BE140" s="344"/>
      <c r="BF140" s="396">
        <f>(BF138+BF139)/2</f>
        <v>14.04</v>
      </c>
      <c r="BG140"/>
      <c r="BH140"/>
      <c r="BI140"/>
      <c r="BJ140"/>
      <c r="BK140"/>
      <c r="BL140"/>
      <c r="BM140"/>
    </row>
    <row r="141" spans="1:65" x14ac:dyDescent="0.25">
      <c r="A141" s="232">
        <v>41412</v>
      </c>
      <c r="B141" s="344">
        <v>5.69</v>
      </c>
      <c r="C141" s="345">
        <v>5.69</v>
      </c>
      <c r="D141"/>
      <c r="E141"/>
      <c r="F141"/>
      <c r="G141"/>
      <c r="H141" s="344">
        <v>7.78</v>
      </c>
      <c r="I141" s="344">
        <v>2.06</v>
      </c>
      <c r="J141"/>
      <c r="K141"/>
      <c r="L141"/>
      <c r="M141"/>
      <c r="N141" s="346">
        <v>41</v>
      </c>
      <c r="O141"/>
      <c r="P141"/>
      <c r="Q141"/>
      <c r="R141" s="346">
        <v>0</v>
      </c>
      <c r="S141" s="345">
        <v>0.74299999999999999</v>
      </c>
      <c r="T141"/>
      <c r="U141"/>
      <c r="V141" s="345">
        <v>9.0999999999999998E-2</v>
      </c>
      <c r="W141" s="345">
        <v>8.3000000000000004E-2</v>
      </c>
      <c r="X141"/>
      <c r="Y141"/>
      <c r="Z141"/>
      <c r="AA141"/>
      <c r="AB141"/>
      <c r="AC141" s="347">
        <v>25.9</v>
      </c>
      <c r="AD141"/>
      <c r="AE141"/>
      <c r="AF141"/>
      <c r="AG141"/>
      <c r="AH141" s="395">
        <v>51.8</v>
      </c>
      <c r="AI141"/>
      <c r="AJ141" s="347">
        <v>24.6</v>
      </c>
      <c r="AK141"/>
      <c r="AL141" s="347">
        <v>5.7</v>
      </c>
      <c r="AM141" s="345">
        <v>5.8999999999999997E-2</v>
      </c>
      <c r="AN141"/>
      <c r="AO141" s="347">
        <v>10.4</v>
      </c>
      <c r="AP141" s="344">
        <v>70</v>
      </c>
      <c r="AQ141" s="345">
        <v>0.43</v>
      </c>
      <c r="AR141"/>
      <c r="AS141"/>
      <c r="AT141"/>
      <c r="AU141"/>
      <c r="AV141" s="345">
        <v>14.558999999999999</v>
      </c>
      <c r="AW141" s="345">
        <v>12.747999999999999</v>
      </c>
      <c r="AX141"/>
      <c r="AY141"/>
      <c r="AZ141"/>
      <c r="BA141"/>
      <c r="BB141"/>
      <c r="BC141"/>
      <c r="BD141" s="344">
        <v>24.55</v>
      </c>
      <c r="BE141" s="344"/>
      <c r="BF141" s="344">
        <v>11.47</v>
      </c>
      <c r="BG141"/>
      <c r="BH141"/>
      <c r="BI141"/>
      <c r="BJ141"/>
      <c r="BK141"/>
      <c r="BL141"/>
      <c r="BM141"/>
    </row>
    <row r="142" spans="1:65" x14ac:dyDescent="0.25">
      <c r="A142" s="232">
        <v>41413</v>
      </c>
      <c r="B142" s="344">
        <v>6.09</v>
      </c>
      <c r="C142" s="345">
        <v>5.86</v>
      </c>
      <c r="D142"/>
      <c r="E142"/>
      <c r="F142"/>
      <c r="G142"/>
      <c r="H142" s="344">
        <v>7.15</v>
      </c>
      <c r="I142" s="344">
        <v>2.06</v>
      </c>
      <c r="J142"/>
      <c r="K142"/>
      <c r="L142"/>
      <c r="M142"/>
      <c r="N142" s="346">
        <v>42</v>
      </c>
      <c r="O142"/>
      <c r="P142"/>
      <c r="Q142"/>
      <c r="R142" s="346">
        <v>0</v>
      </c>
      <c r="S142" s="345">
        <v>0.95799999999999996</v>
      </c>
      <c r="T142"/>
      <c r="U142"/>
      <c r="V142" s="345">
        <v>9.6000000000000002E-2</v>
      </c>
      <c r="W142" s="345">
        <v>7.3999999999999996E-2</v>
      </c>
      <c r="X142"/>
      <c r="Y142"/>
      <c r="Z142"/>
      <c r="AA142"/>
      <c r="AB142"/>
      <c r="AC142" s="347">
        <v>23.9</v>
      </c>
      <c r="AD142"/>
      <c r="AE142"/>
      <c r="AF142"/>
      <c r="AG142"/>
      <c r="AH142" s="395">
        <v>47.8</v>
      </c>
      <c r="AI142"/>
      <c r="AJ142" s="347">
        <v>23.4</v>
      </c>
      <c r="AK142"/>
      <c r="AL142" s="347">
        <v>6</v>
      </c>
      <c r="AM142" s="345">
        <v>6.3E-2</v>
      </c>
      <c r="AN142"/>
      <c r="AO142" s="347">
        <v>9.6999999999999993</v>
      </c>
      <c r="AP142" s="396">
        <f t="shared" ref="AP142:AQ144" si="231">(AP140+AP141)/2</f>
        <v>70.791015625</v>
      </c>
      <c r="AQ142" s="397">
        <f t="shared" si="231"/>
        <v>0.49380859374999997</v>
      </c>
      <c r="AR142"/>
      <c r="AS142"/>
      <c r="AT142"/>
      <c r="AU142"/>
      <c r="AV142" s="345">
        <v>14.266999999999999</v>
      </c>
      <c r="AW142" s="345">
        <v>12.494</v>
      </c>
      <c r="AX142"/>
      <c r="AY142"/>
      <c r="AZ142"/>
      <c r="BA142"/>
      <c r="BB142"/>
      <c r="BC142"/>
      <c r="BD142" s="344">
        <v>32.65</v>
      </c>
      <c r="BE142" s="344"/>
      <c r="BF142" s="344">
        <v>9.8000000000000007</v>
      </c>
      <c r="BG142"/>
      <c r="BH142"/>
      <c r="BI142"/>
      <c r="BJ142"/>
      <c r="BK142"/>
      <c r="BL142"/>
      <c r="BM142"/>
    </row>
    <row r="143" spans="1:65" x14ac:dyDescent="0.25">
      <c r="A143" s="232">
        <v>41414</v>
      </c>
      <c r="B143" s="396">
        <f t="shared" ref="B143:C143" si="232">(B141+B142)/2</f>
        <v>5.8900000000000006</v>
      </c>
      <c r="C143" s="397">
        <f t="shared" si="232"/>
        <v>5.7750000000000004</v>
      </c>
      <c r="D143"/>
      <c r="E143"/>
      <c r="F143"/>
      <c r="G143"/>
      <c r="H143" s="396">
        <f t="shared" ref="H143:I143" si="233">(H141+H142)/2</f>
        <v>7.4649999999999999</v>
      </c>
      <c r="I143" s="396">
        <f t="shared" si="233"/>
        <v>2.06</v>
      </c>
      <c r="J143"/>
      <c r="K143"/>
      <c r="L143"/>
      <c r="M143"/>
      <c r="N143" s="398">
        <f t="shared" ref="N143" si="234">(N141+N142)/2</f>
        <v>41.5</v>
      </c>
      <c r="O143"/>
      <c r="P143"/>
      <c r="Q143"/>
      <c r="R143" s="398">
        <f t="shared" ref="R143:S143" si="235">(R141+R142)/2</f>
        <v>0</v>
      </c>
      <c r="S143" s="397">
        <f t="shared" si="235"/>
        <v>0.85050000000000003</v>
      </c>
      <c r="T143"/>
      <c r="U143"/>
      <c r="V143" s="397">
        <f t="shared" ref="V143:W143" si="236">(V141+V142)/2</f>
        <v>9.35E-2</v>
      </c>
      <c r="W143" s="397">
        <f t="shared" si="236"/>
        <v>7.85E-2</v>
      </c>
      <c r="X143"/>
      <c r="Y143"/>
      <c r="Z143"/>
      <c r="AA143"/>
      <c r="AB143"/>
      <c r="AC143" s="399">
        <f t="shared" ref="AC143" si="237">(AC141+AC142)/2</f>
        <v>24.9</v>
      </c>
      <c r="AD143"/>
      <c r="AE143"/>
      <c r="AF143"/>
      <c r="AG143"/>
      <c r="AH143" s="400">
        <f t="shared" ref="AH143" si="238">(AH141+AH142)/2</f>
        <v>49.8</v>
      </c>
      <c r="AI143"/>
      <c r="AJ143" s="399">
        <f t="shared" ref="AJ143" si="239">(AJ141+AJ142)/2</f>
        <v>24</v>
      </c>
      <c r="AK143"/>
      <c r="AL143" s="399">
        <f t="shared" ref="AL143:AM143" si="240">(AL141+AL142)/2</f>
        <v>5.85</v>
      </c>
      <c r="AM143" s="397">
        <f t="shared" si="240"/>
        <v>6.0999999999999999E-2</v>
      </c>
      <c r="AN143"/>
      <c r="AO143" s="399">
        <f t="shared" ref="AO143" si="241">(AO141+AO142)/2</f>
        <v>10.050000000000001</v>
      </c>
      <c r="AP143" s="396">
        <f t="shared" si="231"/>
        <v>70.3955078125</v>
      </c>
      <c r="AQ143" s="397">
        <f t="shared" si="231"/>
        <v>0.46190429687500001</v>
      </c>
      <c r="AR143"/>
      <c r="AS143"/>
      <c r="AT143"/>
      <c r="AU143"/>
      <c r="AV143" s="345">
        <v>16.132000000000001</v>
      </c>
      <c r="AW143" s="345">
        <v>11.861000000000001</v>
      </c>
      <c r="AX143"/>
      <c r="AY143"/>
      <c r="AZ143"/>
      <c r="BA143"/>
      <c r="BB143"/>
      <c r="BC143"/>
      <c r="BD143" s="396">
        <f>(BD141+BD142)/2</f>
        <v>28.6</v>
      </c>
      <c r="BE143" s="344"/>
      <c r="BF143" s="396">
        <f>(BF141+BF142)/2</f>
        <v>10.635000000000002</v>
      </c>
      <c r="BG143"/>
      <c r="BH143"/>
      <c r="BI143"/>
      <c r="BJ143"/>
      <c r="BK143"/>
      <c r="BL143"/>
      <c r="BM143"/>
    </row>
    <row r="144" spans="1:65" x14ac:dyDescent="0.25">
      <c r="A144" s="232">
        <v>41415</v>
      </c>
      <c r="B144" s="344">
        <v>5.92</v>
      </c>
      <c r="C144" s="345">
        <v>5.59</v>
      </c>
      <c r="D144"/>
      <c r="E144"/>
      <c r="F144"/>
      <c r="G144"/>
      <c r="H144" s="344">
        <v>6.65</v>
      </c>
      <c r="I144" s="344">
        <v>1.72</v>
      </c>
      <c r="J144"/>
      <c r="K144"/>
      <c r="L144"/>
      <c r="M144"/>
      <c r="N144" s="346">
        <v>35</v>
      </c>
      <c r="O144"/>
      <c r="P144"/>
      <c r="Q144"/>
      <c r="R144" s="346">
        <v>0</v>
      </c>
      <c r="S144" s="345">
        <v>0.89700000000000002</v>
      </c>
      <c r="T144"/>
      <c r="U144"/>
      <c r="V144" s="345">
        <v>8.6999999999999994E-2</v>
      </c>
      <c r="W144" s="345">
        <v>0.114</v>
      </c>
      <c r="X144"/>
      <c r="Y144"/>
      <c r="Z144"/>
      <c r="AA144"/>
      <c r="AB144"/>
      <c r="AC144" s="347">
        <v>26.2</v>
      </c>
      <c r="AD144"/>
      <c r="AE144"/>
      <c r="AF144"/>
      <c r="AG144"/>
      <c r="AH144" s="395">
        <v>52.4</v>
      </c>
      <c r="AI144"/>
      <c r="AJ144" s="347">
        <v>23.1</v>
      </c>
      <c r="AK144"/>
      <c r="AL144" s="347">
        <v>8.9</v>
      </c>
      <c r="AM144" s="345">
        <v>7.0999999999999994E-2</v>
      </c>
      <c r="AN144"/>
      <c r="AO144" s="347">
        <v>9.6999999999999993</v>
      </c>
      <c r="AP144" s="396">
        <f t="shared" si="231"/>
        <v>70.59326171875</v>
      </c>
      <c r="AQ144" s="397">
        <f t="shared" si="231"/>
        <v>0.47785644531249999</v>
      </c>
      <c r="AR144"/>
      <c r="AS144"/>
      <c r="AT144"/>
      <c r="AU144"/>
      <c r="AV144" s="345">
        <v>19.649000000000001</v>
      </c>
      <c r="AW144" s="345">
        <v>11.305999999999999</v>
      </c>
      <c r="AX144"/>
      <c r="AY144"/>
      <c r="AZ144"/>
      <c r="BA144"/>
      <c r="BB144"/>
      <c r="BC144"/>
      <c r="BD144" s="344">
        <v>30.58</v>
      </c>
      <c r="BE144" s="344"/>
      <c r="BF144" s="344">
        <v>10.35</v>
      </c>
      <c r="BG144"/>
      <c r="BH144"/>
      <c r="BI144"/>
      <c r="BJ144"/>
      <c r="BK144"/>
      <c r="BL144"/>
      <c r="BM144"/>
    </row>
    <row r="145" spans="1:65" x14ac:dyDescent="0.25">
      <c r="A145" s="232">
        <v>41416</v>
      </c>
      <c r="B145" s="344">
        <v>6.04</v>
      </c>
      <c r="C145" s="345">
        <v>5.63</v>
      </c>
      <c r="D145"/>
      <c r="E145"/>
      <c r="F145"/>
      <c r="G145"/>
      <c r="H145" s="344">
        <v>7.76</v>
      </c>
      <c r="I145" s="344">
        <v>1.91</v>
      </c>
      <c r="J145"/>
      <c r="K145"/>
      <c r="L145"/>
      <c r="M145"/>
      <c r="N145" s="346">
        <v>37</v>
      </c>
      <c r="O145"/>
      <c r="P145"/>
      <c r="Q145"/>
      <c r="R145" s="346">
        <v>0</v>
      </c>
      <c r="S145" s="345">
        <v>0.97099999999999997</v>
      </c>
      <c r="T145"/>
      <c r="U145"/>
      <c r="V145" s="345">
        <v>0.371</v>
      </c>
      <c r="W145" s="345">
        <v>0.14299999999999999</v>
      </c>
      <c r="X145"/>
      <c r="Y145"/>
      <c r="Z145"/>
      <c r="AA145"/>
      <c r="AB145"/>
      <c r="AC145" s="347">
        <v>25.9</v>
      </c>
      <c r="AD145"/>
      <c r="AE145"/>
      <c r="AF145"/>
      <c r="AG145"/>
      <c r="AH145" s="395">
        <v>51.8</v>
      </c>
      <c r="AI145"/>
      <c r="AJ145" s="347">
        <v>22.3</v>
      </c>
      <c r="AK145"/>
      <c r="AL145" s="347">
        <v>5.4</v>
      </c>
      <c r="AM145" s="345">
        <v>0.113</v>
      </c>
      <c r="AN145"/>
      <c r="AO145" s="347">
        <v>9.8000000000000007</v>
      </c>
      <c r="AP145" s="344">
        <v>90</v>
      </c>
      <c r="AQ145" s="345">
        <v>0.97</v>
      </c>
      <c r="AR145"/>
      <c r="AS145"/>
      <c r="AT145"/>
      <c r="AU145"/>
      <c r="AV145" s="345">
        <v>16.582000000000001</v>
      </c>
      <c r="AW145" s="345">
        <v>14.188000000000001</v>
      </c>
      <c r="AX145"/>
      <c r="AY145"/>
      <c r="AZ145"/>
      <c r="BA145"/>
      <c r="BB145"/>
      <c r="BC145"/>
      <c r="BD145" s="344">
        <v>31.3</v>
      </c>
      <c r="BE145" s="344"/>
      <c r="BF145" s="344">
        <v>11.57</v>
      </c>
      <c r="BG145"/>
      <c r="BH145"/>
      <c r="BI145"/>
      <c r="BJ145"/>
      <c r="BK145"/>
      <c r="BL145"/>
      <c r="BM145"/>
    </row>
    <row r="146" spans="1:65" x14ac:dyDescent="0.25">
      <c r="A146" s="232">
        <v>41417</v>
      </c>
      <c r="B146" s="344">
        <v>5.54</v>
      </c>
      <c r="C146" s="345">
        <v>5.48</v>
      </c>
      <c r="D146"/>
      <c r="E146"/>
      <c r="F146"/>
      <c r="G146"/>
      <c r="H146" s="344">
        <v>6.39</v>
      </c>
      <c r="I146" s="344">
        <v>2.08</v>
      </c>
      <c r="J146"/>
      <c r="K146"/>
      <c r="L146"/>
      <c r="M146"/>
      <c r="N146" s="346">
        <v>38</v>
      </c>
      <c r="O146"/>
      <c r="P146"/>
      <c r="Q146"/>
      <c r="R146" s="346">
        <v>0</v>
      </c>
      <c r="S146" s="345">
        <v>0.76300000000000001</v>
      </c>
      <c r="T146"/>
      <c r="U146"/>
      <c r="V146" s="345">
        <v>9.0999999999999998E-2</v>
      </c>
      <c r="W146" s="345">
        <v>6.4000000000000001E-2</v>
      </c>
      <c r="X146"/>
      <c r="Y146"/>
      <c r="Z146"/>
      <c r="AA146"/>
      <c r="AB146"/>
      <c r="AC146" s="347">
        <v>26.2</v>
      </c>
      <c r="AD146"/>
      <c r="AE146"/>
      <c r="AF146"/>
      <c r="AG146"/>
      <c r="AH146" s="395">
        <v>52.4</v>
      </c>
      <c r="AI146"/>
      <c r="AJ146" s="347">
        <v>22.8</v>
      </c>
      <c r="AK146"/>
      <c r="AL146" s="347">
        <v>4.9000000000000004</v>
      </c>
      <c r="AM146" s="345">
        <v>2.5999999999999999E-2</v>
      </c>
      <c r="AN146"/>
      <c r="AO146" s="347">
        <v>10.6</v>
      </c>
      <c r="AP146" s="344">
        <v>70</v>
      </c>
      <c r="AQ146" s="345">
        <v>0.3</v>
      </c>
      <c r="AR146"/>
      <c r="AS146"/>
      <c r="AT146"/>
      <c r="AU146"/>
      <c r="AV146" s="345">
        <v>14.292999999999999</v>
      </c>
      <c r="AW146" s="345">
        <v>13.368</v>
      </c>
      <c r="AX146"/>
      <c r="AY146"/>
      <c r="AZ146"/>
      <c r="BA146"/>
      <c r="BB146"/>
      <c r="BC146"/>
      <c r="BD146" s="344">
        <v>30.6</v>
      </c>
      <c r="BE146" s="344"/>
      <c r="BF146" s="344">
        <v>11.08</v>
      </c>
      <c r="BG146"/>
      <c r="BH146"/>
      <c r="BI146"/>
      <c r="BJ146"/>
      <c r="BK146"/>
      <c r="BL146"/>
      <c r="BM146"/>
    </row>
    <row r="147" spans="1:65" x14ac:dyDescent="0.25">
      <c r="A147" s="232">
        <v>41418</v>
      </c>
      <c r="B147" s="344">
        <v>5.95</v>
      </c>
      <c r="C147" s="345">
        <v>5.19</v>
      </c>
      <c r="D147"/>
      <c r="E147"/>
      <c r="F147"/>
      <c r="G147"/>
      <c r="H147" s="344">
        <v>7.84</v>
      </c>
      <c r="I147" s="344">
        <v>2.09</v>
      </c>
      <c r="J147"/>
      <c r="K147"/>
      <c r="L147"/>
      <c r="M147"/>
      <c r="N147" s="346">
        <v>37</v>
      </c>
      <c r="O147"/>
      <c r="P147"/>
      <c r="Q147"/>
      <c r="R147" s="346">
        <v>0</v>
      </c>
      <c r="S147" s="345">
        <v>0.753</v>
      </c>
      <c r="T147"/>
      <c r="U147"/>
      <c r="V147" s="345">
        <v>9.7000000000000003E-2</v>
      </c>
      <c r="W147" s="345">
        <v>8.4000000000000005E-2</v>
      </c>
      <c r="X147"/>
      <c r="Y147"/>
      <c r="Z147"/>
      <c r="AA147"/>
      <c r="AB147"/>
      <c r="AC147" s="347">
        <v>26.1</v>
      </c>
      <c r="AD147"/>
      <c r="AE147"/>
      <c r="AF147"/>
      <c r="AG147"/>
      <c r="AH147" s="395">
        <v>52.2</v>
      </c>
      <c r="AI147"/>
      <c r="AJ147" s="347">
        <v>23</v>
      </c>
      <c r="AK147"/>
      <c r="AL147" s="347">
        <v>5.3</v>
      </c>
      <c r="AM147" s="345">
        <v>3.3000000000000002E-2</v>
      </c>
      <c r="AN147"/>
      <c r="AO147" s="347">
        <v>8.9</v>
      </c>
      <c r="AP147" s="344">
        <v>80</v>
      </c>
      <c r="AQ147" s="345">
        <v>0.59</v>
      </c>
      <c r="AR147"/>
      <c r="AS147"/>
      <c r="AT147"/>
      <c r="AU147"/>
      <c r="AV147" s="345">
        <v>14.03</v>
      </c>
      <c r="AW147" s="345">
        <v>13.54</v>
      </c>
      <c r="AX147"/>
      <c r="AY147"/>
      <c r="AZ147"/>
      <c r="BA147"/>
      <c r="BB147"/>
      <c r="BC147"/>
      <c r="BD147" s="344">
        <v>30.04</v>
      </c>
      <c r="BE147" s="344"/>
      <c r="BF147" s="344">
        <v>13.26</v>
      </c>
      <c r="BG147"/>
      <c r="BH147"/>
      <c r="BI147"/>
      <c r="BJ147"/>
      <c r="BK147"/>
      <c r="BL147"/>
      <c r="BM147"/>
    </row>
    <row r="148" spans="1:65" x14ac:dyDescent="0.25">
      <c r="A148" s="232">
        <v>41419</v>
      </c>
      <c r="B148" s="344">
        <v>6.56</v>
      </c>
      <c r="C148" s="345">
        <v>5.24</v>
      </c>
      <c r="D148"/>
      <c r="E148"/>
      <c r="F148"/>
      <c r="G148"/>
      <c r="H148" s="344">
        <v>7.6</v>
      </c>
      <c r="I148" s="344">
        <v>2.0499999999999998</v>
      </c>
      <c r="J148"/>
      <c r="K148"/>
      <c r="L148"/>
      <c r="M148"/>
      <c r="N148" s="346">
        <v>34</v>
      </c>
      <c r="O148"/>
      <c r="P148"/>
      <c r="Q148"/>
      <c r="R148" s="346">
        <v>0</v>
      </c>
      <c r="S148" s="345">
        <v>0.93899999999999995</v>
      </c>
      <c r="T148"/>
      <c r="U148"/>
      <c r="V148" s="345">
        <v>0.10100000000000001</v>
      </c>
      <c r="W148" s="345">
        <v>7.9000000000000001E-2</v>
      </c>
      <c r="X148"/>
      <c r="Y148"/>
      <c r="Z148"/>
      <c r="AA148"/>
      <c r="AB148"/>
      <c r="AC148" s="347">
        <v>28.6</v>
      </c>
      <c r="AD148"/>
      <c r="AE148"/>
      <c r="AF148"/>
      <c r="AG148"/>
      <c r="AH148" s="395">
        <v>57.2</v>
      </c>
      <c r="AI148"/>
      <c r="AJ148" s="347">
        <v>26.3</v>
      </c>
      <c r="AK148"/>
      <c r="AL148" s="347">
        <v>6.5</v>
      </c>
      <c r="AM148" s="345">
        <v>0.59</v>
      </c>
      <c r="AN148"/>
      <c r="AO148" s="347">
        <v>9.1999999999999993</v>
      </c>
      <c r="AP148" s="344">
        <v>60</v>
      </c>
      <c r="AQ148" s="345">
        <v>0.08</v>
      </c>
      <c r="AR148"/>
      <c r="AS148"/>
      <c r="AT148"/>
      <c r="AU148"/>
      <c r="AV148" s="345">
        <v>13.298</v>
      </c>
      <c r="AW148" s="345">
        <v>12.784000000000001</v>
      </c>
      <c r="AX148"/>
      <c r="AY148"/>
      <c r="AZ148"/>
      <c r="BA148"/>
      <c r="BB148"/>
      <c r="BC148"/>
      <c r="BD148" s="344">
        <v>29.11</v>
      </c>
      <c r="BE148" s="344"/>
      <c r="BF148" s="344">
        <v>12.93</v>
      </c>
      <c r="BG148"/>
      <c r="BH148"/>
      <c r="BI148"/>
      <c r="BJ148"/>
      <c r="BK148"/>
      <c r="BL148"/>
      <c r="BM148"/>
    </row>
    <row r="149" spans="1:65" x14ac:dyDescent="0.25">
      <c r="A149" s="232">
        <v>41420</v>
      </c>
      <c r="B149" s="344">
        <v>6.58</v>
      </c>
      <c r="C149" s="345">
        <v>5.28</v>
      </c>
      <c r="D149"/>
      <c r="E149"/>
      <c r="F149"/>
      <c r="G149"/>
      <c r="H149" s="344">
        <v>8.1300000000000008</v>
      </c>
      <c r="I149" s="344">
        <v>2.0299999999999998</v>
      </c>
      <c r="J149"/>
      <c r="K149"/>
      <c r="L149"/>
      <c r="M149"/>
      <c r="N149" s="346">
        <v>36</v>
      </c>
      <c r="O149"/>
      <c r="P149"/>
      <c r="Q149"/>
      <c r="R149" s="346">
        <v>0</v>
      </c>
      <c r="S149" s="345">
        <v>0.86399999999999999</v>
      </c>
      <c r="T149"/>
      <c r="U149"/>
      <c r="V149" s="345">
        <v>9.6000000000000002E-2</v>
      </c>
      <c r="W149" s="345">
        <v>8.5000000000000006E-2</v>
      </c>
      <c r="X149"/>
      <c r="Y149"/>
      <c r="Z149"/>
      <c r="AA149"/>
      <c r="AB149"/>
      <c r="AC149" s="347">
        <v>28.7</v>
      </c>
      <c r="AD149"/>
      <c r="AE149"/>
      <c r="AF149"/>
      <c r="AG149"/>
      <c r="AH149" s="395">
        <v>57.5</v>
      </c>
      <c r="AI149"/>
      <c r="AJ149" s="347">
        <v>23.9</v>
      </c>
      <c r="AK149"/>
      <c r="AL149" s="347">
        <v>6.4</v>
      </c>
      <c r="AM149" s="345">
        <v>5.3999999999999999E-2</v>
      </c>
      <c r="AN149"/>
      <c r="AO149" s="347">
        <v>9.3000000000000007</v>
      </c>
      <c r="AP149" s="396">
        <f>(AP147+AP148)/2</f>
        <v>70</v>
      </c>
      <c r="AQ149" s="397">
        <f>(AQ147+AQ148)/2</f>
        <v>0.33499999999999996</v>
      </c>
      <c r="AR149"/>
      <c r="AS149"/>
      <c r="AT149"/>
      <c r="AU149"/>
      <c r="AV149" s="345">
        <v>13.2</v>
      </c>
      <c r="AW149" s="345">
        <v>12.31</v>
      </c>
      <c r="AX149"/>
      <c r="AY149"/>
      <c r="AZ149"/>
      <c r="BA149"/>
      <c r="BB149"/>
      <c r="BC149"/>
      <c r="BD149" s="396">
        <f>(BD147+BD148)/2</f>
        <v>29.574999999999999</v>
      </c>
      <c r="BE149" s="344"/>
      <c r="BF149" s="344">
        <v>13.36</v>
      </c>
      <c r="BG149"/>
      <c r="BH149"/>
      <c r="BI149"/>
      <c r="BJ149"/>
      <c r="BK149"/>
      <c r="BL149"/>
      <c r="BM149"/>
    </row>
    <row r="150" spans="1:65" x14ac:dyDescent="0.25">
      <c r="A150" s="232">
        <v>41421</v>
      </c>
      <c r="B150" s="396">
        <f t="shared" ref="B150" si="242">(B148+B149)/2</f>
        <v>6.57</v>
      </c>
      <c r="C150" s="397">
        <f>(C148+C149)/2</f>
        <v>5.26</v>
      </c>
      <c r="D150"/>
      <c r="E150"/>
      <c r="F150"/>
      <c r="G150"/>
      <c r="H150" s="396">
        <f>(H148+H149)/2</f>
        <v>7.8650000000000002</v>
      </c>
      <c r="I150" s="344">
        <v>1.91</v>
      </c>
      <c r="J150"/>
      <c r="K150"/>
      <c r="L150"/>
      <c r="M150"/>
      <c r="N150" s="398">
        <f t="shared" ref="N150" si="243">(N148+N149)/2</f>
        <v>35</v>
      </c>
      <c r="O150"/>
      <c r="P150"/>
      <c r="Q150"/>
      <c r="R150" s="398">
        <f t="shared" ref="R150" si="244">(R148+R149)/2</f>
        <v>0</v>
      </c>
      <c r="S150" s="397">
        <f>(S148+S149)/2</f>
        <v>0.90149999999999997</v>
      </c>
      <c r="T150"/>
      <c r="U150"/>
      <c r="V150" s="397">
        <f t="shared" ref="V150:W150" si="245">(V148+V149)/2</f>
        <v>9.8500000000000004E-2</v>
      </c>
      <c r="W150" s="397">
        <f t="shared" si="245"/>
        <v>8.2000000000000003E-2</v>
      </c>
      <c r="X150"/>
      <c r="Y150"/>
      <c r="Z150"/>
      <c r="AA150"/>
      <c r="AB150"/>
      <c r="AC150" s="399">
        <f t="shared" ref="AC150" si="246">(AC148+AC149)/2</f>
        <v>28.65</v>
      </c>
      <c r="AD150"/>
      <c r="AE150"/>
      <c r="AF150"/>
      <c r="AG150"/>
      <c r="AH150" s="400">
        <f t="shared" ref="AH150" si="247">(AH148+AH149)/2</f>
        <v>57.35</v>
      </c>
      <c r="AI150"/>
      <c r="AJ150" s="399">
        <f t="shared" ref="AJ150" si="248">(AJ148+AJ149)/2</f>
        <v>25.1</v>
      </c>
      <c r="AK150"/>
      <c r="AL150" s="399">
        <f t="shared" ref="AL150:AM150" si="249">(AL148+AL149)/2</f>
        <v>6.45</v>
      </c>
      <c r="AM150" s="397">
        <f t="shared" si="249"/>
        <v>0.32200000000000001</v>
      </c>
      <c r="AN150"/>
      <c r="AO150" s="399">
        <f t="shared" ref="AO150:AQ150" si="250">(AO148+AO149)/2</f>
        <v>9.25</v>
      </c>
      <c r="AP150" s="396">
        <f t="shared" si="250"/>
        <v>65</v>
      </c>
      <c r="AQ150" s="397">
        <f t="shared" si="250"/>
        <v>0.20749999999999999</v>
      </c>
      <c r="AR150"/>
      <c r="AS150"/>
      <c r="AT150"/>
      <c r="AU150"/>
      <c r="AV150" s="345">
        <v>12.917999999999999</v>
      </c>
      <c r="AW150" s="345">
        <v>12.002000000000001</v>
      </c>
      <c r="AX150"/>
      <c r="AY150"/>
      <c r="AZ150"/>
      <c r="BA150"/>
      <c r="BB150"/>
      <c r="BC150"/>
      <c r="BD150" s="344">
        <v>28.17</v>
      </c>
      <c r="BE150" s="344"/>
      <c r="BF150" s="344">
        <v>13.36</v>
      </c>
      <c r="BG150"/>
      <c r="BH150"/>
      <c r="BI150"/>
      <c r="BJ150"/>
      <c r="BK150"/>
      <c r="BL150"/>
      <c r="BM150"/>
    </row>
    <row r="151" spans="1:65" x14ac:dyDescent="0.25">
      <c r="A151" s="232">
        <v>41422</v>
      </c>
      <c r="B151" s="344">
        <v>5.61</v>
      </c>
      <c r="C151" s="345">
        <v>5.34</v>
      </c>
      <c r="D151"/>
      <c r="E151"/>
      <c r="F151"/>
      <c r="G151"/>
      <c r="H151" s="344">
        <v>7.78</v>
      </c>
      <c r="I151" s="344">
        <v>1.97</v>
      </c>
      <c r="J151"/>
      <c r="K151"/>
      <c r="L151"/>
      <c r="M151"/>
      <c r="N151" s="346">
        <v>37</v>
      </c>
      <c r="O151"/>
      <c r="P151"/>
      <c r="Q151"/>
      <c r="R151" s="346">
        <v>0</v>
      </c>
      <c r="S151" s="345">
        <v>1.0580000000000001</v>
      </c>
      <c r="T151"/>
      <c r="U151"/>
      <c r="V151" s="345">
        <v>0.09</v>
      </c>
      <c r="W151" s="345">
        <v>8.3000000000000004E-2</v>
      </c>
      <c r="X151"/>
      <c r="Y151"/>
      <c r="Z151"/>
      <c r="AA151"/>
      <c r="AB151"/>
      <c r="AC151" s="347">
        <v>26</v>
      </c>
      <c r="AD151"/>
      <c r="AE151"/>
      <c r="AF151"/>
      <c r="AG151"/>
      <c r="AH151" s="395">
        <v>52</v>
      </c>
      <c r="AI151"/>
      <c r="AJ151" s="347">
        <v>23.5</v>
      </c>
      <c r="AK151"/>
      <c r="AL151" s="347">
        <v>6.2</v>
      </c>
      <c r="AM151" s="345">
        <v>4.9000000000000002E-2</v>
      </c>
      <c r="AN151"/>
      <c r="AO151" s="347">
        <v>10.6</v>
      </c>
      <c r="AP151" s="344">
        <v>90</v>
      </c>
      <c r="AQ151" s="345">
        <v>1.02</v>
      </c>
      <c r="AR151"/>
      <c r="AS151"/>
      <c r="AT151"/>
      <c r="AU151"/>
      <c r="AV151" s="345">
        <v>14.728999999999999</v>
      </c>
      <c r="AW151" s="345">
        <v>13.714</v>
      </c>
      <c r="AX151"/>
      <c r="AY151"/>
      <c r="AZ151"/>
      <c r="BA151"/>
      <c r="BB151"/>
      <c r="BC151"/>
      <c r="BD151" s="344">
        <v>29.26</v>
      </c>
      <c r="BE151" s="344"/>
      <c r="BF151" s="344">
        <v>12.33</v>
      </c>
      <c r="BG151"/>
      <c r="BH151"/>
      <c r="BI151"/>
      <c r="BJ151"/>
      <c r="BK151"/>
      <c r="BL151"/>
      <c r="BM151"/>
    </row>
    <row r="152" spans="1:65" x14ac:dyDescent="0.25">
      <c r="A152" s="232">
        <v>41423</v>
      </c>
      <c r="B152" s="344">
        <v>5.72</v>
      </c>
      <c r="C152" s="345">
        <v>5.49</v>
      </c>
      <c r="D152"/>
      <c r="E152"/>
      <c r="F152"/>
      <c r="G152"/>
      <c r="H152" s="344">
        <v>7.78</v>
      </c>
      <c r="I152" s="344">
        <v>1.98</v>
      </c>
      <c r="J152"/>
      <c r="K152"/>
      <c r="L152"/>
      <c r="M152"/>
      <c r="N152" s="346">
        <v>36</v>
      </c>
      <c r="O152"/>
      <c r="P152"/>
      <c r="Q152"/>
      <c r="R152" s="346">
        <v>0</v>
      </c>
      <c r="S152" s="345">
        <v>1.256</v>
      </c>
      <c r="T152"/>
      <c r="U152"/>
      <c r="V152" s="345">
        <v>9.4E-2</v>
      </c>
      <c r="W152" s="376">
        <v>8.5999999999999993E-2</v>
      </c>
      <c r="X152"/>
      <c r="Y152"/>
      <c r="Z152"/>
      <c r="AA152"/>
      <c r="AB152"/>
      <c r="AC152" s="347">
        <v>28.1</v>
      </c>
      <c r="AD152"/>
      <c r="AE152"/>
      <c r="AF152"/>
      <c r="AG152"/>
      <c r="AH152" s="395">
        <v>56.2</v>
      </c>
      <c r="AI152"/>
      <c r="AJ152" s="347">
        <v>23.7</v>
      </c>
      <c r="AK152"/>
      <c r="AL152" s="347">
        <v>6.5</v>
      </c>
      <c r="AM152" s="345">
        <v>5.1999999999999998E-2</v>
      </c>
      <c r="AN152"/>
      <c r="AO152" s="347">
        <v>10.8</v>
      </c>
      <c r="AP152" s="396">
        <f t="shared" ref="AP152:AQ155" si="251">(AP150+AP151)/2</f>
        <v>77.5</v>
      </c>
      <c r="AQ152" s="397">
        <f t="shared" si="251"/>
        <v>0.61375000000000002</v>
      </c>
      <c r="AR152"/>
      <c r="AS152"/>
      <c r="AT152"/>
      <c r="AU152"/>
      <c r="AV152" s="345">
        <v>14.372999999999999</v>
      </c>
      <c r="AW152" s="345">
        <v>13.443</v>
      </c>
      <c r="AX152"/>
      <c r="AY152"/>
      <c r="AZ152"/>
      <c r="BA152"/>
      <c r="BB152"/>
      <c r="BC152"/>
      <c r="BD152" s="344">
        <v>31.36</v>
      </c>
      <c r="BE152" s="344"/>
      <c r="BF152" s="344">
        <v>12.54</v>
      </c>
      <c r="BG152"/>
      <c r="BH152"/>
      <c r="BI152"/>
      <c r="BJ152"/>
      <c r="BK152"/>
      <c r="BL152"/>
      <c r="BM152"/>
    </row>
    <row r="153" spans="1:65" x14ac:dyDescent="0.25">
      <c r="A153" s="232">
        <v>41424</v>
      </c>
      <c r="B153" s="344">
        <v>5.94</v>
      </c>
      <c r="C153" s="345">
        <v>5.22</v>
      </c>
      <c r="D153"/>
      <c r="E153"/>
      <c r="F153"/>
      <c r="G153"/>
      <c r="H153" s="344">
        <v>7.76</v>
      </c>
      <c r="I153" s="344">
        <v>1.97</v>
      </c>
      <c r="J153"/>
      <c r="K153"/>
      <c r="L153"/>
      <c r="M153"/>
      <c r="N153" s="346">
        <v>39</v>
      </c>
      <c r="O153"/>
      <c r="P153"/>
      <c r="Q153"/>
      <c r="R153" s="346">
        <v>0</v>
      </c>
      <c r="S153" s="345">
        <v>0.91800000000000004</v>
      </c>
      <c r="T153"/>
      <c r="U153"/>
      <c r="V153" s="345">
        <v>8.6999999999999994E-2</v>
      </c>
      <c r="W153" s="345">
        <v>7.3999999999999996E-2</v>
      </c>
      <c r="X153"/>
      <c r="Y153"/>
      <c r="Z153"/>
      <c r="AA153"/>
      <c r="AB153"/>
      <c r="AC153" s="347">
        <v>29.3</v>
      </c>
      <c r="AD153"/>
      <c r="AE153"/>
      <c r="AF153"/>
      <c r="AG153"/>
      <c r="AH153" s="395">
        <v>58.6</v>
      </c>
      <c r="AI153"/>
      <c r="AJ153" s="347">
        <v>24.3</v>
      </c>
      <c r="AK153"/>
      <c r="AL153" s="347">
        <v>6.2</v>
      </c>
      <c r="AM153" s="345">
        <v>6.0999999999999999E-2</v>
      </c>
      <c r="AN153"/>
      <c r="AO153" s="347">
        <v>10.8</v>
      </c>
      <c r="AP153" s="396">
        <f t="shared" si="251"/>
        <v>83.75</v>
      </c>
      <c r="AQ153" s="397">
        <f t="shared" si="251"/>
        <v>0.81687500000000002</v>
      </c>
      <c r="AR153"/>
      <c r="AS153"/>
      <c r="AT153"/>
      <c r="AU153"/>
      <c r="AV153" s="345">
        <v>14.786</v>
      </c>
      <c r="AW153" s="345">
        <v>14.3</v>
      </c>
      <c r="AX153"/>
      <c r="AY153"/>
      <c r="AZ153"/>
      <c r="BA153"/>
      <c r="BB153"/>
      <c r="BC153"/>
      <c r="BD153" s="344">
        <v>31.36</v>
      </c>
      <c r="BE153" s="344"/>
      <c r="BF153" s="344">
        <v>12.54</v>
      </c>
      <c r="BG153"/>
      <c r="BH153"/>
      <c r="BI153"/>
      <c r="BJ153"/>
      <c r="BK153"/>
      <c r="BL153"/>
      <c r="BM153"/>
    </row>
    <row r="154" spans="1:65" x14ac:dyDescent="0.25">
      <c r="A154" s="232">
        <v>41425</v>
      </c>
      <c r="B154" s="344">
        <v>5.83</v>
      </c>
      <c r="C154" s="345">
        <v>5.24</v>
      </c>
      <c r="D154"/>
      <c r="E154"/>
      <c r="F154"/>
      <c r="G154"/>
      <c r="H154" s="344">
        <v>8.1</v>
      </c>
      <c r="I154" s="344">
        <v>1.96</v>
      </c>
      <c r="J154"/>
      <c r="K154"/>
      <c r="L154"/>
      <c r="M154"/>
      <c r="N154" s="346">
        <v>42</v>
      </c>
      <c r="O154"/>
      <c r="P154"/>
      <c r="Q154"/>
      <c r="R154" s="346">
        <v>0</v>
      </c>
      <c r="S154" s="345">
        <v>0.78600000000000003</v>
      </c>
      <c r="T154"/>
      <c r="U154"/>
      <c r="V154" s="345">
        <v>9.7000000000000003E-2</v>
      </c>
      <c r="W154" s="345">
        <v>8.4000000000000005E-2</v>
      </c>
      <c r="X154"/>
      <c r="Y154"/>
      <c r="Z154"/>
      <c r="AA154"/>
      <c r="AB154"/>
      <c r="AC154" s="347">
        <v>30.1</v>
      </c>
      <c r="AD154"/>
      <c r="AE154"/>
      <c r="AF154"/>
      <c r="AG154"/>
      <c r="AH154" s="395">
        <v>60.2</v>
      </c>
      <c r="AI154"/>
      <c r="AJ154" s="347">
        <v>23.9</v>
      </c>
      <c r="AK154"/>
      <c r="AL154" s="347">
        <v>6.5</v>
      </c>
      <c r="AM154" s="345">
        <v>6.9000000000000006E-2</v>
      </c>
      <c r="AN154"/>
      <c r="AO154" s="347">
        <v>10.7</v>
      </c>
      <c r="AP154" s="396">
        <f t="shared" si="251"/>
        <v>80.625</v>
      </c>
      <c r="AQ154" s="397">
        <f t="shared" si="251"/>
        <v>0.71531250000000002</v>
      </c>
      <c r="AR154"/>
      <c r="AS154"/>
      <c r="AT154"/>
      <c r="AU154"/>
      <c r="AV154" s="345">
        <v>15.177</v>
      </c>
      <c r="AW154" s="345">
        <v>14.224</v>
      </c>
      <c r="AX154"/>
      <c r="AY154"/>
      <c r="AZ154"/>
      <c r="BA154"/>
      <c r="BB154"/>
      <c r="BC154"/>
      <c r="BD154" s="344">
        <v>31.36</v>
      </c>
      <c r="BE154" s="344"/>
      <c r="BF154" s="344">
        <v>12.54</v>
      </c>
      <c r="BG154"/>
      <c r="BH154"/>
      <c r="BI154"/>
      <c r="BJ154"/>
      <c r="BK154"/>
      <c r="BL154"/>
      <c r="BM154"/>
    </row>
    <row r="155" spans="1:65" x14ac:dyDescent="0.25">
      <c r="A155" s="232">
        <v>41426</v>
      </c>
      <c r="B155" s="344">
        <v>5.79</v>
      </c>
      <c r="C155" s="345">
        <v>5.47</v>
      </c>
      <c r="D155"/>
      <c r="E155"/>
      <c r="F155"/>
      <c r="G155"/>
      <c r="H155" s="344">
        <v>7.99</v>
      </c>
      <c r="I155" s="396">
        <f>(I153+I154)/2</f>
        <v>1.9649999999999999</v>
      </c>
      <c r="J155"/>
      <c r="K155"/>
      <c r="L155"/>
      <c r="M155"/>
      <c r="N155" s="346">
        <v>43</v>
      </c>
      <c r="O155"/>
      <c r="P155"/>
      <c r="Q155"/>
      <c r="R155" s="346">
        <v>0</v>
      </c>
      <c r="S155" s="345">
        <v>0.77300000000000002</v>
      </c>
      <c r="T155"/>
      <c r="U155"/>
      <c r="V155" s="345">
        <v>0.107</v>
      </c>
      <c r="W155" s="345">
        <v>7.1999999999999995E-2</v>
      </c>
      <c r="X155"/>
      <c r="Y155"/>
      <c r="Z155"/>
      <c r="AA155"/>
      <c r="AB155"/>
      <c r="AC155" s="347">
        <v>30.4</v>
      </c>
      <c r="AD155"/>
      <c r="AE155"/>
      <c r="AF155"/>
      <c r="AG155"/>
      <c r="AH155" s="395">
        <v>60.8</v>
      </c>
      <c r="AI155"/>
      <c r="AJ155" s="347">
        <v>23.3</v>
      </c>
      <c r="AK155"/>
      <c r="AL155" s="347">
        <v>6.7</v>
      </c>
      <c r="AM155" s="345">
        <v>7.1999999999999995E-2</v>
      </c>
      <c r="AN155"/>
      <c r="AO155" s="347">
        <v>10.8</v>
      </c>
      <c r="AP155" s="396">
        <f t="shared" si="251"/>
        <v>82.1875</v>
      </c>
      <c r="AQ155" s="397">
        <f t="shared" si="251"/>
        <v>0.76609375000000002</v>
      </c>
      <c r="AR155"/>
      <c r="AS155"/>
      <c r="AT155"/>
      <c r="AU155"/>
      <c r="AV155" s="345">
        <v>14.215999999999999</v>
      </c>
      <c r="AW155" s="345">
        <v>13.726000000000001</v>
      </c>
      <c r="AX155"/>
      <c r="AY155"/>
      <c r="AZ155"/>
      <c r="BA155"/>
      <c r="BB155"/>
      <c r="BC155"/>
      <c r="BD155" s="344">
        <v>31.34</v>
      </c>
      <c r="BE155" s="344"/>
      <c r="BF155" s="344">
        <v>12.07</v>
      </c>
      <c r="BG155"/>
      <c r="BH155"/>
      <c r="BI155"/>
      <c r="BJ155"/>
      <c r="BK155"/>
      <c r="BL155"/>
      <c r="BM155"/>
    </row>
    <row r="156" spans="1:65" x14ac:dyDescent="0.25">
      <c r="A156" s="232">
        <v>41427</v>
      </c>
      <c r="B156" s="344">
        <v>5.73</v>
      </c>
      <c r="C156" s="345">
        <v>5.49</v>
      </c>
      <c r="D156"/>
      <c r="E156"/>
      <c r="F156"/>
      <c r="G156"/>
      <c r="H156" s="344">
        <v>7.73</v>
      </c>
      <c r="I156" s="344">
        <v>1.96</v>
      </c>
      <c r="J156"/>
      <c r="K156"/>
      <c r="L156"/>
      <c r="M156"/>
      <c r="N156" s="346">
        <v>37</v>
      </c>
      <c r="O156"/>
      <c r="P156"/>
      <c r="Q156"/>
      <c r="R156" s="346">
        <v>0</v>
      </c>
      <c r="S156" s="345">
        <v>1.04</v>
      </c>
      <c r="T156"/>
      <c r="U156"/>
      <c r="V156" s="345">
        <v>0.113</v>
      </c>
      <c r="W156" s="345">
        <v>0.78100000000000003</v>
      </c>
      <c r="X156"/>
      <c r="Y156"/>
      <c r="Z156"/>
      <c r="AA156"/>
      <c r="AB156"/>
      <c r="AC156" s="347">
        <v>31.1</v>
      </c>
      <c r="AD156"/>
      <c r="AE156"/>
      <c r="AF156"/>
      <c r="AG156"/>
      <c r="AH156" s="395">
        <v>62.2</v>
      </c>
      <c r="AI156"/>
      <c r="AJ156" s="347">
        <v>23.1</v>
      </c>
      <c r="AK156"/>
      <c r="AL156" s="347">
        <v>6</v>
      </c>
      <c r="AM156" s="345">
        <v>6.4000000000000001E-2</v>
      </c>
      <c r="AN156"/>
      <c r="AO156" s="347">
        <v>10.9</v>
      </c>
      <c r="AP156" s="344">
        <v>70</v>
      </c>
      <c r="AQ156" s="345">
        <v>0.34</v>
      </c>
      <c r="AR156"/>
      <c r="AS156"/>
      <c r="AT156"/>
      <c r="AU156"/>
      <c r="AV156" s="345">
        <v>14.8</v>
      </c>
      <c r="AW156" s="345">
        <v>13.83</v>
      </c>
      <c r="AX156"/>
      <c r="AY156"/>
      <c r="AZ156"/>
      <c r="BA156"/>
      <c r="BB156"/>
      <c r="BC156"/>
      <c r="BD156" s="344">
        <v>30.11</v>
      </c>
      <c r="BE156" s="344"/>
      <c r="BF156" s="344">
        <v>11.12</v>
      </c>
      <c r="BG156"/>
      <c r="BH156"/>
      <c r="BI156"/>
      <c r="BJ156"/>
      <c r="BK156"/>
      <c r="BL156"/>
      <c r="BM156"/>
    </row>
    <row r="157" spans="1:65" x14ac:dyDescent="0.25">
      <c r="A157" s="232">
        <v>41428</v>
      </c>
      <c r="B157" s="396">
        <f t="shared" ref="B157:C157" si="252">(B155+B156)/2</f>
        <v>5.76</v>
      </c>
      <c r="C157" s="397">
        <f t="shared" si="252"/>
        <v>5.48</v>
      </c>
      <c r="D157"/>
      <c r="E157"/>
      <c r="F157"/>
      <c r="G157"/>
      <c r="H157" s="396">
        <f t="shared" ref="H157:I157" si="253">(H155+H156)/2</f>
        <v>7.86</v>
      </c>
      <c r="I157" s="396">
        <f t="shared" si="253"/>
        <v>1.9624999999999999</v>
      </c>
      <c r="J157"/>
      <c r="K157"/>
      <c r="L157"/>
      <c r="M157"/>
      <c r="N157" s="398">
        <f t="shared" ref="N157" si="254">(N155+N156)/2</f>
        <v>40</v>
      </c>
      <c r="O157"/>
      <c r="P157"/>
      <c r="Q157"/>
      <c r="R157" s="398">
        <f t="shared" ref="R157:S157" si="255">(R155+R156)/2</f>
        <v>0</v>
      </c>
      <c r="S157" s="397">
        <f t="shared" si="255"/>
        <v>0.90650000000000008</v>
      </c>
      <c r="T157"/>
      <c r="U157"/>
      <c r="V157" s="397">
        <f t="shared" ref="V157:W157" si="256">(V155+V156)/2</f>
        <v>0.11</v>
      </c>
      <c r="W157" s="397">
        <f t="shared" si="256"/>
        <v>0.42649999999999999</v>
      </c>
      <c r="X157"/>
      <c r="Y157"/>
      <c r="Z157"/>
      <c r="AA157"/>
      <c r="AB157"/>
      <c r="AC157" s="399">
        <f t="shared" ref="AC157" si="257">(AC155+AC156)/2</f>
        <v>30.75</v>
      </c>
      <c r="AD157"/>
      <c r="AE157"/>
      <c r="AF157"/>
      <c r="AG157"/>
      <c r="AH157" s="400">
        <f t="shared" ref="AH157" si="258">(AH155+AH156)/2</f>
        <v>61.5</v>
      </c>
      <c r="AI157"/>
      <c r="AJ157" s="399">
        <f t="shared" ref="AJ157" si="259">(AJ155+AJ156)/2</f>
        <v>23.200000000000003</v>
      </c>
      <c r="AK157"/>
      <c r="AL157" s="399">
        <f t="shared" ref="AL157:AM157" si="260">(AL155+AL156)/2</f>
        <v>6.35</v>
      </c>
      <c r="AM157" s="397">
        <f t="shared" si="260"/>
        <v>6.8000000000000005E-2</v>
      </c>
      <c r="AN157"/>
      <c r="AO157" s="399">
        <f t="shared" ref="AO157:AQ157" si="261">(AO155+AO156)/2</f>
        <v>10.850000000000001</v>
      </c>
      <c r="AP157" s="396">
        <f t="shared" si="261"/>
        <v>76.09375</v>
      </c>
      <c r="AQ157" s="397">
        <f t="shared" si="261"/>
        <v>0.55304687500000005</v>
      </c>
      <c r="AR157"/>
      <c r="AS157"/>
      <c r="AT157"/>
      <c r="AU157"/>
      <c r="AV157" s="397">
        <f t="shared" ref="AV157:AW157" si="262">(AV155+AV156)/2</f>
        <v>14.507999999999999</v>
      </c>
      <c r="AW157" s="397">
        <f t="shared" si="262"/>
        <v>13.778</v>
      </c>
      <c r="AX157"/>
      <c r="AY157"/>
      <c r="AZ157"/>
      <c r="BA157"/>
      <c r="BB157"/>
      <c r="BC157"/>
      <c r="BD157" s="396">
        <f t="shared" ref="BD157" si="263">(BD155+BD156)/2</f>
        <v>30.725000000000001</v>
      </c>
      <c r="BE157" s="344"/>
      <c r="BF157" s="396">
        <f>(BF155+BF156)/2</f>
        <v>11.594999999999999</v>
      </c>
      <c r="BG157"/>
      <c r="BH157"/>
      <c r="BI157"/>
      <c r="BJ157"/>
      <c r="BK157"/>
      <c r="BL157"/>
      <c r="BM157"/>
    </row>
    <row r="158" spans="1:65" x14ac:dyDescent="0.25">
      <c r="A158" s="232">
        <v>41429</v>
      </c>
      <c r="B158" s="344">
        <v>6.32</v>
      </c>
      <c r="C158" s="345">
        <v>5.47</v>
      </c>
      <c r="D158"/>
      <c r="E158"/>
      <c r="F158"/>
      <c r="G158"/>
      <c r="H158" s="344">
        <v>7.37</v>
      </c>
      <c r="I158" s="344">
        <v>1.89</v>
      </c>
      <c r="J158"/>
      <c r="K158"/>
      <c r="L158"/>
      <c r="M158"/>
      <c r="N158" s="346">
        <v>31</v>
      </c>
      <c r="O158"/>
      <c r="P158"/>
      <c r="Q158"/>
      <c r="R158" s="346">
        <v>0</v>
      </c>
      <c r="S158" s="345">
        <v>0.90500000000000003</v>
      </c>
      <c r="T158"/>
      <c r="U158"/>
      <c r="V158" s="345">
        <v>0.123</v>
      </c>
      <c r="W158" s="345">
        <v>7.0000000000000007E-2</v>
      </c>
      <c r="X158"/>
      <c r="Y158"/>
      <c r="Z158"/>
      <c r="AA158"/>
      <c r="AB158"/>
      <c r="AC158" s="347">
        <v>26.6</v>
      </c>
      <c r="AD158"/>
      <c r="AE158"/>
      <c r="AF158"/>
      <c r="AG158"/>
      <c r="AH158" s="395">
        <v>53.3</v>
      </c>
      <c r="AI158"/>
      <c r="AJ158" s="347">
        <v>26.3</v>
      </c>
      <c r="AK158"/>
      <c r="AL158" s="347">
        <v>7</v>
      </c>
      <c r="AM158" s="345">
        <v>3.7999999999999999E-2</v>
      </c>
      <c r="AN158"/>
      <c r="AO158" s="347">
        <v>11.6</v>
      </c>
      <c r="AP158" s="344">
        <v>70</v>
      </c>
      <c r="AQ158" s="345">
        <v>0.56000000000000005</v>
      </c>
      <c r="AR158"/>
      <c r="AS158"/>
      <c r="AT158"/>
      <c r="AU158"/>
      <c r="AV158" s="345">
        <v>13.94</v>
      </c>
      <c r="AW158" s="345">
        <v>12.996</v>
      </c>
      <c r="AX158"/>
      <c r="AY158"/>
      <c r="AZ158"/>
      <c r="BA158"/>
      <c r="BB158"/>
      <c r="BC158"/>
      <c r="BD158" s="344">
        <v>24.88</v>
      </c>
      <c r="BE158" s="344"/>
      <c r="BF158" s="344">
        <v>11.11</v>
      </c>
      <c r="BG158"/>
      <c r="BH158"/>
      <c r="BI158"/>
      <c r="BJ158"/>
      <c r="BK158"/>
      <c r="BL158"/>
      <c r="BM158"/>
    </row>
    <row r="159" spans="1:65" x14ac:dyDescent="0.25">
      <c r="A159" s="232">
        <v>41430</v>
      </c>
      <c r="B159" s="344">
        <v>6.04</v>
      </c>
      <c r="C159" s="345">
        <v>5.37</v>
      </c>
      <c r="D159"/>
      <c r="E159"/>
      <c r="F159"/>
      <c r="G159"/>
      <c r="H159" s="344">
        <v>7.05</v>
      </c>
      <c r="I159" s="344">
        <v>1.91</v>
      </c>
      <c r="J159"/>
      <c r="K159"/>
      <c r="L159"/>
      <c r="M159"/>
      <c r="N159" s="346">
        <v>33</v>
      </c>
      <c r="O159"/>
      <c r="P159"/>
      <c r="Q159"/>
      <c r="R159" s="346">
        <v>0</v>
      </c>
      <c r="S159" s="345">
        <v>0.90700000000000003</v>
      </c>
      <c r="T159"/>
      <c r="U159"/>
      <c r="V159" s="345">
        <v>0.104</v>
      </c>
      <c r="W159" s="345">
        <v>6.3E-2</v>
      </c>
      <c r="X159"/>
      <c r="Y159"/>
      <c r="Z159"/>
      <c r="AA159"/>
      <c r="AB159"/>
      <c r="AC159" s="347">
        <v>27.4</v>
      </c>
      <c r="AD159"/>
      <c r="AE159"/>
      <c r="AF159"/>
      <c r="AG159"/>
      <c r="AH159" s="395">
        <v>55.8</v>
      </c>
      <c r="AI159"/>
      <c r="AJ159" s="347">
        <v>25.8</v>
      </c>
      <c r="AK159"/>
      <c r="AL159" s="347">
        <v>6.9</v>
      </c>
      <c r="AM159" s="345">
        <v>4.2000000000000003E-2</v>
      </c>
      <c r="AN159"/>
      <c r="AO159" s="347">
        <v>11.6</v>
      </c>
      <c r="AP159" s="396">
        <f>(AP157+AP158)/2</f>
        <v>73.046875</v>
      </c>
      <c r="AQ159" s="397">
        <f>(AQ157+AQ158)/2</f>
        <v>0.55652343750000011</v>
      </c>
      <c r="AR159"/>
      <c r="AS159"/>
      <c r="AT159"/>
      <c r="AU159"/>
      <c r="AV159" s="345">
        <v>13.788</v>
      </c>
      <c r="AW159" s="345">
        <v>13.333</v>
      </c>
      <c r="AX159"/>
      <c r="AY159"/>
      <c r="AZ159"/>
      <c r="BA159"/>
      <c r="BB159"/>
      <c r="BC159"/>
      <c r="BD159" s="344">
        <v>27.72</v>
      </c>
      <c r="BE159" s="344"/>
      <c r="BF159" s="344">
        <v>11.11</v>
      </c>
      <c r="BG159"/>
      <c r="BH159"/>
      <c r="BI159"/>
      <c r="BJ159"/>
      <c r="BK159"/>
      <c r="BL159"/>
      <c r="BM159"/>
    </row>
    <row r="160" spans="1:65" x14ac:dyDescent="0.25">
      <c r="A160" s="232">
        <v>41431</v>
      </c>
      <c r="B160" s="344">
        <v>5.85</v>
      </c>
      <c r="C160" s="345">
        <v>5.25</v>
      </c>
      <c r="D160"/>
      <c r="E160"/>
      <c r="F160"/>
      <c r="G160"/>
      <c r="H160" s="344">
        <v>7.03</v>
      </c>
      <c r="I160" s="344">
        <v>1.96</v>
      </c>
      <c r="J160"/>
      <c r="K160"/>
      <c r="L160"/>
      <c r="M160"/>
      <c r="N160" s="346">
        <v>20</v>
      </c>
      <c r="O160"/>
      <c r="P160"/>
      <c r="Q160"/>
      <c r="R160" s="346">
        <v>0</v>
      </c>
      <c r="S160" s="345">
        <v>0.94199999999999995</v>
      </c>
      <c r="T160"/>
      <c r="U160"/>
      <c r="V160" s="345">
        <v>6.7000000000000004E-2</v>
      </c>
      <c r="W160" s="345">
        <v>6.3E-2</v>
      </c>
      <c r="X160"/>
      <c r="Y160"/>
      <c r="Z160"/>
      <c r="AA160"/>
      <c r="AB160"/>
      <c r="AC160" s="347">
        <v>27.7</v>
      </c>
      <c r="AD160"/>
      <c r="AE160"/>
      <c r="AF160"/>
      <c r="AG160"/>
      <c r="AH160" s="395">
        <v>55.4</v>
      </c>
      <c r="AI160"/>
      <c r="AJ160" s="347">
        <v>25.4</v>
      </c>
      <c r="AK160"/>
      <c r="AL160" s="347">
        <v>5.7</v>
      </c>
      <c r="AM160" s="345">
        <v>8.0000000000000002E-3</v>
      </c>
      <c r="AN160"/>
      <c r="AO160" s="347">
        <v>12.1</v>
      </c>
      <c r="AP160" s="344">
        <v>90</v>
      </c>
      <c r="AQ160" s="345">
        <v>1.22</v>
      </c>
      <c r="AR160"/>
      <c r="AS160"/>
      <c r="AT160"/>
      <c r="AU160"/>
      <c r="AV160" s="345">
        <v>13.77</v>
      </c>
      <c r="AW160" s="345">
        <v>12.85</v>
      </c>
      <c r="AX160"/>
      <c r="AY160"/>
      <c r="AZ160"/>
      <c r="BA160"/>
      <c r="BB160"/>
      <c r="BC160"/>
      <c r="BD160" s="344">
        <v>25.39</v>
      </c>
      <c r="BE160" s="344"/>
      <c r="BF160" s="344">
        <v>11.77</v>
      </c>
      <c r="BG160"/>
      <c r="BH160"/>
      <c r="BI160"/>
      <c r="BJ160"/>
      <c r="BK160"/>
      <c r="BL160"/>
      <c r="BM160"/>
    </row>
    <row r="161" spans="1:65" x14ac:dyDescent="0.25">
      <c r="A161" s="232">
        <v>41432</v>
      </c>
      <c r="B161" s="344">
        <v>5.91</v>
      </c>
      <c r="C161" s="345">
        <v>5.12</v>
      </c>
      <c r="D161"/>
      <c r="E161"/>
      <c r="F161"/>
      <c r="G161"/>
      <c r="H161" s="344">
        <v>7.76</v>
      </c>
      <c r="I161" s="344">
        <v>1.95</v>
      </c>
      <c r="J161"/>
      <c r="K161"/>
      <c r="L161"/>
      <c r="M161"/>
      <c r="N161" s="346">
        <v>26</v>
      </c>
      <c r="O161"/>
      <c r="P161"/>
      <c r="Q161"/>
      <c r="R161" s="346">
        <v>0</v>
      </c>
      <c r="S161" s="345">
        <v>0.751</v>
      </c>
      <c r="T161"/>
      <c r="U161"/>
      <c r="V161" s="345">
        <v>8.2000000000000003E-2</v>
      </c>
      <c r="W161" s="345">
        <v>7.8E-2</v>
      </c>
      <c r="X161"/>
      <c r="Y161"/>
      <c r="Z161"/>
      <c r="AA161"/>
      <c r="AB161"/>
      <c r="AC161" s="347">
        <v>28</v>
      </c>
      <c r="AD161"/>
      <c r="AE161"/>
      <c r="AF161"/>
      <c r="AG161"/>
      <c r="AH161" s="395">
        <v>56</v>
      </c>
      <c r="AI161"/>
      <c r="AJ161" s="347">
        <v>25</v>
      </c>
      <c r="AK161"/>
      <c r="AL161" s="347">
        <v>6</v>
      </c>
      <c r="AM161" s="345">
        <v>3.2000000000000001E-2</v>
      </c>
      <c r="AN161"/>
      <c r="AO161" s="347">
        <v>12.1</v>
      </c>
      <c r="AP161" s="344">
        <v>60</v>
      </c>
      <c r="AQ161" s="345">
        <v>0.17</v>
      </c>
      <c r="AR161"/>
      <c r="AS161"/>
      <c r="AT161"/>
      <c r="AU161"/>
      <c r="AV161" s="345">
        <v>13.904999999999999</v>
      </c>
      <c r="AW161" s="345">
        <v>12.872</v>
      </c>
      <c r="AX161"/>
      <c r="AY161"/>
      <c r="AZ161"/>
      <c r="BA161"/>
      <c r="BB161"/>
      <c r="BC161"/>
      <c r="BD161" s="344">
        <v>25.05</v>
      </c>
      <c r="BE161" s="344"/>
      <c r="BF161" s="344">
        <v>12.48</v>
      </c>
      <c r="BG161"/>
      <c r="BH161"/>
      <c r="BI161"/>
      <c r="BJ161"/>
      <c r="BK161"/>
      <c r="BL161"/>
      <c r="BM161"/>
    </row>
    <row r="162" spans="1:65" x14ac:dyDescent="0.25">
      <c r="A162" s="232">
        <v>41433</v>
      </c>
      <c r="B162" s="344">
        <v>5.53</v>
      </c>
      <c r="C162" s="345">
        <v>5.13</v>
      </c>
      <c r="D162"/>
      <c r="E162"/>
      <c r="F162"/>
      <c r="G162"/>
      <c r="H162" s="344">
        <v>7.84</v>
      </c>
      <c r="I162" s="344">
        <v>1.87</v>
      </c>
      <c r="J162"/>
      <c r="K162"/>
      <c r="L162"/>
      <c r="M162"/>
      <c r="N162" s="346">
        <v>23</v>
      </c>
      <c r="O162"/>
      <c r="P162"/>
      <c r="Q162"/>
      <c r="R162" s="346">
        <v>0</v>
      </c>
      <c r="S162" s="345">
        <v>0.84299999999999997</v>
      </c>
      <c r="T162"/>
      <c r="U162"/>
      <c r="V162" s="345">
        <v>8.6999999999999994E-2</v>
      </c>
      <c r="W162" s="345">
        <v>7.3999999999999996E-2</v>
      </c>
      <c r="X162"/>
      <c r="Y162"/>
      <c r="Z162"/>
      <c r="AA162"/>
      <c r="AB162"/>
      <c r="AC162" s="347">
        <v>28.6</v>
      </c>
      <c r="AD162"/>
      <c r="AE162"/>
      <c r="AF162"/>
      <c r="AG162"/>
      <c r="AH162" s="395">
        <v>57.2</v>
      </c>
      <c r="AI162"/>
      <c r="AJ162" s="347">
        <v>24.7</v>
      </c>
      <c r="AK162"/>
      <c r="AL162" s="347">
        <v>6.2</v>
      </c>
      <c r="AM162" s="345">
        <v>4.9000000000000002E-2</v>
      </c>
      <c r="AN162"/>
      <c r="AO162" s="347">
        <v>11.7</v>
      </c>
      <c r="AP162" s="344">
        <v>80</v>
      </c>
      <c r="AQ162" s="345">
        <v>0.96</v>
      </c>
      <c r="AR162"/>
      <c r="AS162"/>
      <c r="AT162"/>
      <c r="AU162"/>
      <c r="AV162" s="345">
        <v>13.837999999999999</v>
      </c>
      <c r="AW162" s="345">
        <v>12.834</v>
      </c>
      <c r="AX162"/>
      <c r="AY162"/>
      <c r="AZ162"/>
      <c r="BA162"/>
      <c r="BB162"/>
      <c r="BC162"/>
      <c r="BD162" s="344">
        <v>31.46</v>
      </c>
      <c r="BE162" s="344"/>
      <c r="BF162" s="344">
        <v>13.78</v>
      </c>
      <c r="BG162"/>
      <c r="BH162"/>
      <c r="BI162"/>
      <c r="BJ162"/>
      <c r="BK162"/>
      <c r="BL162"/>
      <c r="BM162"/>
    </row>
    <row r="163" spans="1:65" x14ac:dyDescent="0.25">
      <c r="A163" s="232">
        <v>41434</v>
      </c>
      <c r="B163" s="344">
        <v>6.02</v>
      </c>
      <c r="C163" s="345">
        <v>5.69</v>
      </c>
      <c r="D163"/>
      <c r="E163"/>
      <c r="F163"/>
      <c r="G163"/>
      <c r="H163" s="344">
        <v>7.9</v>
      </c>
      <c r="I163" s="344">
        <v>1.84</v>
      </c>
      <c r="J163"/>
      <c r="K163"/>
      <c r="L163"/>
      <c r="M163"/>
      <c r="N163" s="346">
        <v>24</v>
      </c>
      <c r="O163"/>
      <c r="P163"/>
      <c r="Q163"/>
      <c r="R163" s="346">
        <v>0</v>
      </c>
      <c r="S163" s="345">
        <v>0.94299999999999995</v>
      </c>
      <c r="T163"/>
      <c r="U163"/>
      <c r="V163" s="345">
        <v>9.2999999999999999E-2</v>
      </c>
      <c r="W163" s="345">
        <v>7.5999999999999998E-2</v>
      </c>
      <c r="X163"/>
      <c r="Y163"/>
      <c r="Z163"/>
      <c r="AA163"/>
      <c r="AB163"/>
      <c r="AC163" s="347">
        <v>28.1</v>
      </c>
      <c r="AD163"/>
      <c r="AE163"/>
      <c r="AF163"/>
      <c r="AG163"/>
      <c r="AH163" s="395">
        <v>56.2</v>
      </c>
      <c r="AI163"/>
      <c r="AJ163" s="347">
        <v>24.6</v>
      </c>
      <c r="AK163"/>
      <c r="AL163" s="347">
        <v>6.4</v>
      </c>
      <c r="AM163" s="345">
        <v>5.1999999999999998E-2</v>
      </c>
      <c r="AN163"/>
      <c r="AO163" s="347">
        <v>11.7</v>
      </c>
      <c r="AP163" s="396">
        <f>(AP161+AP162)/2</f>
        <v>70</v>
      </c>
      <c r="AQ163" s="397">
        <f>(AQ161+AQ162)/2</f>
        <v>0.56499999999999995</v>
      </c>
      <c r="AR163"/>
      <c r="AS163"/>
      <c r="AT163"/>
      <c r="AU163"/>
      <c r="AV163" s="345">
        <v>13.37</v>
      </c>
      <c r="AW163" s="345">
        <v>12.37</v>
      </c>
      <c r="AX163"/>
      <c r="AY163"/>
      <c r="AZ163"/>
      <c r="BA163"/>
      <c r="BB163"/>
      <c r="BC163"/>
      <c r="BD163" s="344">
        <v>33.39</v>
      </c>
      <c r="BE163" s="344"/>
      <c r="BF163" s="344">
        <v>11.96</v>
      </c>
      <c r="BG163"/>
      <c r="BH163"/>
      <c r="BI163"/>
      <c r="BJ163"/>
      <c r="BK163"/>
      <c r="BL163"/>
      <c r="BM163"/>
    </row>
    <row r="164" spans="1:65" x14ac:dyDescent="0.25">
      <c r="A164" s="232">
        <v>41435</v>
      </c>
      <c r="B164" s="396">
        <f t="shared" ref="B164" si="264">(B162+B163)/2</f>
        <v>5.7750000000000004</v>
      </c>
      <c r="C164" s="397">
        <f>(C162+C163)/2</f>
        <v>5.41</v>
      </c>
      <c r="D164"/>
      <c r="E164"/>
      <c r="F164"/>
      <c r="G164"/>
      <c r="H164" s="396">
        <f>(H162+H163)/2</f>
        <v>7.87</v>
      </c>
      <c r="I164" s="344">
        <v>1.84</v>
      </c>
      <c r="J164"/>
      <c r="K164"/>
      <c r="L164"/>
      <c r="M164"/>
      <c r="N164" s="398">
        <f t="shared" ref="N164" si="265">(N162+N163)/2</f>
        <v>23.5</v>
      </c>
      <c r="O164"/>
      <c r="P164"/>
      <c r="Q164"/>
      <c r="R164" s="398">
        <f t="shared" ref="R164" si="266">(R162+R163)/2</f>
        <v>0</v>
      </c>
      <c r="S164" s="397">
        <f>(S162+S163)/2</f>
        <v>0.89300000000000002</v>
      </c>
      <c r="T164"/>
      <c r="U164"/>
      <c r="V164" s="397">
        <f t="shared" ref="V164:W164" si="267">(V162+V163)/2</f>
        <v>0.09</v>
      </c>
      <c r="W164" s="397">
        <f t="shared" si="267"/>
        <v>7.4999999999999997E-2</v>
      </c>
      <c r="X164"/>
      <c r="Y164"/>
      <c r="Z164"/>
      <c r="AA164"/>
      <c r="AB164"/>
      <c r="AC164" s="399">
        <f t="shared" ref="AC164" si="268">(AC162+AC163)/2</f>
        <v>28.35</v>
      </c>
      <c r="AD164"/>
      <c r="AE164"/>
      <c r="AF164"/>
      <c r="AG164"/>
      <c r="AH164" s="400">
        <f t="shared" ref="AH164" si="269">(AH162+AH163)/2</f>
        <v>56.7</v>
      </c>
      <c r="AI164"/>
      <c r="AJ164" s="399">
        <f t="shared" ref="AJ164" si="270">(AJ162+AJ163)/2</f>
        <v>24.65</v>
      </c>
      <c r="AK164"/>
      <c r="AL164" s="399">
        <f t="shared" ref="AL164:AM164" si="271">(AL162+AL163)/2</f>
        <v>6.3000000000000007</v>
      </c>
      <c r="AM164" s="397">
        <f t="shared" si="271"/>
        <v>5.0500000000000003E-2</v>
      </c>
      <c r="AN164"/>
      <c r="AO164" s="399">
        <f t="shared" ref="AO164" si="272">(AO162+AO163)/2</f>
        <v>11.7</v>
      </c>
      <c r="AP164" s="396">
        <f>(AP162+AP163)/2</f>
        <v>75</v>
      </c>
      <c r="AQ164" s="397">
        <f>(AQ162+AQ163)/2</f>
        <v>0.76249999999999996</v>
      </c>
      <c r="AR164"/>
      <c r="AS164"/>
      <c r="AT164"/>
      <c r="AU164"/>
      <c r="AV164" s="345">
        <v>12.404</v>
      </c>
      <c r="AW164" s="345">
        <v>11.891999999999999</v>
      </c>
      <c r="AX164"/>
      <c r="AY164"/>
      <c r="AZ164"/>
      <c r="BA164"/>
      <c r="BB164"/>
      <c r="BC164"/>
      <c r="BD164" s="396">
        <f>(BD162+BD163)/2</f>
        <v>32.424999999999997</v>
      </c>
      <c r="BE164" s="344"/>
      <c r="BF164" s="396">
        <f>(BF162+BF163)/2</f>
        <v>12.870000000000001</v>
      </c>
      <c r="BG164"/>
      <c r="BH164"/>
      <c r="BI164"/>
      <c r="BJ164"/>
      <c r="BK164"/>
      <c r="BL164"/>
      <c r="BM164"/>
    </row>
    <row r="165" spans="1:65" x14ac:dyDescent="0.25">
      <c r="A165" s="232">
        <v>41436</v>
      </c>
      <c r="B165" s="344">
        <v>6.07</v>
      </c>
      <c r="C165" s="345">
        <v>5.29</v>
      </c>
      <c r="D165"/>
      <c r="E165"/>
      <c r="F165"/>
      <c r="G165"/>
      <c r="H165" s="344">
        <v>7.1</v>
      </c>
      <c r="I165" s="344">
        <v>1.91</v>
      </c>
      <c r="J165"/>
      <c r="K165"/>
      <c r="L165"/>
      <c r="M165"/>
      <c r="N165" s="346">
        <v>27</v>
      </c>
      <c r="O165"/>
      <c r="P165"/>
      <c r="Q165"/>
      <c r="R165" s="346">
        <v>0</v>
      </c>
      <c r="S165" s="345">
        <v>0.747</v>
      </c>
      <c r="T165"/>
      <c r="U165"/>
      <c r="V165" s="345">
        <v>8.3000000000000004E-2</v>
      </c>
      <c r="W165" s="345">
        <v>7.9000000000000001E-2</v>
      </c>
      <c r="X165"/>
      <c r="Y165"/>
      <c r="Z165"/>
      <c r="AA165"/>
      <c r="AB165"/>
      <c r="AC165" s="347">
        <v>29.2</v>
      </c>
      <c r="AD165"/>
      <c r="AE165"/>
      <c r="AF165"/>
      <c r="AG165"/>
      <c r="AH165" s="395">
        <v>68.400000000000006</v>
      </c>
      <c r="AI165"/>
      <c r="AJ165" s="347">
        <v>25.3</v>
      </c>
      <c r="AK165"/>
      <c r="AL165" s="347">
        <v>6.8</v>
      </c>
      <c r="AM165" s="345">
        <v>6.4000000000000001E-2</v>
      </c>
      <c r="AN165"/>
      <c r="AO165" s="347">
        <v>11.8</v>
      </c>
      <c r="AP165" s="344">
        <v>70</v>
      </c>
      <c r="AQ165" s="345">
        <v>0.56999999999999995</v>
      </c>
      <c r="AR165"/>
      <c r="AS165"/>
      <c r="AT165"/>
      <c r="AU165"/>
      <c r="AV165" s="345">
        <v>13.819000000000001</v>
      </c>
      <c r="AW165" s="345">
        <v>12.827</v>
      </c>
      <c r="AX165"/>
      <c r="AY165"/>
      <c r="AZ165"/>
      <c r="BA165"/>
      <c r="BB165"/>
      <c r="BC165"/>
      <c r="BD165" s="344">
        <v>32.94</v>
      </c>
      <c r="BE165" s="344"/>
      <c r="BF165" s="344">
        <v>12.77</v>
      </c>
      <c r="BG165"/>
      <c r="BH165"/>
      <c r="BI165"/>
      <c r="BJ165"/>
      <c r="BK165"/>
      <c r="BL165"/>
      <c r="BM165"/>
    </row>
    <row r="166" spans="1:65" x14ac:dyDescent="0.25">
      <c r="A166" s="232">
        <v>41437</v>
      </c>
      <c r="B166" s="344">
        <v>5.95</v>
      </c>
      <c r="C166" s="345">
        <v>5.22</v>
      </c>
      <c r="D166"/>
      <c r="E166"/>
      <c r="F166"/>
      <c r="G166"/>
      <c r="H166" s="344">
        <v>7.45</v>
      </c>
      <c r="I166" s="396">
        <f>(I164+I165)/2</f>
        <v>1.875</v>
      </c>
      <c r="J166"/>
      <c r="K166"/>
      <c r="L166"/>
      <c r="M166"/>
      <c r="N166" s="346">
        <v>32</v>
      </c>
      <c r="O166"/>
      <c r="P166"/>
      <c r="Q166"/>
      <c r="R166" s="346">
        <v>0</v>
      </c>
      <c r="S166" s="345">
        <v>0.82299999999999995</v>
      </c>
      <c r="T166"/>
      <c r="U166"/>
      <c r="V166" s="345">
        <v>7.2999999999999995E-2</v>
      </c>
      <c r="W166" s="345">
        <v>7.9000000000000001E-2</v>
      </c>
      <c r="X166"/>
      <c r="Y166"/>
      <c r="Z166"/>
      <c r="AA166"/>
      <c r="AB166"/>
      <c r="AC166" s="347">
        <v>30.4</v>
      </c>
      <c r="AD166"/>
      <c r="AE166"/>
      <c r="AF166"/>
      <c r="AG166"/>
      <c r="AH166" s="395">
        <v>60.8</v>
      </c>
      <c r="AI166"/>
      <c r="AJ166" s="347">
        <v>23.9</v>
      </c>
      <c r="AK166"/>
      <c r="AL166" s="347">
        <v>6.2</v>
      </c>
      <c r="AM166" s="345">
        <v>7.6999999999999999E-2</v>
      </c>
      <c r="AN166"/>
      <c r="AO166" s="347">
        <v>11.7</v>
      </c>
      <c r="AP166" s="396">
        <f>(AP164+AP165)/2</f>
        <v>72.5</v>
      </c>
      <c r="AQ166" s="397">
        <f>(AQ164+AQ165)/2</f>
        <v>0.66625000000000001</v>
      </c>
      <c r="AR166"/>
      <c r="AS166"/>
      <c r="AT166"/>
      <c r="AU166"/>
      <c r="AV166" s="345">
        <v>13.37</v>
      </c>
      <c r="AW166" s="345">
        <v>12.843999999999999</v>
      </c>
      <c r="AX166"/>
      <c r="AY166"/>
      <c r="AZ166"/>
      <c r="BA166"/>
      <c r="BB166"/>
      <c r="BC166"/>
      <c r="BD166" s="344">
        <v>32.69</v>
      </c>
      <c r="BE166" s="344"/>
      <c r="BF166" s="344">
        <v>11.75</v>
      </c>
      <c r="BG166"/>
      <c r="BH166"/>
      <c r="BI166"/>
      <c r="BJ166"/>
      <c r="BK166"/>
      <c r="BL166"/>
      <c r="BM166"/>
    </row>
    <row r="167" spans="1:65" x14ac:dyDescent="0.25">
      <c r="A167" s="232">
        <v>41438</v>
      </c>
      <c r="B167" s="344">
        <v>6.14</v>
      </c>
      <c r="C167" s="345">
        <v>5.17</v>
      </c>
      <c r="D167"/>
      <c r="E167"/>
      <c r="F167"/>
      <c r="G167"/>
      <c r="H167" s="344">
        <v>6.39</v>
      </c>
      <c r="I167" s="344">
        <v>1.85</v>
      </c>
      <c r="J167"/>
      <c r="K167"/>
      <c r="L167"/>
      <c r="M167"/>
      <c r="N167" s="346">
        <v>35</v>
      </c>
      <c r="O167"/>
      <c r="P167"/>
      <c r="Q167"/>
      <c r="R167" s="346">
        <v>0</v>
      </c>
      <c r="S167" s="345">
        <v>0.92600000000000005</v>
      </c>
      <c r="T167"/>
      <c r="U167"/>
      <c r="V167" s="345">
        <v>0.11600000000000001</v>
      </c>
      <c r="W167" s="345">
        <v>8.6999999999999994E-2</v>
      </c>
      <c r="X167"/>
      <c r="Y167"/>
      <c r="Z167"/>
      <c r="AA167"/>
      <c r="AB167"/>
      <c r="AC167" s="347">
        <v>28.2</v>
      </c>
      <c r="AD167"/>
      <c r="AE167"/>
      <c r="AF167"/>
      <c r="AG167"/>
      <c r="AH167" s="395">
        <v>56.4</v>
      </c>
      <c r="AI167"/>
      <c r="AJ167" s="347">
        <v>22.2</v>
      </c>
      <c r="AK167"/>
      <c r="AL167" s="347">
        <v>4.4000000000000004</v>
      </c>
      <c r="AM167" s="345">
        <v>0.11899999999999999</v>
      </c>
      <c r="AN167"/>
      <c r="AO167" s="347">
        <v>14</v>
      </c>
      <c r="AP167" s="344">
        <v>70</v>
      </c>
      <c r="AQ167" s="345">
        <v>0.61</v>
      </c>
      <c r="AR167"/>
      <c r="AS167"/>
      <c r="AT167"/>
      <c r="AU167"/>
      <c r="AV167" s="345">
        <v>14.388</v>
      </c>
      <c r="AW167" s="345">
        <v>12.896000000000001</v>
      </c>
      <c r="AX167"/>
      <c r="AY167"/>
      <c r="AZ167"/>
      <c r="BA167"/>
      <c r="BB167"/>
      <c r="BC167"/>
      <c r="BD167" s="344">
        <v>29.56</v>
      </c>
      <c r="BE167" s="344"/>
      <c r="BF167" s="344">
        <v>10.94</v>
      </c>
      <c r="BG167"/>
      <c r="BH167"/>
      <c r="BI167"/>
      <c r="BJ167"/>
      <c r="BK167"/>
      <c r="BL167"/>
      <c r="BM167"/>
    </row>
    <row r="168" spans="1:65" x14ac:dyDescent="0.25">
      <c r="A168" s="232">
        <v>41439</v>
      </c>
      <c r="B168" s="344">
        <v>5.65</v>
      </c>
      <c r="C168" s="345">
        <v>5.86</v>
      </c>
      <c r="D168"/>
      <c r="E168"/>
      <c r="F168"/>
      <c r="G168"/>
      <c r="H168" s="344">
        <v>7.91</v>
      </c>
      <c r="I168" s="344">
        <v>1.92</v>
      </c>
      <c r="J168"/>
      <c r="K168"/>
      <c r="L168"/>
      <c r="M168"/>
      <c r="N168" s="346">
        <v>34</v>
      </c>
      <c r="O168"/>
      <c r="P168"/>
      <c r="Q168"/>
      <c r="R168" s="346">
        <v>0</v>
      </c>
      <c r="S168" s="345">
        <v>0.94799999999999995</v>
      </c>
      <c r="T168"/>
      <c r="U168"/>
      <c r="V168" s="345">
        <v>0.107</v>
      </c>
      <c r="W168" s="345">
        <v>7.2999999999999995E-2</v>
      </c>
      <c r="X168"/>
      <c r="Y168"/>
      <c r="Z168"/>
      <c r="AA168"/>
      <c r="AB168"/>
      <c r="AC168" s="347">
        <v>28</v>
      </c>
      <c r="AD168"/>
      <c r="AE168"/>
      <c r="AF168"/>
      <c r="AG168"/>
      <c r="AH168" s="395">
        <v>56</v>
      </c>
      <c r="AI168"/>
      <c r="AJ168" s="347">
        <v>23.6</v>
      </c>
      <c r="AK168"/>
      <c r="AL168" s="347">
        <v>6.5</v>
      </c>
      <c r="AM168" s="345">
        <v>9.4E-2</v>
      </c>
      <c r="AN168"/>
      <c r="AO168" s="347">
        <v>13.1</v>
      </c>
      <c r="AP168" s="344">
        <v>60</v>
      </c>
      <c r="AQ168" s="345">
        <v>0.12</v>
      </c>
      <c r="AR168"/>
      <c r="AS168"/>
      <c r="AT168"/>
      <c r="AU168"/>
      <c r="AV168" s="345">
        <v>13.93</v>
      </c>
      <c r="AW168" s="345">
        <v>13.37</v>
      </c>
      <c r="AX168"/>
      <c r="AY168"/>
      <c r="AZ168"/>
      <c r="BA168"/>
      <c r="BB168"/>
      <c r="BC168"/>
      <c r="BD168" s="344">
        <v>30.73</v>
      </c>
      <c r="BE168" s="344"/>
      <c r="BF168" s="344">
        <v>11.43</v>
      </c>
      <c r="BG168"/>
      <c r="BH168"/>
      <c r="BI168"/>
      <c r="BJ168"/>
      <c r="BK168"/>
      <c r="BL168"/>
      <c r="BM168"/>
    </row>
    <row r="169" spans="1:65" x14ac:dyDescent="0.25">
      <c r="A169" s="232">
        <v>41440</v>
      </c>
      <c r="B169" s="344">
        <v>6.36</v>
      </c>
      <c r="C169" s="345">
        <v>5.47</v>
      </c>
      <c r="D169"/>
      <c r="E169"/>
      <c r="F169"/>
      <c r="G169"/>
      <c r="H169" s="344">
        <v>7.29</v>
      </c>
      <c r="I169" s="344">
        <v>1.85</v>
      </c>
      <c r="J169"/>
      <c r="K169"/>
      <c r="L169"/>
      <c r="M169"/>
      <c r="N169" s="346">
        <v>29</v>
      </c>
      <c r="O169"/>
      <c r="P169"/>
      <c r="Q169"/>
      <c r="R169" s="346">
        <v>0</v>
      </c>
      <c r="S169" s="345">
        <v>0.80400000000000005</v>
      </c>
      <c r="T169"/>
      <c r="U169"/>
      <c r="V169" s="345">
        <v>6.4000000000000001E-2</v>
      </c>
      <c r="W169" s="345">
        <v>6.9000000000000006E-2</v>
      </c>
      <c r="X169"/>
      <c r="Y169"/>
      <c r="Z169"/>
      <c r="AA169"/>
      <c r="AB169"/>
      <c r="AC169" s="347">
        <v>27.4</v>
      </c>
      <c r="AD169"/>
      <c r="AE169"/>
      <c r="AF169"/>
      <c r="AG169"/>
      <c r="AH169" s="395">
        <v>54.9</v>
      </c>
      <c r="AI169"/>
      <c r="AJ169" s="347">
        <v>23.7</v>
      </c>
      <c r="AK169"/>
      <c r="AL169" s="347">
        <v>7.2</v>
      </c>
      <c r="AM169" s="345">
        <v>8.1000000000000003E-2</v>
      </c>
      <c r="AN169"/>
      <c r="AO169" s="347">
        <v>13</v>
      </c>
      <c r="AP169" s="344">
        <v>70</v>
      </c>
      <c r="AQ169" s="345">
        <v>0.79</v>
      </c>
      <c r="AR169"/>
      <c r="AS169"/>
      <c r="AT169"/>
      <c r="AU169"/>
      <c r="AV169" s="345">
        <v>13.044</v>
      </c>
      <c r="AW169" s="345">
        <v>12.057</v>
      </c>
      <c r="AX169"/>
      <c r="AY169"/>
      <c r="AZ169"/>
      <c r="BA169"/>
      <c r="BB169"/>
      <c r="BC169"/>
      <c r="BD169" s="344">
        <v>25.35</v>
      </c>
      <c r="BE169" s="344"/>
      <c r="BF169" s="344">
        <v>11.6</v>
      </c>
      <c r="BG169"/>
      <c r="BH169"/>
      <c r="BI169"/>
      <c r="BJ169"/>
      <c r="BK169"/>
      <c r="BL169"/>
      <c r="BM169"/>
    </row>
    <row r="170" spans="1:65" x14ac:dyDescent="0.25">
      <c r="A170" s="232">
        <v>41441</v>
      </c>
      <c r="B170" s="344">
        <v>6.29</v>
      </c>
      <c r="C170" s="345">
        <v>5.46</v>
      </c>
      <c r="D170"/>
      <c r="E170"/>
      <c r="F170"/>
      <c r="G170"/>
      <c r="H170" s="344">
        <v>7.09</v>
      </c>
      <c r="I170" s="344">
        <v>1.86</v>
      </c>
      <c r="J170"/>
      <c r="K170"/>
      <c r="L170"/>
      <c r="M170"/>
      <c r="N170" s="346">
        <v>30</v>
      </c>
      <c r="O170"/>
      <c r="P170"/>
      <c r="Q170"/>
      <c r="R170" s="346">
        <v>0</v>
      </c>
      <c r="S170" s="345">
        <v>0.95799999999999996</v>
      </c>
      <c r="T170"/>
      <c r="U170"/>
      <c r="V170" s="345">
        <v>7.1999999999999995E-2</v>
      </c>
      <c r="W170" s="345">
        <v>6.6000000000000003E-2</v>
      </c>
      <c r="X170"/>
      <c r="Y170"/>
      <c r="Z170"/>
      <c r="AA170"/>
      <c r="AB170"/>
      <c r="AC170" s="347">
        <v>28</v>
      </c>
      <c r="AD170"/>
      <c r="AE170"/>
      <c r="AF170"/>
      <c r="AG170"/>
      <c r="AH170" s="395">
        <v>56.1</v>
      </c>
      <c r="AI170"/>
      <c r="AJ170" s="347">
        <v>22</v>
      </c>
      <c r="AK170"/>
      <c r="AL170" s="347">
        <v>6.9</v>
      </c>
      <c r="AM170" s="345">
        <v>7.9000000000000001E-2</v>
      </c>
      <c r="AN170"/>
      <c r="AO170" s="347">
        <v>13.1</v>
      </c>
      <c r="AP170" s="396">
        <f t="shared" ref="AP170:AQ176" si="273">(AP168+AP169)/2</f>
        <v>65</v>
      </c>
      <c r="AQ170" s="397">
        <f t="shared" si="273"/>
        <v>0.45500000000000002</v>
      </c>
      <c r="AR170"/>
      <c r="AS170"/>
      <c r="AT170"/>
      <c r="AU170"/>
      <c r="AV170" s="345">
        <v>13.59</v>
      </c>
      <c r="AW170" s="345">
        <v>12.63</v>
      </c>
      <c r="AX170"/>
      <c r="AY170"/>
      <c r="AZ170"/>
      <c r="BA170"/>
      <c r="BB170"/>
      <c r="BC170"/>
      <c r="BD170" s="344">
        <v>25.36</v>
      </c>
      <c r="BE170" s="344"/>
      <c r="BF170" s="344">
        <v>15.36</v>
      </c>
      <c r="BG170"/>
      <c r="BH170"/>
      <c r="BI170"/>
      <c r="BJ170"/>
      <c r="BK170"/>
      <c r="BL170"/>
      <c r="BM170"/>
    </row>
    <row r="171" spans="1:65" x14ac:dyDescent="0.25">
      <c r="A171" s="232">
        <v>41442</v>
      </c>
      <c r="B171" s="396">
        <f t="shared" ref="B171" si="274">(B169+B170)/2</f>
        <v>6.3250000000000002</v>
      </c>
      <c r="C171" s="397">
        <f>(C169+C170)/2</f>
        <v>5.4649999999999999</v>
      </c>
      <c r="D171"/>
      <c r="E171"/>
      <c r="F171"/>
      <c r="G171"/>
      <c r="H171" s="396">
        <f>(H169+H170)/2</f>
        <v>7.1899999999999995</v>
      </c>
      <c r="I171" s="344">
        <v>1.83</v>
      </c>
      <c r="J171"/>
      <c r="K171"/>
      <c r="L171"/>
      <c r="M171"/>
      <c r="N171" s="398">
        <f t="shared" ref="N171" si="275">(N169+N170)/2</f>
        <v>29.5</v>
      </c>
      <c r="O171"/>
      <c r="P171"/>
      <c r="Q171"/>
      <c r="R171" s="398">
        <f t="shared" ref="R171" si="276">(R169+R170)/2</f>
        <v>0</v>
      </c>
      <c r="S171" s="397">
        <f>(S169+S170)/2</f>
        <v>0.88100000000000001</v>
      </c>
      <c r="T171"/>
      <c r="U171"/>
      <c r="V171" s="397">
        <f t="shared" ref="V171:W171" si="277">(V169+V170)/2</f>
        <v>6.8000000000000005E-2</v>
      </c>
      <c r="W171" s="397">
        <f t="shared" si="277"/>
        <v>6.7500000000000004E-2</v>
      </c>
      <c r="X171"/>
      <c r="Y171"/>
      <c r="Z171"/>
      <c r="AA171"/>
      <c r="AB171"/>
      <c r="AC171" s="399">
        <f t="shared" ref="AC171" si="278">(AC169+AC170)/2</f>
        <v>27.7</v>
      </c>
      <c r="AD171"/>
      <c r="AE171"/>
      <c r="AF171"/>
      <c r="AG171"/>
      <c r="AH171" s="400">
        <f t="shared" ref="AH171" si="279">(AH169+AH170)/2</f>
        <v>55.5</v>
      </c>
      <c r="AI171"/>
      <c r="AJ171" s="399">
        <f t="shared" ref="AJ171" si="280">(AJ169+AJ170)/2</f>
        <v>22.85</v>
      </c>
      <c r="AK171"/>
      <c r="AL171" s="399">
        <f t="shared" ref="AL171:AM171" si="281">(AL169+AL170)/2</f>
        <v>7.0500000000000007</v>
      </c>
      <c r="AM171" s="397">
        <f t="shared" si="281"/>
        <v>0.08</v>
      </c>
      <c r="AN171"/>
      <c r="AO171" s="399">
        <f t="shared" ref="AO171" si="282">(AO169+AO170)/2</f>
        <v>13.05</v>
      </c>
      <c r="AP171" s="396">
        <f t="shared" si="273"/>
        <v>67.5</v>
      </c>
      <c r="AQ171" s="397">
        <f t="shared" si="273"/>
        <v>0.62250000000000005</v>
      </c>
      <c r="AR171"/>
      <c r="AS171"/>
      <c r="AT171"/>
      <c r="AU171"/>
      <c r="AV171" s="345">
        <v>12.896000000000001</v>
      </c>
      <c r="AW171" s="345">
        <v>11.887</v>
      </c>
      <c r="AX171"/>
      <c r="AY171"/>
      <c r="AZ171"/>
      <c r="BA171"/>
      <c r="BB171"/>
      <c r="BC171"/>
      <c r="BD171" s="344">
        <v>25.35</v>
      </c>
      <c r="BE171" s="344"/>
      <c r="BF171" s="344">
        <v>15.36</v>
      </c>
      <c r="BG171"/>
      <c r="BH171"/>
      <c r="BI171"/>
      <c r="BJ171"/>
      <c r="BK171"/>
      <c r="BL171"/>
      <c r="BM171"/>
    </row>
    <row r="172" spans="1:65" x14ac:dyDescent="0.25">
      <c r="A172" s="232">
        <v>41443</v>
      </c>
      <c r="B172" s="344">
        <v>5.96</v>
      </c>
      <c r="C172" s="345">
        <v>5.46</v>
      </c>
      <c r="D172"/>
      <c r="E172"/>
      <c r="F172"/>
      <c r="G172"/>
      <c r="H172" s="344">
        <v>7.17</v>
      </c>
      <c r="I172" s="396">
        <f>(I170+I171)/2</f>
        <v>1.8450000000000002</v>
      </c>
      <c r="J172"/>
      <c r="K172"/>
      <c r="L172"/>
      <c r="M172"/>
      <c r="N172" s="346">
        <v>29</v>
      </c>
      <c r="O172"/>
      <c r="P172"/>
      <c r="Q172"/>
      <c r="R172" s="346">
        <v>0</v>
      </c>
      <c r="S172" s="345">
        <v>0.89600000000000002</v>
      </c>
      <c r="T172"/>
      <c r="U172"/>
      <c r="V172" s="345">
        <v>8.6999999999999994E-2</v>
      </c>
      <c r="W172" s="345">
        <v>7.3999999999999996E-2</v>
      </c>
      <c r="X172"/>
      <c r="Y172"/>
      <c r="Z172"/>
      <c r="AA172"/>
      <c r="AB172"/>
      <c r="AC172" s="347">
        <v>26.8</v>
      </c>
      <c r="AD172"/>
      <c r="AE172"/>
      <c r="AF172"/>
      <c r="AG172"/>
      <c r="AH172" s="395">
        <v>53.6</v>
      </c>
      <c r="AI172"/>
      <c r="AJ172" s="347">
        <v>23.7</v>
      </c>
      <c r="AK172"/>
      <c r="AL172" s="347">
        <v>5.8</v>
      </c>
      <c r="AM172" s="345">
        <v>0.05</v>
      </c>
      <c r="AN172"/>
      <c r="AO172" s="347">
        <v>12.5</v>
      </c>
      <c r="AP172" s="396">
        <f t="shared" si="273"/>
        <v>66.25</v>
      </c>
      <c r="AQ172" s="397">
        <f t="shared" si="273"/>
        <v>0.53875000000000006</v>
      </c>
      <c r="AR172"/>
      <c r="AS172"/>
      <c r="AT172"/>
      <c r="AU172"/>
      <c r="AV172" s="345">
        <v>14.224</v>
      </c>
      <c r="AW172" s="345">
        <v>12.226000000000001</v>
      </c>
      <c r="AX172"/>
      <c r="AY172"/>
      <c r="AZ172"/>
      <c r="BA172"/>
      <c r="BB172"/>
      <c r="BC172"/>
      <c r="BD172" s="344">
        <v>26.8</v>
      </c>
      <c r="BE172" s="344"/>
      <c r="BF172" s="344">
        <v>11.38</v>
      </c>
      <c r="BG172"/>
      <c r="BH172"/>
      <c r="BI172"/>
      <c r="BJ172"/>
      <c r="BK172"/>
      <c r="BL172"/>
      <c r="BM172"/>
    </row>
    <row r="173" spans="1:65" x14ac:dyDescent="0.25">
      <c r="A173" s="232">
        <v>41444</v>
      </c>
      <c r="B173" s="344">
        <v>5.88</v>
      </c>
      <c r="C173" s="345">
        <v>5.55</v>
      </c>
      <c r="D173"/>
      <c r="E173"/>
      <c r="F173"/>
      <c r="G173"/>
      <c r="H173" s="344">
        <v>6.84</v>
      </c>
      <c r="I173" s="396">
        <f>(I171+I172)/2</f>
        <v>1.8375000000000001</v>
      </c>
      <c r="J173"/>
      <c r="K173"/>
      <c r="L173"/>
      <c r="M173"/>
      <c r="N173" s="346">
        <v>31</v>
      </c>
      <c r="O173"/>
      <c r="P173"/>
      <c r="Q173"/>
      <c r="R173" s="346">
        <v>0</v>
      </c>
      <c r="S173" s="345">
        <v>0.84099999999999997</v>
      </c>
      <c r="T173"/>
      <c r="U173"/>
      <c r="V173" s="345">
        <v>7.3999999999999996E-2</v>
      </c>
      <c r="W173" s="345">
        <v>6.5000000000000002E-2</v>
      </c>
      <c r="X173"/>
      <c r="Y173"/>
      <c r="Z173"/>
      <c r="AA173"/>
      <c r="AB173"/>
      <c r="AC173" s="347">
        <v>27.2</v>
      </c>
      <c r="AD173"/>
      <c r="AE173"/>
      <c r="AF173"/>
      <c r="AG173"/>
      <c r="AH173" s="395">
        <v>54.4</v>
      </c>
      <c r="AI173"/>
      <c r="AJ173" s="347">
        <v>24.4</v>
      </c>
      <c r="AK173"/>
      <c r="AL173" s="347">
        <v>5.2</v>
      </c>
      <c r="AM173" s="345">
        <v>6.7000000000000004E-2</v>
      </c>
      <c r="AN173"/>
      <c r="AO173" s="347">
        <v>12.6</v>
      </c>
      <c r="AP173" s="396">
        <f t="shared" si="273"/>
        <v>66.875</v>
      </c>
      <c r="AQ173" s="397">
        <f t="shared" si="273"/>
        <v>0.58062500000000006</v>
      </c>
      <c r="AR173"/>
      <c r="AS173"/>
      <c r="AT173"/>
      <c r="AU173"/>
      <c r="AV173" s="345">
        <v>13.622</v>
      </c>
      <c r="AW173" s="345">
        <v>12.6</v>
      </c>
      <c r="AX173"/>
      <c r="AY173"/>
      <c r="AZ173"/>
      <c r="BA173"/>
      <c r="BB173"/>
      <c r="BC173"/>
      <c r="BD173" s="344">
        <v>27.19</v>
      </c>
      <c r="BE173" s="344"/>
      <c r="BF173" s="344">
        <v>12.09</v>
      </c>
      <c r="BG173"/>
      <c r="BH173"/>
      <c r="BI173"/>
      <c r="BJ173"/>
      <c r="BK173"/>
      <c r="BL173"/>
      <c r="BM173"/>
    </row>
    <row r="174" spans="1:65" x14ac:dyDescent="0.25">
      <c r="A174" s="232">
        <v>41445</v>
      </c>
      <c r="B174" s="344">
        <v>6.01</v>
      </c>
      <c r="C174" s="345">
        <v>5.54</v>
      </c>
      <c r="D174"/>
      <c r="E174"/>
      <c r="F174"/>
      <c r="G174"/>
      <c r="H174" s="344">
        <v>6.84</v>
      </c>
      <c r="I174" s="344">
        <v>1.81</v>
      </c>
      <c r="J174"/>
      <c r="K174"/>
      <c r="L174"/>
      <c r="M174"/>
      <c r="N174" s="346">
        <v>32</v>
      </c>
      <c r="O174"/>
      <c r="P174"/>
      <c r="Q174"/>
      <c r="R174" s="346">
        <v>0</v>
      </c>
      <c r="S174" s="345">
        <v>0.80900000000000005</v>
      </c>
      <c r="T174"/>
      <c r="U174"/>
      <c r="V174" s="345">
        <v>9.7000000000000003E-2</v>
      </c>
      <c r="W174" s="345">
        <v>7.5999999999999998E-2</v>
      </c>
      <c r="X174"/>
      <c r="Y174"/>
      <c r="Z174"/>
      <c r="AA174"/>
      <c r="AB174"/>
      <c r="AC174" s="347">
        <v>27.8</v>
      </c>
      <c r="AD174"/>
      <c r="AE174"/>
      <c r="AF174"/>
      <c r="AG174"/>
      <c r="AH174" s="395">
        <v>55.6</v>
      </c>
      <c r="AI174"/>
      <c r="AJ174" s="347">
        <v>24.8</v>
      </c>
      <c r="AK174"/>
      <c r="AL174" s="347">
        <v>6.3</v>
      </c>
      <c r="AM174" s="345">
        <v>7.0999999999999994E-2</v>
      </c>
      <c r="AN174"/>
      <c r="AO174" s="347">
        <v>12.4</v>
      </c>
      <c r="AP174" s="396">
        <f t="shared" si="273"/>
        <v>66.5625</v>
      </c>
      <c r="AQ174" s="397">
        <f t="shared" si="273"/>
        <v>0.55968750000000012</v>
      </c>
      <c r="AR174"/>
      <c r="AS174"/>
      <c r="AT174"/>
      <c r="AU174"/>
      <c r="AV174" s="345">
        <v>13.907999999999999</v>
      </c>
      <c r="AW174" s="345">
        <v>12.894</v>
      </c>
      <c r="AX174"/>
      <c r="AY174"/>
      <c r="AZ174"/>
      <c r="BA174"/>
      <c r="BB174"/>
      <c r="BC174"/>
      <c r="BD174" s="344">
        <v>27.19</v>
      </c>
      <c r="BE174" s="344"/>
      <c r="BF174" s="344">
        <v>12.09</v>
      </c>
      <c r="BG174"/>
      <c r="BH174"/>
      <c r="BI174"/>
      <c r="BJ174"/>
      <c r="BK174"/>
      <c r="BL174"/>
      <c r="BM174"/>
    </row>
    <row r="175" spans="1:65" x14ac:dyDescent="0.25">
      <c r="A175" s="232">
        <v>41446</v>
      </c>
      <c r="B175" s="344">
        <v>5.66</v>
      </c>
      <c r="C175" s="345">
        <v>5.59</v>
      </c>
      <c r="D175"/>
      <c r="E175"/>
      <c r="F175"/>
      <c r="G175"/>
      <c r="H175" s="344">
        <v>7.34</v>
      </c>
      <c r="I175" s="396">
        <f>(I173+I174)/2</f>
        <v>1.82375</v>
      </c>
      <c r="J175"/>
      <c r="K175"/>
      <c r="L175"/>
      <c r="M175"/>
      <c r="N175" s="346">
        <v>31</v>
      </c>
      <c r="O175"/>
      <c r="P175"/>
      <c r="Q175"/>
      <c r="R175" s="346">
        <v>0</v>
      </c>
      <c r="S175" s="345">
        <v>0.82399999999999995</v>
      </c>
      <c r="T175"/>
      <c r="U175"/>
      <c r="V175" s="345">
        <v>8.1000000000000003E-2</v>
      </c>
      <c r="W175" s="345">
        <v>7.3999999999999996E-2</v>
      </c>
      <c r="X175"/>
      <c r="Y175"/>
      <c r="Z175"/>
      <c r="AA175"/>
      <c r="AB175"/>
      <c r="AC175" s="347">
        <v>24.1</v>
      </c>
      <c r="AD175"/>
      <c r="AE175"/>
      <c r="AF175"/>
      <c r="AG175"/>
      <c r="AH175" s="395">
        <v>48.2</v>
      </c>
      <c r="AI175"/>
      <c r="AJ175" s="347">
        <v>25.2</v>
      </c>
      <c r="AK175"/>
      <c r="AL175" s="347">
        <v>6</v>
      </c>
      <c r="AM175" s="345">
        <v>8.3000000000000004E-2</v>
      </c>
      <c r="AN175"/>
      <c r="AO175" s="347">
        <v>12.8</v>
      </c>
      <c r="AP175" s="396">
        <f t="shared" si="273"/>
        <v>66.71875</v>
      </c>
      <c r="AQ175" s="397">
        <f t="shared" si="273"/>
        <v>0.57015625000000014</v>
      </c>
      <c r="AR175"/>
      <c r="AS175"/>
      <c r="AT175"/>
      <c r="AU175"/>
      <c r="AV175" s="345">
        <v>14.135</v>
      </c>
      <c r="AW175" s="345">
        <v>13.189</v>
      </c>
      <c r="AX175"/>
      <c r="AY175"/>
      <c r="AZ175"/>
      <c r="BA175"/>
      <c r="BB175"/>
      <c r="BC175"/>
      <c r="BD175" s="344">
        <v>27.19</v>
      </c>
      <c r="BE175" s="344"/>
      <c r="BF175" s="344">
        <v>12.09</v>
      </c>
      <c r="BG175"/>
      <c r="BH175"/>
      <c r="BI175"/>
      <c r="BJ175"/>
      <c r="BK175"/>
      <c r="BL175"/>
      <c r="BM175"/>
    </row>
    <row r="176" spans="1:65" x14ac:dyDescent="0.25">
      <c r="A176" s="232">
        <v>41447</v>
      </c>
      <c r="B176" s="344">
        <v>5.79</v>
      </c>
      <c r="C176" s="345">
        <v>5.61</v>
      </c>
      <c r="D176"/>
      <c r="E176"/>
      <c r="F176"/>
      <c r="G176"/>
      <c r="H176" s="344">
        <v>7.72</v>
      </c>
      <c r="I176" s="344">
        <v>1.93</v>
      </c>
      <c r="J176"/>
      <c r="K176"/>
      <c r="L176"/>
      <c r="M176"/>
      <c r="N176" s="346">
        <v>26</v>
      </c>
      <c r="O176"/>
      <c r="P176"/>
      <c r="Q176"/>
      <c r="R176" s="346">
        <v>0</v>
      </c>
      <c r="S176" s="345">
        <v>0.85399999999999998</v>
      </c>
      <c r="T176"/>
      <c r="U176"/>
      <c r="V176" s="345">
        <v>8.4000000000000005E-2</v>
      </c>
      <c r="W176" s="345">
        <v>7.9000000000000001E-2</v>
      </c>
      <c r="X176"/>
      <c r="Y176"/>
      <c r="Z176"/>
      <c r="AA176"/>
      <c r="AB176"/>
      <c r="AC176" s="347">
        <v>26</v>
      </c>
      <c r="AD176"/>
      <c r="AE176"/>
      <c r="AF176"/>
      <c r="AG176"/>
      <c r="AH176" s="395">
        <v>52</v>
      </c>
      <c r="AI176"/>
      <c r="AJ176" s="347">
        <v>26.3</v>
      </c>
      <c r="AK176"/>
      <c r="AL176" s="347">
        <v>5.7</v>
      </c>
      <c r="AM176" s="345">
        <v>7.9000000000000001E-2</v>
      </c>
      <c r="AN176"/>
      <c r="AO176" s="347">
        <v>12.9</v>
      </c>
      <c r="AP176" s="396">
        <f t="shared" si="273"/>
        <v>66.640625</v>
      </c>
      <c r="AQ176" s="397">
        <f t="shared" si="273"/>
        <v>0.56492187500000013</v>
      </c>
      <c r="AR176"/>
      <c r="AS176"/>
      <c r="AT176"/>
      <c r="AU176"/>
      <c r="AV176" s="345">
        <v>14.587999999999999</v>
      </c>
      <c r="AW176" s="345">
        <v>13.555</v>
      </c>
      <c r="AX176"/>
      <c r="AY176"/>
      <c r="AZ176"/>
      <c r="BA176"/>
      <c r="BB176"/>
      <c r="BC176"/>
      <c r="BD176" s="344">
        <v>28.05</v>
      </c>
      <c r="BE176" s="344"/>
      <c r="BF176" s="344">
        <v>12.06</v>
      </c>
      <c r="BG176"/>
      <c r="BH176"/>
      <c r="BI176"/>
      <c r="BJ176"/>
      <c r="BK176"/>
      <c r="BL176"/>
      <c r="BM176"/>
    </row>
    <row r="177" spans="1:65" x14ac:dyDescent="0.25">
      <c r="A177" s="232">
        <v>41448</v>
      </c>
      <c r="B177" s="344">
        <v>5.88</v>
      </c>
      <c r="C177" s="345">
        <v>5.64</v>
      </c>
      <c r="D177"/>
      <c r="E177"/>
      <c r="F177"/>
      <c r="G177"/>
      <c r="H177" s="344">
        <v>7.99</v>
      </c>
      <c r="I177" s="344">
        <v>1.8</v>
      </c>
      <c r="J177"/>
      <c r="K177"/>
      <c r="L177"/>
      <c r="M177"/>
      <c r="N177" s="346">
        <v>21</v>
      </c>
      <c r="O177"/>
      <c r="P177"/>
      <c r="Q177"/>
      <c r="R177" s="346">
        <v>0</v>
      </c>
      <c r="S177" s="345">
        <v>0.88100000000000001</v>
      </c>
      <c r="T177"/>
      <c r="U177"/>
      <c r="V177" s="345">
        <v>8.3000000000000004E-2</v>
      </c>
      <c r="W177" s="345">
        <v>7.3999999999999996E-2</v>
      </c>
      <c r="X177"/>
      <c r="Y177"/>
      <c r="Z177"/>
      <c r="AA177"/>
      <c r="AB177"/>
      <c r="AC177" s="347">
        <v>28.7</v>
      </c>
      <c r="AD177"/>
      <c r="AE177"/>
      <c r="AF177"/>
      <c r="AG177"/>
      <c r="AH177" s="395">
        <v>57.4</v>
      </c>
      <c r="AI177"/>
      <c r="AJ177" s="347">
        <v>23.7</v>
      </c>
      <c r="AK177"/>
      <c r="AL177" s="347">
        <v>5.7</v>
      </c>
      <c r="AM177" s="345">
        <v>6.4000000000000001E-2</v>
      </c>
      <c r="AN177"/>
      <c r="AO177" s="347">
        <v>13</v>
      </c>
      <c r="AP177" s="344">
        <v>70</v>
      </c>
      <c r="AQ177" s="345">
        <v>0.43</v>
      </c>
      <c r="AR177"/>
      <c r="AS177"/>
      <c r="AT177"/>
      <c r="AU177"/>
      <c r="AV177" s="345">
        <v>14.4</v>
      </c>
      <c r="AW177" s="345">
        <v>13.77</v>
      </c>
      <c r="AX177"/>
      <c r="AY177"/>
      <c r="AZ177"/>
      <c r="BA177"/>
      <c r="BB177"/>
      <c r="BC177"/>
      <c r="BD177" s="344">
        <v>26.9</v>
      </c>
      <c r="BE177" s="344"/>
      <c r="BF177" s="344">
        <v>11.61</v>
      </c>
      <c r="BG177"/>
      <c r="BH177"/>
      <c r="BI177"/>
      <c r="BJ177"/>
      <c r="BK177"/>
      <c r="BL177"/>
      <c r="BM177"/>
    </row>
    <row r="178" spans="1:65" x14ac:dyDescent="0.25">
      <c r="A178" s="232">
        <v>41449</v>
      </c>
      <c r="B178" s="396">
        <f t="shared" ref="B178:C178" si="283">(B176+B177)/2</f>
        <v>5.835</v>
      </c>
      <c r="C178" s="397">
        <f t="shared" si="283"/>
        <v>5.625</v>
      </c>
      <c r="D178"/>
      <c r="E178"/>
      <c r="F178"/>
      <c r="G178"/>
      <c r="H178" s="396">
        <f t="shared" ref="H178:I178" si="284">(H176+H177)/2</f>
        <v>7.8550000000000004</v>
      </c>
      <c r="I178" s="396">
        <f t="shared" si="284"/>
        <v>1.865</v>
      </c>
      <c r="J178"/>
      <c r="K178"/>
      <c r="L178"/>
      <c r="M178"/>
      <c r="N178" s="398">
        <f t="shared" ref="N178" si="285">(N176+N177)/2</f>
        <v>23.5</v>
      </c>
      <c r="O178"/>
      <c r="P178"/>
      <c r="Q178"/>
      <c r="R178" s="398">
        <f t="shared" ref="R178:S178" si="286">(R176+R177)/2</f>
        <v>0</v>
      </c>
      <c r="S178" s="397">
        <f t="shared" si="286"/>
        <v>0.86749999999999994</v>
      </c>
      <c r="T178"/>
      <c r="U178"/>
      <c r="V178" s="397">
        <f t="shared" ref="V178:W178" si="287">(V176+V177)/2</f>
        <v>8.3500000000000005E-2</v>
      </c>
      <c r="W178" s="397">
        <f t="shared" si="287"/>
        <v>7.6499999999999999E-2</v>
      </c>
      <c r="X178"/>
      <c r="Y178"/>
      <c r="Z178"/>
      <c r="AA178"/>
      <c r="AB178"/>
      <c r="AC178" s="399">
        <f t="shared" ref="AC178" si="288">(AC176+AC177)/2</f>
        <v>27.35</v>
      </c>
      <c r="AD178"/>
      <c r="AE178"/>
      <c r="AF178"/>
      <c r="AG178"/>
      <c r="AH178" s="400">
        <f t="shared" ref="AH178" si="289">(AH176+AH177)/2</f>
        <v>54.7</v>
      </c>
      <c r="AI178"/>
      <c r="AJ178" s="399">
        <f t="shared" ref="AJ178" si="290">(AJ176+AJ177)/2</f>
        <v>25</v>
      </c>
      <c r="AK178"/>
      <c r="AL178" s="399">
        <f t="shared" ref="AL178:AM178" si="291">(AL176+AL177)/2</f>
        <v>5.7</v>
      </c>
      <c r="AM178" s="397">
        <f t="shared" si="291"/>
        <v>7.1500000000000008E-2</v>
      </c>
      <c r="AN178"/>
      <c r="AO178" s="399">
        <f t="shared" ref="AO178:AQ178" si="292">(AO176+AO177)/2</f>
        <v>12.95</v>
      </c>
      <c r="AP178" s="396">
        <f t="shared" si="292"/>
        <v>68.3203125</v>
      </c>
      <c r="AQ178" s="397">
        <f t="shared" si="292"/>
        <v>0.49746093750000009</v>
      </c>
      <c r="AR178"/>
      <c r="AS178"/>
      <c r="AT178"/>
      <c r="AU178"/>
      <c r="AV178" s="397">
        <f t="shared" ref="AV178:AW178" si="293">(AV176+AV177)/2</f>
        <v>14.494</v>
      </c>
      <c r="AW178" s="397">
        <f t="shared" si="293"/>
        <v>13.6625</v>
      </c>
      <c r="AX178"/>
      <c r="AY178"/>
      <c r="AZ178"/>
      <c r="BA178"/>
      <c r="BB178"/>
      <c r="BC178"/>
      <c r="BD178" s="396">
        <f t="shared" ref="BD178" si="294">(BD176+BD177)/2</f>
        <v>27.475000000000001</v>
      </c>
      <c r="BE178" s="344"/>
      <c r="BF178" s="396">
        <f>(BF176+BF177)/2</f>
        <v>11.835000000000001</v>
      </c>
      <c r="BG178"/>
      <c r="BH178"/>
      <c r="BI178"/>
      <c r="BJ178"/>
      <c r="BK178"/>
      <c r="BL178"/>
      <c r="BM178"/>
    </row>
    <row r="179" spans="1:65" x14ac:dyDescent="0.25">
      <c r="A179" s="232">
        <v>41450</v>
      </c>
      <c r="B179" s="344">
        <v>6.58</v>
      </c>
      <c r="C179" s="345">
        <v>5.66</v>
      </c>
      <c r="D179"/>
      <c r="E179"/>
      <c r="F179"/>
      <c r="G179"/>
      <c r="H179" s="344">
        <v>7.61</v>
      </c>
      <c r="I179" s="344">
        <v>1.83</v>
      </c>
      <c r="J179"/>
      <c r="K179"/>
      <c r="L179"/>
      <c r="M179"/>
      <c r="N179" s="346">
        <v>27</v>
      </c>
      <c r="O179"/>
      <c r="P179"/>
      <c r="Q179"/>
      <c r="R179" s="346">
        <v>0</v>
      </c>
      <c r="S179" s="345">
        <v>0.64600000000000002</v>
      </c>
      <c r="T179"/>
      <c r="U179"/>
      <c r="V179" s="345">
        <v>7.3999999999999996E-2</v>
      </c>
      <c r="W179" s="345">
        <v>0.14199999999999999</v>
      </c>
      <c r="X179"/>
      <c r="Y179"/>
      <c r="Z179"/>
      <c r="AA179"/>
      <c r="AB179"/>
      <c r="AC179" s="347">
        <v>27.9</v>
      </c>
      <c r="AD179"/>
      <c r="AE179"/>
      <c r="AF179"/>
      <c r="AG179"/>
      <c r="AH179" s="395">
        <v>55.8</v>
      </c>
      <c r="AI179"/>
      <c r="AJ179" s="347">
        <v>21.9</v>
      </c>
      <c r="AK179"/>
      <c r="AL179" s="347">
        <v>6.3</v>
      </c>
      <c r="AM179" s="345">
        <v>7.1999999999999995E-2</v>
      </c>
      <c r="AN179"/>
      <c r="AO179" s="347">
        <v>14.6</v>
      </c>
      <c r="AP179" s="344">
        <v>80</v>
      </c>
      <c r="AQ179" s="345">
        <v>0.75</v>
      </c>
      <c r="AR179"/>
      <c r="AS179"/>
      <c r="AT179"/>
      <c r="AU179"/>
      <c r="AV179" s="345">
        <v>16.45</v>
      </c>
      <c r="AW179" s="345">
        <v>14.061</v>
      </c>
      <c r="AX179"/>
      <c r="AY179"/>
      <c r="AZ179"/>
      <c r="BA179"/>
      <c r="BB179"/>
      <c r="BC179"/>
      <c r="BD179" s="344">
        <v>26.76</v>
      </c>
      <c r="BE179" s="344"/>
      <c r="BF179" s="344">
        <v>12.28</v>
      </c>
      <c r="BG179"/>
      <c r="BH179"/>
      <c r="BI179"/>
      <c r="BJ179"/>
      <c r="BK179"/>
      <c r="BL179"/>
      <c r="BM179"/>
    </row>
    <row r="180" spans="1:65" x14ac:dyDescent="0.25">
      <c r="A180" s="232">
        <v>41451</v>
      </c>
      <c r="B180" s="344">
        <v>6.46</v>
      </c>
      <c r="C180" s="345">
        <v>5.4</v>
      </c>
      <c r="D180"/>
      <c r="E180"/>
      <c r="F180"/>
      <c r="G180"/>
      <c r="H180" s="344">
        <v>7.34</v>
      </c>
      <c r="I180" s="344">
        <v>1.91</v>
      </c>
      <c r="J180"/>
      <c r="K180"/>
      <c r="L180"/>
      <c r="M180"/>
      <c r="N180" s="346">
        <v>26</v>
      </c>
      <c r="O180"/>
      <c r="P180"/>
      <c r="Q180"/>
      <c r="R180" s="346">
        <v>0</v>
      </c>
      <c r="S180" s="345">
        <v>0.98699999999999999</v>
      </c>
      <c r="T180"/>
      <c r="U180"/>
      <c r="V180" s="345">
        <v>6.2E-2</v>
      </c>
      <c r="W180" s="345">
        <v>7.0999999999999994E-2</v>
      </c>
      <c r="X180"/>
      <c r="Y180"/>
      <c r="Z180"/>
      <c r="AA180"/>
      <c r="AB180"/>
      <c r="AC180" s="347">
        <v>25.9</v>
      </c>
      <c r="AD180"/>
      <c r="AE180"/>
      <c r="AF180"/>
      <c r="AG180"/>
      <c r="AH180" s="395">
        <v>51.9</v>
      </c>
      <c r="AI180"/>
      <c r="AJ180" s="347">
        <v>25.5</v>
      </c>
      <c r="AK180"/>
      <c r="AL180" s="347">
        <v>6.8</v>
      </c>
      <c r="AM180" s="345">
        <v>6.2E-2</v>
      </c>
      <c r="AN180"/>
      <c r="AO180" s="347">
        <v>15.1</v>
      </c>
      <c r="AP180" s="344">
        <v>70</v>
      </c>
      <c r="AQ180" s="345">
        <v>0.3</v>
      </c>
      <c r="AR180"/>
      <c r="AS180"/>
      <c r="AT180"/>
      <c r="AU180"/>
      <c r="AV180" s="345">
        <v>16.146999999999998</v>
      </c>
      <c r="AW180" s="345">
        <v>14.375</v>
      </c>
      <c r="AX180"/>
      <c r="AY180"/>
      <c r="AZ180"/>
      <c r="BA180"/>
      <c r="BB180"/>
      <c r="BC180"/>
      <c r="BD180" s="344">
        <v>26.52</v>
      </c>
      <c r="BE180" s="344"/>
      <c r="BF180" s="344">
        <v>13.01</v>
      </c>
      <c r="BG180"/>
      <c r="BH180"/>
      <c r="BI180"/>
      <c r="BJ180"/>
      <c r="BK180"/>
      <c r="BL180"/>
      <c r="BM180"/>
    </row>
    <row r="181" spans="1:65" x14ac:dyDescent="0.25">
      <c r="A181" s="232">
        <v>41452</v>
      </c>
      <c r="B181" s="344">
        <v>5.73</v>
      </c>
      <c r="C181" s="345">
        <v>5.74</v>
      </c>
      <c r="D181"/>
      <c r="E181"/>
      <c r="F181"/>
      <c r="G181"/>
      <c r="H181" s="344">
        <v>7.05</v>
      </c>
      <c r="I181" s="344">
        <v>1.94</v>
      </c>
      <c r="J181"/>
      <c r="K181"/>
      <c r="L181"/>
      <c r="M181"/>
      <c r="N181" s="346">
        <v>27</v>
      </c>
      <c r="O181"/>
      <c r="P181"/>
      <c r="Q181"/>
      <c r="R181" s="346">
        <v>0</v>
      </c>
      <c r="S181" s="345">
        <v>0.76100000000000001</v>
      </c>
      <c r="T181"/>
      <c r="U181"/>
      <c r="V181" s="345">
        <v>8.1000000000000003E-2</v>
      </c>
      <c r="W181" s="345">
        <v>7.3999999999999996E-2</v>
      </c>
      <c r="X181"/>
      <c r="Y181"/>
      <c r="Z181"/>
      <c r="AA181"/>
      <c r="AB181"/>
      <c r="AC181" s="347">
        <v>27.4</v>
      </c>
      <c r="AD181"/>
      <c r="AE181"/>
      <c r="AF181"/>
      <c r="AG181"/>
      <c r="AH181" s="395">
        <v>54.8</v>
      </c>
      <c r="AI181"/>
      <c r="AJ181" s="347">
        <v>24.6</v>
      </c>
      <c r="AK181"/>
      <c r="AL181" s="347">
        <v>5.7</v>
      </c>
      <c r="AM181" s="345">
        <v>7.3999999999999996E-2</v>
      </c>
      <c r="AN181"/>
      <c r="AO181" s="347">
        <v>14.8</v>
      </c>
      <c r="AP181" s="396">
        <f>(AP179+AP180)/2</f>
        <v>75</v>
      </c>
      <c r="AQ181" s="397">
        <f>(AQ179+AQ180)/2</f>
        <v>0.52500000000000002</v>
      </c>
      <c r="AR181"/>
      <c r="AS181"/>
      <c r="AT181"/>
      <c r="AU181"/>
      <c r="AV181" s="345">
        <v>13.79</v>
      </c>
      <c r="AW181" s="345">
        <v>12.34</v>
      </c>
      <c r="AX181"/>
      <c r="AY181"/>
      <c r="AZ181"/>
      <c r="BA181"/>
      <c r="BB181"/>
      <c r="BC181"/>
      <c r="BD181" s="344">
        <v>26.52</v>
      </c>
      <c r="BE181" s="344"/>
      <c r="BF181" s="344">
        <v>13.01</v>
      </c>
      <c r="BG181"/>
      <c r="BH181"/>
      <c r="BI181"/>
      <c r="BJ181"/>
      <c r="BK181"/>
      <c r="BL181"/>
      <c r="BM181"/>
    </row>
    <row r="182" spans="1:65" x14ac:dyDescent="0.25">
      <c r="A182" s="232">
        <v>41453</v>
      </c>
      <c r="B182" s="396">
        <f t="shared" ref="B182:C182" si="295">(B180+B181)/2</f>
        <v>6.0950000000000006</v>
      </c>
      <c r="C182" s="397">
        <f t="shared" si="295"/>
        <v>5.57</v>
      </c>
      <c r="D182"/>
      <c r="E182"/>
      <c r="F182"/>
      <c r="G182"/>
      <c r="H182" s="396">
        <f t="shared" ref="H182:I182" si="296">(H180+H181)/2</f>
        <v>7.1950000000000003</v>
      </c>
      <c r="I182" s="396">
        <f t="shared" si="296"/>
        <v>1.9249999999999998</v>
      </c>
      <c r="J182"/>
      <c r="K182"/>
      <c r="L182"/>
      <c r="M182"/>
      <c r="N182" s="398">
        <f t="shared" ref="N182" si="297">(N180+N181)/2</f>
        <v>26.5</v>
      </c>
      <c r="O182"/>
      <c r="P182"/>
      <c r="Q182"/>
      <c r="R182" s="398">
        <f t="shared" ref="R182:S182" si="298">(R180+R181)/2</f>
        <v>0</v>
      </c>
      <c r="S182" s="397">
        <f t="shared" si="298"/>
        <v>0.874</v>
      </c>
      <c r="T182"/>
      <c r="U182"/>
      <c r="V182" s="397">
        <f t="shared" ref="V182:W182" si="299">(V180+V181)/2</f>
        <v>7.1500000000000008E-2</v>
      </c>
      <c r="W182" s="397">
        <f t="shared" si="299"/>
        <v>7.2499999999999995E-2</v>
      </c>
      <c r="X182"/>
      <c r="Y182"/>
      <c r="Z182"/>
      <c r="AA182"/>
      <c r="AB182"/>
      <c r="AC182" s="399">
        <f t="shared" ref="AC182" si="300">(AC180+AC181)/2</f>
        <v>26.65</v>
      </c>
      <c r="AD182"/>
      <c r="AE182"/>
      <c r="AF182"/>
      <c r="AG182"/>
      <c r="AH182" s="400">
        <f t="shared" ref="AH182" si="301">(AH180+AH181)/2</f>
        <v>53.349999999999994</v>
      </c>
      <c r="AI182"/>
      <c r="AJ182" s="399">
        <f t="shared" ref="AJ182" si="302">(AJ180+AJ181)/2</f>
        <v>25.05</v>
      </c>
      <c r="AK182"/>
      <c r="AL182" s="399">
        <f t="shared" ref="AL182:AM182" si="303">(AL180+AL181)/2</f>
        <v>6.25</v>
      </c>
      <c r="AM182" s="397">
        <f t="shared" si="303"/>
        <v>6.8000000000000005E-2</v>
      </c>
      <c r="AN182"/>
      <c r="AO182" s="399">
        <f t="shared" ref="AO182" si="304">(AO180+AO181)/2</f>
        <v>14.95</v>
      </c>
      <c r="AP182" s="396">
        <f>(AP180+AP181)/2</f>
        <v>72.5</v>
      </c>
      <c r="AQ182" s="397">
        <f>(AQ180+AQ181)/2</f>
        <v>0.41249999999999998</v>
      </c>
      <c r="AR182"/>
      <c r="AS182"/>
      <c r="AT182"/>
      <c r="AU182"/>
      <c r="AV182" s="397">
        <f t="shared" ref="AV182:AW182" si="305">(AV180+AV181)/2</f>
        <v>14.968499999999999</v>
      </c>
      <c r="AW182" s="397">
        <f t="shared" si="305"/>
        <v>13.3575</v>
      </c>
      <c r="AX182"/>
      <c r="AY182"/>
      <c r="AZ182"/>
      <c r="BA182"/>
      <c r="BB182"/>
      <c r="BC182"/>
      <c r="BD182" s="396">
        <f>(BD180+BD181)/2</f>
        <v>26.52</v>
      </c>
      <c r="BE182" s="344"/>
      <c r="BF182" s="396">
        <f>(BF180+BF181)/2</f>
        <v>13.01</v>
      </c>
      <c r="BG182"/>
      <c r="BH182"/>
      <c r="BI182"/>
      <c r="BJ182"/>
      <c r="BK182"/>
      <c r="BL182"/>
      <c r="BM182"/>
    </row>
    <row r="183" spans="1:65" x14ac:dyDescent="0.25">
      <c r="A183" s="232">
        <v>41454</v>
      </c>
      <c r="B183" s="344">
        <v>5.91</v>
      </c>
      <c r="C183" s="345">
        <v>5.74</v>
      </c>
      <c r="D183"/>
      <c r="E183"/>
      <c r="F183"/>
      <c r="G183"/>
      <c r="H183" s="344">
        <v>7.46</v>
      </c>
      <c r="I183" s="344">
        <v>1.79</v>
      </c>
      <c r="J183"/>
      <c r="K183"/>
      <c r="L183"/>
      <c r="M183"/>
      <c r="N183" s="346">
        <v>26</v>
      </c>
      <c r="O183"/>
      <c r="P183"/>
      <c r="Q183"/>
      <c r="R183" s="346">
        <v>0</v>
      </c>
      <c r="S183" s="345">
        <v>1.153</v>
      </c>
      <c r="T183"/>
      <c r="U183"/>
      <c r="V183" s="345">
        <v>9.4E-2</v>
      </c>
      <c r="W183" s="345"/>
      <c r="X183"/>
      <c r="Y183"/>
      <c r="Z183"/>
      <c r="AA183"/>
      <c r="AB183"/>
      <c r="AC183" s="347">
        <v>27.69</v>
      </c>
      <c r="AD183"/>
      <c r="AE183"/>
      <c r="AF183"/>
      <c r="AG183"/>
      <c r="AH183" s="395">
        <v>55.2</v>
      </c>
      <c r="AI183"/>
      <c r="AJ183" s="347">
        <v>24.7</v>
      </c>
      <c r="AK183"/>
      <c r="AL183" s="347">
        <v>6.1</v>
      </c>
      <c r="AM183" s="345">
        <v>7.0999999999999994E-2</v>
      </c>
      <c r="AN183"/>
      <c r="AO183" s="347">
        <v>12.9</v>
      </c>
      <c r="AP183" s="344">
        <v>70</v>
      </c>
      <c r="AQ183" s="345">
        <v>0.8</v>
      </c>
      <c r="AR183"/>
      <c r="AS183"/>
      <c r="AT183"/>
      <c r="AU183"/>
      <c r="AV183" s="345">
        <v>13.29</v>
      </c>
      <c r="AW183" s="345">
        <v>12.252000000000001</v>
      </c>
      <c r="AX183"/>
      <c r="AY183"/>
      <c r="AZ183"/>
      <c r="BA183"/>
      <c r="BB183"/>
      <c r="BC183"/>
      <c r="BD183" s="344">
        <v>26.17</v>
      </c>
      <c r="BE183" s="344"/>
      <c r="BF183" s="344">
        <v>11.28</v>
      </c>
      <c r="BG183"/>
      <c r="BH183"/>
      <c r="BI183"/>
      <c r="BJ183"/>
      <c r="BK183"/>
      <c r="BL183"/>
      <c r="BM183"/>
    </row>
    <row r="184" spans="1:65" x14ac:dyDescent="0.25">
      <c r="A184" s="232">
        <v>41455</v>
      </c>
      <c r="B184" s="344">
        <v>6.15</v>
      </c>
      <c r="C184" s="345">
        <v>5.37</v>
      </c>
      <c r="D184"/>
      <c r="E184"/>
      <c r="F184"/>
      <c r="G184"/>
      <c r="H184" s="344">
        <v>7.45</v>
      </c>
      <c r="I184" s="344">
        <v>1.88</v>
      </c>
      <c r="J184"/>
      <c r="K184"/>
      <c r="L184"/>
      <c r="M184"/>
      <c r="N184" s="346">
        <v>31</v>
      </c>
      <c r="O184"/>
      <c r="P184"/>
      <c r="Q184"/>
      <c r="R184" s="346">
        <v>0</v>
      </c>
      <c r="S184" s="345">
        <v>1.234</v>
      </c>
      <c r="T184"/>
      <c r="U184"/>
      <c r="V184" s="345">
        <v>0.128</v>
      </c>
      <c r="W184" s="345">
        <v>7.3999999999999996E-2</v>
      </c>
      <c r="X184"/>
      <c r="Y184"/>
      <c r="Z184"/>
      <c r="AA184"/>
      <c r="AB184"/>
      <c r="AC184" s="347">
        <v>24.7</v>
      </c>
      <c r="AD184"/>
      <c r="AE184"/>
      <c r="AF184"/>
      <c r="AG184"/>
      <c r="AH184" s="395">
        <v>49.4</v>
      </c>
      <c r="AI184"/>
      <c r="AJ184" s="347">
        <v>24</v>
      </c>
      <c r="AK184"/>
      <c r="AL184" s="347">
        <v>6</v>
      </c>
      <c r="AM184" s="345">
        <v>6.8000000000000005E-2</v>
      </c>
      <c r="AN184"/>
      <c r="AO184" s="347">
        <v>13.1</v>
      </c>
      <c r="AP184" s="344">
        <v>70</v>
      </c>
      <c r="AQ184" s="345">
        <v>0.73</v>
      </c>
      <c r="AR184"/>
      <c r="AS184"/>
      <c r="AT184"/>
      <c r="AU184"/>
      <c r="AV184" s="345">
        <v>13.198</v>
      </c>
      <c r="AW184" s="345">
        <v>12.157</v>
      </c>
      <c r="AX184"/>
      <c r="AY184"/>
      <c r="AZ184"/>
      <c r="BA184"/>
      <c r="BB184"/>
      <c r="BC184"/>
      <c r="BD184" s="344">
        <v>25.96</v>
      </c>
      <c r="BE184" s="344"/>
      <c r="BF184" s="344">
        <v>14.38</v>
      </c>
      <c r="BG184"/>
      <c r="BH184"/>
      <c r="BI184"/>
      <c r="BJ184"/>
      <c r="BK184"/>
      <c r="BL184"/>
      <c r="BM184"/>
    </row>
    <row r="185" spans="1:65" x14ac:dyDescent="0.25">
      <c r="A185" s="232">
        <v>41456</v>
      </c>
      <c r="B185" s="396">
        <f t="shared" ref="B185:C185" si="306">(B183+B184)/2</f>
        <v>6.03</v>
      </c>
      <c r="C185" s="397">
        <f t="shared" si="306"/>
        <v>5.5549999999999997</v>
      </c>
      <c r="D185"/>
      <c r="E185"/>
      <c r="F185"/>
      <c r="G185"/>
      <c r="H185" s="396">
        <f t="shared" ref="H185:I185" si="307">(H183+H184)/2</f>
        <v>7.4550000000000001</v>
      </c>
      <c r="I185" s="396">
        <f t="shared" si="307"/>
        <v>1.835</v>
      </c>
      <c r="J185"/>
      <c r="K185"/>
      <c r="L185"/>
      <c r="M185"/>
      <c r="N185" s="398">
        <f t="shared" ref="N185" si="308">(N183+N184)/2</f>
        <v>28.5</v>
      </c>
      <c r="O185"/>
      <c r="P185"/>
      <c r="Q185"/>
      <c r="R185" s="398">
        <f t="shared" ref="R185:S185" si="309">(R183+R184)/2</f>
        <v>0</v>
      </c>
      <c r="S185" s="397">
        <f t="shared" si="309"/>
        <v>1.1935</v>
      </c>
      <c r="T185"/>
      <c r="U185"/>
      <c r="V185" s="397">
        <f t="shared" ref="V185:W185" si="310">(V183+V184)/2</f>
        <v>0.111</v>
      </c>
      <c r="W185" s="397">
        <f t="shared" si="310"/>
        <v>3.6999999999999998E-2</v>
      </c>
      <c r="X185"/>
      <c r="Y185"/>
      <c r="Z185"/>
      <c r="AA185"/>
      <c r="AB185"/>
      <c r="AC185" s="399">
        <f t="shared" ref="AC185" si="311">(AC183+AC184)/2</f>
        <v>26.195</v>
      </c>
      <c r="AD185"/>
      <c r="AE185"/>
      <c r="AF185"/>
      <c r="AG185"/>
      <c r="AH185" s="400">
        <f t="shared" ref="AH185" si="312">(AH183+AH184)/2</f>
        <v>52.3</v>
      </c>
      <c r="AI185"/>
      <c r="AJ185" s="399">
        <f t="shared" ref="AJ185" si="313">(AJ183+AJ184)/2</f>
        <v>24.35</v>
      </c>
      <c r="AK185"/>
      <c r="AL185" s="399">
        <f t="shared" ref="AL185:AM185" si="314">(AL183+AL184)/2</f>
        <v>6.05</v>
      </c>
      <c r="AM185" s="397">
        <f t="shared" si="314"/>
        <v>6.9500000000000006E-2</v>
      </c>
      <c r="AN185"/>
      <c r="AO185" s="399">
        <f t="shared" ref="AO185:AQ187" si="315">(AO183+AO184)/2</f>
        <v>13</v>
      </c>
      <c r="AP185" s="396">
        <f t="shared" si="315"/>
        <v>70</v>
      </c>
      <c r="AQ185" s="397">
        <f t="shared" si="315"/>
        <v>0.76500000000000001</v>
      </c>
      <c r="AR185"/>
      <c r="AS185"/>
      <c r="AT185"/>
      <c r="AU185"/>
      <c r="AV185" s="397">
        <f t="shared" ref="AV185:AW185" si="316">(AV183+AV184)/2</f>
        <v>13.244</v>
      </c>
      <c r="AW185" s="397">
        <f t="shared" si="316"/>
        <v>12.204499999999999</v>
      </c>
      <c r="AX185"/>
      <c r="AY185"/>
      <c r="AZ185"/>
      <c r="BA185"/>
      <c r="BB185"/>
      <c r="BC185"/>
      <c r="BD185" s="396">
        <f t="shared" ref="BD185:BD187" si="317">(BD183+BD184)/2</f>
        <v>26.065000000000001</v>
      </c>
      <c r="BE185" s="344"/>
      <c r="BF185" s="396">
        <f>(BF183+BF184)/2</f>
        <v>12.83</v>
      </c>
      <c r="BG185"/>
      <c r="BH185"/>
      <c r="BI185"/>
      <c r="BJ185"/>
      <c r="BK185"/>
      <c r="BL185"/>
      <c r="BM185"/>
    </row>
    <row r="186" spans="1:65" x14ac:dyDescent="0.25">
      <c r="A186" s="232">
        <v>41457</v>
      </c>
      <c r="B186" s="344">
        <v>5.76</v>
      </c>
      <c r="C186" s="345">
        <v>5.33</v>
      </c>
      <c r="D186"/>
      <c r="E186"/>
      <c r="F186"/>
      <c r="G186"/>
      <c r="H186" s="344">
        <v>7.09</v>
      </c>
      <c r="I186" s="344">
        <v>1.98</v>
      </c>
      <c r="J186"/>
      <c r="K186"/>
      <c r="L186"/>
      <c r="M186"/>
      <c r="N186" s="346">
        <v>33</v>
      </c>
      <c r="O186"/>
      <c r="P186"/>
      <c r="Q186"/>
      <c r="R186" s="346">
        <v>0</v>
      </c>
      <c r="S186" s="345">
        <v>1.077</v>
      </c>
      <c r="T186"/>
      <c r="U186"/>
      <c r="V186" s="345">
        <v>9.4E-2</v>
      </c>
      <c r="W186" s="345">
        <v>5.2999999999999999E-2</v>
      </c>
      <c r="X186"/>
      <c r="Y186"/>
      <c r="Z186"/>
      <c r="AA186"/>
      <c r="AB186"/>
      <c r="AC186" s="347">
        <v>25.6</v>
      </c>
      <c r="AD186"/>
      <c r="AE186"/>
      <c r="AF186"/>
      <c r="AG186"/>
      <c r="AH186" s="395">
        <v>51.2</v>
      </c>
      <c r="AI186"/>
      <c r="AJ186" s="347">
        <v>23.9</v>
      </c>
      <c r="AK186"/>
      <c r="AL186" s="347">
        <v>5.8</v>
      </c>
      <c r="AM186" s="345">
        <v>5.3999999999999999E-2</v>
      </c>
      <c r="AN186"/>
      <c r="AO186" s="347">
        <v>14.4</v>
      </c>
      <c r="AP186" s="396">
        <f>(AP184+AP185)/2</f>
        <v>70</v>
      </c>
      <c r="AQ186" s="397">
        <f t="shared" si="315"/>
        <v>0.74750000000000005</v>
      </c>
      <c r="AR186"/>
      <c r="AS186"/>
      <c r="AT186"/>
      <c r="AU186"/>
      <c r="AV186" s="345">
        <v>15.15</v>
      </c>
      <c r="AW186" s="345">
        <v>13.74</v>
      </c>
      <c r="AX186"/>
      <c r="AY186"/>
      <c r="AZ186"/>
      <c r="BA186"/>
      <c r="BB186"/>
      <c r="BC186"/>
      <c r="BD186" s="344">
        <v>27.04</v>
      </c>
      <c r="BE186" s="344"/>
      <c r="BF186" s="344">
        <v>14.38</v>
      </c>
      <c r="BG186"/>
      <c r="BH186"/>
      <c r="BI186"/>
      <c r="BJ186"/>
      <c r="BK186"/>
      <c r="BL186"/>
      <c r="BM186"/>
    </row>
    <row r="187" spans="1:65" x14ac:dyDescent="0.25">
      <c r="A187" s="232">
        <v>41458</v>
      </c>
      <c r="B187" s="396">
        <f t="shared" ref="B187:C187" si="318">(B185+B186)/2</f>
        <v>5.8949999999999996</v>
      </c>
      <c r="C187" s="397">
        <f t="shared" si="318"/>
        <v>5.4424999999999999</v>
      </c>
      <c r="D187"/>
      <c r="E187"/>
      <c r="F187"/>
      <c r="G187"/>
      <c r="H187" s="396">
        <f t="shared" ref="H187:I187" si="319">(H185+H186)/2</f>
        <v>7.2725</v>
      </c>
      <c r="I187" s="396">
        <f t="shared" si="319"/>
        <v>1.9075</v>
      </c>
      <c r="J187"/>
      <c r="K187"/>
      <c r="L187"/>
      <c r="M187"/>
      <c r="N187" s="398">
        <f t="shared" ref="N187" si="320">(N185+N186)/2</f>
        <v>30.75</v>
      </c>
      <c r="O187"/>
      <c r="P187"/>
      <c r="Q187"/>
      <c r="R187" s="398">
        <f t="shared" ref="R187:S187" si="321">(R185+R186)/2</f>
        <v>0</v>
      </c>
      <c r="S187" s="397">
        <f t="shared" si="321"/>
        <v>1.1352500000000001</v>
      </c>
      <c r="T187"/>
      <c r="U187"/>
      <c r="V187" s="397">
        <f t="shared" ref="V187:W187" si="322">(V185+V186)/2</f>
        <v>0.10250000000000001</v>
      </c>
      <c r="W187" s="397">
        <f t="shared" si="322"/>
        <v>4.4999999999999998E-2</v>
      </c>
      <c r="X187"/>
      <c r="Y187"/>
      <c r="Z187"/>
      <c r="AA187"/>
      <c r="AB187"/>
      <c r="AC187" s="399">
        <f t="shared" ref="AC187" si="323">(AC185+AC186)/2</f>
        <v>25.897500000000001</v>
      </c>
      <c r="AD187"/>
      <c r="AE187"/>
      <c r="AF187"/>
      <c r="AG187"/>
      <c r="AH187" s="400">
        <f t="shared" ref="AH187" si="324">(AH185+AH186)/2</f>
        <v>51.75</v>
      </c>
      <c r="AI187"/>
      <c r="AJ187" s="399">
        <f t="shared" ref="AJ187" si="325">(AJ185+AJ186)/2</f>
        <v>24.125</v>
      </c>
      <c r="AK187"/>
      <c r="AL187" s="399">
        <f t="shared" ref="AL187:AM187" si="326">(AL185+AL186)/2</f>
        <v>5.9249999999999998</v>
      </c>
      <c r="AM187" s="397">
        <f t="shared" si="326"/>
        <v>6.1749999999999999E-2</v>
      </c>
      <c r="AN187"/>
      <c r="AO187" s="399">
        <f t="shared" ref="AO187" si="327">(AO185+AO186)/2</f>
        <v>13.7</v>
      </c>
      <c r="AP187" s="396">
        <f>(AP185+AP186)/2</f>
        <v>70</v>
      </c>
      <c r="AQ187" s="397">
        <f t="shared" si="315"/>
        <v>0.75625000000000009</v>
      </c>
      <c r="AR187"/>
      <c r="AS187"/>
      <c r="AT187"/>
      <c r="AU187"/>
      <c r="AV187" s="397">
        <f t="shared" ref="AV187:AW187" si="328">(AV185+AV186)/2</f>
        <v>14.196999999999999</v>
      </c>
      <c r="AW187" s="397">
        <f t="shared" si="328"/>
        <v>12.972249999999999</v>
      </c>
      <c r="AX187"/>
      <c r="AY187"/>
      <c r="AZ187"/>
      <c r="BA187"/>
      <c r="BB187"/>
      <c r="BC187"/>
      <c r="BD187" s="396">
        <f t="shared" si="317"/>
        <v>26.552500000000002</v>
      </c>
      <c r="BE187" s="344"/>
      <c r="BF187" s="396">
        <f>(BF185+BF186)/2</f>
        <v>13.605</v>
      </c>
      <c r="BG187"/>
      <c r="BH187"/>
      <c r="BI187"/>
      <c r="BJ187"/>
      <c r="BK187"/>
      <c r="BL187"/>
      <c r="BM187"/>
    </row>
    <row r="188" spans="1:65" x14ac:dyDescent="0.25">
      <c r="A188" s="232">
        <v>41459</v>
      </c>
      <c r="B188" s="344">
        <v>6.01</v>
      </c>
      <c r="C188" s="345">
        <v>5.34</v>
      </c>
      <c r="D188"/>
      <c r="E188"/>
      <c r="F188"/>
      <c r="G188"/>
      <c r="H188" s="344">
        <v>7.43</v>
      </c>
      <c r="I188" s="344">
        <v>1.96</v>
      </c>
      <c r="J188"/>
      <c r="K188"/>
      <c r="L188"/>
      <c r="M188"/>
      <c r="N188" s="346">
        <v>32</v>
      </c>
      <c r="O188"/>
      <c r="P188"/>
      <c r="Q188"/>
      <c r="R188" s="346">
        <v>0</v>
      </c>
      <c r="S188" s="345">
        <v>1.226</v>
      </c>
      <c r="T188"/>
      <c r="U188"/>
      <c r="V188" s="345">
        <v>0.17299999999999999</v>
      </c>
      <c r="W188" s="345">
        <v>7.3999999999999996E-2</v>
      </c>
      <c r="X188"/>
      <c r="Y188"/>
      <c r="Z188"/>
      <c r="AA188"/>
      <c r="AB188"/>
      <c r="AC188" s="347">
        <v>26.7</v>
      </c>
      <c r="AD188"/>
      <c r="AE188"/>
      <c r="AF188"/>
      <c r="AG188"/>
      <c r="AH188" s="395">
        <v>53.4</v>
      </c>
      <c r="AI188"/>
      <c r="AJ188" s="347">
        <v>25.4</v>
      </c>
      <c r="AK188"/>
      <c r="AL188" s="347">
        <v>6.2</v>
      </c>
      <c r="AM188" s="345">
        <v>8.5999999999999993E-2</v>
      </c>
      <c r="AN188"/>
      <c r="AO188" s="347">
        <v>15.7</v>
      </c>
      <c r="AP188" s="344">
        <v>80</v>
      </c>
      <c r="AQ188" s="345">
        <v>0.51</v>
      </c>
      <c r="AR188"/>
      <c r="AS188"/>
      <c r="AT188"/>
      <c r="AU188"/>
      <c r="AV188" s="345">
        <v>15.651999999999999</v>
      </c>
      <c r="AW188" s="345">
        <v>14.68</v>
      </c>
      <c r="AX188"/>
      <c r="AY188"/>
      <c r="AZ188"/>
      <c r="BA188"/>
      <c r="BB188"/>
      <c r="BC188"/>
      <c r="BD188" s="344">
        <v>27.64</v>
      </c>
      <c r="BE188" s="344"/>
      <c r="BF188" s="396">
        <f>(BF186+BF187)/2</f>
        <v>13.9925</v>
      </c>
      <c r="BG188"/>
      <c r="BH188"/>
      <c r="BI188"/>
      <c r="BJ188"/>
      <c r="BK188"/>
      <c r="BL188"/>
      <c r="BM188"/>
    </row>
    <row r="189" spans="1:65" x14ac:dyDescent="0.25">
      <c r="A189" s="232">
        <v>41460</v>
      </c>
      <c r="B189" s="344">
        <v>5.89</v>
      </c>
      <c r="C189" s="345">
        <v>5.46</v>
      </c>
      <c r="D189"/>
      <c r="E189"/>
      <c r="F189"/>
      <c r="G189"/>
      <c r="H189" s="344">
        <v>7.04</v>
      </c>
      <c r="I189" s="344">
        <v>1.9</v>
      </c>
      <c r="J189"/>
      <c r="K189"/>
      <c r="L189"/>
      <c r="M189"/>
      <c r="N189" s="346">
        <v>33</v>
      </c>
      <c r="O189"/>
      <c r="P189"/>
      <c r="Q189"/>
      <c r="R189" s="346">
        <v>0</v>
      </c>
      <c r="S189" s="345">
        <v>1.498</v>
      </c>
      <c r="T189"/>
      <c r="U189"/>
      <c r="V189" s="345">
        <v>0.124</v>
      </c>
      <c r="W189" s="345">
        <v>0.11700000000000001</v>
      </c>
      <c r="X189"/>
      <c r="Y189"/>
      <c r="Z189"/>
      <c r="AA189"/>
      <c r="AB189"/>
      <c r="AC189" s="347">
        <v>21.1</v>
      </c>
      <c r="AD189"/>
      <c r="AE189"/>
      <c r="AF189"/>
      <c r="AG189"/>
      <c r="AH189" s="395">
        <v>42.2</v>
      </c>
      <c r="AI189"/>
      <c r="AJ189" s="347">
        <v>24.7</v>
      </c>
      <c r="AK189"/>
      <c r="AL189" s="347">
        <v>5.3</v>
      </c>
      <c r="AM189" s="345">
        <v>9.0999999999999998E-2</v>
      </c>
      <c r="AN189"/>
      <c r="AO189" s="347">
        <v>16</v>
      </c>
      <c r="AP189" s="344">
        <v>80</v>
      </c>
      <c r="AQ189" s="345">
        <v>0.46</v>
      </c>
      <c r="AR189"/>
      <c r="AS189"/>
      <c r="AT189"/>
      <c r="AU189"/>
      <c r="AV189" s="345">
        <v>16.399999999999999</v>
      </c>
      <c r="AW189" s="345">
        <v>15.41</v>
      </c>
      <c r="AX189"/>
      <c r="AY189"/>
      <c r="AZ189"/>
      <c r="BA189"/>
      <c r="BB189"/>
      <c r="BC189"/>
      <c r="BD189" s="344">
        <v>31.11</v>
      </c>
      <c r="BE189" s="344"/>
      <c r="BF189" s="344">
        <v>9.1300000000000008</v>
      </c>
      <c r="BG189"/>
      <c r="BH189"/>
      <c r="BI189"/>
      <c r="BJ189"/>
      <c r="BK189"/>
      <c r="BL189"/>
      <c r="BM189"/>
    </row>
    <row r="190" spans="1:65" x14ac:dyDescent="0.25">
      <c r="A190" s="232">
        <v>41461</v>
      </c>
      <c r="B190" s="344">
        <v>6.33</v>
      </c>
      <c r="C190" s="345">
        <v>5.32</v>
      </c>
      <c r="D190"/>
      <c r="E190"/>
      <c r="F190"/>
      <c r="G190"/>
      <c r="H190" s="344">
        <v>6.53</v>
      </c>
      <c r="I190" s="344">
        <v>1.86</v>
      </c>
      <c r="J190"/>
      <c r="K190"/>
      <c r="L190"/>
      <c r="M190"/>
      <c r="N190" s="346">
        <v>26</v>
      </c>
      <c r="O190"/>
      <c r="P190"/>
      <c r="Q190"/>
      <c r="R190" s="346">
        <v>0</v>
      </c>
      <c r="S190" s="345">
        <v>1.845</v>
      </c>
      <c r="T190"/>
      <c r="U190"/>
      <c r="V190" s="345">
        <v>6.0999999999999999E-2</v>
      </c>
      <c r="W190" s="345">
        <v>0.17</v>
      </c>
      <c r="X190"/>
      <c r="Y190"/>
      <c r="Z190"/>
      <c r="AA190"/>
      <c r="AB190"/>
      <c r="AC190" s="347">
        <v>26.5</v>
      </c>
      <c r="AD190"/>
      <c r="AE190"/>
      <c r="AF190"/>
      <c r="AG190"/>
      <c r="AH190" s="395">
        <v>53.1</v>
      </c>
      <c r="AI190"/>
      <c r="AJ190" s="347">
        <v>25.3</v>
      </c>
      <c r="AK190"/>
      <c r="AL190" s="347">
        <v>4.8</v>
      </c>
      <c r="AM190" s="345">
        <v>7.3999999999999996E-2</v>
      </c>
      <c r="AN190"/>
      <c r="AO190" s="347">
        <v>16</v>
      </c>
      <c r="AP190" s="344">
        <v>70</v>
      </c>
      <c r="AQ190" s="345">
        <v>0.14000000000000001</v>
      </c>
      <c r="AR190"/>
      <c r="AS190"/>
      <c r="AT190"/>
      <c r="AU190"/>
      <c r="AV190" s="345">
        <v>15.87</v>
      </c>
      <c r="AW190" s="345">
        <v>15.88</v>
      </c>
      <c r="AX190"/>
      <c r="AY190"/>
      <c r="AZ190"/>
      <c r="BA190"/>
      <c r="BB190"/>
      <c r="BC190"/>
      <c r="BD190" s="344">
        <v>26.29</v>
      </c>
      <c r="BE190" s="344"/>
      <c r="BF190" s="344">
        <v>12.62</v>
      </c>
      <c r="BG190"/>
      <c r="BH190"/>
      <c r="BI190"/>
      <c r="BJ190"/>
      <c r="BK190"/>
      <c r="BL190"/>
      <c r="BM190"/>
    </row>
    <row r="191" spans="1:65" x14ac:dyDescent="0.25">
      <c r="A191" s="232">
        <v>41462</v>
      </c>
      <c r="B191" s="344">
        <v>6.46</v>
      </c>
      <c r="C191" s="345">
        <v>5.27</v>
      </c>
      <c r="D191"/>
      <c r="E191"/>
      <c r="F191"/>
      <c r="G191"/>
      <c r="H191" s="344">
        <v>7.88</v>
      </c>
      <c r="I191" s="344">
        <v>1.83</v>
      </c>
      <c r="J191"/>
      <c r="K191"/>
      <c r="L191"/>
      <c r="M191"/>
      <c r="N191" s="346">
        <v>25</v>
      </c>
      <c r="O191"/>
      <c r="P191"/>
      <c r="Q191"/>
      <c r="R191" s="346">
        <v>0</v>
      </c>
      <c r="S191" s="345">
        <v>1.5349999999999999</v>
      </c>
      <c r="T191"/>
      <c r="U191"/>
      <c r="V191" s="345">
        <v>5.8000000000000003E-2</v>
      </c>
      <c r="W191" s="345">
        <v>8.5999999999999993E-2</v>
      </c>
      <c r="X191"/>
      <c r="Y191"/>
      <c r="Z191"/>
      <c r="AA191"/>
      <c r="AB191"/>
      <c r="AC191" s="347">
        <v>28.2</v>
      </c>
      <c r="AD191"/>
      <c r="AE191"/>
      <c r="AF191"/>
      <c r="AG191"/>
      <c r="AH191" s="395">
        <v>56.4</v>
      </c>
      <c r="AI191"/>
      <c r="AJ191" s="347">
        <v>23.9</v>
      </c>
      <c r="AK191"/>
      <c r="AL191" s="347">
        <v>5.0999999999999996</v>
      </c>
      <c r="AM191" s="345">
        <v>7.6999999999999999E-2</v>
      </c>
      <c r="AN191"/>
      <c r="AO191" s="347">
        <v>16.2</v>
      </c>
      <c r="AP191" s="396">
        <f>(AP189+AP190)/2</f>
        <v>75</v>
      </c>
      <c r="AQ191" s="397">
        <f>(AQ189+AQ190)/2</f>
        <v>0.30000000000000004</v>
      </c>
      <c r="AR191"/>
      <c r="AS191"/>
      <c r="AT191"/>
      <c r="AU191"/>
      <c r="AV191" s="345">
        <v>15.53</v>
      </c>
      <c r="AW191" s="345">
        <v>14.55</v>
      </c>
      <c r="AX191"/>
      <c r="AY191"/>
      <c r="AZ191"/>
      <c r="BA191"/>
      <c r="BB191"/>
      <c r="BC191"/>
      <c r="BD191" s="344">
        <v>29.1</v>
      </c>
      <c r="BE191" s="344"/>
      <c r="BF191" s="344">
        <v>18.7</v>
      </c>
      <c r="BG191"/>
      <c r="BH191"/>
      <c r="BI191"/>
      <c r="BJ191"/>
      <c r="BK191"/>
      <c r="BL191"/>
      <c r="BM191"/>
    </row>
    <row r="192" spans="1:65" x14ac:dyDescent="0.25">
      <c r="A192" s="232">
        <v>41463</v>
      </c>
      <c r="B192" s="396">
        <f t="shared" ref="B192:C192" si="329">(B190+B191)/2</f>
        <v>6.3949999999999996</v>
      </c>
      <c r="C192" s="397">
        <f t="shared" si="329"/>
        <v>5.2949999999999999</v>
      </c>
      <c r="D192"/>
      <c r="E192"/>
      <c r="F192"/>
      <c r="G192"/>
      <c r="H192" s="396">
        <f t="shared" ref="H192:I192" si="330">(H190+H191)/2</f>
        <v>7.2050000000000001</v>
      </c>
      <c r="I192" s="396">
        <f t="shared" si="330"/>
        <v>1.8450000000000002</v>
      </c>
      <c r="J192"/>
      <c r="K192"/>
      <c r="L192"/>
      <c r="M192"/>
      <c r="N192" s="398">
        <f t="shared" ref="N192" si="331">(N190+N191)/2</f>
        <v>25.5</v>
      </c>
      <c r="O192"/>
      <c r="P192"/>
      <c r="Q192"/>
      <c r="R192" s="398">
        <f t="shared" ref="R192:S192" si="332">(R190+R191)/2</f>
        <v>0</v>
      </c>
      <c r="S192" s="397">
        <f t="shared" si="332"/>
        <v>1.69</v>
      </c>
      <c r="T192"/>
      <c r="U192"/>
      <c r="V192" s="397">
        <f t="shared" ref="V192:W192" si="333">(V190+V191)/2</f>
        <v>5.9499999999999997E-2</v>
      </c>
      <c r="W192" s="397">
        <f t="shared" si="333"/>
        <v>0.128</v>
      </c>
      <c r="X192"/>
      <c r="Y192"/>
      <c r="Z192"/>
      <c r="AA192"/>
      <c r="AB192"/>
      <c r="AC192" s="399">
        <f t="shared" ref="AC192" si="334">(AC190+AC191)/2</f>
        <v>27.35</v>
      </c>
      <c r="AD192"/>
      <c r="AE192"/>
      <c r="AF192"/>
      <c r="AG192"/>
      <c r="AH192" s="400">
        <f t="shared" ref="AH192" si="335">(AH190+AH191)/2</f>
        <v>54.75</v>
      </c>
      <c r="AI192"/>
      <c r="AJ192" s="399">
        <f t="shared" ref="AJ192" si="336">(AJ190+AJ191)/2</f>
        <v>24.6</v>
      </c>
      <c r="AK192"/>
      <c r="AL192" s="399">
        <f t="shared" ref="AL192:AM192" si="337">(AL190+AL191)/2</f>
        <v>4.9499999999999993</v>
      </c>
      <c r="AM192" s="397">
        <f t="shared" si="337"/>
        <v>7.5499999999999998E-2</v>
      </c>
      <c r="AN192"/>
      <c r="AO192" s="399">
        <f t="shared" ref="AO192" si="338">(AO190+AO191)/2</f>
        <v>16.100000000000001</v>
      </c>
      <c r="AP192" s="396">
        <f>(AP190+AP191)/2</f>
        <v>72.5</v>
      </c>
      <c r="AQ192" s="397">
        <f>(AQ190+AQ191)/2</f>
        <v>0.22000000000000003</v>
      </c>
      <c r="AR192"/>
      <c r="AS192"/>
      <c r="AT192"/>
      <c r="AU192"/>
      <c r="AV192" s="345">
        <v>15.318</v>
      </c>
      <c r="AW192" s="345">
        <v>14.323</v>
      </c>
      <c r="AX192"/>
      <c r="AY192"/>
      <c r="AZ192"/>
      <c r="BA192"/>
      <c r="BB192"/>
      <c r="BC192"/>
      <c r="BD192" s="344">
        <v>29.11</v>
      </c>
      <c r="BE192" s="344"/>
      <c r="BF192" s="344">
        <v>18.7</v>
      </c>
      <c r="BG192"/>
      <c r="BH192"/>
      <c r="BI192"/>
      <c r="BJ192"/>
      <c r="BK192"/>
      <c r="BL192"/>
      <c r="BM192"/>
    </row>
    <row r="193" spans="1:65" x14ac:dyDescent="0.25">
      <c r="A193" s="232">
        <v>41464</v>
      </c>
      <c r="B193" s="344">
        <v>6.01</v>
      </c>
      <c r="C193" s="345">
        <v>5.24</v>
      </c>
      <c r="D193"/>
      <c r="E193"/>
      <c r="F193"/>
      <c r="G193"/>
      <c r="H193" s="344">
        <v>7.29</v>
      </c>
      <c r="I193" s="344">
        <v>1.75</v>
      </c>
      <c r="J193"/>
      <c r="K193"/>
      <c r="L193"/>
      <c r="M193"/>
      <c r="N193" s="346">
        <v>25</v>
      </c>
      <c r="O193"/>
      <c r="P193"/>
      <c r="Q193"/>
      <c r="R193" s="346">
        <v>0</v>
      </c>
      <c r="S193" s="345">
        <v>1.6839999999999999</v>
      </c>
      <c r="T193"/>
      <c r="U193"/>
      <c r="V193" s="345">
        <v>7.2999999999999995E-2</v>
      </c>
      <c r="W193" s="345">
        <v>8.5999999999999993E-2</v>
      </c>
      <c r="X193"/>
      <c r="Y193"/>
      <c r="Z193"/>
      <c r="AA193"/>
      <c r="AB193"/>
      <c r="AC193" s="347">
        <v>27.9</v>
      </c>
      <c r="AD193"/>
      <c r="AE193"/>
      <c r="AF193"/>
      <c r="AG193"/>
      <c r="AH193" s="395">
        <v>55.8</v>
      </c>
      <c r="AI193"/>
      <c r="AJ193" s="347">
        <v>23.8</v>
      </c>
      <c r="AK193"/>
      <c r="AL193" s="347">
        <v>5.4</v>
      </c>
      <c r="AM193" s="345">
        <v>6.3E-2</v>
      </c>
      <c r="AN193"/>
      <c r="AO193" s="347">
        <v>17</v>
      </c>
      <c r="AP193" s="344">
        <v>100</v>
      </c>
      <c r="AQ193" s="345">
        <v>1.0900000000000001</v>
      </c>
      <c r="AR193"/>
      <c r="AS193"/>
      <c r="AT193"/>
      <c r="AU193"/>
      <c r="AV193" s="345">
        <v>17.536000000000001</v>
      </c>
      <c r="AW193" s="345">
        <v>15.997999999999999</v>
      </c>
      <c r="AX193"/>
      <c r="AY193"/>
      <c r="AZ193"/>
      <c r="BA193"/>
      <c r="BB193"/>
      <c r="BC193"/>
      <c r="BD193" s="344">
        <v>28.76</v>
      </c>
      <c r="BE193" s="344"/>
      <c r="BF193" s="344">
        <v>11.87</v>
      </c>
      <c r="BG193"/>
      <c r="BH193"/>
      <c r="BI193"/>
      <c r="BJ193"/>
      <c r="BK193"/>
      <c r="BL193"/>
      <c r="BM193"/>
    </row>
    <row r="194" spans="1:65" x14ac:dyDescent="0.25">
      <c r="A194" s="232">
        <v>41465</v>
      </c>
      <c r="B194" s="344">
        <v>6.01</v>
      </c>
      <c r="C194" s="345">
        <v>5.54</v>
      </c>
      <c r="D194"/>
      <c r="E194"/>
      <c r="F194"/>
      <c r="G194"/>
      <c r="H194" s="344">
        <v>8.35</v>
      </c>
      <c r="I194" s="344">
        <v>1.76</v>
      </c>
      <c r="J194"/>
      <c r="K194"/>
      <c r="L194"/>
      <c r="M194"/>
      <c r="N194" s="346">
        <v>24</v>
      </c>
      <c r="O194"/>
      <c r="P194"/>
      <c r="Q194"/>
      <c r="R194" s="346">
        <v>0</v>
      </c>
      <c r="S194" s="345">
        <v>1.3759999999999999</v>
      </c>
      <c r="T194"/>
      <c r="U194"/>
      <c r="V194" s="345">
        <v>0.184</v>
      </c>
      <c r="W194" s="345">
        <v>9.7000000000000003E-2</v>
      </c>
      <c r="X194"/>
      <c r="Y194"/>
      <c r="Z194"/>
      <c r="AA194"/>
      <c r="AB194"/>
      <c r="AC194" s="347">
        <v>30.1</v>
      </c>
      <c r="AD194"/>
      <c r="AE194"/>
      <c r="AF194"/>
      <c r="AG194"/>
      <c r="AH194" s="395">
        <v>60.2</v>
      </c>
      <c r="AI194"/>
      <c r="AJ194" s="347">
        <v>24.6</v>
      </c>
      <c r="AK194"/>
      <c r="AL194" s="347">
        <v>6.3</v>
      </c>
      <c r="AM194" s="345">
        <v>7.0999999999999994E-2</v>
      </c>
      <c r="AN194"/>
      <c r="AO194" s="347">
        <v>17.5</v>
      </c>
      <c r="AP194" s="344">
        <v>80</v>
      </c>
      <c r="AQ194" s="345">
        <v>0.21</v>
      </c>
      <c r="AR194"/>
      <c r="AS194"/>
      <c r="AT194"/>
      <c r="AU194"/>
      <c r="AV194" s="345">
        <v>18.940000000000001</v>
      </c>
      <c r="AW194" s="345">
        <v>18.48</v>
      </c>
      <c r="AX194"/>
      <c r="AY194"/>
      <c r="AZ194"/>
      <c r="BA194"/>
      <c r="BB194"/>
      <c r="BC194"/>
      <c r="BD194" s="344">
        <v>28.21</v>
      </c>
      <c r="BE194" s="344"/>
      <c r="BF194" s="344">
        <v>14.01</v>
      </c>
      <c r="BG194"/>
      <c r="BH194"/>
      <c r="BI194"/>
      <c r="BJ194"/>
      <c r="BK194"/>
      <c r="BL194"/>
      <c r="BM194"/>
    </row>
    <row r="195" spans="1:65" x14ac:dyDescent="0.25">
      <c r="A195" s="232">
        <v>41466</v>
      </c>
      <c r="B195" s="344">
        <v>6.22</v>
      </c>
      <c r="C195" s="345">
        <v>5.62</v>
      </c>
      <c r="D195"/>
      <c r="E195"/>
      <c r="F195"/>
      <c r="G195"/>
      <c r="H195" s="344">
        <v>8.31</v>
      </c>
      <c r="I195" s="344">
        <v>1.77</v>
      </c>
      <c r="J195"/>
      <c r="K195"/>
      <c r="L195"/>
      <c r="M195"/>
      <c r="N195" s="346">
        <v>25</v>
      </c>
      <c r="O195"/>
      <c r="P195"/>
      <c r="Q195"/>
      <c r="R195" s="346">
        <v>0</v>
      </c>
      <c r="S195" s="345">
        <v>1.107</v>
      </c>
      <c r="T195"/>
      <c r="U195"/>
      <c r="V195" s="345">
        <v>5.7000000000000002E-2</v>
      </c>
      <c r="W195" s="345">
        <v>7.3999999999999996E-2</v>
      </c>
      <c r="X195"/>
      <c r="Y195"/>
      <c r="Z195"/>
      <c r="AA195"/>
      <c r="AB195"/>
      <c r="AC195" s="347">
        <v>27.8</v>
      </c>
      <c r="AD195"/>
      <c r="AE195"/>
      <c r="AF195"/>
      <c r="AG195"/>
      <c r="AH195" s="395">
        <v>55.6</v>
      </c>
      <c r="AI195"/>
      <c r="AJ195" s="347">
        <v>25.3</v>
      </c>
      <c r="AK195"/>
      <c r="AL195" s="347">
        <v>6.8</v>
      </c>
      <c r="AM195" s="345">
        <v>6.8000000000000005E-2</v>
      </c>
      <c r="AN195"/>
      <c r="AO195" s="347">
        <v>17.8</v>
      </c>
      <c r="AP195" s="344">
        <v>90</v>
      </c>
      <c r="AQ195" s="345">
        <v>0.67</v>
      </c>
      <c r="AR195"/>
      <c r="AS195"/>
      <c r="AT195"/>
      <c r="AU195"/>
      <c r="AV195" s="345">
        <v>17.655000000000001</v>
      </c>
      <c r="AW195" s="345">
        <v>16.73</v>
      </c>
      <c r="AX195"/>
      <c r="AY195"/>
      <c r="AZ195"/>
      <c r="BA195"/>
      <c r="BB195"/>
      <c r="BC195"/>
      <c r="BD195" s="344">
        <v>29.81</v>
      </c>
      <c r="BE195" s="344"/>
      <c r="BF195" s="344">
        <v>12.17</v>
      </c>
      <c r="BG195"/>
      <c r="BH195"/>
      <c r="BI195"/>
      <c r="BJ195"/>
      <c r="BK195"/>
      <c r="BL195"/>
      <c r="BM195"/>
    </row>
    <row r="196" spans="1:65" x14ac:dyDescent="0.25">
      <c r="A196" s="232">
        <v>41467</v>
      </c>
      <c r="B196" s="344">
        <v>6.64</v>
      </c>
      <c r="C196" s="345">
        <v>5.4</v>
      </c>
      <c r="D196"/>
      <c r="E196"/>
      <c r="F196"/>
      <c r="G196"/>
      <c r="H196" s="344">
        <v>7.08</v>
      </c>
      <c r="I196" s="344">
        <v>1.87</v>
      </c>
      <c r="J196"/>
      <c r="K196"/>
      <c r="L196"/>
      <c r="M196"/>
      <c r="N196" s="346">
        <v>26</v>
      </c>
      <c r="O196"/>
      <c r="P196"/>
      <c r="Q196"/>
      <c r="R196" s="346">
        <v>0</v>
      </c>
      <c r="S196" s="345">
        <v>4.5220000000000002</v>
      </c>
      <c r="T196"/>
      <c r="U196"/>
      <c r="V196" s="345">
        <v>6.8000000000000005E-2</v>
      </c>
      <c r="W196" s="345">
        <v>6.3E-2</v>
      </c>
      <c r="X196"/>
      <c r="Y196"/>
      <c r="Z196"/>
      <c r="AA196"/>
      <c r="AB196"/>
      <c r="AC196" s="347">
        <v>26.6</v>
      </c>
      <c r="AD196"/>
      <c r="AE196"/>
      <c r="AF196"/>
      <c r="AG196"/>
      <c r="AH196" s="395">
        <v>53.3</v>
      </c>
      <c r="AI196"/>
      <c r="AJ196" s="347">
        <v>22.8</v>
      </c>
      <c r="AK196"/>
      <c r="AL196" s="347">
        <v>6.2</v>
      </c>
      <c r="AM196" s="345">
        <v>7.6999999999999999E-2</v>
      </c>
      <c r="AN196"/>
      <c r="AO196" s="347">
        <v>17.399999999999999</v>
      </c>
      <c r="AP196" s="396">
        <f>(AP194+AP195)/2</f>
        <v>85</v>
      </c>
      <c r="AQ196" s="397">
        <f>(AQ194+AQ195)/2</f>
        <v>0.44</v>
      </c>
      <c r="AR196"/>
      <c r="AS196"/>
      <c r="AT196"/>
      <c r="AU196"/>
      <c r="AV196" s="345">
        <v>19.396999999999998</v>
      </c>
      <c r="AW196" s="345">
        <v>18.667999999999999</v>
      </c>
      <c r="AX196"/>
      <c r="AY196"/>
      <c r="AZ196"/>
      <c r="BA196"/>
      <c r="BB196"/>
      <c r="BC196"/>
      <c r="BD196" s="344">
        <v>29.57</v>
      </c>
      <c r="BE196" s="344"/>
      <c r="BF196" s="344">
        <v>11.8</v>
      </c>
      <c r="BG196"/>
      <c r="BH196"/>
      <c r="BI196"/>
      <c r="BJ196"/>
      <c r="BK196"/>
      <c r="BL196"/>
      <c r="BM196"/>
    </row>
    <row r="197" spans="1:65" x14ac:dyDescent="0.25">
      <c r="A197" s="232">
        <v>41468</v>
      </c>
      <c r="B197" s="344">
        <v>6.48</v>
      </c>
      <c r="C197" s="345">
        <v>5.39</v>
      </c>
      <c r="D197"/>
      <c r="E197"/>
      <c r="F197"/>
      <c r="G197"/>
      <c r="H197" s="344">
        <v>7.58</v>
      </c>
      <c r="I197" s="344">
        <v>1.87</v>
      </c>
      <c r="J197"/>
      <c r="K197"/>
      <c r="L197"/>
      <c r="M197"/>
      <c r="N197" s="346">
        <v>29</v>
      </c>
      <c r="O197"/>
      <c r="P197"/>
      <c r="Q197"/>
      <c r="R197" s="346">
        <v>0</v>
      </c>
      <c r="S197" s="345">
        <v>4.6710000000000003</v>
      </c>
      <c r="T197"/>
      <c r="U197"/>
      <c r="V197" s="345">
        <v>9.9000000000000005E-2</v>
      </c>
      <c r="W197" s="345">
        <v>6.9000000000000006E-2</v>
      </c>
      <c r="X197"/>
      <c r="Y197"/>
      <c r="Z197"/>
      <c r="AA197"/>
      <c r="AB197"/>
      <c r="AC197" s="347">
        <v>27.2</v>
      </c>
      <c r="AD197"/>
      <c r="AE197"/>
      <c r="AF197"/>
      <c r="AG197"/>
      <c r="AH197" s="395">
        <v>54.4</v>
      </c>
      <c r="AI197"/>
      <c r="AJ197" s="347">
        <v>22.6</v>
      </c>
      <c r="AK197"/>
      <c r="AL197" s="347">
        <v>5.9</v>
      </c>
      <c r="AM197" s="345">
        <v>6.8000000000000005E-2</v>
      </c>
      <c r="AN197"/>
      <c r="AO197" s="347">
        <v>17.5</v>
      </c>
      <c r="AP197" s="344">
        <v>70</v>
      </c>
      <c r="AQ197" s="345">
        <v>0.24</v>
      </c>
      <c r="AR197"/>
      <c r="AS197"/>
      <c r="AT197"/>
      <c r="AU197"/>
      <c r="AV197" s="345">
        <v>16.036000000000001</v>
      </c>
      <c r="AW197" s="345">
        <v>15.071</v>
      </c>
      <c r="AX197"/>
      <c r="AY197"/>
      <c r="AZ197"/>
      <c r="BA197"/>
      <c r="BB197"/>
      <c r="BC197"/>
      <c r="BD197" s="344">
        <v>30.11</v>
      </c>
      <c r="BE197" s="344"/>
      <c r="BF197" s="344">
        <v>1.91</v>
      </c>
      <c r="BG197"/>
      <c r="BH197"/>
      <c r="BI197"/>
      <c r="BJ197"/>
      <c r="BK197"/>
      <c r="BL197"/>
      <c r="BM197"/>
    </row>
    <row r="198" spans="1:65" x14ac:dyDescent="0.25">
      <c r="A198" s="232">
        <v>41469</v>
      </c>
      <c r="B198" s="344">
        <v>6.01</v>
      </c>
      <c r="C198" s="345">
        <v>5.35</v>
      </c>
      <c r="D198"/>
      <c r="E198"/>
      <c r="F198"/>
      <c r="G198"/>
      <c r="H198" s="344">
        <v>7.52</v>
      </c>
      <c r="I198" s="344">
        <v>1.9</v>
      </c>
      <c r="J198"/>
      <c r="K198"/>
      <c r="L198"/>
      <c r="M198"/>
      <c r="N198" s="346">
        <v>31</v>
      </c>
      <c r="O198"/>
      <c r="P198"/>
      <c r="Q198"/>
      <c r="R198" s="346">
        <v>0</v>
      </c>
      <c r="S198" s="345">
        <v>3.9740000000000002</v>
      </c>
      <c r="T198"/>
      <c r="U198"/>
      <c r="V198" s="345">
        <v>0.113</v>
      </c>
      <c r="W198" s="345">
        <v>8.4000000000000005E-2</v>
      </c>
      <c r="X198"/>
      <c r="Y198"/>
      <c r="Z198"/>
      <c r="AA198"/>
      <c r="AB198"/>
      <c r="AC198" s="347">
        <v>27.8</v>
      </c>
      <c r="AD198"/>
      <c r="AE198"/>
      <c r="AF198"/>
      <c r="AG198"/>
      <c r="AH198" s="395">
        <v>55.6</v>
      </c>
      <c r="AI198"/>
      <c r="AJ198" s="347">
        <v>24.7</v>
      </c>
      <c r="AK198"/>
      <c r="AL198" s="347">
        <v>6</v>
      </c>
      <c r="AM198" s="345">
        <v>7.2999999999999995E-2</v>
      </c>
      <c r="AN198"/>
      <c r="AO198" s="347">
        <v>17.5</v>
      </c>
      <c r="AP198" s="344">
        <v>95</v>
      </c>
      <c r="AQ198" s="345">
        <v>0.74</v>
      </c>
      <c r="AR198"/>
      <c r="AS198"/>
      <c r="AT198"/>
      <c r="AU198"/>
      <c r="AV198" s="345">
        <v>17.32</v>
      </c>
      <c r="AW198" s="345">
        <v>16.36</v>
      </c>
      <c r="AX198"/>
      <c r="AY198"/>
      <c r="AZ198"/>
      <c r="BA198"/>
      <c r="BB198"/>
      <c r="BC198"/>
      <c r="BD198" s="344">
        <v>31.94</v>
      </c>
      <c r="BE198" s="344"/>
      <c r="BF198" s="344">
        <v>10.99</v>
      </c>
      <c r="BG198"/>
      <c r="BH198"/>
      <c r="BI198"/>
      <c r="BJ198"/>
      <c r="BK198"/>
      <c r="BL198"/>
      <c r="BM198"/>
    </row>
    <row r="199" spans="1:65" x14ac:dyDescent="0.25">
      <c r="A199" s="232">
        <v>41470</v>
      </c>
      <c r="B199" s="396">
        <f t="shared" ref="B199:C199" si="339">(B197+B198)/2</f>
        <v>6.2450000000000001</v>
      </c>
      <c r="C199" s="397">
        <f t="shared" si="339"/>
        <v>5.3699999999999992</v>
      </c>
      <c r="D199"/>
      <c r="E199"/>
      <c r="F199"/>
      <c r="G199"/>
      <c r="H199" s="396">
        <f t="shared" ref="H199:I199" si="340">(H197+H198)/2</f>
        <v>7.55</v>
      </c>
      <c r="I199" s="396">
        <f t="shared" si="340"/>
        <v>1.885</v>
      </c>
      <c r="J199"/>
      <c r="K199"/>
      <c r="L199"/>
      <c r="M199"/>
      <c r="N199" s="398">
        <f t="shared" ref="N199" si="341">(N197+N198)/2</f>
        <v>30</v>
      </c>
      <c r="O199"/>
      <c r="P199"/>
      <c r="Q199"/>
      <c r="R199" s="398">
        <f t="shared" ref="R199:S199" si="342">(R197+R198)/2</f>
        <v>0</v>
      </c>
      <c r="S199" s="397">
        <f t="shared" si="342"/>
        <v>4.3224999999999998</v>
      </c>
      <c r="T199"/>
      <c r="U199"/>
      <c r="V199" s="397">
        <f t="shared" ref="V199:W199" si="343">(V197+V198)/2</f>
        <v>0.10600000000000001</v>
      </c>
      <c r="W199" s="397">
        <f t="shared" si="343"/>
        <v>7.6500000000000012E-2</v>
      </c>
      <c r="X199"/>
      <c r="Y199"/>
      <c r="Z199"/>
      <c r="AA199"/>
      <c r="AB199"/>
      <c r="AC199" s="399">
        <f t="shared" ref="AC199" si="344">(AC197+AC198)/2</f>
        <v>27.5</v>
      </c>
      <c r="AD199"/>
      <c r="AE199"/>
      <c r="AF199"/>
      <c r="AG199"/>
      <c r="AH199" s="400">
        <f t="shared" ref="AH199" si="345">(AH197+AH198)/2</f>
        <v>55</v>
      </c>
      <c r="AI199"/>
      <c r="AJ199" s="399">
        <f t="shared" ref="AJ199" si="346">(AJ197+AJ198)/2</f>
        <v>23.65</v>
      </c>
      <c r="AK199"/>
      <c r="AL199" s="399">
        <f t="shared" ref="AL199:AM199" si="347">(AL197+AL198)/2</f>
        <v>5.95</v>
      </c>
      <c r="AM199" s="397">
        <f t="shared" si="347"/>
        <v>7.0500000000000007E-2</v>
      </c>
      <c r="AN199"/>
      <c r="AO199" s="399">
        <f t="shared" ref="AO199:AQ199" si="348">(AO197+AO198)/2</f>
        <v>17.5</v>
      </c>
      <c r="AP199" s="396">
        <f t="shared" si="348"/>
        <v>82.5</v>
      </c>
      <c r="AQ199" s="397">
        <f t="shared" si="348"/>
        <v>0.49</v>
      </c>
      <c r="AR199"/>
      <c r="AS199"/>
      <c r="AT199"/>
      <c r="AU199"/>
      <c r="AV199" s="397">
        <f t="shared" ref="AV199:AW199" si="349">(AV197+AV198)/2</f>
        <v>16.678000000000001</v>
      </c>
      <c r="AW199" s="397">
        <f t="shared" si="349"/>
        <v>15.715499999999999</v>
      </c>
      <c r="AX199"/>
      <c r="AY199"/>
      <c r="AZ199"/>
      <c r="BA199"/>
      <c r="BB199"/>
      <c r="BC199"/>
      <c r="BD199" s="396">
        <f t="shared" ref="BD199" si="350">(BD197+BD198)/2</f>
        <v>31.024999999999999</v>
      </c>
      <c r="BE199" s="344"/>
      <c r="BF199" s="396">
        <f>(BF197+BF198)/2</f>
        <v>6.45</v>
      </c>
      <c r="BG199"/>
      <c r="BH199"/>
      <c r="BI199"/>
      <c r="BJ199"/>
      <c r="BK199"/>
      <c r="BL199"/>
      <c r="BM199"/>
    </row>
    <row r="200" spans="1:65" x14ac:dyDescent="0.25">
      <c r="A200" s="232">
        <v>41471</v>
      </c>
      <c r="B200" s="344">
        <v>6.72</v>
      </c>
      <c r="C200" s="345">
        <v>5.28</v>
      </c>
      <c r="D200"/>
      <c r="E200"/>
      <c r="F200"/>
      <c r="G200"/>
      <c r="H200" s="344">
        <v>7.81</v>
      </c>
      <c r="I200" s="344">
        <v>2.02</v>
      </c>
      <c r="J200"/>
      <c r="K200"/>
      <c r="L200"/>
      <c r="M200"/>
      <c r="N200" s="346">
        <v>27</v>
      </c>
      <c r="O200"/>
      <c r="P200"/>
      <c r="Q200"/>
      <c r="R200" s="346">
        <v>0</v>
      </c>
      <c r="S200" s="345">
        <v>3.1960000000000002</v>
      </c>
      <c r="T200"/>
      <c r="U200"/>
      <c r="V200" s="345">
        <v>5.8000000000000003E-2</v>
      </c>
      <c r="W200" s="345">
        <v>7.0999999999999994E-2</v>
      </c>
      <c r="X200"/>
      <c r="Y200"/>
      <c r="Z200"/>
      <c r="AA200"/>
      <c r="AB200"/>
      <c r="AC200" s="347">
        <v>29.9</v>
      </c>
      <c r="AD200"/>
      <c r="AE200"/>
      <c r="AF200"/>
      <c r="AG200"/>
      <c r="AH200" s="395">
        <v>59.8</v>
      </c>
      <c r="AI200"/>
      <c r="AJ200" s="347">
        <v>26.1</v>
      </c>
      <c r="AK200"/>
      <c r="AL200" s="347">
        <v>6.2</v>
      </c>
      <c r="AM200" s="345">
        <v>7.0999999999999994E-2</v>
      </c>
      <c r="AN200"/>
      <c r="AO200" s="347">
        <v>18.2</v>
      </c>
      <c r="AP200" s="344">
        <v>100</v>
      </c>
      <c r="AQ200" s="345">
        <v>0.6</v>
      </c>
      <c r="AR200"/>
      <c r="AS200"/>
      <c r="AT200"/>
      <c r="AU200"/>
      <c r="AV200" s="345">
        <v>19.023</v>
      </c>
      <c r="AW200" s="345">
        <v>17.359000000000002</v>
      </c>
      <c r="AX200"/>
      <c r="AY200"/>
      <c r="AZ200"/>
      <c r="BA200"/>
      <c r="BB200"/>
      <c r="BC200"/>
      <c r="BD200" s="344">
        <v>29.11</v>
      </c>
      <c r="BE200" s="344"/>
      <c r="BF200" s="344">
        <v>14.51</v>
      </c>
      <c r="BG200"/>
      <c r="BH200"/>
      <c r="BI200"/>
      <c r="BJ200"/>
      <c r="BK200"/>
      <c r="BL200"/>
      <c r="BM200"/>
    </row>
    <row r="201" spans="1:65" x14ac:dyDescent="0.25">
      <c r="A201" s="232">
        <v>41472</v>
      </c>
      <c r="B201" s="344">
        <v>6.4</v>
      </c>
      <c r="C201" s="345">
        <v>5.35</v>
      </c>
      <c r="D201"/>
      <c r="E201"/>
      <c r="F201"/>
      <c r="G201"/>
      <c r="H201" s="344">
        <v>7.96</v>
      </c>
      <c r="I201" s="344">
        <v>1.85</v>
      </c>
      <c r="J201"/>
      <c r="K201"/>
      <c r="L201"/>
      <c r="M201"/>
      <c r="N201" s="346">
        <v>26</v>
      </c>
      <c r="O201"/>
      <c r="P201"/>
      <c r="Q201"/>
      <c r="R201" s="346">
        <v>0</v>
      </c>
      <c r="S201" s="345">
        <v>3.1230000000000002</v>
      </c>
      <c r="T201"/>
      <c r="U201"/>
      <c r="V201" s="345">
        <v>0.06</v>
      </c>
      <c r="W201" s="345">
        <v>7.5999999999999998E-2</v>
      </c>
      <c r="X201"/>
      <c r="Y201"/>
      <c r="Z201"/>
      <c r="AA201"/>
      <c r="AB201"/>
      <c r="AC201" s="347">
        <v>27</v>
      </c>
      <c r="AD201"/>
      <c r="AE201"/>
      <c r="AF201"/>
      <c r="AG201"/>
      <c r="AH201" s="395">
        <v>54</v>
      </c>
      <c r="AI201"/>
      <c r="AJ201" s="347">
        <v>25.9</v>
      </c>
      <c r="AK201"/>
      <c r="AL201" s="347">
        <v>6.8</v>
      </c>
      <c r="AM201" s="345">
        <v>7.1999999999999995E-2</v>
      </c>
      <c r="AN201"/>
      <c r="AO201" s="347">
        <v>18.7</v>
      </c>
      <c r="AP201" s="396">
        <f>(AP199+AP200)/2</f>
        <v>91.25</v>
      </c>
      <c r="AQ201" s="397">
        <f t="shared" ref="AQ201:AQ203" si="351">(AQ199+AQ200)/2</f>
        <v>0.54499999999999993</v>
      </c>
      <c r="AR201"/>
      <c r="AS201"/>
      <c r="AT201"/>
      <c r="AU201"/>
      <c r="AV201" s="345">
        <v>18.702999999999999</v>
      </c>
      <c r="AW201" s="345">
        <v>18.268000000000001</v>
      </c>
      <c r="AX201"/>
      <c r="AY201"/>
      <c r="AZ201"/>
      <c r="BA201"/>
      <c r="BB201"/>
      <c r="BC201"/>
      <c r="BD201" s="344">
        <v>28.17</v>
      </c>
      <c r="BE201" s="344"/>
      <c r="BF201" s="344">
        <v>12.65</v>
      </c>
      <c r="BG201"/>
      <c r="BH201"/>
      <c r="BI201"/>
      <c r="BJ201"/>
      <c r="BK201"/>
      <c r="BL201"/>
      <c r="BM201"/>
    </row>
    <row r="202" spans="1:65" x14ac:dyDescent="0.25">
      <c r="A202" s="232">
        <v>41473</v>
      </c>
      <c r="B202" s="396">
        <f t="shared" ref="B202:C203" si="352">(B200+B201)/2</f>
        <v>6.5600000000000005</v>
      </c>
      <c r="C202" s="397">
        <f t="shared" si="352"/>
        <v>5.3149999999999995</v>
      </c>
      <c r="D202"/>
      <c r="E202"/>
      <c r="F202"/>
      <c r="G202"/>
      <c r="H202" s="396">
        <f t="shared" ref="H202:I203" si="353">(H200+H201)/2</f>
        <v>7.8849999999999998</v>
      </c>
      <c r="I202" s="396">
        <f t="shared" si="353"/>
        <v>1.9350000000000001</v>
      </c>
      <c r="J202"/>
      <c r="K202"/>
      <c r="L202"/>
      <c r="M202"/>
      <c r="N202" s="398">
        <f t="shared" ref="N202:N203" si="354">(N200+N201)/2</f>
        <v>26.5</v>
      </c>
      <c r="O202"/>
      <c r="P202"/>
      <c r="Q202"/>
      <c r="R202" s="398">
        <f t="shared" ref="R202:S203" si="355">(R200+R201)/2</f>
        <v>0</v>
      </c>
      <c r="S202" s="397">
        <f t="shared" si="355"/>
        <v>3.1595000000000004</v>
      </c>
      <c r="T202"/>
      <c r="U202"/>
      <c r="V202" s="397">
        <f t="shared" ref="V202:W203" si="356">(V200+V201)/2</f>
        <v>5.8999999999999997E-2</v>
      </c>
      <c r="W202" s="397">
        <f t="shared" si="356"/>
        <v>7.3499999999999996E-2</v>
      </c>
      <c r="X202"/>
      <c r="Y202"/>
      <c r="Z202"/>
      <c r="AA202"/>
      <c r="AB202"/>
      <c r="AC202" s="399">
        <f t="shared" ref="AC202:AC203" si="357">(AC200+AC201)/2</f>
        <v>28.45</v>
      </c>
      <c r="AD202"/>
      <c r="AE202"/>
      <c r="AF202"/>
      <c r="AG202"/>
      <c r="AH202" s="400">
        <f t="shared" ref="AH202:AH203" si="358">(AH200+AH201)/2</f>
        <v>56.9</v>
      </c>
      <c r="AI202"/>
      <c r="AJ202" s="399">
        <f t="shared" ref="AJ202:AJ203" si="359">(AJ200+AJ201)/2</f>
        <v>26</v>
      </c>
      <c r="AK202"/>
      <c r="AL202" s="399">
        <f t="shared" ref="AL202:AM203" si="360">(AL200+AL201)/2</f>
        <v>6.5</v>
      </c>
      <c r="AM202" s="397">
        <f t="shared" si="360"/>
        <v>7.1499999999999994E-2</v>
      </c>
      <c r="AN202"/>
      <c r="AO202" s="399">
        <f t="shared" ref="AO202:AO203" si="361">(AO200+AO201)/2</f>
        <v>18.45</v>
      </c>
      <c r="AP202" s="396">
        <f>(AP200+AP201)/2</f>
        <v>95.625</v>
      </c>
      <c r="AQ202" s="397">
        <f t="shared" si="351"/>
        <v>0.57250000000000001</v>
      </c>
      <c r="AR202"/>
      <c r="AS202"/>
      <c r="AT202"/>
      <c r="AU202"/>
      <c r="AV202" s="397">
        <f t="shared" ref="AV202:AW203" si="362">(AV200+AV201)/2</f>
        <v>18.863</v>
      </c>
      <c r="AW202" s="397">
        <f t="shared" si="362"/>
        <v>17.813500000000001</v>
      </c>
      <c r="AX202"/>
      <c r="AY202"/>
      <c r="AZ202"/>
      <c r="BA202"/>
      <c r="BB202"/>
      <c r="BC202"/>
      <c r="BD202" s="396">
        <f t="shared" ref="BD202:BD203" si="363">(BD200+BD201)/2</f>
        <v>28.64</v>
      </c>
      <c r="BE202" s="344"/>
      <c r="BF202" s="396">
        <f>(BF200+BF201)/2</f>
        <v>13.58</v>
      </c>
      <c r="BG202"/>
      <c r="BH202"/>
      <c r="BI202"/>
      <c r="BJ202"/>
      <c r="BK202"/>
      <c r="BL202"/>
      <c r="BM202"/>
    </row>
    <row r="203" spans="1:65" x14ac:dyDescent="0.25">
      <c r="A203" s="232">
        <v>41474</v>
      </c>
      <c r="B203" s="396">
        <f t="shared" si="352"/>
        <v>6.48</v>
      </c>
      <c r="C203" s="397">
        <f t="shared" si="352"/>
        <v>5.3324999999999996</v>
      </c>
      <c r="D203"/>
      <c r="E203"/>
      <c r="F203"/>
      <c r="G203"/>
      <c r="H203" s="396">
        <f t="shared" si="353"/>
        <v>7.9224999999999994</v>
      </c>
      <c r="I203" s="396">
        <f t="shared" si="353"/>
        <v>1.8925000000000001</v>
      </c>
      <c r="J203"/>
      <c r="K203"/>
      <c r="L203"/>
      <c r="M203"/>
      <c r="N203" s="398">
        <f t="shared" si="354"/>
        <v>26.25</v>
      </c>
      <c r="O203"/>
      <c r="P203"/>
      <c r="Q203"/>
      <c r="R203" s="398">
        <f t="shared" si="355"/>
        <v>0</v>
      </c>
      <c r="S203" s="397">
        <f t="shared" si="355"/>
        <v>3.1412500000000003</v>
      </c>
      <c r="T203"/>
      <c r="U203"/>
      <c r="V203" s="397">
        <f t="shared" si="356"/>
        <v>5.9499999999999997E-2</v>
      </c>
      <c r="W203" s="397">
        <f t="shared" si="356"/>
        <v>7.4749999999999997E-2</v>
      </c>
      <c r="X203"/>
      <c r="Y203"/>
      <c r="Z203"/>
      <c r="AA203"/>
      <c r="AB203"/>
      <c r="AC203" s="399">
        <f t="shared" si="357"/>
        <v>27.725000000000001</v>
      </c>
      <c r="AD203"/>
      <c r="AE203"/>
      <c r="AF203"/>
      <c r="AG203"/>
      <c r="AH203" s="400">
        <f t="shared" si="358"/>
        <v>55.45</v>
      </c>
      <c r="AI203"/>
      <c r="AJ203" s="399">
        <f t="shared" si="359"/>
        <v>25.95</v>
      </c>
      <c r="AK203"/>
      <c r="AL203" s="399">
        <f t="shared" si="360"/>
        <v>6.65</v>
      </c>
      <c r="AM203" s="397">
        <f t="shared" si="360"/>
        <v>7.1749999999999994E-2</v>
      </c>
      <c r="AN203"/>
      <c r="AO203" s="399">
        <f t="shared" si="361"/>
        <v>18.574999999999999</v>
      </c>
      <c r="AP203" s="396">
        <f>(AP201+AP202)/2</f>
        <v>93.4375</v>
      </c>
      <c r="AQ203" s="397">
        <f t="shared" si="351"/>
        <v>0.55874999999999997</v>
      </c>
      <c r="AR203"/>
      <c r="AS203"/>
      <c r="AT203"/>
      <c r="AU203"/>
      <c r="AV203" s="397">
        <f t="shared" si="362"/>
        <v>18.783000000000001</v>
      </c>
      <c r="AW203" s="397">
        <f t="shared" si="362"/>
        <v>18.040750000000003</v>
      </c>
      <c r="AX203"/>
      <c r="AY203"/>
      <c r="AZ203"/>
      <c r="BA203"/>
      <c r="BB203"/>
      <c r="BC203"/>
      <c r="BD203" s="396">
        <f t="shared" si="363"/>
        <v>28.405000000000001</v>
      </c>
      <c r="BE203" s="344"/>
      <c r="BF203" s="396">
        <f>(BF201+BF202)/2</f>
        <v>13.115</v>
      </c>
      <c r="BG203"/>
      <c r="BH203"/>
      <c r="BI203"/>
      <c r="BJ203"/>
      <c r="BK203"/>
      <c r="BL203"/>
      <c r="BM203"/>
    </row>
    <row r="204" spans="1:65" x14ac:dyDescent="0.25">
      <c r="A204" s="232">
        <v>41475</v>
      </c>
      <c r="B204" s="344">
        <v>6.06</v>
      </c>
      <c r="C204" s="345">
        <v>5.53</v>
      </c>
      <c r="D204"/>
      <c r="E204"/>
      <c r="F204"/>
      <c r="G204"/>
      <c r="H204" s="344">
        <v>7.87</v>
      </c>
      <c r="I204" s="344">
        <v>1.82</v>
      </c>
      <c r="J204"/>
      <c r="K204"/>
      <c r="L204"/>
      <c r="M204"/>
      <c r="N204" s="346">
        <v>25</v>
      </c>
      <c r="O204"/>
      <c r="P204"/>
      <c r="Q204"/>
      <c r="R204" s="346">
        <v>0</v>
      </c>
      <c r="S204" s="345">
        <v>2.9740000000000002</v>
      </c>
      <c r="T204"/>
      <c r="U204"/>
      <c r="V204" s="345">
        <v>9.2999999999999999E-2</v>
      </c>
      <c r="W204" s="345">
        <v>7.3999999999999996E-2</v>
      </c>
      <c r="X204"/>
      <c r="Y204"/>
      <c r="Z204"/>
      <c r="AA204"/>
      <c r="AB204"/>
      <c r="AC204" s="347">
        <v>29.6</v>
      </c>
      <c r="AD204"/>
      <c r="AE204"/>
      <c r="AF204"/>
      <c r="AG204"/>
      <c r="AH204" s="395">
        <v>59.2</v>
      </c>
      <c r="AI204"/>
      <c r="AJ204" s="347">
        <v>25.5</v>
      </c>
      <c r="AK204"/>
      <c r="AL204" s="347">
        <v>6.5</v>
      </c>
      <c r="AM204" s="345">
        <v>6.9000000000000006E-2</v>
      </c>
      <c r="AN204"/>
      <c r="AO204" s="347">
        <v>17.899999999999999</v>
      </c>
      <c r="AP204" s="344">
        <v>80</v>
      </c>
      <c r="AQ204" s="345">
        <v>0.66</v>
      </c>
      <c r="AR204"/>
      <c r="AS204"/>
      <c r="AT204"/>
      <c r="AU204"/>
      <c r="AV204" s="345">
        <v>15.73</v>
      </c>
      <c r="AW204" s="345">
        <v>14.637</v>
      </c>
      <c r="AX204"/>
      <c r="AY204"/>
      <c r="AZ204"/>
      <c r="BA204"/>
      <c r="BB204"/>
      <c r="BC204"/>
      <c r="BD204" s="344">
        <v>30.19</v>
      </c>
      <c r="BE204" s="344"/>
      <c r="BF204" s="396">
        <f>(BF202+BF203)/2</f>
        <v>13.3475</v>
      </c>
      <c r="BG204"/>
      <c r="BH204"/>
      <c r="BI204"/>
      <c r="BJ204"/>
      <c r="BK204"/>
      <c r="BL204"/>
      <c r="BM204"/>
    </row>
    <row r="205" spans="1:65" x14ac:dyDescent="0.25">
      <c r="A205" s="232">
        <v>41476</v>
      </c>
      <c r="B205" s="344">
        <v>5.21</v>
      </c>
      <c r="C205" s="345">
        <v>5.21</v>
      </c>
      <c r="D205"/>
      <c r="E205"/>
      <c r="F205"/>
      <c r="G205"/>
      <c r="H205" s="344">
        <v>6.4</v>
      </c>
      <c r="I205" s="344">
        <v>1.91</v>
      </c>
      <c r="J205"/>
      <c r="K205"/>
      <c r="L205"/>
      <c r="M205"/>
      <c r="N205" s="346">
        <v>26</v>
      </c>
      <c r="O205"/>
      <c r="P205"/>
      <c r="Q205"/>
      <c r="R205" s="346">
        <v>0</v>
      </c>
      <c r="S205" s="345">
        <v>2.7170000000000001</v>
      </c>
      <c r="T205"/>
      <c r="U205"/>
      <c r="V205" s="345">
        <v>5.7000000000000002E-2</v>
      </c>
      <c r="W205" s="345">
        <v>6.4000000000000001E-2</v>
      </c>
      <c r="X205"/>
      <c r="Y205"/>
      <c r="Z205"/>
      <c r="AA205"/>
      <c r="AB205"/>
      <c r="AC205" s="347">
        <v>26.1</v>
      </c>
      <c r="AD205"/>
      <c r="AE205"/>
      <c r="AF205"/>
      <c r="AG205"/>
      <c r="AH205" s="395">
        <v>52.2</v>
      </c>
      <c r="AI205"/>
      <c r="AJ205" s="347">
        <v>24.6</v>
      </c>
      <c r="AK205"/>
      <c r="AL205" s="347">
        <v>5.8</v>
      </c>
      <c r="AM205" s="345">
        <v>8.3000000000000004E-2</v>
      </c>
      <c r="AN205"/>
      <c r="AO205" s="347">
        <v>18</v>
      </c>
      <c r="AP205" s="396">
        <f>(AP203+AP204)/2</f>
        <v>86.71875</v>
      </c>
      <c r="AQ205" s="397">
        <f>(AQ203+AQ204)/2</f>
        <v>0.609375</v>
      </c>
      <c r="AR205"/>
      <c r="AS205"/>
      <c r="AT205"/>
      <c r="AU205"/>
      <c r="AV205" s="345">
        <v>14.443</v>
      </c>
      <c r="AW205" s="345">
        <v>13.441000000000001</v>
      </c>
      <c r="AX205"/>
      <c r="AY205"/>
      <c r="AZ205"/>
      <c r="BA205"/>
      <c r="BB205"/>
      <c r="BC205"/>
      <c r="BD205" s="344">
        <v>29.77</v>
      </c>
      <c r="BE205" s="344"/>
      <c r="BF205" s="344">
        <v>11.74</v>
      </c>
      <c r="BG205"/>
      <c r="BH205"/>
      <c r="BI205"/>
      <c r="BJ205"/>
      <c r="BK205"/>
      <c r="BL205"/>
      <c r="BM205"/>
    </row>
    <row r="206" spans="1:65" x14ac:dyDescent="0.25">
      <c r="A206" s="232">
        <v>41477</v>
      </c>
      <c r="B206" s="396">
        <f t="shared" ref="B206" si="364">(B204+B205)/2</f>
        <v>5.6349999999999998</v>
      </c>
      <c r="C206" s="397">
        <f>(C204+C205)/2</f>
        <v>5.37</v>
      </c>
      <c r="D206"/>
      <c r="E206"/>
      <c r="F206"/>
      <c r="G206"/>
      <c r="H206" s="396">
        <f>(H204+H205)/2</f>
        <v>7.1349999999999998</v>
      </c>
      <c r="I206" s="344">
        <v>2.15</v>
      </c>
      <c r="J206"/>
      <c r="K206"/>
      <c r="L206"/>
      <c r="M206"/>
      <c r="N206" s="398">
        <f t="shared" ref="N206" si="365">(N204+N205)/2</f>
        <v>25.5</v>
      </c>
      <c r="O206"/>
      <c r="P206"/>
      <c r="Q206"/>
      <c r="R206" s="398">
        <f t="shared" ref="R206" si="366">(R204+R205)/2</f>
        <v>0</v>
      </c>
      <c r="S206" s="397">
        <f>(S204+S205)/2</f>
        <v>2.8455000000000004</v>
      </c>
      <c r="T206"/>
      <c r="U206"/>
      <c r="V206" s="397">
        <f t="shared" ref="V206:W206" si="367">(V204+V205)/2</f>
        <v>7.4999999999999997E-2</v>
      </c>
      <c r="W206" s="397">
        <f t="shared" si="367"/>
        <v>6.9000000000000006E-2</v>
      </c>
      <c r="X206"/>
      <c r="Y206"/>
      <c r="Z206"/>
      <c r="AA206"/>
      <c r="AB206"/>
      <c r="AC206" s="399">
        <f t="shared" ref="AC206" si="368">(AC204+AC205)/2</f>
        <v>27.85</v>
      </c>
      <c r="AD206"/>
      <c r="AE206"/>
      <c r="AF206"/>
      <c r="AG206"/>
      <c r="AH206" s="400">
        <f t="shared" ref="AH206" si="369">(AH204+AH205)/2</f>
        <v>55.7</v>
      </c>
      <c r="AI206"/>
      <c r="AJ206" s="399">
        <f t="shared" ref="AJ206" si="370">(AJ204+AJ205)/2</f>
        <v>25.05</v>
      </c>
      <c r="AK206"/>
      <c r="AL206" s="399">
        <f t="shared" ref="AL206:AM206" si="371">(AL204+AL205)/2</f>
        <v>6.15</v>
      </c>
      <c r="AM206" s="397">
        <f t="shared" si="371"/>
        <v>7.6000000000000012E-2</v>
      </c>
      <c r="AN206"/>
      <c r="AO206" s="399">
        <f t="shared" ref="AO206" si="372">(AO204+AO205)/2</f>
        <v>17.95</v>
      </c>
      <c r="AP206" s="396">
        <f>(AP204+AP205)/2</f>
        <v>83.359375</v>
      </c>
      <c r="AQ206" s="397">
        <f>(AQ204+AQ205)/2</f>
        <v>0.63468750000000007</v>
      </c>
      <c r="AR206"/>
      <c r="AS206"/>
      <c r="AT206"/>
      <c r="AU206"/>
      <c r="AV206" s="345">
        <v>15.382</v>
      </c>
      <c r="AW206" s="345">
        <v>14.353</v>
      </c>
      <c r="AX206"/>
      <c r="AY206"/>
      <c r="AZ206"/>
      <c r="BA206"/>
      <c r="BB206"/>
      <c r="BC206"/>
      <c r="BD206" s="396">
        <f>(BD204+BD205)/2</f>
        <v>29.98</v>
      </c>
      <c r="BE206" s="344"/>
      <c r="BF206" s="344"/>
      <c r="BG206"/>
      <c r="BH206"/>
      <c r="BI206"/>
      <c r="BJ206"/>
      <c r="BK206"/>
      <c r="BL206"/>
      <c r="BM206"/>
    </row>
    <row r="207" spans="1:65" x14ac:dyDescent="0.25">
      <c r="A207" s="232">
        <v>41478</v>
      </c>
      <c r="B207" s="344">
        <v>5.82</v>
      </c>
      <c r="C207" s="345">
        <v>5.12</v>
      </c>
      <c r="D207"/>
      <c r="E207"/>
      <c r="F207"/>
      <c r="G207"/>
      <c r="H207" s="344">
        <v>7.76</v>
      </c>
      <c r="I207" s="344">
        <v>2.06</v>
      </c>
      <c r="J207"/>
      <c r="K207"/>
      <c r="L207"/>
      <c r="M207"/>
      <c r="N207" s="346">
        <v>33</v>
      </c>
      <c r="O207"/>
      <c r="P207"/>
      <c r="Q207"/>
      <c r="R207" s="346">
        <v>0</v>
      </c>
      <c r="S207" s="345">
        <v>2.06</v>
      </c>
      <c r="T207"/>
      <c r="U207"/>
      <c r="V207" s="345">
        <v>7.2999999999999995E-2</v>
      </c>
      <c r="W207" s="345">
        <v>7.4999999999999997E-2</v>
      </c>
      <c r="X207"/>
      <c r="Y207"/>
      <c r="Z207"/>
      <c r="AA207"/>
      <c r="AB207"/>
      <c r="AC207" s="347">
        <v>25.9</v>
      </c>
      <c r="AD207"/>
      <c r="AE207"/>
      <c r="AF207"/>
      <c r="AG207"/>
      <c r="AH207" s="395">
        <v>51.8</v>
      </c>
      <c r="AI207"/>
      <c r="AJ207" s="347">
        <v>24.5</v>
      </c>
      <c r="AK207"/>
      <c r="AL207" s="347">
        <v>5.4</v>
      </c>
      <c r="AM207" s="345">
        <v>7.3999999999999996E-2</v>
      </c>
      <c r="AN207"/>
      <c r="AO207" s="347">
        <v>18</v>
      </c>
      <c r="AP207" s="344">
        <v>100</v>
      </c>
      <c r="AQ207" s="345">
        <v>0.8</v>
      </c>
      <c r="AR207"/>
      <c r="AS207"/>
      <c r="AT207"/>
      <c r="AU207"/>
      <c r="AV207" s="345">
        <v>16.481000000000002</v>
      </c>
      <c r="AW207" s="345">
        <v>15.452</v>
      </c>
      <c r="AX207"/>
      <c r="AY207"/>
      <c r="AZ207"/>
      <c r="BA207"/>
      <c r="BB207"/>
      <c r="BC207"/>
      <c r="BD207" s="344">
        <v>30.83</v>
      </c>
      <c r="BE207" s="344"/>
      <c r="BF207" s="344">
        <v>11.11</v>
      </c>
      <c r="BG207"/>
      <c r="BH207"/>
      <c r="BI207"/>
      <c r="BJ207"/>
      <c r="BK207"/>
      <c r="BL207"/>
      <c r="BM207"/>
    </row>
    <row r="208" spans="1:65" x14ac:dyDescent="0.25">
      <c r="A208" s="232">
        <v>41479</v>
      </c>
      <c r="B208" s="344">
        <v>6.04</v>
      </c>
      <c r="C208" s="345">
        <v>5.22</v>
      </c>
      <c r="D208"/>
      <c r="E208"/>
      <c r="F208"/>
      <c r="G208"/>
      <c r="H208" s="344">
        <v>8.5399999999999991</v>
      </c>
      <c r="I208" s="396">
        <f>(I206+I207)/2</f>
        <v>2.105</v>
      </c>
      <c r="J208"/>
      <c r="K208"/>
      <c r="L208"/>
      <c r="M208"/>
      <c r="N208" s="346">
        <v>20</v>
      </c>
      <c r="O208"/>
      <c r="P208"/>
      <c r="Q208"/>
      <c r="R208" s="346">
        <v>0</v>
      </c>
      <c r="S208" s="345">
        <v>2.0499999999999998</v>
      </c>
      <c r="T208"/>
      <c r="U208"/>
      <c r="V208" s="345">
        <v>8.4000000000000005E-2</v>
      </c>
      <c r="W208" s="345">
        <v>8.6999999999999994E-2</v>
      </c>
      <c r="X208"/>
      <c r="Y208"/>
      <c r="Z208"/>
      <c r="AA208"/>
      <c r="AB208"/>
      <c r="AC208" s="347">
        <v>27.3</v>
      </c>
      <c r="AD208"/>
      <c r="AE208"/>
      <c r="AF208"/>
      <c r="AG208"/>
      <c r="AH208" s="395">
        <v>54.6</v>
      </c>
      <c r="AI208"/>
      <c r="AJ208" s="347">
        <v>25.6</v>
      </c>
      <c r="AK208"/>
      <c r="AL208" s="347">
        <v>5.7</v>
      </c>
      <c r="AM208" s="345">
        <v>6.0999999999999999E-2</v>
      </c>
      <c r="AN208"/>
      <c r="AO208" s="347">
        <v>18.100000000000001</v>
      </c>
      <c r="AP208" s="396">
        <f>(AP206+AP207)/2</f>
        <v>91.6796875</v>
      </c>
      <c r="AQ208" s="397">
        <f>(AQ206+AQ207)/2</f>
        <v>0.71734375000000006</v>
      </c>
      <c r="AR208"/>
      <c r="AS208"/>
      <c r="AT208"/>
      <c r="AU208"/>
      <c r="AV208" s="345">
        <v>16.736999999999998</v>
      </c>
      <c r="AW208" s="345">
        <v>16.663</v>
      </c>
      <c r="AX208"/>
      <c r="AY208"/>
      <c r="AZ208"/>
      <c r="BA208"/>
      <c r="BB208"/>
      <c r="BC208"/>
      <c r="BD208" s="344">
        <v>30.38</v>
      </c>
      <c r="BE208" s="344"/>
      <c r="BF208" s="344"/>
      <c r="BG208"/>
      <c r="BH208"/>
      <c r="BI208"/>
      <c r="BJ208"/>
      <c r="BK208"/>
      <c r="BL208"/>
      <c r="BM208"/>
    </row>
    <row r="209" spans="1:65" x14ac:dyDescent="0.25">
      <c r="A209" s="232">
        <v>41480</v>
      </c>
      <c r="B209" s="344">
        <v>6.11</v>
      </c>
      <c r="C209" s="345">
        <v>5.23</v>
      </c>
      <c r="D209"/>
      <c r="E209"/>
      <c r="F209"/>
      <c r="G209"/>
      <c r="H209" s="344">
        <v>8.23</v>
      </c>
      <c r="I209" s="344">
        <v>1</v>
      </c>
      <c r="J209"/>
      <c r="K209"/>
      <c r="L209"/>
      <c r="M209"/>
      <c r="N209" s="346">
        <v>26</v>
      </c>
      <c r="O209"/>
      <c r="P209"/>
      <c r="Q209"/>
      <c r="R209" s="346">
        <v>0</v>
      </c>
      <c r="S209" s="345">
        <v>0.51</v>
      </c>
      <c r="T209"/>
      <c r="U209"/>
      <c r="V209" s="345">
        <v>0.13</v>
      </c>
      <c r="W209" s="345">
        <v>8.4000000000000005E-2</v>
      </c>
      <c r="X209"/>
      <c r="Y209"/>
      <c r="Z209"/>
      <c r="AA209"/>
      <c r="AB209"/>
      <c r="AC209" s="347">
        <v>26.1</v>
      </c>
      <c r="AD209"/>
      <c r="AE209"/>
      <c r="AF209"/>
      <c r="AG209"/>
      <c r="AH209" s="395">
        <v>52.2</v>
      </c>
      <c r="AI209"/>
      <c r="AJ209" s="347">
        <v>23.7</v>
      </c>
      <c r="AK209"/>
      <c r="AL209" s="347">
        <v>6.1</v>
      </c>
      <c r="AM209" s="345">
        <v>7.1999999999999995E-2</v>
      </c>
      <c r="AN209"/>
      <c r="AO209" s="347">
        <v>18.100000000000001</v>
      </c>
      <c r="AP209" s="396">
        <f>(AP207+AP208)/2</f>
        <v>95.83984375</v>
      </c>
      <c r="AQ209" s="397">
        <f>(AQ207+AQ208)/2</f>
        <v>0.75867187500000011</v>
      </c>
      <c r="AR209"/>
      <c r="AS209"/>
      <c r="AT209"/>
      <c r="AU209"/>
      <c r="AV209" s="345">
        <v>15.497</v>
      </c>
      <c r="AW209" s="345">
        <v>13.904</v>
      </c>
      <c r="AX209"/>
      <c r="AY209"/>
      <c r="AZ209"/>
      <c r="BA209"/>
      <c r="BB209"/>
      <c r="BC209"/>
      <c r="BD209" s="344">
        <v>28.96</v>
      </c>
      <c r="BE209" s="344"/>
      <c r="BF209" s="344">
        <v>11.91</v>
      </c>
      <c r="BG209"/>
      <c r="BH209"/>
      <c r="BI209"/>
      <c r="BJ209"/>
      <c r="BK209"/>
      <c r="BL209"/>
      <c r="BM209"/>
    </row>
    <row r="210" spans="1:65" x14ac:dyDescent="0.25">
      <c r="A210" s="232">
        <v>41481</v>
      </c>
      <c r="B210" s="344">
        <v>6.09</v>
      </c>
      <c r="C210" s="345">
        <v>5.22</v>
      </c>
      <c r="D210"/>
      <c r="E210"/>
      <c r="F210"/>
      <c r="G210"/>
      <c r="H210" s="344">
        <v>8.43</v>
      </c>
      <c r="I210" s="344">
        <v>2.02</v>
      </c>
      <c r="J210"/>
      <c r="K210"/>
      <c r="L210"/>
      <c r="M210"/>
      <c r="N210" s="346">
        <v>21</v>
      </c>
      <c r="O210"/>
      <c r="P210"/>
      <c r="Q210"/>
      <c r="R210" s="346">
        <v>0</v>
      </c>
      <c r="S210" s="345">
        <v>0.497</v>
      </c>
      <c r="T210"/>
      <c r="U210"/>
      <c r="V210" s="345">
        <v>0.11799999999999999</v>
      </c>
      <c r="W210" s="345">
        <v>8.1000000000000003E-2</v>
      </c>
      <c r="X210"/>
      <c r="Y210"/>
      <c r="Z210"/>
      <c r="AA210"/>
      <c r="AB210"/>
      <c r="AC210" s="347">
        <v>28.1</v>
      </c>
      <c r="AD210"/>
      <c r="AE210"/>
      <c r="AF210"/>
      <c r="AG210"/>
      <c r="AH210" s="395">
        <v>56.2</v>
      </c>
      <c r="AI210"/>
      <c r="AJ210" s="347">
        <v>23.6</v>
      </c>
      <c r="AK210"/>
      <c r="AL210" s="347">
        <v>5.4</v>
      </c>
      <c r="AM210" s="345">
        <v>8.4000000000000005E-2</v>
      </c>
      <c r="AN210"/>
      <c r="AO210" s="347">
        <v>18.2</v>
      </c>
      <c r="AP210" s="344">
        <v>70</v>
      </c>
      <c r="AQ210" s="345">
        <v>0.18</v>
      </c>
      <c r="AR210"/>
      <c r="AS210"/>
      <c r="AT210"/>
      <c r="AU210"/>
      <c r="AV210" s="345">
        <v>14.98</v>
      </c>
      <c r="AW210" s="345">
        <v>14.43</v>
      </c>
      <c r="AX210"/>
      <c r="AY210"/>
      <c r="AZ210"/>
      <c r="BA210"/>
      <c r="BB210"/>
      <c r="BC210"/>
      <c r="BD210" s="344">
        <v>29.77</v>
      </c>
      <c r="BE210" s="344"/>
      <c r="BF210" s="344">
        <v>12.41</v>
      </c>
      <c r="BG210"/>
      <c r="BH210"/>
      <c r="BI210"/>
      <c r="BJ210"/>
      <c r="BK210"/>
      <c r="BL210"/>
      <c r="BM210"/>
    </row>
    <row r="211" spans="1:65" x14ac:dyDescent="0.25">
      <c r="A211" s="232">
        <v>41482</v>
      </c>
      <c r="B211" s="344">
        <v>6.61</v>
      </c>
      <c r="C211" s="345">
        <v>5.21</v>
      </c>
      <c r="D211"/>
      <c r="E211"/>
      <c r="F211"/>
      <c r="G211"/>
      <c r="H211" s="344">
        <v>8.35</v>
      </c>
      <c r="I211" s="344">
        <v>2.02</v>
      </c>
      <c r="J211"/>
      <c r="K211"/>
      <c r="L211"/>
      <c r="M211"/>
      <c r="N211" s="346">
        <v>22</v>
      </c>
      <c r="O211"/>
      <c r="P211"/>
      <c r="Q211"/>
      <c r="R211" s="346">
        <v>0</v>
      </c>
      <c r="S211" s="345">
        <v>0.53100000000000003</v>
      </c>
      <c r="T211"/>
      <c r="U211"/>
      <c r="V211" s="345">
        <v>6.8000000000000005E-2</v>
      </c>
      <c r="W211" s="345">
        <v>7.8E-2</v>
      </c>
      <c r="X211"/>
      <c r="Y211"/>
      <c r="Z211"/>
      <c r="AA211"/>
      <c r="AB211"/>
      <c r="AC211" s="347">
        <v>31.4</v>
      </c>
      <c r="AD211"/>
      <c r="AE211"/>
      <c r="AF211"/>
      <c r="AG211"/>
      <c r="AH211" s="395">
        <v>62.8</v>
      </c>
      <c r="AI211"/>
      <c r="AJ211" s="347">
        <v>25.7</v>
      </c>
      <c r="AK211"/>
      <c r="AL211" s="347">
        <v>6.2</v>
      </c>
      <c r="AM211" s="345">
        <v>7.5999999999999998E-2</v>
      </c>
      <c r="AN211"/>
      <c r="AO211" s="347">
        <v>18.399999999999999</v>
      </c>
      <c r="AP211" s="344">
        <v>80</v>
      </c>
      <c r="AQ211" s="345">
        <v>0.63</v>
      </c>
      <c r="AR211"/>
      <c r="AS211"/>
      <c r="AT211"/>
      <c r="AU211"/>
      <c r="AV211" s="345">
        <v>15.21</v>
      </c>
      <c r="AW211" s="345">
        <v>13.73</v>
      </c>
      <c r="AX211"/>
      <c r="AY211"/>
      <c r="AZ211"/>
      <c r="BA211"/>
      <c r="BB211"/>
      <c r="BC211"/>
      <c r="BD211" s="344">
        <v>28.17</v>
      </c>
      <c r="BE211" s="344"/>
      <c r="BF211" s="344">
        <v>23.24</v>
      </c>
      <c r="BG211"/>
      <c r="BH211"/>
      <c r="BI211"/>
      <c r="BJ211"/>
      <c r="BK211"/>
      <c r="BL211"/>
      <c r="BM211"/>
    </row>
    <row r="212" spans="1:65" x14ac:dyDescent="0.25">
      <c r="A212" s="232">
        <v>41483</v>
      </c>
      <c r="B212" s="344">
        <v>6.37</v>
      </c>
      <c r="C212" s="345">
        <v>5.59</v>
      </c>
      <c r="D212"/>
      <c r="E212"/>
      <c r="F212"/>
      <c r="G212"/>
      <c r="H212" s="344">
        <v>7.78</v>
      </c>
      <c r="I212" s="396">
        <f>(I210+I211)/2</f>
        <v>2.02</v>
      </c>
      <c r="J212"/>
      <c r="K212"/>
      <c r="L212"/>
      <c r="M212"/>
      <c r="N212" s="346">
        <v>23</v>
      </c>
      <c r="O212"/>
      <c r="P212"/>
      <c r="Q212"/>
      <c r="R212" s="346">
        <v>0</v>
      </c>
      <c r="S212" s="345">
        <v>0.52800000000000002</v>
      </c>
      <c r="T212"/>
      <c r="U212"/>
      <c r="V212" s="345">
        <v>6.4000000000000001E-2</v>
      </c>
      <c r="W212" s="345">
        <v>6.0999999999999999E-2</v>
      </c>
      <c r="X212"/>
      <c r="Y212"/>
      <c r="Z212"/>
      <c r="AA212"/>
      <c r="AB212"/>
      <c r="AC212" s="347">
        <v>27.2</v>
      </c>
      <c r="AD212"/>
      <c r="AE212"/>
      <c r="AF212"/>
      <c r="AG212"/>
      <c r="AH212" s="395">
        <v>54.5</v>
      </c>
      <c r="AI212"/>
      <c r="AJ212" s="347">
        <v>23.6</v>
      </c>
      <c r="AK212"/>
      <c r="AL212" s="347">
        <v>6.3</v>
      </c>
      <c r="AM212" s="345">
        <v>6.8000000000000005E-2</v>
      </c>
      <c r="AN212"/>
      <c r="AO212" s="347">
        <v>18.100000000000001</v>
      </c>
      <c r="AP212" s="396">
        <f>(AP210+AP211)/2</f>
        <v>75</v>
      </c>
      <c r="AQ212" s="397">
        <f>(AQ210+AQ211)/2</f>
        <v>0.40500000000000003</v>
      </c>
      <c r="AR212"/>
      <c r="AS212"/>
      <c r="AT212"/>
      <c r="AU212"/>
      <c r="AV212" s="345">
        <v>13.39</v>
      </c>
      <c r="AW212" s="345">
        <v>13.66</v>
      </c>
      <c r="AX212"/>
      <c r="AY212"/>
      <c r="AZ212"/>
      <c r="BA212"/>
      <c r="BB212"/>
      <c r="BC212"/>
      <c r="BD212" s="344">
        <v>28.64</v>
      </c>
      <c r="BE212" s="344"/>
      <c r="BF212" s="344">
        <v>12.65</v>
      </c>
      <c r="BG212"/>
      <c r="BH212"/>
      <c r="BI212"/>
      <c r="BJ212"/>
      <c r="BK212"/>
      <c r="BL212"/>
      <c r="BM212"/>
    </row>
    <row r="213" spans="1:65" x14ac:dyDescent="0.25">
      <c r="A213" s="232">
        <v>41484</v>
      </c>
      <c r="B213" s="396">
        <f t="shared" ref="B213:C213" si="373">(B211+B212)/2</f>
        <v>6.49</v>
      </c>
      <c r="C213" s="397">
        <f t="shared" si="373"/>
        <v>5.4</v>
      </c>
      <c r="D213"/>
      <c r="E213"/>
      <c r="F213"/>
      <c r="G213"/>
      <c r="H213" s="396">
        <f t="shared" ref="H213:I213" si="374">(H211+H212)/2</f>
        <v>8.0649999999999995</v>
      </c>
      <c r="I213" s="396">
        <f t="shared" si="374"/>
        <v>2.02</v>
      </c>
      <c r="J213"/>
      <c r="K213"/>
      <c r="L213"/>
      <c r="M213"/>
      <c r="N213" s="398">
        <f t="shared" ref="N213" si="375">(N211+N212)/2</f>
        <v>22.5</v>
      </c>
      <c r="O213"/>
      <c r="P213"/>
      <c r="Q213"/>
      <c r="R213" s="398">
        <f t="shared" ref="R213:S213" si="376">(R211+R212)/2</f>
        <v>0</v>
      </c>
      <c r="S213" s="397">
        <f t="shared" si="376"/>
        <v>0.52950000000000008</v>
      </c>
      <c r="T213"/>
      <c r="U213"/>
      <c r="V213" s="397">
        <f t="shared" ref="V213:W213" si="377">(V211+V212)/2</f>
        <v>6.6000000000000003E-2</v>
      </c>
      <c r="W213" s="397">
        <f t="shared" si="377"/>
        <v>6.9500000000000006E-2</v>
      </c>
      <c r="X213"/>
      <c r="Y213"/>
      <c r="Z213"/>
      <c r="AA213"/>
      <c r="AB213"/>
      <c r="AC213" s="399">
        <f t="shared" ref="AC213" si="378">(AC211+AC212)/2</f>
        <v>29.299999999999997</v>
      </c>
      <c r="AD213"/>
      <c r="AE213"/>
      <c r="AF213"/>
      <c r="AG213"/>
      <c r="AH213" s="400">
        <f t="shared" ref="AH213" si="379">(AH211+AH212)/2</f>
        <v>58.65</v>
      </c>
      <c r="AI213"/>
      <c r="AJ213" s="399">
        <f t="shared" ref="AJ213" si="380">(AJ211+AJ212)/2</f>
        <v>24.65</v>
      </c>
      <c r="AK213"/>
      <c r="AL213" s="399">
        <f t="shared" ref="AL213:AM213" si="381">(AL211+AL212)/2</f>
        <v>6.25</v>
      </c>
      <c r="AM213" s="397">
        <f t="shared" si="381"/>
        <v>7.2000000000000008E-2</v>
      </c>
      <c r="AN213"/>
      <c r="AO213" s="399">
        <f t="shared" ref="AO213" si="382">(AO211+AO212)/2</f>
        <v>18.25</v>
      </c>
      <c r="AP213" s="396">
        <f>(AP211+AP212)/2</f>
        <v>77.5</v>
      </c>
      <c r="AQ213" s="397">
        <f>(AQ211+AQ212)/2</f>
        <v>0.51750000000000007</v>
      </c>
      <c r="AR213"/>
      <c r="AS213"/>
      <c r="AT213"/>
      <c r="AU213"/>
      <c r="AV213" s="345">
        <v>13.311</v>
      </c>
      <c r="AW213" s="345">
        <v>13.94</v>
      </c>
      <c r="AX213"/>
      <c r="AY213"/>
      <c r="AZ213"/>
      <c r="BA213"/>
      <c r="BB213"/>
      <c r="BC213"/>
      <c r="BD213" s="396">
        <f>(BD211+BD212)/2</f>
        <v>28.405000000000001</v>
      </c>
      <c r="BE213" s="344"/>
      <c r="BF213" s="396">
        <f>(BF211+BF212)/2</f>
        <v>17.945</v>
      </c>
      <c r="BG213"/>
      <c r="BH213"/>
      <c r="BI213"/>
      <c r="BJ213"/>
      <c r="BK213"/>
      <c r="BL213"/>
      <c r="BM213"/>
    </row>
    <row r="214" spans="1:65" x14ac:dyDescent="0.25">
      <c r="A214" s="232">
        <v>41485</v>
      </c>
      <c r="B214" s="344">
        <v>6.19</v>
      </c>
      <c r="C214" s="345">
        <v>5.45</v>
      </c>
      <c r="D214"/>
      <c r="E214"/>
      <c r="F214"/>
      <c r="G214"/>
      <c r="H214" s="344">
        <v>7.63</v>
      </c>
      <c r="I214" s="344">
        <v>1.8</v>
      </c>
      <c r="J214"/>
      <c r="K214"/>
      <c r="L214"/>
      <c r="M214"/>
      <c r="N214" s="346">
        <v>24</v>
      </c>
      <c r="O214"/>
      <c r="P214"/>
      <c r="Q214"/>
      <c r="R214" s="346">
        <v>0</v>
      </c>
      <c r="S214" s="345">
        <v>0.75700000000000001</v>
      </c>
      <c r="T214"/>
      <c r="U214"/>
      <c r="V214" s="345">
        <v>0.107</v>
      </c>
      <c r="W214" s="345">
        <v>7.1999999999999995E-2</v>
      </c>
      <c r="X214"/>
      <c r="Y214"/>
      <c r="Z214"/>
      <c r="AA214"/>
      <c r="AB214"/>
      <c r="AC214" s="347">
        <v>28.3</v>
      </c>
      <c r="AD214"/>
      <c r="AE214"/>
      <c r="AF214"/>
      <c r="AG214"/>
      <c r="AH214" s="395">
        <v>56.6</v>
      </c>
      <c r="AI214"/>
      <c r="AJ214" s="347">
        <v>22.8</v>
      </c>
      <c r="AK214"/>
      <c r="AL214" s="347">
        <v>7.1</v>
      </c>
      <c r="AM214" s="345">
        <v>5.7000000000000002E-2</v>
      </c>
      <c r="AN214"/>
      <c r="AO214" s="347">
        <v>18.2</v>
      </c>
      <c r="AP214" s="344">
        <v>90</v>
      </c>
      <c r="AQ214" s="345">
        <v>1.03</v>
      </c>
      <c r="AR214"/>
      <c r="AS214"/>
      <c r="AT214"/>
      <c r="AU214"/>
      <c r="AV214" s="345">
        <v>15.98</v>
      </c>
      <c r="AW214" s="345">
        <v>14.05</v>
      </c>
      <c r="AX214"/>
      <c r="AY214"/>
      <c r="AZ214"/>
      <c r="BA214"/>
      <c r="BB214"/>
      <c r="BC214"/>
      <c r="BD214" s="344">
        <v>27.91</v>
      </c>
      <c r="BE214" s="344"/>
      <c r="BF214" s="344">
        <v>12.99</v>
      </c>
      <c r="BG214"/>
      <c r="BH214"/>
      <c r="BI214"/>
      <c r="BJ214"/>
      <c r="BK214"/>
      <c r="BL214"/>
      <c r="BM214"/>
    </row>
    <row r="215" spans="1:65" x14ac:dyDescent="0.25">
      <c r="A215" s="232">
        <v>41486</v>
      </c>
      <c r="B215" s="344">
        <v>6.68</v>
      </c>
      <c r="C215" s="345">
        <v>5.42</v>
      </c>
      <c r="D215"/>
      <c r="E215"/>
      <c r="F215"/>
      <c r="G215"/>
      <c r="H215" s="344">
        <v>7.75</v>
      </c>
      <c r="I215" s="344">
        <v>1.94</v>
      </c>
      <c r="J215"/>
      <c r="K215"/>
      <c r="L215"/>
      <c r="M215"/>
      <c r="N215" s="346">
        <v>26</v>
      </c>
      <c r="O215"/>
      <c r="P215"/>
      <c r="Q215"/>
      <c r="R215" s="346">
        <v>0</v>
      </c>
      <c r="S215" s="345">
        <v>0.56899999999999995</v>
      </c>
      <c r="T215"/>
      <c r="U215"/>
      <c r="V215" s="345">
        <v>0.14299999999999999</v>
      </c>
      <c r="W215" s="345">
        <v>0.08</v>
      </c>
      <c r="X215"/>
      <c r="Y215"/>
      <c r="Z215"/>
      <c r="AA215"/>
      <c r="AB215"/>
      <c r="AC215" s="347">
        <v>28.2</v>
      </c>
      <c r="AD215"/>
      <c r="AE215"/>
      <c r="AF215"/>
      <c r="AG215"/>
      <c r="AH215" s="395">
        <v>56.4</v>
      </c>
      <c r="AI215"/>
      <c r="AJ215" s="347">
        <v>28.2</v>
      </c>
      <c r="AK215"/>
      <c r="AL215" s="347">
        <v>8.5</v>
      </c>
      <c r="AM215" s="345">
        <v>0.107</v>
      </c>
      <c r="AN215"/>
      <c r="AO215" s="347">
        <v>18</v>
      </c>
      <c r="AP215" s="344">
        <v>90</v>
      </c>
      <c r="AQ215" s="345">
        <v>1.03</v>
      </c>
      <c r="AR215"/>
      <c r="AS215"/>
      <c r="AT215"/>
      <c r="AU215"/>
      <c r="AV215" s="345">
        <v>15.12</v>
      </c>
      <c r="AW215" s="345">
        <v>13.74</v>
      </c>
      <c r="AX215"/>
      <c r="AY215"/>
      <c r="AZ215"/>
      <c r="BA215"/>
      <c r="BB215"/>
      <c r="BC215"/>
      <c r="BD215" s="344">
        <v>26.29</v>
      </c>
      <c r="BE215" s="344"/>
      <c r="BF215" s="344">
        <v>12.85</v>
      </c>
      <c r="BG215"/>
      <c r="BH215"/>
      <c r="BI215"/>
      <c r="BJ215"/>
      <c r="BK215"/>
      <c r="BL215"/>
      <c r="BM215"/>
    </row>
    <row r="216" spans="1:65" x14ac:dyDescent="0.25">
      <c r="A216" s="232">
        <v>41487</v>
      </c>
      <c r="B216" s="344">
        <v>6.48</v>
      </c>
      <c r="C216" s="345">
        <v>5.34</v>
      </c>
      <c r="D216"/>
      <c r="E216"/>
      <c r="F216"/>
      <c r="G216"/>
      <c r="H216" s="344">
        <v>7.24</v>
      </c>
      <c r="I216" s="344">
        <v>2.08</v>
      </c>
      <c r="J216"/>
      <c r="K216"/>
      <c r="L216"/>
      <c r="M216"/>
      <c r="N216" s="346">
        <v>27</v>
      </c>
      <c r="O216"/>
      <c r="P216"/>
      <c r="Q216"/>
      <c r="R216" s="346">
        <v>0</v>
      </c>
      <c r="S216" s="345">
        <v>0.67500000000000004</v>
      </c>
      <c r="T216"/>
      <c r="U216"/>
      <c r="V216" s="345">
        <v>6.7000000000000004E-2</v>
      </c>
      <c r="W216" s="345">
        <v>6.8000000000000005E-2</v>
      </c>
      <c r="X216"/>
      <c r="Y216"/>
      <c r="Z216"/>
      <c r="AA216"/>
      <c r="AB216"/>
      <c r="AC216" s="347">
        <v>28.7</v>
      </c>
      <c r="AD216"/>
      <c r="AE216"/>
      <c r="AF216"/>
      <c r="AG216"/>
      <c r="AH216" s="395">
        <v>57.6</v>
      </c>
      <c r="AI216"/>
      <c r="AJ216" s="347">
        <v>25.8</v>
      </c>
      <c r="AK216"/>
      <c r="AL216" s="347">
        <v>7.9</v>
      </c>
      <c r="AM216" s="345">
        <v>9.4E-2</v>
      </c>
      <c r="AN216"/>
      <c r="AO216" s="347">
        <v>17.899999999999999</v>
      </c>
      <c r="AP216" s="344">
        <v>90</v>
      </c>
      <c r="AQ216" s="345">
        <v>0.64</v>
      </c>
      <c r="AR216"/>
      <c r="AS216"/>
      <c r="AT216"/>
      <c r="AU216"/>
      <c r="AV216" s="345">
        <v>16.059999999999999</v>
      </c>
      <c r="AW216" s="345">
        <v>15.01</v>
      </c>
      <c r="AX216"/>
      <c r="AY216"/>
      <c r="AZ216"/>
      <c r="BA216"/>
      <c r="BB216"/>
      <c r="BC216"/>
      <c r="BD216" s="344">
        <v>26.29</v>
      </c>
      <c r="BE216" s="344"/>
      <c r="BF216" s="344">
        <v>13.84</v>
      </c>
      <c r="BG216"/>
      <c r="BH216"/>
      <c r="BI216"/>
      <c r="BJ216"/>
      <c r="BK216"/>
      <c r="BL216"/>
      <c r="BM216"/>
    </row>
    <row r="217" spans="1:65" x14ac:dyDescent="0.25">
      <c r="A217" s="232">
        <v>41488</v>
      </c>
      <c r="B217" s="344">
        <v>6.3</v>
      </c>
      <c r="C217" s="345">
        <v>5.49</v>
      </c>
      <c r="D217"/>
      <c r="E217"/>
      <c r="F217"/>
      <c r="G217"/>
      <c r="H217" s="344">
        <v>7.47</v>
      </c>
      <c r="I217" s="344">
        <v>2.11</v>
      </c>
      <c r="J217"/>
      <c r="K217"/>
      <c r="L217"/>
      <c r="M217"/>
      <c r="N217" s="346">
        <v>24</v>
      </c>
      <c r="O217"/>
      <c r="P217"/>
      <c r="Q217"/>
      <c r="R217" s="346">
        <v>0</v>
      </c>
      <c r="S217" s="345">
        <v>0.71699999999999997</v>
      </c>
      <c r="T217"/>
      <c r="U217"/>
      <c r="V217" s="345">
        <v>7.3999999999999996E-2</v>
      </c>
      <c r="W217" s="345">
        <v>7.1999999999999995E-2</v>
      </c>
      <c r="X217"/>
      <c r="Y217"/>
      <c r="Z217"/>
      <c r="AA217"/>
      <c r="AB217"/>
      <c r="AC217" s="347">
        <v>28.6</v>
      </c>
      <c r="AD217"/>
      <c r="AE217"/>
      <c r="AF217"/>
      <c r="AG217"/>
      <c r="AH217" s="395">
        <v>57.2</v>
      </c>
      <c r="AI217"/>
      <c r="AJ217" s="347">
        <v>23.9</v>
      </c>
      <c r="AK217"/>
      <c r="AL217" s="347">
        <v>8.1999999999999993</v>
      </c>
      <c r="AM217" s="345">
        <v>9.0999999999999998E-2</v>
      </c>
      <c r="AN217"/>
      <c r="AO217" s="347">
        <v>18.2</v>
      </c>
      <c r="AP217" s="344">
        <v>90</v>
      </c>
      <c r="AQ217" s="345">
        <v>0.54</v>
      </c>
      <c r="AR217"/>
      <c r="AS217"/>
      <c r="AT217"/>
      <c r="AU217"/>
      <c r="AV217" s="345">
        <v>16.457999999999998</v>
      </c>
      <c r="AW217" s="345">
        <v>15.417999999999999</v>
      </c>
      <c r="AX217"/>
      <c r="AY217"/>
      <c r="AZ217"/>
      <c r="BA217"/>
      <c r="BB217"/>
      <c r="BC217"/>
      <c r="BD217" s="344">
        <v>25.35</v>
      </c>
      <c r="BE217" s="344"/>
      <c r="BF217" s="344">
        <v>11.08</v>
      </c>
      <c r="BG217"/>
      <c r="BH217"/>
      <c r="BI217"/>
      <c r="BJ217"/>
      <c r="BK217"/>
      <c r="BL217"/>
      <c r="BM217"/>
    </row>
    <row r="218" spans="1:65" x14ac:dyDescent="0.25">
      <c r="A218" s="232">
        <v>41489</v>
      </c>
      <c r="B218" s="344">
        <v>6.24</v>
      </c>
      <c r="C218" s="345">
        <v>5.59</v>
      </c>
      <c r="D218"/>
      <c r="E218"/>
      <c r="F218"/>
      <c r="G218"/>
      <c r="H218" s="344">
        <v>7.88</v>
      </c>
      <c r="I218" s="344">
        <v>2.14</v>
      </c>
      <c r="J218"/>
      <c r="K218"/>
      <c r="L218"/>
      <c r="M218"/>
      <c r="N218" s="346">
        <v>21</v>
      </c>
      <c r="O218"/>
      <c r="P218"/>
      <c r="Q218"/>
      <c r="R218" s="346">
        <v>0</v>
      </c>
      <c r="S218" s="345">
        <v>0.70899999999999996</v>
      </c>
      <c r="T218"/>
      <c r="U218"/>
      <c r="V218" s="345">
        <v>9.8000000000000004E-2</v>
      </c>
      <c r="W218" s="345">
        <v>8.4000000000000005E-2</v>
      </c>
      <c r="X218"/>
      <c r="Y218"/>
      <c r="Z218"/>
      <c r="AA218"/>
      <c r="AB218"/>
      <c r="AC218" s="347">
        <v>29.4</v>
      </c>
      <c r="AD218"/>
      <c r="AE218"/>
      <c r="AF218"/>
      <c r="AG218"/>
      <c r="AH218" s="395">
        <v>68.8</v>
      </c>
      <c r="AI218"/>
      <c r="AJ218" s="347">
        <v>24.6</v>
      </c>
      <c r="AK218"/>
      <c r="AL218" s="347">
        <v>7.6</v>
      </c>
      <c r="AM218" s="345">
        <v>8.4000000000000005E-2</v>
      </c>
      <c r="AN218"/>
      <c r="AO218" s="347">
        <v>18.2</v>
      </c>
      <c r="AP218" s="344">
        <v>100</v>
      </c>
      <c r="AQ218" s="345">
        <v>0.6</v>
      </c>
      <c r="AR218"/>
      <c r="AS218"/>
      <c r="AT218"/>
      <c r="AU218"/>
      <c r="AV218" s="345">
        <v>17.657</v>
      </c>
      <c r="AW218" s="345">
        <v>16.573</v>
      </c>
      <c r="AX218"/>
      <c r="AY218"/>
      <c r="AZ218"/>
      <c r="BA218"/>
      <c r="BB218"/>
      <c r="BC218"/>
      <c r="BD218" s="344">
        <v>24.54</v>
      </c>
      <c r="BE218" s="344"/>
      <c r="BF218" s="344">
        <v>11.87</v>
      </c>
      <c r="BG218"/>
      <c r="BH218"/>
      <c r="BI218"/>
      <c r="BJ218"/>
      <c r="BK218"/>
      <c r="BL218"/>
      <c r="BM218"/>
    </row>
    <row r="219" spans="1:65" x14ac:dyDescent="0.25">
      <c r="A219" s="232">
        <v>41490</v>
      </c>
      <c r="B219" s="344">
        <v>6.17</v>
      </c>
      <c r="C219" s="345">
        <v>5.56</v>
      </c>
      <c r="D219"/>
      <c r="E219"/>
      <c r="F219"/>
      <c r="G219"/>
      <c r="H219" s="344">
        <v>7.44</v>
      </c>
      <c r="I219" s="344">
        <v>1.99</v>
      </c>
      <c r="J219"/>
      <c r="K219"/>
      <c r="L219"/>
      <c r="M219"/>
      <c r="N219" s="346">
        <v>26</v>
      </c>
      <c r="O219"/>
      <c r="P219"/>
      <c r="Q219"/>
      <c r="R219" s="346">
        <v>0</v>
      </c>
      <c r="S219" s="345">
        <v>0.78600000000000003</v>
      </c>
      <c r="T219"/>
      <c r="U219"/>
      <c r="V219" s="345">
        <v>0.121</v>
      </c>
      <c r="W219" s="345">
        <v>8.8999999999999996E-2</v>
      </c>
      <c r="X219"/>
      <c r="Y219"/>
      <c r="Z219"/>
      <c r="AA219"/>
      <c r="AB219"/>
      <c r="AC219" s="347">
        <v>27.1</v>
      </c>
      <c r="AD219"/>
      <c r="AE219"/>
      <c r="AF219"/>
      <c r="AG219"/>
      <c r="AH219" s="395">
        <v>54.2</v>
      </c>
      <c r="AI219"/>
      <c r="AJ219" s="347">
        <v>22.3</v>
      </c>
      <c r="AK219"/>
      <c r="AL219" s="347">
        <v>7.2</v>
      </c>
      <c r="AM219" s="345">
        <v>7.3999999999999996E-2</v>
      </c>
      <c r="AN219"/>
      <c r="AO219" s="347">
        <v>18.3</v>
      </c>
      <c r="AP219" s="344">
        <v>90</v>
      </c>
      <c r="AQ219" s="345">
        <v>0.56000000000000005</v>
      </c>
      <c r="AR219"/>
      <c r="AS219"/>
      <c r="AT219"/>
      <c r="AU219"/>
      <c r="AV219" s="345">
        <v>16.100000000000001</v>
      </c>
      <c r="AW219" s="345">
        <v>14.08</v>
      </c>
      <c r="AX219"/>
      <c r="AY219"/>
      <c r="AZ219"/>
      <c r="BA219"/>
      <c r="BB219"/>
      <c r="BC219"/>
      <c r="BD219" s="344">
        <v>23.38</v>
      </c>
      <c r="BE219" s="344"/>
      <c r="BF219" s="344">
        <v>12.23</v>
      </c>
      <c r="BG219"/>
      <c r="BH219"/>
      <c r="BI219"/>
      <c r="BJ219"/>
      <c r="BK219"/>
      <c r="BL219"/>
      <c r="BM219"/>
    </row>
    <row r="220" spans="1:65" x14ac:dyDescent="0.25">
      <c r="A220" s="232">
        <v>41491</v>
      </c>
      <c r="B220" s="396">
        <f t="shared" ref="B220:C220" si="383">(B218+B219)/2</f>
        <v>6.2050000000000001</v>
      </c>
      <c r="C220" s="397">
        <f t="shared" si="383"/>
        <v>5.5749999999999993</v>
      </c>
      <c r="D220"/>
      <c r="E220"/>
      <c r="F220"/>
      <c r="G220"/>
      <c r="H220" s="396">
        <f t="shared" ref="H220:I220" si="384">(H218+H219)/2</f>
        <v>7.66</v>
      </c>
      <c r="I220" s="396">
        <f t="shared" si="384"/>
        <v>2.0649999999999999</v>
      </c>
      <c r="J220"/>
      <c r="K220"/>
      <c r="L220"/>
      <c r="M220"/>
      <c r="N220" s="398">
        <f t="shared" ref="N220" si="385">(N218+N219)/2</f>
        <v>23.5</v>
      </c>
      <c r="O220"/>
      <c r="P220"/>
      <c r="Q220"/>
      <c r="R220" s="398">
        <f t="shared" ref="R220:S220" si="386">(R218+R219)/2</f>
        <v>0</v>
      </c>
      <c r="S220" s="397">
        <f t="shared" si="386"/>
        <v>0.74750000000000005</v>
      </c>
      <c r="T220"/>
      <c r="U220"/>
      <c r="V220" s="397">
        <f t="shared" ref="V220:W220" si="387">(V218+V219)/2</f>
        <v>0.1095</v>
      </c>
      <c r="W220" s="397">
        <f t="shared" si="387"/>
        <v>8.6499999999999994E-2</v>
      </c>
      <c r="X220"/>
      <c r="Y220"/>
      <c r="Z220"/>
      <c r="AA220"/>
      <c r="AB220"/>
      <c r="AC220" s="399">
        <f t="shared" ref="AC220" si="388">(AC218+AC219)/2</f>
        <v>28.25</v>
      </c>
      <c r="AD220"/>
      <c r="AE220"/>
      <c r="AF220"/>
      <c r="AG220"/>
      <c r="AH220" s="400">
        <f t="shared" ref="AH220" si="389">(AH218+AH219)/2</f>
        <v>61.5</v>
      </c>
      <c r="AI220"/>
      <c r="AJ220" s="399">
        <f t="shared" ref="AJ220" si="390">(AJ218+AJ219)/2</f>
        <v>23.450000000000003</v>
      </c>
      <c r="AK220"/>
      <c r="AL220" s="399">
        <f t="shared" ref="AL220:AM220" si="391">(AL218+AL219)/2</f>
        <v>7.4</v>
      </c>
      <c r="AM220" s="397">
        <f t="shared" si="391"/>
        <v>7.9000000000000001E-2</v>
      </c>
      <c r="AN220"/>
      <c r="AO220" s="399">
        <f t="shared" ref="AO220:AQ220" si="392">(AO218+AO219)/2</f>
        <v>18.25</v>
      </c>
      <c r="AP220" s="396">
        <f t="shared" si="392"/>
        <v>95</v>
      </c>
      <c r="AQ220" s="397">
        <f t="shared" si="392"/>
        <v>0.58000000000000007</v>
      </c>
      <c r="AR220"/>
      <c r="AS220"/>
      <c r="AT220"/>
      <c r="AU220"/>
      <c r="AV220" s="397">
        <f t="shared" ref="AV220:AW220" si="393">(AV218+AV219)/2</f>
        <v>16.878500000000003</v>
      </c>
      <c r="AW220" s="397">
        <f t="shared" si="393"/>
        <v>15.326499999999999</v>
      </c>
      <c r="AX220"/>
      <c r="AY220"/>
      <c r="AZ220"/>
      <c r="BA220"/>
      <c r="BB220"/>
      <c r="BC220"/>
      <c r="BD220" s="396">
        <f t="shared" ref="BD220" si="394">(BD218+BD219)/2</f>
        <v>23.96</v>
      </c>
      <c r="BE220" s="378"/>
      <c r="BF220" s="396">
        <f>(BF218+BF219)/2</f>
        <v>12.05</v>
      </c>
      <c r="BG220"/>
      <c r="BH220"/>
      <c r="BI220"/>
      <c r="BJ220"/>
      <c r="BK220"/>
      <c r="BL220"/>
      <c r="BM220"/>
    </row>
    <row r="221" spans="1:65" x14ac:dyDescent="0.25">
      <c r="A221" s="232">
        <v>41492</v>
      </c>
      <c r="B221" s="344">
        <v>6.44</v>
      </c>
      <c r="C221" s="345">
        <v>5.55</v>
      </c>
      <c r="D221"/>
      <c r="E221"/>
      <c r="F221"/>
      <c r="G221"/>
      <c r="H221" s="344">
        <v>7.26</v>
      </c>
      <c r="I221" s="344">
        <v>2.2400000000000002</v>
      </c>
      <c r="J221"/>
      <c r="K221"/>
      <c r="L221"/>
      <c r="M221"/>
      <c r="N221" s="346">
        <v>29</v>
      </c>
      <c r="O221"/>
      <c r="P221"/>
      <c r="Q221"/>
      <c r="R221" s="346">
        <v>0</v>
      </c>
      <c r="S221" s="345">
        <v>0.70799999999999996</v>
      </c>
      <c r="T221"/>
      <c r="U221"/>
      <c r="V221" s="345">
        <v>0.38200000000000001</v>
      </c>
      <c r="W221" s="345">
        <v>9.5000000000000001E-2</v>
      </c>
      <c r="X221"/>
      <c r="Y221"/>
      <c r="Z221"/>
      <c r="AA221"/>
      <c r="AB221"/>
      <c r="AC221" s="347">
        <v>29.2</v>
      </c>
      <c r="AD221"/>
      <c r="AE221"/>
      <c r="AF221"/>
      <c r="AG221"/>
      <c r="AH221" s="395">
        <v>58.8</v>
      </c>
      <c r="AI221"/>
      <c r="AJ221" s="347">
        <v>25.4</v>
      </c>
      <c r="AK221"/>
      <c r="AL221" s="347">
        <v>7.8</v>
      </c>
      <c r="AM221" s="345">
        <v>0.16900000000000001</v>
      </c>
      <c r="AN221"/>
      <c r="AO221" s="347">
        <v>18.899999999999999</v>
      </c>
      <c r="AP221" s="344">
        <v>100</v>
      </c>
      <c r="AQ221" s="345">
        <v>0.75</v>
      </c>
      <c r="AR221"/>
      <c r="AS221"/>
      <c r="AT221"/>
      <c r="AU221"/>
      <c r="AV221" s="345">
        <v>16.588000000000001</v>
      </c>
      <c r="AW221" s="345">
        <v>15.208</v>
      </c>
      <c r="AX221"/>
      <c r="AY221"/>
      <c r="AZ221"/>
      <c r="BA221"/>
      <c r="BB221"/>
      <c r="BC221"/>
      <c r="BD221" s="344">
        <v>24.88</v>
      </c>
      <c r="BE221" s="344"/>
      <c r="BF221" s="344">
        <v>14.61</v>
      </c>
      <c r="BG221"/>
      <c r="BH221"/>
      <c r="BI221"/>
      <c r="BJ221"/>
      <c r="BK221"/>
      <c r="BL221"/>
      <c r="BM221"/>
    </row>
    <row r="222" spans="1:65" x14ac:dyDescent="0.25">
      <c r="A222" s="232">
        <v>41493</v>
      </c>
      <c r="B222" s="344">
        <v>6.4</v>
      </c>
      <c r="C222" s="345">
        <v>5.17</v>
      </c>
      <c r="D222"/>
      <c r="E222"/>
      <c r="F222"/>
      <c r="G222"/>
      <c r="H222" s="344">
        <v>6.8</v>
      </c>
      <c r="I222" s="344">
        <v>2.16</v>
      </c>
      <c r="J222"/>
      <c r="K222"/>
      <c r="L222"/>
      <c r="M222"/>
      <c r="N222" s="346">
        <v>30</v>
      </c>
      <c r="O222"/>
      <c r="P222"/>
      <c r="Q222"/>
      <c r="R222" s="346">
        <v>0</v>
      </c>
      <c r="S222" s="345">
        <v>0.64900000000000002</v>
      </c>
      <c r="T222"/>
      <c r="U222"/>
      <c r="V222" s="345">
        <v>6.0999999999999999E-2</v>
      </c>
      <c r="W222" s="345">
        <v>8.4000000000000005E-2</v>
      </c>
      <c r="X222"/>
      <c r="Y222"/>
      <c r="Z222"/>
      <c r="AA222"/>
      <c r="AB222"/>
      <c r="AC222" s="347">
        <v>27.6</v>
      </c>
      <c r="AD222"/>
      <c r="AE222"/>
      <c r="AF222"/>
      <c r="AG222"/>
      <c r="AH222" s="395">
        <v>55.2</v>
      </c>
      <c r="AI222"/>
      <c r="AJ222" s="347">
        <v>26.1</v>
      </c>
      <c r="AK222"/>
      <c r="AL222" s="347">
        <v>6.8</v>
      </c>
      <c r="AM222" s="345">
        <v>4.5999999999999999E-2</v>
      </c>
      <c r="AN222"/>
      <c r="AO222" s="347">
        <v>18.7</v>
      </c>
      <c r="AP222" s="344">
        <v>110</v>
      </c>
      <c r="AQ222" s="345">
        <v>1.04</v>
      </c>
      <c r="AR222"/>
      <c r="AS222"/>
      <c r="AT222"/>
      <c r="AU222"/>
      <c r="AV222" s="345">
        <v>16.224</v>
      </c>
      <c r="AW222" s="345">
        <v>15.606999999999999</v>
      </c>
      <c r="AX222"/>
      <c r="AY222"/>
      <c r="AZ222"/>
      <c r="BA222"/>
      <c r="BB222"/>
      <c r="BC222"/>
      <c r="BD222" s="344">
        <v>30.04</v>
      </c>
      <c r="BE222" s="344"/>
      <c r="BF222" s="344">
        <v>11.75</v>
      </c>
      <c r="BG222"/>
      <c r="BH222"/>
      <c r="BI222"/>
      <c r="BJ222"/>
      <c r="BK222"/>
      <c r="BL222"/>
      <c r="BM222"/>
    </row>
    <row r="223" spans="1:65" x14ac:dyDescent="0.25">
      <c r="A223" s="232">
        <v>41494</v>
      </c>
      <c r="B223" s="344">
        <v>6.32</v>
      </c>
      <c r="C223" s="345">
        <v>5.34</v>
      </c>
      <c r="D223"/>
      <c r="E223"/>
      <c r="F223"/>
      <c r="G223"/>
      <c r="H223" s="344">
        <v>7.05</v>
      </c>
      <c r="I223" s="344">
        <v>2.08</v>
      </c>
      <c r="J223"/>
      <c r="K223"/>
      <c r="L223"/>
      <c r="M223"/>
      <c r="N223" s="346">
        <v>27</v>
      </c>
      <c r="O223"/>
      <c r="P223"/>
      <c r="Q223"/>
      <c r="R223" s="346">
        <v>0</v>
      </c>
      <c r="S223" s="345">
        <v>0.81699999999999995</v>
      </c>
      <c r="T223"/>
      <c r="U223"/>
      <c r="V223" s="345">
        <v>7.3999999999999996E-2</v>
      </c>
      <c r="W223" s="345">
        <v>8.8999999999999996E-2</v>
      </c>
      <c r="X223"/>
      <c r="Y223"/>
      <c r="Z223"/>
      <c r="AA223"/>
      <c r="AB223"/>
      <c r="AC223" s="347">
        <v>27.9</v>
      </c>
      <c r="AD223"/>
      <c r="AE223"/>
      <c r="AF223"/>
      <c r="AG223"/>
      <c r="AH223" s="395">
        <v>55.8</v>
      </c>
      <c r="AI223"/>
      <c r="AJ223" s="347">
        <v>25.2</v>
      </c>
      <c r="AK223"/>
      <c r="AL223" s="347">
        <v>6.9</v>
      </c>
      <c r="AM223" s="345">
        <v>5.3999999999999999E-2</v>
      </c>
      <c r="AN223"/>
      <c r="AO223" s="347">
        <v>18.8</v>
      </c>
      <c r="AP223" s="344">
        <v>100</v>
      </c>
      <c r="AQ223" s="345">
        <v>1.07</v>
      </c>
      <c r="AR223"/>
      <c r="AS223"/>
      <c r="AT223"/>
      <c r="AU223"/>
      <c r="AV223" s="345">
        <v>16.446000000000002</v>
      </c>
      <c r="AW223" s="345">
        <v>14.406000000000001</v>
      </c>
      <c r="AX223"/>
      <c r="AY223"/>
      <c r="AZ223"/>
      <c r="BA223"/>
      <c r="BB223"/>
      <c r="BC223"/>
      <c r="BD223" s="344">
        <v>29.94</v>
      </c>
      <c r="BE223" s="344"/>
      <c r="BF223" s="344">
        <v>12.15</v>
      </c>
      <c r="BG223"/>
      <c r="BH223"/>
      <c r="BI223"/>
      <c r="BJ223"/>
      <c r="BK223"/>
      <c r="BL223"/>
      <c r="BM223"/>
    </row>
    <row r="224" spans="1:65" x14ac:dyDescent="0.25">
      <c r="A224" s="232">
        <v>41495</v>
      </c>
      <c r="B224" s="344">
        <v>6.14</v>
      </c>
      <c r="C224" s="345">
        <v>5.34</v>
      </c>
      <c r="D224"/>
      <c r="E224"/>
      <c r="F224"/>
      <c r="G224"/>
      <c r="H224" s="344">
        <v>7.11</v>
      </c>
      <c r="I224" s="344">
        <v>2.04</v>
      </c>
      <c r="J224"/>
      <c r="K224"/>
      <c r="L224"/>
      <c r="M224"/>
      <c r="N224" s="346">
        <v>30</v>
      </c>
      <c r="O224"/>
      <c r="P224"/>
      <c r="Q224"/>
      <c r="R224" s="346">
        <v>0</v>
      </c>
      <c r="S224" s="345">
        <v>0.76400000000000001</v>
      </c>
      <c r="T224"/>
      <c r="U224"/>
      <c r="V224" s="345">
        <v>0.09</v>
      </c>
      <c r="W224" s="345">
        <v>6.7000000000000004E-2</v>
      </c>
      <c r="X224"/>
      <c r="Y224"/>
      <c r="Z224"/>
      <c r="AA224"/>
      <c r="AB224"/>
      <c r="AC224" s="347">
        <v>28.2</v>
      </c>
      <c r="AD224"/>
      <c r="AE224"/>
      <c r="AF224"/>
      <c r="AG224"/>
      <c r="AH224" s="395">
        <v>56.4</v>
      </c>
      <c r="AI224"/>
      <c r="AJ224" s="347">
        <v>23.8</v>
      </c>
      <c r="AK224"/>
      <c r="AL224" s="347">
        <v>7.1</v>
      </c>
      <c r="AM224" s="345">
        <v>6.8000000000000005E-2</v>
      </c>
      <c r="AN224"/>
      <c r="AO224" s="347">
        <v>18.7</v>
      </c>
      <c r="AP224" s="344">
        <v>100</v>
      </c>
      <c r="AQ224" s="345">
        <v>0.92</v>
      </c>
      <c r="AR224"/>
      <c r="AS224"/>
      <c r="AT224"/>
      <c r="AU224"/>
      <c r="AV224" s="345">
        <v>16.45</v>
      </c>
      <c r="AW224" s="345">
        <v>15.34</v>
      </c>
      <c r="AX224"/>
      <c r="AY224"/>
      <c r="AZ224"/>
      <c r="BA224"/>
      <c r="BB224"/>
      <c r="BC224"/>
      <c r="BD224" s="344">
        <v>30.13</v>
      </c>
      <c r="BE224" s="344"/>
      <c r="BF224" s="344">
        <v>12.91</v>
      </c>
      <c r="BG224"/>
      <c r="BH224"/>
      <c r="BI224"/>
      <c r="BJ224"/>
      <c r="BK224"/>
      <c r="BL224"/>
      <c r="BM224"/>
    </row>
    <row r="225" spans="1:65" x14ac:dyDescent="0.25">
      <c r="A225" s="232">
        <v>41496</v>
      </c>
      <c r="B225" s="344">
        <v>6.11</v>
      </c>
      <c r="C225" s="345">
        <v>5.27</v>
      </c>
      <c r="D225"/>
      <c r="E225"/>
      <c r="F225"/>
      <c r="G225"/>
      <c r="H225" s="344">
        <v>7.18</v>
      </c>
      <c r="I225" s="344">
        <v>2.08</v>
      </c>
      <c r="J225"/>
      <c r="K225"/>
      <c r="L225"/>
      <c r="M225"/>
      <c r="N225" s="346">
        <v>32</v>
      </c>
      <c r="O225"/>
      <c r="P225"/>
      <c r="Q225"/>
      <c r="R225" s="346">
        <v>0</v>
      </c>
      <c r="S225" s="345">
        <v>0.71299999999999997</v>
      </c>
      <c r="T225"/>
      <c r="U225"/>
      <c r="V225" s="345">
        <v>9.7000000000000003E-2</v>
      </c>
      <c r="W225" s="345">
        <v>0.114</v>
      </c>
      <c r="X225"/>
      <c r="Y225"/>
      <c r="Z225"/>
      <c r="AA225"/>
      <c r="AB225"/>
      <c r="AC225" s="347">
        <v>27</v>
      </c>
      <c r="AD225"/>
      <c r="AE225"/>
      <c r="AF225"/>
      <c r="AG225"/>
      <c r="AH225" s="395">
        <v>54</v>
      </c>
      <c r="AI225"/>
      <c r="AJ225" s="347">
        <v>24.4</v>
      </c>
      <c r="AK225"/>
      <c r="AL225" s="347">
        <v>6.8</v>
      </c>
      <c r="AM225" s="345">
        <v>7.2999999999999995E-2</v>
      </c>
      <c r="AN225"/>
      <c r="AO225" s="347">
        <v>19.399999999999999</v>
      </c>
      <c r="AP225" s="344">
        <v>100</v>
      </c>
      <c r="AQ225" s="345">
        <v>0.92</v>
      </c>
      <c r="AR225"/>
      <c r="AS225"/>
      <c r="AT225"/>
      <c r="AU225"/>
      <c r="AV225" s="345">
        <v>16.172000000000001</v>
      </c>
      <c r="AW225" s="345">
        <v>15.143000000000001</v>
      </c>
      <c r="AX225"/>
      <c r="AY225"/>
      <c r="AZ225"/>
      <c r="BA225"/>
      <c r="BB225"/>
      <c r="BC225"/>
      <c r="BD225" s="344">
        <v>30.78</v>
      </c>
      <c r="BE225" s="344"/>
      <c r="BF225" s="344">
        <v>18.32</v>
      </c>
      <c r="BG225"/>
      <c r="BH225"/>
      <c r="BI225"/>
      <c r="BJ225"/>
      <c r="BK225"/>
      <c r="BL225"/>
      <c r="BM225"/>
    </row>
    <row r="226" spans="1:65" x14ac:dyDescent="0.25">
      <c r="A226" s="232">
        <v>41497</v>
      </c>
      <c r="B226" s="344">
        <v>6.09</v>
      </c>
      <c r="C226" s="345">
        <v>5.38</v>
      </c>
      <c r="D226"/>
      <c r="E226"/>
      <c r="F226"/>
      <c r="G226"/>
      <c r="H226" s="344">
        <v>7.51</v>
      </c>
      <c r="I226" s="396">
        <f>(I224+I225)/2</f>
        <v>2.06</v>
      </c>
      <c r="J226"/>
      <c r="K226"/>
      <c r="L226"/>
      <c r="M226"/>
      <c r="N226" s="346">
        <v>30</v>
      </c>
      <c r="O226"/>
      <c r="P226"/>
      <c r="Q226"/>
      <c r="R226" s="346">
        <v>0</v>
      </c>
      <c r="S226" s="345">
        <v>0.627</v>
      </c>
      <c r="T226"/>
      <c r="U226"/>
      <c r="V226" s="345">
        <v>8.5999999999999993E-2</v>
      </c>
      <c r="W226" s="345">
        <v>0.11700000000000001</v>
      </c>
      <c r="X226"/>
      <c r="Y226"/>
      <c r="Z226"/>
      <c r="AA226"/>
      <c r="AB226"/>
      <c r="AC226" s="347">
        <v>27.4</v>
      </c>
      <c r="AD226"/>
      <c r="AE226"/>
      <c r="AF226"/>
      <c r="AG226"/>
      <c r="AH226" s="395">
        <v>54.8</v>
      </c>
      <c r="AI226"/>
      <c r="AJ226" s="347">
        <v>25</v>
      </c>
      <c r="AK226"/>
      <c r="AL226" s="347">
        <v>6.9</v>
      </c>
      <c r="AM226" s="345">
        <v>8.1000000000000003E-2</v>
      </c>
      <c r="AN226"/>
      <c r="AO226" s="347">
        <v>19.399999999999999</v>
      </c>
      <c r="AP226" s="402">
        <f t="shared" ref="AP226:AQ241" si="395">(AP224+AP225)/2</f>
        <v>100</v>
      </c>
      <c r="AQ226" s="397">
        <f t="shared" si="395"/>
        <v>0.92</v>
      </c>
      <c r="AR226"/>
      <c r="AS226"/>
      <c r="AT226"/>
      <c r="AU226"/>
      <c r="AV226" s="345">
        <v>15.79</v>
      </c>
      <c r="AW226" s="345">
        <v>14.13</v>
      </c>
      <c r="AX226"/>
      <c r="AY226"/>
      <c r="AZ226"/>
      <c r="BA226"/>
      <c r="BB226"/>
      <c r="BC226"/>
      <c r="BD226" s="344">
        <v>27.78</v>
      </c>
      <c r="BE226" s="344"/>
      <c r="BF226" s="344">
        <v>16.420000000000002</v>
      </c>
      <c r="BG226"/>
      <c r="BH226"/>
      <c r="BI226"/>
      <c r="BJ226"/>
      <c r="BK226"/>
      <c r="BL226"/>
      <c r="BM226"/>
    </row>
    <row r="227" spans="1:65" x14ac:dyDescent="0.25">
      <c r="A227" s="232">
        <v>41498</v>
      </c>
      <c r="B227" s="396">
        <f t="shared" ref="B227" si="396">(B225+B226)/2</f>
        <v>6.1</v>
      </c>
      <c r="C227" s="397">
        <f>(C225+C226)/2</f>
        <v>5.3249999999999993</v>
      </c>
      <c r="D227"/>
      <c r="E227"/>
      <c r="F227"/>
      <c r="G227"/>
      <c r="H227" s="396">
        <f>(H225+H226)/2</f>
        <v>7.3449999999999998</v>
      </c>
      <c r="I227" s="396">
        <f>(I225+I226)/2</f>
        <v>2.0700000000000003</v>
      </c>
      <c r="J227"/>
      <c r="K227"/>
      <c r="L227"/>
      <c r="M227"/>
      <c r="N227" s="398">
        <f t="shared" ref="N227" si="397">(N225+N226)/2</f>
        <v>31</v>
      </c>
      <c r="O227"/>
      <c r="P227"/>
      <c r="Q227"/>
      <c r="R227" s="398">
        <f t="shared" ref="R227" si="398">(R225+R226)/2</f>
        <v>0</v>
      </c>
      <c r="S227" s="397">
        <f>(S225+S226)/2</f>
        <v>0.66999999999999993</v>
      </c>
      <c r="T227"/>
      <c r="U227"/>
      <c r="V227" s="397">
        <f t="shared" ref="V227:W227" si="399">(V225+V226)/2</f>
        <v>9.1499999999999998E-2</v>
      </c>
      <c r="W227" s="397">
        <f t="shared" si="399"/>
        <v>0.11550000000000001</v>
      </c>
      <c r="X227"/>
      <c r="Y227"/>
      <c r="Z227"/>
      <c r="AA227"/>
      <c r="AB227"/>
      <c r="AC227" s="399">
        <f t="shared" ref="AC227" si="400">(AC225+AC226)/2</f>
        <v>27.2</v>
      </c>
      <c r="AD227"/>
      <c r="AE227"/>
      <c r="AF227"/>
      <c r="AG227"/>
      <c r="AH227" s="400">
        <f t="shared" ref="AH227" si="401">(AH225+AH226)/2</f>
        <v>54.4</v>
      </c>
      <c r="AI227"/>
      <c r="AJ227" s="399">
        <f t="shared" ref="AJ227" si="402">(AJ225+AJ226)/2</f>
        <v>24.7</v>
      </c>
      <c r="AK227"/>
      <c r="AL227" s="399">
        <f t="shared" ref="AL227:AM227" si="403">(AL225+AL226)/2</f>
        <v>6.85</v>
      </c>
      <c r="AM227" s="397">
        <f t="shared" si="403"/>
        <v>7.6999999999999999E-2</v>
      </c>
      <c r="AN227"/>
      <c r="AO227" s="399">
        <f t="shared" ref="AO227" si="404">(AO225+AO226)/2</f>
        <v>19.399999999999999</v>
      </c>
      <c r="AP227" s="396">
        <f t="shared" si="395"/>
        <v>100</v>
      </c>
      <c r="AQ227" s="397">
        <f t="shared" si="395"/>
        <v>0.92</v>
      </c>
      <c r="AR227"/>
      <c r="AS227"/>
      <c r="AT227"/>
      <c r="AU227"/>
      <c r="AV227" s="345">
        <v>16.294</v>
      </c>
      <c r="AW227" s="345">
        <v>14.766</v>
      </c>
      <c r="AX227"/>
      <c r="AY227"/>
      <c r="AZ227"/>
      <c r="BA227"/>
      <c r="BB227"/>
      <c r="BC227"/>
      <c r="BD227" s="396">
        <f>(BD225+BD226)/2</f>
        <v>29.28</v>
      </c>
      <c r="BE227" s="344"/>
      <c r="BF227" s="396">
        <f>(BF225+BF226)/2</f>
        <v>17.37</v>
      </c>
      <c r="BG227"/>
      <c r="BH227"/>
      <c r="BI227"/>
      <c r="BJ227"/>
      <c r="BK227"/>
      <c r="BL227"/>
      <c r="BM227"/>
    </row>
    <row r="228" spans="1:65" x14ac:dyDescent="0.25">
      <c r="A228" s="232">
        <v>41499</v>
      </c>
      <c r="B228" s="344">
        <v>6.04</v>
      </c>
      <c r="C228" s="345">
        <v>4.97</v>
      </c>
      <c r="D228"/>
      <c r="E228"/>
      <c r="F228"/>
      <c r="G228"/>
      <c r="H228" s="344">
        <v>6.41</v>
      </c>
      <c r="I228" s="396">
        <f>(I226+I227)/2</f>
        <v>2.0650000000000004</v>
      </c>
      <c r="J228"/>
      <c r="K228"/>
      <c r="L228"/>
      <c r="M228"/>
      <c r="N228" s="346">
        <v>33</v>
      </c>
      <c r="O228"/>
      <c r="P228"/>
      <c r="Q228"/>
      <c r="R228" s="346">
        <v>0</v>
      </c>
      <c r="S228" s="345">
        <v>0.72299999999999998</v>
      </c>
      <c r="T228"/>
      <c r="U228"/>
      <c r="V228" s="345">
        <v>9.1999999999999998E-2</v>
      </c>
      <c r="W228" s="345">
        <v>5.3999999999999999E-2</v>
      </c>
      <c r="X228"/>
      <c r="Y228"/>
      <c r="Z228"/>
      <c r="AA228"/>
      <c r="AB228"/>
      <c r="AC228" s="347">
        <v>28.1</v>
      </c>
      <c r="AD228"/>
      <c r="AE228"/>
      <c r="AF228"/>
      <c r="AG228"/>
      <c r="AH228" s="395">
        <v>56.2</v>
      </c>
      <c r="AI228"/>
      <c r="AJ228" s="347">
        <v>22.3</v>
      </c>
      <c r="AK228"/>
      <c r="AL228" s="347">
        <v>5.7</v>
      </c>
      <c r="AM228" s="345">
        <v>0.112</v>
      </c>
      <c r="AN228"/>
      <c r="AO228" s="347">
        <v>19.3</v>
      </c>
      <c r="AP228" s="396">
        <f t="shared" si="395"/>
        <v>100</v>
      </c>
      <c r="AQ228" s="397">
        <f t="shared" si="395"/>
        <v>0.92</v>
      </c>
      <c r="AR228"/>
      <c r="AS228"/>
      <c r="AT228"/>
      <c r="AU228"/>
      <c r="AV228" s="345">
        <v>16.867000000000001</v>
      </c>
      <c r="AW228" s="345">
        <v>15.768000000000001</v>
      </c>
      <c r="AX228"/>
      <c r="AY228"/>
      <c r="AZ228"/>
      <c r="BA228"/>
      <c r="BB228"/>
      <c r="BC228"/>
      <c r="BD228" s="344">
        <v>28.34</v>
      </c>
      <c r="BE228" s="344"/>
      <c r="BF228" s="344">
        <v>16.73</v>
      </c>
      <c r="BG228"/>
      <c r="BH228"/>
      <c r="BI228"/>
      <c r="BJ228"/>
      <c r="BK228"/>
      <c r="BL228"/>
      <c r="BM228"/>
    </row>
    <row r="229" spans="1:65" x14ac:dyDescent="0.25">
      <c r="A229" s="232">
        <v>41500</v>
      </c>
      <c r="B229" s="344">
        <v>5.92</v>
      </c>
      <c r="C229" s="345">
        <v>5.07</v>
      </c>
      <c r="D229"/>
      <c r="E229"/>
      <c r="F229"/>
      <c r="G229"/>
      <c r="H229" s="344">
        <v>8.5</v>
      </c>
      <c r="I229" s="344">
        <v>1.93</v>
      </c>
      <c r="J229"/>
      <c r="K229"/>
      <c r="L229"/>
      <c r="M229"/>
      <c r="N229" s="346">
        <v>34</v>
      </c>
      <c r="O229"/>
      <c r="P229"/>
      <c r="Q229"/>
      <c r="R229" s="346">
        <v>0</v>
      </c>
      <c r="S229" s="345">
        <v>0.71199999999999997</v>
      </c>
      <c r="T229"/>
      <c r="U229"/>
      <c r="V229" s="345">
        <v>6.8000000000000005E-2</v>
      </c>
      <c r="W229" s="345">
        <v>0.109</v>
      </c>
      <c r="X229"/>
      <c r="Y229"/>
      <c r="Z229"/>
      <c r="AA229"/>
      <c r="AB229"/>
      <c r="AC229" s="347">
        <v>29.2</v>
      </c>
      <c r="AD229"/>
      <c r="AE229"/>
      <c r="AF229"/>
      <c r="AG229"/>
      <c r="AH229" s="395">
        <v>58.4</v>
      </c>
      <c r="AI229"/>
      <c r="AJ229" s="347">
        <v>25.9</v>
      </c>
      <c r="AK229"/>
      <c r="AL229" s="347">
        <v>6.9</v>
      </c>
      <c r="AM229" s="345">
        <v>9.1999999999999998E-2</v>
      </c>
      <c r="AN229"/>
      <c r="AO229" s="347">
        <v>19.3</v>
      </c>
      <c r="AP229" s="396">
        <f t="shared" si="395"/>
        <v>100</v>
      </c>
      <c r="AQ229" s="397">
        <f t="shared" si="395"/>
        <v>0.92</v>
      </c>
      <c r="AR229"/>
      <c r="AS229"/>
      <c r="AT229"/>
      <c r="AU229"/>
      <c r="AV229" s="345">
        <v>16.98</v>
      </c>
      <c r="AW229" s="345">
        <v>14.808</v>
      </c>
      <c r="AX229"/>
      <c r="AY229"/>
      <c r="AZ229"/>
      <c r="BA229"/>
      <c r="BB229"/>
      <c r="BC229"/>
      <c r="BD229" s="344">
        <v>31.02</v>
      </c>
      <c r="BE229" s="344"/>
      <c r="BF229" s="344">
        <v>16.23</v>
      </c>
      <c r="BG229"/>
      <c r="BH229"/>
      <c r="BI229"/>
      <c r="BJ229"/>
      <c r="BK229"/>
      <c r="BL229"/>
      <c r="BM229"/>
    </row>
    <row r="230" spans="1:65" x14ac:dyDescent="0.25">
      <c r="A230" s="232">
        <v>41501</v>
      </c>
      <c r="B230" s="344">
        <v>6.14</v>
      </c>
      <c r="C230" s="345">
        <v>5.0999999999999996</v>
      </c>
      <c r="D230"/>
      <c r="E230"/>
      <c r="F230"/>
      <c r="G230"/>
      <c r="H230" s="344">
        <v>8.9</v>
      </c>
      <c r="I230" s="396">
        <f>(I228+I229)/2</f>
        <v>1.9975000000000001</v>
      </c>
      <c r="J230"/>
      <c r="K230"/>
      <c r="L230"/>
      <c r="M230"/>
      <c r="N230" s="346">
        <v>35</v>
      </c>
      <c r="O230"/>
      <c r="P230"/>
      <c r="Q230"/>
      <c r="R230" s="346">
        <v>0</v>
      </c>
      <c r="S230" s="345">
        <v>0.69799999999999995</v>
      </c>
      <c r="T230"/>
      <c r="U230"/>
      <c r="V230" s="345">
        <v>9.2999999999999999E-2</v>
      </c>
      <c r="W230" s="345">
        <v>9.8000000000000004E-2</v>
      </c>
      <c r="X230"/>
      <c r="Y230"/>
      <c r="Z230"/>
      <c r="AA230"/>
      <c r="AB230"/>
      <c r="AC230" s="347">
        <v>29.2</v>
      </c>
      <c r="AD230"/>
      <c r="AE230"/>
      <c r="AF230"/>
      <c r="AG230"/>
      <c r="AH230" s="395">
        <v>58.4</v>
      </c>
      <c r="AI230"/>
      <c r="AJ230" s="347">
        <v>24.9</v>
      </c>
      <c r="AK230"/>
      <c r="AL230" s="347">
        <v>7.8</v>
      </c>
      <c r="AM230" s="345">
        <v>9.8000000000000004E-2</v>
      </c>
      <c r="AN230"/>
      <c r="AO230" s="347">
        <v>18.5</v>
      </c>
      <c r="AP230" s="396">
        <f t="shared" si="395"/>
        <v>100</v>
      </c>
      <c r="AQ230" s="397">
        <f t="shared" si="395"/>
        <v>0.92</v>
      </c>
      <c r="AR230"/>
      <c r="AS230"/>
      <c r="AT230"/>
      <c r="AU230"/>
      <c r="AV230" s="345">
        <v>15.712</v>
      </c>
      <c r="AW230" s="345">
        <v>14.629</v>
      </c>
      <c r="AX230"/>
      <c r="AY230"/>
      <c r="AZ230"/>
      <c r="BA230"/>
      <c r="BB230"/>
      <c r="BC230"/>
      <c r="BD230" s="344">
        <v>29.75</v>
      </c>
      <c r="BE230" s="344"/>
      <c r="BF230" s="344">
        <v>12.97</v>
      </c>
      <c r="BG230"/>
      <c r="BH230"/>
      <c r="BI230"/>
      <c r="BJ230"/>
      <c r="BK230"/>
      <c r="BL230"/>
      <c r="BM230"/>
    </row>
    <row r="231" spans="1:65" x14ac:dyDescent="0.25">
      <c r="A231" s="232">
        <v>41502</v>
      </c>
      <c r="B231" s="344">
        <v>6.17</v>
      </c>
      <c r="C231" s="345">
        <v>5.57</v>
      </c>
      <c r="D231"/>
      <c r="E231"/>
      <c r="F231"/>
      <c r="G231"/>
      <c r="H231" s="344">
        <v>7.44</v>
      </c>
      <c r="I231" s="396">
        <f>(I229+I230)/2</f>
        <v>1.9637500000000001</v>
      </c>
      <c r="J231"/>
      <c r="K231"/>
      <c r="L231"/>
      <c r="M231"/>
      <c r="N231" s="346">
        <v>34</v>
      </c>
      <c r="O231"/>
      <c r="P231"/>
      <c r="Q231"/>
      <c r="R231" s="346">
        <v>0</v>
      </c>
      <c r="S231" s="345">
        <v>0.61799999999999999</v>
      </c>
      <c r="T231"/>
      <c r="U231"/>
      <c r="V231" s="345">
        <v>9.4E-2</v>
      </c>
      <c r="W231" s="345">
        <v>7.2999999999999995E-2</v>
      </c>
      <c r="X231"/>
      <c r="Y231"/>
      <c r="Z231"/>
      <c r="AA231"/>
      <c r="AB231"/>
      <c r="AC231" s="347">
        <v>28.2</v>
      </c>
      <c r="AD231"/>
      <c r="AE231"/>
      <c r="AF231"/>
      <c r="AG231"/>
      <c r="AH231" s="395">
        <v>56.4</v>
      </c>
      <c r="AI231"/>
      <c r="AJ231" s="347">
        <v>24.3</v>
      </c>
      <c r="AK231"/>
      <c r="AL231" s="347">
        <v>7.2</v>
      </c>
      <c r="AM231" s="345">
        <v>7.0999999999999994E-2</v>
      </c>
      <c r="AN231"/>
      <c r="AO231" s="347">
        <v>19.3</v>
      </c>
      <c r="AP231" s="396">
        <f t="shared" si="395"/>
        <v>100</v>
      </c>
      <c r="AQ231" s="397">
        <f t="shared" si="395"/>
        <v>0.92</v>
      </c>
      <c r="AR231"/>
      <c r="AS231"/>
      <c r="AT231"/>
      <c r="AU231"/>
      <c r="AV231" s="345">
        <v>16.32</v>
      </c>
      <c r="AW231" s="345">
        <v>15.23</v>
      </c>
      <c r="AX231"/>
      <c r="AY231"/>
      <c r="AZ231"/>
      <c r="BA231"/>
      <c r="BB231"/>
      <c r="BC231"/>
      <c r="BD231" s="344">
        <v>28.32</v>
      </c>
      <c r="BE231" s="344"/>
      <c r="BF231" s="344">
        <v>12.2</v>
      </c>
      <c r="BG231"/>
      <c r="BH231"/>
      <c r="BI231"/>
      <c r="BJ231"/>
      <c r="BK231"/>
      <c r="BL231"/>
      <c r="BM231"/>
    </row>
    <row r="232" spans="1:65" x14ac:dyDescent="0.25">
      <c r="A232" s="232">
        <v>41503</v>
      </c>
      <c r="B232" s="344">
        <v>6.48</v>
      </c>
      <c r="C232" s="345">
        <v>5.22</v>
      </c>
      <c r="D232"/>
      <c r="E232"/>
      <c r="F232"/>
      <c r="G232"/>
      <c r="H232" s="344">
        <v>7.68</v>
      </c>
      <c r="I232" s="344">
        <v>2.0699999999999998</v>
      </c>
      <c r="J232"/>
      <c r="K232"/>
      <c r="L232"/>
      <c r="M232"/>
      <c r="N232" s="346">
        <v>29</v>
      </c>
      <c r="O232"/>
      <c r="P232"/>
      <c r="Q232"/>
      <c r="R232" s="346">
        <v>0</v>
      </c>
      <c r="S232" s="345">
        <v>0.68899999999999995</v>
      </c>
      <c r="T232"/>
      <c r="U232"/>
      <c r="V232" s="345">
        <v>6.8000000000000005E-2</v>
      </c>
      <c r="W232" s="345">
        <v>7.4999999999999997E-2</v>
      </c>
      <c r="X232"/>
      <c r="Y232"/>
      <c r="Z232"/>
      <c r="AA232"/>
      <c r="AB232"/>
      <c r="AC232" s="347">
        <v>28.7</v>
      </c>
      <c r="AD232"/>
      <c r="AE232"/>
      <c r="AF232"/>
      <c r="AG232"/>
      <c r="AH232" s="395">
        <v>57.5</v>
      </c>
      <c r="AI232"/>
      <c r="AJ232" s="347">
        <v>26.3</v>
      </c>
      <c r="AK232"/>
      <c r="AL232" s="347">
        <v>7.6</v>
      </c>
      <c r="AM232" s="345">
        <v>6.8000000000000005E-2</v>
      </c>
      <c r="AN232"/>
      <c r="AO232" s="347">
        <v>18.3</v>
      </c>
      <c r="AP232" s="396">
        <f t="shared" si="395"/>
        <v>100</v>
      </c>
      <c r="AQ232" s="397">
        <f t="shared" si="395"/>
        <v>0.92</v>
      </c>
      <c r="AR232"/>
      <c r="AS232"/>
      <c r="AT232"/>
      <c r="AU232"/>
      <c r="AV232" s="345">
        <v>15.804</v>
      </c>
      <c r="AW232" s="345">
        <v>14.670999999999999</v>
      </c>
      <c r="AX232"/>
      <c r="AY232"/>
      <c r="AZ232"/>
      <c r="BA232"/>
      <c r="BB232"/>
      <c r="BC232"/>
      <c r="BD232" s="344">
        <v>28.17</v>
      </c>
      <c r="BE232" s="344"/>
      <c r="BF232" s="344">
        <v>24.97</v>
      </c>
      <c r="BG232"/>
      <c r="BH232"/>
      <c r="BI232"/>
      <c r="BJ232"/>
      <c r="BK232"/>
      <c r="BL232"/>
      <c r="BM232"/>
    </row>
    <row r="233" spans="1:65" x14ac:dyDescent="0.25">
      <c r="A233" s="232">
        <v>41504</v>
      </c>
      <c r="B233" s="344">
        <v>6.63</v>
      </c>
      <c r="C233" s="345">
        <v>5.35</v>
      </c>
      <c r="D233"/>
      <c r="E233"/>
      <c r="F233"/>
      <c r="G233"/>
      <c r="H233" s="344">
        <v>7.34</v>
      </c>
      <c r="I233" s="344">
        <v>2.27</v>
      </c>
      <c r="J233"/>
      <c r="K233"/>
      <c r="L233"/>
      <c r="M233"/>
      <c r="N233" s="346">
        <v>27</v>
      </c>
      <c r="O233"/>
      <c r="P233"/>
      <c r="Q233"/>
      <c r="R233" s="346">
        <v>0</v>
      </c>
      <c r="S233" s="345">
        <v>0.52800000000000002</v>
      </c>
      <c r="T233"/>
      <c r="U233"/>
      <c r="V233" s="345">
        <v>5.8999999999999997E-2</v>
      </c>
      <c r="W233" s="345">
        <v>6.8000000000000005E-2</v>
      </c>
      <c r="X233"/>
      <c r="Y233"/>
      <c r="Z233"/>
      <c r="AA233"/>
      <c r="AB233"/>
      <c r="AC233" s="347">
        <v>28.6</v>
      </c>
      <c r="AD233"/>
      <c r="AE233"/>
      <c r="AF233"/>
      <c r="AG233"/>
      <c r="AH233" s="395">
        <v>57.2</v>
      </c>
      <c r="AI233"/>
      <c r="AJ233" s="347">
        <v>24.8</v>
      </c>
      <c r="AK233"/>
      <c r="AL233" s="347">
        <v>7.3</v>
      </c>
      <c r="AM233" s="345">
        <v>6.3E-2</v>
      </c>
      <c r="AN233"/>
      <c r="AO233" s="347">
        <v>18.7</v>
      </c>
      <c r="AP233" s="396">
        <f t="shared" si="395"/>
        <v>100</v>
      </c>
      <c r="AQ233" s="397">
        <f t="shared" si="395"/>
        <v>0.92</v>
      </c>
      <c r="AR233"/>
      <c r="AS233"/>
      <c r="AT233"/>
      <c r="AU233"/>
      <c r="AV233" s="345">
        <v>15.872999999999999</v>
      </c>
      <c r="AW233" s="345">
        <v>14.766999999999999</v>
      </c>
      <c r="AX233"/>
      <c r="AY233"/>
      <c r="AZ233"/>
      <c r="BA233"/>
      <c r="BB233"/>
      <c r="BC233"/>
      <c r="BD233" s="344">
        <v>28.17</v>
      </c>
      <c r="BE233" s="344"/>
      <c r="BF233" s="344">
        <v>15.09</v>
      </c>
      <c r="BG233"/>
      <c r="BH233"/>
      <c r="BI233"/>
      <c r="BJ233"/>
      <c r="BK233"/>
      <c r="BL233"/>
      <c r="BM233"/>
    </row>
    <row r="234" spans="1:65" x14ac:dyDescent="0.25">
      <c r="A234" s="232">
        <v>41505</v>
      </c>
      <c r="B234" s="396">
        <f t="shared" ref="B234:C234" si="405">(B232+B233)/2</f>
        <v>6.5549999999999997</v>
      </c>
      <c r="C234" s="397">
        <f t="shared" si="405"/>
        <v>5.2850000000000001</v>
      </c>
      <c r="D234"/>
      <c r="E234"/>
      <c r="F234"/>
      <c r="G234"/>
      <c r="H234" s="396">
        <f t="shared" ref="H234:I234" si="406">(H232+H233)/2</f>
        <v>7.51</v>
      </c>
      <c r="I234" s="396">
        <f t="shared" si="406"/>
        <v>2.17</v>
      </c>
      <c r="J234"/>
      <c r="K234"/>
      <c r="L234"/>
      <c r="M234"/>
      <c r="N234" s="398">
        <f t="shared" ref="N234" si="407">(N232+N233)/2</f>
        <v>28</v>
      </c>
      <c r="O234"/>
      <c r="P234"/>
      <c r="Q234"/>
      <c r="R234" s="398">
        <f t="shared" ref="R234:S234" si="408">(R232+R233)/2</f>
        <v>0</v>
      </c>
      <c r="S234" s="397">
        <f t="shared" si="408"/>
        <v>0.60850000000000004</v>
      </c>
      <c r="T234"/>
      <c r="U234"/>
      <c r="V234" s="397">
        <f t="shared" ref="V234:W234" si="409">(V232+V233)/2</f>
        <v>6.3500000000000001E-2</v>
      </c>
      <c r="W234" s="397">
        <f t="shared" si="409"/>
        <v>7.1500000000000008E-2</v>
      </c>
      <c r="X234"/>
      <c r="Y234"/>
      <c r="Z234"/>
      <c r="AA234"/>
      <c r="AB234"/>
      <c r="AC234" s="399">
        <f t="shared" ref="AC234" si="410">(AC232+AC233)/2</f>
        <v>28.65</v>
      </c>
      <c r="AD234"/>
      <c r="AE234"/>
      <c r="AF234"/>
      <c r="AG234"/>
      <c r="AH234" s="400">
        <f t="shared" ref="AH234" si="411">(AH232+AH233)/2</f>
        <v>57.35</v>
      </c>
      <c r="AI234"/>
      <c r="AJ234" s="399">
        <f t="shared" ref="AJ234" si="412">(AJ232+AJ233)/2</f>
        <v>25.55</v>
      </c>
      <c r="AK234"/>
      <c r="AL234" s="399">
        <f t="shared" ref="AL234:AM234" si="413">(AL232+AL233)/2</f>
        <v>7.4499999999999993</v>
      </c>
      <c r="AM234" s="397">
        <f t="shared" si="413"/>
        <v>6.5500000000000003E-2</v>
      </c>
      <c r="AN234"/>
      <c r="AO234" s="399">
        <f t="shared" ref="AO234" si="414">(AO232+AO233)/2</f>
        <v>18.5</v>
      </c>
      <c r="AP234" s="396">
        <f t="shared" si="395"/>
        <v>100</v>
      </c>
      <c r="AQ234" s="397">
        <f t="shared" si="395"/>
        <v>0.92</v>
      </c>
      <c r="AR234"/>
      <c r="AS234"/>
      <c r="AT234"/>
      <c r="AU234"/>
      <c r="AV234" s="345">
        <v>16.652999999999999</v>
      </c>
      <c r="AW234" s="345">
        <v>14.598000000000001</v>
      </c>
      <c r="AX234"/>
      <c r="AY234"/>
      <c r="AZ234"/>
      <c r="BA234"/>
      <c r="BB234"/>
      <c r="BC234"/>
      <c r="BD234" s="344">
        <v>28.17</v>
      </c>
      <c r="BE234" s="344"/>
      <c r="BF234" s="344">
        <v>15.09</v>
      </c>
      <c r="BG234"/>
      <c r="BH234"/>
      <c r="BI234"/>
      <c r="BJ234"/>
      <c r="BK234"/>
      <c r="BL234"/>
      <c r="BM234"/>
    </row>
    <row r="235" spans="1:65" x14ac:dyDescent="0.25">
      <c r="A235" s="232">
        <v>41506</v>
      </c>
      <c r="B235" s="344">
        <v>6.16</v>
      </c>
      <c r="C235" s="345">
        <v>5.12</v>
      </c>
      <c r="D235"/>
      <c r="E235"/>
      <c r="F235"/>
      <c r="G235"/>
      <c r="H235" s="344">
        <v>6.26</v>
      </c>
      <c r="I235" s="396">
        <f>(I233+I234)/2</f>
        <v>2.2199999999999998</v>
      </c>
      <c r="J235"/>
      <c r="K235"/>
      <c r="L235"/>
      <c r="M235"/>
      <c r="N235" s="346">
        <v>28</v>
      </c>
      <c r="O235"/>
      <c r="P235"/>
      <c r="Q235"/>
      <c r="R235" s="346">
        <v>0</v>
      </c>
      <c r="S235" s="345">
        <v>0.46800000000000003</v>
      </c>
      <c r="T235"/>
      <c r="U235"/>
      <c r="V235" s="345">
        <v>9.7000000000000003E-2</v>
      </c>
      <c r="W235" s="345">
        <v>6.4000000000000001E-2</v>
      </c>
      <c r="X235"/>
      <c r="Y235"/>
      <c r="Z235"/>
      <c r="AA235"/>
      <c r="AB235"/>
      <c r="AC235" s="347">
        <v>27.2</v>
      </c>
      <c r="AD235"/>
      <c r="AE235"/>
      <c r="AF235"/>
      <c r="AG235"/>
      <c r="AH235" s="395">
        <v>54.4</v>
      </c>
      <c r="AI235"/>
      <c r="AJ235" s="347">
        <v>24.4</v>
      </c>
      <c r="AK235"/>
      <c r="AL235" s="347">
        <v>6.4</v>
      </c>
      <c r="AM235" s="345">
        <v>8.4000000000000005E-2</v>
      </c>
      <c r="AN235"/>
      <c r="AO235" s="347">
        <v>18.899999999999999</v>
      </c>
      <c r="AP235" s="396">
        <f t="shared" si="395"/>
        <v>100</v>
      </c>
      <c r="AQ235" s="397">
        <f t="shared" si="395"/>
        <v>0.92</v>
      </c>
      <c r="AR235"/>
      <c r="AS235"/>
      <c r="AT235"/>
      <c r="AU235"/>
      <c r="AV235" s="345">
        <v>15.510999999999999</v>
      </c>
      <c r="AW235" s="345">
        <v>13.191000000000001</v>
      </c>
      <c r="AX235"/>
      <c r="AY235"/>
      <c r="AZ235"/>
      <c r="BA235"/>
      <c r="BB235"/>
      <c r="BC235"/>
      <c r="BD235" s="344">
        <v>27.18</v>
      </c>
      <c r="BE235" s="344"/>
      <c r="BF235" s="344">
        <v>9.65</v>
      </c>
      <c r="BG235"/>
      <c r="BH235"/>
      <c r="BI235"/>
      <c r="BJ235"/>
      <c r="BK235"/>
      <c r="BL235"/>
      <c r="BM235"/>
    </row>
    <row r="236" spans="1:65" x14ac:dyDescent="0.25">
      <c r="A236" s="232">
        <v>41507</v>
      </c>
      <c r="B236" s="344">
        <v>6.37</v>
      </c>
      <c r="C236" s="345">
        <v>5.43</v>
      </c>
      <c r="D236"/>
      <c r="E236"/>
      <c r="F236"/>
      <c r="G236"/>
      <c r="H236" s="344">
        <v>7.41</v>
      </c>
      <c r="I236" s="396">
        <f>(I234+I235)/2</f>
        <v>2.1949999999999998</v>
      </c>
      <c r="J236"/>
      <c r="K236"/>
      <c r="L236"/>
      <c r="M236"/>
      <c r="N236" s="346">
        <v>32</v>
      </c>
      <c r="O236"/>
      <c r="P236"/>
      <c r="Q236"/>
      <c r="R236" s="346">
        <v>0</v>
      </c>
      <c r="S236" s="345">
        <v>0.73099999999999998</v>
      </c>
      <c r="T236"/>
      <c r="U236"/>
      <c r="V236" s="345">
        <v>0.10299999999999999</v>
      </c>
      <c r="W236" s="345">
        <v>7.3999999999999996E-2</v>
      </c>
      <c r="X236"/>
      <c r="Y236"/>
      <c r="Z236"/>
      <c r="AA236"/>
      <c r="AB236"/>
      <c r="AC236" s="347">
        <v>29.2</v>
      </c>
      <c r="AD236"/>
      <c r="AE236"/>
      <c r="AF236"/>
      <c r="AG236"/>
      <c r="AH236" s="395">
        <v>58.4</v>
      </c>
      <c r="AI236"/>
      <c r="AJ236" s="347">
        <v>24.8</v>
      </c>
      <c r="AK236"/>
      <c r="AL236" s="347">
        <v>6.7</v>
      </c>
      <c r="AM236" s="345">
        <v>9.1999999999999998E-2</v>
      </c>
      <c r="AN236"/>
      <c r="AO236" s="347">
        <v>18.399999999999999</v>
      </c>
      <c r="AP236" s="396">
        <f t="shared" si="395"/>
        <v>100</v>
      </c>
      <c r="AQ236" s="397">
        <f t="shared" si="395"/>
        <v>0.92</v>
      </c>
      <c r="AR236"/>
      <c r="AS236"/>
      <c r="AT236"/>
      <c r="AU236"/>
      <c r="AV236" s="345">
        <v>16.25</v>
      </c>
      <c r="AW236" s="345">
        <v>13.97</v>
      </c>
      <c r="AX236"/>
      <c r="AY236"/>
      <c r="AZ236"/>
      <c r="BA236"/>
      <c r="BB236"/>
      <c r="BC236"/>
      <c r="BD236" s="344">
        <v>30.71</v>
      </c>
      <c r="BE236" s="344"/>
      <c r="BF236" s="344">
        <v>11.31</v>
      </c>
      <c r="BG236"/>
      <c r="BH236"/>
      <c r="BI236"/>
      <c r="BJ236"/>
      <c r="BK236"/>
      <c r="BL236"/>
      <c r="BM236"/>
    </row>
    <row r="237" spans="1:65" x14ac:dyDescent="0.25">
      <c r="A237" s="232">
        <v>41508</v>
      </c>
      <c r="B237" s="344">
        <v>6.71</v>
      </c>
      <c r="C237" s="345">
        <v>5.72</v>
      </c>
      <c r="D237"/>
      <c r="E237"/>
      <c r="F237"/>
      <c r="G237"/>
      <c r="H237" s="344">
        <v>6.78</v>
      </c>
      <c r="I237" s="344">
        <v>2.08</v>
      </c>
      <c r="J237"/>
      <c r="K237"/>
      <c r="L237"/>
      <c r="M237"/>
      <c r="N237" s="346">
        <v>27</v>
      </c>
      <c r="O237"/>
      <c r="P237"/>
      <c r="Q237"/>
      <c r="R237" s="346">
        <v>0</v>
      </c>
      <c r="S237" s="345">
        <v>0.48</v>
      </c>
      <c r="T237"/>
      <c r="U237"/>
      <c r="V237" s="345">
        <v>6.8000000000000005E-2</v>
      </c>
      <c r="W237" s="345">
        <v>6.5000000000000002E-2</v>
      </c>
      <c r="X237"/>
      <c r="Y237"/>
      <c r="Z237"/>
      <c r="AA237"/>
      <c r="AB237"/>
      <c r="AC237" s="347">
        <v>27.8</v>
      </c>
      <c r="AD237"/>
      <c r="AE237"/>
      <c r="AF237"/>
      <c r="AG237"/>
      <c r="AH237" s="395">
        <v>55.6</v>
      </c>
      <c r="AI237"/>
      <c r="AJ237" s="347">
        <v>25.2</v>
      </c>
      <c r="AK237"/>
      <c r="AL237" s="347">
        <v>5.9</v>
      </c>
      <c r="AM237" s="345">
        <v>7.0999999999999994E-2</v>
      </c>
      <c r="AN237"/>
      <c r="AO237" s="347">
        <v>17.600000000000001</v>
      </c>
      <c r="AP237" s="396">
        <f t="shared" si="395"/>
        <v>100</v>
      </c>
      <c r="AQ237" s="397">
        <f t="shared" si="395"/>
        <v>0.92</v>
      </c>
      <c r="AR237"/>
      <c r="AS237"/>
      <c r="AT237"/>
      <c r="AU237"/>
      <c r="AV237" s="345">
        <v>14.859</v>
      </c>
      <c r="AW237" s="345">
        <v>13.742000000000001</v>
      </c>
      <c r="AX237"/>
      <c r="AY237"/>
      <c r="AZ237"/>
      <c r="BA237"/>
      <c r="BB237"/>
      <c r="BC237"/>
      <c r="BD237" s="344">
        <v>27.23</v>
      </c>
      <c r="BE237" s="344"/>
      <c r="BF237" s="344">
        <v>11.33</v>
      </c>
      <c r="BG237"/>
      <c r="BH237"/>
      <c r="BI237"/>
      <c r="BJ237"/>
      <c r="BK237"/>
      <c r="BL237"/>
      <c r="BM237"/>
    </row>
    <row r="238" spans="1:65" x14ac:dyDescent="0.25">
      <c r="A238" s="232">
        <v>41509</v>
      </c>
      <c r="B238" s="344">
        <v>6.55</v>
      </c>
      <c r="C238" s="345">
        <v>4.68</v>
      </c>
      <c r="D238"/>
      <c r="E238"/>
      <c r="F238"/>
      <c r="G238"/>
      <c r="H238" s="344">
        <v>6.96</v>
      </c>
      <c r="I238" s="344">
        <v>2.2599999999999998</v>
      </c>
      <c r="J238"/>
      <c r="K238"/>
      <c r="L238"/>
      <c r="M238"/>
      <c r="N238" s="346">
        <v>26</v>
      </c>
      <c r="O238"/>
      <c r="P238"/>
      <c r="Q238"/>
      <c r="R238" s="346">
        <v>0</v>
      </c>
      <c r="S238" s="345">
        <v>0.433</v>
      </c>
      <c r="T238"/>
      <c r="U238"/>
      <c r="V238" s="345">
        <v>6.0999999999999999E-2</v>
      </c>
      <c r="W238" s="345">
        <v>6.7000000000000004E-2</v>
      </c>
      <c r="X238"/>
      <c r="Y238"/>
      <c r="Z238"/>
      <c r="AA238"/>
      <c r="AB238"/>
      <c r="AC238" s="347">
        <v>25.3</v>
      </c>
      <c r="AD238"/>
      <c r="AE238"/>
      <c r="AF238"/>
      <c r="AG238"/>
      <c r="AH238" s="395">
        <v>50.7</v>
      </c>
      <c r="AI238"/>
      <c r="AJ238" s="347">
        <v>24.1</v>
      </c>
      <c r="AK238"/>
      <c r="AL238" s="347">
        <v>6.6</v>
      </c>
      <c r="AM238" s="345">
        <v>6.4000000000000001E-2</v>
      </c>
      <c r="AN238"/>
      <c r="AO238" s="347">
        <v>17.399999999999999</v>
      </c>
      <c r="AP238" s="396">
        <f t="shared" si="395"/>
        <v>100</v>
      </c>
      <c r="AQ238" s="397">
        <f t="shared" si="395"/>
        <v>0.92</v>
      </c>
      <c r="AR238"/>
      <c r="AS238"/>
      <c r="AT238"/>
      <c r="AU238"/>
      <c r="AV238" s="345">
        <v>15.646000000000001</v>
      </c>
      <c r="AW238" s="345">
        <v>14.494999999999999</v>
      </c>
      <c r="AX238"/>
      <c r="AY238"/>
      <c r="AZ238"/>
      <c r="BA238"/>
      <c r="BB238"/>
      <c r="BC238"/>
      <c r="BD238" s="344">
        <v>27.7</v>
      </c>
      <c r="BE238" s="344"/>
      <c r="BF238" s="344">
        <v>12.45</v>
      </c>
      <c r="BG238"/>
      <c r="BH238"/>
      <c r="BI238"/>
      <c r="BJ238"/>
      <c r="BK238"/>
      <c r="BL238"/>
      <c r="BM238"/>
    </row>
    <row r="239" spans="1:65" x14ac:dyDescent="0.25">
      <c r="A239" s="232">
        <v>41510</v>
      </c>
      <c r="B239" s="344">
        <v>6.24</v>
      </c>
      <c r="C239" s="345">
        <v>5.45</v>
      </c>
      <c r="D239"/>
      <c r="E239"/>
      <c r="F239"/>
      <c r="G239"/>
      <c r="H239" s="344">
        <v>7.67</v>
      </c>
      <c r="I239" s="344">
        <v>2.2799999999999998</v>
      </c>
      <c r="J239"/>
      <c r="K239"/>
      <c r="L239"/>
      <c r="M239"/>
      <c r="N239" s="346">
        <v>25</v>
      </c>
      <c r="O239"/>
      <c r="P239"/>
      <c r="Q239"/>
      <c r="R239" s="346">
        <v>0</v>
      </c>
      <c r="S239" s="345">
        <v>0.39700000000000002</v>
      </c>
      <c r="T239"/>
      <c r="U239"/>
      <c r="V239" s="345">
        <v>9.8000000000000004E-2</v>
      </c>
      <c r="W239" s="345">
        <v>7.1999999999999995E-2</v>
      </c>
      <c r="X239"/>
      <c r="Y239"/>
      <c r="Z239"/>
      <c r="AA239"/>
      <c r="AB239"/>
      <c r="AC239" s="347">
        <v>27.1</v>
      </c>
      <c r="AD239"/>
      <c r="AE239"/>
      <c r="AF239"/>
      <c r="AG239"/>
      <c r="AH239" s="395">
        <v>54.2</v>
      </c>
      <c r="AI239"/>
      <c r="AJ239" s="347">
        <v>23.1</v>
      </c>
      <c r="AK239"/>
      <c r="AL239" s="347">
        <v>6.4</v>
      </c>
      <c r="AM239" s="345">
        <v>6.9000000000000006E-2</v>
      </c>
      <c r="AN239"/>
      <c r="AO239" s="347">
        <v>17.5</v>
      </c>
      <c r="AP239" s="396">
        <f t="shared" si="395"/>
        <v>100</v>
      </c>
      <c r="AQ239" s="397">
        <f t="shared" si="395"/>
        <v>0.92</v>
      </c>
      <c r="AR239"/>
      <c r="AS239"/>
      <c r="AT239"/>
      <c r="AU239"/>
      <c r="AV239" s="345">
        <v>15.073</v>
      </c>
      <c r="AW239" s="345">
        <v>14.429</v>
      </c>
      <c r="AX239"/>
      <c r="AY239"/>
      <c r="AZ239"/>
      <c r="BA239"/>
      <c r="BB239"/>
      <c r="BC239"/>
      <c r="BD239" s="344">
        <v>28.16</v>
      </c>
      <c r="BE239" s="344"/>
      <c r="BF239" s="344">
        <v>12.96</v>
      </c>
      <c r="BG239"/>
      <c r="BH239"/>
      <c r="BI239"/>
      <c r="BJ239"/>
      <c r="BK239"/>
      <c r="BL239"/>
      <c r="BM239"/>
    </row>
    <row r="240" spans="1:65" x14ac:dyDescent="0.25">
      <c r="A240" s="232">
        <v>41511</v>
      </c>
      <c r="B240" s="344">
        <v>6.39</v>
      </c>
      <c r="C240" s="345">
        <v>5.51</v>
      </c>
      <c r="D240"/>
      <c r="E240"/>
      <c r="F240"/>
      <c r="G240"/>
      <c r="H240" s="344">
        <v>7.73</v>
      </c>
      <c r="I240" s="396">
        <f>(I238+I239)/2</f>
        <v>2.2699999999999996</v>
      </c>
      <c r="J240"/>
      <c r="K240"/>
      <c r="L240"/>
      <c r="M240"/>
      <c r="N240" s="346">
        <v>29</v>
      </c>
      <c r="O240"/>
      <c r="P240"/>
      <c r="Q240"/>
      <c r="R240" s="346">
        <v>0</v>
      </c>
      <c r="S240" s="345">
        <v>0.42699999999999999</v>
      </c>
      <c r="T240"/>
      <c r="U240"/>
      <c r="V240" s="345">
        <v>7.9000000000000001E-2</v>
      </c>
      <c r="W240" s="345">
        <v>0.06</v>
      </c>
      <c r="X240"/>
      <c r="Y240"/>
      <c r="Z240"/>
      <c r="AA240"/>
      <c r="AB240"/>
      <c r="AC240" s="347">
        <v>28.1</v>
      </c>
      <c r="AD240"/>
      <c r="AE240"/>
      <c r="AF240"/>
      <c r="AG240"/>
      <c r="AH240" s="395">
        <v>56.2</v>
      </c>
      <c r="AI240"/>
      <c r="AJ240" s="347">
        <v>23.3</v>
      </c>
      <c r="AK240"/>
      <c r="AL240" s="347">
        <v>7.1</v>
      </c>
      <c r="AM240" s="345">
        <v>5.3999999999999999E-2</v>
      </c>
      <c r="AN240"/>
      <c r="AO240" s="347">
        <v>17.399999999999999</v>
      </c>
      <c r="AP240" s="396">
        <f t="shared" si="395"/>
        <v>100</v>
      </c>
      <c r="AQ240" s="397">
        <f t="shared" si="395"/>
        <v>0.92</v>
      </c>
      <c r="AR240"/>
      <c r="AS240"/>
      <c r="AT240"/>
      <c r="AU240"/>
      <c r="AV240" s="345">
        <v>14.33</v>
      </c>
      <c r="AW240" s="345">
        <v>12.66</v>
      </c>
      <c r="AX240"/>
      <c r="AY240"/>
      <c r="AZ240"/>
      <c r="BA240"/>
      <c r="BB240"/>
      <c r="BC240"/>
      <c r="BD240" s="344">
        <v>27.92</v>
      </c>
      <c r="BE240" s="344"/>
      <c r="BF240" s="344">
        <v>12.77</v>
      </c>
      <c r="BG240"/>
      <c r="BH240"/>
      <c r="BI240"/>
      <c r="BJ240"/>
      <c r="BK240"/>
      <c r="BL240"/>
      <c r="BM240"/>
    </row>
    <row r="241" spans="1:65" x14ac:dyDescent="0.25">
      <c r="A241" s="232">
        <v>41512</v>
      </c>
      <c r="B241" s="396">
        <f t="shared" ref="B241" si="415">(B239+B240)/2</f>
        <v>6.3149999999999995</v>
      </c>
      <c r="C241" s="397">
        <f>(C239+C240)/2</f>
        <v>5.48</v>
      </c>
      <c r="D241"/>
      <c r="E241"/>
      <c r="F241"/>
      <c r="G241"/>
      <c r="H241" s="396">
        <f>(H239+H240)/2</f>
        <v>7.7</v>
      </c>
      <c r="I241" s="396">
        <f>(I239+I240)/2</f>
        <v>2.2749999999999995</v>
      </c>
      <c r="J241"/>
      <c r="K241"/>
      <c r="L241"/>
      <c r="M241"/>
      <c r="N241" s="398">
        <f t="shared" ref="N241" si="416">(N239+N240)/2</f>
        <v>27</v>
      </c>
      <c r="O241"/>
      <c r="P241"/>
      <c r="Q241"/>
      <c r="R241" s="398">
        <f t="shared" ref="R241" si="417">(R239+R240)/2</f>
        <v>0</v>
      </c>
      <c r="S241" s="397">
        <f>(S239+S240)/2</f>
        <v>0.41200000000000003</v>
      </c>
      <c r="T241"/>
      <c r="U241"/>
      <c r="V241" s="397">
        <f t="shared" ref="V241:W241" si="418">(V239+V240)/2</f>
        <v>8.8499999999999995E-2</v>
      </c>
      <c r="W241" s="397">
        <f t="shared" si="418"/>
        <v>6.6000000000000003E-2</v>
      </c>
      <c r="X241"/>
      <c r="Y241"/>
      <c r="Z241"/>
      <c r="AA241"/>
      <c r="AB241"/>
      <c r="AC241" s="399">
        <f t="shared" ref="AC241" si="419">(AC239+AC240)/2</f>
        <v>27.6</v>
      </c>
      <c r="AD241"/>
      <c r="AE241"/>
      <c r="AF241"/>
      <c r="AG241"/>
      <c r="AH241" s="400">
        <f t="shared" ref="AH241" si="420">(AH239+AH240)/2</f>
        <v>55.2</v>
      </c>
      <c r="AI241"/>
      <c r="AJ241" s="399">
        <f t="shared" ref="AJ241" si="421">(AJ239+AJ240)/2</f>
        <v>23.200000000000003</v>
      </c>
      <c r="AK241"/>
      <c r="AL241" s="399">
        <f t="shared" ref="AL241:AM241" si="422">(AL239+AL240)/2</f>
        <v>6.75</v>
      </c>
      <c r="AM241" s="397">
        <f t="shared" si="422"/>
        <v>6.1499999999999999E-2</v>
      </c>
      <c r="AN241"/>
      <c r="AO241" s="399">
        <f t="shared" ref="AO241" si="423">(AO239+AO240)/2</f>
        <v>17.45</v>
      </c>
      <c r="AP241" s="396">
        <f t="shared" si="395"/>
        <v>100</v>
      </c>
      <c r="AQ241" s="397">
        <f t="shared" si="395"/>
        <v>0.92</v>
      </c>
      <c r="AR241"/>
      <c r="AS241"/>
      <c r="AT241"/>
      <c r="AU241"/>
      <c r="AV241" s="397">
        <f>(AV239+AV240)/2</f>
        <v>14.701499999999999</v>
      </c>
      <c r="AW241" s="397">
        <f>(AW239+AW240)/2</f>
        <v>13.544499999999999</v>
      </c>
      <c r="AX241"/>
      <c r="AY241"/>
      <c r="AZ241"/>
      <c r="BA241"/>
      <c r="BB241"/>
      <c r="BC241"/>
      <c r="BD241" s="396">
        <f>(BD239+BD240)/2</f>
        <v>28.04</v>
      </c>
      <c r="BE241" s="344"/>
      <c r="BF241" s="396">
        <f>(BF239+BF240)/2</f>
        <v>12.865</v>
      </c>
      <c r="BG241"/>
      <c r="BH241"/>
      <c r="BI241"/>
      <c r="BJ241"/>
      <c r="BK241"/>
      <c r="BL241"/>
      <c r="BM241"/>
    </row>
    <row r="242" spans="1:65" x14ac:dyDescent="0.25">
      <c r="A242" s="232">
        <v>41513</v>
      </c>
      <c r="B242" s="344">
        <v>6.51</v>
      </c>
      <c r="C242" s="345">
        <v>5.43</v>
      </c>
      <c r="D242"/>
      <c r="E242"/>
      <c r="F242"/>
      <c r="G242"/>
      <c r="H242" s="344">
        <v>7.56</v>
      </c>
      <c r="I242" s="344">
        <v>2.17</v>
      </c>
      <c r="J242"/>
      <c r="K242"/>
      <c r="L242"/>
      <c r="M242"/>
      <c r="N242" s="346">
        <v>24</v>
      </c>
      <c r="O242"/>
      <c r="P242"/>
      <c r="Q242"/>
      <c r="R242" s="346">
        <v>0</v>
      </c>
      <c r="S242" s="345">
        <v>0.438</v>
      </c>
      <c r="T242"/>
      <c r="U242"/>
      <c r="V242" s="345">
        <v>6.9000000000000006E-2</v>
      </c>
      <c r="W242" s="345">
        <v>6.5000000000000002E-2</v>
      </c>
      <c r="X242"/>
      <c r="Y242"/>
      <c r="Z242"/>
      <c r="AA242"/>
      <c r="AB242"/>
      <c r="AC242" s="347">
        <v>27.6</v>
      </c>
      <c r="AD242"/>
      <c r="AE242"/>
      <c r="AF242"/>
      <c r="AG242"/>
      <c r="AH242" s="395">
        <v>55.3</v>
      </c>
      <c r="AI242"/>
      <c r="AJ242" s="347">
        <v>21.9</v>
      </c>
      <c r="AK242"/>
      <c r="AL242" s="347">
        <v>7.4</v>
      </c>
      <c r="AM242" s="345">
        <v>6.6000000000000003E-2</v>
      </c>
      <c r="AN242"/>
      <c r="AO242" s="347">
        <v>18.399999999999999</v>
      </c>
      <c r="AP242" s="396">
        <f t="shared" ref="AP242:AQ257" si="424">(AP240+AP241)/2</f>
        <v>100</v>
      </c>
      <c r="AQ242" s="397">
        <f t="shared" si="424"/>
        <v>0.92</v>
      </c>
      <c r="AR242"/>
      <c r="AS242"/>
      <c r="AT242"/>
      <c r="AU242"/>
      <c r="AV242" s="345">
        <v>15.121</v>
      </c>
      <c r="AW242" s="345">
        <v>13.917999999999999</v>
      </c>
      <c r="AX242"/>
      <c r="AY242"/>
      <c r="AZ242"/>
      <c r="BA242"/>
      <c r="BB242"/>
      <c r="BC242"/>
      <c r="BD242" s="344">
        <v>27.23</v>
      </c>
      <c r="BE242" s="344"/>
      <c r="BF242" s="344">
        <v>12.79</v>
      </c>
      <c r="BG242"/>
      <c r="BH242"/>
      <c r="BI242"/>
      <c r="BJ242"/>
      <c r="BK242"/>
      <c r="BL242"/>
      <c r="BM242"/>
    </row>
    <row r="243" spans="1:65" x14ac:dyDescent="0.25">
      <c r="A243" s="232">
        <v>41514</v>
      </c>
      <c r="B243" s="344">
        <v>6.63</v>
      </c>
      <c r="C243" s="345">
        <v>5.47</v>
      </c>
      <c r="D243"/>
      <c r="E243"/>
      <c r="F243"/>
      <c r="G243"/>
      <c r="H243" s="344">
        <v>6.86</v>
      </c>
      <c r="I243" s="344">
        <v>2</v>
      </c>
      <c r="J243"/>
      <c r="K243"/>
      <c r="L243"/>
      <c r="M243"/>
      <c r="N243" s="346">
        <v>24</v>
      </c>
      <c r="O243"/>
      <c r="P243"/>
      <c r="Q243"/>
      <c r="R243" s="346">
        <v>0</v>
      </c>
      <c r="S243" s="345">
        <v>0.41099999999999998</v>
      </c>
      <c r="T243"/>
      <c r="U243"/>
      <c r="V243" s="345">
        <v>0.06</v>
      </c>
      <c r="W243" s="345">
        <v>6.6000000000000003E-2</v>
      </c>
      <c r="X243"/>
      <c r="Y243"/>
      <c r="Z243"/>
      <c r="AA243"/>
      <c r="AB243"/>
      <c r="AC243" s="347">
        <v>26.7</v>
      </c>
      <c r="AD243"/>
      <c r="AE243"/>
      <c r="AF243"/>
      <c r="AG243"/>
      <c r="AH243" s="395">
        <v>53.4</v>
      </c>
      <c r="AI243"/>
      <c r="AJ243" s="347">
        <v>24.8</v>
      </c>
      <c r="AK243"/>
      <c r="AL243" s="347">
        <v>7.9</v>
      </c>
      <c r="AM243" s="345">
        <v>5.6000000000000001E-2</v>
      </c>
      <c r="AN243"/>
      <c r="AO243" s="347">
        <v>18.8</v>
      </c>
      <c r="AP243" s="396">
        <f t="shared" si="424"/>
        <v>100</v>
      </c>
      <c r="AQ243" s="397">
        <f t="shared" si="424"/>
        <v>0.92</v>
      </c>
      <c r="AR243"/>
      <c r="AS243"/>
      <c r="AT243"/>
      <c r="AU243"/>
      <c r="AV243" s="345">
        <v>14.984999999999999</v>
      </c>
      <c r="AW243" s="345">
        <v>13.788</v>
      </c>
      <c r="AX243"/>
      <c r="AY243"/>
      <c r="AZ243"/>
      <c r="BA243"/>
      <c r="BB243"/>
      <c r="BC243"/>
      <c r="BD243" s="344">
        <v>26.29</v>
      </c>
      <c r="BE243" s="344"/>
      <c r="BF243" s="344">
        <v>12.11</v>
      </c>
      <c r="BG243"/>
      <c r="BH243"/>
      <c r="BI243"/>
      <c r="BJ243"/>
      <c r="BK243"/>
      <c r="BL243"/>
      <c r="BM243"/>
    </row>
    <row r="244" spans="1:65" x14ac:dyDescent="0.25">
      <c r="A244" s="232">
        <v>41515</v>
      </c>
      <c r="B244" s="344">
        <v>6.18</v>
      </c>
      <c r="C244" s="345">
        <v>5.17</v>
      </c>
      <c r="D244"/>
      <c r="E244"/>
      <c r="F244"/>
      <c r="G244"/>
      <c r="H244" s="344">
        <v>7.46</v>
      </c>
      <c r="I244" s="396">
        <f>(I242+I243)/2</f>
        <v>2.085</v>
      </c>
      <c r="J244"/>
      <c r="K244"/>
      <c r="L244"/>
      <c r="M244"/>
      <c r="N244" s="398">
        <f>(N242+N243)/2</f>
        <v>24</v>
      </c>
      <c r="O244"/>
      <c r="P244"/>
      <c r="Q244"/>
      <c r="R244" s="346">
        <v>0</v>
      </c>
      <c r="S244" s="345">
        <v>0.41799999999999998</v>
      </c>
      <c r="T244"/>
      <c r="U244"/>
      <c r="V244" s="345">
        <v>0.104</v>
      </c>
      <c r="W244" s="345">
        <v>6.5000000000000002E-2</v>
      </c>
      <c r="X244"/>
      <c r="Y244"/>
      <c r="Z244"/>
      <c r="AA244"/>
      <c r="AB244"/>
      <c r="AC244" s="347">
        <v>28.1</v>
      </c>
      <c r="AD244"/>
      <c r="AE244"/>
      <c r="AF244"/>
      <c r="AG244"/>
      <c r="AH244" s="395">
        <v>56.2</v>
      </c>
      <c r="AI244"/>
      <c r="AJ244" s="347">
        <v>22.1</v>
      </c>
      <c r="AK244"/>
      <c r="AL244" s="347">
        <v>7.2</v>
      </c>
      <c r="AM244" s="345">
        <v>7.0999999999999994E-2</v>
      </c>
      <c r="AN244"/>
      <c r="AO244" s="347">
        <v>18.600000000000001</v>
      </c>
      <c r="AP244" s="396">
        <f t="shared" si="424"/>
        <v>100</v>
      </c>
      <c r="AQ244" s="397">
        <f t="shared" si="424"/>
        <v>0.92</v>
      </c>
      <c r="AR244"/>
      <c r="AS244"/>
      <c r="AT244"/>
      <c r="AU244"/>
      <c r="AV244" s="345">
        <v>14.925000000000001</v>
      </c>
      <c r="AW244" s="345">
        <v>13.686999999999999</v>
      </c>
      <c r="AX244"/>
      <c r="AY244"/>
      <c r="AZ244"/>
      <c r="BA244"/>
      <c r="BB244"/>
      <c r="BC244"/>
      <c r="BD244" s="396">
        <f>(BD242+BD243)/2</f>
        <v>26.759999999999998</v>
      </c>
      <c r="BE244" s="344"/>
      <c r="BF244" s="396">
        <f>(BF242+BF243)/2</f>
        <v>12.45</v>
      </c>
      <c r="BG244"/>
      <c r="BH244"/>
      <c r="BI244"/>
      <c r="BJ244"/>
      <c r="BK244"/>
      <c r="BL244"/>
      <c r="BM244"/>
    </row>
    <row r="245" spans="1:65" x14ac:dyDescent="0.25">
      <c r="A245" s="232">
        <v>41516</v>
      </c>
      <c r="B245" s="344">
        <v>6.09</v>
      </c>
      <c r="C245" s="345">
        <v>5.27</v>
      </c>
      <c r="D245"/>
      <c r="E245"/>
      <c r="F245"/>
      <c r="G245"/>
      <c r="H245" s="344">
        <v>7.3</v>
      </c>
      <c r="I245" s="344">
        <v>2</v>
      </c>
      <c r="J245"/>
      <c r="K245"/>
      <c r="L245"/>
      <c r="M245"/>
      <c r="N245" s="346">
        <v>27</v>
      </c>
      <c r="O245"/>
      <c r="P245"/>
      <c r="Q245"/>
      <c r="R245" s="346">
        <v>0</v>
      </c>
      <c r="S245" s="345">
        <v>0.46800000000000003</v>
      </c>
      <c r="T245"/>
      <c r="U245"/>
      <c r="V245" s="345">
        <v>9.0999999999999998E-2</v>
      </c>
      <c r="W245" s="345">
        <v>5.8999999999999997E-2</v>
      </c>
      <c r="X245"/>
      <c r="Y245"/>
      <c r="Z245"/>
      <c r="AA245"/>
      <c r="AB245"/>
      <c r="AC245" s="347">
        <v>27.4</v>
      </c>
      <c r="AD245"/>
      <c r="AE245"/>
      <c r="AF245"/>
      <c r="AG245"/>
      <c r="AH245" s="395">
        <v>54.8</v>
      </c>
      <c r="AI245"/>
      <c r="AJ245" s="347">
        <v>23.8</v>
      </c>
      <c r="AK245"/>
      <c r="AL245" s="347">
        <v>7.4</v>
      </c>
      <c r="AM245" s="345">
        <v>0.06</v>
      </c>
      <c r="AN245"/>
      <c r="AO245" s="347">
        <v>18.5</v>
      </c>
      <c r="AP245" s="396">
        <f t="shared" si="424"/>
        <v>100</v>
      </c>
      <c r="AQ245" s="397">
        <f t="shared" si="424"/>
        <v>0.92</v>
      </c>
      <c r="AR245"/>
      <c r="AS245"/>
      <c r="AT245"/>
      <c r="AU245"/>
      <c r="AV245" s="345">
        <v>14.749000000000001</v>
      </c>
      <c r="AW245" s="345">
        <v>13.598000000000001</v>
      </c>
      <c r="AX245"/>
      <c r="AY245"/>
      <c r="AZ245"/>
      <c r="BA245"/>
      <c r="BB245"/>
      <c r="BC245"/>
      <c r="BD245" s="344">
        <v>28.87</v>
      </c>
      <c r="BE245" s="344"/>
      <c r="BF245" s="344">
        <v>12.12</v>
      </c>
      <c r="BG245"/>
      <c r="BH245"/>
      <c r="BI245"/>
      <c r="BJ245"/>
      <c r="BK245"/>
      <c r="BL245"/>
      <c r="BM245"/>
    </row>
    <row r="246" spans="1:65" x14ac:dyDescent="0.25">
      <c r="A246" s="232">
        <v>41517</v>
      </c>
      <c r="B246" s="344">
        <v>6.19</v>
      </c>
      <c r="C246" s="345">
        <v>5.35</v>
      </c>
      <c r="D246"/>
      <c r="E246"/>
      <c r="F246"/>
      <c r="G246"/>
      <c r="H246" s="344">
        <v>7.54</v>
      </c>
      <c r="I246" s="344">
        <v>1.8</v>
      </c>
      <c r="J246"/>
      <c r="K246"/>
      <c r="L246"/>
      <c r="M246"/>
      <c r="N246" s="346">
        <v>29</v>
      </c>
      <c r="O246"/>
      <c r="P246"/>
      <c r="Q246"/>
      <c r="R246" s="346">
        <v>0</v>
      </c>
      <c r="S246" s="345">
        <v>0.48699999999999999</v>
      </c>
      <c r="T246"/>
      <c r="U246"/>
      <c r="V246" s="345">
        <v>0.114</v>
      </c>
      <c r="W246" s="345">
        <v>7.5999999999999998E-2</v>
      </c>
      <c r="X246"/>
      <c r="Y246"/>
      <c r="Z246"/>
      <c r="AA246"/>
      <c r="AB246"/>
      <c r="AC246" s="347">
        <v>27.6</v>
      </c>
      <c r="AD246"/>
      <c r="AE246"/>
      <c r="AF246"/>
      <c r="AG246"/>
      <c r="AH246" s="395">
        <v>55.2</v>
      </c>
      <c r="AI246"/>
      <c r="AJ246" s="347">
        <v>24.4</v>
      </c>
      <c r="AK246"/>
      <c r="AL246" s="347">
        <v>7.2</v>
      </c>
      <c r="AM246" s="345">
        <v>5.7000000000000002E-2</v>
      </c>
      <c r="AN246"/>
      <c r="AO246" s="347">
        <v>17.399999999999999</v>
      </c>
      <c r="AP246" s="396">
        <f t="shared" si="424"/>
        <v>100</v>
      </c>
      <c r="AQ246" s="397">
        <f t="shared" si="424"/>
        <v>0.92</v>
      </c>
      <c r="AR246"/>
      <c r="AS246"/>
      <c r="AT246"/>
      <c r="AU246"/>
      <c r="AV246" s="345">
        <v>14.125999999999999</v>
      </c>
      <c r="AW246" s="345">
        <v>12.856</v>
      </c>
      <c r="AX246"/>
      <c r="AY246"/>
      <c r="AZ246"/>
      <c r="BA246"/>
      <c r="BB246"/>
      <c r="BC246"/>
      <c r="BD246" s="344">
        <v>28.59</v>
      </c>
      <c r="BE246" s="344"/>
      <c r="BF246" s="344">
        <v>12.63</v>
      </c>
      <c r="BG246"/>
      <c r="BH246"/>
      <c r="BI246"/>
      <c r="BJ246"/>
      <c r="BK246"/>
      <c r="BL246"/>
      <c r="BM246"/>
    </row>
    <row r="247" spans="1:65" x14ac:dyDescent="0.25">
      <c r="A247" s="232">
        <v>41518</v>
      </c>
      <c r="B247" s="344">
        <v>6.15</v>
      </c>
      <c r="C247" s="345">
        <v>5.05</v>
      </c>
      <c r="D247"/>
      <c r="E247"/>
      <c r="F247"/>
      <c r="G247"/>
      <c r="H247" s="344">
        <v>7.71</v>
      </c>
      <c r="I247" s="344">
        <v>1.86</v>
      </c>
      <c r="J247"/>
      <c r="K247"/>
      <c r="L247"/>
      <c r="M247"/>
      <c r="N247" s="346">
        <v>26</v>
      </c>
      <c r="O247"/>
      <c r="P247"/>
      <c r="Q247"/>
      <c r="R247" s="346">
        <v>0</v>
      </c>
      <c r="S247" s="345">
        <v>0.41499999999999998</v>
      </c>
      <c r="T247"/>
      <c r="U247"/>
      <c r="V247" s="345">
        <v>7.5999999999999998E-2</v>
      </c>
      <c r="W247" s="345">
        <v>6.7000000000000004E-2</v>
      </c>
      <c r="X247"/>
      <c r="Y247"/>
      <c r="Z247"/>
      <c r="AA247"/>
      <c r="AB247"/>
      <c r="AC247" s="347">
        <v>26.3</v>
      </c>
      <c r="AD247"/>
      <c r="AE247"/>
      <c r="AF247"/>
      <c r="AG247"/>
      <c r="AH247" s="395">
        <v>52.6</v>
      </c>
      <c r="AI247"/>
      <c r="AJ247" s="347">
        <v>24.8</v>
      </c>
      <c r="AK247"/>
      <c r="AL247" s="347">
        <v>6.4</v>
      </c>
      <c r="AM247" s="345">
        <v>5.8999999999999997E-2</v>
      </c>
      <c r="AN247"/>
      <c r="AO247" s="347">
        <v>16.5</v>
      </c>
      <c r="AP247" s="396">
        <f t="shared" si="424"/>
        <v>100</v>
      </c>
      <c r="AQ247" s="397">
        <f t="shared" si="424"/>
        <v>0.92</v>
      </c>
      <c r="AR247"/>
      <c r="AS247"/>
      <c r="AT247"/>
      <c r="AU247"/>
      <c r="AV247" s="345">
        <v>12.5</v>
      </c>
      <c r="AW247" s="345">
        <v>11.33</v>
      </c>
      <c r="AX247"/>
      <c r="AY247"/>
      <c r="AZ247"/>
      <c r="BA247"/>
      <c r="BB247"/>
      <c r="BC247"/>
      <c r="BD247" s="344">
        <v>25.14</v>
      </c>
      <c r="BE247" s="344"/>
      <c r="BF247" s="344">
        <v>18.22</v>
      </c>
      <c r="BG247"/>
      <c r="BH247"/>
      <c r="BI247"/>
      <c r="BJ247"/>
      <c r="BK247"/>
      <c r="BL247"/>
      <c r="BM247"/>
    </row>
    <row r="248" spans="1:65" x14ac:dyDescent="0.25">
      <c r="A248" s="232">
        <v>41519</v>
      </c>
      <c r="B248" s="396">
        <f t="shared" ref="B248:C248" si="425">(B246+B247)/2</f>
        <v>6.17</v>
      </c>
      <c r="C248" s="397">
        <f t="shared" si="425"/>
        <v>5.1999999999999993</v>
      </c>
      <c r="D248"/>
      <c r="E248"/>
      <c r="F248"/>
      <c r="G248"/>
      <c r="H248" s="396">
        <f t="shared" ref="H248:I248" si="426">(H246+H247)/2</f>
        <v>7.625</v>
      </c>
      <c r="I248" s="396">
        <f t="shared" si="426"/>
        <v>1.83</v>
      </c>
      <c r="J248"/>
      <c r="K248"/>
      <c r="L248"/>
      <c r="M248"/>
      <c r="N248" s="398">
        <f t="shared" ref="N248" si="427">(N246+N247)/2</f>
        <v>27.5</v>
      </c>
      <c r="O248"/>
      <c r="P248"/>
      <c r="Q248"/>
      <c r="R248" s="398">
        <f t="shared" ref="R248:S248" si="428">(R246+R247)/2</f>
        <v>0</v>
      </c>
      <c r="S248" s="397">
        <f t="shared" si="428"/>
        <v>0.45099999999999996</v>
      </c>
      <c r="T248"/>
      <c r="U248"/>
      <c r="V248" s="397">
        <f t="shared" ref="V248:W248" si="429">(V246+V247)/2</f>
        <v>9.5000000000000001E-2</v>
      </c>
      <c r="W248" s="397">
        <f t="shared" si="429"/>
        <v>7.1500000000000008E-2</v>
      </c>
      <c r="X248"/>
      <c r="Y248"/>
      <c r="Z248"/>
      <c r="AA248"/>
      <c r="AB248"/>
      <c r="AC248" s="399">
        <f t="shared" ref="AC248" si="430">(AC246+AC247)/2</f>
        <v>26.950000000000003</v>
      </c>
      <c r="AD248"/>
      <c r="AE248"/>
      <c r="AF248"/>
      <c r="AG248"/>
      <c r="AH248" s="400">
        <f t="shared" ref="AH248" si="431">(AH246+AH247)/2</f>
        <v>53.900000000000006</v>
      </c>
      <c r="AI248"/>
      <c r="AJ248" s="399">
        <f t="shared" ref="AJ248" si="432">(AJ246+AJ247)/2</f>
        <v>24.6</v>
      </c>
      <c r="AK248"/>
      <c r="AL248" s="399">
        <f t="shared" ref="AL248:AM248" si="433">(AL246+AL247)/2</f>
        <v>6.8000000000000007</v>
      </c>
      <c r="AM248" s="397">
        <f t="shared" si="433"/>
        <v>5.7999999999999996E-2</v>
      </c>
      <c r="AN248"/>
      <c r="AO248" s="399">
        <f t="shared" ref="AO248" si="434">(AO246+AO247)/2</f>
        <v>16.95</v>
      </c>
      <c r="AP248" s="396">
        <f t="shared" si="424"/>
        <v>100</v>
      </c>
      <c r="AQ248" s="397">
        <f t="shared" si="424"/>
        <v>0.92</v>
      </c>
      <c r="AR248"/>
      <c r="AS248"/>
      <c r="AT248"/>
      <c r="AU248"/>
      <c r="AV248" s="345">
        <v>12.378</v>
      </c>
      <c r="AW248" s="345">
        <v>10.999000000000001</v>
      </c>
      <c r="AX248"/>
      <c r="AY248"/>
      <c r="AZ248"/>
      <c r="BA248"/>
      <c r="BB248"/>
      <c r="BC248"/>
      <c r="BD248" s="396">
        <f>(BD246+BD247)/2</f>
        <v>26.865000000000002</v>
      </c>
      <c r="BE248" s="344"/>
      <c r="BF248" s="396">
        <f>(BF246+BF247)/2</f>
        <v>15.425000000000001</v>
      </c>
      <c r="BG248"/>
      <c r="BH248"/>
      <c r="BI248"/>
      <c r="BJ248"/>
      <c r="BK248"/>
      <c r="BL248"/>
      <c r="BM248"/>
    </row>
    <row r="249" spans="1:65" x14ac:dyDescent="0.25">
      <c r="A249" s="232">
        <v>41520</v>
      </c>
      <c r="B249" s="344">
        <v>6.1</v>
      </c>
      <c r="C249" s="349">
        <v>5.36</v>
      </c>
      <c r="D249"/>
      <c r="E249"/>
      <c r="F249"/>
      <c r="G249"/>
      <c r="H249" s="344">
        <v>7.19</v>
      </c>
      <c r="I249" s="344">
        <v>1.94</v>
      </c>
      <c r="J249"/>
      <c r="K249"/>
      <c r="L249"/>
      <c r="M249"/>
      <c r="N249" s="346">
        <v>34</v>
      </c>
      <c r="O249"/>
      <c r="P249"/>
      <c r="Q249"/>
      <c r="R249" s="346">
        <v>0</v>
      </c>
      <c r="S249" s="345">
        <v>0.45700000000000002</v>
      </c>
      <c r="T249"/>
      <c r="U249"/>
      <c r="V249" s="345">
        <v>0.749</v>
      </c>
      <c r="W249" s="345">
        <v>0.13400000000000001</v>
      </c>
      <c r="X249"/>
      <c r="Y249"/>
      <c r="Z249"/>
      <c r="AA249"/>
      <c r="AB249"/>
      <c r="AC249" s="347">
        <v>25.8</v>
      </c>
      <c r="AD249"/>
      <c r="AE249"/>
      <c r="AF249"/>
      <c r="AG249"/>
      <c r="AH249" s="395">
        <v>51.6</v>
      </c>
      <c r="AI249"/>
      <c r="AJ249" s="347">
        <v>24.1</v>
      </c>
      <c r="AK249"/>
      <c r="AL249" s="347">
        <v>5.9</v>
      </c>
      <c r="AM249" s="345">
        <v>0.153</v>
      </c>
      <c r="AN249"/>
      <c r="AO249" s="347">
        <v>16.600000000000001</v>
      </c>
      <c r="AP249" s="396">
        <f t="shared" si="424"/>
        <v>100</v>
      </c>
      <c r="AQ249" s="397">
        <f t="shared" si="424"/>
        <v>0.92</v>
      </c>
      <c r="AR249"/>
      <c r="AS249"/>
      <c r="AT249"/>
      <c r="AU249"/>
      <c r="AV249" s="349">
        <v>13.847</v>
      </c>
      <c r="AW249" s="349">
        <v>11.683999999999999</v>
      </c>
      <c r="AX249"/>
      <c r="AY249"/>
      <c r="AZ249"/>
      <c r="BA249"/>
      <c r="BB249"/>
      <c r="BC249"/>
      <c r="BD249" s="344">
        <v>25.23</v>
      </c>
      <c r="BE249" s="344"/>
      <c r="BF249" s="344">
        <v>16.239999999999998</v>
      </c>
      <c r="BG249"/>
      <c r="BH249"/>
      <c r="BI249"/>
      <c r="BJ249"/>
      <c r="BK249"/>
      <c r="BL249"/>
      <c r="BM249"/>
    </row>
    <row r="250" spans="1:65" x14ac:dyDescent="0.25">
      <c r="A250" s="232">
        <v>41521</v>
      </c>
      <c r="B250" s="344">
        <v>6.24</v>
      </c>
      <c r="C250" s="345">
        <v>5.32</v>
      </c>
      <c r="D250"/>
      <c r="E250"/>
      <c r="F250"/>
      <c r="G250"/>
      <c r="H250" s="344">
        <v>7.62</v>
      </c>
      <c r="I250" s="344">
        <v>1.89</v>
      </c>
      <c r="J250"/>
      <c r="K250"/>
      <c r="L250"/>
      <c r="M250"/>
      <c r="N250" s="346">
        <v>33</v>
      </c>
      <c r="O250"/>
      <c r="P250"/>
      <c r="Q250"/>
      <c r="R250" s="346">
        <v>0</v>
      </c>
      <c r="S250" s="345">
        <v>0.45500000000000002</v>
      </c>
      <c r="T250"/>
      <c r="U250"/>
      <c r="V250" s="345">
        <v>0.32700000000000001</v>
      </c>
      <c r="W250" s="345">
        <v>0.09</v>
      </c>
      <c r="X250"/>
      <c r="Y250"/>
      <c r="Z250"/>
      <c r="AA250"/>
      <c r="AB250"/>
      <c r="AC250" s="347">
        <v>30.1</v>
      </c>
      <c r="AD250"/>
      <c r="AE250"/>
      <c r="AF250"/>
      <c r="AG250"/>
      <c r="AH250" s="395">
        <v>60.2</v>
      </c>
      <c r="AI250"/>
      <c r="AJ250" s="347">
        <v>24.9</v>
      </c>
      <c r="AK250"/>
      <c r="AL250" s="347">
        <v>7.4</v>
      </c>
      <c r="AM250" s="345">
        <v>9.5000000000000001E-2</v>
      </c>
      <c r="AN250"/>
      <c r="AO250" s="347">
        <v>15.6</v>
      </c>
      <c r="AP250" s="396">
        <f t="shared" si="424"/>
        <v>100</v>
      </c>
      <c r="AQ250" s="397">
        <f t="shared" si="424"/>
        <v>0.92</v>
      </c>
      <c r="AR250"/>
      <c r="AS250"/>
      <c r="AT250"/>
      <c r="AU250"/>
      <c r="AV250" s="345">
        <v>12.74</v>
      </c>
      <c r="AW250" s="345">
        <v>12.38</v>
      </c>
      <c r="AX250"/>
      <c r="AY250"/>
      <c r="AZ250"/>
      <c r="BA250"/>
      <c r="BB250"/>
      <c r="BC250"/>
      <c r="BD250" s="344">
        <v>28.43</v>
      </c>
      <c r="BE250" s="344"/>
      <c r="BF250" s="344">
        <v>16.59</v>
      </c>
      <c r="BG250"/>
      <c r="BH250"/>
      <c r="BI250"/>
      <c r="BJ250"/>
      <c r="BK250"/>
      <c r="BL250"/>
      <c r="BM250"/>
    </row>
    <row r="251" spans="1:65" x14ac:dyDescent="0.25">
      <c r="A251" s="232">
        <v>41522</v>
      </c>
      <c r="B251" s="344">
        <v>6.44</v>
      </c>
      <c r="C251" s="345">
        <v>5.47</v>
      </c>
      <c r="D251"/>
      <c r="E251"/>
      <c r="F251"/>
      <c r="G251"/>
      <c r="H251" s="344">
        <v>6.63</v>
      </c>
      <c r="I251" s="396">
        <f>(I249+I250)/2</f>
        <v>1.915</v>
      </c>
      <c r="J251"/>
      <c r="K251"/>
      <c r="L251"/>
      <c r="M251"/>
      <c r="N251" s="346">
        <v>42</v>
      </c>
      <c r="O251"/>
      <c r="P251"/>
      <c r="Q251"/>
      <c r="R251" s="346">
        <v>0</v>
      </c>
      <c r="S251" s="345">
        <v>0.46100000000000002</v>
      </c>
      <c r="T251"/>
      <c r="U251"/>
      <c r="V251" s="345">
        <v>9.5000000000000001E-2</v>
      </c>
      <c r="W251" s="345">
        <v>0.11700000000000001</v>
      </c>
      <c r="X251"/>
      <c r="Y251"/>
      <c r="Z251"/>
      <c r="AA251"/>
      <c r="AB251"/>
      <c r="AC251" s="347">
        <v>27.8</v>
      </c>
      <c r="AD251"/>
      <c r="AE251"/>
      <c r="AF251"/>
      <c r="AG251"/>
      <c r="AH251" s="395">
        <v>55.7</v>
      </c>
      <c r="AI251"/>
      <c r="AJ251" s="347">
        <v>26.4</v>
      </c>
      <c r="AK251"/>
      <c r="AL251" s="347"/>
      <c r="AM251" s="345">
        <v>8.5999999999999993E-2</v>
      </c>
      <c r="AN251"/>
      <c r="AO251" s="347"/>
      <c r="AP251" s="396">
        <f t="shared" si="424"/>
        <v>100</v>
      </c>
      <c r="AQ251" s="397">
        <f t="shared" si="424"/>
        <v>0.92</v>
      </c>
      <c r="AR251"/>
      <c r="AS251"/>
      <c r="AT251"/>
      <c r="AU251"/>
      <c r="AV251" s="345">
        <v>15.708</v>
      </c>
      <c r="AW251" s="345">
        <v>12.034000000000001</v>
      </c>
      <c r="AX251"/>
      <c r="AY251"/>
      <c r="AZ251"/>
      <c r="BA251"/>
      <c r="BB251"/>
      <c r="BC251"/>
      <c r="BD251" s="344">
        <v>27.7</v>
      </c>
      <c r="BE251" s="344"/>
      <c r="BF251" s="344">
        <v>12.52</v>
      </c>
      <c r="BG251"/>
      <c r="BH251"/>
      <c r="BI251"/>
      <c r="BJ251"/>
      <c r="BK251"/>
      <c r="BL251"/>
      <c r="BM251"/>
    </row>
    <row r="252" spans="1:65" x14ac:dyDescent="0.25">
      <c r="A252" s="232">
        <v>41523</v>
      </c>
      <c r="B252" s="344">
        <v>6.39</v>
      </c>
      <c r="C252" s="345">
        <v>5.05</v>
      </c>
      <c r="D252"/>
      <c r="E252"/>
      <c r="F252"/>
      <c r="G252"/>
      <c r="H252" s="344">
        <v>6.88</v>
      </c>
      <c r="I252" s="344">
        <v>2.64</v>
      </c>
      <c r="J252"/>
      <c r="K252"/>
      <c r="L252"/>
      <c r="M252"/>
      <c r="N252" s="346">
        <v>42</v>
      </c>
      <c r="O252"/>
      <c r="P252"/>
      <c r="Q252"/>
      <c r="R252" s="346">
        <v>0</v>
      </c>
      <c r="S252" s="345">
        <v>0.39700000000000002</v>
      </c>
      <c r="T252"/>
      <c r="U252"/>
      <c r="V252" s="345">
        <v>0.20100000000000001</v>
      </c>
      <c r="W252" s="345">
        <v>0.14000000000000001</v>
      </c>
      <c r="X252"/>
      <c r="Y252"/>
      <c r="Z252"/>
      <c r="AA252"/>
      <c r="AB252"/>
      <c r="AC252" s="347">
        <v>30.4</v>
      </c>
      <c r="AD252"/>
      <c r="AE252"/>
      <c r="AF252"/>
      <c r="AG252"/>
      <c r="AH252" s="395">
        <v>60.8</v>
      </c>
      <c r="AI252"/>
      <c r="AJ252" s="347">
        <v>25.1</v>
      </c>
      <c r="AK252"/>
      <c r="AL252" s="347">
        <v>6.2</v>
      </c>
      <c r="AM252" s="345">
        <v>7.0999999999999994E-2</v>
      </c>
      <c r="AN252"/>
      <c r="AO252" s="347">
        <v>14.9</v>
      </c>
      <c r="AP252" s="396">
        <f t="shared" si="424"/>
        <v>100</v>
      </c>
      <c r="AQ252" s="397">
        <f t="shared" si="424"/>
        <v>0.92</v>
      </c>
      <c r="AR252"/>
      <c r="AS252"/>
      <c r="AT252"/>
      <c r="AU252"/>
      <c r="AV252" s="345">
        <v>15.42</v>
      </c>
      <c r="AW252" s="345">
        <v>14.05</v>
      </c>
      <c r="AX252"/>
      <c r="AY252"/>
      <c r="AZ252"/>
      <c r="BA252"/>
      <c r="BB252"/>
      <c r="BC252"/>
      <c r="BD252" s="344">
        <v>29.64</v>
      </c>
      <c r="BE252" s="344"/>
      <c r="BF252" s="344">
        <v>12.32</v>
      </c>
      <c r="BG252"/>
      <c r="BH252"/>
      <c r="BI252"/>
      <c r="BJ252"/>
      <c r="BK252"/>
      <c r="BL252"/>
      <c r="BM252"/>
    </row>
    <row r="253" spans="1:65" x14ac:dyDescent="0.25">
      <c r="A253" s="232">
        <v>41524</v>
      </c>
      <c r="B253" s="344">
        <v>6.35</v>
      </c>
      <c r="C253" s="345">
        <v>5.03</v>
      </c>
      <c r="D253"/>
      <c r="E253"/>
      <c r="F253"/>
      <c r="G253"/>
      <c r="H253" s="344">
        <v>8.1999999999999993</v>
      </c>
      <c r="I253" s="344">
        <v>2.11</v>
      </c>
      <c r="J253"/>
      <c r="K253"/>
      <c r="L253"/>
      <c r="M253"/>
      <c r="N253" s="346">
        <v>42</v>
      </c>
      <c r="O253"/>
      <c r="P253"/>
      <c r="Q253"/>
      <c r="R253" s="346">
        <v>0</v>
      </c>
      <c r="S253" s="345">
        <v>0.37</v>
      </c>
      <c r="T253"/>
      <c r="U253"/>
      <c r="V253" s="345">
        <v>0.12</v>
      </c>
      <c r="W253" s="345">
        <v>0.08</v>
      </c>
      <c r="X253"/>
      <c r="Y253"/>
      <c r="Z253"/>
      <c r="AA253"/>
      <c r="AB253"/>
      <c r="AC253" s="347">
        <v>30.6</v>
      </c>
      <c r="AD253"/>
      <c r="AE253"/>
      <c r="AF253"/>
      <c r="AG253"/>
      <c r="AH253" s="395">
        <v>61.4</v>
      </c>
      <c r="AI253"/>
      <c r="AJ253" s="347">
        <v>24.4</v>
      </c>
      <c r="AK253"/>
      <c r="AL253" s="347">
        <v>7.3</v>
      </c>
      <c r="AM253" s="345">
        <v>0.13800000000000001</v>
      </c>
      <c r="AN253"/>
      <c r="AO253" s="347">
        <v>16</v>
      </c>
      <c r="AP253" s="396">
        <f t="shared" si="424"/>
        <v>100</v>
      </c>
      <c r="AQ253" s="397">
        <f t="shared" si="424"/>
        <v>0.92</v>
      </c>
      <c r="AR253"/>
      <c r="AS253"/>
      <c r="AT253"/>
      <c r="AU253"/>
      <c r="AV253" s="345">
        <v>13.75</v>
      </c>
      <c r="AW253" s="345">
        <v>12.58</v>
      </c>
      <c r="AX253"/>
      <c r="AY253"/>
      <c r="AZ253"/>
      <c r="BA253"/>
      <c r="BB253"/>
      <c r="BC253"/>
      <c r="BD253" s="344">
        <v>29.34</v>
      </c>
      <c r="BE253" s="344"/>
      <c r="BF253" s="344">
        <v>12.49</v>
      </c>
      <c r="BG253"/>
      <c r="BH253"/>
      <c r="BI253"/>
      <c r="BJ253"/>
      <c r="BK253"/>
      <c r="BL253"/>
      <c r="BM253"/>
    </row>
    <row r="254" spans="1:65" x14ac:dyDescent="0.25">
      <c r="A254" s="232">
        <v>41525</v>
      </c>
      <c r="B254" s="344">
        <v>6.44</v>
      </c>
      <c r="C254" s="345">
        <v>5.2</v>
      </c>
      <c r="D254"/>
      <c r="E254"/>
      <c r="F254"/>
      <c r="G254"/>
      <c r="H254" s="344">
        <v>8.2799999999999994</v>
      </c>
      <c r="I254" s="344">
        <v>2.0299999999999998</v>
      </c>
      <c r="J254"/>
      <c r="K254"/>
      <c r="L254"/>
      <c r="M254"/>
      <c r="N254" s="346">
        <v>42</v>
      </c>
      <c r="O254"/>
      <c r="P254"/>
      <c r="Q254"/>
      <c r="R254" s="346">
        <v>0</v>
      </c>
      <c r="S254" s="345">
        <v>0.48899999999999999</v>
      </c>
      <c r="T254"/>
      <c r="U254"/>
      <c r="V254" s="345">
        <v>4.7E-2</v>
      </c>
      <c r="W254" s="345">
        <v>8.2000000000000003E-2</v>
      </c>
      <c r="X254"/>
      <c r="Y254"/>
      <c r="Z254"/>
      <c r="AA254"/>
      <c r="AB254"/>
      <c r="AC254" s="347">
        <v>30.8</v>
      </c>
      <c r="AD254"/>
      <c r="AE254"/>
      <c r="AF254"/>
      <c r="AG254"/>
      <c r="AH254" s="395">
        <v>61.8</v>
      </c>
      <c r="AI254"/>
      <c r="AJ254" s="347">
        <v>25.6</v>
      </c>
      <c r="AK254"/>
      <c r="AL254" s="347">
        <v>7.2</v>
      </c>
      <c r="AM254" s="345">
        <v>0.14399999999999999</v>
      </c>
      <c r="AN254"/>
      <c r="AO254" s="347">
        <v>15.7</v>
      </c>
      <c r="AP254" s="396">
        <f t="shared" si="424"/>
        <v>100</v>
      </c>
      <c r="AQ254" s="397">
        <f t="shared" si="424"/>
        <v>0.92</v>
      </c>
      <c r="AR254"/>
      <c r="AS254"/>
      <c r="AT254"/>
      <c r="AU254"/>
      <c r="AV254" s="345">
        <v>13.35</v>
      </c>
      <c r="AW254" s="345">
        <v>12.21</v>
      </c>
      <c r="AX254"/>
      <c r="AY254"/>
      <c r="AZ254"/>
      <c r="BA254"/>
      <c r="BB254"/>
      <c r="BC254"/>
      <c r="BD254" s="344">
        <v>29.11</v>
      </c>
      <c r="BE254" s="344"/>
      <c r="BF254" s="344">
        <v>14.48</v>
      </c>
      <c r="BG254"/>
      <c r="BH254"/>
      <c r="BI254"/>
      <c r="BJ254"/>
      <c r="BK254"/>
      <c r="BL254"/>
      <c r="BM254"/>
    </row>
    <row r="255" spans="1:65" x14ac:dyDescent="0.25">
      <c r="A255" s="232">
        <v>41526</v>
      </c>
      <c r="B255" s="396">
        <f t="shared" ref="B255" si="435">(B253+B254)/2</f>
        <v>6.3949999999999996</v>
      </c>
      <c r="C255" s="397">
        <f>(C253+C254)/2</f>
        <v>5.1150000000000002</v>
      </c>
      <c r="D255"/>
      <c r="E255"/>
      <c r="F255"/>
      <c r="G255"/>
      <c r="H255" s="396">
        <f>(H253+H254)/2</f>
        <v>8.2399999999999984</v>
      </c>
      <c r="I255" s="344">
        <v>1.81</v>
      </c>
      <c r="J255"/>
      <c r="K255"/>
      <c r="L255"/>
      <c r="M255"/>
      <c r="N255" s="398">
        <f t="shared" ref="N255" si="436">(N253+N254)/2</f>
        <v>42</v>
      </c>
      <c r="O255"/>
      <c r="P255"/>
      <c r="Q255"/>
      <c r="R255" s="398">
        <f t="shared" ref="R255" si="437">(R253+R254)/2</f>
        <v>0</v>
      </c>
      <c r="S255" s="397">
        <f>(S253+S254)/2</f>
        <v>0.42949999999999999</v>
      </c>
      <c r="T255"/>
      <c r="U255"/>
      <c r="V255" s="397">
        <f t="shared" ref="V255:W255" si="438">(V253+V254)/2</f>
        <v>8.3499999999999991E-2</v>
      </c>
      <c r="W255" s="397">
        <f t="shared" si="438"/>
        <v>8.1000000000000003E-2</v>
      </c>
      <c r="X255"/>
      <c r="Y255"/>
      <c r="Z255"/>
      <c r="AA255"/>
      <c r="AB255"/>
      <c r="AC255" s="399">
        <f t="shared" ref="AC255" si="439">(AC253+AC254)/2</f>
        <v>30.700000000000003</v>
      </c>
      <c r="AD255"/>
      <c r="AE255"/>
      <c r="AF255"/>
      <c r="AG255"/>
      <c r="AH255" s="400">
        <f t="shared" ref="AH255" si="440">(AH253+AH254)/2</f>
        <v>61.599999999999994</v>
      </c>
      <c r="AI255"/>
      <c r="AJ255" s="399">
        <f t="shared" ref="AJ255" si="441">(AJ253+AJ254)/2</f>
        <v>25</v>
      </c>
      <c r="AK255"/>
      <c r="AL255" s="399">
        <f t="shared" ref="AL255:AM255" si="442">(AL253+AL254)/2</f>
        <v>7.25</v>
      </c>
      <c r="AM255" s="397">
        <f t="shared" si="442"/>
        <v>0.14100000000000001</v>
      </c>
      <c r="AN255"/>
      <c r="AO255" s="399">
        <f t="shared" ref="AO255" si="443">(AO253+AO254)/2</f>
        <v>15.85</v>
      </c>
      <c r="AP255" s="396">
        <f t="shared" si="424"/>
        <v>100</v>
      </c>
      <c r="AQ255" s="397">
        <f t="shared" si="424"/>
        <v>0.92</v>
      </c>
      <c r="AR255"/>
      <c r="AS255"/>
      <c r="AT255"/>
      <c r="AU255"/>
      <c r="AV255" s="345">
        <v>12.765000000000001</v>
      </c>
      <c r="AW255" s="345">
        <v>11.324</v>
      </c>
      <c r="AX255"/>
      <c r="AY255"/>
      <c r="AZ255"/>
      <c r="BA255"/>
      <c r="BB255"/>
      <c r="BC255"/>
      <c r="BD255" s="344">
        <v>29.11</v>
      </c>
      <c r="BE255" s="344"/>
      <c r="BF255" s="344">
        <v>14.48</v>
      </c>
      <c r="BG255"/>
      <c r="BH255"/>
      <c r="BI255"/>
      <c r="BJ255"/>
      <c r="BK255"/>
      <c r="BL255"/>
      <c r="BM255"/>
    </row>
    <row r="256" spans="1:65" x14ac:dyDescent="0.25">
      <c r="A256" s="232">
        <v>41527</v>
      </c>
      <c r="B256" s="344">
        <v>6.21</v>
      </c>
      <c r="C256" s="349">
        <v>5.27</v>
      </c>
      <c r="D256"/>
      <c r="E256"/>
      <c r="F256"/>
      <c r="G256"/>
      <c r="H256" s="344">
        <v>6.82</v>
      </c>
      <c r="I256" s="396">
        <f>(I254+I255)/2</f>
        <v>1.92</v>
      </c>
      <c r="J256"/>
      <c r="K256"/>
      <c r="L256"/>
      <c r="M256"/>
      <c r="N256" s="346">
        <v>54</v>
      </c>
      <c r="O256"/>
      <c r="P256"/>
      <c r="Q256"/>
      <c r="R256" s="346">
        <v>1</v>
      </c>
      <c r="S256" s="345">
        <v>0.39400000000000002</v>
      </c>
      <c r="T256"/>
      <c r="U256"/>
      <c r="V256" s="345">
        <v>7.2999999999999995E-2</v>
      </c>
      <c r="W256" s="345">
        <v>8.7999999999999995E-2</v>
      </c>
      <c r="X256"/>
      <c r="Y256"/>
      <c r="Z256"/>
      <c r="AA256"/>
      <c r="AB256"/>
      <c r="AC256" s="347">
        <v>27.2</v>
      </c>
      <c r="AD256"/>
      <c r="AE256"/>
      <c r="AF256"/>
      <c r="AG256"/>
      <c r="AH256" s="395">
        <v>54.4</v>
      </c>
      <c r="AI256"/>
      <c r="AJ256" s="347">
        <v>24.7</v>
      </c>
      <c r="AK256"/>
      <c r="AL256" s="347">
        <v>6.9</v>
      </c>
      <c r="AM256" s="345">
        <v>3.2000000000000001E-2</v>
      </c>
      <c r="AN256"/>
      <c r="AO256" s="347">
        <v>15.7</v>
      </c>
      <c r="AP256" s="396">
        <f t="shared" si="424"/>
        <v>100</v>
      </c>
      <c r="AQ256" s="397">
        <f t="shared" si="424"/>
        <v>0.92</v>
      </c>
      <c r="AR256"/>
      <c r="AS256"/>
      <c r="AT256"/>
      <c r="AU256"/>
      <c r="AV256" s="345">
        <v>14.361000000000001</v>
      </c>
      <c r="AW256" s="345">
        <v>12.036</v>
      </c>
      <c r="AX256"/>
      <c r="AY256"/>
      <c r="AZ256"/>
      <c r="BA256"/>
      <c r="BB256"/>
      <c r="BC256"/>
      <c r="BD256" s="344">
        <v>30.36</v>
      </c>
      <c r="BE256" s="344"/>
      <c r="BF256" s="344">
        <v>11.27</v>
      </c>
      <c r="BG256"/>
      <c r="BH256"/>
      <c r="BI256"/>
      <c r="BJ256"/>
      <c r="BK256"/>
      <c r="BL256"/>
      <c r="BM256"/>
    </row>
    <row r="257" spans="1:65" x14ac:dyDescent="0.25">
      <c r="A257" s="232">
        <v>41528</v>
      </c>
      <c r="B257" s="344">
        <v>6.01</v>
      </c>
      <c r="C257" s="345">
        <v>4.95</v>
      </c>
      <c r="D257"/>
      <c r="E257"/>
      <c r="F257"/>
      <c r="G257"/>
      <c r="H257" s="344">
        <v>7.13</v>
      </c>
      <c r="I257" s="396">
        <f>(I255+I256)/2</f>
        <v>1.865</v>
      </c>
      <c r="J257"/>
      <c r="K257"/>
      <c r="L257"/>
      <c r="M257"/>
      <c r="N257" s="346">
        <v>55</v>
      </c>
      <c r="O257"/>
      <c r="P257"/>
      <c r="Q257"/>
      <c r="R257" s="346">
        <v>0</v>
      </c>
      <c r="S257" s="345">
        <v>0.36799999999999999</v>
      </c>
      <c r="T257"/>
      <c r="U257"/>
      <c r="V257" s="345">
        <v>7.5999999999999998E-2</v>
      </c>
      <c r="W257" s="345">
        <v>7.3999999999999996E-2</v>
      </c>
      <c r="X257"/>
      <c r="Y257"/>
      <c r="Z257"/>
      <c r="AA257"/>
      <c r="AB257"/>
      <c r="AC257" s="347">
        <v>28.9</v>
      </c>
      <c r="AD257"/>
      <c r="AE257"/>
      <c r="AF257"/>
      <c r="AG257"/>
      <c r="AH257" s="395">
        <v>57.8</v>
      </c>
      <c r="AI257"/>
      <c r="AJ257" s="347">
        <v>25.3</v>
      </c>
      <c r="AK257"/>
      <c r="AL257" s="347">
        <v>7.1</v>
      </c>
      <c r="AM257" s="345">
        <v>4.7E-2</v>
      </c>
      <c r="AN257"/>
      <c r="AO257" s="347">
        <v>15</v>
      </c>
      <c r="AP257" s="396">
        <f t="shared" si="424"/>
        <v>100</v>
      </c>
      <c r="AQ257" s="397">
        <f t="shared" si="424"/>
        <v>0.92</v>
      </c>
      <c r="AR257"/>
      <c r="AS257"/>
      <c r="AT257"/>
      <c r="AU257"/>
      <c r="AV257" s="345">
        <v>13.35</v>
      </c>
      <c r="AW257" s="345">
        <v>12.69</v>
      </c>
      <c r="AX257"/>
      <c r="AY257"/>
      <c r="AZ257"/>
      <c r="BA257"/>
      <c r="BB257"/>
      <c r="BC257"/>
      <c r="BD257" s="344">
        <v>29.34</v>
      </c>
      <c r="BE257" s="344"/>
      <c r="BF257" s="344">
        <v>10.82</v>
      </c>
      <c r="BG257"/>
      <c r="BH257"/>
      <c r="BI257"/>
      <c r="BJ257"/>
      <c r="BK257"/>
      <c r="BL257"/>
      <c r="BM257"/>
    </row>
    <row r="258" spans="1:65" x14ac:dyDescent="0.25">
      <c r="A258" s="232">
        <v>41529</v>
      </c>
      <c r="B258" s="344">
        <v>6.43</v>
      </c>
      <c r="C258" s="345">
        <v>5.03</v>
      </c>
      <c r="D258"/>
      <c r="E258"/>
      <c r="F258"/>
      <c r="G258"/>
      <c r="H258" s="344">
        <v>6.61</v>
      </c>
      <c r="I258" s="344">
        <v>2.06</v>
      </c>
      <c r="J258"/>
      <c r="K258"/>
      <c r="L258"/>
      <c r="M258"/>
      <c r="N258" s="346">
        <v>40</v>
      </c>
      <c r="O258"/>
      <c r="P258"/>
      <c r="Q258"/>
      <c r="R258" s="346">
        <v>0</v>
      </c>
      <c r="S258" s="345">
        <v>0.36699999999999999</v>
      </c>
      <c r="T258"/>
      <c r="U258"/>
      <c r="V258" s="345">
        <v>7.5999999999999998E-2</v>
      </c>
      <c r="W258" s="345">
        <v>8.5000000000000006E-2</v>
      </c>
      <c r="X258"/>
      <c r="Y258"/>
      <c r="Z258"/>
      <c r="AA258"/>
      <c r="AB258"/>
      <c r="AC258" s="347">
        <v>29.8</v>
      </c>
      <c r="AD258"/>
      <c r="AE258"/>
      <c r="AF258"/>
      <c r="AG258"/>
      <c r="AH258" s="395">
        <v>59.6</v>
      </c>
      <c r="AI258"/>
      <c r="AJ258" s="347">
        <v>25.5</v>
      </c>
      <c r="AK258"/>
      <c r="AL258" s="347">
        <v>7.3</v>
      </c>
      <c r="AM258" s="345">
        <v>0.11</v>
      </c>
      <c r="AN258"/>
      <c r="AO258" s="347">
        <v>15.2</v>
      </c>
      <c r="AP258" s="396">
        <f t="shared" ref="AP258:AQ273" si="444">(AP256+AP257)/2</f>
        <v>100</v>
      </c>
      <c r="AQ258" s="397">
        <f t="shared" si="444"/>
        <v>0.92</v>
      </c>
      <c r="AR258"/>
      <c r="AS258"/>
      <c r="AT258"/>
      <c r="AU258"/>
      <c r="AV258" s="345">
        <v>13.75</v>
      </c>
      <c r="AW258" s="345">
        <v>12.103999999999999</v>
      </c>
      <c r="AX258"/>
      <c r="AY258"/>
      <c r="AZ258"/>
      <c r="BA258"/>
      <c r="BB258"/>
      <c r="BC258"/>
      <c r="BD258" s="344">
        <v>15.95</v>
      </c>
      <c r="BE258" s="344"/>
      <c r="BF258" s="344">
        <v>15.95</v>
      </c>
      <c r="BG258"/>
      <c r="BH258"/>
      <c r="BI258"/>
      <c r="BJ258"/>
      <c r="BK258"/>
      <c r="BL258"/>
      <c r="BM258"/>
    </row>
    <row r="259" spans="1:65" x14ac:dyDescent="0.25">
      <c r="A259" s="232">
        <v>41530</v>
      </c>
      <c r="B259" s="344">
        <v>6.39</v>
      </c>
      <c r="C259" s="345">
        <v>5.04</v>
      </c>
      <c r="D259"/>
      <c r="E259"/>
      <c r="F259"/>
      <c r="G259"/>
      <c r="H259" s="344">
        <v>7.09</v>
      </c>
      <c r="I259" s="344">
        <v>2.08</v>
      </c>
      <c r="J259"/>
      <c r="K259"/>
      <c r="L259"/>
      <c r="M259"/>
      <c r="N259" s="346">
        <v>39</v>
      </c>
      <c r="O259"/>
      <c r="P259"/>
      <c r="Q259"/>
      <c r="R259" s="346">
        <v>0</v>
      </c>
      <c r="S259" s="345">
        <v>0.95299999999999996</v>
      </c>
      <c r="T259"/>
      <c r="U259"/>
      <c r="V259" s="345">
        <v>6.8000000000000005E-2</v>
      </c>
      <c r="W259" s="345">
        <v>7.1999999999999995E-2</v>
      </c>
      <c r="X259"/>
      <c r="Y259"/>
      <c r="Z259"/>
      <c r="AA259"/>
      <c r="AB259"/>
      <c r="AC259" s="347">
        <v>30.2</v>
      </c>
      <c r="AD259"/>
      <c r="AE259"/>
      <c r="AF259"/>
      <c r="AG259"/>
      <c r="AH259" s="395">
        <v>60.4</v>
      </c>
      <c r="AI259"/>
      <c r="AJ259" s="347">
        <v>23.5</v>
      </c>
      <c r="AK259"/>
      <c r="AL259" s="347">
        <v>7.7</v>
      </c>
      <c r="AM259" s="345">
        <v>0.13700000000000001</v>
      </c>
      <c r="AN259"/>
      <c r="AO259" s="347">
        <v>14.8</v>
      </c>
      <c r="AP259" s="396">
        <f t="shared" si="444"/>
        <v>100</v>
      </c>
      <c r="AQ259" s="397">
        <f t="shared" si="444"/>
        <v>0.92</v>
      </c>
      <c r="AR259"/>
      <c r="AS259"/>
      <c r="AT259"/>
      <c r="AU259"/>
      <c r="AV259" s="345">
        <v>14.022</v>
      </c>
      <c r="AW259" s="345">
        <v>13.345000000000001</v>
      </c>
      <c r="AX259"/>
      <c r="AY259"/>
      <c r="AZ259"/>
      <c r="BA259"/>
      <c r="BB259"/>
      <c r="BC259"/>
      <c r="BD259" s="344">
        <v>31.45</v>
      </c>
      <c r="BE259" s="344"/>
      <c r="BF259" s="344">
        <v>13.03</v>
      </c>
      <c r="BG259"/>
      <c r="BH259"/>
      <c r="BI259"/>
      <c r="BJ259"/>
      <c r="BK259"/>
      <c r="BL259"/>
      <c r="BM259"/>
    </row>
    <row r="260" spans="1:65" x14ac:dyDescent="0.25">
      <c r="A260" s="232">
        <v>41531</v>
      </c>
      <c r="B260" s="344">
        <v>5.95</v>
      </c>
      <c r="C260" s="345">
        <v>4.93</v>
      </c>
      <c r="D260"/>
      <c r="E260"/>
      <c r="F260"/>
      <c r="G260"/>
      <c r="H260" s="344">
        <v>7.03</v>
      </c>
      <c r="I260" s="396">
        <f>(I258+I259)/2</f>
        <v>2.0700000000000003</v>
      </c>
      <c r="J260"/>
      <c r="K260"/>
      <c r="L260"/>
      <c r="M260"/>
      <c r="N260" s="346">
        <v>41</v>
      </c>
      <c r="O260"/>
      <c r="P260"/>
      <c r="Q260"/>
      <c r="R260" s="346">
        <v>0</v>
      </c>
      <c r="S260" s="345">
        <v>0.64700000000000002</v>
      </c>
      <c r="T260"/>
      <c r="U260"/>
      <c r="V260" s="345">
        <v>7.3999999999999996E-2</v>
      </c>
      <c r="W260" s="345">
        <v>7.8E-2</v>
      </c>
      <c r="X260"/>
      <c r="Y260"/>
      <c r="Z260"/>
      <c r="AA260"/>
      <c r="AB260"/>
      <c r="AC260" s="347">
        <v>31.4</v>
      </c>
      <c r="AD260"/>
      <c r="AE260"/>
      <c r="AF260"/>
      <c r="AG260"/>
      <c r="AH260" s="395">
        <v>62.8</v>
      </c>
      <c r="AI260"/>
      <c r="AJ260" s="347">
        <v>22.8</v>
      </c>
      <c r="AK260"/>
      <c r="AL260" s="347">
        <v>7.2</v>
      </c>
      <c r="AM260" s="345">
        <v>0.107</v>
      </c>
      <c r="AN260"/>
      <c r="AO260" s="347">
        <v>14.9</v>
      </c>
      <c r="AP260" s="396">
        <f t="shared" si="444"/>
        <v>100</v>
      </c>
      <c r="AQ260" s="397">
        <f t="shared" si="444"/>
        <v>0.92</v>
      </c>
      <c r="AR260"/>
      <c r="AS260"/>
      <c r="AT260"/>
      <c r="AU260"/>
      <c r="AV260" s="345">
        <v>14.491</v>
      </c>
      <c r="AW260" s="345">
        <v>12.839</v>
      </c>
      <c r="AX260"/>
      <c r="AY260"/>
      <c r="AZ260"/>
      <c r="BA260"/>
      <c r="BB260"/>
      <c r="BC260"/>
      <c r="BD260" s="344">
        <v>31.54</v>
      </c>
      <c r="BE260" s="344"/>
      <c r="BF260" s="344">
        <v>12.82</v>
      </c>
      <c r="BG260"/>
      <c r="BH260"/>
      <c r="BI260"/>
      <c r="BJ260"/>
      <c r="BK260"/>
      <c r="BL260"/>
      <c r="BM260"/>
    </row>
    <row r="261" spans="1:65" x14ac:dyDescent="0.25">
      <c r="A261" s="232">
        <v>41532</v>
      </c>
      <c r="B261" s="344">
        <v>6.04</v>
      </c>
      <c r="C261" s="345">
        <v>4.9000000000000004</v>
      </c>
      <c r="D261"/>
      <c r="E261"/>
      <c r="F261"/>
      <c r="G261"/>
      <c r="H261" s="344">
        <v>6.9</v>
      </c>
      <c r="I261" s="344">
        <v>2.13</v>
      </c>
      <c r="J261"/>
      <c r="K261"/>
      <c r="L261"/>
      <c r="M261"/>
      <c r="N261" s="346">
        <v>40</v>
      </c>
      <c r="O261"/>
      <c r="P261"/>
      <c r="Q261"/>
      <c r="R261" s="346">
        <v>0</v>
      </c>
      <c r="S261" s="345">
        <v>0.61699999999999999</v>
      </c>
      <c r="T261"/>
      <c r="U261"/>
      <c r="V261" s="345">
        <v>8.8999999999999996E-2</v>
      </c>
      <c r="W261" s="345">
        <v>7.0999999999999994E-2</v>
      </c>
      <c r="X261"/>
      <c r="Y261"/>
      <c r="Z261"/>
      <c r="AA261"/>
      <c r="AB261"/>
      <c r="AC261" s="347">
        <v>29.6</v>
      </c>
      <c r="AD261"/>
      <c r="AE261"/>
      <c r="AF261"/>
      <c r="AG261"/>
      <c r="AH261" s="395">
        <v>59.2</v>
      </c>
      <c r="AI261"/>
      <c r="AJ261" s="347">
        <v>23.9</v>
      </c>
      <c r="AK261"/>
      <c r="AL261" s="347">
        <v>5.7</v>
      </c>
      <c r="AM261" s="345">
        <v>6.0999999999999999E-2</v>
      </c>
      <c r="AN261"/>
      <c r="AO261" s="347">
        <v>14.6</v>
      </c>
      <c r="AP261" s="396">
        <f t="shared" si="444"/>
        <v>100</v>
      </c>
      <c r="AQ261" s="397">
        <f t="shared" si="444"/>
        <v>0.92</v>
      </c>
      <c r="AR261"/>
      <c r="AS261"/>
      <c r="AT261"/>
      <c r="AU261"/>
      <c r="AV261" s="345">
        <v>14.01</v>
      </c>
      <c r="AW261" s="345">
        <v>12.86</v>
      </c>
      <c r="AX261"/>
      <c r="AY261"/>
      <c r="AZ261"/>
      <c r="BA261"/>
      <c r="BB261"/>
      <c r="BC261"/>
      <c r="BD261" s="344">
        <v>30.09</v>
      </c>
      <c r="BE261" s="344"/>
      <c r="BF261" s="344">
        <v>12.41</v>
      </c>
      <c r="BG261"/>
      <c r="BH261"/>
      <c r="BI261"/>
      <c r="BJ261"/>
      <c r="BK261"/>
      <c r="BL261"/>
      <c r="BM261"/>
    </row>
    <row r="262" spans="1:65" x14ac:dyDescent="0.25">
      <c r="A262" s="232">
        <v>41533</v>
      </c>
      <c r="B262" s="396">
        <f t="shared" ref="B262:C262" si="445">(B260+B261)/2</f>
        <v>5.9950000000000001</v>
      </c>
      <c r="C262" s="397">
        <f t="shared" si="445"/>
        <v>4.915</v>
      </c>
      <c r="D262"/>
      <c r="E262"/>
      <c r="F262"/>
      <c r="G262"/>
      <c r="H262" s="396">
        <f t="shared" ref="H262:I262" si="446">(H260+H261)/2</f>
        <v>6.9649999999999999</v>
      </c>
      <c r="I262" s="396">
        <f t="shared" si="446"/>
        <v>2.1</v>
      </c>
      <c r="J262"/>
      <c r="K262"/>
      <c r="L262"/>
      <c r="M262"/>
      <c r="N262" s="398">
        <f t="shared" ref="N262" si="447">(N260+N261)/2</f>
        <v>40.5</v>
      </c>
      <c r="O262"/>
      <c r="P262"/>
      <c r="Q262"/>
      <c r="R262" s="398">
        <f t="shared" ref="R262:S262" si="448">(R260+R261)/2</f>
        <v>0</v>
      </c>
      <c r="S262" s="397">
        <f t="shared" si="448"/>
        <v>0.63200000000000001</v>
      </c>
      <c r="T262"/>
      <c r="U262"/>
      <c r="V262" s="397">
        <f t="shared" ref="V262:W262" si="449">(V260+V261)/2</f>
        <v>8.1499999999999989E-2</v>
      </c>
      <c r="W262" s="397">
        <f t="shared" si="449"/>
        <v>7.4499999999999997E-2</v>
      </c>
      <c r="X262"/>
      <c r="Y262"/>
      <c r="Z262"/>
      <c r="AA262"/>
      <c r="AB262"/>
      <c r="AC262" s="399">
        <f t="shared" ref="AC262" si="450">(AC260+AC261)/2</f>
        <v>30.5</v>
      </c>
      <c r="AD262"/>
      <c r="AE262"/>
      <c r="AF262"/>
      <c r="AG262"/>
      <c r="AH262" s="400">
        <f t="shared" ref="AH262" si="451">(AH260+AH261)/2</f>
        <v>61</v>
      </c>
      <c r="AI262"/>
      <c r="AJ262" s="399">
        <f t="shared" ref="AJ262" si="452">(AJ260+AJ261)/2</f>
        <v>23.35</v>
      </c>
      <c r="AK262"/>
      <c r="AL262" s="399">
        <f t="shared" ref="AL262:AM262" si="453">(AL260+AL261)/2</f>
        <v>6.45</v>
      </c>
      <c r="AM262" s="397">
        <f t="shared" si="453"/>
        <v>8.3999999999999991E-2</v>
      </c>
      <c r="AN262"/>
      <c r="AO262" s="399">
        <f t="shared" ref="AO262" si="454">(AO260+AO261)/2</f>
        <v>14.75</v>
      </c>
      <c r="AP262" s="396">
        <f t="shared" si="444"/>
        <v>100</v>
      </c>
      <c r="AQ262" s="397">
        <f t="shared" si="444"/>
        <v>0.92</v>
      </c>
      <c r="AR262"/>
      <c r="AS262"/>
      <c r="AT262"/>
      <c r="AU262"/>
      <c r="AV262" s="397">
        <f t="shared" ref="AV262:AW262" si="455">(AV260+AV261)/2</f>
        <v>14.250499999999999</v>
      </c>
      <c r="AW262" s="397">
        <f t="shared" si="455"/>
        <v>12.849499999999999</v>
      </c>
      <c r="AX262"/>
      <c r="AY262"/>
      <c r="AZ262"/>
      <c r="BA262"/>
      <c r="BB262"/>
      <c r="BC262"/>
      <c r="BD262" s="396">
        <f>(BD260+BD261)/2</f>
        <v>30.814999999999998</v>
      </c>
      <c r="BE262" s="378"/>
      <c r="BF262" s="396">
        <f>(BF260+BF261)/2</f>
        <v>12.615</v>
      </c>
      <c r="BG262"/>
      <c r="BH262"/>
      <c r="BI262"/>
      <c r="BJ262"/>
      <c r="BK262"/>
      <c r="BL262"/>
      <c r="BM262"/>
    </row>
    <row r="263" spans="1:65" x14ac:dyDescent="0.25">
      <c r="A263" s="232">
        <v>41534</v>
      </c>
      <c r="B263" s="344">
        <v>6.64</v>
      </c>
      <c r="C263" s="345">
        <v>4.92</v>
      </c>
      <c r="D263"/>
      <c r="E263"/>
      <c r="F263"/>
      <c r="G263"/>
      <c r="H263" s="344">
        <v>7.44</v>
      </c>
      <c r="I263" s="344">
        <v>2.2000000000000002</v>
      </c>
      <c r="J263"/>
      <c r="K263"/>
      <c r="L263"/>
      <c r="M263"/>
      <c r="N263" s="346">
        <v>33</v>
      </c>
      <c r="O263"/>
      <c r="P263"/>
      <c r="Q263"/>
      <c r="R263" s="346">
        <v>0</v>
      </c>
      <c r="S263" s="345">
        <v>0.67</v>
      </c>
      <c r="T263"/>
      <c r="U263"/>
      <c r="V263" s="345">
        <v>6.5000000000000002E-2</v>
      </c>
      <c r="W263" s="345">
        <v>7.0999999999999994E-2</v>
      </c>
      <c r="X263"/>
      <c r="Y263"/>
      <c r="Z263"/>
      <c r="AA263"/>
      <c r="AB263"/>
      <c r="AC263" s="347">
        <v>28.9</v>
      </c>
      <c r="AD263"/>
      <c r="AE263"/>
      <c r="AF263"/>
      <c r="AG263"/>
      <c r="AH263" s="395">
        <v>57.9</v>
      </c>
      <c r="AI263"/>
      <c r="AJ263" s="347">
        <v>22.7</v>
      </c>
      <c r="AK263"/>
      <c r="AL263" s="347">
        <v>6.6</v>
      </c>
      <c r="AM263" s="345">
        <v>5.7000000000000002E-2</v>
      </c>
      <c r="AN263"/>
      <c r="AO263" s="347">
        <v>16.3</v>
      </c>
      <c r="AP263" s="396">
        <f t="shared" si="444"/>
        <v>100</v>
      </c>
      <c r="AQ263" s="397">
        <f t="shared" si="444"/>
        <v>0.92</v>
      </c>
      <c r="AR263"/>
      <c r="AS263"/>
      <c r="AT263"/>
      <c r="AU263"/>
      <c r="AV263" s="345">
        <v>13.347</v>
      </c>
      <c r="AW263" s="345">
        <v>12.13</v>
      </c>
      <c r="AX263"/>
      <c r="AY263"/>
      <c r="AZ263"/>
      <c r="BA263"/>
      <c r="BB263"/>
      <c r="BC263"/>
      <c r="BD263" s="344">
        <v>28.64</v>
      </c>
      <c r="BE263" s="344"/>
      <c r="BF263" s="344">
        <v>12.95</v>
      </c>
      <c r="BG263"/>
      <c r="BH263"/>
      <c r="BI263"/>
      <c r="BJ263"/>
      <c r="BK263"/>
      <c r="BL263"/>
      <c r="BM263"/>
    </row>
    <row r="264" spans="1:65" x14ac:dyDescent="0.25">
      <c r="A264" s="232">
        <v>41535</v>
      </c>
      <c r="B264" s="344">
        <v>6.55</v>
      </c>
      <c r="C264" s="345">
        <v>5.04</v>
      </c>
      <c r="D264"/>
      <c r="E264"/>
      <c r="F264"/>
      <c r="G264"/>
      <c r="H264" s="344">
        <v>7.42</v>
      </c>
      <c r="I264" s="344">
        <v>2.19</v>
      </c>
      <c r="J264"/>
      <c r="K264"/>
      <c r="L264"/>
      <c r="M264"/>
      <c r="N264" s="346">
        <v>31</v>
      </c>
      <c r="O264"/>
      <c r="P264"/>
      <c r="Q264"/>
      <c r="R264" s="346">
        <v>0</v>
      </c>
      <c r="S264" s="345">
        <v>1.0549999999999999</v>
      </c>
      <c r="T264"/>
      <c r="U264"/>
      <c r="V264" s="345">
        <v>7.0000000000000007E-2</v>
      </c>
      <c r="W264" s="345">
        <v>7.4999999999999997E-2</v>
      </c>
      <c r="X264"/>
      <c r="Y264"/>
      <c r="Z264"/>
      <c r="AA264"/>
      <c r="AB264"/>
      <c r="AC264" s="347">
        <v>29.8</v>
      </c>
      <c r="AD264"/>
      <c r="AE264"/>
      <c r="AF264"/>
      <c r="AG264"/>
      <c r="AH264" s="395">
        <v>59.7</v>
      </c>
      <c r="AI264"/>
      <c r="AJ264" s="347">
        <v>23.1</v>
      </c>
      <c r="AK264"/>
      <c r="AL264" s="347">
        <v>7.3</v>
      </c>
      <c r="AM264" s="345">
        <v>6.4000000000000001E-2</v>
      </c>
      <c r="AN264"/>
      <c r="AO264" s="347">
        <v>16</v>
      </c>
      <c r="AP264" s="396">
        <f t="shared" si="444"/>
        <v>100</v>
      </c>
      <c r="AQ264" s="397">
        <f t="shared" si="444"/>
        <v>0.92</v>
      </c>
      <c r="AR264"/>
      <c r="AS264"/>
      <c r="AT264"/>
      <c r="AU264"/>
      <c r="AV264" s="345">
        <v>14.198</v>
      </c>
      <c r="AW264" s="345">
        <v>13.035</v>
      </c>
      <c r="AX264"/>
      <c r="AY264"/>
      <c r="AZ264"/>
      <c r="BA264"/>
      <c r="BB264"/>
      <c r="BC264"/>
      <c r="BD264" s="344">
        <v>27.33</v>
      </c>
      <c r="BE264" s="344"/>
      <c r="BF264" s="344">
        <v>15.2</v>
      </c>
      <c r="BG264"/>
      <c r="BH264"/>
      <c r="BI264"/>
      <c r="BJ264"/>
      <c r="BK264"/>
      <c r="BL264"/>
      <c r="BM264"/>
    </row>
    <row r="265" spans="1:65" x14ac:dyDescent="0.25">
      <c r="A265" s="232">
        <v>41536</v>
      </c>
      <c r="B265" s="396">
        <f t="shared" ref="B265:C265" si="456">(B263+B264)/2</f>
        <v>6.5949999999999998</v>
      </c>
      <c r="C265" s="397">
        <f t="shared" si="456"/>
        <v>4.9800000000000004</v>
      </c>
      <c r="D265"/>
      <c r="E265"/>
      <c r="F265"/>
      <c r="G265"/>
      <c r="H265" s="396">
        <f t="shared" ref="H265:I265" si="457">(H263+H264)/2</f>
        <v>7.43</v>
      </c>
      <c r="I265" s="396">
        <f t="shared" si="457"/>
        <v>2.1950000000000003</v>
      </c>
      <c r="J265"/>
      <c r="K265"/>
      <c r="L265"/>
      <c r="M265"/>
      <c r="N265" s="398">
        <f t="shared" ref="N265" si="458">(N263+N264)/2</f>
        <v>32</v>
      </c>
      <c r="O265"/>
      <c r="P265"/>
      <c r="Q265"/>
      <c r="R265" s="398">
        <f t="shared" ref="R265:S265" si="459">(R263+R264)/2</f>
        <v>0</v>
      </c>
      <c r="S265" s="397">
        <f t="shared" si="459"/>
        <v>0.86250000000000004</v>
      </c>
      <c r="T265"/>
      <c r="U265"/>
      <c r="V265" s="397">
        <f t="shared" ref="V265:W265" si="460">(V263+V264)/2</f>
        <v>6.7500000000000004E-2</v>
      </c>
      <c r="W265" s="397">
        <f t="shared" si="460"/>
        <v>7.2999999999999995E-2</v>
      </c>
      <c r="X265"/>
      <c r="Y265"/>
      <c r="Z265"/>
      <c r="AA265"/>
      <c r="AB265"/>
      <c r="AC265" s="399">
        <f t="shared" ref="AC265" si="461">(AC263+AC264)/2</f>
        <v>29.35</v>
      </c>
      <c r="AD265"/>
      <c r="AE265"/>
      <c r="AF265"/>
      <c r="AG265"/>
      <c r="AH265" s="400">
        <f t="shared" ref="AH265" si="462">(AH263+AH264)/2</f>
        <v>58.8</v>
      </c>
      <c r="AI265"/>
      <c r="AJ265" s="399">
        <f t="shared" ref="AJ265" si="463">(AJ263+AJ264)/2</f>
        <v>22.9</v>
      </c>
      <c r="AK265"/>
      <c r="AL265" s="399">
        <f t="shared" ref="AL265:AM265" si="464">(AL263+AL264)/2</f>
        <v>6.9499999999999993</v>
      </c>
      <c r="AM265" s="397">
        <f t="shared" si="464"/>
        <v>6.0499999999999998E-2</v>
      </c>
      <c r="AN265"/>
      <c r="AO265" s="399">
        <f t="shared" ref="AO265" si="465">(AO263+AO264)/2</f>
        <v>16.149999999999999</v>
      </c>
      <c r="AP265" s="396">
        <f t="shared" si="444"/>
        <v>100</v>
      </c>
      <c r="AQ265" s="397">
        <f t="shared" si="444"/>
        <v>0.92</v>
      </c>
      <c r="AR265"/>
      <c r="AS265"/>
      <c r="AT265"/>
      <c r="AU265"/>
      <c r="AV265" s="397">
        <f t="shared" ref="AV265:AW265" si="466">(AV263+AV264)/2</f>
        <v>13.772500000000001</v>
      </c>
      <c r="AW265" s="397">
        <f t="shared" si="466"/>
        <v>12.5825</v>
      </c>
      <c r="AX265"/>
      <c r="AY265"/>
      <c r="AZ265"/>
      <c r="BA265"/>
      <c r="BB265"/>
      <c r="BC265"/>
      <c r="BD265" s="396">
        <f>(BD263+BD264)/2</f>
        <v>27.984999999999999</v>
      </c>
      <c r="BE265" s="344"/>
      <c r="BF265" s="396">
        <f>(BF263+BF264)/2</f>
        <v>14.074999999999999</v>
      </c>
      <c r="BG265"/>
      <c r="BH265"/>
      <c r="BI265"/>
      <c r="BJ265"/>
      <c r="BK265"/>
      <c r="BL265"/>
      <c r="BM265"/>
    </row>
    <row r="266" spans="1:65" x14ac:dyDescent="0.25">
      <c r="A266" s="232">
        <v>41537</v>
      </c>
      <c r="B266" s="344">
        <v>6.4</v>
      </c>
      <c r="C266" s="345">
        <v>4.93</v>
      </c>
      <c r="D266"/>
      <c r="E266"/>
      <c r="F266"/>
      <c r="G266"/>
      <c r="H266" s="344">
        <v>7.84</v>
      </c>
      <c r="I266" s="344">
        <v>2.12</v>
      </c>
      <c r="J266"/>
      <c r="K266"/>
      <c r="L266"/>
      <c r="M266"/>
      <c r="N266" s="346">
        <v>43</v>
      </c>
      <c r="O266"/>
      <c r="P266"/>
      <c r="Q266"/>
      <c r="R266" s="346">
        <v>0</v>
      </c>
      <c r="S266" s="345">
        <v>1.3680000000000001</v>
      </c>
      <c r="T266"/>
      <c r="U266"/>
      <c r="V266" s="345">
        <v>8.1000000000000003E-2</v>
      </c>
      <c r="W266" s="345">
        <v>7.1999999999999995E-2</v>
      </c>
      <c r="X266"/>
      <c r="Y266"/>
      <c r="Z266"/>
      <c r="AA266"/>
      <c r="AB266"/>
      <c r="AC266" s="347">
        <v>31.3</v>
      </c>
      <c r="AD266"/>
      <c r="AE266"/>
      <c r="AF266"/>
      <c r="AG266"/>
      <c r="AH266" s="395">
        <v>62.6</v>
      </c>
      <c r="AI266"/>
      <c r="AJ266" s="347">
        <v>26.6</v>
      </c>
      <c r="AK266"/>
      <c r="AL266" s="347">
        <v>6.4</v>
      </c>
      <c r="AM266" s="345">
        <v>7.0999999999999994E-2</v>
      </c>
      <c r="AN266"/>
      <c r="AO266" s="347">
        <v>15.2</v>
      </c>
      <c r="AP266" s="396">
        <f t="shared" si="444"/>
        <v>100</v>
      </c>
      <c r="AQ266" s="397">
        <f t="shared" si="444"/>
        <v>0.92</v>
      </c>
      <c r="AR266"/>
      <c r="AS266"/>
      <c r="AT266"/>
      <c r="AU266"/>
      <c r="AV266" s="345">
        <v>13.866</v>
      </c>
      <c r="AW266" s="345">
        <v>12.722</v>
      </c>
      <c r="AX266"/>
      <c r="AY266"/>
      <c r="AZ266"/>
      <c r="BA266"/>
      <c r="BB266"/>
      <c r="BC266"/>
      <c r="BD266" s="344">
        <v>30.08</v>
      </c>
      <c r="BE266" s="344"/>
      <c r="BF266" s="344">
        <v>14.01</v>
      </c>
      <c r="BG266"/>
      <c r="BH266"/>
      <c r="BI266"/>
      <c r="BJ266"/>
      <c r="BK266"/>
      <c r="BL266"/>
      <c r="BM266"/>
    </row>
    <row r="267" spans="1:65" x14ac:dyDescent="0.25">
      <c r="A267" s="232">
        <v>41538</v>
      </c>
      <c r="B267" s="344">
        <v>6.23</v>
      </c>
      <c r="C267" s="345">
        <v>5.24</v>
      </c>
      <c r="D267"/>
      <c r="E267"/>
      <c r="F267"/>
      <c r="G267"/>
      <c r="H267" s="344">
        <v>7.81</v>
      </c>
      <c r="I267" s="344">
        <v>2.11</v>
      </c>
      <c r="J267"/>
      <c r="K267"/>
      <c r="L267"/>
      <c r="M267"/>
      <c r="N267" s="346">
        <v>46</v>
      </c>
      <c r="O267"/>
      <c r="P267"/>
      <c r="Q267"/>
      <c r="R267" s="346">
        <v>0</v>
      </c>
      <c r="S267" s="397">
        <f>(S265+S266)/2</f>
        <v>1.1152500000000001</v>
      </c>
      <c r="T267"/>
      <c r="U267"/>
      <c r="V267" s="345">
        <v>8.5999999999999993E-2</v>
      </c>
      <c r="W267" s="345">
        <v>7.3999999999999996E-2</v>
      </c>
      <c r="X267"/>
      <c r="Y267"/>
      <c r="Z267"/>
      <c r="AA267"/>
      <c r="AB267"/>
      <c r="AC267" s="347">
        <v>31</v>
      </c>
      <c r="AD267"/>
      <c r="AE267"/>
      <c r="AF267"/>
      <c r="AG267"/>
      <c r="AH267" s="395">
        <v>62</v>
      </c>
      <c r="AI267"/>
      <c r="AJ267" s="347">
        <v>24.8</v>
      </c>
      <c r="AK267"/>
      <c r="AL267" s="347">
        <v>6.7</v>
      </c>
      <c r="AM267" s="345">
        <v>6.3E-2</v>
      </c>
      <c r="AN267"/>
      <c r="AO267" s="347">
        <v>15.3</v>
      </c>
      <c r="AP267" s="396">
        <f t="shared" si="444"/>
        <v>100</v>
      </c>
      <c r="AQ267" s="397">
        <f t="shared" si="444"/>
        <v>0.92</v>
      </c>
      <c r="AR267"/>
      <c r="AS267"/>
      <c r="AT267"/>
      <c r="AU267"/>
      <c r="AV267" s="345">
        <v>13.539</v>
      </c>
      <c r="AW267" s="345">
        <v>12.430999999999999</v>
      </c>
      <c r="AX267"/>
      <c r="AY267"/>
      <c r="AZ267"/>
      <c r="BA267"/>
      <c r="BB267"/>
      <c r="BC267"/>
      <c r="BD267" s="344">
        <v>31.44</v>
      </c>
      <c r="BE267" s="344"/>
      <c r="BF267" s="344">
        <v>14.69</v>
      </c>
      <c r="BG267"/>
      <c r="BH267"/>
      <c r="BI267"/>
      <c r="BJ267"/>
      <c r="BK267"/>
      <c r="BL267"/>
      <c r="BM267"/>
    </row>
    <row r="268" spans="1:65" x14ac:dyDescent="0.25">
      <c r="A268" s="232">
        <v>41539</v>
      </c>
      <c r="B268" s="344">
        <v>6.26</v>
      </c>
      <c r="C268" s="345">
        <v>5.21</v>
      </c>
      <c r="D268"/>
      <c r="E268"/>
      <c r="F268"/>
      <c r="G268"/>
      <c r="H268" s="344">
        <v>7.33</v>
      </c>
      <c r="I268" s="396">
        <f>(I266+I267)/2</f>
        <v>2.1150000000000002</v>
      </c>
      <c r="J268"/>
      <c r="K268"/>
      <c r="L268"/>
      <c r="M268"/>
      <c r="N268" s="346">
        <v>47</v>
      </c>
      <c r="O268"/>
      <c r="P268"/>
      <c r="Q268"/>
      <c r="R268" s="346">
        <v>0</v>
      </c>
      <c r="S268" s="397">
        <f>(S266+S267)/2</f>
        <v>1.241625</v>
      </c>
      <c r="T268"/>
      <c r="U268"/>
      <c r="V268" s="345">
        <v>0.10299999999999999</v>
      </c>
      <c r="W268" s="345">
        <v>8.5999999999999993E-2</v>
      </c>
      <c r="X268"/>
      <c r="Y268"/>
      <c r="Z268"/>
      <c r="AA268"/>
      <c r="AB268"/>
      <c r="AC268" s="347">
        <v>31.1</v>
      </c>
      <c r="AD268"/>
      <c r="AE268"/>
      <c r="AF268"/>
      <c r="AG268"/>
      <c r="AH268" s="395">
        <v>62.2</v>
      </c>
      <c r="AI268"/>
      <c r="AJ268" s="347">
        <v>25.1</v>
      </c>
      <c r="AK268"/>
      <c r="AL268" s="347">
        <v>6.9</v>
      </c>
      <c r="AM268" s="345">
        <v>7.3999999999999996E-2</v>
      </c>
      <c r="AN268"/>
      <c r="AO268" s="347">
        <v>14.7</v>
      </c>
      <c r="AP268" s="396">
        <f t="shared" si="444"/>
        <v>100</v>
      </c>
      <c r="AQ268" s="397">
        <f t="shared" si="444"/>
        <v>0.92</v>
      </c>
      <c r="AR268"/>
      <c r="AS268"/>
      <c r="AT268"/>
      <c r="AU268"/>
      <c r="AV268" s="202">
        <v>12.94</v>
      </c>
      <c r="AW268" s="202">
        <v>11.82</v>
      </c>
      <c r="AX268"/>
      <c r="AY268"/>
      <c r="AZ268"/>
      <c r="BA268"/>
      <c r="BB268"/>
      <c r="BC268"/>
      <c r="BD268" s="344">
        <v>31.21</v>
      </c>
      <c r="BE268" s="344"/>
      <c r="BF268" s="344">
        <v>10.63</v>
      </c>
      <c r="BG268"/>
      <c r="BH268"/>
      <c r="BI268"/>
      <c r="BJ268"/>
      <c r="BK268"/>
      <c r="BL268"/>
      <c r="BM268"/>
    </row>
    <row r="269" spans="1:65" x14ac:dyDescent="0.25">
      <c r="A269" s="232">
        <v>41540</v>
      </c>
      <c r="B269" s="396">
        <f t="shared" ref="B269" si="467">(B267+B268)/2</f>
        <v>6.2450000000000001</v>
      </c>
      <c r="C269" s="397">
        <f>(C267+C268)/2</f>
        <v>5.2249999999999996</v>
      </c>
      <c r="D269"/>
      <c r="E269"/>
      <c r="F269"/>
      <c r="G269"/>
      <c r="H269" s="396">
        <f>(H267+H268)/2</f>
        <v>7.57</v>
      </c>
      <c r="I269" s="396">
        <f>(I267+I268)/2</f>
        <v>2.1124999999999998</v>
      </c>
      <c r="J269"/>
      <c r="K269"/>
      <c r="L269"/>
      <c r="M269"/>
      <c r="N269" s="398">
        <f t="shared" ref="N269" si="468">(N267+N268)/2</f>
        <v>46.5</v>
      </c>
      <c r="O269"/>
      <c r="P269"/>
      <c r="Q269"/>
      <c r="R269" s="398">
        <f t="shared" ref="R269" si="469">(R267+R268)/2</f>
        <v>0</v>
      </c>
      <c r="S269" s="397">
        <f>(S267+S268)/2</f>
        <v>1.1784375</v>
      </c>
      <c r="T269"/>
      <c r="U269"/>
      <c r="V269" s="397">
        <f t="shared" ref="V269:W269" si="470">(V267+V268)/2</f>
        <v>9.4500000000000001E-2</v>
      </c>
      <c r="W269" s="397">
        <f t="shared" si="470"/>
        <v>7.9999999999999988E-2</v>
      </c>
      <c r="X269"/>
      <c r="Y269"/>
      <c r="Z269"/>
      <c r="AA269"/>
      <c r="AB269"/>
      <c r="AC269" s="399">
        <f t="shared" ref="AC269" si="471">(AC267+AC268)/2</f>
        <v>31.05</v>
      </c>
      <c r="AD269"/>
      <c r="AE269"/>
      <c r="AF269"/>
      <c r="AG269"/>
      <c r="AH269" s="400">
        <f t="shared" ref="AH269" si="472">(AH267+AH268)/2</f>
        <v>62.1</v>
      </c>
      <c r="AI269"/>
      <c r="AJ269" s="399">
        <f t="shared" ref="AJ269" si="473">(AJ267+AJ268)/2</f>
        <v>24.950000000000003</v>
      </c>
      <c r="AK269"/>
      <c r="AL269" s="399">
        <f t="shared" ref="AL269:AM269" si="474">(AL267+AL268)/2</f>
        <v>6.8000000000000007</v>
      </c>
      <c r="AM269" s="397">
        <f t="shared" si="474"/>
        <v>6.8500000000000005E-2</v>
      </c>
      <c r="AN269"/>
      <c r="AO269" s="399">
        <f t="shared" ref="AO269" si="475">(AO267+AO268)/2</f>
        <v>15</v>
      </c>
      <c r="AP269" s="396">
        <f t="shared" si="444"/>
        <v>100</v>
      </c>
      <c r="AQ269" s="397">
        <f t="shared" si="444"/>
        <v>0.92</v>
      </c>
      <c r="AR269"/>
      <c r="AS269"/>
      <c r="AT269"/>
      <c r="AU269"/>
      <c r="AV269" s="345">
        <v>14.115</v>
      </c>
      <c r="AW269" s="345">
        <v>12.738</v>
      </c>
      <c r="AX269"/>
      <c r="AY269"/>
      <c r="AZ269"/>
      <c r="BA269"/>
      <c r="BB269"/>
      <c r="BC269"/>
      <c r="BD269" s="396">
        <f>(BD267+BD268)/2</f>
        <v>31.325000000000003</v>
      </c>
      <c r="BE269" s="344"/>
      <c r="BF269" s="396">
        <f>(BF267+BF268)/2</f>
        <v>12.66</v>
      </c>
      <c r="BG269"/>
      <c r="BH269"/>
      <c r="BI269"/>
      <c r="BJ269"/>
      <c r="BK269"/>
      <c r="BL269"/>
      <c r="BM269"/>
    </row>
    <row r="270" spans="1:65" x14ac:dyDescent="0.25">
      <c r="A270" s="232">
        <v>41541</v>
      </c>
      <c r="B270" s="344">
        <v>6.3</v>
      </c>
      <c r="C270" s="345">
        <v>5.27</v>
      </c>
      <c r="D270"/>
      <c r="E270"/>
      <c r="F270"/>
      <c r="G270"/>
      <c r="H270" s="344">
        <v>7.45</v>
      </c>
      <c r="I270" s="344">
        <v>2.1</v>
      </c>
      <c r="J270"/>
      <c r="K270"/>
      <c r="L270"/>
      <c r="M270"/>
      <c r="N270" s="346">
        <v>51</v>
      </c>
      <c r="O270"/>
      <c r="P270"/>
      <c r="Q270"/>
      <c r="R270" s="346">
        <v>0</v>
      </c>
      <c r="S270" s="397">
        <f t="shared" ref="S270:S278" si="476">(S268+S269)/2</f>
        <v>1.2100312500000001</v>
      </c>
      <c r="T270"/>
      <c r="U270"/>
      <c r="V270" s="345">
        <v>0.114</v>
      </c>
      <c r="W270" s="345">
        <v>8.1000000000000003E-2</v>
      </c>
      <c r="X270"/>
      <c r="Y270"/>
      <c r="Z270"/>
      <c r="AA270"/>
      <c r="AB270"/>
      <c r="AC270" s="347">
        <v>30.9</v>
      </c>
      <c r="AD270"/>
      <c r="AE270"/>
      <c r="AF270"/>
      <c r="AG270"/>
      <c r="AH270" s="395">
        <v>61.8</v>
      </c>
      <c r="AI270"/>
      <c r="AJ270" s="347">
        <v>23.8</v>
      </c>
      <c r="AK270"/>
      <c r="AL270" s="347">
        <v>7.1</v>
      </c>
      <c r="AM270" s="345">
        <v>6.9000000000000006E-2</v>
      </c>
      <c r="AN270"/>
      <c r="AO270" s="347">
        <v>14.8</v>
      </c>
      <c r="AP270" s="396">
        <f t="shared" si="444"/>
        <v>100</v>
      </c>
      <c r="AQ270" s="397">
        <f t="shared" si="444"/>
        <v>0.92</v>
      </c>
      <c r="AR270"/>
      <c r="AS270"/>
      <c r="AT270"/>
      <c r="AU270"/>
      <c r="AV270" s="349">
        <v>14.411</v>
      </c>
      <c r="AW270" s="349">
        <v>13.244999999999999</v>
      </c>
      <c r="AX270"/>
      <c r="AY270"/>
      <c r="AZ270"/>
      <c r="BA270"/>
      <c r="BB270"/>
      <c r="BC270"/>
      <c r="BD270" s="344">
        <v>32.53</v>
      </c>
      <c r="BE270" s="344"/>
      <c r="BF270" s="344">
        <v>11.51</v>
      </c>
      <c r="BG270"/>
      <c r="BH270"/>
      <c r="BI270"/>
      <c r="BJ270"/>
      <c r="BK270"/>
      <c r="BL270"/>
      <c r="BM270"/>
    </row>
    <row r="271" spans="1:65" x14ac:dyDescent="0.25">
      <c r="A271" s="232">
        <v>41542</v>
      </c>
      <c r="B271" s="344">
        <v>6.14</v>
      </c>
      <c r="C271" s="345">
        <v>5.25</v>
      </c>
      <c r="D271"/>
      <c r="E271"/>
      <c r="F271"/>
      <c r="G271"/>
      <c r="H271" s="344">
        <v>7.66</v>
      </c>
      <c r="I271" s="344">
        <v>2.15</v>
      </c>
      <c r="J271"/>
      <c r="K271"/>
      <c r="L271"/>
      <c r="M271"/>
      <c r="N271" s="346">
        <v>52</v>
      </c>
      <c r="O271"/>
      <c r="P271"/>
      <c r="Q271"/>
      <c r="R271" s="346">
        <v>0</v>
      </c>
      <c r="S271" s="397">
        <f t="shared" si="476"/>
        <v>1.1942343750000002</v>
      </c>
      <c r="T271"/>
      <c r="U271"/>
      <c r="V271" s="345">
        <v>8.8999999999999996E-2</v>
      </c>
      <c r="W271" s="345">
        <v>7.1999999999999995E-2</v>
      </c>
      <c r="X271"/>
      <c r="Y271"/>
      <c r="Z271"/>
      <c r="AA271"/>
      <c r="AB271"/>
      <c r="AC271" s="347">
        <v>30.9</v>
      </c>
      <c r="AD271"/>
      <c r="AE271"/>
      <c r="AF271"/>
      <c r="AG271"/>
      <c r="AH271" s="395">
        <v>61.9</v>
      </c>
      <c r="AI271"/>
      <c r="AJ271" s="347">
        <v>22</v>
      </c>
      <c r="AK271"/>
      <c r="AL271" s="347">
        <v>6.4</v>
      </c>
      <c r="AM271" s="345">
        <v>6.4000000000000001E-2</v>
      </c>
      <c r="AN271"/>
      <c r="AO271" s="347">
        <v>15</v>
      </c>
      <c r="AP271" s="396">
        <f t="shared" si="444"/>
        <v>100</v>
      </c>
      <c r="AQ271" s="397">
        <f t="shared" si="444"/>
        <v>0.92</v>
      </c>
      <c r="AR271"/>
      <c r="AS271"/>
      <c r="AT271"/>
      <c r="AU271"/>
      <c r="AV271" s="345">
        <v>14.871</v>
      </c>
      <c r="AW271" s="345">
        <v>9.5250000000000004</v>
      </c>
      <c r="AX271"/>
      <c r="AY271"/>
      <c r="AZ271"/>
      <c r="BA271"/>
      <c r="BB271"/>
      <c r="BC271"/>
      <c r="BD271" s="344">
        <v>29.9</v>
      </c>
      <c r="BE271" s="344"/>
      <c r="BF271" s="344">
        <v>11.05</v>
      </c>
      <c r="BG271"/>
      <c r="BH271"/>
      <c r="BI271"/>
      <c r="BJ271"/>
      <c r="BK271"/>
      <c r="BL271"/>
      <c r="BM271"/>
    </row>
    <row r="272" spans="1:65" x14ac:dyDescent="0.25">
      <c r="A272" s="232">
        <v>41543</v>
      </c>
      <c r="B272" s="344">
        <v>5.77</v>
      </c>
      <c r="C272" s="345">
        <v>5.26</v>
      </c>
      <c r="D272"/>
      <c r="E272"/>
      <c r="F272"/>
      <c r="G272"/>
      <c r="H272" s="344">
        <v>7.96</v>
      </c>
      <c r="I272" s="344">
        <v>2.17</v>
      </c>
      <c r="J272"/>
      <c r="K272"/>
      <c r="L272"/>
      <c r="M272"/>
      <c r="N272" s="346">
        <v>36</v>
      </c>
      <c r="O272"/>
      <c r="P272"/>
      <c r="Q272"/>
      <c r="R272" s="346">
        <v>0</v>
      </c>
      <c r="S272" s="397">
        <f t="shared" si="476"/>
        <v>1.2021328125000001</v>
      </c>
      <c r="T272"/>
      <c r="U272"/>
      <c r="V272" s="345">
        <v>9.9000000000000005E-2</v>
      </c>
      <c r="W272" s="345">
        <v>7.8E-2</v>
      </c>
      <c r="X272"/>
      <c r="Y272"/>
      <c r="Z272"/>
      <c r="AA272"/>
      <c r="AB272"/>
      <c r="AC272" s="347">
        <v>31.6</v>
      </c>
      <c r="AD272"/>
      <c r="AE272"/>
      <c r="AF272"/>
      <c r="AG272"/>
      <c r="AH272" s="395">
        <v>63.2</v>
      </c>
      <c r="AI272"/>
      <c r="AJ272" s="347">
        <v>24.1</v>
      </c>
      <c r="AK272"/>
      <c r="AL272" s="347">
        <v>7.2</v>
      </c>
      <c r="AM272" s="345">
        <v>8.4000000000000005E-2</v>
      </c>
      <c r="AN272"/>
      <c r="AO272" s="347">
        <v>15.3</v>
      </c>
      <c r="AP272" s="396">
        <f t="shared" si="444"/>
        <v>100</v>
      </c>
      <c r="AQ272" s="397">
        <f t="shared" si="444"/>
        <v>0.92</v>
      </c>
      <c r="AR272"/>
      <c r="AS272"/>
      <c r="AT272"/>
      <c r="AU272"/>
      <c r="AV272" s="345">
        <v>14.656000000000001</v>
      </c>
      <c r="AW272" s="345">
        <v>12.991</v>
      </c>
      <c r="AX272"/>
      <c r="AY272"/>
      <c r="AZ272"/>
      <c r="BA272"/>
      <c r="BB272"/>
      <c r="BC272"/>
      <c r="BD272" s="344">
        <v>29.62</v>
      </c>
      <c r="BE272" s="344"/>
      <c r="BF272" s="344">
        <v>12.97</v>
      </c>
      <c r="BG272"/>
      <c r="BH272"/>
      <c r="BI272"/>
      <c r="BJ272"/>
      <c r="BK272"/>
      <c r="BL272"/>
      <c r="BM272"/>
    </row>
    <row r="273" spans="1:65" x14ac:dyDescent="0.25">
      <c r="A273" s="232">
        <v>41544</v>
      </c>
      <c r="B273" s="344">
        <v>6.25</v>
      </c>
      <c r="C273" s="345">
        <v>5.05</v>
      </c>
      <c r="D273"/>
      <c r="E273"/>
      <c r="F273"/>
      <c r="G273"/>
      <c r="H273" s="344">
        <v>7.22</v>
      </c>
      <c r="I273" s="344">
        <v>2.17</v>
      </c>
      <c r="J273"/>
      <c r="K273"/>
      <c r="L273"/>
      <c r="M273"/>
      <c r="N273" s="346">
        <v>38</v>
      </c>
      <c r="O273"/>
      <c r="P273"/>
      <c r="Q273"/>
      <c r="R273" s="346">
        <v>0</v>
      </c>
      <c r="S273" s="397">
        <f t="shared" si="476"/>
        <v>1.1981835937500001</v>
      </c>
      <c r="T273"/>
      <c r="U273"/>
      <c r="V273" s="345">
        <v>9.6000000000000002E-2</v>
      </c>
      <c r="W273" s="345">
        <v>7.3999999999999996E-2</v>
      </c>
      <c r="X273"/>
      <c r="Y273"/>
      <c r="Z273"/>
      <c r="AA273"/>
      <c r="AB273"/>
      <c r="AC273" s="347">
        <v>27.2</v>
      </c>
      <c r="AD273"/>
      <c r="AE273"/>
      <c r="AF273"/>
      <c r="AG273"/>
      <c r="AH273" s="395">
        <v>54.4</v>
      </c>
      <c r="AI273"/>
      <c r="AJ273" s="347">
        <v>24.6</v>
      </c>
      <c r="AK273"/>
      <c r="AL273" s="347">
        <v>6.7</v>
      </c>
      <c r="AM273" s="345">
        <v>6.9000000000000006E-2</v>
      </c>
      <c r="AN273"/>
      <c r="AO273" s="347">
        <v>15.4</v>
      </c>
      <c r="AP273" s="396">
        <f t="shared" si="444"/>
        <v>100</v>
      </c>
      <c r="AQ273" s="397">
        <f t="shared" si="444"/>
        <v>0.92</v>
      </c>
      <c r="AR273"/>
      <c r="AS273"/>
      <c r="AT273"/>
      <c r="AU273"/>
      <c r="AV273" s="345">
        <v>14.3</v>
      </c>
      <c r="AW273" s="345">
        <v>13.13</v>
      </c>
      <c r="AX273"/>
      <c r="AY273"/>
      <c r="AZ273"/>
      <c r="BA273"/>
      <c r="BB273"/>
      <c r="BC273"/>
      <c r="BD273" s="344">
        <v>30.68</v>
      </c>
      <c r="BE273" s="344"/>
      <c r="BF273" s="344">
        <v>11.71</v>
      </c>
      <c r="BG273"/>
      <c r="BH273"/>
      <c r="BI273"/>
      <c r="BJ273"/>
      <c r="BK273"/>
      <c r="BL273"/>
      <c r="BM273"/>
    </row>
    <row r="274" spans="1:65" x14ac:dyDescent="0.25">
      <c r="A274" s="232">
        <v>41545</v>
      </c>
      <c r="B274" s="382">
        <v>6.46</v>
      </c>
      <c r="C274" s="345">
        <v>4.96</v>
      </c>
      <c r="D274"/>
      <c r="E274"/>
      <c r="F274"/>
      <c r="G274"/>
      <c r="H274" s="382">
        <v>6.6</v>
      </c>
      <c r="I274" s="396">
        <f>(I272+I273)/2</f>
        <v>2.17</v>
      </c>
      <c r="J274"/>
      <c r="K274"/>
      <c r="L274"/>
      <c r="M274"/>
      <c r="N274" s="384">
        <v>44</v>
      </c>
      <c r="O274"/>
      <c r="P274"/>
      <c r="Q274"/>
      <c r="R274" s="384">
        <v>0</v>
      </c>
      <c r="S274" s="397">
        <f t="shared" si="476"/>
        <v>1.200158203125</v>
      </c>
      <c r="T274"/>
      <c r="U274"/>
      <c r="V274" s="383">
        <v>6.2E-2</v>
      </c>
      <c r="W274" s="383">
        <v>7.2999999999999995E-2</v>
      </c>
      <c r="X274"/>
      <c r="Y274"/>
      <c r="Z274"/>
      <c r="AA274"/>
      <c r="AB274"/>
      <c r="AC274" s="385">
        <v>31.3</v>
      </c>
      <c r="AD274"/>
      <c r="AE274"/>
      <c r="AF274"/>
      <c r="AG274"/>
      <c r="AH274" s="403">
        <v>62.6</v>
      </c>
      <c r="AI274"/>
      <c r="AJ274" s="385">
        <v>23.1</v>
      </c>
      <c r="AK274"/>
      <c r="AL274" s="385">
        <v>7.1</v>
      </c>
      <c r="AM274" s="383">
        <v>5.6000000000000001E-2</v>
      </c>
      <c r="AN274"/>
      <c r="AO274" s="385">
        <v>14.1</v>
      </c>
      <c r="AP274" s="396">
        <f t="shared" ref="AP274:AQ289" si="477">(AP272+AP273)/2</f>
        <v>100</v>
      </c>
      <c r="AQ274" s="397">
        <f t="shared" si="477"/>
        <v>0.92</v>
      </c>
      <c r="AR274"/>
      <c r="AS274"/>
      <c r="AT274"/>
      <c r="AU274"/>
      <c r="AV274" s="345">
        <v>14.035</v>
      </c>
      <c r="AW274" s="345">
        <v>12.801</v>
      </c>
      <c r="AX274"/>
      <c r="AY274"/>
      <c r="AZ274"/>
      <c r="BA274"/>
      <c r="BB274"/>
      <c r="BC274"/>
      <c r="BD274" s="344">
        <v>30.98</v>
      </c>
      <c r="BE274" s="344"/>
      <c r="BF274" s="344">
        <v>13.4</v>
      </c>
      <c r="BG274"/>
      <c r="BH274"/>
      <c r="BI274"/>
      <c r="BJ274"/>
      <c r="BK274"/>
      <c r="BL274"/>
      <c r="BM274"/>
    </row>
    <row r="275" spans="1:65" x14ac:dyDescent="0.25">
      <c r="A275" s="232">
        <v>41546</v>
      </c>
      <c r="B275" s="382">
        <v>6.29</v>
      </c>
      <c r="C275" s="345">
        <v>5.53</v>
      </c>
      <c r="D275"/>
      <c r="E275"/>
      <c r="F275"/>
      <c r="G275"/>
      <c r="H275" s="382">
        <v>7.29</v>
      </c>
      <c r="I275" s="382">
        <v>1.92</v>
      </c>
      <c r="J275"/>
      <c r="K275"/>
      <c r="L275"/>
      <c r="M275"/>
      <c r="N275" s="384">
        <v>44</v>
      </c>
      <c r="O275"/>
      <c r="P275"/>
      <c r="Q275"/>
      <c r="R275" s="384">
        <v>0</v>
      </c>
      <c r="S275" s="397">
        <f t="shared" si="476"/>
        <v>1.1991708984375</v>
      </c>
      <c r="T275"/>
      <c r="U275"/>
      <c r="V275" s="383">
        <v>0.13400000000000001</v>
      </c>
      <c r="W275" s="383">
        <v>8.5000000000000006E-2</v>
      </c>
      <c r="X275"/>
      <c r="Y275"/>
      <c r="Z275"/>
      <c r="AA275"/>
      <c r="AB275"/>
      <c r="AC275" s="385">
        <v>30.9</v>
      </c>
      <c r="AD275"/>
      <c r="AE275"/>
      <c r="AF275"/>
      <c r="AG275"/>
      <c r="AH275" s="403">
        <v>61.8</v>
      </c>
      <c r="AI275"/>
      <c r="AJ275" s="385">
        <v>23.7</v>
      </c>
      <c r="AK275"/>
      <c r="AL275" s="385">
        <v>6.8</v>
      </c>
      <c r="AM275" s="383">
        <v>7.1999999999999995E-2</v>
      </c>
      <c r="AN275"/>
      <c r="AO275" s="385">
        <v>14</v>
      </c>
      <c r="AP275" s="396">
        <f t="shared" si="477"/>
        <v>100</v>
      </c>
      <c r="AQ275" s="397">
        <f t="shared" si="477"/>
        <v>0.92</v>
      </c>
      <c r="AR275"/>
      <c r="AS275"/>
      <c r="AT275"/>
      <c r="AU275"/>
      <c r="AV275" s="345">
        <v>14.98</v>
      </c>
      <c r="AW275" s="345">
        <v>13.23</v>
      </c>
      <c r="AX275"/>
      <c r="AY275"/>
      <c r="AZ275"/>
      <c r="BA275"/>
      <c r="BB275"/>
      <c r="BC275"/>
      <c r="BD275" s="344">
        <v>29.74</v>
      </c>
      <c r="BE275" s="344"/>
      <c r="BF275" s="344">
        <v>13.51</v>
      </c>
      <c r="BG275"/>
      <c r="BH275"/>
      <c r="BI275"/>
      <c r="BJ275"/>
      <c r="BK275"/>
      <c r="BL275"/>
      <c r="BM275"/>
    </row>
    <row r="276" spans="1:65" x14ac:dyDescent="0.25">
      <c r="A276" s="232">
        <v>41547</v>
      </c>
      <c r="B276" s="396">
        <f t="shared" ref="B276" si="478">(B274+B275)/2</f>
        <v>6.375</v>
      </c>
      <c r="C276" s="397">
        <f>(C274+C275)/2</f>
        <v>5.2450000000000001</v>
      </c>
      <c r="D276"/>
      <c r="E276"/>
      <c r="F276"/>
      <c r="G276"/>
      <c r="H276" s="396">
        <f>(H274+H275)/2</f>
        <v>6.9450000000000003</v>
      </c>
      <c r="I276" s="382">
        <v>1.97</v>
      </c>
      <c r="J276"/>
      <c r="K276"/>
      <c r="L276"/>
      <c r="M276"/>
      <c r="N276" s="398">
        <f t="shared" ref="N276" si="479">(N274+N275)/2</f>
        <v>44</v>
      </c>
      <c r="O276"/>
      <c r="P276"/>
      <c r="Q276"/>
      <c r="R276" s="398">
        <f t="shared" ref="R276" si="480">(R274+R275)/2</f>
        <v>0</v>
      </c>
      <c r="S276" s="397">
        <f t="shared" si="476"/>
        <v>1.19966455078125</v>
      </c>
      <c r="T276"/>
      <c r="U276"/>
      <c r="V276" s="397">
        <f t="shared" ref="V276:W276" si="481">(V274+V275)/2</f>
        <v>9.8000000000000004E-2</v>
      </c>
      <c r="W276" s="397">
        <f t="shared" si="481"/>
        <v>7.9000000000000001E-2</v>
      </c>
      <c r="X276"/>
      <c r="Y276"/>
      <c r="Z276"/>
      <c r="AA276"/>
      <c r="AB276"/>
      <c r="AC276" s="399">
        <f t="shared" ref="AC276" si="482">(AC274+AC275)/2</f>
        <v>31.1</v>
      </c>
      <c r="AD276"/>
      <c r="AE276"/>
      <c r="AF276"/>
      <c r="AG276"/>
      <c r="AH276" s="400">
        <f t="shared" ref="AH276" si="483">(AH274+AH275)/2</f>
        <v>62.2</v>
      </c>
      <c r="AI276"/>
      <c r="AJ276" s="399">
        <f t="shared" ref="AJ276" si="484">(AJ274+AJ275)/2</f>
        <v>23.4</v>
      </c>
      <c r="AK276"/>
      <c r="AL276" s="399">
        <f t="shared" ref="AL276:AM276" si="485">(AL274+AL275)/2</f>
        <v>6.9499999999999993</v>
      </c>
      <c r="AM276" s="397">
        <f t="shared" si="485"/>
        <v>6.4000000000000001E-2</v>
      </c>
      <c r="AN276"/>
      <c r="AO276" s="399">
        <f t="shared" ref="AO276" si="486">(AO274+AO275)/2</f>
        <v>14.05</v>
      </c>
      <c r="AP276" s="396">
        <f t="shared" si="477"/>
        <v>100</v>
      </c>
      <c r="AQ276" s="397">
        <f t="shared" si="477"/>
        <v>0.92</v>
      </c>
      <c r="AR276"/>
      <c r="AS276"/>
      <c r="AT276"/>
      <c r="AU276"/>
      <c r="AV276" s="383">
        <v>14.965999999999999</v>
      </c>
      <c r="AW276" s="383">
        <v>13.233000000000001</v>
      </c>
      <c r="AX276"/>
      <c r="AY276"/>
      <c r="AZ276"/>
      <c r="BA276"/>
      <c r="BB276"/>
      <c r="BC276"/>
      <c r="BD276" s="382">
        <v>29.74</v>
      </c>
      <c r="BE276" s="382"/>
      <c r="BF276" s="382">
        <v>13.51</v>
      </c>
      <c r="BG276"/>
      <c r="BH276"/>
      <c r="BI276"/>
      <c r="BJ276"/>
      <c r="BK276"/>
      <c r="BL276"/>
      <c r="BM276"/>
    </row>
    <row r="277" spans="1:65" x14ac:dyDescent="0.25">
      <c r="A277" s="232">
        <v>41548</v>
      </c>
      <c r="B277" s="382">
        <v>6.21</v>
      </c>
      <c r="C277" s="345">
        <v>5.41</v>
      </c>
      <c r="D277"/>
      <c r="E277"/>
      <c r="F277"/>
      <c r="G277"/>
      <c r="H277" s="382">
        <v>6.94</v>
      </c>
      <c r="I277" s="382">
        <v>2</v>
      </c>
      <c r="J277"/>
      <c r="K277"/>
      <c r="L277"/>
      <c r="M277"/>
      <c r="N277" s="384">
        <v>47</v>
      </c>
      <c r="O277"/>
      <c r="P277"/>
      <c r="Q277"/>
      <c r="R277" s="384">
        <v>1</v>
      </c>
      <c r="S277" s="383">
        <v>0.47299999999999998</v>
      </c>
      <c r="T277"/>
      <c r="U277"/>
      <c r="V277" s="383">
        <v>0.23899999999999999</v>
      </c>
      <c r="W277" s="383">
        <v>0.10299999999999999</v>
      </c>
      <c r="X277"/>
      <c r="Y277"/>
      <c r="Z277"/>
      <c r="AA277"/>
      <c r="AB277"/>
      <c r="AC277" s="385">
        <v>27.6</v>
      </c>
      <c r="AD277"/>
      <c r="AE277"/>
      <c r="AF277"/>
      <c r="AG277"/>
      <c r="AH277" s="403">
        <v>55.2</v>
      </c>
      <c r="AI277"/>
      <c r="AJ277" s="385">
        <v>23.9</v>
      </c>
      <c r="AK277"/>
      <c r="AL277" s="385">
        <v>6.7</v>
      </c>
      <c r="AM277" s="383">
        <v>9.9000000000000005E-2</v>
      </c>
      <c r="AN277"/>
      <c r="AO277" s="385">
        <v>13.7</v>
      </c>
      <c r="AP277" s="396">
        <f t="shared" si="477"/>
        <v>100</v>
      </c>
      <c r="AQ277" s="397">
        <f t="shared" si="477"/>
        <v>0.92</v>
      </c>
      <c r="AR277"/>
      <c r="AS277"/>
      <c r="AT277"/>
      <c r="AU277"/>
      <c r="AV277" s="383">
        <v>14.683</v>
      </c>
      <c r="AW277" s="383">
        <v>13.504</v>
      </c>
      <c r="AX277"/>
      <c r="AY277"/>
      <c r="AZ277"/>
      <c r="BA277"/>
      <c r="BB277"/>
      <c r="BC277"/>
      <c r="BD277" s="382">
        <v>30.44</v>
      </c>
      <c r="BE277" s="382"/>
      <c r="BF277" s="382">
        <v>12.03</v>
      </c>
      <c r="BG277"/>
      <c r="BH277"/>
      <c r="BI277"/>
      <c r="BJ277"/>
      <c r="BK277"/>
      <c r="BL277"/>
      <c r="BM277"/>
    </row>
    <row r="278" spans="1:65" x14ac:dyDescent="0.25">
      <c r="A278" s="232">
        <v>41549</v>
      </c>
      <c r="B278" s="382">
        <v>6.06</v>
      </c>
      <c r="C278" s="345">
        <v>5.37</v>
      </c>
      <c r="D278"/>
      <c r="E278"/>
      <c r="F278"/>
      <c r="G278"/>
      <c r="H278" s="382">
        <v>6.67</v>
      </c>
      <c r="I278" s="396">
        <f>(I276+I277)/2</f>
        <v>1.9849999999999999</v>
      </c>
      <c r="J278"/>
      <c r="K278"/>
      <c r="L278"/>
      <c r="M278"/>
      <c r="N278" s="384">
        <v>46</v>
      </c>
      <c r="O278"/>
      <c r="P278"/>
      <c r="Q278"/>
      <c r="R278" s="384">
        <v>0</v>
      </c>
      <c r="S278" s="397">
        <f t="shared" si="476"/>
        <v>0.83633227539062505</v>
      </c>
      <c r="T278"/>
      <c r="U278"/>
      <c r="V278" s="383">
        <v>0.21</v>
      </c>
      <c r="W278" s="383">
        <v>0.114</v>
      </c>
      <c r="X278"/>
      <c r="Y278"/>
      <c r="Z278"/>
      <c r="AA278"/>
      <c r="AB278"/>
      <c r="AC278" s="385">
        <v>28.6</v>
      </c>
      <c r="AD278"/>
      <c r="AE278"/>
      <c r="AF278"/>
      <c r="AG278"/>
      <c r="AH278" s="403">
        <v>57.2</v>
      </c>
      <c r="AI278"/>
      <c r="AJ278" s="385">
        <v>24.6</v>
      </c>
      <c r="AK278"/>
      <c r="AL278" s="385">
        <v>6.5</v>
      </c>
      <c r="AM278" s="383">
        <v>8.4000000000000005E-2</v>
      </c>
      <c r="AN278"/>
      <c r="AO278" s="385">
        <v>14.3</v>
      </c>
      <c r="AP278" s="396">
        <f t="shared" si="477"/>
        <v>100</v>
      </c>
      <c r="AQ278" s="397">
        <f t="shared" si="477"/>
        <v>0.92</v>
      </c>
      <c r="AR278"/>
      <c r="AS278"/>
      <c r="AT278"/>
      <c r="AU278"/>
      <c r="AV278" s="383">
        <v>15.31</v>
      </c>
      <c r="AW278" s="383">
        <v>13.52</v>
      </c>
      <c r="AX278"/>
      <c r="AY278"/>
      <c r="AZ278"/>
      <c r="BA278"/>
      <c r="BB278"/>
      <c r="BC278"/>
      <c r="BD278" s="382">
        <v>27.28</v>
      </c>
      <c r="BE278" s="382"/>
      <c r="BF278" s="382">
        <v>11.25</v>
      </c>
      <c r="BG278"/>
      <c r="BH278"/>
      <c r="BI278"/>
      <c r="BJ278"/>
      <c r="BK278"/>
      <c r="BL278"/>
      <c r="BM278"/>
    </row>
    <row r="279" spans="1:65" x14ac:dyDescent="0.25">
      <c r="A279" s="232">
        <v>41550</v>
      </c>
      <c r="B279" s="382">
        <v>6.35</v>
      </c>
      <c r="C279" s="345">
        <v>5.04</v>
      </c>
      <c r="D279"/>
      <c r="E279"/>
      <c r="F279"/>
      <c r="G279"/>
      <c r="H279" s="382">
        <v>6.39</v>
      </c>
      <c r="I279" s="382">
        <v>2.06</v>
      </c>
      <c r="J279"/>
      <c r="K279"/>
      <c r="L279"/>
      <c r="M279"/>
      <c r="N279" s="384">
        <v>42</v>
      </c>
      <c r="O279"/>
      <c r="P279"/>
      <c r="Q279"/>
      <c r="R279" s="384">
        <v>0</v>
      </c>
      <c r="S279" s="383">
        <v>1.867</v>
      </c>
      <c r="T279"/>
      <c r="U279"/>
      <c r="V279" s="383">
        <v>9.0999999999999998E-2</v>
      </c>
      <c r="W279" s="383">
        <v>0.114</v>
      </c>
      <c r="X279"/>
      <c r="Y279"/>
      <c r="Z279"/>
      <c r="AA279"/>
      <c r="AB279"/>
      <c r="AC279" s="385">
        <v>27.8</v>
      </c>
      <c r="AD279"/>
      <c r="AE279"/>
      <c r="AF279"/>
      <c r="AG279"/>
      <c r="AH279" s="403">
        <v>55.6</v>
      </c>
      <c r="AI279"/>
      <c r="AJ279" s="385">
        <v>23.6</v>
      </c>
      <c r="AK279"/>
      <c r="AL279" s="385">
        <v>7.1</v>
      </c>
      <c r="AM279" s="383">
        <v>7.1999999999999995E-2</v>
      </c>
      <c r="AN279"/>
      <c r="AO279" s="385">
        <v>14.6</v>
      </c>
      <c r="AP279" s="396">
        <f t="shared" si="477"/>
        <v>100</v>
      </c>
      <c r="AQ279" s="397">
        <f t="shared" si="477"/>
        <v>0.92</v>
      </c>
      <c r="AR279"/>
      <c r="AS279"/>
      <c r="AT279"/>
      <c r="AU279"/>
      <c r="AV279" s="349">
        <v>14.991</v>
      </c>
      <c r="AW279" s="349">
        <v>13.243</v>
      </c>
      <c r="AX279"/>
      <c r="AY279"/>
      <c r="AZ279"/>
      <c r="BA279"/>
      <c r="BB279"/>
      <c r="BC279"/>
      <c r="BD279" s="382">
        <v>28.64</v>
      </c>
      <c r="BE279" s="382"/>
      <c r="BF279" s="382">
        <v>13.29</v>
      </c>
      <c r="BG279"/>
      <c r="BH279"/>
      <c r="BI279"/>
      <c r="BJ279"/>
      <c r="BK279"/>
      <c r="BL279"/>
      <c r="BM279"/>
    </row>
    <row r="280" spans="1:65" x14ac:dyDescent="0.25">
      <c r="A280" s="232">
        <v>41551</v>
      </c>
      <c r="B280" s="382">
        <v>6.33</v>
      </c>
      <c r="C280" s="345">
        <v>5.08</v>
      </c>
      <c r="D280"/>
      <c r="E280"/>
      <c r="F280"/>
      <c r="G280"/>
      <c r="H280" s="382">
        <v>6.79</v>
      </c>
      <c r="I280" s="382">
        <v>2.09</v>
      </c>
      <c r="J280"/>
      <c r="K280"/>
      <c r="L280"/>
      <c r="M280"/>
      <c r="N280" s="384">
        <v>43</v>
      </c>
      <c r="O280"/>
      <c r="P280"/>
      <c r="Q280"/>
      <c r="R280" s="384">
        <v>0</v>
      </c>
      <c r="S280" s="383">
        <v>1.7</v>
      </c>
      <c r="T280"/>
      <c r="U280"/>
      <c r="V280" s="383">
        <v>0.128</v>
      </c>
      <c r="W280" s="383">
        <v>9.2999999999999999E-2</v>
      </c>
      <c r="X280"/>
      <c r="Y280"/>
      <c r="Z280"/>
      <c r="AA280"/>
      <c r="AB280"/>
      <c r="AC280" s="385">
        <v>28.99</v>
      </c>
      <c r="AD280"/>
      <c r="AE280"/>
      <c r="AF280"/>
      <c r="AG280"/>
      <c r="AH280" s="403">
        <v>57.9</v>
      </c>
      <c r="AI280"/>
      <c r="AJ280" s="385">
        <v>27.5</v>
      </c>
      <c r="AK280"/>
      <c r="AL280" s="385">
        <v>7</v>
      </c>
      <c r="AM280" s="383">
        <v>7.4999999999999997E-2</v>
      </c>
      <c r="AN280"/>
      <c r="AO280" s="385">
        <v>14.9</v>
      </c>
      <c r="AP280" s="396">
        <f t="shared" si="477"/>
        <v>100</v>
      </c>
      <c r="AQ280" s="397">
        <f t="shared" si="477"/>
        <v>0.92</v>
      </c>
      <c r="AR280"/>
      <c r="AS280"/>
      <c r="AT280"/>
      <c r="AU280"/>
      <c r="AV280" s="383">
        <v>14.689</v>
      </c>
      <c r="AW280" s="383">
        <v>13.978999999999999</v>
      </c>
      <c r="AX280"/>
      <c r="AY280"/>
      <c r="AZ280"/>
      <c r="BA280"/>
      <c r="BB280"/>
      <c r="BC280"/>
      <c r="BD280" s="382">
        <v>28.4</v>
      </c>
      <c r="BE280" s="382"/>
      <c r="BF280" s="382">
        <v>11.47</v>
      </c>
      <c r="BG280"/>
      <c r="BH280"/>
      <c r="BI280"/>
      <c r="BJ280"/>
      <c r="BK280"/>
      <c r="BL280"/>
      <c r="BM280"/>
    </row>
    <row r="281" spans="1:65" x14ac:dyDescent="0.25">
      <c r="A281" s="232">
        <v>41552</v>
      </c>
      <c r="B281" s="382">
        <v>6.13</v>
      </c>
      <c r="C281" s="345">
        <v>4.8600000000000003</v>
      </c>
      <c r="D281"/>
      <c r="E281"/>
      <c r="F281"/>
      <c r="G281"/>
      <c r="H281" s="382">
        <v>5.47</v>
      </c>
      <c r="I281" s="396">
        <f>(I279+I280)/2</f>
        <v>2.0750000000000002</v>
      </c>
      <c r="J281"/>
      <c r="K281"/>
      <c r="L281"/>
      <c r="M281"/>
      <c r="N281" s="384">
        <v>51</v>
      </c>
      <c r="O281"/>
      <c r="P281"/>
      <c r="Q281"/>
      <c r="R281" s="384">
        <v>0</v>
      </c>
      <c r="S281" s="383">
        <v>1.855</v>
      </c>
      <c r="T281"/>
      <c r="U281"/>
      <c r="V281" s="383">
        <v>0.20399999999999999</v>
      </c>
      <c r="W281" s="383">
        <v>0.221</v>
      </c>
      <c r="X281"/>
      <c r="Y281"/>
      <c r="Z281"/>
      <c r="AA281"/>
      <c r="AB281"/>
      <c r="AC281" s="385">
        <v>23.4</v>
      </c>
      <c r="AD281"/>
      <c r="AE281"/>
      <c r="AF281"/>
      <c r="AG281"/>
      <c r="AH281" s="403">
        <v>46.9</v>
      </c>
      <c r="AI281"/>
      <c r="AJ281" s="385">
        <v>22.2</v>
      </c>
      <c r="AK281"/>
      <c r="AL281" s="385">
        <v>6</v>
      </c>
      <c r="AM281" s="383">
        <v>0.17399999999999999</v>
      </c>
      <c r="AN281"/>
      <c r="AO281" s="385">
        <v>14.4</v>
      </c>
      <c r="AP281" s="396">
        <f t="shared" si="477"/>
        <v>100</v>
      </c>
      <c r="AQ281" s="397">
        <f t="shared" si="477"/>
        <v>0.92</v>
      </c>
      <c r="AR281"/>
      <c r="AS281"/>
      <c r="AT281"/>
      <c r="AU281"/>
      <c r="AV281" s="383">
        <v>15.202</v>
      </c>
      <c r="AW281" s="383">
        <v>12.722</v>
      </c>
      <c r="AX281"/>
      <c r="AY281"/>
      <c r="AZ281"/>
      <c r="BA281"/>
      <c r="BB281"/>
      <c r="BC281"/>
      <c r="BD281" s="382">
        <v>30.08</v>
      </c>
      <c r="BE281" s="382"/>
      <c r="BF281" s="382">
        <v>11.77</v>
      </c>
      <c r="BG281"/>
      <c r="BH281"/>
      <c r="BI281"/>
      <c r="BJ281"/>
      <c r="BK281"/>
      <c r="BL281"/>
      <c r="BM281"/>
    </row>
    <row r="282" spans="1:65" x14ac:dyDescent="0.25">
      <c r="A282" s="232">
        <v>41553</v>
      </c>
      <c r="B282" s="382">
        <v>6.07</v>
      </c>
      <c r="C282" s="345">
        <v>5.03</v>
      </c>
      <c r="D282"/>
      <c r="E282"/>
      <c r="F282"/>
      <c r="G282"/>
      <c r="H282" s="382">
        <v>7.25</v>
      </c>
      <c r="I282" s="396">
        <f>(I280+I281)/2</f>
        <v>2.0825</v>
      </c>
      <c r="J282"/>
      <c r="K282"/>
      <c r="L282"/>
      <c r="M282"/>
      <c r="N282" s="384">
        <v>49</v>
      </c>
      <c r="O282"/>
      <c r="P282"/>
      <c r="Q282"/>
      <c r="R282" s="384">
        <v>0</v>
      </c>
      <c r="S282" s="397">
        <f>(S280+S281)/2</f>
        <v>1.7774999999999999</v>
      </c>
      <c r="T282"/>
      <c r="U282"/>
      <c r="V282" s="383">
        <v>0.13400000000000001</v>
      </c>
      <c r="W282" s="383">
        <v>9.6000000000000002E-2</v>
      </c>
      <c r="X282"/>
      <c r="Y282"/>
      <c r="Z282"/>
      <c r="AA282"/>
      <c r="AB282"/>
      <c r="AC282" s="385">
        <v>26.2</v>
      </c>
      <c r="AD282"/>
      <c r="AE282"/>
      <c r="AF282"/>
      <c r="AG282"/>
      <c r="AH282" s="403">
        <v>52.4</v>
      </c>
      <c r="AI282"/>
      <c r="AJ282" s="385">
        <v>23.7</v>
      </c>
      <c r="AK282"/>
      <c r="AL282" s="385">
        <v>6.4</v>
      </c>
      <c r="AM282" s="383">
        <v>9.2999999999999999E-2</v>
      </c>
      <c r="AN282"/>
      <c r="AO282" s="385">
        <v>14.4</v>
      </c>
      <c r="AP282" s="396">
        <f t="shared" si="477"/>
        <v>100</v>
      </c>
      <c r="AQ282" s="397">
        <f t="shared" si="477"/>
        <v>0.92</v>
      </c>
      <c r="AR282"/>
      <c r="AS282"/>
      <c r="AT282"/>
      <c r="AU282"/>
      <c r="AV282" s="397">
        <f>(AV280+AV281)/2</f>
        <v>14.945499999999999</v>
      </c>
      <c r="AW282" s="397">
        <f>(AW280+AW281)/2</f>
        <v>13.3505</v>
      </c>
      <c r="AX282"/>
      <c r="AY282"/>
      <c r="AZ282"/>
      <c r="BA282"/>
      <c r="BB282"/>
      <c r="BC282"/>
      <c r="BD282" s="382">
        <v>30.85</v>
      </c>
      <c r="BE282" s="382"/>
      <c r="BF282" s="382">
        <v>11.03</v>
      </c>
      <c r="BG282"/>
      <c r="BH282"/>
      <c r="BI282"/>
      <c r="BJ282"/>
      <c r="BK282"/>
      <c r="BL282"/>
      <c r="BM282"/>
    </row>
    <row r="283" spans="1:65" x14ac:dyDescent="0.25">
      <c r="A283" s="232">
        <v>41554</v>
      </c>
      <c r="B283" s="396">
        <f t="shared" ref="B283" si="487">(B281+B282)/2</f>
        <v>6.1</v>
      </c>
      <c r="C283" s="397">
        <f>(C281+C282)/2</f>
        <v>4.9450000000000003</v>
      </c>
      <c r="D283"/>
      <c r="E283"/>
      <c r="F283"/>
      <c r="G283"/>
      <c r="H283" s="396">
        <f>(H281+H282)/2</f>
        <v>6.3599999999999994</v>
      </c>
      <c r="I283" s="396">
        <f>(I281+I282)/2</f>
        <v>2.0787500000000003</v>
      </c>
      <c r="J283"/>
      <c r="K283"/>
      <c r="L283"/>
      <c r="M283"/>
      <c r="N283" s="398">
        <f t="shared" ref="N283" si="488">(N281+N282)/2</f>
        <v>50</v>
      </c>
      <c r="O283"/>
      <c r="P283"/>
      <c r="Q283"/>
      <c r="R283" s="398">
        <f t="shared" ref="R283" si="489">(R281+R282)/2</f>
        <v>0</v>
      </c>
      <c r="S283" s="397">
        <f>(S281+S282)/2</f>
        <v>1.8162499999999999</v>
      </c>
      <c r="T283"/>
      <c r="U283"/>
      <c r="V283" s="397">
        <f t="shared" ref="V283:W283" si="490">(V281+V282)/2</f>
        <v>0.16899999999999998</v>
      </c>
      <c r="W283" s="397">
        <f t="shared" si="490"/>
        <v>0.1585</v>
      </c>
      <c r="X283"/>
      <c r="Y283"/>
      <c r="Z283"/>
      <c r="AA283"/>
      <c r="AB283"/>
      <c r="AC283" s="399">
        <f t="shared" ref="AC283" si="491">(AC281+AC282)/2</f>
        <v>24.799999999999997</v>
      </c>
      <c r="AD283"/>
      <c r="AE283"/>
      <c r="AF283"/>
      <c r="AG283"/>
      <c r="AH283" s="400">
        <f t="shared" ref="AH283" si="492">(AH281+AH282)/2</f>
        <v>49.65</v>
      </c>
      <c r="AI283"/>
      <c r="AJ283" s="399">
        <f t="shared" ref="AJ283" si="493">(AJ281+AJ282)/2</f>
        <v>22.95</v>
      </c>
      <c r="AK283"/>
      <c r="AL283" s="399">
        <f t="shared" ref="AL283:AM283" si="494">(AL281+AL282)/2</f>
        <v>6.2</v>
      </c>
      <c r="AM283" s="397">
        <f t="shared" si="494"/>
        <v>0.13350000000000001</v>
      </c>
      <c r="AN283"/>
      <c r="AO283" s="399">
        <f t="shared" ref="AO283" si="495">(AO281+AO282)/2</f>
        <v>14.4</v>
      </c>
      <c r="AP283" s="396">
        <f t="shared" si="477"/>
        <v>100</v>
      </c>
      <c r="AQ283" s="397">
        <f t="shared" si="477"/>
        <v>0.92</v>
      </c>
      <c r="AR283"/>
      <c r="AS283"/>
      <c r="AT283"/>
      <c r="AU283"/>
      <c r="AV283" s="397">
        <f>(AV281+AV282)/2</f>
        <v>15.07375</v>
      </c>
      <c r="AW283" s="397">
        <f>(AW281+AW282)/2</f>
        <v>13.036249999999999</v>
      </c>
      <c r="AX283"/>
      <c r="AY283"/>
      <c r="AZ283"/>
      <c r="BA283"/>
      <c r="BB283"/>
      <c r="BC283"/>
      <c r="BD283" s="396">
        <f>(BD281+BD282)/2</f>
        <v>30.465</v>
      </c>
      <c r="BE283" s="382"/>
      <c r="BF283" s="396">
        <f>(BF281+BF282)/2</f>
        <v>11.399999999999999</v>
      </c>
      <c r="BG283"/>
      <c r="BH283"/>
      <c r="BI283"/>
      <c r="BJ283"/>
      <c r="BK283"/>
      <c r="BL283"/>
      <c r="BM283"/>
    </row>
    <row r="284" spans="1:65" x14ac:dyDescent="0.25">
      <c r="A284" s="232">
        <v>41555</v>
      </c>
      <c r="B284" s="382">
        <v>6.5</v>
      </c>
      <c r="C284" s="345">
        <v>5.15</v>
      </c>
      <c r="D284"/>
      <c r="E284"/>
      <c r="F284"/>
      <c r="G284"/>
      <c r="H284" s="382">
        <v>7.3</v>
      </c>
      <c r="I284" s="382">
        <v>2.19</v>
      </c>
      <c r="J284"/>
      <c r="K284"/>
      <c r="L284"/>
      <c r="M284"/>
      <c r="N284" s="384">
        <v>40</v>
      </c>
      <c r="O284"/>
      <c r="P284"/>
      <c r="Q284"/>
      <c r="R284" s="384">
        <v>0</v>
      </c>
      <c r="S284" s="397">
        <f>(S282+S283)/2</f>
        <v>1.796875</v>
      </c>
      <c r="T284"/>
      <c r="U284"/>
      <c r="V284" s="383">
        <v>0.08</v>
      </c>
      <c r="W284" s="383">
        <v>0.08</v>
      </c>
      <c r="X284"/>
      <c r="Y284"/>
      <c r="Z284"/>
      <c r="AA284"/>
      <c r="AB284"/>
      <c r="AC284" s="385">
        <v>29.6</v>
      </c>
      <c r="AD284"/>
      <c r="AE284"/>
      <c r="AF284"/>
      <c r="AG284"/>
      <c r="AH284" s="403">
        <v>59.2</v>
      </c>
      <c r="AI284"/>
      <c r="AJ284" s="385">
        <v>23.6</v>
      </c>
      <c r="AK284"/>
      <c r="AL284" s="385">
        <v>6.9</v>
      </c>
      <c r="AM284" s="383">
        <v>9.9000000000000005E-2</v>
      </c>
      <c r="AN284"/>
      <c r="AO284" s="385">
        <v>12.4</v>
      </c>
      <c r="AP284" s="396">
        <f t="shared" si="477"/>
        <v>100</v>
      </c>
      <c r="AQ284" s="397">
        <f t="shared" si="477"/>
        <v>0.92</v>
      </c>
      <c r="AR284"/>
      <c r="AS284"/>
      <c r="AT284"/>
      <c r="AU284"/>
      <c r="AV284" s="383">
        <v>14.425000000000001</v>
      </c>
      <c r="AW284" s="383">
        <v>13.73</v>
      </c>
      <c r="AX284"/>
      <c r="AY284"/>
      <c r="AZ284"/>
      <c r="BA284"/>
      <c r="BB284"/>
      <c r="BC284"/>
      <c r="BD284" s="382">
        <v>28.17</v>
      </c>
      <c r="BE284" s="382"/>
      <c r="BF284" s="382">
        <v>18.420000000000002</v>
      </c>
      <c r="BG284"/>
      <c r="BH284"/>
      <c r="BI284"/>
      <c r="BJ284"/>
      <c r="BK284"/>
      <c r="BL284"/>
      <c r="BM284"/>
    </row>
    <row r="285" spans="1:65" x14ac:dyDescent="0.25">
      <c r="A285" s="232">
        <v>41556</v>
      </c>
      <c r="B285" s="382">
        <v>6.19</v>
      </c>
      <c r="C285" s="345">
        <v>5.0999999999999996</v>
      </c>
      <c r="D285"/>
      <c r="E285"/>
      <c r="F285"/>
      <c r="G285"/>
      <c r="H285" s="382">
        <v>6.73</v>
      </c>
      <c r="I285" s="396">
        <f>(I283+I284)/2</f>
        <v>2.1343750000000004</v>
      </c>
      <c r="J285"/>
      <c r="K285"/>
      <c r="L285"/>
      <c r="M285"/>
      <c r="N285" s="384">
        <v>41</v>
      </c>
      <c r="O285"/>
      <c r="P285"/>
      <c r="Q285"/>
      <c r="R285" s="384">
        <v>0</v>
      </c>
      <c r="S285" s="383">
        <v>0.76500000000000001</v>
      </c>
      <c r="T285"/>
      <c r="U285"/>
      <c r="V285" s="383">
        <v>0.125</v>
      </c>
      <c r="W285" s="383">
        <v>9.5000000000000001E-2</v>
      </c>
      <c r="X285"/>
      <c r="Y285"/>
      <c r="Z285"/>
      <c r="AA285"/>
      <c r="AB285"/>
      <c r="AC285" s="385">
        <v>26.5</v>
      </c>
      <c r="AD285"/>
      <c r="AE285"/>
      <c r="AF285"/>
      <c r="AG285"/>
      <c r="AH285" s="403">
        <v>53</v>
      </c>
      <c r="AI285"/>
      <c r="AJ285" s="385">
        <v>28.5</v>
      </c>
      <c r="AK285"/>
      <c r="AL285" s="385">
        <v>7.1</v>
      </c>
      <c r="AM285" s="383">
        <v>6.8000000000000005E-2</v>
      </c>
      <c r="AN285"/>
      <c r="AO285" s="385">
        <v>12.3</v>
      </c>
      <c r="AP285" s="396">
        <f t="shared" si="477"/>
        <v>100</v>
      </c>
      <c r="AQ285" s="397">
        <f t="shared" si="477"/>
        <v>0.92</v>
      </c>
      <c r="AR285"/>
      <c r="AS285"/>
      <c r="AT285"/>
      <c r="AU285"/>
      <c r="AV285" s="383">
        <v>15.209</v>
      </c>
      <c r="AW285" s="383">
        <v>13.537000000000001</v>
      </c>
      <c r="AX285"/>
      <c r="AY285"/>
      <c r="AZ285"/>
      <c r="BA285"/>
      <c r="BB285"/>
      <c r="BC285"/>
      <c r="BD285" s="382">
        <v>31.48</v>
      </c>
      <c r="BE285" s="382"/>
      <c r="BF285" s="382">
        <v>14.22</v>
      </c>
      <c r="BG285"/>
      <c r="BH285"/>
      <c r="BI285"/>
      <c r="BJ285"/>
      <c r="BK285"/>
      <c r="BL285"/>
      <c r="BM285"/>
    </row>
    <row r="286" spans="1:65" x14ac:dyDescent="0.25">
      <c r="A286" s="232">
        <v>41557</v>
      </c>
      <c r="B286" s="382">
        <v>6.17</v>
      </c>
      <c r="C286" s="345">
        <v>4.9000000000000004</v>
      </c>
      <c r="D286"/>
      <c r="E286"/>
      <c r="F286"/>
      <c r="G286"/>
      <c r="H286" s="382">
        <v>5.25</v>
      </c>
      <c r="I286" s="396">
        <f>(I284+I285)/2</f>
        <v>2.1621874999999999</v>
      </c>
      <c r="J286"/>
      <c r="K286"/>
      <c r="L286"/>
      <c r="M286"/>
      <c r="N286" s="384">
        <v>47</v>
      </c>
      <c r="O286"/>
      <c r="P286"/>
      <c r="Q286"/>
      <c r="R286" s="384">
        <v>0</v>
      </c>
      <c r="S286" s="383">
        <v>0.65600000000000003</v>
      </c>
      <c r="T286"/>
      <c r="U286"/>
      <c r="V286" s="383">
        <v>0.14399999999999999</v>
      </c>
      <c r="W286" s="383">
        <v>8.4000000000000005E-2</v>
      </c>
      <c r="X286"/>
      <c r="Y286"/>
      <c r="Z286"/>
      <c r="AA286"/>
      <c r="AB286"/>
      <c r="AC286" s="385">
        <v>27.1</v>
      </c>
      <c r="AD286"/>
      <c r="AE286"/>
      <c r="AF286"/>
      <c r="AG286"/>
      <c r="AH286" s="403">
        <v>54.2</v>
      </c>
      <c r="AI286"/>
      <c r="AJ286" s="385">
        <v>28.1</v>
      </c>
      <c r="AK286"/>
      <c r="AL286" s="385">
        <v>6.7</v>
      </c>
      <c r="AM286" s="383">
        <v>7.3999999999999996E-2</v>
      </c>
      <c r="AN286"/>
      <c r="AO286" s="385">
        <v>12.2</v>
      </c>
      <c r="AP286" s="396">
        <f t="shared" si="477"/>
        <v>100</v>
      </c>
      <c r="AQ286" s="397">
        <f t="shared" si="477"/>
        <v>0.92</v>
      </c>
      <c r="AR286"/>
      <c r="AS286"/>
      <c r="AT286"/>
      <c r="AU286"/>
      <c r="AV286" s="383">
        <v>15.776999999999999</v>
      </c>
      <c r="AW286" s="383">
        <v>13.667</v>
      </c>
      <c r="AX286"/>
      <c r="AY286"/>
      <c r="AZ286"/>
      <c r="BA286"/>
      <c r="BB286"/>
      <c r="BC286"/>
      <c r="BD286" s="382">
        <v>30.09</v>
      </c>
      <c r="BE286" s="382"/>
      <c r="BF286" s="382">
        <v>13.27</v>
      </c>
      <c r="BG286"/>
      <c r="BH286"/>
      <c r="BI286"/>
      <c r="BJ286"/>
      <c r="BK286"/>
      <c r="BL286"/>
      <c r="BM286"/>
    </row>
    <row r="287" spans="1:65" x14ac:dyDescent="0.25">
      <c r="A287" s="232">
        <v>41558</v>
      </c>
      <c r="B287" s="382">
        <v>6.01</v>
      </c>
      <c r="C287" s="345">
        <v>5.04</v>
      </c>
      <c r="D287"/>
      <c r="E287"/>
      <c r="F287"/>
      <c r="G287"/>
      <c r="H287" s="382">
        <v>7.67</v>
      </c>
      <c r="I287" s="396">
        <f>(I285+I286)/2</f>
        <v>2.1482812500000001</v>
      </c>
      <c r="J287"/>
      <c r="K287"/>
      <c r="L287"/>
      <c r="M287"/>
      <c r="N287" s="384">
        <v>43</v>
      </c>
      <c r="O287"/>
      <c r="P287"/>
      <c r="Q287"/>
      <c r="R287" s="384">
        <v>0</v>
      </c>
      <c r="S287" s="383">
        <v>0.59399999999999997</v>
      </c>
      <c r="T287"/>
      <c r="U287"/>
      <c r="V287" s="383">
        <v>0.109</v>
      </c>
      <c r="W287" s="383">
        <v>8.5999999999999993E-2</v>
      </c>
      <c r="X287"/>
      <c r="Y287"/>
      <c r="Z287"/>
      <c r="AA287"/>
      <c r="AB287"/>
      <c r="AC287" s="385">
        <v>28.3</v>
      </c>
      <c r="AD287"/>
      <c r="AE287"/>
      <c r="AF287"/>
      <c r="AG287"/>
      <c r="AH287" s="403">
        <v>56.6</v>
      </c>
      <c r="AI287"/>
      <c r="AJ287" s="385">
        <v>28.6</v>
      </c>
      <c r="AK287"/>
      <c r="AL287" s="385">
        <v>7.1</v>
      </c>
      <c r="AM287" s="383">
        <v>5.8999999999999997E-2</v>
      </c>
      <c r="AN287"/>
      <c r="AO287" s="385">
        <v>12.2</v>
      </c>
      <c r="AP287" s="396">
        <f t="shared" si="477"/>
        <v>100</v>
      </c>
      <c r="AQ287" s="397">
        <f t="shared" si="477"/>
        <v>0.92</v>
      </c>
      <c r="AR287"/>
      <c r="AS287"/>
      <c r="AT287"/>
      <c r="AU287"/>
      <c r="AV287" s="383">
        <v>14.42</v>
      </c>
      <c r="AW287" s="383">
        <v>14.2</v>
      </c>
      <c r="AX287"/>
      <c r="AY287"/>
      <c r="AZ287"/>
      <c r="BA287"/>
      <c r="BB287"/>
      <c r="BC287"/>
      <c r="BD287" s="382">
        <v>30.52</v>
      </c>
      <c r="BE287" s="382"/>
      <c r="BF287" s="382">
        <v>13.08</v>
      </c>
      <c r="BG287"/>
      <c r="BH287"/>
      <c r="BI287"/>
      <c r="BJ287"/>
      <c r="BK287"/>
      <c r="BL287"/>
      <c r="BM287"/>
    </row>
    <row r="288" spans="1:65" x14ac:dyDescent="0.25">
      <c r="A288" s="232">
        <v>41559</v>
      </c>
      <c r="B288" s="382">
        <v>6.36</v>
      </c>
      <c r="C288" s="345">
        <v>5.0599999999999996</v>
      </c>
      <c r="D288"/>
      <c r="E288"/>
      <c r="F288"/>
      <c r="G288"/>
      <c r="H288" s="382">
        <v>7.84</v>
      </c>
      <c r="I288" s="382">
        <v>2.37</v>
      </c>
      <c r="J288"/>
      <c r="K288"/>
      <c r="L288"/>
      <c r="M288"/>
      <c r="N288" s="384">
        <v>39</v>
      </c>
      <c r="O288"/>
      <c r="P288"/>
      <c r="Q288"/>
      <c r="R288" s="384">
        <v>0</v>
      </c>
      <c r="S288" s="383">
        <v>0.36899999999999999</v>
      </c>
      <c r="T288"/>
      <c r="U288"/>
      <c r="V288" s="383">
        <v>0.08</v>
      </c>
      <c r="W288" s="383">
        <v>8.5999999999999993E-2</v>
      </c>
      <c r="X288"/>
      <c r="Y288"/>
      <c r="Z288"/>
      <c r="AA288"/>
      <c r="AB288"/>
      <c r="AC288" s="385">
        <v>30.4</v>
      </c>
      <c r="AD288"/>
      <c r="AE288"/>
      <c r="AF288"/>
      <c r="AG288"/>
      <c r="AH288" s="403">
        <v>60.8</v>
      </c>
      <c r="AI288"/>
      <c r="AJ288" s="385">
        <v>26.3</v>
      </c>
      <c r="AK288"/>
      <c r="AL288" s="385">
        <v>7.2</v>
      </c>
      <c r="AM288" s="383">
        <v>5.3999999999999999E-2</v>
      </c>
      <c r="AN288"/>
      <c r="AO288" s="385">
        <v>12</v>
      </c>
      <c r="AP288" s="396">
        <f t="shared" si="477"/>
        <v>100</v>
      </c>
      <c r="AQ288" s="397">
        <f t="shared" si="477"/>
        <v>0.92</v>
      </c>
      <c r="AR288"/>
      <c r="AS288"/>
      <c r="AT288"/>
      <c r="AU288"/>
      <c r="AV288" s="383">
        <v>15.2</v>
      </c>
      <c r="AW288" s="383">
        <v>13.09</v>
      </c>
      <c r="AX288"/>
      <c r="AY288"/>
      <c r="AZ288"/>
      <c r="BA288"/>
      <c r="BB288"/>
      <c r="BC288"/>
      <c r="BD288" s="382">
        <v>30.04</v>
      </c>
      <c r="BE288" s="382"/>
      <c r="BF288" s="382">
        <v>13.98</v>
      </c>
      <c r="BG288"/>
      <c r="BH288"/>
      <c r="BI288"/>
      <c r="BJ288"/>
      <c r="BK288"/>
      <c r="BL288"/>
      <c r="BM288"/>
    </row>
    <row r="289" spans="1:65" x14ac:dyDescent="0.25">
      <c r="A289" s="232">
        <v>41560</v>
      </c>
      <c r="B289" s="382">
        <v>6.34</v>
      </c>
      <c r="C289" s="345">
        <v>5.1100000000000003</v>
      </c>
      <c r="D289"/>
      <c r="E289"/>
      <c r="F289"/>
      <c r="G289"/>
      <c r="H289" s="382">
        <v>7.49</v>
      </c>
      <c r="I289" s="396">
        <f>(I287+I288)/2</f>
        <v>2.2591406250000001</v>
      </c>
      <c r="J289"/>
      <c r="K289"/>
      <c r="L289"/>
      <c r="M289"/>
      <c r="N289" s="384">
        <v>38</v>
      </c>
      <c r="O289"/>
      <c r="P289"/>
      <c r="Q289"/>
      <c r="R289" s="384">
        <v>0</v>
      </c>
      <c r="S289" s="383">
        <v>0.41199999999999998</v>
      </c>
      <c r="T289"/>
      <c r="U289"/>
      <c r="V289" s="383">
        <v>7.5999999999999998E-2</v>
      </c>
      <c r="W289" s="383">
        <v>8.6999999999999994E-2</v>
      </c>
      <c r="X289"/>
      <c r="Y289"/>
      <c r="Z289"/>
      <c r="AA289"/>
      <c r="AB289"/>
      <c r="AC289" s="385">
        <v>28.4</v>
      </c>
      <c r="AD289"/>
      <c r="AE289"/>
      <c r="AF289"/>
      <c r="AG289"/>
      <c r="AH289" s="403">
        <v>56.9</v>
      </c>
      <c r="AI289"/>
      <c r="AJ289" s="385">
        <v>26.4</v>
      </c>
      <c r="AK289"/>
      <c r="AL289" s="385">
        <v>7</v>
      </c>
      <c r="AM289" s="383">
        <v>6.7000000000000004E-2</v>
      </c>
      <c r="AN289"/>
      <c r="AO289" s="385">
        <v>12</v>
      </c>
      <c r="AP289" s="396">
        <f t="shared" si="477"/>
        <v>100</v>
      </c>
      <c r="AQ289" s="397">
        <f t="shared" si="477"/>
        <v>0.92</v>
      </c>
      <c r="AR289"/>
      <c r="AS289"/>
      <c r="AT289"/>
      <c r="AU289"/>
      <c r="AV289" s="383">
        <v>14.19</v>
      </c>
      <c r="AW289" s="383">
        <v>13.96</v>
      </c>
      <c r="AX289"/>
      <c r="AY289"/>
      <c r="AZ289"/>
      <c r="BA289"/>
      <c r="BB289"/>
      <c r="BC289"/>
      <c r="BD289" s="382">
        <v>30.04</v>
      </c>
      <c r="BE289" s="382"/>
      <c r="BF289" s="382">
        <v>17.43</v>
      </c>
      <c r="BG289"/>
      <c r="BH289"/>
      <c r="BI289"/>
      <c r="BJ289"/>
      <c r="BK289"/>
      <c r="BL289"/>
      <c r="BM289"/>
    </row>
    <row r="290" spans="1:65" x14ac:dyDescent="0.25">
      <c r="A290" s="232">
        <v>41561</v>
      </c>
      <c r="B290" s="396">
        <f t="shared" ref="B290:C290" si="496">(B288+B289)/2</f>
        <v>6.35</v>
      </c>
      <c r="C290" s="397">
        <f t="shared" si="496"/>
        <v>5.085</v>
      </c>
      <c r="D290"/>
      <c r="E290"/>
      <c r="F290"/>
      <c r="G290"/>
      <c r="H290" s="396">
        <f t="shared" ref="H290:I291" si="497">(H288+H289)/2</f>
        <v>7.665</v>
      </c>
      <c r="I290" s="396">
        <f t="shared" si="497"/>
        <v>2.3145703124999999</v>
      </c>
      <c r="J290"/>
      <c r="K290"/>
      <c r="L290"/>
      <c r="M290"/>
      <c r="N290" s="398">
        <f t="shared" ref="N290" si="498">(N288+N289)/2</f>
        <v>38.5</v>
      </c>
      <c r="O290"/>
      <c r="P290"/>
      <c r="Q290"/>
      <c r="R290" s="398">
        <f t="shared" ref="R290:S290" si="499">(R288+R289)/2</f>
        <v>0</v>
      </c>
      <c r="S290" s="397">
        <f t="shared" si="499"/>
        <v>0.39049999999999996</v>
      </c>
      <c r="T290"/>
      <c r="U290"/>
      <c r="V290" s="397">
        <f t="shared" ref="V290:W290" si="500">(V288+V289)/2</f>
        <v>7.8E-2</v>
      </c>
      <c r="W290" s="397">
        <f t="shared" si="500"/>
        <v>8.6499999999999994E-2</v>
      </c>
      <c r="X290"/>
      <c r="Y290"/>
      <c r="Z290"/>
      <c r="AA290"/>
      <c r="AB290"/>
      <c r="AC290" s="399">
        <f t="shared" ref="AC290" si="501">(AC288+AC289)/2</f>
        <v>29.4</v>
      </c>
      <c r="AD290"/>
      <c r="AE290"/>
      <c r="AF290"/>
      <c r="AG290"/>
      <c r="AH290" s="400">
        <f t="shared" ref="AH290" si="502">(AH288+AH289)/2</f>
        <v>58.849999999999994</v>
      </c>
      <c r="AI290"/>
      <c r="AJ290" s="399">
        <f t="shared" ref="AJ290" si="503">(AJ288+AJ289)/2</f>
        <v>26.35</v>
      </c>
      <c r="AK290"/>
      <c r="AL290" s="399">
        <f t="shared" ref="AL290:AM290" si="504">(AL288+AL289)/2</f>
        <v>7.1</v>
      </c>
      <c r="AM290" s="397">
        <f t="shared" si="504"/>
        <v>6.0499999999999998E-2</v>
      </c>
      <c r="AN290"/>
      <c r="AO290" s="399">
        <f t="shared" ref="AO290:AQ305" si="505">(AO288+AO289)/2</f>
        <v>12</v>
      </c>
      <c r="AP290" s="396">
        <f t="shared" si="505"/>
        <v>100</v>
      </c>
      <c r="AQ290" s="397">
        <f t="shared" si="505"/>
        <v>0.92</v>
      </c>
      <c r="AR290"/>
      <c r="AS290"/>
      <c r="AT290"/>
      <c r="AU290"/>
      <c r="AV290" s="383">
        <v>13.945</v>
      </c>
      <c r="AW290" s="383">
        <v>12.657999999999999</v>
      </c>
      <c r="AX290"/>
      <c r="AY290"/>
      <c r="AZ290"/>
      <c r="BA290"/>
      <c r="BB290"/>
      <c r="BC290"/>
      <c r="BD290" s="396">
        <f t="shared" ref="BD290:BD345" si="506">(BD288+BD289)/2</f>
        <v>30.04</v>
      </c>
      <c r="BE290" s="382"/>
      <c r="BF290" s="382"/>
      <c r="BG290"/>
      <c r="BH290"/>
      <c r="BI290"/>
      <c r="BJ290"/>
      <c r="BK290"/>
      <c r="BL290"/>
      <c r="BM290"/>
    </row>
    <row r="291" spans="1:65" x14ac:dyDescent="0.25">
      <c r="A291" s="232">
        <v>41562</v>
      </c>
      <c r="B291" s="382">
        <v>6.29</v>
      </c>
      <c r="C291" s="345">
        <v>5.26</v>
      </c>
      <c r="D291"/>
      <c r="E291"/>
      <c r="F291"/>
      <c r="G291"/>
      <c r="H291" s="382">
        <v>7.35</v>
      </c>
      <c r="I291" s="396">
        <f t="shared" si="497"/>
        <v>2.2868554687499998</v>
      </c>
      <c r="J291"/>
      <c r="K291"/>
      <c r="L291"/>
      <c r="M291"/>
      <c r="N291" s="384">
        <v>41</v>
      </c>
      <c r="O291"/>
      <c r="P291"/>
      <c r="Q291"/>
      <c r="R291" s="384">
        <v>0</v>
      </c>
      <c r="S291" s="383">
        <v>0.40100000000000002</v>
      </c>
      <c r="T291"/>
      <c r="U291"/>
      <c r="V291" s="383">
        <v>0.114</v>
      </c>
      <c r="W291" s="383">
        <v>9.1999999999999998E-2</v>
      </c>
      <c r="X291"/>
      <c r="Y291"/>
      <c r="Z291"/>
      <c r="AA291"/>
      <c r="AB291"/>
      <c r="AC291" s="385">
        <v>29.2</v>
      </c>
      <c r="AD291"/>
      <c r="AE291"/>
      <c r="AF291"/>
      <c r="AG291"/>
      <c r="AH291" s="403">
        <v>58.4</v>
      </c>
      <c r="AI291"/>
      <c r="AJ291" s="385">
        <v>25.6</v>
      </c>
      <c r="AK291"/>
      <c r="AL291" s="385">
        <v>7.1</v>
      </c>
      <c r="AM291" s="383">
        <v>5.8999999999999997E-2</v>
      </c>
      <c r="AN291"/>
      <c r="AO291" s="385">
        <v>11.9</v>
      </c>
      <c r="AP291" s="396">
        <f t="shared" si="505"/>
        <v>100</v>
      </c>
      <c r="AQ291" s="397">
        <f t="shared" si="505"/>
        <v>0.92</v>
      </c>
      <c r="AR291"/>
      <c r="AS291"/>
      <c r="AT291"/>
      <c r="AU291"/>
      <c r="AV291" s="345">
        <v>15.131</v>
      </c>
      <c r="AW291" s="345">
        <v>13.957000000000001</v>
      </c>
      <c r="AX291"/>
      <c r="AY291"/>
      <c r="AZ291"/>
      <c r="BA291"/>
      <c r="BB291"/>
      <c r="BC291"/>
      <c r="BD291" s="396">
        <f t="shared" si="506"/>
        <v>30.04</v>
      </c>
      <c r="BE291" s="382"/>
      <c r="BF291" s="382">
        <v>14.29</v>
      </c>
      <c r="BG291"/>
      <c r="BH291"/>
      <c r="BI291"/>
      <c r="BJ291"/>
      <c r="BK291"/>
      <c r="BL291"/>
      <c r="BM291"/>
    </row>
    <row r="292" spans="1:65" x14ac:dyDescent="0.25">
      <c r="A292" s="232">
        <v>41563</v>
      </c>
      <c r="B292" s="382">
        <v>6.04</v>
      </c>
      <c r="C292" s="345">
        <v>5.26</v>
      </c>
      <c r="D292"/>
      <c r="E292"/>
      <c r="F292"/>
      <c r="G292"/>
      <c r="H292" s="382">
        <v>7.47</v>
      </c>
      <c r="I292" s="382">
        <v>2.21</v>
      </c>
      <c r="J292"/>
      <c r="K292"/>
      <c r="L292"/>
      <c r="M292"/>
      <c r="N292" s="384">
        <v>36</v>
      </c>
      <c r="O292"/>
      <c r="P292"/>
      <c r="Q292"/>
      <c r="R292" s="384">
        <v>0</v>
      </c>
      <c r="S292" s="383">
        <v>0.374</v>
      </c>
      <c r="T292"/>
      <c r="U292"/>
      <c r="V292" s="383">
        <v>0.14099999999999999</v>
      </c>
      <c r="W292" s="383">
        <v>9.6000000000000002E-2</v>
      </c>
      <c r="X292"/>
      <c r="Y292"/>
      <c r="Z292"/>
      <c r="AA292"/>
      <c r="AB292"/>
      <c r="AC292" s="385">
        <v>28.7</v>
      </c>
      <c r="AD292"/>
      <c r="AE292"/>
      <c r="AF292"/>
      <c r="AG292"/>
      <c r="AH292" s="403">
        <v>57.4</v>
      </c>
      <c r="AI292"/>
      <c r="AJ292" s="385">
        <v>25.9</v>
      </c>
      <c r="AK292"/>
      <c r="AL292" s="385">
        <v>6</v>
      </c>
      <c r="AM292" s="383">
        <v>7.0999999999999994E-2</v>
      </c>
      <c r="AN292"/>
      <c r="AO292" s="385">
        <v>11.9</v>
      </c>
      <c r="AP292" s="396">
        <f t="shared" si="505"/>
        <v>100</v>
      </c>
      <c r="AQ292" s="397">
        <f t="shared" si="505"/>
        <v>0.92</v>
      </c>
      <c r="AR292"/>
      <c r="AS292"/>
      <c r="AT292"/>
      <c r="AU292"/>
      <c r="AV292" s="383">
        <v>14.744999999999999</v>
      </c>
      <c r="AW292" s="383">
        <v>13.426</v>
      </c>
      <c r="AX292"/>
      <c r="AY292"/>
      <c r="AZ292"/>
      <c r="BA292"/>
      <c r="BB292"/>
      <c r="BC292"/>
      <c r="BD292" s="382">
        <v>31.34</v>
      </c>
      <c r="BE292" s="382"/>
      <c r="BF292" s="382">
        <v>14.11</v>
      </c>
      <c r="BG292"/>
      <c r="BH292"/>
      <c r="BI292"/>
      <c r="BJ292"/>
      <c r="BK292"/>
      <c r="BL292"/>
      <c r="BM292"/>
    </row>
    <row r="293" spans="1:65" x14ac:dyDescent="0.25">
      <c r="A293" s="232">
        <v>41564</v>
      </c>
      <c r="B293" s="382">
        <v>5.96</v>
      </c>
      <c r="C293" s="345">
        <v>5.25</v>
      </c>
      <c r="D293"/>
      <c r="E293"/>
      <c r="F293"/>
      <c r="G293"/>
      <c r="H293" s="382">
        <v>7.36</v>
      </c>
      <c r="I293" s="396">
        <f>(I291+I292)/2</f>
        <v>2.2484277343749999</v>
      </c>
      <c r="J293"/>
      <c r="K293"/>
      <c r="L293"/>
      <c r="M293"/>
      <c r="N293" s="384">
        <v>34</v>
      </c>
      <c r="O293"/>
      <c r="P293"/>
      <c r="Q293"/>
      <c r="R293" s="384">
        <v>0</v>
      </c>
      <c r="S293" s="383">
        <v>0.34799999999999998</v>
      </c>
      <c r="T293"/>
      <c r="U293"/>
      <c r="V293" s="383">
        <v>0.154</v>
      </c>
      <c r="W293" s="383">
        <v>9.8000000000000004E-2</v>
      </c>
      <c r="X293"/>
      <c r="Y293"/>
      <c r="Z293"/>
      <c r="AA293"/>
      <c r="AB293"/>
      <c r="AC293" s="385">
        <v>29.7</v>
      </c>
      <c r="AD293"/>
      <c r="AE293"/>
      <c r="AF293"/>
      <c r="AG293"/>
      <c r="AH293" s="403">
        <v>59.4</v>
      </c>
      <c r="AI293"/>
      <c r="AJ293" s="385">
        <v>25.3</v>
      </c>
      <c r="AK293"/>
      <c r="AL293" s="385">
        <v>6.3</v>
      </c>
      <c r="AM293" s="383">
        <v>8.4000000000000005E-2</v>
      </c>
      <c r="AN293"/>
      <c r="AO293" s="385">
        <v>10.6</v>
      </c>
      <c r="AP293" s="396">
        <f t="shared" si="505"/>
        <v>100</v>
      </c>
      <c r="AQ293" s="397">
        <f t="shared" si="505"/>
        <v>0.92</v>
      </c>
      <c r="AR293"/>
      <c r="AS293"/>
      <c r="AT293"/>
      <c r="AU293"/>
      <c r="AV293" s="383">
        <v>15.311</v>
      </c>
      <c r="AW293" s="383">
        <v>13.153</v>
      </c>
      <c r="AX293"/>
      <c r="AY293"/>
      <c r="AZ293"/>
      <c r="BA293"/>
      <c r="BB293"/>
      <c r="BC293"/>
      <c r="BD293" s="382">
        <v>31.83</v>
      </c>
      <c r="BE293" s="382"/>
      <c r="BF293" s="382">
        <v>12.93</v>
      </c>
      <c r="BG293"/>
      <c r="BH293"/>
      <c r="BI293"/>
      <c r="BJ293"/>
      <c r="BK293"/>
      <c r="BL293"/>
      <c r="BM293"/>
    </row>
    <row r="294" spans="1:65" x14ac:dyDescent="0.25">
      <c r="A294" s="232">
        <v>41565</v>
      </c>
      <c r="B294" s="382">
        <v>6.1</v>
      </c>
      <c r="C294" s="345">
        <v>5.07</v>
      </c>
      <c r="D294"/>
      <c r="E294"/>
      <c r="F294"/>
      <c r="G294"/>
      <c r="H294" s="382">
        <v>6.85</v>
      </c>
      <c r="I294" s="382">
        <v>2.2200000000000002</v>
      </c>
      <c r="J294"/>
      <c r="K294"/>
      <c r="L294"/>
      <c r="M294"/>
      <c r="N294" s="384">
        <v>36</v>
      </c>
      <c r="O294"/>
      <c r="P294"/>
      <c r="Q294"/>
      <c r="R294" s="384">
        <v>0</v>
      </c>
      <c r="S294" s="383">
        <v>0.36799999999999999</v>
      </c>
      <c r="T294"/>
      <c r="U294"/>
      <c r="V294" s="383">
        <v>0.153</v>
      </c>
      <c r="W294" s="383">
        <v>0.114</v>
      </c>
      <c r="X294"/>
      <c r="Y294"/>
      <c r="Z294"/>
      <c r="AA294"/>
      <c r="AB294"/>
      <c r="AC294" s="385">
        <v>31.3</v>
      </c>
      <c r="AD294"/>
      <c r="AE294"/>
      <c r="AF294"/>
      <c r="AG294"/>
      <c r="AH294" s="403">
        <v>62.6</v>
      </c>
      <c r="AI294"/>
      <c r="AJ294" s="385">
        <v>24.9</v>
      </c>
      <c r="AK294"/>
      <c r="AL294" s="385">
        <v>6.1</v>
      </c>
      <c r="AM294" s="383">
        <v>8.1000000000000003E-2</v>
      </c>
      <c r="AN294"/>
      <c r="AO294" s="385">
        <v>10.5</v>
      </c>
      <c r="AP294" s="396">
        <f t="shared" si="505"/>
        <v>100</v>
      </c>
      <c r="AQ294" s="397">
        <f t="shared" si="505"/>
        <v>0.92</v>
      </c>
      <c r="AR294"/>
      <c r="AS294"/>
      <c r="AT294"/>
      <c r="AU294"/>
      <c r="AV294" s="383">
        <v>14.8</v>
      </c>
      <c r="AW294" s="383">
        <v>13.76</v>
      </c>
      <c r="AX294"/>
      <c r="AY294"/>
      <c r="AZ294"/>
      <c r="BA294"/>
      <c r="BB294"/>
      <c r="BC294"/>
      <c r="BD294" s="382">
        <v>30.44</v>
      </c>
      <c r="BE294" s="382"/>
      <c r="BF294" s="382">
        <v>12.14</v>
      </c>
      <c r="BG294"/>
      <c r="BH294"/>
      <c r="BI294"/>
      <c r="BJ294"/>
      <c r="BK294"/>
      <c r="BL294"/>
      <c r="BM294"/>
    </row>
    <row r="295" spans="1:65" x14ac:dyDescent="0.25">
      <c r="A295" s="232">
        <v>41566</v>
      </c>
      <c r="B295" s="382">
        <v>6.45</v>
      </c>
      <c r="C295" s="345">
        <v>4.8600000000000003</v>
      </c>
      <c r="D295"/>
      <c r="E295"/>
      <c r="F295"/>
      <c r="G295"/>
      <c r="H295" s="382">
        <v>7.17</v>
      </c>
      <c r="I295" s="382">
        <v>2.19</v>
      </c>
      <c r="J295"/>
      <c r="K295"/>
      <c r="L295"/>
      <c r="M295"/>
      <c r="N295" s="384">
        <v>36</v>
      </c>
      <c r="O295"/>
      <c r="P295"/>
      <c r="Q295"/>
      <c r="R295" s="384">
        <v>0</v>
      </c>
      <c r="S295" s="383">
        <v>0.35899999999999999</v>
      </c>
      <c r="T295"/>
      <c r="U295"/>
      <c r="V295" s="383">
        <v>0.08</v>
      </c>
      <c r="W295" s="383">
        <v>8.4000000000000005E-2</v>
      </c>
      <c r="X295"/>
      <c r="Y295"/>
      <c r="Z295"/>
      <c r="AA295"/>
      <c r="AB295"/>
      <c r="AC295" s="385">
        <v>32.299999999999997</v>
      </c>
      <c r="AD295"/>
      <c r="AE295"/>
      <c r="AF295"/>
      <c r="AG295"/>
      <c r="AH295" s="403">
        <v>64.7</v>
      </c>
      <c r="AI295"/>
      <c r="AJ295" s="385">
        <v>23.7</v>
      </c>
      <c r="AK295"/>
      <c r="AL295" s="385">
        <v>7.4</v>
      </c>
      <c r="AM295" s="383">
        <v>7.1999999999999995E-2</v>
      </c>
      <c r="AN295"/>
      <c r="AO295" s="385">
        <v>10.3</v>
      </c>
      <c r="AP295" s="396">
        <f t="shared" si="505"/>
        <v>100</v>
      </c>
      <c r="AQ295" s="397">
        <f t="shared" si="505"/>
        <v>0.92</v>
      </c>
      <c r="AR295"/>
      <c r="AS295"/>
      <c r="AT295"/>
      <c r="AU295"/>
      <c r="AV295" s="383">
        <v>14.609</v>
      </c>
      <c r="AW295" s="383">
        <v>13.433</v>
      </c>
      <c r="AX295"/>
      <c r="AY295"/>
      <c r="AZ295"/>
      <c r="BA295"/>
      <c r="BB295"/>
      <c r="BC295"/>
      <c r="BD295" s="382">
        <v>33.770000000000003</v>
      </c>
      <c r="BE295" s="382"/>
      <c r="BF295" s="382">
        <v>14.36</v>
      </c>
      <c r="BG295"/>
      <c r="BH295"/>
      <c r="BI295"/>
      <c r="BJ295"/>
      <c r="BK295"/>
      <c r="BL295"/>
      <c r="BM295"/>
    </row>
    <row r="296" spans="1:65" x14ac:dyDescent="0.25">
      <c r="A296" s="232">
        <v>41567</v>
      </c>
      <c r="B296" s="382">
        <v>6.34</v>
      </c>
      <c r="C296" s="345">
        <v>4.76</v>
      </c>
      <c r="D296"/>
      <c r="E296"/>
      <c r="F296"/>
      <c r="G296"/>
      <c r="H296" s="382">
        <v>6.46</v>
      </c>
      <c r="I296" s="382">
        <v>2.1800000000000002</v>
      </c>
      <c r="J296"/>
      <c r="K296"/>
      <c r="L296"/>
      <c r="M296"/>
      <c r="N296" s="384">
        <v>35</v>
      </c>
      <c r="O296"/>
      <c r="P296"/>
      <c r="Q296"/>
      <c r="R296" s="384">
        <v>0</v>
      </c>
      <c r="S296" s="383">
        <v>0.39300000000000002</v>
      </c>
      <c r="T296"/>
      <c r="U296"/>
      <c r="V296" s="383">
        <v>0.13900000000000001</v>
      </c>
      <c r="W296" s="383">
        <v>8.7999999999999995E-2</v>
      </c>
      <c r="X296"/>
      <c r="Y296"/>
      <c r="Z296"/>
      <c r="AA296"/>
      <c r="AB296"/>
      <c r="AC296" s="385">
        <v>29.1</v>
      </c>
      <c r="AD296"/>
      <c r="AE296"/>
      <c r="AF296"/>
      <c r="AG296"/>
      <c r="AH296" s="403">
        <v>58</v>
      </c>
      <c r="AI296"/>
      <c r="AJ296" s="385">
        <v>23.8</v>
      </c>
      <c r="AK296"/>
      <c r="AL296" s="385">
        <v>7.6</v>
      </c>
      <c r="AM296" s="383">
        <v>7.0999999999999994E-2</v>
      </c>
      <c r="AN296"/>
      <c r="AO296" s="385">
        <v>10.4</v>
      </c>
      <c r="AP296" s="396">
        <f t="shared" si="505"/>
        <v>100</v>
      </c>
      <c r="AQ296" s="397">
        <f t="shared" si="505"/>
        <v>0.92</v>
      </c>
      <c r="AR296"/>
      <c r="AS296"/>
      <c r="AT296"/>
      <c r="AU296"/>
      <c r="AV296" s="383">
        <v>14.46</v>
      </c>
      <c r="AW296" s="383">
        <v>13.32</v>
      </c>
      <c r="AX296"/>
      <c r="AY296"/>
      <c r="AZ296"/>
      <c r="BA296"/>
      <c r="BB296"/>
      <c r="BC296"/>
      <c r="BD296" s="382">
        <v>30.98</v>
      </c>
      <c r="BE296" s="382"/>
      <c r="BF296" s="382">
        <v>14.78</v>
      </c>
      <c r="BG296"/>
      <c r="BH296"/>
      <c r="BI296"/>
      <c r="BJ296"/>
      <c r="BK296"/>
      <c r="BL296"/>
      <c r="BM296"/>
    </row>
    <row r="297" spans="1:65" x14ac:dyDescent="0.25">
      <c r="A297" s="232">
        <v>41568</v>
      </c>
      <c r="B297" s="396">
        <f t="shared" ref="B297" si="507">(B295+B296)/2</f>
        <v>6.3949999999999996</v>
      </c>
      <c r="C297" s="397">
        <f>(C295+C296)/2</f>
        <v>4.8100000000000005</v>
      </c>
      <c r="D297"/>
      <c r="E297"/>
      <c r="F297"/>
      <c r="G297"/>
      <c r="H297" s="396">
        <f>(H295+H296)/2</f>
        <v>6.8149999999999995</v>
      </c>
      <c r="I297" s="382">
        <v>2.0099999999999998</v>
      </c>
      <c r="J297"/>
      <c r="K297"/>
      <c r="L297"/>
      <c r="M297"/>
      <c r="N297" s="398">
        <f t="shared" ref="N297" si="508">(N295+N296)/2</f>
        <v>35.5</v>
      </c>
      <c r="O297"/>
      <c r="P297"/>
      <c r="Q297"/>
      <c r="R297" s="398">
        <f t="shared" ref="R297" si="509">(R295+R296)/2</f>
        <v>0</v>
      </c>
      <c r="S297" s="397">
        <f>(S295+S296)/2</f>
        <v>0.376</v>
      </c>
      <c r="T297"/>
      <c r="U297"/>
      <c r="V297" s="397">
        <f t="shared" ref="V297:W297" si="510">(V295+V296)/2</f>
        <v>0.10950000000000001</v>
      </c>
      <c r="W297" s="397">
        <f t="shared" si="510"/>
        <v>8.5999999999999993E-2</v>
      </c>
      <c r="X297"/>
      <c r="Y297"/>
      <c r="Z297"/>
      <c r="AA297"/>
      <c r="AB297"/>
      <c r="AC297" s="399">
        <f t="shared" ref="AC297" si="511">(AC295+AC296)/2</f>
        <v>30.7</v>
      </c>
      <c r="AD297"/>
      <c r="AE297"/>
      <c r="AF297"/>
      <c r="AG297"/>
      <c r="AH297" s="400">
        <f t="shared" ref="AH297" si="512">(AH295+AH296)/2</f>
        <v>61.35</v>
      </c>
      <c r="AI297"/>
      <c r="AJ297" s="399">
        <f t="shared" ref="AJ297" si="513">(AJ295+AJ296)/2</f>
        <v>23.75</v>
      </c>
      <c r="AK297"/>
      <c r="AL297" s="399">
        <f t="shared" ref="AL297:AM297" si="514">(AL295+AL296)/2</f>
        <v>7.5</v>
      </c>
      <c r="AM297" s="397">
        <f t="shared" si="514"/>
        <v>7.1499999999999994E-2</v>
      </c>
      <c r="AN297"/>
      <c r="AO297" s="399">
        <f t="shared" ref="AO297" si="515">(AO295+AO296)/2</f>
        <v>10.350000000000001</v>
      </c>
      <c r="AP297" s="396">
        <f t="shared" si="505"/>
        <v>100</v>
      </c>
      <c r="AQ297" s="397">
        <f t="shared" si="505"/>
        <v>0.92</v>
      </c>
      <c r="AR297"/>
      <c r="AS297"/>
      <c r="AT297"/>
      <c r="AU297"/>
      <c r="AV297" s="383">
        <v>14.183999999999999</v>
      </c>
      <c r="AW297" s="383">
        <v>12.992000000000001</v>
      </c>
      <c r="AX297"/>
      <c r="AY297"/>
      <c r="AZ297"/>
      <c r="BA297"/>
      <c r="BB297"/>
      <c r="BC297"/>
      <c r="BD297" s="382">
        <v>33.33</v>
      </c>
      <c r="BE297" s="382"/>
      <c r="BF297" s="382">
        <v>14.78</v>
      </c>
      <c r="BG297"/>
      <c r="BH297"/>
      <c r="BI297"/>
      <c r="BJ297"/>
      <c r="BK297"/>
      <c r="BL297"/>
      <c r="BM297"/>
    </row>
    <row r="298" spans="1:65" x14ac:dyDescent="0.25">
      <c r="A298" s="232">
        <v>41569</v>
      </c>
      <c r="B298" s="382">
        <v>5.67</v>
      </c>
      <c r="C298" s="345">
        <v>5.23</v>
      </c>
      <c r="D298"/>
      <c r="E298"/>
      <c r="F298"/>
      <c r="G298"/>
      <c r="H298" s="382">
        <v>7.48</v>
      </c>
      <c r="I298" s="396">
        <f>(I296+I297)/2</f>
        <v>2.0949999999999998</v>
      </c>
      <c r="J298"/>
      <c r="K298"/>
      <c r="L298"/>
      <c r="M298"/>
      <c r="N298" s="384">
        <v>36</v>
      </c>
      <c r="O298"/>
      <c r="P298"/>
      <c r="Q298"/>
      <c r="R298" s="384">
        <v>0</v>
      </c>
      <c r="S298" s="383">
        <v>0.33700000000000002</v>
      </c>
      <c r="T298"/>
      <c r="U298"/>
      <c r="V298" s="383">
        <v>0.186</v>
      </c>
      <c r="W298" s="383">
        <v>9.4E-2</v>
      </c>
      <c r="X298"/>
      <c r="Y298"/>
      <c r="Z298"/>
      <c r="AA298"/>
      <c r="AB298"/>
      <c r="AC298" s="385">
        <v>32.4</v>
      </c>
      <c r="AD298"/>
      <c r="AE298"/>
      <c r="AF298"/>
      <c r="AG298"/>
      <c r="AH298" s="403">
        <v>64.8</v>
      </c>
      <c r="AI298"/>
      <c r="AJ298" s="385">
        <v>24.4</v>
      </c>
      <c r="AK298"/>
      <c r="AL298" s="385">
        <v>7.1</v>
      </c>
      <c r="AM298" s="383">
        <v>8.6999999999999994E-2</v>
      </c>
      <c r="AN298"/>
      <c r="AO298" s="385">
        <v>10.4</v>
      </c>
      <c r="AP298" s="396">
        <f t="shared" si="505"/>
        <v>100</v>
      </c>
      <c r="AQ298" s="397">
        <f t="shared" si="505"/>
        <v>0.92</v>
      </c>
      <c r="AR298"/>
      <c r="AS298"/>
      <c r="AT298"/>
      <c r="AU298"/>
      <c r="AV298" s="383">
        <v>15.912000000000001</v>
      </c>
      <c r="AW298" s="383">
        <v>13.611000000000001</v>
      </c>
      <c r="AX298"/>
      <c r="AY298"/>
      <c r="AZ298"/>
      <c r="BA298"/>
      <c r="BB298"/>
      <c r="BC298"/>
      <c r="BD298" s="382">
        <v>33.33</v>
      </c>
      <c r="BE298" s="382"/>
      <c r="BF298" s="382">
        <v>15.16</v>
      </c>
      <c r="BG298"/>
      <c r="BH298"/>
      <c r="BI298"/>
      <c r="BJ298"/>
      <c r="BK298"/>
      <c r="BL298"/>
      <c r="BM298"/>
    </row>
    <row r="299" spans="1:65" x14ac:dyDescent="0.25">
      <c r="A299" s="232">
        <v>41570</v>
      </c>
      <c r="B299" s="382">
        <v>6.13</v>
      </c>
      <c r="C299" s="383">
        <v>5.23</v>
      </c>
      <c r="D299"/>
      <c r="E299"/>
      <c r="F299"/>
      <c r="G299"/>
      <c r="H299" s="382">
        <v>8.44</v>
      </c>
      <c r="I299" s="396">
        <f>(I297+I298)/2</f>
        <v>2.0524999999999998</v>
      </c>
      <c r="J299"/>
      <c r="K299"/>
      <c r="L299"/>
      <c r="M299"/>
      <c r="N299" s="384">
        <v>37</v>
      </c>
      <c r="O299"/>
      <c r="P299"/>
      <c r="Q299"/>
      <c r="R299" s="384">
        <v>0</v>
      </c>
      <c r="S299" s="383">
        <v>1.1839999999999999</v>
      </c>
      <c r="T299"/>
      <c r="U299"/>
      <c r="V299" s="383">
        <v>0.107</v>
      </c>
      <c r="W299" s="383">
        <v>9.6000000000000002E-2</v>
      </c>
      <c r="X299"/>
      <c r="Y299"/>
      <c r="Z299"/>
      <c r="AA299"/>
      <c r="AB299"/>
      <c r="AC299" s="385">
        <v>31.3</v>
      </c>
      <c r="AD299"/>
      <c r="AE299"/>
      <c r="AF299"/>
      <c r="AG299"/>
      <c r="AH299" s="403">
        <v>62.6</v>
      </c>
      <c r="AI299"/>
      <c r="AJ299" s="385">
        <v>23.9</v>
      </c>
      <c r="AK299"/>
      <c r="AL299" s="385">
        <v>7.4</v>
      </c>
      <c r="AM299" s="383">
        <v>6.8000000000000005E-2</v>
      </c>
      <c r="AN299"/>
      <c r="AO299" s="385">
        <v>9.9</v>
      </c>
      <c r="AP299" s="396">
        <f t="shared" si="505"/>
        <v>100</v>
      </c>
      <c r="AQ299" s="397">
        <f t="shared" si="505"/>
        <v>0.92</v>
      </c>
      <c r="AR299"/>
      <c r="AS299"/>
      <c r="AT299"/>
      <c r="AU299"/>
      <c r="AV299" s="397">
        <f>(AV297+AV298)/2</f>
        <v>15.048</v>
      </c>
      <c r="AW299" s="397">
        <f>(AW297+AW298)/2</f>
        <v>13.301500000000001</v>
      </c>
      <c r="AX299"/>
      <c r="AY299"/>
      <c r="AZ299"/>
      <c r="BA299"/>
      <c r="BB299"/>
      <c r="BC299"/>
      <c r="BD299" s="382">
        <v>29.81</v>
      </c>
      <c r="BE299" s="378"/>
      <c r="BF299" s="382">
        <v>12.38</v>
      </c>
      <c r="BG299"/>
      <c r="BH299"/>
      <c r="BI299"/>
      <c r="BJ299"/>
      <c r="BK299"/>
      <c r="BL299"/>
      <c r="BM299"/>
    </row>
    <row r="300" spans="1:65" x14ac:dyDescent="0.25">
      <c r="A300" s="232">
        <v>41571</v>
      </c>
      <c r="B300" s="382">
        <v>6.32</v>
      </c>
      <c r="C300" s="383">
        <v>5.13</v>
      </c>
      <c r="D300"/>
      <c r="E300"/>
      <c r="F300"/>
      <c r="G300"/>
      <c r="H300" s="382">
        <v>6.93</v>
      </c>
      <c r="I300" s="396">
        <f>(I298+I299)/2</f>
        <v>2.0737499999999995</v>
      </c>
      <c r="J300"/>
      <c r="K300"/>
      <c r="L300"/>
      <c r="M300"/>
      <c r="N300" s="384">
        <v>36</v>
      </c>
      <c r="O300"/>
      <c r="P300"/>
      <c r="Q300"/>
      <c r="R300" s="384">
        <v>0</v>
      </c>
      <c r="S300" s="397">
        <f>(S298+S299)/2</f>
        <v>0.76049999999999995</v>
      </c>
      <c r="T300"/>
      <c r="U300"/>
      <c r="V300" s="383">
        <v>0.112</v>
      </c>
      <c r="W300" s="383">
        <v>8.3000000000000004E-2</v>
      </c>
      <c r="X300"/>
      <c r="Y300"/>
      <c r="Z300"/>
      <c r="AA300"/>
      <c r="AB300"/>
      <c r="AC300" s="385">
        <v>31.6</v>
      </c>
      <c r="AD300"/>
      <c r="AE300"/>
      <c r="AF300"/>
      <c r="AG300"/>
      <c r="AH300" s="403">
        <v>63.1</v>
      </c>
      <c r="AI300"/>
      <c r="AJ300" s="385">
        <v>24.2</v>
      </c>
      <c r="AK300"/>
      <c r="AL300" s="385">
        <v>7.8</v>
      </c>
      <c r="AM300" s="383">
        <v>6.6000000000000003E-2</v>
      </c>
      <c r="AN300"/>
      <c r="AO300" s="385">
        <v>9.9</v>
      </c>
      <c r="AP300" s="396">
        <f t="shared" si="505"/>
        <v>100</v>
      </c>
      <c r="AQ300" s="397">
        <f t="shared" si="505"/>
        <v>0.92</v>
      </c>
      <c r="AR300"/>
      <c r="AS300"/>
      <c r="AT300"/>
      <c r="AU300"/>
      <c r="AV300" s="383">
        <v>14.994</v>
      </c>
      <c r="AW300" s="383">
        <v>13.762</v>
      </c>
      <c r="AX300"/>
      <c r="AY300"/>
      <c r="AZ300"/>
      <c r="BA300"/>
      <c r="BB300"/>
      <c r="BC300"/>
      <c r="BD300" s="382">
        <v>32.51</v>
      </c>
      <c r="BE300" s="378"/>
      <c r="BF300" s="382">
        <v>14.79</v>
      </c>
      <c r="BG300"/>
      <c r="BH300"/>
      <c r="BI300"/>
      <c r="BJ300"/>
      <c r="BK300"/>
      <c r="BL300"/>
      <c r="BM300"/>
    </row>
    <row r="301" spans="1:65" x14ac:dyDescent="0.25">
      <c r="A301" s="232">
        <v>41572</v>
      </c>
      <c r="B301" s="344">
        <v>6.21</v>
      </c>
      <c r="C301" s="345">
        <v>5.1630000000000003</v>
      </c>
      <c r="D301"/>
      <c r="E301"/>
      <c r="F301"/>
      <c r="G301"/>
      <c r="H301" s="344">
        <v>6.82</v>
      </c>
      <c r="I301" s="344">
        <v>2.13</v>
      </c>
      <c r="J301"/>
      <c r="K301"/>
      <c r="L301"/>
      <c r="M301"/>
      <c r="N301" s="346">
        <v>37</v>
      </c>
      <c r="O301"/>
      <c r="P301"/>
      <c r="Q301"/>
      <c r="R301" s="346">
        <v>0</v>
      </c>
      <c r="S301" s="345">
        <v>1.7210000000000001</v>
      </c>
      <c r="T301"/>
      <c r="U301"/>
      <c r="V301" s="345">
        <v>6.2E-2</v>
      </c>
      <c r="W301" s="345">
        <v>9.2999999999999999E-2</v>
      </c>
      <c r="X301"/>
      <c r="Y301"/>
      <c r="Z301"/>
      <c r="AA301"/>
      <c r="AB301"/>
      <c r="AC301" s="347">
        <v>31.3</v>
      </c>
      <c r="AD301"/>
      <c r="AE301"/>
      <c r="AF301"/>
      <c r="AG301"/>
      <c r="AH301" s="395">
        <v>62.6</v>
      </c>
      <c r="AI301"/>
      <c r="AJ301" s="347">
        <v>25.6</v>
      </c>
      <c r="AK301"/>
      <c r="AL301" s="347">
        <v>7.4</v>
      </c>
      <c r="AM301" s="345">
        <v>7.0999999999999994E-2</v>
      </c>
      <c r="AN301"/>
      <c r="AO301" s="347">
        <v>9.5</v>
      </c>
      <c r="AP301" s="396">
        <f t="shared" si="505"/>
        <v>100</v>
      </c>
      <c r="AQ301" s="397">
        <f t="shared" si="505"/>
        <v>0.92</v>
      </c>
      <c r="AR301"/>
      <c r="AS301"/>
      <c r="AT301"/>
      <c r="AU301"/>
      <c r="AV301" s="345">
        <v>14.705</v>
      </c>
      <c r="AW301" s="345">
        <v>13.991</v>
      </c>
      <c r="AX301"/>
      <c r="AY301"/>
      <c r="AZ301"/>
      <c r="BA301"/>
      <c r="BB301"/>
      <c r="BC301"/>
      <c r="BD301" s="382">
        <v>30.04</v>
      </c>
      <c r="BE301" s="344"/>
      <c r="BF301" s="344">
        <v>13.57</v>
      </c>
      <c r="BG301"/>
      <c r="BH301"/>
      <c r="BI301"/>
      <c r="BJ301"/>
      <c r="BK301"/>
      <c r="BL301"/>
      <c r="BM301"/>
    </row>
    <row r="302" spans="1:65" x14ac:dyDescent="0.25">
      <c r="A302" s="232">
        <v>41573</v>
      </c>
      <c r="B302" s="344">
        <v>6.12</v>
      </c>
      <c r="C302" s="345">
        <v>5.17</v>
      </c>
      <c r="D302"/>
      <c r="E302"/>
      <c r="F302"/>
      <c r="G302"/>
      <c r="H302" s="344">
        <v>7.58</v>
      </c>
      <c r="I302" s="396">
        <f>(I300+I301)/2</f>
        <v>2.1018749999999997</v>
      </c>
      <c r="J302"/>
      <c r="K302"/>
      <c r="L302"/>
      <c r="M302"/>
      <c r="N302" s="346">
        <v>37</v>
      </c>
      <c r="O302"/>
      <c r="P302"/>
      <c r="Q302"/>
      <c r="R302" s="346">
        <v>0</v>
      </c>
      <c r="S302" s="345">
        <v>0.76700000000000002</v>
      </c>
      <c r="T302"/>
      <c r="U302"/>
      <c r="V302" s="345">
        <v>9.6000000000000002E-2</v>
      </c>
      <c r="W302" s="345">
        <v>8.2000000000000003E-2</v>
      </c>
      <c r="X302"/>
      <c r="Y302"/>
      <c r="Z302"/>
      <c r="AA302"/>
      <c r="AB302"/>
      <c r="AC302" s="347">
        <v>32.4</v>
      </c>
      <c r="AD302"/>
      <c r="AE302"/>
      <c r="AF302"/>
      <c r="AG302"/>
      <c r="AH302" s="395">
        <v>64.8</v>
      </c>
      <c r="AI302"/>
      <c r="AJ302" s="347">
        <v>26.2</v>
      </c>
      <c r="AK302"/>
      <c r="AL302" s="347">
        <v>6.9</v>
      </c>
      <c r="AM302" s="345">
        <v>6.3E-2</v>
      </c>
      <c r="AN302"/>
      <c r="AO302" s="347">
        <v>9.5</v>
      </c>
      <c r="AP302" s="396">
        <f t="shared" si="505"/>
        <v>100</v>
      </c>
      <c r="AQ302" s="397">
        <f t="shared" si="505"/>
        <v>0.92</v>
      </c>
      <c r="AR302"/>
      <c r="AS302"/>
      <c r="AT302"/>
      <c r="AU302"/>
      <c r="AV302" s="345">
        <v>14.641999999999999</v>
      </c>
      <c r="AW302" s="345">
        <v>7.58</v>
      </c>
      <c r="AX302"/>
      <c r="AY302"/>
      <c r="AZ302"/>
      <c r="BA302"/>
      <c r="BB302"/>
      <c r="BC302"/>
      <c r="BD302" s="344">
        <v>30.04</v>
      </c>
      <c r="BE302" s="344"/>
      <c r="BF302" s="344">
        <v>12.59</v>
      </c>
      <c r="BG302"/>
      <c r="BH302"/>
      <c r="BI302"/>
      <c r="BJ302"/>
      <c r="BK302"/>
      <c r="BL302"/>
      <c r="BM302"/>
    </row>
    <row r="303" spans="1:65" x14ac:dyDescent="0.25">
      <c r="A303" s="232">
        <v>41574</v>
      </c>
      <c r="B303" s="344">
        <v>6.37</v>
      </c>
      <c r="C303" s="345">
        <v>5.16</v>
      </c>
      <c r="D303"/>
      <c r="E303"/>
      <c r="F303"/>
      <c r="G303"/>
      <c r="H303" s="344">
        <v>7.88</v>
      </c>
      <c r="I303" s="344">
        <v>2.12</v>
      </c>
      <c r="J303"/>
      <c r="K303"/>
      <c r="L303"/>
      <c r="M303"/>
      <c r="N303" s="346">
        <v>30</v>
      </c>
      <c r="O303"/>
      <c r="P303"/>
      <c r="Q303"/>
      <c r="R303" s="346">
        <v>0</v>
      </c>
      <c r="S303" s="345">
        <v>0.85399999999999998</v>
      </c>
      <c r="T303"/>
      <c r="U303"/>
      <c r="V303" s="345">
        <v>7.8E-2</v>
      </c>
      <c r="W303" s="345">
        <v>8.5999999999999993E-2</v>
      </c>
      <c r="X303"/>
      <c r="Y303"/>
      <c r="Z303"/>
      <c r="AA303"/>
      <c r="AB303"/>
      <c r="AC303" s="347">
        <v>31.4</v>
      </c>
      <c r="AD303"/>
      <c r="AE303"/>
      <c r="AF303"/>
      <c r="AG303"/>
      <c r="AH303" s="395">
        <v>62.8</v>
      </c>
      <c r="AI303"/>
      <c r="AJ303" s="347">
        <v>24.5</v>
      </c>
      <c r="AK303"/>
      <c r="AL303" s="347">
        <v>7.2</v>
      </c>
      <c r="AM303" s="345">
        <v>7.0000000000000007E-2</v>
      </c>
      <c r="AN303"/>
      <c r="AO303" s="347">
        <v>9.4</v>
      </c>
      <c r="AP303" s="396">
        <f t="shared" si="505"/>
        <v>100</v>
      </c>
      <c r="AQ303" s="397">
        <f t="shared" si="505"/>
        <v>0.92</v>
      </c>
      <c r="AR303"/>
      <c r="AS303"/>
      <c r="AT303"/>
      <c r="AU303"/>
      <c r="AV303" s="202">
        <v>13.87</v>
      </c>
      <c r="AW303" s="345">
        <v>12.69</v>
      </c>
      <c r="AX303"/>
      <c r="AY303"/>
      <c r="AZ303"/>
      <c r="BA303"/>
      <c r="BB303"/>
      <c r="BC303"/>
      <c r="BD303" s="344">
        <v>30.82</v>
      </c>
      <c r="BE303" s="344"/>
      <c r="BF303" s="344">
        <v>30.68</v>
      </c>
      <c r="BG303"/>
      <c r="BH303"/>
      <c r="BI303"/>
      <c r="BJ303"/>
      <c r="BK303"/>
      <c r="BL303"/>
      <c r="BM303"/>
    </row>
    <row r="304" spans="1:65" x14ac:dyDescent="0.25">
      <c r="A304" s="232">
        <v>41575</v>
      </c>
      <c r="B304" s="396">
        <f t="shared" ref="B304:C304" si="516">(B302+B303)/2</f>
        <v>6.2450000000000001</v>
      </c>
      <c r="C304" s="397">
        <f t="shared" si="516"/>
        <v>5.165</v>
      </c>
      <c r="D304"/>
      <c r="E304"/>
      <c r="F304"/>
      <c r="G304"/>
      <c r="H304" s="396">
        <f t="shared" ref="H304:I304" si="517">(H302+H303)/2</f>
        <v>7.73</v>
      </c>
      <c r="I304" s="396">
        <f t="shared" si="517"/>
        <v>2.1109374999999999</v>
      </c>
      <c r="J304"/>
      <c r="K304"/>
      <c r="L304"/>
      <c r="M304"/>
      <c r="N304" s="398">
        <f t="shared" ref="N304" si="518">(N302+N303)/2</f>
        <v>33.5</v>
      </c>
      <c r="O304"/>
      <c r="P304"/>
      <c r="Q304"/>
      <c r="R304" s="398">
        <f t="shared" ref="R304:S304" si="519">(R302+R303)/2</f>
        <v>0</v>
      </c>
      <c r="S304" s="397">
        <f t="shared" si="519"/>
        <v>0.8105</v>
      </c>
      <c r="T304"/>
      <c r="U304"/>
      <c r="V304" s="397">
        <f t="shared" ref="V304:W304" si="520">(V302+V303)/2</f>
        <v>8.6999999999999994E-2</v>
      </c>
      <c r="W304" s="397">
        <f t="shared" si="520"/>
        <v>8.3999999999999991E-2</v>
      </c>
      <c r="X304"/>
      <c r="Y304"/>
      <c r="Z304"/>
      <c r="AA304"/>
      <c r="AB304"/>
      <c r="AC304" s="399">
        <f t="shared" ref="AC304" si="521">(AC302+AC303)/2</f>
        <v>31.9</v>
      </c>
      <c r="AD304"/>
      <c r="AE304"/>
      <c r="AF304"/>
      <c r="AG304"/>
      <c r="AH304" s="400">
        <f t="shared" ref="AH304" si="522">(AH302+AH303)/2</f>
        <v>63.8</v>
      </c>
      <c r="AI304"/>
      <c r="AJ304" s="399">
        <f t="shared" ref="AJ304" si="523">(AJ302+AJ303)/2</f>
        <v>25.35</v>
      </c>
      <c r="AK304"/>
      <c r="AL304" s="399">
        <f t="shared" ref="AL304:AM304" si="524">(AL302+AL303)/2</f>
        <v>7.0500000000000007</v>
      </c>
      <c r="AM304" s="397">
        <f t="shared" si="524"/>
        <v>6.6500000000000004E-2</v>
      </c>
      <c r="AN304"/>
      <c r="AO304" s="399">
        <f t="shared" ref="AO304" si="525">(AO302+AO303)/2</f>
        <v>9.4499999999999993</v>
      </c>
      <c r="AP304" s="396">
        <f t="shared" si="505"/>
        <v>100</v>
      </c>
      <c r="AQ304" s="397">
        <f t="shared" si="505"/>
        <v>0.92</v>
      </c>
      <c r="AR304"/>
      <c r="AS304"/>
      <c r="AT304"/>
      <c r="AU304"/>
      <c r="AV304" s="397">
        <f t="shared" ref="AV304:AW304" si="526">(AV302+AV303)/2</f>
        <v>14.256</v>
      </c>
      <c r="AW304" s="397">
        <f t="shared" si="526"/>
        <v>10.135</v>
      </c>
      <c r="AX304"/>
      <c r="AY304"/>
      <c r="AZ304"/>
      <c r="BA304"/>
      <c r="BB304"/>
      <c r="BC304"/>
      <c r="BD304" s="344">
        <v>13.51</v>
      </c>
      <c r="BE304" s="344"/>
      <c r="BF304" s="397">
        <f>(BF302+BF303)/2</f>
        <v>21.634999999999998</v>
      </c>
      <c r="BG304"/>
      <c r="BH304"/>
      <c r="BI304"/>
      <c r="BJ304"/>
      <c r="BK304"/>
      <c r="BL304"/>
      <c r="BM304"/>
    </row>
    <row r="305" spans="1:65" x14ac:dyDescent="0.25">
      <c r="A305" s="232">
        <v>41576</v>
      </c>
      <c r="B305" s="344">
        <v>6.63</v>
      </c>
      <c r="C305" s="345">
        <v>5.03</v>
      </c>
      <c r="D305"/>
      <c r="E305"/>
      <c r="F305"/>
      <c r="G305"/>
      <c r="H305" s="344">
        <v>7.21</v>
      </c>
      <c r="I305" s="344">
        <v>2.2599999999999998</v>
      </c>
      <c r="J305"/>
      <c r="K305"/>
      <c r="L305"/>
      <c r="M305"/>
      <c r="N305" s="346">
        <v>34</v>
      </c>
      <c r="O305"/>
      <c r="P305"/>
      <c r="Q305"/>
      <c r="R305" s="346">
        <v>0</v>
      </c>
      <c r="S305" s="345">
        <v>0.61899999999999999</v>
      </c>
      <c r="T305"/>
      <c r="U305"/>
      <c r="V305" s="345">
        <v>7.9000000000000001E-2</v>
      </c>
      <c r="W305" s="345">
        <v>8.3000000000000004E-2</v>
      </c>
      <c r="X305"/>
      <c r="Y305"/>
      <c r="Z305"/>
      <c r="AA305"/>
      <c r="AB305"/>
      <c r="AC305" s="347">
        <v>31.5</v>
      </c>
      <c r="AD305"/>
      <c r="AE305"/>
      <c r="AF305"/>
      <c r="AG305"/>
      <c r="AH305" s="395">
        <v>62.9</v>
      </c>
      <c r="AI305"/>
      <c r="AJ305" s="347">
        <v>25.3</v>
      </c>
      <c r="AK305"/>
      <c r="AL305" s="347">
        <v>8.6</v>
      </c>
      <c r="AM305" s="345">
        <v>0.14599999999999999</v>
      </c>
      <c r="AN305"/>
      <c r="AO305" s="347">
        <v>8.4</v>
      </c>
      <c r="AP305" s="396">
        <f t="shared" si="505"/>
        <v>100</v>
      </c>
      <c r="AQ305" s="397">
        <f t="shared" si="505"/>
        <v>0.92</v>
      </c>
      <c r="AR305"/>
      <c r="AS305"/>
      <c r="AT305"/>
      <c r="AU305"/>
      <c r="AV305" s="345">
        <v>14.317</v>
      </c>
      <c r="AW305" s="345">
        <v>13.143000000000001</v>
      </c>
      <c r="AX305"/>
      <c r="AY305"/>
      <c r="AZ305"/>
      <c r="BA305"/>
      <c r="BB305"/>
      <c r="BC305"/>
      <c r="BD305" s="397">
        <f t="shared" si="506"/>
        <v>22.164999999999999</v>
      </c>
      <c r="BE305" s="344"/>
      <c r="BF305" s="344">
        <v>16.72</v>
      </c>
      <c r="BG305"/>
      <c r="BH305"/>
      <c r="BI305"/>
      <c r="BJ305"/>
      <c r="BK305"/>
      <c r="BL305"/>
      <c r="BM305"/>
    </row>
    <row r="306" spans="1:65" x14ac:dyDescent="0.25">
      <c r="A306" s="232">
        <v>41577</v>
      </c>
      <c r="B306" s="344">
        <v>6.54</v>
      </c>
      <c r="C306" s="345">
        <v>4.99</v>
      </c>
      <c r="D306"/>
      <c r="E306"/>
      <c r="F306"/>
      <c r="G306"/>
      <c r="H306" s="344">
        <v>6.76</v>
      </c>
      <c r="I306" s="344">
        <v>2.21</v>
      </c>
      <c r="J306"/>
      <c r="K306"/>
      <c r="L306"/>
      <c r="M306"/>
      <c r="N306" s="346">
        <v>32</v>
      </c>
      <c r="O306"/>
      <c r="P306"/>
      <c r="Q306"/>
      <c r="R306" s="346">
        <v>0</v>
      </c>
      <c r="S306" s="345">
        <v>0.75600000000000001</v>
      </c>
      <c r="T306"/>
      <c r="U306"/>
      <c r="V306" s="345">
        <v>6.9000000000000006E-2</v>
      </c>
      <c r="W306" s="345">
        <v>0.13</v>
      </c>
      <c r="X306"/>
      <c r="Y306"/>
      <c r="Z306"/>
      <c r="AA306"/>
      <c r="AB306"/>
      <c r="AC306" s="347">
        <v>31</v>
      </c>
      <c r="AD306"/>
      <c r="AE306"/>
      <c r="AF306"/>
      <c r="AG306"/>
      <c r="AH306" s="395">
        <v>62</v>
      </c>
      <c r="AI306"/>
      <c r="AJ306" s="347">
        <v>23.6</v>
      </c>
      <c r="AK306"/>
      <c r="AL306" s="347">
        <v>8.4</v>
      </c>
      <c r="AM306" s="345">
        <v>0.124</v>
      </c>
      <c r="AN306"/>
      <c r="AO306" s="347">
        <v>8.4</v>
      </c>
      <c r="AP306" s="396">
        <f t="shared" ref="AP306:AQ321" si="527">(AP304+AP305)/2</f>
        <v>100</v>
      </c>
      <c r="AQ306" s="397">
        <f t="shared" si="527"/>
        <v>0.92</v>
      </c>
      <c r="AR306"/>
      <c r="AS306"/>
      <c r="AT306"/>
      <c r="AU306"/>
      <c r="AV306" s="345">
        <v>14.225</v>
      </c>
      <c r="AW306" s="345">
        <v>13.034000000000001</v>
      </c>
      <c r="AX306"/>
      <c r="AY306"/>
      <c r="AZ306"/>
      <c r="BA306"/>
      <c r="BB306"/>
      <c r="BC306"/>
      <c r="BD306" s="344">
        <v>29.11</v>
      </c>
      <c r="BE306" s="344"/>
      <c r="BF306" s="344">
        <v>11.28</v>
      </c>
      <c r="BG306"/>
      <c r="BH306"/>
      <c r="BI306"/>
      <c r="BJ306"/>
      <c r="BK306"/>
      <c r="BL306"/>
      <c r="BM306"/>
    </row>
    <row r="307" spans="1:65" x14ac:dyDescent="0.25">
      <c r="A307" s="232">
        <v>41578</v>
      </c>
      <c r="B307" s="344">
        <v>6.48</v>
      </c>
      <c r="C307" s="345">
        <v>5.12</v>
      </c>
      <c r="D307"/>
      <c r="E307"/>
      <c r="F307"/>
      <c r="G307"/>
      <c r="H307" s="344">
        <v>7.94</v>
      </c>
      <c r="I307" s="344">
        <v>2.14</v>
      </c>
      <c r="J307"/>
      <c r="K307"/>
      <c r="L307"/>
      <c r="M307"/>
      <c r="N307" s="346">
        <v>35</v>
      </c>
      <c r="O307"/>
      <c r="P307"/>
      <c r="Q307"/>
      <c r="R307" s="346">
        <v>0</v>
      </c>
      <c r="S307" s="345">
        <v>0.70399999999999996</v>
      </c>
      <c r="T307"/>
      <c r="U307"/>
      <c r="V307" s="345">
        <v>8.4000000000000005E-2</v>
      </c>
      <c r="W307" s="345">
        <v>9.0999999999999998E-2</v>
      </c>
      <c r="X307"/>
      <c r="Y307"/>
      <c r="Z307"/>
      <c r="AA307"/>
      <c r="AB307"/>
      <c r="AC307" s="347">
        <v>31.4</v>
      </c>
      <c r="AD307"/>
      <c r="AE307"/>
      <c r="AF307"/>
      <c r="AG307"/>
      <c r="AH307" s="395">
        <v>62.8</v>
      </c>
      <c r="AI307"/>
      <c r="AJ307" s="347">
        <v>22.4</v>
      </c>
      <c r="AK307"/>
      <c r="AL307" s="347">
        <v>7.9</v>
      </c>
      <c r="AM307" s="345">
        <v>9.9000000000000005E-2</v>
      </c>
      <c r="AN307"/>
      <c r="AO307" s="347">
        <v>8.4</v>
      </c>
      <c r="AP307" s="396">
        <f t="shared" si="527"/>
        <v>100</v>
      </c>
      <c r="AQ307" s="397">
        <f t="shared" si="527"/>
        <v>0.92</v>
      </c>
      <c r="AR307"/>
      <c r="AS307"/>
      <c r="AT307"/>
      <c r="AU307"/>
      <c r="AV307" s="345">
        <v>13.815</v>
      </c>
      <c r="AW307" s="345">
        <v>12.6</v>
      </c>
      <c r="AX307"/>
      <c r="AY307"/>
      <c r="AZ307"/>
      <c r="BA307"/>
      <c r="BB307"/>
      <c r="BC307"/>
      <c r="BD307" s="344">
        <v>29.57</v>
      </c>
      <c r="BE307" s="344"/>
      <c r="BF307" s="344">
        <v>11.19</v>
      </c>
      <c r="BG307"/>
      <c r="BH307"/>
      <c r="BI307"/>
      <c r="BJ307"/>
      <c r="BK307"/>
      <c r="BL307"/>
      <c r="BM307"/>
    </row>
    <row r="308" spans="1:65" x14ac:dyDescent="0.25">
      <c r="A308" s="232">
        <v>41579</v>
      </c>
      <c r="B308" s="344">
        <v>6.41</v>
      </c>
      <c r="C308" s="345">
        <v>5.15</v>
      </c>
      <c r="D308"/>
      <c r="E308"/>
      <c r="F308"/>
      <c r="G308"/>
      <c r="H308" s="344">
        <v>8.1300000000000008</v>
      </c>
      <c r="I308" s="344">
        <v>2.1800000000000002</v>
      </c>
      <c r="J308"/>
      <c r="K308"/>
      <c r="L308"/>
      <c r="M308"/>
      <c r="N308" s="346">
        <v>30</v>
      </c>
      <c r="O308"/>
      <c r="P308"/>
      <c r="Q308"/>
      <c r="R308" s="346">
        <v>0</v>
      </c>
      <c r="S308" s="345">
        <v>0.67100000000000004</v>
      </c>
      <c r="T308"/>
      <c r="U308"/>
      <c r="V308" s="345">
        <v>7.3999999999999996E-2</v>
      </c>
      <c r="W308" s="345">
        <v>8.7999999999999995E-2</v>
      </c>
      <c r="X308"/>
      <c r="Y308"/>
      <c r="Z308"/>
      <c r="AA308"/>
      <c r="AB308"/>
      <c r="AC308" s="347">
        <v>29.2</v>
      </c>
      <c r="AD308"/>
      <c r="AE308"/>
      <c r="AF308"/>
      <c r="AG308"/>
      <c r="AH308" s="395">
        <v>58.4</v>
      </c>
      <c r="AI308"/>
      <c r="AJ308" s="347">
        <v>23.3</v>
      </c>
      <c r="AK308"/>
      <c r="AL308" s="347">
        <v>6.9</v>
      </c>
      <c r="AM308" s="397">
        <f>(AM306+AM307)/2</f>
        <v>0.1115</v>
      </c>
      <c r="AN308"/>
      <c r="AO308" s="347">
        <v>8.3000000000000007</v>
      </c>
      <c r="AP308" s="396">
        <f t="shared" si="527"/>
        <v>100</v>
      </c>
      <c r="AQ308" s="397">
        <f t="shared" si="527"/>
        <v>0.92</v>
      </c>
      <c r="AR308"/>
      <c r="AS308"/>
      <c r="AT308"/>
      <c r="AU308"/>
      <c r="AV308" s="345">
        <v>13.86</v>
      </c>
      <c r="AW308" s="345">
        <v>12.69</v>
      </c>
      <c r="AX308"/>
      <c r="AY308"/>
      <c r="AZ308"/>
      <c r="BA308"/>
      <c r="BB308"/>
      <c r="BC308"/>
      <c r="BD308" s="344">
        <v>30.29</v>
      </c>
      <c r="BE308" s="344"/>
      <c r="BF308" s="344">
        <v>13.95</v>
      </c>
      <c r="BG308"/>
      <c r="BH308"/>
      <c r="BI308"/>
      <c r="BJ308"/>
      <c r="BK308"/>
      <c r="BL308"/>
      <c r="BM308"/>
    </row>
    <row r="309" spans="1:65" x14ac:dyDescent="0.25">
      <c r="A309" s="232">
        <v>41580</v>
      </c>
      <c r="B309" s="344">
        <v>5.78</v>
      </c>
      <c r="C309" s="345">
        <v>5.16</v>
      </c>
      <c r="D309"/>
      <c r="E309"/>
      <c r="F309"/>
      <c r="G309"/>
      <c r="H309" s="396">
        <f>(H307+H308)/2</f>
        <v>8.0350000000000001</v>
      </c>
      <c r="I309" s="396">
        <f>(I307+I308)/2</f>
        <v>2.16</v>
      </c>
      <c r="J309"/>
      <c r="K309"/>
      <c r="L309"/>
      <c r="M309"/>
      <c r="N309" s="346">
        <v>33</v>
      </c>
      <c r="O309"/>
      <c r="P309"/>
      <c r="Q309"/>
      <c r="R309" s="346">
        <v>0</v>
      </c>
      <c r="S309" s="345">
        <v>0.59799999999999998</v>
      </c>
      <c r="T309"/>
      <c r="U309"/>
      <c r="V309" s="345">
        <v>8.5999999999999993E-2</v>
      </c>
      <c r="W309" s="345">
        <v>8.4000000000000005E-2</v>
      </c>
      <c r="X309"/>
      <c r="Y309"/>
      <c r="Z309"/>
      <c r="AA309"/>
      <c r="AB309"/>
      <c r="AC309" s="347">
        <v>31.6</v>
      </c>
      <c r="AD309"/>
      <c r="AE309"/>
      <c r="AF309"/>
      <c r="AG309"/>
      <c r="AH309" s="395">
        <v>63.2</v>
      </c>
      <c r="AI309"/>
      <c r="AJ309" s="347">
        <v>23.7</v>
      </c>
      <c r="AK309"/>
      <c r="AL309" s="347">
        <v>6.7</v>
      </c>
      <c r="AM309" s="345">
        <v>4.7E-2</v>
      </c>
      <c r="AN309"/>
      <c r="AO309" s="347">
        <v>7</v>
      </c>
      <c r="AP309" s="396">
        <f t="shared" si="527"/>
        <v>100</v>
      </c>
      <c r="AQ309" s="397">
        <f t="shared" si="527"/>
        <v>0.92</v>
      </c>
      <c r="AR309"/>
      <c r="AS309"/>
      <c r="AT309"/>
      <c r="AU309"/>
      <c r="AV309" s="345">
        <v>13.625999999999999</v>
      </c>
      <c r="AW309" s="345">
        <v>12.422000000000001</v>
      </c>
      <c r="AX309"/>
      <c r="AY309"/>
      <c r="AZ309"/>
      <c r="BA309"/>
      <c r="BB309"/>
      <c r="BC309"/>
      <c r="BD309" s="344">
        <v>31.96</v>
      </c>
      <c r="BE309" s="344"/>
      <c r="BF309" s="344">
        <v>16.21</v>
      </c>
      <c r="BG309"/>
      <c r="BH309"/>
      <c r="BI309"/>
      <c r="BJ309"/>
      <c r="BK309"/>
      <c r="BL309"/>
      <c r="BM309"/>
    </row>
    <row r="310" spans="1:65" x14ac:dyDescent="0.25">
      <c r="A310" s="232">
        <v>41581</v>
      </c>
      <c r="B310" s="344">
        <v>5.8</v>
      </c>
      <c r="C310" s="345">
        <v>5.16</v>
      </c>
      <c r="D310"/>
      <c r="E310"/>
      <c r="F310"/>
      <c r="G310"/>
      <c r="H310" s="344">
        <v>7.43</v>
      </c>
      <c r="I310" s="396">
        <f>(I308+I309)/2</f>
        <v>2.17</v>
      </c>
      <c r="J310"/>
      <c r="K310"/>
      <c r="L310"/>
      <c r="M310"/>
      <c r="N310" s="346">
        <v>34</v>
      </c>
      <c r="O310"/>
      <c r="P310"/>
      <c r="Q310"/>
      <c r="R310" s="346">
        <v>0</v>
      </c>
      <c r="S310" s="345">
        <v>0.84699999999999998</v>
      </c>
      <c r="T310"/>
      <c r="U310"/>
      <c r="V310" s="345">
        <v>8.8999999999999996E-2</v>
      </c>
      <c r="W310" s="345">
        <v>8.4000000000000005E-2</v>
      </c>
      <c r="X310"/>
      <c r="Y310"/>
      <c r="Z310"/>
      <c r="AA310"/>
      <c r="AB310"/>
      <c r="AC310" s="347">
        <v>31</v>
      </c>
      <c r="AD310"/>
      <c r="AE310"/>
      <c r="AF310"/>
      <c r="AG310"/>
      <c r="AH310" s="395">
        <v>62</v>
      </c>
      <c r="AI310"/>
      <c r="AJ310" s="347">
        <v>24.5</v>
      </c>
      <c r="AK310"/>
      <c r="AL310" s="347">
        <v>6.5</v>
      </c>
      <c r="AM310" s="345">
        <v>5.6000000000000001E-2</v>
      </c>
      <c r="AN310"/>
      <c r="AO310" s="347">
        <v>7.6</v>
      </c>
      <c r="AP310" s="396">
        <f t="shared" si="527"/>
        <v>100</v>
      </c>
      <c r="AQ310" s="397">
        <f t="shared" si="527"/>
        <v>0.92</v>
      </c>
      <c r="AR310"/>
      <c r="AS310"/>
      <c r="AT310"/>
      <c r="AU310"/>
      <c r="AV310" s="345">
        <v>14.31</v>
      </c>
      <c r="AW310" s="345">
        <v>13.16</v>
      </c>
      <c r="AX310"/>
      <c r="AY310"/>
      <c r="AZ310"/>
      <c r="BA310"/>
      <c r="BB310"/>
      <c r="BC310"/>
      <c r="BD310" s="344">
        <v>31.15</v>
      </c>
      <c r="BE310" s="344"/>
      <c r="BF310" s="344">
        <v>16.05</v>
      </c>
      <c r="BG310"/>
      <c r="BH310"/>
      <c r="BI310"/>
      <c r="BJ310"/>
      <c r="BK310"/>
      <c r="BL310"/>
      <c r="BM310"/>
    </row>
    <row r="311" spans="1:65" x14ac:dyDescent="0.25">
      <c r="A311" s="232">
        <v>41582</v>
      </c>
      <c r="B311" s="396">
        <f t="shared" ref="B311" si="528">(B309+B310)/2</f>
        <v>5.79</v>
      </c>
      <c r="C311" s="397">
        <f>(C309+C310)/2</f>
        <v>5.16</v>
      </c>
      <c r="D311"/>
      <c r="E311"/>
      <c r="F311"/>
      <c r="G311"/>
      <c r="H311" s="396">
        <f>(H309+H310)/2</f>
        <v>7.7324999999999999</v>
      </c>
      <c r="I311" s="396">
        <f>(I309+I310)/2</f>
        <v>2.165</v>
      </c>
      <c r="J311"/>
      <c r="K311"/>
      <c r="L311"/>
      <c r="M311"/>
      <c r="N311" s="398">
        <f t="shared" ref="N311" si="529">(N309+N310)/2</f>
        <v>33.5</v>
      </c>
      <c r="O311"/>
      <c r="P311"/>
      <c r="Q311"/>
      <c r="R311" s="398">
        <f t="shared" ref="R311" si="530">(R309+R310)/2</f>
        <v>0</v>
      </c>
      <c r="S311" s="397">
        <f>(S309+S310)/2</f>
        <v>0.72249999999999992</v>
      </c>
      <c r="T311"/>
      <c r="U311"/>
      <c r="V311" s="397">
        <f t="shared" ref="V311:W311" si="531">(V309+V310)/2</f>
        <v>8.7499999999999994E-2</v>
      </c>
      <c r="W311" s="397">
        <f t="shared" si="531"/>
        <v>8.4000000000000005E-2</v>
      </c>
      <c r="X311"/>
      <c r="Y311"/>
      <c r="Z311"/>
      <c r="AA311"/>
      <c r="AB311"/>
      <c r="AC311" s="399">
        <f t="shared" ref="AC311" si="532">(AC309+AC310)/2</f>
        <v>31.3</v>
      </c>
      <c r="AD311"/>
      <c r="AE311"/>
      <c r="AF311"/>
      <c r="AG311"/>
      <c r="AH311" s="400">
        <f t="shared" ref="AH311" si="533">(AH309+AH310)/2</f>
        <v>62.6</v>
      </c>
      <c r="AI311"/>
      <c r="AJ311" s="399">
        <f t="shared" ref="AJ311" si="534">(AJ309+AJ310)/2</f>
        <v>24.1</v>
      </c>
      <c r="AK311"/>
      <c r="AL311" s="399">
        <f t="shared" ref="AL311:AM311" si="535">(AL309+AL310)/2</f>
        <v>6.6</v>
      </c>
      <c r="AM311" s="397">
        <f t="shared" si="535"/>
        <v>5.1500000000000004E-2</v>
      </c>
      <c r="AN311"/>
      <c r="AO311" s="399">
        <f t="shared" ref="AO311" si="536">(AO309+AO310)/2</f>
        <v>7.3</v>
      </c>
      <c r="AP311" s="396">
        <f t="shared" si="527"/>
        <v>100</v>
      </c>
      <c r="AQ311" s="397">
        <f t="shared" si="527"/>
        <v>0.92</v>
      </c>
      <c r="AR311"/>
      <c r="AS311"/>
      <c r="AT311"/>
      <c r="AU311"/>
      <c r="AV311" s="345">
        <v>13.037000000000001</v>
      </c>
      <c r="AW311" s="345">
        <v>11.834</v>
      </c>
      <c r="AX311"/>
      <c r="AY311"/>
      <c r="AZ311"/>
      <c r="BA311"/>
      <c r="BB311"/>
      <c r="BC311"/>
      <c r="BD311" s="397">
        <f t="shared" si="506"/>
        <v>31.555</v>
      </c>
      <c r="BE311" s="344"/>
      <c r="BF311" s="397">
        <f>(BF309+BF310)/2</f>
        <v>16.130000000000003</v>
      </c>
      <c r="BG311"/>
      <c r="BH311"/>
      <c r="BI311"/>
      <c r="BJ311"/>
      <c r="BK311"/>
      <c r="BL311"/>
      <c r="BM311"/>
    </row>
    <row r="312" spans="1:65" x14ac:dyDescent="0.25">
      <c r="A312" s="232">
        <v>41583</v>
      </c>
      <c r="B312" s="344">
        <v>5.99</v>
      </c>
      <c r="C312" s="397">
        <v>5.17</v>
      </c>
      <c r="D312"/>
      <c r="E312"/>
      <c r="F312"/>
      <c r="G312"/>
      <c r="H312" s="344">
        <v>7.48</v>
      </c>
      <c r="I312" s="396">
        <f>(I310+I311)/2</f>
        <v>2.1675</v>
      </c>
      <c r="J312"/>
      <c r="K312"/>
      <c r="L312"/>
      <c r="M312"/>
      <c r="N312" s="346">
        <v>37</v>
      </c>
      <c r="O312"/>
      <c r="P312"/>
      <c r="Q312"/>
      <c r="R312" s="346">
        <v>0</v>
      </c>
      <c r="S312" s="345">
        <v>0.63800000000000001</v>
      </c>
      <c r="T312"/>
      <c r="U312"/>
      <c r="V312" s="345">
        <v>7.5999999999999998E-2</v>
      </c>
      <c r="W312" s="345">
        <v>8.5000000000000006E-2</v>
      </c>
      <c r="X312"/>
      <c r="Y312"/>
      <c r="Z312"/>
      <c r="AA312"/>
      <c r="AB312"/>
      <c r="AC312" s="347">
        <v>31.5</v>
      </c>
      <c r="AD312"/>
      <c r="AE312"/>
      <c r="AF312"/>
      <c r="AG312"/>
      <c r="AH312" s="395">
        <v>63</v>
      </c>
      <c r="AI312"/>
      <c r="AJ312" s="347">
        <v>23.6</v>
      </c>
      <c r="AK312"/>
      <c r="AL312" s="347">
        <v>7.1</v>
      </c>
      <c r="AM312" s="345">
        <v>7.3999999999999996E-2</v>
      </c>
      <c r="AN312"/>
      <c r="AO312" s="347">
        <v>8.4</v>
      </c>
      <c r="AP312" s="396">
        <f t="shared" si="527"/>
        <v>100</v>
      </c>
      <c r="AQ312" s="397">
        <f t="shared" si="527"/>
        <v>0.92</v>
      </c>
      <c r="AR312"/>
      <c r="AS312"/>
      <c r="AT312"/>
      <c r="AU312"/>
      <c r="AV312" s="397">
        <v>14.173</v>
      </c>
      <c r="AW312" s="397">
        <v>12.952999999999999</v>
      </c>
      <c r="AX312"/>
      <c r="AY312"/>
      <c r="AZ312"/>
      <c r="BA312"/>
      <c r="BB312"/>
      <c r="BC312"/>
      <c r="BD312" s="397">
        <f t="shared" si="506"/>
        <v>31.352499999999999</v>
      </c>
      <c r="BE312" s="344"/>
      <c r="BF312" s="344">
        <v>14.29</v>
      </c>
      <c r="BG312"/>
      <c r="BH312"/>
      <c r="BI312"/>
      <c r="BJ312"/>
      <c r="BK312"/>
      <c r="BL312"/>
      <c r="BM312"/>
    </row>
    <row r="313" spans="1:65" x14ac:dyDescent="0.25">
      <c r="A313" s="232">
        <v>41584</v>
      </c>
      <c r="B313" s="344">
        <v>6.2</v>
      </c>
      <c r="C313" s="345">
        <v>5.19</v>
      </c>
      <c r="D313"/>
      <c r="E313"/>
      <c r="F313"/>
      <c r="G313"/>
      <c r="H313" s="344">
        <v>7.89</v>
      </c>
      <c r="I313" s="344">
        <v>2.2200000000000002</v>
      </c>
      <c r="J313"/>
      <c r="K313"/>
      <c r="L313"/>
      <c r="M313"/>
      <c r="N313" s="346">
        <v>31</v>
      </c>
      <c r="O313"/>
      <c r="P313"/>
      <c r="Q313"/>
      <c r="R313" s="346">
        <v>0</v>
      </c>
      <c r="S313" s="345">
        <v>0.64800000000000002</v>
      </c>
      <c r="T313"/>
      <c r="U313"/>
      <c r="V313" s="345">
        <v>7.6999999999999999E-2</v>
      </c>
      <c r="W313" s="345">
        <v>9.0999999999999998E-2</v>
      </c>
      <c r="X313"/>
      <c r="Y313"/>
      <c r="Z313"/>
      <c r="AA313"/>
      <c r="AB313"/>
      <c r="AC313" s="347">
        <v>30.9</v>
      </c>
      <c r="AD313"/>
      <c r="AE313"/>
      <c r="AF313"/>
      <c r="AG313"/>
      <c r="AH313" s="395">
        <v>61.8</v>
      </c>
      <c r="AI313"/>
      <c r="AJ313" s="347">
        <v>23.8</v>
      </c>
      <c r="AK313"/>
      <c r="AL313" s="347">
        <v>7.1</v>
      </c>
      <c r="AM313" s="345">
        <v>6.9000000000000006E-2</v>
      </c>
      <c r="AN313"/>
      <c r="AO313" s="347">
        <v>7.6</v>
      </c>
      <c r="AP313" s="396">
        <f t="shared" si="527"/>
        <v>100</v>
      </c>
      <c r="AQ313" s="397">
        <f t="shared" si="527"/>
        <v>0.92</v>
      </c>
      <c r="AR313"/>
      <c r="AS313"/>
      <c r="AT313"/>
      <c r="AU313"/>
      <c r="AV313" s="345">
        <v>14.342000000000001</v>
      </c>
      <c r="AW313" s="345">
        <v>13.076000000000001</v>
      </c>
      <c r="AX313"/>
      <c r="AY313"/>
      <c r="AZ313"/>
      <c r="BA313"/>
      <c r="BB313"/>
      <c r="BC313"/>
      <c r="BD313" s="344">
        <v>32.93</v>
      </c>
      <c r="BE313" s="344"/>
      <c r="BF313" s="344">
        <v>14.74</v>
      </c>
      <c r="BG313"/>
      <c r="BH313"/>
      <c r="BI313"/>
      <c r="BJ313"/>
      <c r="BK313"/>
      <c r="BL313"/>
      <c r="BM313"/>
    </row>
    <row r="314" spans="1:65" x14ac:dyDescent="0.25">
      <c r="A314" s="232">
        <v>41585</v>
      </c>
      <c r="B314" s="344">
        <v>6.14</v>
      </c>
      <c r="C314" s="345">
        <v>5.19</v>
      </c>
      <c r="D314"/>
      <c r="E314"/>
      <c r="F314"/>
      <c r="G314"/>
      <c r="H314" s="344">
        <v>8.01</v>
      </c>
      <c r="I314" s="396">
        <f>(I312+I313)/2</f>
        <v>2.1937500000000001</v>
      </c>
      <c r="J314"/>
      <c r="K314"/>
      <c r="L314"/>
      <c r="M314"/>
      <c r="N314" s="346">
        <v>33</v>
      </c>
      <c r="O314"/>
      <c r="P314"/>
      <c r="Q314"/>
      <c r="R314" s="346">
        <v>0</v>
      </c>
      <c r="S314" s="345">
        <v>0.754</v>
      </c>
      <c r="T314"/>
      <c r="U314"/>
      <c r="V314" s="345">
        <v>8.3000000000000004E-2</v>
      </c>
      <c r="W314" s="345">
        <v>9.4E-2</v>
      </c>
      <c r="X314"/>
      <c r="Y314"/>
      <c r="Z314"/>
      <c r="AA314"/>
      <c r="AB314"/>
      <c r="AC314" s="347">
        <v>31.4</v>
      </c>
      <c r="AD314"/>
      <c r="AE314"/>
      <c r="AF314"/>
      <c r="AG314"/>
      <c r="AH314" s="395">
        <v>62.8</v>
      </c>
      <c r="AI314"/>
      <c r="AJ314" s="347">
        <v>24.5</v>
      </c>
      <c r="AK314"/>
      <c r="AL314" s="347">
        <v>7</v>
      </c>
      <c r="AM314" s="345">
        <v>5.8000000000000003E-2</v>
      </c>
      <c r="AN314"/>
      <c r="AO314" s="347">
        <v>7.1</v>
      </c>
      <c r="AP314" s="396">
        <f t="shared" si="527"/>
        <v>100</v>
      </c>
      <c r="AQ314" s="397">
        <f t="shared" si="527"/>
        <v>0.92</v>
      </c>
      <c r="AR314"/>
      <c r="AS314"/>
      <c r="AT314"/>
      <c r="AU314"/>
      <c r="AV314" s="345">
        <v>13.282999999999999</v>
      </c>
      <c r="AW314" s="345">
        <v>12.599</v>
      </c>
      <c r="AX314"/>
      <c r="AY314"/>
      <c r="AZ314"/>
      <c r="BA314"/>
      <c r="BB314"/>
      <c r="BC314"/>
      <c r="BD314" s="344">
        <v>31.98</v>
      </c>
      <c r="BE314" s="344"/>
      <c r="BF314" s="344">
        <v>13.14</v>
      </c>
      <c r="BG314"/>
      <c r="BH314"/>
      <c r="BI314"/>
      <c r="BJ314"/>
      <c r="BK314"/>
      <c r="BL314"/>
      <c r="BM314"/>
    </row>
    <row r="315" spans="1:65" x14ac:dyDescent="0.25">
      <c r="A315" s="232">
        <v>41586</v>
      </c>
      <c r="B315" s="344">
        <v>6.09</v>
      </c>
      <c r="C315" s="345">
        <v>5.31</v>
      </c>
      <c r="D315"/>
      <c r="E315"/>
      <c r="F315"/>
      <c r="G315"/>
      <c r="H315" s="344">
        <v>8.1</v>
      </c>
      <c r="I315" s="344">
        <v>2.15</v>
      </c>
      <c r="J315"/>
      <c r="K315"/>
      <c r="L315"/>
      <c r="M315"/>
      <c r="N315" s="346">
        <v>36</v>
      </c>
      <c r="O315"/>
      <c r="P315"/>
      <c r="Q315"/>
      <c r="R315" s="346">
        <v>0</v>
      </c>
      <c r="S315" s="345">
        <v>0.65400000000000003</v>
      </c>
      <c r="T315"/>
      <c r="U315"/>
      <c r="V315" s="345">
        <v>0.112</v>
      </c>
      <c r="W315" s="345">
        <v>9.7000000000000003E-2</v>
      </c>
      <c r="X315"/>
      <c r="Y315"/>
      <c r="Z315"/>
      <c r="AA315"/>
      <c r="AB315"/>
      <c r="AC315" s="347">
        <v>31</v>
      </c>
      <c r="AD315"/>
      <c r="AE315"/>
      <c r="AF315"/>
      <c r="AG315"/>
      <c r="AH315" s="395">
        <v>62</v>
      </c>
      <c r="AI315"/>
      <c r="AJ315" s="347">
        <v>24</v>
      </c>
      <c r="AK315"/>
      <c r="AL315" s="347">
        <v>6.7</v>
      </c>
      <c r="AM315" s="345">
        <v>6.2E-2</v>
      </c>
      <c r="AN315"/>
      <c r="AO315" s="347">
        <v>7</v>
      </c>
      <c r="AP315" s="396">
        <f t="shared" si="527"/>
        <v>100</v>
      </c>
      <c r="AQ315" s="397">
        <f t="shared" si="527"/>
        <v>0.92</v>
      </c>
      <c r="AR315"/>
      <c r="AS315"/>
      <c r="AT315"/>
      <c r="AU315"/>
      <c r="AV315" s="345">
        <v>14.27</v>
      </c>
      <c r="AW315" s="345">
        <v>13.11</v>
      </c>
      <c r="AX315"/>
      <c r="AY315"/>
      <c r="AZ315"/>
      <c r="BA315"/>
      <c r="BB315"/>
      <c r="BC315"/>
      <c r="BD315" s="344">
        <v>30.16</v>
      </c>
      <c r="BE315" s="344"/>
      <c r="BF315" s="344">
        <v>12.64</v>
      </c>
      <c r="BG315"/>
      <c r="BH315"/>
      <c r="BI315"/>
      <c r="BJ315"/>
      <c r="BK315"/>
      <c r="BL315"/>
      <c r="BM315"/>
    </row>
    <row r="316" spans="1:65" x14ac:dyDescent="0.25">
      <c r="A316" s="232">
        <v>41587</v>
      </c>
      <c r="B316" s="344">
        <v>6.22</v>
      </c>
      <c r="C316" s="345">
        <v>5.23</v>
      </c>
      <c r="D316"/>
      <c r="E316"/>
      <c r="F316"/>
      <c r="G316"/>
      <c r="H316" s="344">
        <v>8.0299999999999994</v>
      </c>
      <c r="I316" s="344">
        <v>2.08</v>
      </c>
      <c r="J316"/>
      <c r="K316"/>
      <c r="L316"/>
      <c r="M316"/>
      <c r="N316" s="346">
        <v>44</v>
      </c>
      <c r="O316"/>
      <c r="P316"/>
      <c r="Q316"/>
      <c r="R316" s="346">
        <v>0</v>
      </c>
      <c r="S316" s="345">
        <v>0.57399999999999995</v>
      </c>
      <c r="T316"/>
      <c r="U316"/>
      <c r="V316" s="345">
        <v>0.09</v>
      </c>
      <c r="W316" s="345">
        <v>8.7999999999999995E-2</v>
      </c>
      <c r="X316"/>
      <c r="Y316"/>
      <c r="Z316"/>
      <c r="AA316"/>
      <c r="AB316"/>
      <c r="AC316" s="347">
        <v>31.7</v>
      </c>
      <c r="AD316"/>
      <c r="AE316"/>
      <c r="AF316"/>
      <c r="AG316"/>
      <c r="AH316" s="395">
        <v>63.5</v>
      </c>
      <c r="AI316"/>
      <c r="AJ316" s="347">
        <v>22.7</v>
      </c>
      <c r="AK316"/>
      <c r="AL316" s="347">
        <v>7.1</v>
      </c>
      <c r="AM316" s="345">
        <v>7.0999999999999994E-2</v>
      </c>
      <c r="AN316"/>
      <c r="AO316" s="347">
        <v>6.9</v>
      </c>
      <c r="AP316" s="396">
        <f t="shared" si="527"/>
        <v>100</v>
      </c>
      <c r="AQ316" s="397">
        <f t="shared" si="527"/>
        <v>0.92</v>
      </c>
      <c r="AR316"/>
      <c r="AS316"/>
      <c r="AT316"/>
      <c r="AU316"/>
      <c r="AV316" s="345">
        <v>14.284000000000001</v>
      </c>
      <c r="AW316" s="345">
        <v>12.608000000000001</v>
      </c>
      <c r="AX316"/>
      <c r="AY316"/>
      <c r="AZ316"/>
      <c r="BA316"/>
      <c r="BB316"/>
      <c r="BC316"/>
      <c r="BD316" s="344">
        <v>30.91</v>
      </c>
      <c r="BE316" s="344"/>
      <c r="BF316" s="344">
        <v>14.64</v>
      </c>
      <c r="BG316"/>
      <c r="BH316"/>
      <c r="BI316"/>
      <c r="BJ316"/>
      <c r="BK316"/>
      <c r="BL316"/>
      <c r="BM316"/>
    </row>
    <row r="317" spans="1:65" x14ac:dyDescent="0.25">
      <c r="A317" s="232">
        <v>41588</v>
      </c>
      <c r="B317" s="344">
        <v>6.55</v>
      </c>
      <c r="C317" s="345">
        <v>5.19</v>
      </c>
      <c r="D317"/>
      <c r="E317"/>
      <c r="F317"/>
      <c r="G317"/>
      <c r="H317" s="344">
        <v>8.19</v>
      </c>
      <c r="I317" s="344">
        <v>2.11</v>
      </c>
      <c r="J317"/>
      <c r="K317"/>
      <c r="L317"/>
      <c r="M317"/>
      <c r="N317" s="346">
        <v>39</v>
      </c>
      <c r="O317"/>
      <c r="P317"/>
      <c r="Q317"/>
      <c r="R317" s="346">
        <v>0</v>
      </c>
      <c r="S317" s="345">
        <v>0.57899999999999996</v>
      </c>
      <c r="T317"/>
      <c r="U317"/>
      <c r="V317" s="345">
        <v>7.5999999999999998E-2</v>
      </c>
      <c r="W317" s="345">
        <v>9.1999999999999998E-2</v>
      </c>
      <c r="X317"/>
      <c r="Y317"/>
      <c r="Z317"/>
      <c r="AA317"/>
      <c r="AB317"/>
      <c r="AC317" s="347">
        <v>31.8</v>
      </c>
      <c r="AD317"/>
      <c r="AE317"/>
      <c r="AF317"/>
      <c r="AG317"/>
      <c r="AH317" s="395">
        <v>63.6</v>
      </c>
      <c r="AI317"/>
      <c r="AJ317" s="347">
        <v>25.8</v>
      </c>
      <c r="AK317"/>
      <c r="AL317" s="347">
        <v>6.8</v>
      </c>
      <c r="AM317" s="345">
        <v>7.3999999999999996E-2</v>
      </c>
      <c r="AN317"/>
      <c r="AO317" s="347">
        <v>8</v>
      </c>
      <c r="AP317" s="396">
        <f t="shared" si="527"/>
        <v>100</v>
      </c>
      <c r="AQ317" s="397">
        <f t="shared" si="527"/>
        <v>0.92</v>
      </c>
      <c r="AR317"/>
      <c r="AS317"/>
      <c r="AT317"/>
      <c r="AU317"/>
      <c r="AV317" s="345">
        <v>13.29</v>
      </c>
      <c r="AW317" s="345">
        <v>13.08</v>
      </c>
      <c r="AX317"/>
      <c r="AY317"/>
      <c r="AZ317"/>
      <c r="BA317"/>
      <c r="BB317"/>
      <c r="BC317"/>
      <c r="BD317" s="344">
        <v>28.64</v>
      </c>
      <c r="BE317" s="344"/>
      <c r="BF317" s="344">
        <v>14.5</v>
      </c>
      <c r="BG317"/>
      <c r="BH317"/>
      <c r="BI317"/>
      <c r="BJ317"/>
      <c r="BK317"/>
      <c r="BL317"/>
      <c r="BM317"/>
    </row>
    <row r="318" spans="1:65" x14ac:dyDescent="0.25">
      <c r="A318" s="232">
        <v>41589</v>
      </c>
      <c r="B318" s="396">
        <f t="shared" ref="B318" si="537">(B316+B317)/2</f>
        <v>6.3849999999999998</v>
      </c>
      <c r="C318" s="397">
        <f>(C316+C317)/2</f>
        <v>5.2100000000000009</v>
      </c>
      <c r="D318"/>
      <c r="E318"/>
      <c r="F318"/>
      <c r="G318"/>
      <c r="H318" s="396">
        <f>(H316+H317)/2</f>
        <v>8.11</v>
      </c>
      <c r="I318" s="344">
        <v>2.0299999999999998</v>
      </c>
      <c r="J318"/>
      <c r="K318"/>
      <c r="L318"/>
      <c r="M318"/>
      <c r="N318" s="398">
        <f t="shared" ref="N318" si="538">(N316+N317)/2</f>
        <v>41.5</v>
      </c>
      <c r="O318"/>
      <c r="P318"/>
      <c r="Q318"/>
      <c r="R318" s="398">
        <f t="shared" ref="R318" si="539">(R316+R317)/2</f>
        <v>0</v>
      </c>
      <c r="S318" s="397">
        <f>(S316+S317)/2</f>
        <v>0.57650000000000001</v>
      </c>
      <c r="T318"/>
      <c r="U318"/>
      <c r="V318" s="397">
        <f t="shared" ref="V318:W318" si="540">(V316+V317)/2</f>
        <v>8.299999999999999E-2</v>
      </c>
      <c r="W318" s="397">
        <f t="shared" si="540"/>
        <v>0.09</v>
      </c>
      <c r="X318"/>
      <c r="Y318"/>
      <c r="Z318"/>
      <c r="AA318"/>
      <c r="AB318"/>
      <c r="AC318" s="399">
        <f t="shared" ref="AC318" si="541">(AC316+AC317)/2</f>
        <v>31.75</v>
      </c>
      <c r="AD318"/>
      <c r="AE318"/>
      <c r="AF318"/>
      <c r="AG318"/>
      <c r="AH318" s="400">
        <f t="shared" ref="AH318" si="542">(AH316+AH317)/2</f>
        <v>63.55</v>
      </c>
      <c r="AI318"/>
      <c r="AJ318" s="399">
        <f t="shared" ref="AJ318" si="543">(AJ316+AJ317)/2</f>
        <v>24.25</v>
      </c>
      <c r="AK318"/>
      <c r="AL318" s="399">
        <f t="shared" ref="AL318:AM318" si="544">(AL316+AL317)/2</f>
        <v>6.9499999999999993</v>
      </c>
      <c r="AM318" s="397">
        <f t="shared" si="544"/>
        <v>7.2499999999999995E-2</v>
      </c>
      <c r="AN318"/>
      <c r="AO318" s="399">
        <f t="shared" ref="AO318" si="545">(AO316+AO317)/2</f>
        <v>7.45</v>
      </c>
      <c r="AP318" s="396">
        <f t="shared" si="527"/>
        <v>100</v>
      </c>
      <c r="AQ318" s="397">
        <f t="shared" si="527"/>
        <v>0.92</v>
      </c>
      <c r="AR318"/>
      <c r="AS318"/>
      <c r="AT318"/>
      <c r="AU318"/>
      <c r="AV318" s="345">
        <v>12.45</v>
      </c>
      <c r="AW318" s="345">
        <v>10.811</v>
      </c>
      <c r="AX318"/>
      <c r="AY318"/>
      <c r="AZ318"/>
      <c r="BA318"/>
      <c r="BB318"/>
      <c r="BC318"/>
      <c r="BD318" s="344">
        <v>28.87</v>
      </c>
      <c r="BE318" s="344"/>
      <c r="BF318" s="344">
        <v>14.5</v>
      </c>
      <c r="BG318"/>
      <c r="BH318"/>
      <c r="BI318"/>
      <c r="BJ318"/>
      <c r="BK318"/>
      <c r="BL318"/>
      <c r="BM318"/>
    </row>
    <row r="319" spans="1:65" x14ac:dyDescent="0.25">
      <c r="A319" s="232">
        <v>41590</v>
      </c>
      <c r="B319" s="344">
        <v>5.86</v>
      </c>
      <c r="C319" s="349">
        <v>5.18</v>
      </c>
      <c r="D319"/>
      <c r="E319"/>
      <c r="F319"/>
      <c r="G319"/>
      <c r="H319" s="344">
        <v>7.69</v>
      </c>
      <c r="I319" s="396">
        <f>(I317+I318)/2</f>
        <v>2.0699999999999998</v>
      </c>
      <c r="J319"/>
      <c r="K319"/>
      <c r="L319"/>
      <c r="M319"/>
      <c r="N319" s="346">
        <v>38</v>
      </c>
      <c r="O319"/>
      <c r="P319"/>
      <c r="Q319"/>
      <c r="R319" s="346">
        <v>0</v>
      </c>
      <c r="S319" s="345">
        <v>0.38700000000000001</v>
      </c>
      <c r="T319"/>
      <c r="U319"/>
      <c r="V319" s="345">
        <v>8.4000000000000005E-2</v>
      </c>
      <c r="W319" s="345">
        <v>8.3000000000000004E-2</v>
      </c>
      <c r="X319"/>
      <c r="Y319"/>
      <c r="Z319"/>
      <c r="AA319"/>
      <c r="AB319"/>
      <c r="AC319" s="347">
        <v>32.4</v>
      </c>
      <c r="AD319"/>
      <c r="AE319"/>
      <c r="AF319"/>
      <c r="AG319"/>
      <c r="AH319" s="395">
        <v>64.8</v>
      </c>
      <c r="AI319"/>
      <c r="AJ319" s="347">
        <v>25.3</v>
      </c>
      <c r="AK319"/>
      <c r="AL319" s="347">
        <v>6.7</v>
      </c>
      <c r="AM319" s="345">
        <v>7.9000000000000001E-2</v>
      </c>
      <c r="AN319"/>
      <c r="AO319" s="347">
        <v>7.2</v>
      </c>
      <c r="AP319" s="396">
        <f t="shared" si="527"/>
        <v>100</v>
      </c>
      <c r="AQ319" s="397">
        <f t="shared" si="527"/>
        <v>0.92</v>
      </c>
      <c r="AR319"/>
      <c r="AS319"/>
      <c r="AT319"/>
      <c r="AU319"/>
      <c r="AV319" s="345">
        <v>14.28</v>
      </c>
      <c r="AW319" s="345">
        <v>12.11</v>
      </c>
      <c r="AX319"/>
      <c r="AY319"/>
      <c r="AZ319"/>
      <c r="BA319"/>
      <c r="BB319"/>
      <c r="BC319"/>
      <c r="BD319" s="344">
        <v>28.87</v>
      </c>
      <c r="BE319" s="344"/>
      <c r="BF319" s="344">
        <v>13.09</v>
      </c>
      <c r="BG319"/>
      <c r="BH319"/>
      <c r="BI319"/>
      <c r="BJ319"/>
      <c r="BK319"/>
      <c r="BL319"/>
      <c r="BM319"/>
    </row>
    <row r="320" spans="1:65" x14ac:dyDescent="0.25">
      <c r="A320" s="232">
        <v>41591</v>
      </c>
      <c r="B320" s="344">
        <v>6.17</v>
      </c>
      <c r="C320" s="345">
        <v>5.28</v>
      </c>
      <c r="D320"/>
      <c r="E320"/>
      <c r="F320"/>
      <c r="G320"/>
      <c r="H320" s="344">
        <v>7.21</v>
      </c>
      <c r="I320" s="344">
        <v>1.96</v>
      </c>
      <c r="J320"/>
      <c r="K320"/>
      <c r="L320"/>
      <c r="M320"/>
      <c r="N320" s="346">
        <v>38</v>
      </c>
      <c r="O320"/>
      <c r="P320"/>
      <c r="Q320"/>
      <c r="R320" s="346">
        <v>0</v>
      </c>
      <c r="S320" s="345">
        <v>0.38400000000000001</v>
      </c>
      <c r="T320"/>
      <c r="U320"/>
      <c r="V320" s="345">
        <v>8.6999999999999994E-2</v>
      </c>
      <c r="W320" s="345">
        <v>9.2999999999999999E-2</v>
      </c>
      <c r="X320"/>
      <c r="Y320"/>
      <c r="Z320"/>
      <c r="AA320"/>
      <c r="AB320"/>
      <c r="AC320" s="347">
        <v>32.4</v>
      </c>
      <c r="AD320"/>
      <c r="AE320"/>
      <c r="AF320"/>
      <c r="AG320"/>
      <c r="AH320" s="395">
        <v>64.8</v>
      </c>
      <c r="AI320"/>
      <c r="AJ320" s="347">
        <v>24.9</v>
      </c>
      <c r="AK320"/>
      <c r="AL320" s="347">
        <v>6.5</v>
      </c>
      <c r="AM320" s="345">
        <v>8.1000000000000003E-2</v>
      </c>
      <c r="AN320"/>
      <c r="AO320" s="347">
        <v>6.2</v>
      </c>
      <c r="AP320" s="396">
        <f t="shared" si="527"/>
        <v>100</v>
      </c>
      <c r="AQ320" s="397">
        <f t="shared" si="527"/>
        <v>0.92</v>
      </c>
      <c r="AR320"/>
      <c r="AS320"/>
      <c r="AT320"/>
      <c r="AU320"/>
      <c r="AV320" s="345">
        <v>13.05</v>
      </c>
      <c r="AW320" s="345">
        <v>12.83</v>
      </c>
      <c r="AX320"/>
      <c r="AY320"/>
      <c r="AZ320"/>
      <c r="BA320"/>
      <c r="BB320"/>
      <c r="BC320"/>
      <c r="BD320" s="344">
        <v>35.67</v>
      </c>
      <c r="BE320" s="344"/>
      <c r="BF320" s="344">
        <v>13.16</v>
      </c>
      <c r="BG320"/>
      <c r="BH320"/>
      <c r="BI320"/>
      <c r="BJ320"/>
      <c r="BK320"/>
      <c r="BL320"/>
      <c r="BM320"/>
    </row>
    <row r="321" spans="1:65" x14ac:dyDescent="0.25">
      <c r="A321" s="232">
        <v>41592</v>
      </c>
      <c r="B321" s="344">
        <v>6.12</v>
      </c>
      <c r="C321" s="345">
        <v>5.23</v>
      </c>
      <c r="D321"/>
      <c r="E321"/>
      <c r="F321"/>
      <c r="G321"/>
      <c r="H321" s="344">
        <v>7.05</v>
      </c>
      <c r="I321" s="344">
        <v>2.15</v>
      </c>
      <c r="J321"/>
      <c r="K321"/>
      <c r="L321"/>
      <c r="M321"/>
      <c r="N321" s="346">
        <v>36</v>
      </c>
      <c r="O321"/>
      <c r="P321"/>
      <c r="Q321"/>
      <c r="R321" s="346">
        <v>0</v>
      </c>
      <c r="S321" s="345">
        <v>0.45400000000000001</v>
      </c>
      <c r="T321"/>
      <c r="U321"/>
      <c r="V321" s="345">
        <v>6.4000000000000001E-2</v>
      </c>
      <c r="W321" s="345">
        <v>8.7999999999999995E-2</v>
      </c>
      <c r="X321"/>
      <c r="Y321"/>
      <c r="Z321"/>
      <c r="AA321"/>
      <c r="AB321"/>
      <c r="AC321" s="347">
        <v>32.1</v>
      </c>
      <c r="AD321"/>
      <c r="AE321"/>
      <c r="AF321"/>
      <c r="AG321"/>
      <c r="AH321" s="395">
        <v>64.099999999999994</v>
      </c>
      <c r="AI321"/>
      <c r="AJ321" s="347">
        <v>25.8</v>
      </c>
      <c r="AK321"/>
      <c r="AL321" s="347">
        <v>7.8</v>
      </c>
      <c r="AM321" s="345">
        <v>8.1000000000000003E-2</v>
      </c>
      <c r="AN321"/>
      <c r="AO321" s="347">
        <v>5.8</v>
      </c>
      <c r="AP321" s="396">
        <f t="shared" si="527"/>
        <v>100</v>
      </c>
      <c r="AQ321" s="397">
        <f t="shared" si="527"/>
        <v>0.92</v>
      </c>
      <c r="AR321"/>
      <c r="AS321"/>
      <c r="AT321"/>
      <c r="AU321"/>
      <c r="AV321" s="345">
        <v>12.948</v>
      </c>
      <c r="AW321" s="345">
        <v>11.689</v>
      </c>
      <c r="AX321"/>
      <c r="AY321"/>
      <c r="AZ321"/>
      <c r="BA321"/>
      <c r="BB321"/>
      <c r="BC321"/>
      <c r="BD321" s="344">
        <v>33.39</v>
      </c>
      <c r="BE321" s="344"/>
      <c r="BF321" s="344">
        <v>14.14</v>
      </c>
      <c r="BG321"/>
      <c r="BH321"/>
      <c r="BI321"/>
      <c r="BJ321"/>
      <c r="BK321"/>
      <c r="BL321"/>
      <c r="BM321"/>
    </row>
    <row r="322" spans="1:65" x14ac:dyDescent="0.25">
      <c r="A322" s="232">
        <v>41593</v>
      </c>
      <c r="B322" s="344">
        <v>6.52</v>
      </c>
      <c r="C322" s="345">
        <v>5.23</v>
      </c>
      <c r="D322"/>
      <c r="E322"/>
      <c r="F322"/>
      <c r="G322"/>
      <c r="H322" s="344">
        <v>7.61</v>
      </c>
      <c r="I322" s="396">
        <f>(I320+I321)/2</f>
        <v>2.0549999999999997</v>
      </c>
      <c r="J322"/>
      <c r="K322"/>
      <c r="L322"/>
      <c r="M322"/>
      <c r="N322" s="346">
        <v>34</v>
      </c>
      <c r="O322"/>
      <c r="P322"/>
      <c r="Q322"/>
      <c r="R322" s="346">
        <v>0</v>
      </c>
      <c r="S322" s="376">
        <v>2.2829999999999999</v>
      </c>
      <c r="T322"/>
      <c r="U322"/>
      <c r="V322" s="345">
        <v>6.3E-2</v>
      </c>
      <c r="W322" s="345">
        <v>7.1999999999999995E-2</v>
      </c>
      <c r="X322"/>
      <c r="Y322"/>
      <c r="Z322"/>
      <c r="AA322"/>
      <c r="AB322"/>
      <c r="AC322" s="347">
        <v>30.8</v>
      </c>
      <c r="AD322"/>
      <c r="AE322"/>
      <c r="AF322"/>
      <c r="AG322"/>
      <c r="AH322" s="395">
        <v>61.6</v>
      </c>
      <c r="AI322"/>
      <c r="AJ322" s="347">
        <v>23.4</v>
      </c>
      <c r="AK322"/>
      <c r="AL322" s="347">
        <v>7.3</v>
      </c>
      <c r="AM322" s="345">
        <v>6.8000000000000005E-2</v>
      </c>
      <c r="AN322"/>
      <c r="AO322" s="347">
        <v>5.5</v>
      </c>
      <c r="AP322" s="396">
        <f t="shared" ref="AP322:AQ337" si="546">(AP320+AP321)/2</f>
        <v>100</v>
      </c>
      <c r="AQ322" s="397">
        <f t="shared" si="546"/>
        <v>0.92</v>
      </c>
      <c r="AR322"/>
      <c r="AS322"/>
      <c r="AT322"/>
      <c r="AU322"/>
      <c r="AV322" s="345">
        <v>13.083</v>
      </c>
      <c r="AW322" s="345">
        <v>12.948</v>
      </c>
      <c r="AX322"/>
      <c r="AY322"/>
      <c r="AZ322"/>
      <c r="BA322"/>
      <c r="BB322"/>
      <c r="BC322"/>
      <c r="BD322" s="344">
        <v>30.98</v>
      </c>
      <c r="BE322" s="344"/>
      <c r="BF322" s="344">
        <v>14.18</v>
      </c>
      <c r="BG322"/>
      <c r="BH322"/>
      <c r="BI322"/>
      <c r="BJ322"/>
      <c r="BK322"/>
      <c r="BL322"/>
      <c r="BM322"/>
    </row>
    <row r="323" spans="1:65" x14ac:dyDescent="0.25">
      <c r="A323" s="232">
        <v>41594</v>
      </c>
      <c r="B323" s="344">
        <v>6.41</v>
      </c>
      <c r="C323" s="345">
        <v>5.14</v>
      </c>
      <c r="D323"/>
      <c r="E323"/>
      <c r="F323"/>
      <c r="G323"/>
      <c r="H323" s="344">
        <v>7.23</v>
      </c>
      <c r="I323" s="396">
        <f>(I321+I322)/2</f>
        <v>2.1025</v>
      </c>
      <c r="J323"/>
      <c r="K323"/>
      <c r="L323"/>
      <c r="M323"/>
      <c r="N323" s="346">
        <v>32</v>
      </c>
      <c r="O323"/>
      <c r="P323"/>
      <c r="Q323"/>
      <c r="R323" s="346">
        <v>0</v>
      </c>
      <c r="S323" s="345">
        <v>1.881</v>
      </c>
      <c r="T323"/>
      <c r="U323"/>
      <c r="V323" s="345">
        <v>8.1000000000000003E-2</v>
      </c>
      <c r="W323" s="345">
        <v>7.8E-2</v>
      </c>
      <c r="X323"/>
      <c r="Y323"/>
      <c r="Z323"/>
      <c r="AA323"/>
      <c r="AB323"/>
      <c r="AC323" s="347">
        <v>31.2</v>
      </c>
      <c r="AD323"/>
      <c r="AE323"/>
      <c r="AF323"/>
      <c r="AG323"/>
      <c r="AH323" s="395">
        <v>62.4</v>
      </c>
      <c r="AI323"/>
      <c r="AJ323" s="347">
        <v>24.1</v>
      </c>
      <c r="AK323"/>
      <c r="AL323" s="347">
        <v>7</v>
      </c>
      <c r="AM323" s="345">
        <v>5.7000000000000002E-2</v>
      </c>
      <c r="AN323"/>
      <c r="AO323" s="347">
        <v>5.4</v>
      </c>
      <c r="AP323" s="396">
        <f t="shared" si="546"/>
        <v>100</v>
      </c>
      <c r="AQ323" s="397">
        <f t="shared" si="546"/>
        <v>0.92</v>
      </c>
      <c r="AR323"/>
      <c r="AS323"/>
      <c r="AT323"/>
      <c r="AU323"/>
      <c r="AV323" s="345">
        <v>13.457000000000001</v>
      </c>
      <c r="AW323" s="345">
        <v>12.635999999999999</v>
      </c>
      <c r="AX323"/>
      <c r="AY323"/>
      <c r="AZ323"/>
      <c r="BA323"/>
      <c r="BB323"/>
      <c r="BC323"/>
      <c r="BD323" s="344">
        <v>29.81</v>
      </c>
      <c r="BE323" s="344"/>
      <c r="BF323" s="344">
        <v>13.54</v>
      </c>
      <c r="BG323"/>
      <c r="BH323"/>
      <c r="BI323"/>
      <c r="BJ323"/>
      <c r="BK323"/>
      <c r="BL323"/>
      <c r="BM323"/>
    </row>
    <row r="324" spans="1:65" x14ac:dyDescent="0.25">
      <c r="A324" s="232">
        <v>41595</v>
      </c>
      <c r="B324" s="344">
        <v>6.24</v>
      </c>
      <c r="C324" s="345">
        <v>5.09</v>
      </c>
      <c r="D324"/>
      <c r="E324"/>
      <c r="F324"/>
      <c r="G324"/>
      <c r="H324" s="344">
        <v>7.19</v>
      </c>
      <c r="I324" s="396">
        <f>(I322+I323)/2</f>
        <v>2.0787499999999999</v>
      </c>
      <c r="J324"/>
      <c r="K324"/>
      <c r="L324"/>
      <c r="M324"/>
      <c r="N324" s="346">
        <v>37</v>
      </c>
      <c r="O324"/>
      <c r="P324"/>
      <c r="Q324"/>
      <c r="R324" s="346">
        <v>0</v>
      </c>
      <c r="S324" s="345">
        <v>1.212</v>
      </c>
      <c r="T324"/>
      <c r="U324"/>
      <c r="V324" s="345">
        <v>8.7999999999999995E-2</v>
      </c>
      <c r="W324" s="345">
        <v>0.11700000000000001</v>
      </c>
      <c r="X324"/>
      <c r="Y324"/>
      <c r="Z324"/>
      <c r="AA324"/>
      <c r="AB324"/>
      <c r="AC324" s="347">
        <v>30.2</v>
      </c>
      <c r="AD324"/>
      <c r="AE324"/>
      <c r="AF324"/>
      <c r="AG324"/>
      <c r="AH324" s="395">
        <v>60.4</v>
      </c>
      <c r="AI324"/>
      <c r="AJ324" s="347">
        <v>23.8</v>
      </c>
      <c r="AK324"/>
      <c r="AL324" s="347">
        <v>6.7</v>
      </c>
      <c r="AM324" s="345">
        <v>7.5999999999999998E-2</v>
      </c>
      <c r="AN324"/>
      <c r="AO324" s="347">
        <v>5.0999999999999996</v>
      </c>
      <c r="AP324" s="396">
        <f t="shared" si="546"/>
        <v>100</v>
      </c>
      <c r="AQ324" s="397">
        <f t="shared" si="546"/>
        <v>0.92</v>
      </c>
      <c r="AR324"/>
      <c r="AS324"/>
      <c r="AT324"/>
      <c r="AU324"/>
      <c r="AV324" s="397">
        <f>(AV322+AV323)/2</f>
        <v>13.27</v>
      </c>
      <c r="AW324" s="397">
        <f>(AW322+AW323)/2</f>
        <v>12.792</v>
      </c>
      <c r="AX324"/>
      <c r="AY324"/>
      <c r="AZ324"/>
      <c r="BA324"/>
      <c r="BB324"/>
      <c r="BC324"/>
      <c r="BD324" s="344">
        <v>30.5</v>
      </c>
      <c r="BE324" s="344"/>
      <c r="BF324" s="344">
        <v>12.28</v>
      </c>
      <c r="BG324"/>
      <c r="BH324"/>
      <c r="BI324"/>
      <c r="BJ324"/>
      <c r="BK324"/>
      <c r="BL324"/>
      <c r="BM324"/>
    </row>
    <row r="325" spans="1:65" x14ac:dyDescent="0.25">
      <c r="A325" s="232">
        <v>41596</v>
      </c>
      <c r="B325" s="396">
        <f t="shared" ref="B325" si="547">(B323+B324)/2</f>
        <v>6.3250000000000002</v>
      </c>
      <c r="C325" s="397">
        <f>(C323+C324)/2</f>
        <v>5.1150000000000002</v>
      </c>
      <c r="D325"/>
      <c r="E325"/>
      <c r="F325"/>
      <c r="G325"/>
      <c r="H325" s="396">
        <f>(H323+H324)/2</f>
        <v>7.2100000000000009</v>
      </c>
      <c r="I325" s="396">
        <f>(I323+I324)/2</f>
        <v>2.0906250000000002</v>
      </c>
      <c r="J325"/>
      <c r="K325"/>
      <c r="L325"/>
      <c r="M325"/>
      <c r="N325" s="398">
        <f t="shared" ref="N325" si="548">(N323+N324)/2</f>
        <v>34.5</v>
      </c>
      <c r="O325"/>
      <c r="P325"/>
      <c r="Q325"/>
      <c r="R325" s="398">
        <f t="shared" ref="R325" si="549">(R323+R324)/2</f>
        <v>0</v>
      </c>
      <c r="S325" s="397">
        <f>(S323+S324)/2</f>
        <v>1.5465</v>
      </c>
      <c r="T325"/>
      <c r="U325"/>
      <c r="V325" s="397">
        <f t="shared" ref="V325:W325" si="550">(V323+V324)/2</f>
        <v>8.4499999999999992E-2</v>
      </c>
      <c r="W325" s="397">
        <f t="shared" si="550"/>
        <v>9.7500000000000003E-2</v>
      </c>
      <c r="X325"/>
      <c r="Y325"/>
      <c r="Z325"/>
      <c r="AA325"/>
      <c r="AB325"/>
      <c r="AC325" s="399">
        <f t="shared" ref="AC325" si="551">(AC323+AC324)/2</f>
        <v>30.7</v>
      </c>
      <c r="AD325"/>
      <c r="AE325"/>
      <c r="AF325"/>
      <c r="AG325"/>
      <c r="AH325" s="400">
        <f t="shared" ref="AH325" si="552">(AH323+AH324)/2</f>
        <v>61.4</v>
      </c>
      <c r="AI325"/>
      <c r="AJ325" s="399">
        <f t="shared" ref="AJ325" si="553">(AJ323+AJ324)/2</f>
        <v>23.950000000000003</v>
      </c>
      <c r="AK325"/>
      <c r="AL325" s="399">
        <f t="shared" ref="AL325:AM325" si="554">(AL323+AL324)/2</f>
        <v>6.85</v>
      </c>
      <c r="AM325" s="397">
        <f t="shared" si="554"/>
        <v>6.6500000000000004E-2</v>
      </c>
      <c r="AN325"/>
      <c r="AO325" s="399">
        <f t="shared" ref="AO325" si="555">(AO323+AO324)/2</f>
        <v>5.25</v>
      </c>
      <c r="AP325" s="396">
        <f t="shared" si="546"/>
        <v>100</v>
      </c>
      <c r="AQ325" s="397">
        <f t="shared" si="546"/>
        <v>0.92</v>
      </c>
      <c r="AR325"/>
      <c r="AS325"/>
      <c r="AT325"/>
      <c r="AU325"/>
      <c r="AV325" s="397">
        <f>(AV323+AV324)/2</f>
        <v>13.3635</v>
      </c>
      <c r="AW325" s="397">
        <f>(AW323+AW324)/2</f>
        <v>12.713999999999999</v>
      </c>
      <c r="AX325"/>
      <c r="AY325"/>
      <c r="AZ325"/>
      <c r="BA325"/>
      <c r="BB325"/>
      <c r="BC325"/>
      <c r="BD325" s="344">
        <v>29.17</v>
      </c>
      <c r="BE325" s="344"/>
      <c r="BF325" s="396">
        <f>(BF323+BF324)/2</f>
        <v>12.91</v>
      </c>
      <c r="BG325"/>
      <c r="BH325"/>
      <c r="BI325"/>
      <c r="BJ325"/>
      <c r="BK325"/>
      <c r="BL325"/>
      <c r="BM325"/>
    </row>
    <row r="326" spans="1:65" x14ac:dyDescent="0.25">
      <c r="A326" s="232">
        <v>41597</v>
      </c>
      <c r="B326" s="344">
        <v>6.58</v>
      </c>
      <c r="C326" s="349">
        <v>5.17</v>
      </c>
      <c r="D326"/>
      <c r="E326"/>
      <c r="F326"/>
      <c r="G326"/>
      <c r="H326" s="344">
        <v>8.3800000000000008</v>
      </c>
      <c r="I326" s="396">
        <f>(I324+I325)/2</f>
        <v>2.0846875000000002</v>
      </c>
      <c r="J326"/>
      <c r="K326"/>
      <c r="L326"/>
      <c r="M326"/>
      <c r="N326" s="346">
        <v>39</v>
      </c>
      <c r="O326"/>
      <c r="P326"/>
      <c r="Q326"/>
      <c r="R326" s="346">
        <v>0</v>
      </c>
      <c r="S326" s="345">
        <v>0.44500000000000001</v>
      </c>
      <c r="T326"/>
      <c r="U326"/>
      <c r="V326" s="345">
        <v>6.9000000000000006E-2</v>
      </c>
      <c r="W326" s="345">
        <v>8.7999999999999995E-2</v>
      </c>
      <c r="X326"/>
      <c r="Y326"/>
      <c r="Z326"/>
      <c r="AA326"/>
      <c r="AB326"/>
      <c r="AC326" s="347">
        <v>29.8</v>
      </c>
      <c r="AD326"/>
      <c r="AE326"/>
      <c r="AF326"/>
      <c r="AG326"/>
      <c r="AH326" s="395">
        <v>59.8</v>
      </c>
      <c r="AI326"/>
      <c r="AJ326" s="347">
        <v>25.5</v>
      </c>
      <c r="AK326"/>
      <c r="AL326" s="347">
        <v>8.6</v>
      </c>
      <c r="AM326" s="345">
        <v>0.128</v>
      </c>
      <c r="AN326"/>
      <c r="AO326" s="347">
        <v>5</v>
      </c>
      <c r="AP326" s="396">
        <f t="shared" si="546"/>
        <v>100</v>
      </c>
      <c r="AQ326" s="397">
        <f t="shared" si="546"/>
        <v>0.92</v>
      </c>
      <c r="AR326"/>
      <c r="AS326"/>
      <c r="AT326"/>
      <c r="AU326"/>
      <c r="AV326" s="345">
        <v>13.664999999999999</v>
      </c>
      <c r="AW326" s="345">
        <v>12.964</v>
      </c>
      <c r="AX326"/>
      <c r="AY326"/>
      <c r="AZ326"/>
      <c r="BA326"/>
      <c r="BB326"/>
      <c r="BC326"/>
      <c r="BD326" s="397">
        <f t="shared" si="506"/>
        <v>29.835000000000001</v>
      </c>
      <c r="BE326" s="344"/>
      <c r="BF326" s="344">
        <v>14.95</v>
      </c>
      <c r="BG326"/>
      <c r="BH326"/>
      <c r="BI326"/>
      <c r="BJ326"/>
      <c r="BK326"/>
      <c r="BL326"/>
      <c r="BM326"/>
    </row>
    <row r="327" spans="1:65" x14ac:dyDescent="0.25">
      <c r="A327" s="232">
        <v>41598</v>
      </c>
      <c r="B327" s="344">
        <v>6.58</v>
      </c>
      <c r="C327" s="345">
        <v>5.23</v>
      </c>
      <c r="D327"/>
      <c r="E327"/>
      <c r="F327"/>
      <c r="G327"/>
      <c r="H327" s="344">
        <v>8.3800000000000008</v>
      </c>
      <c r="I327" s="344">
        <v>2.57</v>
      </c>
      <c r="J327"/>
      <c r="K327"/>
      <c r="L327"/>
      <c r="M327"/>
      <c r="N327" s="346">
        <v>38</v>
      </c>
      <c r="O327"/>
      <c r="P327"/>
      <c r="Q327"/>
      <c r="R327" s="346">
        <v>0</v>
      </c>
      <c r="S327" s="345">
        <v>0.46899999999999997</v>
      </c>
      <c r="T327"/>
      <c r="U327"/>
      <c r="V327" s="345">
        <v>6.5000000000000002E-2</v>
      </c>
      <c r="W327" s="345">
        <v>9.0999999999999998E-2</v>
      </c>
      <c r="X327"/>
      <c r="Y327"/>
      <c r="Z327"/>
      <c r="AA327"/>
      <c r="AB327"/>
      <c r="AC327" s="347">
        <v>32.6</v>
      </c>
      <c r="AD327"/>
      <c r="AE327"/>
      <c r="AF327"/>
      <c r="AG327"/>
      <c r="AH327" s="395">
        <v>64.599999999999994</v>
      </c>
      <c r="AI327"/>
      <c r="AJ327" s="347">
        <v>26.3</v>
      </c>
      <c r="AK327"/>
      <c r="AL327" s="347">
        <v>7.9</v>
      </c>
      <c r="AM327" s="345">
        <v>0.11600000000000001</v>
      </c>
      <c r="AN327"/>
      <c r="AO327" s="347">
        <v>5.5</v>
      </c>
      <c r="AP327" s="396">
        <f t="shared" si="546"/>
        <v>100</v>
      </c>
      <c r="AQ327" s="397">
        <f t="shared" si="546"/>
        <v>0.92</v>
      </c>
      <c r="AR327"/>
      <c r="AS327"/>
      <c r="AT327"/>
      <c r="AU327"/>
      <c r="AV327" s="345">
        <v>14.194000000000001</v>
      </c>
      <c r="AW327" s="345">
        <v>12.491</v>
      </c>
      <c r="AX327"/>
      <c r="AY327"/>
      <c r="AZ327"/>
      <c r="BA327"/>
      <c r="BB327"/>
      <c r="BC327"/>
      <c r="BD327" s="344">
        <v>26.29</v>
      </c>
      <c r="BE327" s="348"/>
      <c r="BF327" s="344">
        <v>14.37</v>
      </c>
      <c r="BG327"/>
      <c r="BH327"/>
      <c r="BI327"/>
      <c r="BJ327"/>
      <c r="BK327"/>
      <c r="BL327"/>
      <c r="BM327"/>
    </row>
    <row r="328" spans="1:65" x14ac:dyDescent="0.25">
      <c r="A328" s="232">
        <v>41599</v>
      </c>
      <c r="B328" s="344">
        <v>6.37</v>
      </c>
      <c r="C328" s="345">
        <v>5.22</v>
      </c>
      <c r="D328"/>
      <c r="E328"/>
      <c r="F328"/>
      <c r="G328"/>
      <c r="H328" s="344">
        <v>7.68</v>
      </c>
      <c r="I328" s="396">
        <f>(I326+I327)/2</f>
        <v>2.3273437499999998</v>
      </c>
      <c r="J328"/>
      <c r="K328"/>
      <c r="L328"/>
      <c r="M328"/>
      <c r="N328" s="346">
        <v>41</v>
      </c>
      <c r="O328"/>
      <c r="P328"/>
      <c r="Q328"/>
      <c r="R328" s="346">
        <v>0</v>
      </c>
      <c r="S328" s="345">
        <v>0.59899999999999998</v>
      </c>
      <c r="T328"/>
      <c r="U328"/>
      <c r="V328" s="345">
        <v>9.1999999999999998E-2</v>
      </c>
      <c r="W328" s="345">
        <v>8.8999999999999996E-2</v>
      </c>
      <c r="X328"/>
      <c r="Y328"/>
      <c r="Z328"/>
      <c r="AA328"/>
      <c r="AB328"/>
      <c r="AC328" s="347">
        <v>30.6</v>
      </c>
      <c r="AD328"/>
      <c r="AE328"/>
      <c r="AF328"/>
      <c r="AG328"/>
      <c r="AH328" s="395">
        <v>61.3</v>
      </c>
      <c r="AI328"/>
      <c r="AJ328" s="347">
        <v>23.6</v>
      </c>
      <c r="AK328"/>
      <c r="AL328" s="347">
        <v>6.9</v>
      </c>
      <c r="AM328" s="345">
        <v>7.1999999999999995E-2</v>
      </c>
      <c r="AN328"/>
      <c r="AO328" s="347">
        <v>5.6</v>
      </c>
      <c r="AP328" s="396">
        <f t="shared" si="546"/>
        <v>100</v>
      </c>
      <c r="AQ328" s="397">
        <f t="shared" si="546"/>
        <v>0.92</v>
      </c>
      <c r="AR328"/>
      <c r="AS328"/>
      <c r="AT328"/>
      <c r="AU328"/>
      <c r="AV328" s="345">
        <v>14.153</v>
      </c>
      <c r="AW328" s="345">
        <v>12.435</v>
      </c>
      <c r="AX328"/>
      <c r="AY328"/>
      <c r="AZ328"/>
      <c r="BA328"/>
      <c r="BB328"/>
      <c r="BC328"/>
      <c r="BD328" s="344">
        <v>30.04</v>
      </c>
      <c r="BE328" s="348"/>
      <c r="BF328" s="344">
        <v>13.6</v>
      </c>
      <c r="BG328"/>
      <c r="BH328"/>
      <c r="BI328"/>
      <c r="BJ328"/>
      <c r="BK328"/>
      <c r="BL328"/>
      <c r="BM328"/>
    </row>
    <row r="329" spans="1:65" x14ac:dyDescent="0.25">
      <c r="A329" s="232">
        <v>41600</v>
      </c>
      <c r="B329" s="344">
        <v>6.19</v>
      </c>
      <c r="C329" s="345">
        <v>5.29</v>
      </c>
      <c r="D329"/>
      <c r="E329"/>
      <c r="F329"/>
      <c r="G329"/>
      <c r="H329" s="344">
        <v>7.33</v>
      </c>
      <c r="I329" s="344">
        <v>2.16</v>
      </c>
      <c r="J329"/>
      <c r="K329"/>
      <c r="L329"/>
      <c r="M329"/>
      <c r="N329" s="346">
        <v>43</v>
      </c>
      <c r="O329"/>
      <c r="P329"/>
      <c r="Q329"/>
      <c r="R329" s="346">
        <v>0</v>
      </c>
      <c r="S329" s="345">
        <v>0.57399999999999995</v>
      </c>
      <c r="T329"/>
      <c r="U329"/>
      <c r="V329" s="345">
        <v>8.4000000000000005E-2</v>
      </c>
      <c r="W329" s="345">
        <v>0.108</v>
      </c>
      <c r="X329"/>
      <c r="Y329"/>
      <c r="Z329"/>
      <c r="AA329"/>
      <c r="AB329"/>
      <c r="AC329" s="347">
        <v>31.1</v>
      </c>
      <c r="AD329"/>
      <c r="AE329"/>
      <c r="AF329"/>
      <c r="AG329"/>
      <c r="AH329" s="395">
        <v>62.2</v>
      </c>
      <c r="AI329"/>
      <c r="AJ329" s="347">
        <v>22.4</v>
      </c>
      <c r="AK329"/>
      <c r="AL329" s="347">
        <v>7.1</v>
      </c>
      <c r="AM329" s="397">
        <f>(AM327+AM328)/2</f>
        <v>9.4E-2</v>
      </c>
      <c r="AN329"/>
      <c r="AO329" s="347">
        <v>5.3</v>
      </c>
      <c r="AP329" s="396">
        <f t="shared" si="546"/>
        <v>100</v>
      </c>
      <c r="AQ329" s="397">
        <f t="shared" si="546"/>
        <v>0.92</v>
      </c>
      <c r="AR329"/>
      <c r="AS329"/>
      <c r="AT329"/>
      <c r="AU329"/>
      <c r="AV329" s="345">
        <v>13.04</v>
      </c>
      <c r="AW329" s="345">
        <v>11.835000000000001</v>
      </c>
      <c r="AX329"/>
      <c r="AY329"/>
      <c r="AZ329"/>
      <c r="BA329"/>
      <c r="BB329"/>
      <c r="BC329"/>
      <c r="BD329" s="344">
        <v>29.57</v>
      </c>
      <c r="BE329" s="348"/>
      <c r="BF329" s="344">
        <v>14.22</v>
      </c>
      <c r="BG329"/>
      <c r="BH329"/>
      <c r="BI329"/>
      <c r="BJ329"/>
      <c r="BK329"/>
      <c r="BL329"/>
      <c r="BM329"/>
    </row>
    <row r="330" spans="1:65" x14ac:dyDescent="0.25">
      <c r="A330" s="232">
        <v>41601</v>
      </c>
      <c r="B330" s="396">
        <f t="shared" ref="B330:C330" si="556">(B328+B329)/2</f>
        <v>6.28</v>
      </c>
      <c r="C330" s="397">
        <f t="shared" si="556"/>
        <v>5.2549999999999999</v>
      </c>
      <c r="D330"/>
      <c r="E330"/>
      <c r="F330"/>
      <c r="G330"/>
      <c r="H330" s="396">
        <f t="shared" ref="H330:I330" si="557">(H328+H329)/2</f>
        <v>7.5049999999999999</v>
      </c>
      <c r="I330" s="396">
        <f t="shared" si="557"/>
        <v>2.243671875</v>
      </c>
      <c r="J330"/>
      <c r="K330"/>
      <c r="L330"/>
      <c r="M330"/>
      <c r="N330" s="398">
        <f t="shared" ref="N330" si="558">(N328+N329)/2</f>
        <v>42</v>
      </c>
      <c r="O330"/>
      <c r="P330"/>
      <c r="Q330"/>
      <c r="R330" s="398">
        <f t="shared" ref="R330:S330" si="559">(R328+R329)/2</f>
        <v>0</v>
      </c>
      <c r="S330" s="397">
        <f t="shared" si="559"/>
        <v>0.58650000000000002</v>
      </c>
      <c r="T330"/>
      <c r="U330"/>
      <c r="V330" s="397">
        <f t="shared" ref="V330:W330" si="560">(V328+V329)/2</f>
        <v>8.7999999999999995E-2</v>
      </c>
      <c r="W330" s="397">
        <f t="shared" si="560"/>
        <v>9.8500000000000004E-2</v>
      </c>
      <c r="X330"/>
      <c r="Y330"/>
      <c r="Z330"/>
      <c r="AA330"/>
      <c r="AB330"/>
      <c r="AC330" s="399">
        <f t="shared" ref="AC330" si="561">(AC328+AC329)/2</f>
        <v>30.85</v>
      </c>
      <c r="AD330"/>
      <c r="AE330"/>
      <c r="AF330"/>
      <c r="AG330"/>
      <c r="AH330" s="400">
        <f t="shared" ref="AH330" si="562">(AH328+AH329)/2</f>
        <v>61.75</v>
      </c>
      <c r="AI330"/>
      <c r="AJ330" s="399">
        <f t="shared" ref="AJ330" si="563">(AJ328+AJ329)/2</f>
        <v>23</v>
      </c>
      <c r="AK330"/>
      <c r="AL330" s="399">
        <f t="shared" ref="AL330:AM330" si="564">(AL328+AL329)/2</f>
        <v>7</v>
      </c>
      <c r="AM330" s="397">
        <f t="shared" si="564"/>
        <v>8.299999999999999E-2</v>
      </c>
      <c r="AN330"/>
      <c r="AO330" s="399">
        <f>(AO328+AO329)/2</f>
        <v>5.4499999999999993</v>
      </c>
      <c r="AP330" s="396">
        <f t="shared" si="546"/>
        <v>100</v>
      </c>
      <c r="AQ330" s="397">
        <f t="shared" si="546"/>
        <v>0.92</v>
      </c>
      <c r="AR330"/>
      <c r="AS330"/>
      <c r="AT330"/>
      <c r="AU330"/>
      <c r="AV330" s="345">
        <v>14.507</v>
      </c>
      <c r="AW330" s="345">
        <v>12.911</v>
      </c>
      <c r="AX330"/>
      <c r="AY330"/>
      <c r="AZ330"/>
      <c r="BA330"/>
      <c r="BB330"/>
      <c r="BC330"/>
      <c r="BD330" s="344">
        <v>29.82</v>
      </c>
      <c r="BE330" s="396">
        <v>5.8</v>
      </c>
      <c r="BF330" s="344">
        <v>7.3</v>
      </c>
      <c r="BG330"/>
      <c r="BH330"/>
      <c r="BI330"/>
      <c r="BJ330"/>
      <c r="BK330"/>
      <c r="BL330"/>
      <c r="BM330"/>
    </row>
    <row r="331" spans="1:65" x14ac:dyDescent="0.25">
      <c r="A331" s="232">
        <v>41602</v>
      </c>
      <c r="B331" s="344">
        <v>6.06</v>
      </c>
      <c r="C331" s="345">
        <v>4.79</v>
      </c>
      <c r="D331"/>
      <c r="E331"/>
      <c r="F331"/>
      <c r="G331"/>
      <c r="H331" s="344">
        <v>6.22</v>
      </c>
      <c r="I331" s="344">
        <v>1.94</v>
      </c>
      <c r="J331"/>
      <c r="K331"/>
      <c r="L331"/>
      <c r="M331"/>
      <c r="N331" s="346">
        <v>34</v>
      </c>
      <c r="O331"/>
      <c r="P331"/>
      <c r="Q331"/>
      <c r="R331" s="346">
        <v>0</v>
      </c>
      <c r="S331" s="345">
        <v>0.56399999999999995</v>
      </c>
      <c r="T331"/>
      <c r="U331"/>
      <c r="V331" s="345">
        <v>0.17100000000000001</v>
      </c>
      <c r="W331" s="345">
        <v>0.35399999999999998</v>
      </c>
      <c r="X331"/>
      <c r="Y331"/>
      <c r="Z331"/>
      <c r="AA331"/>
      <c r="AB331"/>
      <c r="AC331" s="347">
        <v>25.7</v>
      </c>
      <c r="AD331"/>
      <c r="AE331"/>
      <c r="AF331"/>
      <c r="AG331"/>
      <c r="AH331" s="395">
        <v>51.4</v>
      </c>
      <c r="AI331"/>
      <c r="AJ331" s="347">
        <v>22.7</v>
      </c>
      <c r="AK331"/>
      <c r="AL331" s="347">
        <v>6.5</v>
      </c>
      <c r="AM331" s="345">
        <v>7.0999999999999994E-2</v>
      </c>
      <c r="AN331"/>
      <c r="AO331" s="347">
        <v>3.9</v>
      </c>
      <c r="AP331" s="396">
        <f t="shared" si="546"/>
        <v>100</v>
      </c>
      <c r="AQ331" s="397">
        <f t="shared" si="546"/>
        <v>0.92</v>
      </c>
      <c r="AR331"/>
      <c r="AS331"/>
      <c r="AT331"/>
      <c r="AU331"/>
      <c r="AV331" s="345">
        <v>13.763999999999999</v>
      </c>
      <c r="AW331" s="345">
        <v>12.548</v>
      </c>
      <c r="AX331"/>
      <c r="AY331"/>
      <c r="AZ331"/>
      <c r="BA331"/>
      <c r="BB331"/>
      <c r="BC331"/>
      <c r="BD331" s="344">
        <v>33.46</v>
      </c>
      <c r="BE331" s="344">
        <v>6</v>
      </c>
      <c r="BF331" s="344">
        <v>5.82</v>
      </c>
      <c r="BG331"/>
      <c r="BH331"/>
      <c r="BI331"/>
      <c r="BJ331"/>
      <c r="BK331"/>
      <c r="BL331"/>
      <c r="BM331"/>
    </row>
    <row r="332" spans="1:65" x14ac:dyDescent="0.25">
      <c r="A332" s="232">
        <v>41603</v>
      </c>
      <c r="B332" s="396">
        <f t="shared" ref="B332:C332" si="565">(B330+B331)/2</f>
        <v>6.17</v>
      </c>
      <c r="C332" s="397">
        <f t="shared" si="565"/>
        <v>5.0225</v>
      </c>
      <c r="D332"/>
      <c r="E332"/>
      <c r="F332"/>
      <c r="G332"/>
      <c r="H332" s="396">
        <f t="shared" ref="H332:I332" si="566">(H330+H331)/2</f>
        <v>6.8624999999999998</v>
      </c>
      <c r="I332" s="396">
        <f t="shared" si="566"/>
        <v>2.0918359375</v>
      </c>
      <c r="J332"/>
      <c r="K332"/>
      <c r="L332"/>
      <c r="M332"/>
      <c r="N332" s="398">
        <f t="shared" ref="N332" si="567">(N330+N331)/2</f>
        <v>38</v>
      </c>
      <c r="O332"/>
      <c r="P332"/>
      <c r="Q332"/>
      <c r="R332" s="398">
        <f t="shared" ref="R332:S332" si="568">(R330+R331)/2</f>
        <v>0</v>
      </c>
      <c r="S332" s="397">
        <f t="shared" si="568"/>
        <v>0.57525000000000004</v>
      </c>
      <c r="T332"/>
      <c r="U332"/>
      <c r="V332" s="397">
        <f t="shared" ref="V332:W332" si="569">(V330+V331)/2</f>
        <v>0.1295</v>
      </c>
      <c r="W332" s="397">
        <f t="shared" si="569"/>
        <v>0.22625000000000001</v>
      </c>
      <c r="X332"/>
      <c r="Y332"/>
      <c r="Z332"/>
      <c r="AA332"/>
      <c r="AB332"/>
      <c r="AC332" s="399">
        <f t="shared" ref="AC332" si="570">(AC330+AC331)/2</f>
        <v>28.274999999999999</v>
      </c>
      <c r="AD332"/>
      <c r="AE332"/>
      <c r="AF332"/>
      <c r="AG332"/>
      <c r="AH332" s="400">
        <f t="shared" ref="AH332" si="571">(AH330+AH331)/2</f>
        <v>56.575000000000003</v>
      </c>
      <c r="AI332"/>
      <c r="AJ332" s="399">
        <f t="shared" ref="AJ332" si="572">(AJ330+AJ331)/2</f>
        <v>22.85</v>
      </c>
      <c r="AK332"/>
      <c r="AL332" s="399">
        <f t="shared" ref="AL332:AM332" si="573">(AL330+AL331)/2</f>
        <v>6.75</v>
      </c>
      <c r="AM332" s="397">
        <f t="shared" si="573"/>
        <v>7.6999999999999985E-2</v>
      </c>
      <c r="AN332"/>
      <c r="AO332" s="399">
        <f t="shared" ref="AO332" si="574">(AO330+AO331)/2</f>
        <v>4.6749999999999998</v>
      </c>
      <c r="AP332" s="396">
        <f t="shared" si="546"/>
        <v>100</v>
      </c>
      <c r="AQ332" s="397">
        <f t="shared" si="546"/>
        <v>0.92</v>
      </c>
      <c r="AR332"/>
      <c r="AS332"/>
      <c r="AT332"/>
      <c r="AU332"/>
      <c r="AV332" s="397">
        <f t="shared" ref="AV332:AW332" si="575">(AV330+AV331)/2</f>
        <v>14.1355</v>
      </c>
      <c r="AW332" s="397">
        <f t="shared" si="575"/>
        <v>12.7295</v>
      </c>
      <c r="AX332"/>
      <c r="AY332"/>
      <c r="AZ332"/>
      <c r="BA332"/>
      <c r="BB332"/>
      <c r="BC332"/>
      <c r="BD332" s="344">
        <v>29.99</v>
      </c>
      <c r="BE332" s="396">
        <f>(BE330+BE331)/2</f>
        <v>5.9</v>
      </c>
      <c r="BF332" s="396">
        <f>(BF330+BF331)/2</f>
        <v>6.5600000000000005</v>
      </c>
      <c r="BG332"/>
      <c r="BH332"/>
      <c r="BI332"/>
      <c r="BJ332"/>
      <c r="BK332"/>
      <c r="BL332"/>
      <c r="BM332"/>
    </row>
    <row r="333" spans="1:65" x14ac:dyDescent="0.25">
      <c r="A333" s="232">
        <v>41604</v>
      </c>
      <c r="B333" s="344">
        <v>6.54</v>
      </c>
      <c r="C333" s="349">
        <v>4.99</v>
      </c>
      <c r="D333"/>
      <c r="E333"/>
      <c r="F333"/>
      <c r="G333"/>
      <c r="H333" s="344">
        <v>7.78</v>
      </c>
      <c r="I333" s="344">
        <v>2.39</v>
      </c>
      <c r="J333"/>
      <c r="K333"/>
      <c r="L333"/>
      <c r="M333"/>
      <c r="N333" s="346">
        <v>42</v>
      </c>
      <c r="O333"/>
      <c r="P333"/>
      <c r="Q333"/>
      <c r="R333" s="346">
        <v>0</v>
      </c>
      <c r="S333" s="345">
        <v>0.59199999999999997</v>
      </c>
      <c r="T333"/>
      <c r="U333"/>
      <c r="V333" s="345">
        <v>7.8E-2</v>
      </c>
      <c r="W333" s="345">
        <v>0.09</v>
      </c>
      <c r="X333"/>
      <c r="Y333"/>
      <c r="Z333"/>
      <c r="AA333"/>
      <c r="AB333"/>
      <c r="AC333" s="347">
        <v>31.4</v>
      </c>
      <c r="AD333"/>
      <c r="AE333"/>
      <c r="AF333"/>
      <c r="AG333"/>
      <c r="AH333" s="395">
        <v>62.8</v>
      </c>
      <c r="AI333"/>
      <c r="AJ333" s="347">
        <v>22.3</v>
      </c>
      <c r="AK333"/>
      <c r="AL333" s="347">
        <v>7.1</v>
      </c>
      <c r="AM333" s="345">
        <v>9.4E-2</v>
      </c>
      <c r="AN333"/>
      <c r="AO333" s="347">
        <v>3.9</v>
      </c>
      <c r="AP333" s="396">
        <f t="shared" si="546"/>
        <v>100</v>
      </c>
      <c r="AQ333" s="397">
        <f t="shared" si="546"/>
        <v>0.92</v>
      </c>
      <c r="AR333"/>
      <c r="AS333"/>
      <c r="AT333"/>
      <c r="AU333"/>
      <c r="AV333" s="349">
        <v>14.507999999999999</v>
      </c>
      <c r="AW333" s="349">
        <v>12.794</v>
      </c>
      <c r="AX333"/>
      <c r="AY333"/>
      <c r="AZ333"/>
      <c r="BA333"/>
      <c r="BB333"/>
      <c r="BC333"/>
      <c r="BD333" s="396">
        <f>(BD331+BD332)/2</f>
        <v>31.725000000000001</v>
      </c>
      <c r="BE333" s="396">
        <f>(BE331+BE332)/2</f>
        <v>5.95</v>
      </c>
      <c r="BF333" s="344">
        <v>12.25</v>
      </c>
      <c r="BG333"/>
      <c r="BH333"/>
      <c r="BI333"/>
      <c r="BJ333"/>
      <c r="BK333"/>
      <c r="BL333"/>
      <c r="BM333"/>
    </row>
    <row r="334" spans="1:65" x14ac:dyDescent="0.25">
      <c r="A334" s="232">
        <v>41605</v>
      </c>
      <c r="B334" s="344">
        <v>6.41</v>
      </c>
      <c r="C334" s="345">
        <v>5.43</v>
      </c>
      <c r="D334"/>
      <c r="E334"/>
      <c r="F334"/>
      <c r="G334"/>
      <c r="H334" s="344">
        <v>6.73</v>
      </c>
      <c r="I334" s="344">
        <v>2.57</v>
      </c>
      <c r="J334"/>
      <c r="K334"/>
      <c r="L334"/>
      <c r="M334"/>
      <c r="N334" s="346">
        <v>33</v>
      </c>
      <c r="O334"/>
      <c r="P334"/>
      <c r="Q334"/>
      <c r="R334" s="346">
        <v>0</v>
      </c>
      <c r="S334" s="345">
        <v>0.65500000000000003</v>
      </c>
      <c r="T334"/>
      <c r="U334"/>
      <c r="V334" s="345">
        <v>0.13300000000000001</v>
      </c>
      <c r="W334" s="345">
        <v>0.38500000000000001</v>
      </c>
      <c r="X334"/>
      <c r="Y334"/>
      <c r="Z334"/>
      <c r="AA334"/>
      <c r="AB334"/>
      <c r="AC334" s="347">
        <v>30.6</v>
      </c>
      <c r="AD334"/>
      <c r="AE334"/>
      <c r="AF334"/>
      <c r="AG334"/>
      <c r="AH334" s="395">
        <v>61.2</v>
      </c>
      <c r="AI334"/>
      <c r="AJ334" s="347">
        <v>21.5</v>
      </c>
      <c r="AK334"/>
      <c r="AL334" s="347">
        <v>6.7</v>
      </c>
      <c r="AM334" s="345">
        <v>5.3999999999999999E-2</v>
      </c>
      <c r="AN334"/>
      <c r="AO334" s="347">
        <v>2.8</v>
      </c>
      <c r="AP334" s="396">
        <f t="shared" si="546"/>
        <v>100</v>
      </c>
      <c r="AQ334" s="397">
        <f t="shared" si="546"/>
        <v>0.92</v>
      </c>
      <c r="AR334"/>
      <c r="AS334"/>
      <c r="AT334"/>
      <c r="AU334"/>
      <c r="AV334" s="345">
        <v>14.023999999999999</v>
      </c>
      <c r="AW334" s="345">
        <v>13.233000000000001</v>
      </c>
      <c r="AX334"/>
      <c r="AY334"/>
      <c r="AZ334"/>
      <c r="BA334"/>
      <c r="BB334"/>
      <c r="BC334"/>
      <c r="BD334" s="344">
        <v>31.38</v>
      </c>
      <c r="BE334" s="344">
        <v>5</v>
      </c>
      <c r="BF334" s="396">
        <f>(BF332+BF333)/2</f>
        <v>9.4050000000000011</v>
      </c>
      <c r="BG334"/>
      <c r="BH334"/>
      <c r="BI334"/>
      <c r="BJ334"/>
      <c r="BK334"/>
      <c r="BL334"/>
      <c r="BM334"/>
    </row>
    <row r="335" spans="1:65" x14ac:dyDescent="0.25">
      <c r="A335" s="232">
        <v>41606</v>
      </c>
      <c r="B335" s="344">
        <v>6.24</v>
      </c>
      <c r="C335" s="345">
        <v>5.04</v>
      </c>
      <c r="D335"/>
      <c r="E335"/>
      <c r="F335"/>
      <c r="G335"/>
      <c r="H335" s="344">
        <v>6.77</v>
      </c>
      <c r="I335" s="344">
        <v>2.4</v>
      </c>
      <c r="J335"/>
      <c r="K335"/>
      <c r="L335"/>
      <c r="M335"/>
      <c r="N335" s="346">
        <v>35</v>
      </c>
      <c r="O335"/>
      <c r="P335"/>
      <c r="Q335"/>
      <c r="R335" s="346">
        <v>0</v>
      </c>
      <c r="S335" s="345">
        <v>1.3160000000000001</v>
      </c>
      <c r="T335"/>
      <c r="U335"/>
      <c r="V335" s="345">
        <v>0.124</v>
      </c>
      <c r="W335" s="345">
        <v>0.108</v>
      </c>
      <c r="X335"/>
      <c r="Y335"/>
      <c r="Z335"/>
      <c r="AA335"/>
      <c r="AB335"/>
      <c r="AC335" s="347">
        <v>31.6</v>
      </c>
      <c r="AD335"/>
      <c r="AE335"/>
      <c r="AF335"/>
      <c r="AG335"/>
      <c r="AH335" s="395">
        <v>63.2</v>
      </c>
      <c r="AI335"/>
      <c r="AJ335" s="347">
        <v>22.4</v>
      </c>
      <c r="AK335"/>
      <c r="AL335" s="347">
        <v>6.9</v>
      </c>
      <c r="AM335" s="345">
        <v>6.0999999999999999E-2</v>
      </c>
      <c r="AN335"/>
      <c r="AO335" s="347">
        <v>2.8</v>
      </c>
      <c r="AP335" s="396">
        <f t="shared" si="546"/>
        <v>100</v>
      </c>
      <c r="AQ335" s="397">
        <f t="shared" si="546"/>
        <v>0.92</v>
      </c>
      <c r="AR335"/>
      <c r="AS335"/>
      <c r="AT335"/>
      <c r="AU335"/>
      <c r="AV335" s="345">
        <v>14.433999999999999</v>
      </c>
      <c r="AW335" s="345">
        <v>12.753</v>
      </c>
      <c r="AX335"/>
      <c r="AY335"/>
      <c r="AZ335"/>
      <c r="BA335"/>
      <c r="BB335"/>
      <c r="BC335"/>
      <c r="BD335" s="344">
        <v>28.02</v>
      </c>
      <c r="BE335" s="344">
        <v>5</v>
      </c>
      <c r="BF335" s="344">
        <v>12.58</v>
      </c>
      <c r="BG335"/>
      <c r="BH335"/>
      <c r="BI335"/>
      <c r="BJ335"/>
      <c r="BK335"/>
      <c r="BL335"/>
      <c r="BM335"/>
    </row>
    <row r="336" spans="1:65" x14ac:dyDescent="0.25">
      <c r="A336" s="232">
        <v>41607</v>
      </c>
      <c r="B336" s="344">
        <v>6.25</v>
      </c>
      <c r="C336" s="345">
        <v>4.8899999999999997</v>
      </c>
      <c r="D336"/>
      <c r="E336"/>
      <c r="F336"/>
      <c r="G336"/>
      <c r="H336" s="344">
        <v>6.94</v>
      </c>
      <c r="I336" s="344">
        <v>2.38</v>
      </c>
      <c r="J336"/>
      <c r="K336"/>
      <c r="L336"/>
      <c r="M336"/>
      <c r="N336" s="346">
        <v>36</v>
      </c>
      <c r="O336"/>
      <c r="P336"/>
      <c r="Q336"/>
      <c r="R336" s="346">
        <v>0</v>
      </c>
      <c r="S336" s="345">
        <v>1.1080000000000001</v>
      </c>
      <c r="T336"/>
      <c r="U336"/>
      <c r="V336" s="345">
        <v>0.186</v>
      </c>
      <c r="W336" s="345">
        <v>0.104</v>
      </c>
      <c r="X336"/>
      <c r="Y336"/>
      <c r="Z336"/>
      <c r="AA336"/>
      <c r="AB336"/>
      <c r="AC336" s="347">
        <v>37.200000000000003</v>
      </c>
      <c r="AD336"/>
      <c r="AE336"/>
      <c r="AF336"/>
      <c r="AG336"/>
      <c r="AH336" s="395">
        <v>74.400000000000006</v>
      </c>
      <c r="AI336"/>
      <c r="AJ336" s="347">
        <v>23.8</v>
      </c>
      <c r="AK336"/>
      <c r="AL336" s="347">
        <v>6.4</v>
      </c>
      <c r="AM336" s="345">
        <v>8.4000000000000005E-2</v>
      </c>
      <c r="AN336"/>
      <c r="AO336" s="347">
        <v>2.7</v>
      </c>
      <c r="AP336" s="396">
        <f t="shared" si="546"/>
        <v>100</v>
      </c>
      <c r="AQ336" s="397">
        <f t="shared" si="546"/>
        <v>0.92</v>
      </c>
      <c r="AR336"/>
      <c r="AS336"/>
      <c r="AT336"/>
      <c r="AU336"/>
      <c r="AV336" s="345">
        <v>13.64</v>
      </c>
      <c r="AW336" s="345">
        <v>14.4</v>
      </c>
      <c r="AX336"/>
      <c r="AY336"/>
      <c r="AZ336"/>
      <c r="BA336"/>
      <c r="BB336"/>
      <c r="BC336"/>
      <c r="BD336" s="344">
        <v>29.19</v>
      </c>
      <c r="BE336" s="396">
        <f t="shared" ref="BE336:BF343" si="576">(BE334+BE335)/2</f>
        <v>5</v>
      </c>
      <c r="BF336" s="344">
        <v>13.95</v>
      </c>
      <c r="BG336"/>
      <c r="BH336"/>
      <c r="BI336"/>
      <c r="BJ336"/>
      <c r="BK336"/>
      <c r="BL336"/>
      <c r="BM336"/>
    </row>
    <row r="337" spans="1:65" x14ac:dyDescent="0.25">
      <c r="A337" s="232">
        <v>41608</v>
      </c>
      <c r="B337" s="344">
        <v>6.31</v>
      </c>
      <c r="C337" s="345">
        <v>5.0599999999999996</v>
      </c>
      <c r="D337"/>
      <c r="E337"/>
      <c r="F337"/>
      <c r="G337"/>
      <c r="H337" s="344">
        <v>7.16</v>
      </c>
      <c r="I337" s="344">
        <v>2.42</v>
      </c>
      <c r="J337"/>
      <c r="K337"/>
      <c r="L337"/>
      <c r="M337"/>
      <c r="N337" s="346">
        <v>51</v>
      </c>
      <c r="O337"/>
      <c r="P337"/>
      <c r="Q337"/>
      <c r="R337" s="346">
        <v>0</v>
      </c>
      <c r="S337" s="345">
        <v>1.446</v>
      </c>
      <c r="T337"/>
      <c r="U337"/>
      <c r="V337" s="345">
        <v>7.0999999999999994E-2</v>
      </c>
      <c r="W337" s="345">
        <v>0.11600000000000001</v>
      </c>
      <c r="X337"/>
      <c r="Y337"/>
      <c r="Z337"/>
      <c r="AA337"/>
      <c r="AB337"/>
      <c r="AC337" s="347">
        <v>33</v>
      </c>
      <c r="AD337"/>
      <c r="AE337"/>
      <c r="AF337"/>
      <c r="AG337"/>
      <c r="AH337" s="395">
        <v>66</v>
      </c>
      <c r="AI337"/>
      <c r="AJ337" s="347">
        <v>26.6</v>
      </c>
      <c r="AK337"/>
      <c r="AL337" s="347">
        <v>8.1</v>
      </c>
      <c r="AM337" s="345">
        <v>7.1999999999999995E-2</v>
      </c>
      <c r="AN337"/>
      <c r="AO337" s="347">
        <v>3.6</v>
      </c>
      <c r="AP337" s="396">
        <f t="shared" si="546"/>
        <v>100</v>
      </c>
      <c r="AQ337" s="397">
        <f t="shared" si="546"/>
        <v>0.92</v>
      </c>
      <c r="AR337"/>
      <c r="AS337"/>
      <c r="AT337"/>
      <c r="AU337"/>
      <c r="AV337" s="345">
        <v>13.428000000000001</v>
      </c>
      <c r="AW337" s="345">
        <v>12.169</v>
      </c>
      <c r="AX337"/>
      <c r="AY337"/>
      <c r="AZ337"/>
      <c r="BA337"/>
      <c r="BB337"/>
      <c r="BC337"/>
      <c r="BD337" s="344">
        <v>36.22</v>
      </c>
      <c r="BE337" s="396">
        <f t="shared" si="576"/>
        <v>5</v>
      </c>
      <c r="BF337" s="344">
        <v>6.09</v>
      </c>
      <c r="BG337"/>
      <c r="BH337"/>
      <c r="BI337"/>
      <c r="BJ337"/>
      <c r="BK337"/>
      <c r="BL337"/>
      <c r="BM337"/>
    </row>
    <row r="338" spans="1:65" x14ac:dyDescent="0.25">
      <c r="A338" s="232">
        <v>41609</v>
      </c>
      <c r="B338" s="344">
        <v>6.22</v>
      </c>
      <c r="C338" s="345">
        <v>5</v>
      </c>
      <c r="D338"/>
      <c r="E338"/>
      <c r="F338"/>
      <c r="G338"/>
      <c r="H338" s="344">
        <v>6.84</v>
      </c>
      <c r="I338" s="344">
        <v>2.2599999999999998</v>
      </c>
      <c r="J338"/>
      <c r="K338"/>
      <c r="L338"/>
      <c r="M338"/>
      <c r="N338" s="346">
        <v>56</v>
      </c>
      <c r="O338"/>
      <c r="P338"/>
      <c r="Q338"/>
      <c r="R338" s="346">
        <v>0</v>
      </c>
      <c r="S338" s="345">
        <v>1.006</v>
      </c>
      <c r="T338"/>
      <c r="U338"/>
      <c r="V338" s="345">
        <v>7.6999999999999999E-2</v>
      </c>
      <c r="W338" s="345">
        <v>0.16600000000000001</v>
      </c>
      <c r="X338"/>
      <c r="Y338"/>
      <c r="Z338"/>
      <c r="AA338"/>
      <c r="AB338"/>
      <c r="AC338" s="347">
        <v>31.6</v>
      </c>
      <c r="AD338"/>
      <c r="AE338"/>
      <c r="AF338"/>
      <c r="AG338"/>
      <c r="AH338" s="395">
        <v>63.2</v>
      </c>
      <c r="AI338"/>
      <c r="AJ338" s="347">
        <v>25.4</v>
      </c>
      <c r="AK338"/>
      <c r="AL338" s="347">
        <v>7.8</v>
      </c>
      <c r="AM338" s="345">
        <v>8.2000000000000003E-2</v>
      </c>
      <c r="AN338"/>
      <c r="AO338" s="347">
        <v>3.1</v>
      </c>
      <c r="AP338" s="396">
        <f t="shared" ref="AP338:AQ353" si="577">(AP336+AP337)/2</f>
        <v>100</v>
      </c>
      <c r="AQ338" s="397">
        <f t="shared" si="577"/>
        <v>0.92</v>
      </c>
      <c r="AR338"/>
      <c r="AS338"/>
      <c r="AT338"/>
      <c r="AU338"/>
      <c r="AV338" s="345">
        <v>14.09</v>
      </c>
      <c r="AW338" s="345">
        <v>12.95</v>
      </c>
      <c r="AX338"/>
      <c r="AY338"/>
      <c r="AZ338"/>
      <c r="BA338"/>
      <c r="BB338"/>
      <c r="BC338"/>
      <c r="BD338" s="344">
        <v>34.270000000000003</v>
      </c>
      <c r="BE338" s="396">
        <f t="shared" si="576"/>
        <v>5</v>
      </c>
      <c r="BF338" s="396">
        <f t="shared" si="576"/>
        <v>10.02</v>
      </c>
      <c r="BG338"/>
      <c r="BH338"/>
      <c r="BI338"/>
      <c r="BJ338"/>
      <c r="BK338"/>
      <c r="BL338"/>
      <c r="BM338"/>
    </row>
    <row r="339" spans="1:65" x14ac:dyDescent="0.25">
      <c r="A339" s="232">
        <v>41610</v>
      </c>
      <c r="B339" s="396">
        <f t="shared" ref="B339:C339" si="578">(B337+B338)/2</f>
        <v>6.2649999999999997</v>
      </c>
      <c r="C339" s="397">
        <f t="shared" si="578"/>
        <v>5.0299999999999994</v>
      </c>
      <c r="D339"/>
      <c r="E339"/>
      <c r="F339"/>
      <c r="G339"/>
      <c r="H339" s="396">
        <f t="shared" ref="H339:I339" si="579">(H337+H338)/2</f>
        <v>7</v>
      </c>
      <c r="I339" s="396">
        <f t="shared" si="579"/>
        <v>2.34</v>
      </c>
      <c r="J339"/>
      <c r="K339"/>
      <c r="L339"/>
      <c r="M339"/>
      <c r="N339" s="398">
        <f t="shared" ref="N339" si="580">(N337+N338)/2</f>
        <v>53.5</v>
      </c>
      <c r="O339"/>
      <c r="P339"/>
      <c r="Q339"/>
      <c r="R339" s="398">
        <f t="shared" ref="R339:S339" si="581">(R337+R338)/2</f>
        <v>0</v>
      </c>
      <c r="S339" s="397">
        <f t="shared" si="581"/>
        <v>1.226</v>
      </c>
      <c r="T339"/>
      <c r="U339"/>
      <c r="V339" s="397">
        <f t="shared" ref="V339:W339" si="582">(V337+V338)/2</f>
        <v>7.3999999999999996E-2</v>
      </c>
      <c r="W339" s="397">
        <f t="shared" si="582"/>
        <v>0.14100000000000001</v>
      </c>
      <c r="X339"/>
      <c r="Y339"/>
      <c r="Z339"/>
      <c r="AA339"/>
      <c r="AB339"/>
      <c r="AC339" s="399">
        <f t="shared" ref="AC339" si="583">(AC337+AC338)/2</f>
        <v>32.299999999999997</v>
      </c>
      <c r="AD339"/>
      <c r="AE339"/>
      <c r="AF339"/>
      <c r="AG339"/>
      <c r="AH339" s="400">
        <f t="shared" ref="AH339" si="584">(AH337+AH338)/2</f>
        <v>64.599999999999994</v>
      </c>
      <c r="AI339"/>
      <c r="AJ339" s="399">
        <f t="shared" ref="AJ339" si="585">(AJ337+AJ338)/2</f>
        <v>26</v>
      </c>
      <c r="AK339"/>
      <c r="AL339" s="399">
        <f t="shared" ref="AL339:AM339" si="586">(AL337+AL338)/2</f>
        <v>7.9499999999999993</v>
      </c>
      <c r="AM339" s="397">
        <f t="shared" si="586"/>
        <v>7.6999999999999999E-2</v>
      </c>
      <c r="AN339"/>
      <c r="AO339" s="399">
        <f t="shared" ref="AO339" si="587">(AO337+AO338)/2</f>
        <v>3.35</v>
      </c>
      <c r="AP339" s="396">
        <f t="shared" si="577"/>
        <v>100</v>
      </c>
      <c r="AQ339" s="397">
        <f t="shared" si="577"/>
        <v>0.92</v>
      </c>
      <c r="AR339"/>
      <c r="AS339"/>
      <c r="AT339"/>
      <c r="AU339"/>
      <c r="AV339" s="345">
        <v>13.445</v>
      </c>
      <c r="AW339" s="345">
        <v>12.112</v>
      </c>
      <c r="AX339"/>
      <c r="AY339"/>
      <c r="AZ339"/>
      <c r="BA339"/>
      <c r="BB339"/>
      <c r="BC339"/>
      <c r="BD339" s="344">
        <v>30.51</v>
      </c>
      <c r="BE339" s="396">
        <f t="shared" si="576"/>
        <v>5</v>
      </c>
      <c r="BF339" s="396">
        <f t="shared" si="576"/>
        <v>8.0549999999999997</v>
      </c>
      <c r="BG339"/>
      <c r="BH339"/>
      <c r="BI339"/>
      <c r="BJ339"/>
      <c r="BK339"/>
      <c r="BL339"/>
      <c r="BM339"/>
    </row>
    <row r="340" spans="1:65" x14ac:dyDescent="0.25">
      <c r="A340" s="232">
        <v>41611</v>
      </c>
      <c r="B340" s="344">
        <v>5.94</v>
      </c>
      <c r="C340" s="349">
        <v>4.82</v>
      </c>
      <c r="D340"/>
      <c r="E340"/>
      <c r="F340"/>
      <c r="G340"/>
      <c r="H340" s="344">
        <v>4.42</v>
      </c>
      <c r="I340" s="344">
        <v>2.0299999999999998</v>
      </c>
      <c r="J340"/>
      <c r="K340"/>
      <c r="L340"/>
      <c r="M340"/>
      <c r="N340" s="346">
        <v>43</v>
      </c>
      <c r="O340"/>
      <c r="P340"/>
      <c r="Q340"/>
      <c r="R340" s="346">
        <v>0</v>
      </c>
      <c r="S340" s="345">
        <v>0.72399999999999998</v>
      </c>
      <c r="T340"/>
      <c r="U340"/>
      <c r="V340" s="345">
        <v>0.38600000000000001</v>
      </c>
      <c r="W340" s="345">
        <v>9.4E-2</v>
      </c>
      <c r="X340"/>
      <c r="Y340"/>
      <c r="Z340"/>
      <c r="AA340"/>
      <c r="AB340"/>
      <c r="AC340" s="347">
        <v>27.1</v>
      </c>
      <c r="AD340"/>
      <c r="AE340"/>
      <c r="AF340"/>
      <c r="AG340"/>
      <c r="AH340" s="395">
        <v>54.2</v>
      </c>
      <c r="AI340"/>
      <c r="AJ340" s="347">
        <v>25.6</v>
      </c>
      <c r="AK340"/>
      <c r="AL340" s="347">
        <v>6</v>
      </c>
      <c r="AM340" s="345">
        <v>0.153</v>
      </c>
      <c r="AN340"/>
      <c r="AO340" s="347">
        <v>2.8</v>
      </c>
      <c r="AP340" s="396">
        <f t="shared" si="577"/>
        <v>100</v>
      </c>
      <c r="AQ340" s="397">
        <f t="shared" si="577"/>
        <v>0.92</v>
      </c>
      <c r="AR340"/>
      <c r="AS340"/>
      <c r="AT340"/>
      <c r="AU340"/>
      <c r="AV340" s="345">
        <v>14.92</v>
      </c>
      <c r="AW340" s="345">
        <v>12.362</v>
      </c>
      <c r="AX340"/>
      <c r="AY340"/>
      <c r="AZ340"/>
      <c r="BA340"/>
      <c r="BB340"/>
      <c r="BC340"/>
      <c r="BD340" s="396">
        <f t="shared" si="506"/>
        <v>32.39</v>
      </c>
      <c r="BE340" s="396">
        <f t="shared" si="576"/>
        <v>5</v>
      </c>
      <c r="BF340" s="396">
        <f t="shared" si="576"/>
        <v>9.0374999999999996</v>
      </c>
      <c r="BG340"/>
      <c r="BH340"/>
      <c r="BI340"/>
      <c r="BJ340"/>
      <c r="BK340"/>
      <c r="BL340"/>
      <c r="BM340"/>
    </row>
    <row r="341" spans="1:65" x14ac:dyDescent="0.25">
      <c r="A341" s="232">
        <v>41612</v>
      </c>
      <c r="B341" s="344">
        <v>5.87</v>
      </c>
      <c r="C341" s="345">
        <v>4.96</v>
      </c>
      <c r="D341"/>
      <c r="E341"/>
      <c r="F341"/>
      <c r="G341"/>
      <c r="H341" s="344">
        <v>6.57</v>
      </c>
      <c r="I341" s="344">
        <v>2.1</v>
      </c>
      <c r="J341"/>
      <c r="K341"/>
      <c r="L341"/>
      <c r="M341"/>
      <c r="N341" s="346">
        <v>52</v>
      </c>
      <c r="O341"/>
      <c r="P341"/>
      <c r="Q341"/>
      <c r="R341" s="346">
        <v>0</v>
      </c>
      <c r="S341" s="345">
        <v>0.63600000000000001</v>
      </c>
      <c r="T341"/>
      <c r="U341"/>
      <c r="V341" s="345">
        <v>0.113</v>
      </c>
      <c r="W341" s="345">
        <v>0.18</v>
      </c>
      <c r="X341"/>
      <c r="Y341"/>
      <c r="Z341"/>
      <c r="AA341"/>
      <c r="AB341"/>
      <c r="AC341" s="347">
        <v>29.6</v>
      </c>
      <c r="AD341"/>
      <c r="AE341"/>
      <c r="AF341"/>
      <c r="AG341"/>
      <c r="AH341" s="395">
        <v>59.2</v>
      </c>
      <c r="AI341"/>
      <c r="AJ341" s="347">
        <v>24.4</v>
      </c>
      <c r="AK341"/>
      <c r="AL341" s="347">
        <v>6.2</v>
      </c>
      <c r="AM341" s="345">
        <v>7.0999999999999994E-2</v>
      </c>
      <c r="AN341"/>
      <c r="AO341" s="347">
        <v>2.8</v>
      </c>
      <c r="AP341" s="396">
        <f t="shared" si="577"/>
        <v>100</v>
      </c>
      <c r="AQ341" s="397">
        <f t="shared" si="577"/>
        <v>0.92</v>
      </c>
      <c r="AR341"/>
      <c r="AS341"/>
      <c r="AT341"/>
      <c r="AU341"/>
      <c r="AV341" s="345">
        <v>14.6</v>
      </c>
      <c r="AW341" s="345">
        <v>13.25</v>
      </c>
      <c r="AX341"/>
      <c r="AY341"/>
      <c r="AZ341"/>
      <c r="BA341"/>
      <c r="BB341"/>
      <c r="BC341"/>
      <c r="BD341" s="344">
        <v>24.58</v>
      </c>
      <c r="BE341" s="396">
        <f t="shared" si="576"/>
        <v>5</v>
      </c>
      <c r="BF341" s="396">
        <f t="shared" si="576"/>
        <v>8.5462500000000006</v>
      </c>
      <c r="BG341"/>
      <c r="BH341"/>
      <c r="BI341"/>
      <c r="BJ341"/>
      <c r="BK341"/>
      <c r="BL341"/>
      <c r="BM341"/>
    </row>
    <row r="342" spans="1:65" x14ac:dyDescent="0.25">
      <c r="A342" s="232">
        <v>41613</v>
      </c>
      <c r="B342" s="344">
        <v>6.22</v>
      </c>
      <c r="C342" s="345">
        <v>4.7</v>
      </c>
      <c r="D342"/>
      <c r="E342"/>
      <c r="F342"/>
      <c r="G342"/>
      <c r="H342" s="344">
        <v>4.99</v>
      </c>
      <c r="I342" s="344">
        <v>2.27</v>
      </c>
      <c r="J342"/>
      <c r="K342"/>
      <c r="L342"/>
      <c r="M342"/>
      <c r="N342" s="346">
        <v>59</v>
      </c>
      <c r="O342"/>
      <c r="P342"/>
      <c r="Q342"/>
      <c r="R342" s="346">
        <v>0</v>
      </c>
      <c r="S342" s="345">
        <v>0.61599999999999999</v>
      </c>
      <c r="T342"/>
      <c r="U342"/>
      <c r="V342" s="345">
        <v>0.20200000000000001</v>
      </c>
      <c r="W342" s="345">
        <v>8.6999999999999994E-2</v>
      </c>
      <c r="X342"/>
      <c r="Y342"/>
      <c r="Z342"/>
      <c r="AA342"/>
      <c r="AB342"/>
      <c r="AC342" s="347">
        <v>28.6</v>
      </c>
      <c r="AD342"/>
      <c r="AE342"/>
      <c r="AF342"/>
      <c r="AG342"/>
      <c r="AH342" s="395">
        <v>57.2</v>
      </c>
      <c r="AI342"/>
      <c r="AJ342" s="347">
        <v>23.9</v>
      </c>
      <c r="AK342"/>
      <c r="AL342" s="347">
        <v>2.2000000000000002</v>
      </c>
      <c r="AM342" s="376">
        <v>2</v>
      </c>
      <c r="AN342"/>
      <c r="AO342" s="347">
        <v>2.9</v>
      </c>
      <c r="AP342" s="396">
        <f t="shared" si="577"/>
        <v>100</v>
      </c>
      <c r="AQ342" s="397">
        <f t="shared" si="577"/>
        <v>0.92</v>
      </c>
      <c r="AR342"/>
      <c r="AS342"/>
      <c r="AT342"/>
      <c r="AU342"/>
      <c r="AV342" s="345">
        <v>13.914</v>
      </c>
      <c r="AW342" s="345">
        <v>13.032999999999999</v>
      </c>
      <c r="AX342"/>
      <c r="AY342"/>
      <c r="AZ342"/>
      <c r="BA342"/>
      <c r="BB342"/>
      <c r="BC342"/>
      <c r="BD342" s="396">
        <f t="shared" si="506"/>
        <v>28.484999999999999</v>
      </c>
      <c r="BE342" s="396">
        <f t="shared" si="576"/>
        <v>5</v>
      </c>
      <c r="BF342" s="344">
        <v>7.22</v>
      </c>
      <c r="BG342"/>
      <c r="BH342"/>
      <c r="BI342"/>
      <c r="BJ342"/>
      <c r="BK342"/>
      <c r="BL342"/>
      <c r="BM342"/>
    </row>
    <row r="343" spans="1:65" x14ac:dyDescent="0.25">
      <c r="A343" s="232">
        <v>41614</v>
      </c>
      <c r="B343" s="344">
        <v>6.15</v>
      </c>
      <c r="C343" s="345">
        <v>4.87</v>
      </c>
      <c r="D343"/>
      <c r="E343"/>
      <c r="F343"/>
      <c r="G343"/>
      <c r="H343" s="344">
        <v>5.56</v>
      </c>
      <c r="I343" s="344">
        <v>1.95</v>
      </c>
      <c r="J343"/>
      <c r="K343"/>
      <c r="L343"/>
      <c r="M343"/>
      <c r="N343" s="346">
        <v>58</v>
      </c>
      <c r="O343"/>
      <c r="P343"/>
      <c r="Q343"/>
      <c r="R343" s="346">
        <v>0</v>
      </c>
      <c r="S343" s="345">
        <v>0.99099999999999999</v>
      </c>
      <c r="T343"/>
      <c r="U343"/>
      <c r="V343" s="345">
        <v>0.13100000000000001</v>
      </c>
      <c r="W343" s="345">
        <v>0.19700000000000001</v>
      </c>
      <c r="X343"/>
      <c r="Y343"/>
      <c r="Z343"/>
      <c r="AA343"/>
      <c r="AB343"/>
      <c r="AC343" s="347">
        <v>25.9</v>
      </c>
      <c r="AD343"/>
      <c r="AE343"/>
      <c r="AF343"/>
      <c r="AG343"/>
      <c r="AH343" s="395">
        <v>51.9</v>
      </c>
      <c r="AI343"/>
      <c r="AJ343" s="347">
        <v>12.4</v>
      </c>
      <c r="AK343"/>
      <c r="AL343" s="347">
        <v>2</v>
      </c>
      <c r="AM343" s="345">
        <v>0.20699999999999999</v>
      </c>
      <c r="AN343"/>
      <c r="AO343" s="347">
        <v>3</v>
      </c>
      <c r="AP343" s="396">
        <f t="shared" si="577"/>
        <v>100</v>
      </c>
      <c r="AQ343" s="397">
        <f t="shared" si="577"/>
        <v>0.92</v>
      </c>
      <c r="AR343"/>
      <c r="AS343"/>
      <c r="AT343"/>
      <c r="AU343"/>
      <c r="AV343" s="345">
        <v>13.28</v>
      </c>
      <c r="AW343" s="345">
        <v>12.596</v>
      </c>
      <c r="AX343"/>
      <c r="AY343"/>
      <c r="AZ343"/>
      <c r="BA343"/>
      <c r="BB343"/>
      <c r="BC343"/>
      <c r="BD343" s="344">
        <v>34.74</v>
      </c>
      <c r="BE343" s="396">
        <f t="shared" si="576"/>
        <v>5</v>
      </c>
      <c r="BF343" s="344">
        <v>7.48</v>
      </c>
      <c r="BG343"/>
      <c r="BH343"/>
      <c r="BI343"/>
      <c r="BJ343"/>
      <c r="BK343"/>
      <c r="BL343"/>
      <c r="BM343"/>
    </row>
    <row r="344" spans="1:65" x14ac:dyDescent="0.25">
      <c r="A344" s="232">
        <v>41615</v>
      </c>
      <c r="B344" s="344">
        <v>6.21</v>
      </c>
      <c r="C344" s="345">
        <v>5.0599999999999996</v>
      </c>
      <c r="D344"/>
      <c r="E344"/>
      <c r="F344"/>
      <c r="G344"/>
      <c r="H344" s="344">
        <v>7.59</v>
      </c>
      <c r="I344" s="396">
        <f t="shared" ref="I344:I369" si="588">(I342+I343)/2</f>
        <v>2.11</v>
      </c>
      <c r="J344"/>
      <c r="K344"/>
      <c r="L344"/>
      <c r="M344"/>
      <c r="N344" s="346">
        <v>47</v>
      </c>
      <c r="O344"/>
      <c r="P344"/>
      <c r="Q344"/>
      <c r="R344" s="346">
        <v>0</v>
      </c>
      <c r="S344" s="345">
        <v>1.018</v>
      </c>
      <c r="T344"/>
      <c r="U344"/>
      <c r="V344" s="345">
        <v>0.10100000000000001</v>
      </c>
      <c r="W344" s="345">
        <v>0.14099999999999999</v>
      </c>
      <c r="X344"/>
      <c r="Y344"/>
      <c r="Z344"/>
      <c r="AA344"/>
      <c r="AB344"/>
      <c r="AC344" s="347">
        <v>33.1</v>
      </c>
      <c r="AD344"/>
      <c r="AE344"/>
      <c r="AF344"/>
      <c r="AG344"/>
      <c r="AH344" s="395">
        <v>66.2</v>
      </c>
      <c r="AI344"/>
      <c r="AJ344" s="347">
        <v>20.100000000000001</v>
      </c>
      <c r="AK344"/>
      <c r="AL344" s="347">
        <v>5.6</v>
      </c>
      <c r="AM344" s="345">
        <v>0.10100000000000001</v>
      </c>
      <c r="AN344"/>
      <c r="AO344" s="347">
        <v>3.1</v>
      </c>
      <c r="AP344" s="396">
        <f t="shared" si="577"/>
        <v>100</v>
      </c>
      <c r="AQ344" s="397">
        <f t="shared" si="577"/>
        <v>0.92</v>
      </c>
      <c r="AR344"/>
      <c r="AS344"/>
      <c r="AT344"/>
      <c r="AU344"/>
      <c r="AV344" s="345">
        <v>14.587999999999999</v>
      </c>
      <c r="AW344" s="345">
        <v>12.965999999999999</v>
      </c>
      <c r="AX344"/>
      <c r="AY344"/>
      <c r="AZ344"/>
      <c r="BA344"/>
      <c r="BB344"/>
      <c r="BC344"/>
      <c r="BD344" s="344">
        <v>32.29</v>
      </c>
      <c r="BE344" s="344">
        <v>5.7</v>
      </c>
      <c r="BF344" s="344">
        <v>9.5</v>
      </c>
      <c r="BG344"/>
      <c r="BH344"/>
      <c r="BI344"/>
      <c r="BJ344"/>
      <c r="BK344"/>
      <c r="BL344"/>
      <c r="BM344"/>
    </row>
    <row r="345" spans="1:65" x14ac:dyDescent="0.25">
      <c r="A345" s="232">
        <v>41616</v>
      </c>
      <c r="B345" s="344">
        <v>6.25</v>
      </c>
      <c r="C345" s="345">
        <v>5.0599999999999996</v>
      </c>
      <c r="D345"/>
      <c r="E345"/>
      <c r="F345"/>
      <c r="G345"/>
      <c r="H345" s="344">
        <v>7.29</v>
      </c>
      <c r="I345" s="396">
        <f t="shared" si="588"/>
        <v>2.0299999999999998</v>
      </c>
      <c r="J345"/>
      <c r="K345"/>
      <c r="L345"/>
      <c r="M345"/>
      <c r="N345" s="346">
        <v>42</v>
      </c>
      <c r="O345"/>
      <c r="P345"/>
      <c r="Q345"/>
      <c r="R345" s="346">
        <v>0</v>
      </c>
      <c r="S345" s="345">
        <v>0.89700000000000002</v>
      </c>
      <c r="T345"/>
      <c r="U345"/>
      <c r="V345" s="345">
        <v>9.1999999999999998E-2</v>
      </c>
      <c r="W345" s="345">
        <v>0.26100000000000001</v>
      </c>
      <c r="X345"/>
      <c r="Y345"/>
      <c r="Z345"/>
      <c r="AA345"/>
      <c r="AB345"/>
      <c r="AC345" s="347">
        <v>32.6</v>
      </c>
      <c r="AD345"/>
      <c r="AE345"/>
      <c r="AF345"/>
      <c r="AG345"/>
      <c r="AH345" s="395">
        <v>65.2</v>
      </c>
      <c r="AI345"/>
      <c r="AJ345" s="347">
        <v>18</v>
      </c>
      <c r="AK345"/>
      <c r="AL345" s="347">
        <v>5.4</v>
      </c>
      <c r="AM345" s="345">
        <v>7.2999999999999995E-2</v>
      </c>
      <c r="AN345"/>
      <c r="AO345" s="347">
        <v>3.2</v>
      </c>
      <c r="AP345" s="396">
        <f t="shared" si="577"/>
        <v>100</v>
      </c>
      <c r="AQ345" s="397">
        <f t="shared" si="577"/>
        <v>0.92</v>
      </c>
      <c r="AR345"/>
      <c r="AS345"/>
      <c r="AT345"/>
      <c r="AU345"/>
      <c r="AV345" s="397">
        <f>(AV343+AV344)/2</f>
        <v>13.933999999999999</v>
      </c>
      <c r="AW345" s="397">
        <f>(AW343+AW344)/2</f>
        <v>12.780999999999999</v>
      </c>
      <c r="AX345"/>
      <c r="AY345"/>
      <c r="AZ345"/>
      <c r="BA345"/>
      <c r="BB345"/>
      <c r="BC345"/>
      <c r="BD345" s="396">
        <f t="shared" si="506"/>
        <v>33.515000000000001</v>
      </c>
      <c r="BE345" s="344">
        <v>6</v>
      </c>
      <c r="BF345" s="344">
        <v>7</v>
      </c>
      <c r="BG345"/>
      <c r="BH345"/>
      <c r="BI345"/>
      <c r="BJ345"/>
      <c r="BK345"/>
      <c r="BL345"/>
      <c r="BM345"/>
    </row>
    <row r="346" spans="1:65" x14ac:dyDescent="0.25">
      <c r="A346" s="232">
        <v>41617</v>
      </c>
      <c r="B346" s="396">
        <f t="shared" ref="B346" si="589">(B344+B345)/2</f>
        <v>6.23</v>
      </c>
      <c r="C346" s="397">
        <f>(C344+C345)/2</f>
        <v>5.0599999999999996</v>
      </c>
      <c r="D346"/>
      <c r="E346"/>
      <c r="F346"/>
      <c r="G346"/>
      <c r="H346" s="396">
        <f>(H344+H345)/2</f>
        <v>7.4399999999999995</v>
      </c>
      <c r="I346" s="396">
        <f t="shared" si="588"/>
        <v>2.0699999999999998</v>
      </c>
      <c r="J346"/>
      <c r="K346"/>
      <c r="L346"/>
      <c r="M346"/>
      <c r="N346" s="398">
        <f t="shared" ref="N346" si="590">(N344+N345)/2</f>
        <v>44.5</v>
      </c>
      <c r="O346"/>
      <c r="P346"/>
      <c r="Q346"/>
      <c r="R346" s="398">
        <f t="shared" ref="R346" si="591">(R344+R345)/2</f>
        <v>0</v>
      </c>
      <c r="S346" s="397">
        <f>(S344+S345)/2</f>
        <v>0.95750000000000002</v>
      </c>
      <c r="T346"/>
      <c r="U346"/>
      <c r="V346" s="397">
        <f t="shared" ref="V346:W346" si="592">(V344+V345)/2</f>
        <v>9.6500000000000002E-2</v>
      </c>
      <c r="W346" s="397">
        <f t="shared" si="592"/>
        <v>0.20100000000000001</v>
      </c>
      <c r="X346"/>
      <c r="Y346"/>
      <c r="Z346"/>
      <c r="AA346"/>
      <c r="AB346"/>
      <c r="AC346" s="399">
        <f t="shared" ref="AC346" si="593">(AC344+AC345)/2</f>
        <v>32.85</v>
      </c>
      <c r="AD346"/>
      <c r="AE346"/>
      <c r="AF346"/>
      <c r="AG346"/>
      <c r="AH346" s="400">
        <f t="shared" ref="AH346" si="594">(AH344+AH345)/2</f>
        <v>65.7</v>
      </c>
      <c r="AI346"/>
      <c r="AJ346" s="399">
        <f t="shared" ref="AJ346" si="595">(AJ344+AJ345)/2</f>
        <v>19.05</v>
      </c>
      <c r="AK346"/>
      <c r="AL346" s="399">
        <f t="shared" ref="AL346:AM346" si="596">(AL344+AL345)/2</f>
        <v>5.5</v>
      </c>
      <c r="AM346" s="397">
        <f t="shared" si="596"/>
        <v>8.6999999999999994E-2</v>
      </c>
      <c r="AN346"/>
      <c r="AO346" s="399">
        <f t="shared" ref="AO346" si="597">(AO344+AO345)/2</f>
        <v>3.1500000000000004</v>
      </c>
      <c r="AP346" s="396">
        <f t="shared" si="577"/>
        <v>100</v>
      </c>
      <c r="AQ346" s="397">
        <f t="shared" si="577"/>
        <v>0.92</v>
      </c>
      <c r="AR346"/>
      <c r="AS346"/>
      <c r="AT346"/>
      <c r="AU346"/>
      <c r="AV346" s="397">
        <f>(AV344+AV345)/2</f>
        <v>14.260999999999999</v>
      </c>
      <c r="AW346" s="397">
        <f>(AW344+AW345)/2</f>
        <v>12.8735</v>
      </c>
      <c r="AX346"/>
      <c r="AY346"/>
      <c r="AZ346"/>
      <c r="BA346"/>
      <c r="BB346"/>
      <c r="BC346"/>
      <c r="BD346" s="344">
        <v>30.07</v>
      </c>
      <c r="BE346" s="396">
        <f>(BE344+BE345)/2</f>
        <v>5.85</v>
      </c>
      <c r="BF346" s="396">
        <f>(BF344+BF345)/2</f>
        <v>8.25</v>
      </c>
      <c r="BG346"/>
      <c r="BH346"/>
      <c r="BI346"/>
      <c r="BJ346"/>
      <c r="BK346"/>
      <c r="BL346"/>
      <c r="BM346"/>
    </row>
    <row r="347" spans="1:65" x14ac:dyDescent="0.25">
      <c r="A347" s="232">
        <v>41618</v>
      </c>
      <c r="B347" s="344">
        <v>5.92</v>
      </c>
      <c r="C347" s="349">
        <v>5.26</v>
      </c>
      <c r="D347"/>
      <c r="E347"/>
      <c r="F347"/>
      <c r="G347"/>
      <c r="H347" s="344">
        <v>7.25</v>
      </c>
      <c r="I347" s="396">
        <f t="shared" si="588"/>
        <v>2.0499999999999998</v>
      </c>
      <c r="J347"/>
      <c r="K347"/>
      <c r="L347"/>
      <c r="M347"/>
      <c r="N347" s="346">
        <v>56</v>
      </c>
      <c r="O347"/>
      <c r="P347"/>
      <c r="Q347"/>
      <c r="R347" s="346">
        <v>0</v>
      </c>
      <c r="S347" s="345">
        <v>0.80300000000000005</v>
      </c>
      <c r="T347"/>
      <c r="U347"/>
      <c r="V347" s="345">
        <v>7.9000000000000001E-2</v>
      </c>
      <c r="W347" s="345">
        <v>0.20499999999999999</v>
      </c>
      <c r="X347"/>
      <c r="Y347"/>
      <c r="Z347"/>
      <c r="AA347"/>
      <c r="AB347"/>
      <c r="AC347" s="347">
        <v>29.4</v>
      </c>
      <c r="AD347"/>
      <c r="AE347"/>
      <c r="AF347"/>
      <c r="AG347"/>
      <c r="AH347" s="395">
        <v>58.7</v>
      </c>
      <c r="AI347"/>
      <c r="AJ347" s="347">
        <v>26.4</v>
      </c>
      <c r="AK347"/>
      <c r="AL347" s="347">
        <v>6.3</v>
      </c>
      <c r="AM347" s="345">
        <v>0.71</v>
      </c>
      <c r="AN347"/>
      <c r="AO347" s="347"/>
      <c r="AP347" s="396">
        <f t="shared" si="577"/>
        <v>100</v>
      </c>
      <c r="AQ347" s="397">
        <f t="shared" si="577"/>
        <v>0.92</v>
      </c>
      <c r="AR347"/>
      <c r="AS347"/>
      <c r="AT347"/>
      <c r="AU347"/>
      <c r="AV347" s="345">
        <v>14.571</v>
      </c>
      <c r="AW347" s="345">
        <v>12.430999999999999</v>
      </c>
      <c r="AX347"/>
      <c r="AY347"/>
      <c r="AZ347"/>
      <c r="BA347"/>
      <c r="BB347"/>
      <c r="BC347"/>
      <c r="BD347" s="396">
        <f>(BD345+BD346)/2</f>
        <v>31.7925</v>
      </c>
      <c r="BE347" s="344">
        <v>6</v>
      </c>
      <c r="BF347" s="344">
        <v>6.8</v>
      </c>
      <c r="BG347"/>
      <c r="BH347"/>
      <c r="BI347"/>
      <c r="BJ347"/>
      <c r="BK347"/>
      <c r="BL347"/>
      <c r="BM347"/>
    </row>
    <row r="348" spans="1:65" x14ac:dyDescent="0.25">
      <c r="A348" s="232">
        <v>41619</v>
      </c>
      <c r="B348" s="344">
        <v>5.93</v>
      </c>
      <c r="C348" s="345">
        <v>4.9400000000000004</v>
      </c>
      <c r="D348"/>
      <c r="E348"/>
      <c r="F348"/>
      <c r="G348"/>
      <c r="H348" s="344">
        <v>7.12</v>
      </c>
      <c r="I348" s="396">
        <f t="shared" si="588"/>
        <v>2.0599999999999996</v>
      </c>
      <c r="J348"/>
      <c r="K348"/>
      <c r="L348"/>
      <c r="M348"/>
      <c r="N348" s="346">
        <v>53</v>
      </c>
      <c r="O348"/>
      <c r="P348"/>
      <c r="Q348"/>
      <c r="R348" s="346">
        <v>0</v>
      </c>
      <c r="S348" s="345">
        <v>0.84199999999999997</v>
      </c>
      <c r="T348"/>
      <c r="U348"/>
      <c r="V348" s="345">
        <v>7.0000000000000007E-2</v>
      </c>
      <c r="W348" s="345">
        <v>0.17399999999999999</v>
      </c>
      <c r="X348"/>
      <c r="Y348"/>
      <c r="Z348"/>
      <c r="AA348"/>
      <c r="AB348"/>
      <c r="AC348" s="347">
        <v>31.8</v>
      </c>
      <c r="AD348"/>
      <c r="AE348"/>
      <c r="AF348"/>
      <c r="AG348"/>
      <c r="AH348" s="395">
        <v>63.7</v>
      </c>
      <c r="AI348"/>
      <c r="AJ348" s="347">
        <v>22.7</v>
      </c>
      <c r="AK348"/>
      <c r="AL348" s="347">
        <v>6.8</v>
      </c>
      <c r="AM348" s="345">
        <v>6.8000000000000005E-2</v>
      </c>
      <c r="AN348"/>
      <c r="AO348" s="347">
        <v>2.8</v>
      </c>
      <c r="AP348" s="396">
        <f t="shared" si="577"/>
        <v>100</v>
      </c>
      <c r="AQ348" s="397">
        <f t="shared" si="577"/>
        <v>0.92</v>
      </c>
      <c r="AR348"/>
      <c r="AS348"/>
      <c r="AT348"/>
      <c r="AU348"/>
      <c r="AV348" s="345">
        <v>14.055999999999999</v>
      </c>
      <c r="AW348" s="345">
        <v>1.8109999999999999</v>
      </c>
      <c r="AX348"/>
      <c r="AY348"/>
      <c r="AZ348"/>
      <c r="BA348"/>
      <c r="BB348"/>
      <c r="BC348"/>
      <c r="BD348" s="344">
        <v>32.86</v>
      </c>
      <c r="BE348" s="344">
        <v>6.7</v>
      </c>
      <c r="BF348" s="344">
        <v>6.8</v>
      </c>
      <c r="BG348"/>
      <c r="BH348"/>
      <c r="BI348"/>
      <c r="BJ348"/>
      <c r="BK348"/>
      <c r="BL348"/>
      <c r="BM348"/>
    </row>
    <row r="349" spans="1:65" x14ac:dyDescent="0.25">
      <c r="A349" s="232">
        <v>41620</v>
      </c>
      <c r="B349" s="396">
        <f t="shared" ref="B349" si="598">(B347+B348)/2</f>
        <v>5.9249999999999998</v>
      </c>
      <c r="C349" s="397">
        <f>(C347+C348)/2</f>
        <v>5.0999999999999996</v>
      </c>
      <c r="D349"/>
      <c r="E349"/>
      <c r="F349"/>
      <c r="G349"/>
      <c r="H349" s="396">
        <f>(H347+H348)/2</f>
        <v>7.1850000000000005</v>
      </c>
      <c r="I349" s="396">
        <f t="shared" si="588"/>
        <v>2.0549999999999997</v>
      </c>
      <c r="J349"/>
      <c r="K349"/>
      <c r="L349"/>
      <c r="M349"/>
      <c r="N349" s="398">
        <f t="shared" ref="N349" si="599">(N347+N348)/2</f>
        <v>54.5</v>
      </c>
      <c r="O349"/>
      <c r="P349"/>
      <c r="Q349"/>
      <c r="R349" s="398">
        <f t="shared" ref="R349" si="600">(R347+R348)/2</f>
        <v>0</v>
      </c>
      <c r="S349" s="397">
        <f>(S347+S348)/2</f>
        <v>0.82250000000000001</v>
      </c>
      <c r="T349"/>
      <c r="U349"/>
      <c r="V349" s="397">
        <f t="shared" ref="V349:W349" si="601">(V347+V348)/2</f>
        <v>7.4500000000000011E-2</v>
      </c>
      <c r="W349" s="397">
        <f t="shared" si="601"/>
        <v>0.1895</v>
      </c>
      <c r="X349"/>
      <c r="Y349"/>
      <c r="Z349"/>
      <c r="AA349"/>
      <c r="AB349"/>
      <c r="AC349" s="399">
        <f t="shared" ref="AC349" si="602">(AC347+AC348)/2</f>
        <v>30.6</v>
      </c>
      <c r="AD349"/>
      <c r="AE349"/>
      <c r="AF349"/>
      <c r="AG349"/>
      <c r="AH349" s="400">
        <f t="shared" ref="AH349" si="603">(AH347+AH348)/2</f>
        <v>61.2</v>
      </c>
      <c r="AI349"/>
      <c r="AJ349" s="399">
        <f t="shared" ref="AJ349" si="604">(AJ347+AJ348)/2</f>
        <v>24.549999999999997</v>
      </c>
      <c r="AK349"/>
      <c r="AL349" s="399">
        <f t="shared" ref="AL349:AM349" si="605">(AL347+AL348)/2</f>
        <v>6.55</v>
      </c>
      <c r="AM349" s="397">
        <f t="shared" si="605"/>
        <v>0.38900000000000001</v>
      </c>
      <c r="AN349"/>
      <c r="AO349" s="399">
        <f t="shared" ref="AO349" si="606">(AO347+AO348)/2</f>
        <v>1.4</v>
      </c>
      <c r="AP349" s="396">
        <f t="shared" si="577"/>
        <v>100</v>
      </c>
      <c r="AQ349" s="397">
        <f t="shared" si="577"/>
        <v>0.92</v>
      </c>
      <c r="AR349"/>
      <c r="AS349"/>
      <c r="AT349"/>
      <c r="AU349"/>
      <c r="AV349" s="345">
        <v>13.368</v>
      </c>
      <c r="AW349" s="345">
        <v>11.167</v>
      </c>
      <c r="AX349"/>
      <c r="AY349"/>
      <c r="AZ349"/>
      <c r="BA349"/>
      <c r="BB349"/>
      <c r="BC349"/>
      <c r="BD349" s="344">
        <v>32.869999999999997</v>
      </c>
      <c r="BE349" s="396">
        <f>(BE347+BE348)/2</f>
        <v>6.35</v>
      </c>
      <c r="BF349" s="396">
        <f>(BF347+BF348)/2</f>
        <v>6.8</v>
      </c>
      <c r="BG349"/>
      <c r="BH349"/>
      <c r="BI349"/>
      <c r="BJ349"/>
      <c r="BK349"/>
      <c r="BL349"/>
      <c r="BM349"/>
    </row>
    <row r="350" spans="1:65" x14ac:dyDescent="0.25">
      <c r="A350" s="232">
        <v>41621</v>
      </c>
      <c r="B350" s="344">
        <v>6.14</v>
      </c>
      <c r="C350" s="345">
        <v>5.31</v>
      </c>
      <c r="D350"/>
      <c r="E350"/>
      <c r="F350"/>
      <c r="G350"/>
      <c r="H350" s="344">
        <v>7.36</v>
      </c>
      <c r="I350" s="396">
        <f t="shared" si="588"/>
        <v>2.0574999999999997</v>
      </c>
      <c r="J350"/>
      <c r="K350"/>
      <c r="L350"/>
      <c r="M350"/>
      <c r="N350" s="346">
        <v>38</v>
      </c>
      <c r="O350"/>
      <c r="P350"/>
      <c r="Q350"/>
      <c r="R350" s="346">
        <v>0</v>
      </c>
      <c r="S350" s="345">
        <v>0.79400000000000004</v>
      </c>
      <c r="T350"/>
      <c r="U350"/>
      <c r="V350" s="345">
        <v>7.6999999999999999E-2</v>
      </c>
      <c r="W350" s="345">
        <v>0.11899999999999999</v>
      </c>
      <c r="X350"/>
      <c r="Y350"/>
      <c r="Z350"/>
      <c r="AA350"/>
      <c r="AB350"/>
      <c r="AC350" s="347">
        <v>32</v>
      </c>
      <c r="AD350"/>
      <c r="AE350"/>
      <c r="AF350"/>
      <c r="AG350"/>
      <c r="AH350" s="395">
        <v>64</v>
      </c>
      <c r="AI350"/>
      <c r="AJ350" s="347">
        <v>23.8</v>
      </c>
      <c r="AK350"/>
      <c r="AL350" s="347">
        <v>5.4</v>
      </c>
      <c r="AM350" s="345">
        <v>5.3999999999999999E-2</v>
      </c>
      <c r="AN350"/>
      <c r="AO350" s="347">
        <v>2.7</v>
      </c>
      <c r="AP350" s="396">
        <f t="shared" si="577"/>
        <v>100</v>
      </c>
      <c r="AQ350" s="397">
        <f t="shared" si="577"/>
        <v>0.92</v>
      </c>
      <c r="AR350"/>
      <c r="AS350"/>
      <c r="AT350"/>
      <c r="AU350"/>
      <c r="AV350" s="345">
        <v>14.695</v>
      </c>
      <c r="AW350" s="345">
        <v>12.997</v>
      </c>
      <c r="AX350"/>
      <c r="AY350"/>
      <c r="AZ350"/>
      <c r="BA350"/>
      <c r="BB350"/>
      <c r="BC350"/>
      <c r="BD350" s="396">
        <f>(BD348+BD349)/2</f>
        <v>32.864999999999995</v>
      </c>
      <c r="BE350" s="344">
        <v>7</v>
      </c>
      <c r="BF350" s="344">
        <v>7</v>
      </c>
      <c r="BG350"/>
      <c r="BH350"/>
      <c r="BI350"/>
      <c r="BJ350"/>
      <c r="BK350"/>
      <c r="BL350"/>
      <c r="BM350"/>
    </row>
    <row r="351" spans="1:65" x14ac:dyDescent="0.25">
      <c r="A351" s="232">
        <v>41622</v>
      </c>
      <c r="B351" s="344">
        <v>5.82</v>
      </c>
      <c r="C351" s="345">
        <v>5.3</v>
      </c>
      <c r="D351"/>
      <c r="E351"/>
      <c r="F351"/>
      <c r="G351"/>
      <c r="H351" s="344">
        <v>7.71</v>
      </c>
      <c r="I351" s="396">
        <f t="shared" si="588"/>
        <v>2.0562499999999995</v>
      </c>
      <c r="J351"/>
      <c r="K351"/>
      <c r="L351"/>
      <c r="M351"/>
      <c r="N351" s="346">
        <v>37</v>
      </c>
      <c r="O351"/>
      <c r="P351"/>
      <c r="Q351"/>
      <c r="R351" s="346">
        <v>0</v>
      </c>
      <c r="S351" s="345">
        <v>0.89600000000000002</v>
      </c>
      <c r="T351"/>
      <c r="U351"/>
      <c r="V351" s="345">
        <v>8.3000000000000004E-2</v>
      </c>
      <c r="W351" s="345">
        <v>9.4E-2</v>
      </c>
      <c r="X351"/>
      <c r="Y351"/>
      <c r="Z351"/>
      <c r="AA351"/>
      <c r="AB351"/>
      <c r="AC351" s="347">
        <v>31.9</v>
      </c>
      <c r="AD351"/>
      <c r="AE351"/>
      <c r="AF351"/>
      <c r="AG351"/>
      <c r="AH351" s="395">
        <v>63.9</v>
      </c>
      <c r="AI351"/>
      <c r="AJ351" s="347">
        <v>23.9</v>
      </c>
      <c r="AK351"/>
      <c r="AL351" s="347">
        <v>6.8</v>
      </c>
      <c r="AM351" s="345">
        <v>5.8999999999999997E-2</v>
      </c>
      <c r="AN351"/>
      <c r="AO351" s="347">
        <v>2.7</v>
      </c>
      <c r="AP351" s="396">
        <f t="shared" si="577"/>
        <v>100</v>
      </c>
      <c r="AQ351" s="397">
        <f t="shared" si="577"/>
        <v>0.92</v>
      </c>
      <c r="AR351"/>
      <c r="AS351"/>
      <c r="AT351"/>
      <c r="AU351"/>
      <c r="AV351" s="345">
        <v>15.074</v>
      </c>
      <c r="AW351" s="345">
        <v>14.326000000000001</v>
      </c>
      <c r="AX351"/>
      <c r="AY351"/>
      <c r="AZ351"/>
      <c r="BA351"/>
      <c r="BB351"/>
      <c r="BC351"/>
      <c r="BD351" s="344">
        <v>31.71</v>
      </c>
      <c r="BE351" s="344">
        <v>7</v>
      </c>
      <c r="BF351" s="344">
        <v>6.8</v>
      </c>
      <c r="BG351"/>
      <c r="BH351"/>
      <c r="BI351"/>
      <c r="BJ351"/>
      <c r="BK351"/>
      <c r="BL351"/>
      <c r="BM351"/>
    </row>
    <row r="352" spans="1:65" x14ac:dyDescent="0.25">
      <c r="A352" s="232">
        <v>41623</v>
      </c>
      <c r="B352" s="344">
        <v>5.44</v>
      </c>
      <c r="C352" s="345">
        <v>5.0999999999999996</v>
      </c>
      <c r="D352"/>
      <c r="E352"/>
      <c r="F352"/>
      <c r="G352"/>
      <c r="H352" s="344">
        <v>6.97</v>
      </c>
      <c r="I352" s="396">
        <f t="shared" si="588"/>
        <v>2.0568749999999998</v>
      </c>
      <c r="J352"/>
      <c r="K352"/>
      <c r="L352"/>
      <c r="M352"/>
      <c r="N352" s="398">
        <f t="shared" ref="N352:N353" si="607">(N350+N351)/2</f>
        <v>37.5</v>
      </c>
      <c r="O352"/>
      <c r="P352"/>
      <c r="Q352"/>
      <c r="R352" s="398">
        <f t="shared" ref="R352:R353" si="608">(R350+R351)/2</f>
        <v>0</v>
      </c>
      <c r="S352" s="345">
        <v>0.84299999999999997</v>
      </c>
      <c r="T352"/>
      <c r="U352"/>
      <c r="V352" s="397">
        <f t="shared" ref="V352:W353" si="609">(V350+V351)/2</f>
        <v>0.08</v>
      </c>
      <c r="W352" s="345">
        <v>0.16700000000000001</v>
      </c>
      <c r="X352"/>
      <c r="Y352"/>
      <c r="Z352"/>
      <c r="AA352"/>
      <c r="AB352"/>
      <c r="AC352" s="399">
        <f t="shared" ref="AC352:AC353" si="610">(AC350+AC351)/2</f>
        <v>31.95</v>
      </c>
      <c r="AD352"/>
      <c r="AE352"/>
      <c r="AF352"/>
      <c r="AG352"/>
      <c r="AH352" s="400">
        <f t="shared" ref="AH352:AH353" si="611">(AH350+AH351)/2</f>
        <v>63.95</v>
      </c>
      <c r="AI352"/>
      <c r="AJ352" s="399">
        <f t="shared" ref="AJ352:AJ353" si="612">(AJ350+AJ351)/2</f>
        <v>23.85</v>
      </c>
      <c r="AK352"/>
      <c r="AL352" s="399">
        <f t="shared" ref="AL352:AM353" si="613">(AL350+AL351)/2</f>
        <v>6.1</v>
      </c>
      <c r="AM352" s="397">
        <f t="shared" si="613"/>
        <v>5.6499999999999995E-2</v>
      </c>
      <c r="AN352"/>
      <c r="AO352" s="399">
        <f t="shared" ref="AO352:AO353" si="614">(AO350+AO351)/2</f>
        <v>2.7</v>
      </c>
      <c r="AP352" s="396">
        <f t="shared" si="577"/>
        <v>100</v>
      </c>
      <c r="AQ352" s="397">
        <f t="shared" si="577"/>
        <v>0.92</v>
      </c>
      <c r="AR352"/>
      <c r="AS352"/>
      <c r="AT352"/>
      <c r="AU352"/>
      <c r="AV352" s="345">
        <v>14.618</v>
      </c>
      <c r="AW352" s="345">
        <v>13.356</v>
      </c>
      <c r="AX352"/>
      <c r="AY352"/>
      <c r="AZ352"/>
      <c r="BA352"/>
      <c r="BB352"/>
      <c r="BC352"/>
      <c r="BD352" s="344">
        <v>31.05</v>
      </c>
      <c r="BE352" s="396">
        <f t="shared" ref="BE352:BF353" si="615">(BE350+BE351)/2</f>
        <v>7</v>
      </c>
      <c r="BF352" s="396">
        <f t="shared" si="615"/>
        <v>6.9</v>
      </c>
      <c r="BG352"/>
      <c r="BH352"/>
      <c r="BI352"/>
      <c r="BJ352"/>
      <c r="BK352"/>
      <c r="BL352"/>
      <c r="BM352"/>
    </row>
    <row r="353" spans="1:65" x14ac:dyDescent="0.25">
      <c r="A353" s="232">
        <v>41624</v>
      </c>
      <c r="B353" s="396">
        <f t="shared" ref="B353" si="616">(B351+B352)/2</f>
        <v>5.6300000000000008</v>
      </c>
      <c r="C353" s="397">
        <f>(C351+C352)/2</f>
        <v>5.1999999999999993</v>
      </c>
      <c r="D353"/>
      <c r="E353"/>
      <c r="F353"/>
      <c r="G353"/>
      <c r="H353" s="396">
        <f>(H351+H352)/2</f>
        <v>7.34</v>
      </c>
      <c r="I353" s="396">
        <f t="shared" si="588"/>
        <v>2.0565624999999996</v>
      </c>
      <c r="J353"/>
      <c r="K353"/>
      <c r="L353"/>
      <c r="M353"/>
      <c r="N353" s="398">
        <f t="shared" si="607"/>
        <v>37.25</v>
      </c>
      <c r="O353"/>
      <c r="P353"/>
      <c r="Q353"/>
      <c r="R353" s="398">
        <f t="shared" si="608"/>
        <v>0</v>
      </c>
      <c r="S353" s="397">
        <f>(S351+S352)/2</f>
        <v>0.86949999999999994</v>
      </c>
      <c r="T353"/>
      <c r="U353"/>
      <c r="V353" s="397">
        <f t="shared" si="609"/>
        <v>8.1500000000000003E-2</v>
      </c>
      <c r="W353" s="397">
        <f t="shared" si="609"/>
        <v>0.1305</v>
      </c>
      <c r="X353"/>
      <c r="Y353"/>
      <c r="Z353"/>
      <c r="AA353"/>
      <c r="AB353"/>
      <c r="AC353" s="399">
        <f t="shared" si="610"/>
        <v>31.924999999999997</v>
      </c>
      <c r="AD353"/>
      <c r="AE353"/>
      <c r="AF353"/>
      <c r="AG353"/>
      <c r="AH353" s="400">
        <f t="shared" si="611"/>
        <v>63.924999999999997</v>
      </c>
      <c r="AI353"/>
      <c r="AJ353" s="399">
        <f t="shared" si="612"/>
        <v>23.875</v>
      </c>
      <c r="AK353"/>
      <c r="AL353" s="399">
        <f t="shared" si="613"/>
        <v>6.4499999999999993</v>
      </c>
      <c r="AM353" s="397">
        <f t="shared" si="613"/>
        <v>5.7749999999999996E-2</v>
      </c>
      <c r="AN353"/>
      <c r="AO353" s="399">
        <f t="shared" si="614"/>
        <v>2.7</v>
      </c>
      <c r="AP353" s="396">
        <f t="shared" si="577"/>
        <v>100</v>
      </c>
      <c r="AQ353" s="397">
        <f t="shared" si="577"/>
        <v>0.92</v>
      </c>
      <c r="AR353"/>
      <c r="AS353"/>
      <c r="AT353"/>
      <c r="AU353"/>
      <c r="AV353" s="397">
        <f>(AV351+AV352)/2</f>
        <v>14.846</v>
      </c>
      <c r="AW353" s="397">
        <f>(AW351+AW352)/2</f>
        <v>13.841000000000001</v>
      </c>
      <c r="AX353"/>
      <c r="AY353"/>
      <c r="AZ353"/>
      <c r="BA353"/>
      <c r="BB353"/>
      <c r="BC353"/>
      <c r="BD353" s="396">
        <f t="shared" ref="BD353:BD354" si="617">(BD351+BD352)/2</f>
        <v>31.380000000000003</v>
      </c>
      <c r="BE353" s="396">
        <f t="shared" si="615"/>
        <v>7</v>
      </c>
      <c r="BF353" s="396">
        <f t="shared" si="615"/>
        <v>6.85</v>
      </c>
      <c r="BG353"/>
      <c r="BH353"/>
      <c r="BI353"/>
      <c r="BJ353"/>
      <c r="BK353"/>
      <c r="BL353"/>
      <c r="BM353"/>
    </row>
    <row r="354" spans="1:65" x14ac:dyDescent="0.25">
      <c r="A354" s="232">
        <v>41625</v>
      </c>
      <c r="B354" s="344">
        <v>5.94</v>
      </c>
      <c r="C354" s="349">
        <v>5.14</v>
      </c>
      <c r="D354"/>
      <c r="E354"/>
      <c r="F354"/>
      <c r="G354"/>
      <c r="H354" s="344">
        <v>7.3</v>
      </c>
      <c r="I354" s="396">
        <f t="shared" si="588"/>
        <v>2.0567187499999999</v>
      </c>
      <c r="J354"/>
      <c r="K354"/>
      <c r="L354"/>
      <c r="M354"/>
      <c r="N354" s="346">
        <v>50</v>
      </c>
      <c r="O354"/>
      <c r="P354"/>
      <c r="Q354"/>
      <c r="R354" s="346">
        <v>0</v>
      </c>
      <c r="S354" s="345">
        <v>0.76100000000000001</v>
      </c>
      <c r="T354"/>
      <c r="U354"/>
      <c r="V354" s="345">
        <v>9.0999999999999998E-2</v>
      </c>
      <c r="W354" s="345">
        <v>0.11899999999999999</v>
      </c>
      <c r="X354"/>
      <c r="Y354"/>
      <c r="Z354"/>
      <c r="AA354"/>
      <c r="AB354"/>
      <c r="AC354" s="347">
        <v>31.6</v>
      </c>
      <c r="AD354"/>
      <c r="AE354"/>
      <c r="AF354"/>
      <c r="AG354"/>
      <c r="AH354" s="395">
        <v>63.2</v>
      </c>
      <c r="AI354"/>
      <c r="AJ354" s="347">
        <v>24.4</v>
      </c>
      <c r="AK354"/>
      <c r="AL354" s="347">
        <v>7.9</v>
      </c>
      <c r="AM354" s="345">
        <v>6.4000000000000001E-2</v>
      </c>
      <c r="AN354"/>
      <c r="AO354" s="347">
        <v>2.6</v>
      </c>
      <c r="AP354" s="396">
        <f t="shared" ref="AP354:AQ369" si="618">(AP352+AP353)/2</f>
        <v>100</v>
      </c>
      <c r="AQ354" s="397">
        <f t="shared" si="618"/>
        <v>0.92</v>
      </c>
      <c r="AR354"/>
      <c r="AS354"/>
      <c r="AT354"/>
      <c r="AU354"/>
      <c r="AV354" s="349">
        <v>14.866</v>
      </c>
      <c r="AW354" s="349">
        <v>13.598000000000001</v>
      </c>
      <c r="AX354"/>
      <c r="AY354"/>
      <c r="AZ354"/>
      <c r="BA354"/>
      <c r="BB354"/>
      <c r="BC354"/>
      <c r="BD354" s="396">
        <f t="shared" si="617"/>
        <v>31.215000000000003</v>
      </c>
      <c r="BE354" s="344">
        <v>6.4</v>
      </c>
      <c r="BF354" s="344">
        <v>7.3</v>
      </c>
      <c r="BG354"/>
      <c r="BH354"/>
      <c r="BI354"/>
      <c r="BJ354"/>
      <c r="BK354"/>
      <c r="BL354"/>
      <c r="BM354"/>
    </row>
    <row r="355" spans="1:65" x14ac:dyDescent="0.25">
      <c r="A355" s="232">
        <v>41626</v>
      </c>
      <c r="B355" s="344">
        <v>6.29</v>
      </c>
      <c r="C355" s="345">
        <v>5.2</v>
      </c>
      <c r="D355"/>
      <c r="E355"/>
      <c r="F355"/>
      <c r="G355"/>
      <c r="H355" s="344">
        <v>7.62</v>
      </c>
      <c r="I355" s="396">
        <f t="shared" si="588"/>
        <v>2.056640625</v>
      </c>
      <c r="J355"/>
      <c r="K355"/>
      <c r="L355"/>
      <c r="M355"/>
      <c r="N355" s="346">
        <v>48</v>
      </c>
      <c r="O355"/>
      <c r="P355"/>
      <c r="Q355"/>
      <c r="R355" s="346">
        <v>0</v>
      </c>
      <c r="S355" s="345">
        <v>0.70599999999999996</v>
      </c>
      <c r="T355"/>
      <c r="U355"/>
      <c r="V355" s="345">
        <v>9.7000000000000003E-2</v>
      </c>
      <c r="W355" s="345">
        <v>0.105</v>
      </c>
      <c r="X355"/>
      <c r="Y355"/>
      <c r="Z355"/>
      <c r="AA355"/>
      <c r="AB355"/>
      <c r="AC355" s="347">
        <v>29.8</v>
      </c>
      <c r="AD355"/>
      <c r="AE355"/>
      <c r="AF355"/>
      <c r="AG355"/>
      <c r="AH355" s="395">
        <v>59.6</v>
      </c>
      <c r="AI355"/>
      <c r="AJ355" s="347">
        <v>21.8</v>
      </c>
      <c r="AK355"/>
      <c r="AL355" s="347">
        <v>7.7</v>
      </c>
      <c r="AM355" s="345">
        <v>7.1999999999999995E-2</v>
      </c>
      <c r="AN355"/>
      <c r="AO355" s="347">
        <v>2.7</v>
      </c>
      <c r="AP355" s="396">
        <f t="shared" si="618"/>
        <v>100</v>
      </c>
      <c r="AQ355" s="397">
        <f t="shared" si="618"/>
        <v>0.92</v>
      </c>
      <c r="AR355"/>
      <c r="AS355"/>
      <c r="AT355"/>
      <c r="AU355"/>
      <c r="AV355" s="345">
        <v>15.657</v>
      </c>
      <c r="AW355" s="345">
        <v>14.455</v>
      </c>
      <c r="AX355"/>
      <c r="AY355"/>
      <c r="AZ355"/>
      <c r="BA355"/>
      <c r="BB355"/>
      <c r="BC355"/>
      <c r="BD355" s="344">
        <v>31.92</v>
      </c>
      <c r="BE355" s="344">
        <v>6.4</v>
      </c>
      <c r="BF355" s="344">
        <v>7.3</v>
      </c>
      <c r="BG355"/>
      <c r="BH355"/>
      <c r="BI355"/>
      <c r="BJ355"/>
      <c r="BK355"/>
      <c r="BL355"/>
      <c r="BM355"/>
    </row>
    <row r="356" spans="1:65" x14ac:dyDescent="0.25">
      <c r="A356" s="232">
        <v>41627</v>
      </c>
      <c r="B356" s="344">
        <v>6.17</v>
      </c>
      <c r="C356" s="345">
        <v>5.37</v>
      </c>
      <c r="D356"/>
      <c r="E356"/>
      <c r="F356"/>
      <c r="G356"/>
      <c r="H356" s="344">
        <v>7.26</v>
      </c>
      <c r="I356" s="396">
        <f t="shared" si="588"/>
        <v>2.0566796875</v>
      </c>
      <c r="J356"/>
      <c r="K356"/>
      <c r="L356"/>
      <c r="M356"/>
      <c r="N356" s="346">
        <v>44</v>
      </c>
      <c r="O356"/>
      <c r="P356"/>
      <c r="Q356"/>
      <c r="R356" s="346">
        <v>0</v>
      </c>
      <c r="S356" s="345">
        <v>0.65100000000000002</v>
      </c>
      <c r="T356"/>
      <c r="U356"/>
      <c r="V356" s="345">
        <v>0.1</v>
      </c>
      <c r="W356" s="345">
        <v>0.10100000000000001</v>
      </c>
      <c r="X356"/>
      <c r="Y356"/>
      <c r="Z356"/>
      <c r="AA356"/>
      <c r="AB356"/>
      <c r="AC356" s="347">
        <v>32.4</v>
      </c>
      <c r="AD356"/>
      <c r="AE356"/>
      <c r="AF356"/>
      <c r="AG356"/>
      <c r="AH356" s="395">
        <v>64.8</v>
      </c>
      <c r="AI356"/>
      <c r="AJ356" s="347">
        <v>22.5</v>
      </c>
      <c r="AK356"/>
      <c r="AL356" s="347">
        <v>6.9</v>
      </c>
      <c r="AM356" s="345">
        <v>6.9000000000000006E-2</v>
      </c>
      <c r="AN356"/>
      <c r="AO356" s="347">
        <v>2.7</v>
      </c>
      <c r="AP356" s="396">
        <f t="shared" si="618"/>
        <v>100</v>
      </c>
      <c r="AQ356" s="397">
        <f t="shared" si="618"/>
        <v>0.92</v>
      </c>
      <c r="AR356"/>
      <c r="AS356"/>
      <c r="AT356"/>
      <c r="AU356"/>
      <c r="AV356" s="345">
        <v>14.571</v>
      </c>
      <c r="AW356" s="345">
        <v>13.567</v>
      </c>
      <c r="AX356"/>
      <c r="AY356"/>
      <c r="AZ356"/>
      <c r="BA356"/>
      <c r="BB356"/>
      <c r="BC356"/>
      <c r="BD356" s="344">
        <v>30.75</v>
      </c>
      <c r="BE356" s="344">
        <v>6.4</v>
      </c>
      <c r="BF356" s="344">
        <v>7.3</v>
      </c>
      <c r="BG356"/>
      <c r="BH356"/>
      <c r="BI356"/>
      <c r="BJ356"/>
      <c r="BK356"/>
      <c r="BL356"/>
      <c r="BM356"/>
    </row>
    <row r="357" spans="1:65" x14ac:dyDescent="0.25">
      <c r="A357" s="232">
        <v>41628</v>
      </c>
      <c r="B357" s="344">
        <v>5.9</v>
      </c>
      <c r="C357" s="345">
        <v>5.39</v>
      </c>
      <c r="D357"/>
      <c r="E357"/>
      <c r="F357"/>
      <c r="G357"/>
      <c r="H357" s="344">
        <v>7.37</v>
      </c>
      <c r="I357" s="396">
        <f t="shared" si="588"/>
        <v>2.05666015625</v>
      </c>
      <c r="J357"/>
      <c r="K357"/>
      <c r="L357"/>
      <c r="M357"/>
      <c r="N357" s="346">
        <v>46</v>
      </c>
      <c r="O357"/>
      <c r="P357"/>
      <c r="Q357"/>
      <c r="R357" s="346">
        <v>0</v>
      </c>
      <c r="S357" s="345">
        <v>0.64200000000000002</v>
      </c>
      <c r="T357"/>
      <c r="U357"/>
      <c r="V357" s="345">
        <v>9.4E-2</v>
      </c>
      <c r="W357" s="345">
        <v>0.104</v>
      </c>
      <c r="X357"/>
      <c r="Y357"/>
      <c r="Z357"/>
      <c r="AA357"/>
      <c r="AB357"/>
      <c r="AC357" s="347">
        <v>30.8</v>
      </c>
      <c r="AD357"/>
      <c r="AE357"/>
      <c r="AF357"/>
      <c r="AG357"/>
      <c r="AH357" s="395">
        <v>61.6</v>
      </c>
      <c r="AI357"/>
      <c r="AJ357" s="347">
        <v>22.5</v>
      </c>
      <c r="AK357"/>
      <c r="AL357" s="347">
        <v>7.4</v>
      </c>
      <c r="AM357" s="345">
        <v>6.0999999999999999E-2</v>
      </c>
      <c r="AN357"/>
      <c r="AO357" s="347">
        <v>2.6</v>
      </c>
      <c r="AP357" s="396">
        <f t="shared" si="618"/>
        <v>100</v>
      </c>
      <c r="AQ357" s="397">
        <f t="shared" si="618"/>
        <v>0.92</v>
      </c>
      <c r="AR357"/>
      <c r="AS357"/>
      <c r="AT357"/>
      <c r="AU357"/>
      <c r="AV357" s="345">
        <v>15.239000000000001</v>
      </c>
      <c r="AW357" s="345">
        <v>14.252000000000001</v>
      </c>
      <c r="AX357"/>
      <c r="AY357"/>
      <c r="AZ357"/>
      <c r="BA357"/>
      <c r="BB357"/>
      <c r="BC357"/>
      <c r="BD357" s="344">
        <v>29.76</v>
      </c>
      <c r="BE357" s="344">
        <v>6.4</v>
      </c>
      <c r="BF357" s="344">
        <v>7.3</v>
      </c>
      <c r="BG357"/>
      <c r="BH357"/>
      <c r="BI357"/>
      <c r="BJ357"/>
      <c r="BK357"/>
      <c r="BL357"/>
      <c r="BM357"/>
    </row>
    <row r="358" spans="1:65" x14ac:dyDescent="0.25">
      <c r="A358" s="232">
        <v>41629</v>
      </c>
      <c r="B358" s="344">
        <v>6.24</v>
      </c>
      <c r="C358" s="345">
        <v>5.42</v>
      </c>
      <c r="D358"/>
      <c r="E358"/>
      <c r="F358"/>
      <c r="G358"/>
      <c r="H358" s="344">
        <v>7.33</v>
      </c>
      <c r="I358" s="396">
        <f t="shared" si="588"/>
        <v>2.0566699218749998</v>
      </c>
      <c r="J358"/>
      <c r="K358"/>
      <c r="L358"/>
      <c r="M358"/>
      <c r="N358" s="346">
        <v>43</v>
      </c>
      <c r="O358"/>
      <c r="P358"/>
      <c r="Q358"/>
      <c r="R358" s="346">
        <v>0</v>
      </c>
      <c r="S358" s="345">
        <v>0.57799999999999996</v>
      </c>
      <c r="T358"/>
      <c r="U358"/>
      <c r="V358" s="345">
        <v>8.1000000000000003E-2</v>
      </c>
      <c r="W358" s="345">
        <v>0.105</v>
      </c>
      <c r="X358"/>
      <c r="Y358"/>
      <c r="Z358"/>
      <c r="AA358"/>
      <c r="AB358"/>
      <c r="AC358" s="347">
        <v>32.1</v>
      </c>
      <c r="AD358"/>
      <c r="AE358"/>
      <c r="AF358"/>
      <c r="AG358"/>
      <c r="AH358" s="395">
        <v>64.3</v>
      </c>
      <c r="AI358"/>
      <c r="AJ358" s="347">
        <v>23.1</v>
      </c>
      <c r="AK358"/>
      <c r="AL358" s="347">
        <v>6.8</v>
      </c>
      <c r="AM358" s="345">
        <v>6.6000000000000003E-2</v>
      </c>
      <c r="AN358"/>
      <c r="AO358" s="347">
        <v>2.7</v>
      </c>
      <c r="AP358" s="396">
        <f t="shared" si="618"/>
        <v>100</v>
      </c>
      <c r="AQ358" s="397">
        <f t="shared" si="618"/>
        <v>0.92</v>
      </c>
      <c r="AR358"/>
      <c r="AS358"/>
      <c r="AT358"/>
      <c r="AU358"/>
      <c r="AV358" s="345">
        <v>15.548999999999999</v>
      </c>
      <c r="AW358" s="345">
        <v>13.993</v>
      </c>
      <c r="AX358"/>
      <c r="AY358"/>
      <c r="AZ358"/>
      <c r="BA358"/>
      <c r="BB358"/>
      <c r="BC358"/>
      <c r="BD358" s="344">
        <v>30.74</v>
      </c>
      <c r="BE358" s="344">
        <v>6.4</v>
      </c>
      <c r="BF358" s="344">
        <v>7.3</v>
      </c>
      <c r="BG358"/>
      <c r="BH358"/>
      <c r="BI358"/>
      <c r="BJ358"/>
      <c r="BK358"/>
      <c r="BL358"/>
      <c r="BM358"/>
    </row>
    <row r="359" spans="1:65" x14ac:dyDescent="0.25">
      <c r="A359" s="232">
        <v>41630</v>
      </c>
      <c r="B359" s="344">
        <v>6.31</v>
      </c>
      <c r="C359" s="345">
        <v>5.25</v>
      </c>
      <c r="D359"/>
      <c r="E359"/>
      <c r="F359"/>
      <c r="G359"/>
      <c r="H359" s="344">
        <v>7.23</v>
      </c>
      <c r="I359" s="396">
        <f t="shared" si="588"/>
        <v>2.0566650390624996</v>
      </c>
      <c r="J359"/>
      <c r="K359"/>
      <c r="L359"/>
      <c r="M359"/>
      <c r="N359" s="346">
        <v>44</v>
      </c>
      <c r="O359"/>
      <c r="P359"/>
      <c r="Q359"/>
      <c r="R359" s="346">
        <v>0</v>
      </c>
      <c r="S359" s="345">
        <v>0.53800000000000003</v>
      </c>
      <c r="T359"/>
      <c r="U359"/>
      <c r="V359" s="345">
        <v>7.9000000000000001E-2</v>
      </c>
      <c r="W359" s="345">
        <v>0.104</v>
      </c>
      <c r="X359"/>
      <c r="Y359"/>
      <c r="Z359"/>
      <c r="AA359"/>
      <c r="AB359"/>
      <c r="AC359" s="347">
        <v>31.2</v>
      </c>
      <c r="AD359"/>
      <c r="AE359"/>
      <c r="AF359"/>
      <c r="AG359"/>
      <c r="AH359" s="395">
        <v>62.5</v>
      </c>
      <c r="AI359"/>
      <c r="AJ359" s="347">
        <v>23.6</v>
      </c>
      <c r="AK359"/>
      <c r="AL359" s="347">
        <v>7.3</v>
      </c>
      <c r="AM359" s="345">
        <v>7.1999999999999995E-2</v>
      </c>
      <c r="AN359"/>
      <c r="AO359" s="347">
        <v>2.6</v>
      </c>
      <c r="AP359" s="396">
        <f t="shared" si="618"/>
        <v>100</v>
      </c>
      <c r="AQ359" s="397">
        <f t="shared" si="618"/>
        <v>0.92</v>
      </c>
      <c r="AR359"/>
      <c r="AS359"/>
      <c r="AT359"/>
      <c r="AU359"/>
      <c r="AV359" s="397">
        <f>(AV357+AV358)/2</f>
        <v>15.394</v>
      </c>
      <c r="AW359" s="397">
        <f>(AW357+AW358)/2</f>
        <v>14.1225</v>
      </c>
      <c r="AX359"/>
      <c r="AY359"/>
      <c r="AZ359"/>
      <c r="BA359"/>
      <c r="BB359"/>
      <c r="BC359"/>
      <c r="BD359" s="344">
        <v>30.28</v>
      </c>
      <c r="BE359" s="344">
        <v>5.8</v>
      </c>
      <c r="BF359" s="344">
        <v>7.3</v>
      </c>
      <c r="BG359"/>
      <c r="BH359"/>
      <c r="BI359"/>
      <c r="BJ359"/>
      <c r="BK359"/>
      <c r="BL359"/>
      <c r="BM359"/>
    </row>
    <row r="360" spans="1:65" x14ac:dyDescent="0.25">
      <c r="A360" s="232">
        <v>41631</v>
      </c>
      <c r="B360" s="396">
        <f t="shared" ref="B360" si="619">(B358+B359)/2</f>
        <v>6.2750000000000004</v>
      </c>
      <c r="C360" s="397">
        <f>(C358+C359)/2</f>
        <v>5.335</v>
      </c>
      <c r="D360"/>
      <c r="E360"/>
      <c r="F360"/>
      <c r="G360"/>
      <c r="H360" s="396">
        <f>(H358+H359)/2</f>
        <v>7.28</v>
      </c>
      <c r="I360" s="396">
        <f t="shared" si="588"/>
        <v>2.0566674804687497</v>
      </c>
      <c r="J360"/>
      <c r="K360"/>
      <c r="L360"/>
      <c r="M360"/>
      <c r="N360" s="398">
        <f t="shared" ref="N360" si="620">(N358+N359)/2</f>
        <v>43.5</v>
      </c>
      <c r="O360"/>
      <c r="P360"/>
      <c r="Q360"/>
      <c r="R360" s="398">
        <f t="shared" ref="R360" si="621">(R358+R359)/2</f>
        <v>0</v>
      </c>
      <c r="S360" s="397">
        <f>(S358+S359)/2</f>
        <v>0.55800000000000005</v>
      </c>
      <c r="T360"/>
      <c r="U360"/>
      <c r="V360" s="397">
        <f t="shared" ref="V360:W360" si="622">(V358+V359)/2</f>
        <v>0.08</v>
      </c>
      <c r="W360" s="397">
        <f t="shared" si="622"/>
        <v>0.1045</v>
      </c>
      <c r="X360"/>
      <c r="Y360"/>
      <c r="Z360"/>
      <c r="AA360"/>
      <c r="AB360"/>
      <c r="AC360" s="399">
        <f t="shared" ref="AC360" si="623">(AC358+AC359)/2</f>
        <v>31.65</v>
      </c>
      <c r="AD360"/>
      <c r="AE360"/>
      <c r="AF360"/>
      <c r="AG360"/>
      <c r="AH360" s="400">
        <f t="shared" ref="AH360" si="624">(AH358+AH359)/2</f>
        <v>63.4</v>
      </c>
      <c r="AI360"/>
      <c r="AJ360" s="399">
        <f t="shared" ref="AJ360" si="625">(AJ358+AJ359)/2</f>
        <v>23.35</v>
      </c>
      <c r="AK360"/>
      <c r="AL360" s="399">
        <f t="shared" ref="AL360:AM360" si="626">(AL358+AL359)/2</f>
        <v>7.05</v>
      </c>
      <c r="AM360" s="397">
        <f t="shared" si="626"/>
        <v>6.9000000000000006E-2</v>
      </c>
      <c r="AN360"/>
      <c r="AO360" s="399">
        <f t="shared" ref="AO360" si="627">(AO358+AO359)/2</f>
        <v>2.6500000000000004</v>
      </c>
      <c r="AP360" s="396">
        <f t="shared" si="618"/>
        <v>100</v>
      </c>
      <c r="AQ360" s="397">
        <f t="shared" si="618"/>
        <v>0.92</v>
      </c>
      <c r="AR360"/>
      <c r="AS360"/>
      <c r="AT360"/>
      <c r="AU360"/>
      <c r="AV360" s="397">
        <f>(AV358+AV359)/2</f>
        <v>15.471499999999999</v>
      </c>
      <c r="AW360" s="397">
        <f>(AW358+AW359)/2</f>
        <v>14.05775</v>
      </c>
      <c r="AX360"/>
      <c r="AY360"/>
      <c r="AZ360"/>
      <c r="BA360"/>
      <c r="BB360"/>
      <c r="BC360"/>
      <c r="BD360" s="344">
        <v>33.46</v>
      </c>
      <c r="BE360" s="396">
        <f>(BE358+BE359)/2</f>
        <v>6.1</v>
      </c>
      <c r="BF360" s="396">
        <f>(BF358+BF359)/2</f>
        <v>7.3</v>
      </c>
      <c r="BG360"/>
      <c r="BH360"/>
      <c r="BI360"/>
      <c r="BJ360"/>
      <c r="BK360"/>
      <c r="BL360"/>
      <c r="BM360"/>
    </row>
    <row r="361" spans="1:65" x14ac:dyDescent="0.25">
      <c r="A361" s="232">
        <v>41632</v>
      </c>
      <c r="B361" s="344">
        <v>5.92</v>
      </c>
      <c r="C361" s="349">
        <v>5.3</v>
      </c>
      <c r="D361"/>
      <c r="E361"/>
      <c r="F361"/>
      <c r="G361"/>
      <c r="H361" s="344">
        <v>6.8</v>
      </c>
      <c r="I361" s="396">
        <f t="shared" si="588"/>
        <v>2.0566662597656249</v>
      </c>
      <c r="J361"/>
      <c r="K361"/>
      <c r="L361"/>
      <c r="M361"/>
      <c r="N361" s="346">
        <v>46</v>
      </c>
      <c r="O361"/>
      <c r="P361"/>
      <c r="Q361"/>
      <c r="R361" s="346">
        <v>0</v>
      </c>
      <c r="S361" s="345">
        <v>0.67400000000000004</v>
      </c>
      <c r="T361"/>
      <c r="U361"/>
      <c r="V361" s="345">
        <v>0.104</v>
      </c>
      <c r="W361" s="345">
        <v>0.108</v>
      </c>
      <c r="X361"/>
      <c r="Y361"/>
      <c r="Z361"/>
      <c r="AA361"/>
      <c r="AB361"/>
      <c r="AC361" s="347">
        <v>29.9</v>
      </c>
      <c r="AD361"/>
      <c r="AE361"/>
      <c r="AF361"/>
      <c r="AG361"/>
      <c r="AH361" s="395">
        <v>59.8</v>
      </c>
      <c r="AI361"/>
      <c r="AJ361" s="347">
        <v>23.8</v>
      </c>
      <c r="AK361"/>
      <c r="AL361" s="347">
        <v>7.1</v>
      </c>
      <c r="AM361" s="345">
        <v>6.4000000000000001E-2</v>
      </c>
      <c r="AN361"/>
      <c r="AO361" s="347">
        <v>2.7</v>
      </c>
      <c r="AP361" s="396">
        <f t="shared" si="618"/>
        <v>100</v>
      </c>
      <c r="AQ361" s="397">
        <f t="shared" si="618"/>
        <v>0.92</v>
      </c>
      <c r="AR361"/>
      <c r="AS361"/>
      <c r="AT361"/>
      <c r="AU361"/>
      <c r="AV361" s="345">
        <v>15.637</v>
      </c>
      <c r="AW361" s="345">
        <v>14.384</v>
      </c>
      <c r="AX361"/>
      <c r="AY361"/>
      <c r="AZ361"/>
      <c r="BA361"/>
      <c r="BB361"/>
      <c r="BC361"/>
      <c r="BD361" s="396">
        <f>(BD359+BD360)/2</f>
        <v>31.87</v>
      </c>
      <c r="BE361" s="344">
        <v>5.8</v>
      </c>
      <c r="BF361" s="344">
        <v>7.3</v>
      </c>
      <c r="BG361"/>
      <c r="BH361"/>
      <c r="BI361"/>
      <c r="BJ361"/>
      <c r="BK361"/>
      <c r="BL361"/>
      <c r="BM361"/>
    </row>
    <row r="362" spans="1:65" x14ac:dyDescent="0.25">
      <c r="A362" s="232">
        <v>41633</v>
      </c>
      <c r="B362" s="344">
        <v>5.99</v>
      </c>
      <c r="C362" s="345">
        <v>5.26</v>
      </c>
      <c r="D362"/>
      <c r="E362"/>
      <c r="F362"/>
      <c r="G362"/>
      <c r="H362" s="344">
        <v>7.33</v>
      </c>
      <c r="I362" s="396">
        <f t="shared" si="588"/>
        <v>2.0566668701171871</v>
      </c>
      <c r="J362"/>
      <c r="K362"/>
      <c r="L362"/>
      <c r="M362"/>
      <c r="N362" s="346">
        <v>45</v>
      </c>
      <c r="O362"/>
      <c r="P362"/>
      <c r="Q362"/>
      <c r="R362" s="346">
        <v>0</v>
      </c>
      <c r="S362" s="345">
        <v>0.65400000000000003</v>
      </c>
      <c r="T362"/>
      <c r="U362"/>
      <c r="V362" s="345">
        <v>0.113</v>
      </c>
      <c r="W362" s="345">
        <v>0.104</v>
      </c>
      <c r="X362"/>
      <c r="Y362"/>
      <c r="Z362"/>
      <c r="AA362"/>
      <c r="AB362"/>
      <c r="AC362" s="347">
        <v>31.3</v>
      </c>
      <c r="AD362"/>
      <c r="AE362"/>
      <c r="AF362"/>
      <c r="AG362"/>
      <c r="AH362" s="395">
        <v>62.6</v>
      </c>
      <c r="AI362"/>
      <c r="AJ362" s="347">
        <v>22.3</v>
      </c>
      <c r="AK362"/>
      <c r="AL362" s="347">
        <v>7.3</v>
      </c>
      <c r="AM362" s="345">
        <v>7.0999999999999994E-2</v>
      </c>
      <c r="AN362"/>
      <c r="AO362" s="347">
        <v>2.6</v>
      </c>
      <c r="AP362" s="396">
        <f t="shared" si="618"/>
        <v>100</v>
      </c>
      <c r="AQ362" s="397">
        <f t="shared" si="618"/>
        <v>0.92</v>
      </c>
      <c r="AR362"/>
      <c r="AS362"/>
      <c r="AT362"/>
      <c r="AU362"/>
      <c r="AV362" s="397">
        <f t="shared" ref="AV362:AW369" si="628">(AV360+AV361)/2</f>
        <v>15.55425</v>
      </c>
      <c r="AW362" s="397">
        <f t="shared" si="628"/>
        <v>14.220874999999999</v>
      </c>
      <c r="AX362"/>
      <c r="AY362"/>
      <c r="AZ362"/>
      <c r="BA362"/>
      <c r="BB362"/>
      <c r="BC362"/>
      <c r="BD362" s="344">
        <v>33.46</v>
      </c>
      <c r="BE362" s="344">
        <v>5.8</v>
      </c>
      <c r="BF362" s="344">
        <v>7.3</v>
      </c>
      <c r="BG362"/>
      <c r="BH362"/>
      <c r="BI362"/>
      <c r="BJ362"/>
      <c r="BK362"/>
      <c r="BL362"/>
      <c r="BM362"/>
    </row>
    <row r="363" spans="1:65" x14ac:dyDescent="0.25">
      <c r="A363" s="232">
        <v>41634</v>
      </c>
      <c r="B363" s="344">
        <v>6.3</v>
      </c>
      <c r="C363" s="345">
        <v>5.41</v>
      </c>
      <c r="D363"/>
      <c r="E363"/>
      <c r="F363"/>
      <c r="G363"/>
      <c r="H363" s="344">
        <v>7.11</v>
      </c>
      <c r="I363" s="396">
        <f t="shared" si="588"/>
        <v>2.056666564941406</v>
      </c>
      <c r="J363"/>
      <c r="K363"/>
      <c r="L363"/>
      <c r="M363"/>
      <c r="N363" s="346">
        <v>46</v>
      </c>
      <c r="O363"/>
      <c r="P363"/>
      <c r="Q363"/>
      <c r="R363" s="346">
        <v>0</v>
      </c>
      <c r="S363" s="345">
        <v>0.54800000000000004</v>
      </c>
      <c r="T363"/>
      <c r="U363"/>
      <c r="V363" s="347">
        <v>0.08</v>
      </c>
      <c r="W363" s="404"/>
      <c r="X363"/>
      <c r="Y363"/>
      <c r="Z363"/>
      <c r="AA363"/>
      <c r="AB363"/>
      <c r="AC363" s="347">
        <v>31.4</v>
      </c>
      <c r="AD363"/>
      <c r="AE363"/>
      <c r="AF363"/>
      <c r="AG363"/>
      <c r="AH363" s="395">
        <v>62.9</v>
      </c>
      <c r="AI363"/>
      <c r="AJ363" s="347">
        <v>23.8</v>
      </c>
      <c r="AK363"/>
      <c r="AL363" s="347">
        <v>7.4</v>
      </c>
      <c r="AM363" s="345">
        <v>7.3999999999999996E-2</v>
      </c>
      <c r="AN363"/>
      <c r="AO363" s="347">
        <v>2.4</v>
      </c>
      <c r="AP363" s="396">
        <f t="shared" si="618"/>
        <v>100</v>
      </c>
      <c r="AQ363" s="397">
        <f t="shared" si="618"/>
        <v>0.92</v>
      </c>
      <c r="AR363"/>
      <c r="AS363"/>
      <c r="AT363"/>
      <c r="AU363"/>
      <c r="AV363" s="397">
        <f t="shared" si="628"/>
        <v>15.595625</v>
      </c>
      <c r="AW363" s="397">
        <f t="shared" si="628"/>
        <v>14.3024375</v>
      </c>
      <c r="AX363"/>
      <c r="AY363"/>
      <c r="AZ363"/>
      <c r="BA363"/>
      <c r="BB363"/>
      <c r="BC363"/>
      <c r="BD363" s="344">
        <v>23.6</v>
      </c>
      <c r="BE363" s="344">
        <v>5.6</v>
      </c>
      <c r="BF363" s="378">
        <v>7.3</v>
      </c>
      <c r="BG363"/>
      <c r="BH363"/>
      <c r="BI363"/>
      <c r="BJ363"/>
      <c r="BK363"/>
      <c r="BL363"/>
      <c r="BM363"/>
    </row>
    <row r="364" spans="1:65" x14ac:dyDescent="0.25">
      <c r="A364" s="232">
        <v>41635</v>
      </c>
      <c r="B364" s="344">
        <v>6.35</v>
      </c>
      <c r="C364" s="345">
        <v>5.39</v>
      </c>
      <c r="D364"/>
      <c r="E364"/>
      <c r="F364"/>
      <c r="G364"/>
      <c r="H364" s="344">
        <v>6.91</v>
      </c>
      <c r="I364" s="396">
        <f t="shared" si="588"/>
        <v>2.0566667175292963</v>
      </c>
      <c r="J364"/>
      <c r="K364"/>
      <c r="L364"/>
      <c r="M364"/>
      <c r="N364" s="346">
        <v>44</v>
      </c>
      <c r="O364"/>
      <c r="P364"/>
      <c r="Q364"/>
      <c r="R364" s="346">
        <v>0</v>
      </c>
      <c r="S364" s="345">
        <v>0.53800000000000003</v>
      </c>
      <c r="T364"/>
      <c r="U364"/>
      <c r="V364" s="345">
        <v>8.3000000000000004E-2</v>
      </c>
      <c r="W364" s="345">
        <v>0.112</v>
      </c>
      <c r="X364"/>
      <c r="Y364"/>
      <c r="Z364"/>
      <c r="AA364"/>
      <c r="AB364"/>
      <c r="AC364" s="347">
        <v>30.6</v>
      </c>
      <c r="AD364"/>
      <c r="AE364"/>
      <c r="AF364"/>
      <c r="AG364"/>
      <c r="AH364" s="395">
        <v>61.2</v>
      </c>
      <c r="AI364"/>
      <c r="AJ364" s="347">
        <v>22.5</v>
      </c>
      <c r="AK364"/>
      <c r="AL364" s="347">
        <v>6.8</v>
      </c>
      <c r="AM364" s="345">
        <v>6.9000000000000006E-2</v>
      </c>
      <c r="AN364"/>
      <c r="AO364" s="347">
        <v>2.5</v>
      </c>
      <c r="AP364" s="396">
        <f t="shared" si="618"/>
        <v>100</v>
      </c>
      <c r="AQ364" s="397">
        <f t="shared" si="618"/>
        <v>0.92</v>
      </c>
      <c r="AR364"/>
      <c r="AS364"/>
      <c r="AT364"/>
      <c r="AU364"/>
      <c r="AV364" s="397">
        <f t="shared" si="628"/>
        <v>15.574937500000001</v>
      </c>
      <c r="AW364" s="397">
        <f t="shared" si="628"/>
        <v>14.26165625</v>
      </c>
      <c r="AX364"/>
      <c r="AY364"/>
      <c r="AZ364"/>
      <c r="BA364"/>
      <c r="BB364"/>
      <c r="BC364"/>
      <c r="BD364" s="344">
        <v>27.7</v>
      </c>
      <c r="BE364" s="344">
        <v>5.6</v>
      </c>
      <c r="BF364" s="344">
        <v>7.3</v>
      </c>
      <c r="BG364"/>
      <c r="BH364"/>
      <c r="BI364"/>
      <c r="BJ364"/>
      <c r="BK364"/>
      <c r="BL364"/>
      <c r="BM364"/>
    </row>
    <row r="365" spans="1:65" x14ac:dyDescent="0.25">
      <c r="A365" s="232">
        <v>41636</v>
      </c>
      <c r="B365" s="344">
        <v>6.29</v>
      </c>
      <c r="C365" s="345">
        <v>5.31</v>
      </c>
      <c r="D365"/>
      <c r="E365"/>
      <c r="F365"/>
      <c r="G365"/>
      <c r="H365" s="344">
        <v>6.87</v>
      </c>
      <c r="I365" s="396">
        <f t="shared" si="588"/>
        <v>2.0566666412353509</v>
      </c>
      <c r="J365"/>
      <c r="K365"/>
      <c r="L365"/>
      <c r="M365"/>
      <c r="N365" s="346">
        <v>40</v>
      </c>
      <c r="O365"/>
      <c r="P365"/>
      <c r="Q365"/>
      <c r="R365" s="346">
        <v>0</v>
      </c>
      <c r="S365" s="345">
        <v>0.63400000000000001</v>
      </c>
      <c r="T365"/>
      <c r="U365"/>
      <c r="V365" s="345">
        <v>0.109</v>
      </c>
      <c r="W365" s="345">
        <v>0.22700000000000001</v>
      </c>
      <c r="X365"/>
      <c r="Y365"/>
      <c r="Z365"/>
      <c r="AA365"/>
      <c r="AB365"/>
      <c r="AC365" s="347">
        <v>31.3</v>
      </c>
      <c r="AD365"/>
      <c r="AE365"/>
      <c r="AF365"/>
      <c r="AG365"/>
      <c r="AH365" s="395">
        <v>62.6</v>
      </c>
      <c r="AI365"/>
      <c r="AJ365" s="347">
        <v>22.7</v>
      </c>
      <c r="AK365"/>
      <c r="AL365" s="347">
        <v>6</v>
      </c>
      <c r="AM365" s="345">
        <v>5.6000000000000001E-2</v>
      </c>
      <c r="AN365"/>
      <c r="AO365" s="347">
        <v>2.4</v>
      </c>
      <c r="AP365" s="396">
        <f t="shared" si="618"/>
        <v>100</v>
      </c>
      <c r="AQ365" s="397">
        <f t="shared" si="618"/>
        <v>0.92</v>
      </c>
      <c r="AR365"/>
      <c r="AS365"/>
      <c r="AT365"/>
      <c r="AU365"/>
      <c r="AV365" s="397">
        <f t="shared" si="628"/>
        <v>15.585281250000001</v>
      </c>
      <c r="AW365" s="397">
        <f t="shared" si="628"/>
        <v>14.282046874999999</v>
      </c>
      <c r="AX365"/>
      <c r="AY365"/>
      <c r="AZ365"/>
      <c r="BA365"/>
      <c r="BB365"/>
      <c r="BC365"/>
      <c r="BD365" s="344">
        <v>27.7</v>
      </c>
      <c r="BE365" s="344">
        <v>5.6</v>
      </c>
      <c r="BF365" s="344">
        <v>7.3</v>
      </c>
      <c r="BG365"/>
      <c r="BH365"/>
      <c r="BI365"/>
      <c r="BJ365"/>
      <c r="BK365"/>
      <c r="BL365"/>
      <c r="BM365"/>
    </row>
    <row r="366" spans="1:65" x14ac:dyDescent="0.25">
      <c r="A366" s="232">
        <v>41637</v>
      </c>
      <c r="B366" s="396">
        <f t="shared" ref="B366" si="629">(B364+B365)/2</f>
        <v>6.32</v>
      </c>
      <c r="C366" s="397">
        <f>(C364+C365)/2</f>
        <v>5.35</v>
      </c>
      <c r="D366"/>
      <c r="E366"/>
      <c r="F366"/>
      <c r="G366"/>
      <c r="H366" s="396">
        <f>(H364+H365)/2</f>
        <v>6.8900000000000006</v>
      </c>
      <c r="I366" s="396">
        <f t="shared" si="588"/>
        <v>2.0566666793823236</v>
      </c>
      <c r="J366"/>
      <c r="K366"/>
      <c r="L366"/>
      <c r="M366"/>
      <c r="N366" s="398">
        <f t="shared" ref="N366" si="630">(N364+N365)/2</f>
        <v>42</v>
      </c>
      <c r="O366"/>
      <c r="P366"/>
      <c r="Q366"/>
      <c r="R366" s="398">
        <f t="shared" ref="R366" si="631">(R364+R365)/2</f>
        <v>0</v>
      </c>
      <c r="S366" s="397">
        <f>(S364+S365)/2</f>
        <v>0.58600000000000008</v>
      </c>
      <c r="T366"/>
      <c r="U366"/>
      <c r="V366" s="397">
        <f t="shared" ref="V366:W366" si="632">(V364+V365)/2</f>
        <v>9.6000000000000002E-2</v>
      </c>
      <c r="W366" s="397">
        <f t="shared" si="632"/>
        <v>0.16950000000000001</v>
      </c>
      <c r="X366"/>
      <c r="Y366"/>
      <c r="Z366"/>
      <c r="AA366"/>
      <c r="AB366"/>
      <c r="AC366" s="399">
        <f t="shared" ref="AC366" si="633">(AC364+AC365)/2</f>
        <v>30.950000000000003</v>
      </c>
      <c r="AD366"/>
      <c r="AE366"/>
      <c r="AF366"/>
      <c r="AG366"/>
      <c r="AH366" s="400">
        <f t="shared" ref="AH366" si="634">(AH364+AH365)/2</f>
        <v>61.900000000000006</v>
      </c>
      <c r="AI366"/>
      <c r="AJ366" s="399">
        <f t="shared" ref="AJ366" si="635">(AJ364+AJ365)/2</f>
        <v>22.6</v>
      </c>
      <c r="AK366"/>
      <c r="AL366" s="399">
        <f t="shared" ref="AL366:AM366" si="636">(AL364+AL365)/2</f>
        <v>6.4</v>
      </c>
      <c r="AM366" s="397">
        <f t="shared" si="636"/>
        <v>6.25E-2</v>
      </c>
      <c r="AN366"/>
      <c r="AO366" s="399">
        <f t="shared" ref="AO366" si="637">(AO364+AO365)/2</f>
        <v>2.4500000000000002</v>
      </c>
      <c r="AP366" s="396">
        <f t="shared" si="618"/>
        <v>100</v>
      </c>
      <c r="AQ366" s="397">
        <f t="shared" si="618"/>
        <v>0.92</v>
      </c>
      <c r="AR366"/>
      <c r="AS366"/>
      <c r="AT366"/>
      <c r="AU366"/>
      <c r="AV366" s="397">
        <f t="shared" si="628"/>
        <v>15.580109375000001</v>
      </c>
      <c r="AW366" s="397">
        <f t="shared" si="628"/>
        <v>14.2718515625</v>
      </c>
      <c r="AX366"/>
      <c r="AY366"/>
      <c r="AZ366"/>
      <c r="BA366"/>
      <c r="BB366"/>
      <c r="BC366"/>
      <c r="BD366" s="344">
        <v>28.55</v>
      </c>
      <c r="BE366" s="396">
        <f>(BE364+BE365)/2</f>
        <v>5.6</v>
      </c>
      <c r="BF366" s="396">
        <f>(BF364+BF365)/2</f>
        <v>7.3</v>
      </c>
      <c r="BG366"/>
      <c r="BH366"/>
      <c r="BI366"/>
      <c r="BJ366"/>
      <c r="BK366"/>
      <c r="BL366"/>
      <c r="BM366"/>
    </row>
    <row r="367" spans="1:65" x14ac:dyDescent="0.25">
      <c r="A367" s="232">
        <v>41638</v>
      </c>
      <c r="B367" s="344">
        <v>6.29</v>
      </c>
      <c r="C367" s="345">
        <v>5.32</v>
      </c>
      <c r="D367"/>
      <c r="E367"/>
      <c r="F367"/>
      <c r="G367"/>
      <c r="H367" s="344">
        <v>6.9</v>
      </c>
      <c r="I367" s="396">
        <f t="shared" si="588"/>
        <v>2.0566666603088373</v>
      </c>
      <c r="J367"/>
      <c r="K367"/>
      <c r="L367"/>
      <c r="M367"/>
      <c r="N367" s="346">
        <v>41</v>
      </c>
      <c r="O367"/>
      <c r="P367"/>
      <c r="Q367"/>
      <c r="R367" s="346">
        <v>0</v>
      </c>
      <c r="S367" s="345">
        <v>0.54700000000000004</v>
      </c>
      <c r="T367"/>
      <c r="U367"/>
      <c r="V367" s="345">
        <v>0.13700000000000001</v>
      </c>
      <c r="W367" s="345">
        <v>0.20200000000000001</v>
      </c>
      <c r="X367"/>
      <c r="Y367"/>
      <c r="Z367"/>
      <c r="AA367"/>
      <c r="AB367"/>
      <c r="AC367" s="347">
        <v>31.7</v>
      </c>
      <c r="AD367"/>
      <c r="AE367"/>
      <c r="AF367"/>
      <c r="AG367"/>
      <c r="AH367" s="395">
        <v>63.4</v>
      </c>
      <c r="AI367"/>
      <c r="AJ367" s="347">
        <v>25.8</v>
      </c>
      <c r="AK367"/>
      <c r="AL367" s="347">
        <v>6.4</v>
      </c>
      <c r="AM367" s="345">
        <v>8.1000000000000003E-2</v>
      </c>
      <c r="AN367"/>
      <c r="AO367" s="347">
        <v>2.5</v>
      </c>
      <c r="AP367" s="396">
        <f t="shared" si="618"/>
        <v>100</v>
      </c>
      <c r="AQ367" s="397">
        <f t="shared" si="618"/>
        <v>0.92</v>
      </c>
      <c r="AR367"/>
      <c r="AS367"/>
      <c r="AT367"/>
      <c r="AU367"/>
      <c r="AV367" s="397">
        <f t="shared" si="628"/>
        <v>15.5826953125</v>
      </c>
      <c r="AW367" s="397">
        <f t="shared" si="628"/>
        <v>14.27694921875</v>
      </c>
      <c r="AX367"/>
      <c r="AY367"/>
      <c r="AZ367"/>
      <c r="BA367"/>
      <c r="BB367"/>
      <c r="BC367"/>
      <c r="BD367" s="396">
        <f>(BD365+BD366)/2</f>
        <v>28.125</v>
      </c>
      <c r="BE367" s="344">
        <v>5.8</v>
      </c>
      <c r="BF367" s="344">
        <v>7.6</v>
      </c>
      <c r="BG367"/>
      <c r="BH367"/>
      <c r="BI367"/>
      <c r="BJ367"/>
      <c r="BK367"/>
      <c r="BL367"/>
      <c r="BM367"/>
    </row>
    <row r="368" spans="1:65" x14ac:dyDescent="0.25">
      <c r="A368" s="232">
        <v>41639</v>
      </c>
      <c r="B368" s="344">
        <v>6.25</v>
      </c>
      <c r="C368" s="349">
        <v>5.23</v>
      </c>
      <c r="D368"/>
      <c r="E368"/>
      <c r="F368"/>
      <c r="G368"/>
      <c r="H368" s="344">
        <v>6.84</v>
      </c>
      <c r="I368" s="396">
        <f t="shared" si="588"/>
        <v>2.0566666698455807</v>
      </c>
      <c r="J368"/>
      <c r="K368"/>
      <c r="L368"/>
      <c r="M368"/>
      <c r="N368" s="346">
        <v>46</v>
      </c>
      <c r="O368"/>
      <c r="P368"/>
      <c r="Q368"/>
      <c r="R368" s="346">
        <v>0</v>
      </c>
      <c r="S368" s="345">
        <v>0.46500000000000002</v>
      </c>
      <c r="T368"/>
      <c r="U368"/>
      <c r="V368" s="345">
        <v>7.2999999999999995E-2</v>
      </c>
      <c r="W368" s="345">
        <v>0.23799999999999999</v>
      </c>
      <c r="X368"/>
      <c r="Y368"/>
      <c r="Z368"/>
      <c r="AA368"/>
      <c r="AB368"/>
      <c r="AC368" s="347">
        <v>31.5</v>
      </c>
      <c r="AD368"/>
      <c r="AE368"/>
      <c r="AF368"/>
      <c r="AG368"/>
      <c r="AH368" s="395">
        <v>63.2</v>
      </c>
      <c r="AI368"/>
      <c r="AJ368" s="347">
        <v>23.3</v>
      </c>
      <c r="AK368"/>
      <c r="AL368" s="347">
        <v>7.1</v>
      </c>
      <c r="AM368" s="345">
        <v>6.3E-2</v>
      </c>
      <c r="AN368"/>
      <c r="AO368" s="347">
        <v>2.5</v>
      </c>
      <c r="AP368" s="396">
        <f t="shared" si="618"/>
        <v>100</v>
      </c>
      <c r="AQ368" s="397">
        <f t="shared" si="618"/>
        <v>0.92</v>
      </c>
      <c r="AR368"/>
      <c r="AS368"/>
      <c r="AT368"/>
      <c r="AU368"/>
      <c r="AV368" s="397">
        <f t="shared" si="628"/>
        <v>15.58140234375</v>
      </c>
      <c r="AW368" s="397">
        <f t="shared" si="628"/>
        <v>14.274400390625001</v>
      </c>
      <c r="AX368"/>
      <c r="AY368"/>
      <c r="AZ368"/>
      <c r="BA368"/>
      <c r="BB368"/>
      <c r="BC368"/>
      <c r="BD368" s="344">
        <v>28.68</v>
      </c>
      <c r="BE368" s="344">
        <v>5.8</v>
      </c>
      <c r="BF368" s="344">
        <v>8</v>
      </c>
      <c r="BG368"/>
      <c r="BH368"/>
      <c r="BI368"/>
      <c r="BJ368"/>
      <c r="BK368"/>
      <c r="BL368"/>
      <c r="BM368"/>
    </row>
    <row r="369" spans="2:65" x14ac:dyDescent="0.25">
      <c r="B369" s="344">
        <v>5.01</v>
      </c>
      <c r="C369" s="345">
        <v>5.12</v>
      </c>
      <c r="D369"/>
      <c r="E369"/>
      <c r="F369"/>
      <c r="G369"/>
      <c r="H369" s="344">
        <v>7.08</v>
      </c>
      <c r="I369" s="396">
        <f t="shared" si="588"/>
        <v>2.0566666650772092</v>
      </c>
      <c r="J369"/>
      <c r="K369"/>
      <c r="L369"/>
      <c r="M369"/>
      <c r="N369" s="346">
        <v>43</v>
      </c>
      <c r="O369"/>
      <c r="P369"/>
      <c r="Q369"/>
      <c r="R369" s="346">
        <v>0</v>
      </c>
      <c r="S369" s="345">
        <v>0.45200000000000001</v>
      </c>
      <c r="T369"/>
      <c r="U369"/>
      <c r="V369" s="345">
        <v>7.6999999999999999E-2</v>
      </c>
      <c r="W369" s="345">
        <v>0.22500000000000001</v>
      </c>
      <c r="X369"/>
      <c r="Y369"/>
      <c r="Z369"/>
      <c r="AA369"/>
      <c r="AB369"/>
      <c r="AC369" s="347">
        <v>31.5</v>
      </c>
      <c r="AD369"/>
      <c r="AE369"/>
      <c r="AF369"/>
      <c r="AG369"/>
      <c r="AH369" s="395">
        <v>63</v>
      </c>
      <c r="AI369"/>
      <c r="AJ369" s="347">
        <v>26.8</v>
      </c>
      <c r="AK369"/>
      <c r="AL369" s="347">
        <v>6.8</v>
      </c>
      <c r="AM369" s="345">
        <v>3.4000000000000002E-2</v>
      </c>
      <c r="AN369"/>
      <c r="AO369" s="347">
        <v>2.5</v>
      </c>
      <c r="AP369" s="396">
        <f t="shared" si="618"/>
        <v>100</v>
      </c>
      <c r="AQ369" s="397">
        <f t="shared" si="618"/>
        <v>0.92</v>
      </c>
      <c r="AR369"/>
      <c r="AS369"/>
      <c r="AT369"/>
      <c r="AU369"/>
      <c r="AV369" s="397">
        <f t="shared" si="628"/>
        <v>15.582048828125</v>
      </c>
      <c r="AW369" s="397">
        <f t="shared" si="628"/>
        <v>14.275674804687501</v>
      </c>
      <c r="AX369"/>
      <c r="AY369"/>
      <c r="AZ369"/>
      <c r="BA369"/>
      <c r="BB369"/>
      <c r="BC369"/>
      <c r="BD369" s="344">
        <v>31.45</v>
      </c>
      <c r="BE369" s="344">
        <v>5.8</v>
      </c>
      <c r="BF369" s="344">
        <v>8.3000000000000007</v>
      </c>
      <c r="BG369"/>
      <c r="BH369"/>
      <c r="BI369"/>
      <c r="BJ369"/>
      <c r="BK369"/>
      <c r="BL369"/>
      <c r="BM369"/>
    </row>
    <row r="370" spans="2:65" x14ac:dyDescent="0.25">
      <c r="B370"/>
      <c r="C370"/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</row>
  </sheetData>
  <mergeCells count="14">
    <mergeCell ref="AZ2:BB2"/>
    <mergeCell ref="BC2:BF2"/>
    <mergeCell ref="AI2:AJ2"/>
    <mergeCell ref="AK2:AL2"/>
    <mergeCell ref="AN2:AO2"/>
    <mergeCell ref="AR2:AS2"/>
    <mergeCell ref="AT2:AU2"/>
    <mergeCell ref="AV2:AY2"/>
    <mergeCell ref="B2:H2"/>
    <mergeCell ref="I2:L2"/>
    <mergeCell ref="M2:R2"/>
    <mergeCell ref="S2:X2"/>
    <mergeCell ref="Y2:AC2"/>
    <mergeCell ref="AD2:AH2"/>
  </mergeCells>
  <pageMargins left="0.7" right="0.7" top="0.75" bottom="0.75" header="0.3" footer="0.3"/>
  <pageSetup orientation="portrait" horizontalDpi="1200" verticalDpi="12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B68DA1-1B25-41FF-A9EE-472277C23D67}">
  <dimension ref="A1:BW372"/>
  <sheetViews>
    <sheetView topLeftCell="A3" zoomScale="85" zoomScaleNormal="85" workbookViewId="0">
      <selection activeCell="S403" sqref="S403:Y414"/>
    </sheetView>
  </sheetViews>
  <sheetFormatPr defaultRowHeight="15" x14ac:dyDescent="0.25"/>
  <cols>
    <col min="1" max="1" width="11.85546875" style="83" customWidth="1"/>
    <col min="2" max="6" width="9.140625" style="83"/>
    <col min="7" max="7" width="10.42578125" style="83" customWidth="1"/>
    <col min="8" max="23" width="9.140625" style="83"/>
    <col min="24" max="24" width="9.7109375" style="83" customWidth="1"/>
    <col min="25" max="38" width="9.140625" style="83"/>
    <col min="39" max="39" width="12.140625" style="83" customWidth="1"/>
    <col min="40" max="42" width="9.140625" style="83"/>
    <col min="43" max="43" width="11.140625" style="83" customWidth="1"/>
    <col min="44" max="56" width="9.140625" style="83"/>
    <col min="57" max="57" width="9.85546875" style="83" customWidth="1"/>
    <col min="58" max="58" width="10.5703125" style="83" customWidth="1"/>
    <col min="59" max="59" width="11.28515625" style="83" bestFit="1" customWidth="1"/>
    <col min="60" max="65" width="9.140625" style="83"/>
    <col min="66" max="66" width="14.42578125" style="83" bestFit="1" customWidth="1"/>
    <col min="67" max="16384" width="9.140625" style="83"/>
  </cols>
  <sheetData>
    <row r="1" spans="1:75" ht="15.75" thickBot="1" x14ac:dyDescent="0.3">
      <c r="A1" s="89" t="s">
        <v>211</v>
      </c>
    </row>
    <row r="2" spans="1:75" x14ac:dyDescent="0.25">
      <c r="A2" s="89"/>
      <c r="B2" s="91" t="s">
        <v>1</v>
      </c>
      <c r="C2" s="92"/>
      <c r="D2" s="92"/>
      <c r="E2" s="92"/>
      <c r="F2" s="92"/>
      <c r="G2" s="92"/>
      <c r="H2" s="93"/>
      <c r="I2" s="91" t="s">
        <v>2</v>
      </c>
      <c r="J2" s="92"/>
      <c r="K2" s="92"/>
      <c r="L2" s="93"/>
      <c r="M2" s="91" t="s">
        <v>3</v>
      </c>
      <c r="N2" s="92"/>
      <c r="O2" s="92"/>
      <c r="P2" s="92"/>
      <c r="Q2" s="92"/>
      <c r="R2" s="93"/>
      <c r="S2" s="94" t="s">
        <v>4</v>
      </c>
      <c r="T2" s="95"/>
      <c r="U2" s="95"/>
      <c r="V2" s="95"/>
      <c r="W2" s="95"/>
      <c r="X2" s="96"/>
      <c r="Y2" s="94" t="s">
        <v>5</v>
      </c>
      <c r="Z2" s="95"/>
      <c r="AA2" s="95"/>
      <c r="AB2" s="95"/>
      <c r="AC2" s="96"/>
      <c r="AD2" s="94" t="s">
        <v>6</v>
      </c>
      <c r="AE2" s="95"/>
      <c r="AF2" s="95"/>
      <c r="AG2" s="95"/>
      <c r="AH2" s="96"/>
      <c r="AI2" s="94" t="s">
        <v>7</v>
      </c>
      <c r="AJ2" s="96"/>
      <c r="AK2" s="94" t="s">
        <v>8</v>
      </c>
      <c r="AL2" s="96"/>
      <c r="AM2" s="97" t="s">
        <v>9</v>
      </c>
      <c r="AN2" s="94" t="s">
        <v>10</v>
      </c>
      <c r="AO2" s="96"/>
      <c r="AP2" s="98" t="s">
        <v>67</v>
      </c>
      <c r="AQ2" s="97" t="s">
        <v>11</v>
      </c>
      <c r="AR2" s="94" t="s">
        <v>12</v>
      </c>
      <c r="AS2" s="95"/>
      <c r="AT2" s="95" t="s">
        <v>13</v>
      </c>
      <c r="AU2" s="96"/>
      <c r="AV2" s="94" t="s">
        <v>212</v>
      </c>
      <c r="AW2" s="95"/>
      <c r="AX2" s="95"/>
      <c r="AY2" s="96"/>
      <c r="AZ2" s="94" t="s">
        <v>15</v>
      </c>
      <c r="BA2" s="95"/>
      <c r="BB2" s="96"/>
      <c r="BC2" s="94" t="s">
        <v>16</v>
      </c>
      <c r="BD2" s="95"/>
      <c r="BE2" s="95"/>
      <c r="BF2" s="96"/>
      <c r="BN2" s="99" t="s">
        <v>17</v>
      </c>
    </row>
    <row r="3" spans="1:75" x14ac:dyDescent="0.25">
      <c r="A3" s="100" t="s">
        <v>18</v>
      </c>
      <c r="B3" s="102" t="s">
        <v>19</v>
      </c>
      <c r="C3" s="100" t="s">
        <v>20</v>
      </c>
      <c r="D3" s="100" t="s">
        <v>21</v>
      </c>
      <c r="E3" s="100" t="s">
        <v>22</v>
      </c>
      <c r="F3" s="100" t="s">
        <v>23</v>
      </c>
      <c r="G3" s="100" t="s">
        <v>24</v>
      </c>
      <c r="H3" s="103" t="s">
        <v>25</v>
      </c>
      <c r="I3" s="102" t="s">
        <v>26</v>
      </c>
      <c r="J3" s="100" t="s">
        <v>27</v>
      </c>
      <c r="K3" s="100" t="s">
        <v>28</v>
      </c>
      <c r="L3" s="103" t="s">
        <v>29</v>
      </c>
      <c r="M3" s="102" t="s">
        <v>30</v>
      </c>
      <c r="N3" s="100" t="s">
        <v>31</v>
      </c>
      <c r="O3" s="104" t="s">
        <v>32</v>
      </c>
      <c r="P3" s="104" t="s">
        <v>33</v>
      </c>
      <c r="Q3" s="104" t="s">
        <v>34</v>
      </c>
      <c r="R3" s="105" t="s">
        <v>35</v>
      </c>
      <c r="S3" s="106" t="s">
        <v>19</v>
      </c>
      <c r="T3" s="104" t="s">
        <v>36</v>
      </c>
      <c r="U3" s="104" t="s">
        <v>22</v>
      </c>
      <c r="V3" s="104" t="s">
        <v>23</v>
      </c>
      <c r="W3" s="104" t="s">
        <v>25</v>
      </c>
      <c r="X3" s="105" t="s">
        <v>24</v>
      </c>
      <c r="Y3" s="106" t="s">
        <v>19</v>
      </c>
      <c r="Z3" s="104" t="s">
        <v>20</v>
      </c>
      <c r="AA3" s="104" t="s">
        <v>22</v>
      </c>
      <c r="AB3" s="104" t="s">
        <v>23</v>
      </c>
      <c r="AC3" s="105" t="s">
        <v>25</v>
      </c>
      <c r="AD3" s="106" t="s">
        <v>19</v>
      </c>
      <c r="AE3" s="104" t="s">
        <v>20</v>
      </c>
      <c r="AF3" s="104" t="s">
        <v>22</v>
      </c>
      <c r="AG3" s="104" t="s">
        <v>23</v>
      </c>
      <c r="AH3" s="105" t="s">
        <v>25</v>
      </c>
      <c r="AI3" s="106" t="s">
        <v>19</v>
      </c>
      <c r="AJ3" s="105" t="s">
        <v>25</v>
      </c>
      <c r="AK3" s="106" t="s">
        <v>19</v>
      </c>
      <c r="AL3" s="105" t="s">
        <v>25</v>
      </c>
      <c r="AM3" s="107" t="s">
        <v>37</v>
      </c>
      <c r="AN3" s="106" t="s">
        <v>19</v>
      </c>
      <c r="AO3" s="105" t="s">
        <v>25</v>
      </c>
      <c r="AP3" s="105"/>
      <c r="AQ3" s="107"/>
      <c r="AR3" s="106" t="s">
        <v>19</v>
      </c>
      <c r="AS3" s="104" t="s">
        <v>23</v>
      </c>
      <c r="AT3" s="104" t="s">
        <v>19</v>
      </c>
      <c r="AU3" s="105" t="s">
        <v>23</v>
      </c>
      <c r="AV3" s="106" t="s">
        <v>19</v>
      </c>
      <c r="AW3" s="104" t="s">
        <v>25</v>
      </c>
      <c r="AX3" s="104" t="s">
        <v>23</v>
      </c>
      <c r="AY3" s="105" t="s">
        <v>38</v>
      </c>
      <c r="AZ3" s="104" t="s">
        <v>39</v>
      </c>
      <c r="BA3" s="104" t="s">
        <v>40</v>
      </c>
      <c r="BB3" s="105" t="s">
        <v>41</v>
      </c>
      <c r="BC3" s="106" t="s">
        <v>2</v>
      </c>
      <c r="BD3" s="104" t="s">
        <v>42</v>
      </c>
      <c r="BE3" s="104" t="s">
        <v>43</v>
      </c>
      <c r="BF3" s="105" t="s">
        <v>44</v>
      </c>
      <c r="BG3" s="104"/>
      <c r="BH3" s="104"/>
      <c r="BI3" s="104"/>
      <c r="BJ3" s="104"/>
      <c r="BK3" s="104"/>
      <c r="BL3" s="104"/>
      <c r="BM3" s="104"/>
      <c r="BN3" s="108" t="s">
        <v>45</v>
      </c>
      <c r="BO3" s="104"/>
      <c r="BP3" s="109"/>
      <c r="BQ3" s="109"/>
      <c r="BR3" s="109"/>
      <c r="BS3" s="109"/>
      <c r="BT3" s="109"/>
      <c r="BU3" s="109"/>
      <c r="BV3" s="109"/>
      <c r="BW3" s="109"/>
    </row>
    <row r="4" spans="1:75" x14ac:dyDescent="0.25">
      <c r="A4" s="232">
        <v>39814</v>
      </c>
      <c r="B4" s="372">
        <v>6.19</v>
      </c>
      <c r="C4" s="372">
        <v>5.23</v>
      </c>
      <c r="D4"/>
      <c r="E4"/>
      <c r="F4"/>
      <c r="G4"/>
      <c r="H4"/>
      <c r="I4" s="405">
        <f t="shared" ref="I4:I39" si="0">(I5+I6)/2</f>
        <v>1.736666666666788</v>
      </c>
      <c r="J4"/>
      <c r="K4"/>
      <c r="L4"/>
      <c r="M4"/>
      <c r="N4" s="372">
        <v>42</v>
      </c>
      <c r="O4"/>
      <c r="P4"/>
      <c r="Q4"/>
      <c r="R4" s="374">
        <v>0</v>
      </c>
      <c r="S4" s="368">
        <v>0.38900000000000001</v>
      </c>
      <c r="T4"/>
      <c r="U4"/>
      <c r="V4" s="368">
        <v>0.10199999999999999</v>
      </c>
      <c r="W4" s="368">
        <v>0.246</v>
      </c>
      <c r="X4"/>
      <c r="Y4"/>
      <c r="Z4"/>
      <c r="AA4"/>
      <c r="AB4"/>
      <c r="AC4" s="372">
        <v>30.9</v>
      </c>
      <c r="AD4"/>
      <c r="AE4"/>
      <c r="AF4"/>
      <c r="AG4"/>
      <c r="AH4" s="374">
        <v>61.8</v>
      </c>
      <c r="AI4"/>
      <c r="AJ4" s="374">
        <v>25.7</v>
      </c>
      <c r="AK4"/>
      <c r="AL4" s="374">
        <v>6.4</v>
      </c>
      <c r="AM4" s="368">
        <v>5.1999999999999998E-2</v>
      </c>
      <c r="AN4"/>
      <c r="AO4" s="374">
        <v>2.5</v>
      </c>
      <c r="AP4" s="405">
        <f t="shared" ref="AP4:AQ19" si="1">(AP6+AP5)/2</f>
        <v>48.908888888888853</v>
      </c>
      <c r="AQ4" s="405">
        <f t="shared" si="1"/>
        <v>0.12583333333333335</v>
      </c>
      <c r="AR4"/>
      <c r="AS4"/>
      <c r="AT4"/>
      <c r="AU4"/>
      <c r="AV4" s="368">
        <v>14.207000000000001</v>
      </c>
      <c r="AW4" s="368">
        <v>13.163</v>
      </c>
      <c r="AX4"/>
      <c r="AY4"/>
      <c r="AZ4"/>
      <c r="BA4"/>
      <c r="BB4"/>
      <c r="BC4"/>
      <c r="BD4" s="372">
        <v>29.99</v>
      </c>
      <c r="BE4" s="372">
        <v>5.8</v>
      </c>
      <c r="BF4" s="372">
        <v>8.3000000000000007</v>
      </c>
      <c r="BG4" s="232">
        <v>39814</v>
      </c>
      <c r="BN4" s="108" t="s">
        <v>227</v>
      </c>
    </row>
    <row r="5" spans="1:75" x14ac:dyDescent="0.25">
      <c r="A5" s="232">
        <v>39815</v>
      </c>
      <c r="B5" s="344">
        <v>6.31</v>
      </c>
      <c r="C5" s="344">
        <v>5.23</v>
      </c>
      <c r="D5"/>
      <c r="E5"/>
      <c r="F5"/>
      <c r="G5"/>
      <c r="H5"/>
      <c r="I5" s="405">
        <f t="shared" si="0"/>
        <v>1.7366666666664241</v>
      </c>
      <c r="J5"/>
      <c r="K5"/>
      <c r="L5"/>
      <c r="M5"/>
      <c r="N5" s="344">
        <v>43</v>
      </c>
      <c r="O5"/>
      <c r="P5"/>
      <c r="Q5"/>
      <c r="R5" s="347">
        <v>0</v>
      </c>
      <c r="S5" s="345">
        <v>0.42899999999999999</v>
      </c>
      <c r="T5"/>
      <c r="U5"/>
      <c r="V5" s="345">
        <v>9.7000000000000003E-2</v>
      </c>
      <c r="W5" s="345">
        <v>0.23100000000000001</v>
      </c>
      <c r="X5"/>
      <c r="Y5"/>
      <c r="Z5"/>
      <c r="AA5"/>
      <c r="AB5"/>
      <c r="AC5" s="344">
        <v>29.4</v>
      </c>
      <c r="AD5"/>
      <c r="AE5"/>
      <c r="AF5"/>
      <c r="AG5"/>
      <c r="AH5" s="347">
        <v>58.8</v>
      </c>
      <c r="AI5"/>
      <c r="AJ5" s="347">
        <v>26.4</v>
      </c>
      <c r="AK5"/>
      <c r="AL5" s="347">
        <v>6.9</v>
      </c>
      <c r="AM5" s="345">
        <v>6.2E-2</v>
      </c>
      <c r="AN5"/>
      <c r="AO5" s="347">
        <v>2.4</v>
      </c>
      <c r="AP5" s="405">
        <f t="shared" si="1"/>
        <v>48.908888888888853</v>
      </c>
      <c r="AQ5" s="405">
        <f t="shared" si="1"/>
        <v>0.12583333333333335</v>
      </c>
      <c r="AR5"/>
      <c r="AS5"/>
      <c r="AT5"/>
      <c r="AU5"/>
      <c r="AV5" s="368">
        <v>14.207000000000001</v>
      </c>
      <c r="AW5" s="368">
        <v>13.163</v>
      </c>
      <c r="AX5"/>
      <c r="AY5"/>
      <c r="AZ5"/>
      <c r="BA5"/>
      <c r="BB5"/>
      <c r="BC5"/>
      <c r="BD5" s="344">
        <v>29.32</v>
      </c>
      <c r="BE5" s="344">
        <v>5.8</v>
      </c>
      <c r="BF5" s="344">
        <v>8.3000000000000007</v>
      </c>
      <c r="BG5" s="232">
        <v>39815</v>
      </c>
      <c r="BN5" s="141"/>
    </row>
    <row r="6" spans="1:75" x14ac:dyDescent="0.25">
      <c r="A6" s="232">
        <v>39816</v>
      </c>
      <c r="B6" s="344">
        <v>5.92</v>
      </c>
      <c r="C6" s="344">
        <v>5.29</v>
      </c>
      <c r="D6"/>
      <c r="E6"/>
      <c r="F6"/>
      <c r="G6"/>
      <c r="H6"/>
      <c r="I6" s="405">
        <f t="shared" si="0"/>
        <v>1.7366666666671517</v>
      </c>
      <c r="J6"/>
      <c r="K6"/>
      <c r="L6"/>
      <c r="M6"/>
      <c r="N6" s="344">
        <v>54</v>
      </c>
      <c r="O6"/>
      <c r="P6"/>
      <c r="Q6"/>
      <c r="R6" s="347">
        <v>3</v>
      </c>
      <c r="S6" s="345">
        <v>0.42599999999999999</v>
      </c>
      <c r="T6"/>
      <c r="U6"/>
      <c r="V6" s="345">
        <v>8.3000000000000004E-2</v>
      </c>
      <c r="W6" s="345">
        <v>0.248</v>
      </c>
      <c r="X6"/>
      <c r="Y6"/>
      <c r="Z6"/>
      <c r="AA6"/>
      <c r="AB6"/>
      <c r="AC6" s="344">
        <v>31.2</v>
      </c>
      <c r="AD6"/>
      <c r="AE6"/>
      <c r="AF6"/>
      <c r="AG6"/>
      <c r="AH6" s="347">
        <v>62.4</v>
      </c>
      <c r="AI6"/>
      <c r="AJ6" s="347">
        <v>25.8</v>
      </c>
      <c r="AK6"/>
      <c r="AL6" s="347">
        <v>6.3</v>
      </c>
      <c r="AM6" s="345">
        <v>0.106</v>
      </c>
      <c r="AN6"/>
      <c r="AO6" s="347">
        <v>2.4</v>
      </c>
      <c r="AP6" s="405">
        <f t="shared" si="1"/>
        <v>48.908888888888853</v>
      </c>
      <c r="AQ6" s="405">
        <f t="shared" si="1"/>
        <v>0.12583333333333335</v>
      </c>
      <c r="AR6"/>
      <c r="AS6"/>
      <c r="AT6"/>
      <c r="AU6"/>
      <c r="AV6" s="368">
        <v>14.207000000000001</v>
      </c>
      <c r="AW6" s="368">
        <v>13.163</v>
      </c>
      <c r="AX6"/>
      <c r="AY6"/>
      <c r="AZ6"/>
      <c r="BA6"/>
      <c r="BB6"/>
      <c r="BC6"/>
      <c r="BD6" s="344">
        <v>32.28</v>
      </c>
      <c r="BE6" s="344">
        <v>5.8</v>
      </c>
      <c r="BF6" s="344">
        <v>8.3000000000000007</v>
      </c>
      <c r="BG6" s="232">
        <v>39816</v>
      </c>
      <c r="BN6" s="108"/>
    </row>
    <row r="7" spans="1:75" x14ac:dyDescent="0.25">
      <c r="A7" s="232">
        <v>39817</v>
      </c>
      <c r="B7" s="344">
        <v>6.43</v>
      </c>
      <c r="C7" s="344">
        <v>5.33</v>
      </c>
      <c r="D7"/>
      <c r="E7"/>
      <c r="F7"/>
      <c r="G7"/>
      <c r="H7"/>
      <c r="I7" s="405">
        <f t="shared" si="0"/>
        <v>1.7366666666656965</v>
      </c>
      <c r="J7"/>
      <c r="K7"/>
      <c r="L7"/>
      <c r="M7"/>
      <c r="N7" s="344">
        <v>55</v>
      </c>
      <c r="O7"/>
      <c r="P7"/>
      <c r="Q7"/>
      <c r="R7" s="347">
        <v>1</v>
      </c>
      <c r="S7" s="345">
        <v>0.41599999999999998</v>
      </c>
      <c r="T7"/>
      <c r="U7"/>
      <c r="V7" s="345">
        <v>9.1999999999999998E-2</v>
      </c>
      <c r="W7" s="345">
        <v>0.20499999999999999</v>
      </c>
      <c r="X7"/>
      <c r="Y7"/>
      <c r="Z7"/>
      <c r="AA7"/>
      <c r="AB7"/>
      <c r="AC7" s="344">
        <v>34</v>
      </c>
      <c r="AD7"/>
      <c r="AE7"/>
      <c r="AF7"/>
      <c r="AG7"/>
      <c r="AH7" s="347">
        <v>68</v>
      </c>
      <c r="AI7"/>
      <c r="AJ7" s="347">
        <v>24.6</v>
      </c>
      <c r="AK7"/>
      <c r="AL7" s="347">
        <v>6.6</v>
      </c>
      <c r="AM7" s="345">
        <v>9.7000000000000003E-2</v>
      </c>
      <c r="AN7"/>
      <c r="AO7" s="347">
        <v>2.5</v>
      </c>
      <c r="AP7" s="405">
        <f t="shared" si="1"/>
        <v>48.908888888888853</v>
      </c>
      <c r="AQ7" s="405">
        <f t="shared" si="1"/>
        <v>0.12583333333333335</v>
      </c>
      <c r="AR7"/>
      <c r="AS7"/>
      <c r="AT7"/>
      <c r="AU7"/>
      <c r="AV7" s="368">
        <v>14.207000000000001</v>
      </c>
      <c r="AW7" s="368">
        <v>13.163</v>
      </c>
      <c r="AX7"/>
      <c r="AY7"/>
      <c r="AZ7"/>
      <c r="BA7"/>
      <c r="BB7"/>
      <c r="BC7"/>
      <c r="BD7" s="344">
        <v>33.49</v>
      </c>
      <c r="BE7" s="344">
        <v>5.4</v>
      </c>
      <c r="BF7" s="344">
        <v>8.8000000000000007</v>
      </c>
      <c r="BG7" s="232">
        <v>39817</v>
      </c>
      <c r="BN7" s="108" t="s">
        <v>47</v>
      </c>
    </row>
    <row r="8" spans="1:75" ht="15.75" thickBot="1" x14ac:dyDescent="0.3">
      <c r="A8" s="232">
        <v>39818</v>
      </c>
      <c r="B8" s="344">
        <f t="shared" ref="B8" si="2">(B7+B9)/2</f>
        <v>5.915</v>
      </c>
      <c r="C8" s="344">
        <f>(C7+C9)/2</f>
        <v>5.24</v>
      </c>
      <c r="D8"/>
      <c r="E8"/>
      <c r="F8"/>
      <c r="G8"/>
      <c r="H8"/>
      <c r="I8" s="405">
        <f t="shared" si="0"/>
        <v>1.736666666668607</v>
      </c>
      <c r="J8"/>
      <c r="K8"/>
      <c r="L8"/>
      <c r="M8"/>
      <c r="N8" s="344">
        <f t="shared" ref="N8" si="3">(N7+N9)/2</f>
        <v>48.5</v>
      </c>
      <c r="O8"/>
      <c r="P8"/>
      <c r="Q8"/>
      <c r="R8" s="347">
        <v>0</v>
      </c>
      <c r="S8" s="345">
        <f>(S7+S9)/2</f>
        <v>0.41349999999999998</v>
      </c>
      <c r="T8"/>
      <c r="U8"/>
      <c r="V8" s="345">
        <f t="shared" ref="V8:W8" si="4">(V7+V9)/2</f>
        <v>0.151</v>
      </c>
      <c r="W8" s="345">
        <f t="shared" si="4"/>
        <v>0.2525</v>
      </c>
      <c r="X8"/>
      <c r="Y8"/>
      <c r="Z8"/>
      <c r="AA8"/>
      <c r="AB8"/>
      <c r="AC8" s="344">
        <f t="shared" ref="AC8" si="5">(AC7+AC9)/2</f>
        <v>33.799999999999997</v>
      </c>
      <c r="AD8"/>
      <c r="AE8"/>
      <c r="AF8"/>
      <c r="AG8"/>
      <c r="AH8" s="347">
        <f t="shared" ref="AH8" si="6">(AH7+AH9)/2</f>
        <v>67.599999999999994</v>
      </c>
      <c r="AI8"/>
      <c r="AJ8" s="347">
        <f t="shared" ref="AJ8" si="7">(AJ7+AJ9)/2</f>
        <v>23.15</v>
      </c>
      <c r="AK8"/>
      <c r="AL8" s="347">
        <f t="shared" ref="AL8:AM8" si="8">(AL7+AL9)/2</f>
        <v>6.35</v>
      </c>
      <c r="AM8" s="345">
        <f t="shared" si="8"/>
        <v>9.1999999999999998E-2</v>
      </c>
      <c r="AN8"/>
      <c r="AO8" s="347">
        <f t="shared" ref="AO8" si="9">(AO7+AO9)/2</f>
        <v>2.5</v>
      </c>
      <c r="AP8" s="405">
        <f t="shared" si="1"/>
        <v>48.908888888888853</v>
      </c>
      <c r="AQ8" s="405">
        <f t="shared" si="1"/>
        <v>0.12583333333333335</v>
      </c>
      <c r="AR8"/>
      <c r="AS8"/>
      <c r="AT8"/>
      <c r="AU8"/>
      <c r="AV8" s="368">
        <v>14.207000000000001</v>
      </c>
      <c r="AW8" s="368">
        <v>13.163</v>
      </c>
      <c r="AX8"/>
      <c r="AY8"/>
      <c r="AZ8"/>
      <c r="BA8"/>
      <c r="BB8"/>
      <c r="BC8"/>
      <c r="BD8" s="405">
        <f t="shared" ref="BD8:BF9" si="10">(BD6+BD7)/2</f>
        <v>32.885000000000005</v>
      </c>
      <c r="BE8" s="405">
        <f t="shared" si="10"/>
        <v>5.6</v>
      </c>
      <c r="BF8" s="405">
        <f t="shared" si="10"/>
        <v>8.5500000000000007</v>
      </c>
      <c r="BG8" s="232">
        <v>39818</v>
      </c>
      <c r="BN8" s="145" t="s">
        <v>48</v>
      </c>
    </row>
    <row r="9" spans="1:75" x14ac:dyDescent="0.25">
      <c r="A9" s="232">
        <v>39819</v>
      </c>
      <c r="B9" s="344">
        <v>5.4</v>
      </c>
      <c r="C9" s="344">
        <v>5.15</v>
      </c>
      <c r="D9"/>
      <c r="E9"/>
      <c r="F9"/>
      <c r="G9"/>
      <c r="H9"/>
      <c r="I9" s="405">
        <f t="shared" si="0"/>
        <v>1.7366666666627861</v>
      </c>
      <c r="J9"/>
      <c r="K9"/>
      <c r="L9"/>
      <c r="M9"/>
      <c r="N9" s="344">
        <v>42</v>
      </c>
      <c r="O9"/>
      <c r="P9"/>
      <c r="Q9"/>
      <c r="R9" s="347">
        <v>3</v>
      </c>
      <c r="S9" s="345">
        <v>0.41099999999999998</v>
      </c>
      <c r="T9"/>
      <c r="U9"/>
      <c r="V9" s="345">
        <v>0.21</v>
      </c>
      <c r="W9" s="345">
        <v>0.3</v>
      </c>
      <c r="X9"/>
      <c r="Y9"/>
      <c r="Z9"/>
      <c r="AA9"/>
      <c r="AB9"/>
      <c r="AC9" s="344">
        <v>33.6</v>
      </c>
      <c r="AD9"/>
      <c r="AE9"/>
      <c r="AF9"/>
      <c r="AG9"/>
      <c r="AH9" s="347">
        <v>67.2</v>
      </c>
      <c r="AI9"/>
      <c r="AJ9" s="347">
        <v>21.7</v>
      </c>
      <c r="AK9"/>
      <c r="AL9" s="347">
        <v>6.1</v>
      </c>
      <c r="AM9" s="345">
        <v>8.6999999999999994E-2</v>
      </c>
      <c r="AN9"/>
      <c r="AO9" s="347">
        <v>2.5</v>
      </c>
      <c r="AP9" s="405">
        <f t="shared" si="1"/>
        <v>48.908888888888853</v>
      </c>
      <c r="AQ9" s="405">
        <f t="shared" si="1"/>
        <v>0.12583333333333335</v>
      </c>
      <c r="AR9"/>
      <c r="AS9"/>
      <c r="AT9"/>
      <c r="AU9"/>
      <c r="AV9" s="368">
        <v>14.207000000000001</v>
      </c>
      <c r="AW9" s="368">
        <v>13.163</v>
      </c>
      <c r="AX9"/>
      <c r="AY9"/>
      <c r="AZ9"/>
      <c r="BA9"/>
      <c r="BB9"/>
      <c r="BC9"/>
      <c r="BD9" s="405">
        <f t="shared" si="10"/>
        <v>33.1875</v>
      </c>
      <c r="BE9" s="405">
        <f t="shared" si="10"/>
        <v>5.5</v>
      </c>
      <c r="BF9" s="405">
        <f t="shared" si="10"/>
        <v>8.6750000000000007</v>
      </c>
      <c r="BG9" s="232">
        <v>39819</v>
      </c>
      <c r="BN9" s="89" t="s">
        <v>49</v>
      </c>
    </row>
    <row r="10" spans="1:75" x14ac:dyDescent="0.25">
      <c r="A10" s="232">
        <v>39820</v>
      </c>
      <c r="B10" s="344">
        <v>6.18</v>
      </c>
      <c r="C10" s="344">
        <v>5.29</v>
      </c>
      <c r="D10"/>
      <c r="E10"/>
      <c r="F10"/>
      <c r="G10"/>
      <c r="H10"/>
      <c r="I10" s="405">
        <f t="shared" si="0"/>
        <v>1.7366666666744277</v>
      </c>
      <c r="J10"/>
      <c r="K10"/>
      <c r="L10"/>
      <c r="M10"/>
      <c r="N10" s="344">
        <v>37</v>
      </c>
      <c r="O10"/>
      <c r="P10"/>
      <c r="Q10"/>
      <c r="R10" s="347">
        <v>0</v>
      </c>
      <c r="S10" s="345">
        <v>0.47599999999999998</v>
      </c>
      <c r="T10"/>
      <c r="U10"/>
      <c r="V10" s="345">
        <v>9.7000000000000003E-2</v>
      </c>
      <c r="W10" s="345">
        <v>0.27600000000000002</v>
      </c>
      <c r="X10"/>
      <c r="Y10"/>
      <c r="Z10"/>
      <c r="AA10"/>
      <c r="AB10"/>
      <c r="AC10" s="344">
        <v>31.5</v>
      </c>
      <c r="AD10"/>
      <c r="AE10"/>
      <c r="AF10"/>
      <c r="AG10"/>
      <c r="AH10" s="347">
        <v>62.8</v>
      </c>
      <c r="AI10"/>
      <c r="AJ10" s="347">
        <v>22.2</v>
      </c>
      <c r="AK10"/>
      <c r="AL10" s="347">
        <v>8.8000000000000007</v>
      </c>
      <c r="AM10" s="345">
        <v>3.6999999999999998E-2</v>
      </c>
      <c r="AN10"/>
      <c r="AO10" s="347">
        <v>2.5</v>
      </c>
      <c r="AP10" s="405">
        <f t="shared" si="1"/>
        <v>48.908888888888853</v>
      </c>
      <c r="AQ10" s="405">
        <f t="shared" si="1"/>
        <v>0.12583333333333335</v>
      </c>
      <c r="AR10"/>
      <c r="AS10"/>
      <c r="AT10"/>
      <c r="AU10"/>
      <c r="AV10" s="368">
        <v>14.207000000000001</v>
      </c>
      <c r="AW10" s="368">
        <v>13.163</v>
      </c>
      <c r="AX10"/>
      <c r="AY10"/>
      <c r="AZ10"/>
      <c r="BA10"/>
      <c r="BB10"/>
      <c r="BC10"/>
      <c r="BD10" s="344">
        <v>31.92</v>
      </c>
      <c r="BE10" s="344">
        <v>5.2</v>
      </c>
      <c r="BF10" s="344">
        <v>9</v>
      </c>
      <c r="BG10" s="232">
        <v>39820</v>
      </c>
    </row>
    <row r="11" spans="1:75" x14ac:dyDescent="0.25">
      <c r="A11" s="232">
        <v>39821</v>
      </c>
      <c r="B11" s="344">
        <v>6.22</v>
      </c>
      <c r="C11" s="344">
        <v>5.28</v>
      </c>
      <c r="D11"/>
      <c r="E11"/>
      <c r="F11"/>
      <c r="G11"/>
      <c r="H11"/>
      <c r="I11" s="405">
        <f t="shared" si="0"/>
        <v>1.7366666666511446</v>
      </c>
      <c r="J11"/>
      <c r="K11"/>
      <c r="L11"/>
      <c r="M11"/>
      <c r="N11" s="344">
        <v>43</v>
      </c>
      <c r="O11"/>
      <c r="P11"/>
      <c r="Q11"/>
      <c r="R11" s="347">
        <v>0</v>
      </c>
      <c r="S11" s="345">
        <v>0.495</v>
      </c>
      <c r="T11"/>
      <c r="U11"/>
      <c r="V11" s="345">
        <v>0.30399999999999999</v>
      </c>
      <c r="W11" s="345">
        <v>0.29799999999999999</v>
      </c>
      <c r="X11"/>
      <c r="Y11"/>
      <c r="Z11"/>
      <c r="AA11"/>
      <c r="AB11"/>
      <c r="AC11" s="344">
        <v>33</v>
      </c>
      <c r="AD11"/>
      <c r="AE11"/>
      <c r="AF11"/>
      <c r="AG11"/>
      <c r="AH11" s="347">
        <v>66.099999999999994</v>
      </c>
      <c r="AI11"/>
      <c r="AJ11" s="347">
        <v>24.1</v>
      </c>
      <c r="AK11"/>
      <c r="AL11" s="347">
        <v>8.5</v>
      </c>
      <c r="AM11" s="345">
        <v>0.03</v>
      </c>
      <c r="AN11"/>
      <c r="AO11" s="347">
        <v>3.1</v>
      </c>
      <c r="AP11" s="405">
        <f t="shared" si="1"/>
        <v>48.908888888888853</v>
      </c>
      <c r="AQ11" s="405">
        <f t="shared" si="1"/>
        <v>0.12583333333333335</v>
      </c>
      <c r="AR11"/>
      <c r="AS11"/>
      <c r="AT11"/>
      <c r="AU11"/>
      <c r="AV11" s="368">
        <v>14.207000000000001</v>
      </c>
      <c r="AW11" s="368">
        <v>13.163</v>
      </c>
      <c r="AX11"/>
      <c r="AY11"/>
      <c r="AZ11"/>
      <c r="BA11"/>
      <c r="BB11"/>
      <c r="BC11"/>
      <c r="BD11" s="344">
        <v>31.69</v>
      </c>
      <c r="BE11" s="344">
        <v>5</v>
      </c>
      <c r="BF11" s="344">
        <v>9.6999999999999993</v>
      </c>
      <c r="BG11" s="232">
        <v>39821</v>
      </c>
    </row>
    <row r="12" spans="1:75" x14ac:dyDescent="0.25">
      <c r="A12" s="232">
        <v>39822</v>
      </c>
      <c r="B12" s="344">
        <v>6.13</v>
      </c>
      <c r="C12" s="344">
        <v>5.25</v>
      </c>
      <c r="D12"/>
      <c r="E12"/>
      <c r="F12"/>
      <c r="G12"/>
      <c r="H12"/>
      <c r="I12" s="405">
        <f t="shared" si="0"/>
        <v>1.7366666666977109</v>
      </c>
      <c r="J12"/>
      <c r="K12"/>
      <c r="L12"/>
      <c r="M12"/>
      <c r="N12" s="344">
        <v>47</v>
      </c>
      <c r="O12"/>
      <c r="P12"/>
      <c r="Q12"/>
      <c r="R12" s="347">
        <v>3</v>
      </c>
      <c r="S12" s="345">
        <v>0.49299999999999999</v>
      </c>
      <c r="T12"/>
      <c r="U12"/>
      <c r="V12" s="345">
        <v>0.111</v>
      </c>
      <c r="W12" s="345">
        <v>0.29899999999999999</v>
      </c>
      <c r="X12"/>
      <c r="Y12"/>
      <c r="Z12"/>
      <c r="AA12"/>
      <c r="AB12"/>
      <c r="AC12" s="344">
        <v>32.799999999999997</v>
      </c>
      <c r="AD12"/>
      <c r="AE12"/>
      <c r="AF12"/>
      <c r="AG12"/>
      <c r="AH12" s="347">
        <v>65.599999999999994</v>
      </c>
      <c r="AI12"/>
      <c r="AJ12" s="347">
        <v>24.8</v>
      </c>
      <c r="AK12"/>
      <c r="AL12" s="347">
        <v>7.4</v>
      </c>
      <c r="AM12" s="345">
        <v>7.1099999999999997E-2</v>
      </c>
      <c r="AN12"/>
      <c r="AO12" s="347">
        <v>2.6</v>
      </c>
      <c r="AP12" s="405">
        <f t="shared" si="1"/>
        <v>48.908888888888853</v>
      </c>
      <c r="AQ12" s="405">
        <f t="shared" si="1"/>
        <v>0.12583333333333335</v>
      </c>
      <c r="AR12"/>
      <c r="AS12"/>
      <c r="AT12"/>
      <c r="AU12"/>
      <c r="AV12" s="368">
        <v>14.207000000000001</v>
      </c>
      <c r="AW12" s="368">
        <v>13.163</v>
      </c>
      <c r="AX12"/>
      <c r="AY12"/>
      <c r="AZ12"/>
      <c r="BA12"/>
      <c r="BB12"/>
      <c r="BC12"/>
      <c r="BD12" s="344">
        <v>29.13</v>
      </c>
      <c r="BE12" s="344">
        <v>4.5</v>
      </c>
      <c r="BF12" s="344">
        <v>9.6999999999999993</v>
      </c>
      <c r="BG12" s="232">
        <v>39822</v>
      </c>
    </row>
    <row r="13" spans="1:75" x14ac:dyDescent="0.25">
      <c r="A13" s="232">
        <v>39823</v>
      </c>
      <c r="B13" s="344">
        <v>6.28</v>
      </c>
      <c r="C13" s="344">
        <v>5.19</v>
      </c>
      <c r="D13"/>
      <c r="E13"/>
      <c r="F13"/>
      <c r="G13"/>
      <c r="H13"/>
      <c r="I13" s="405">
        <f t="shared" si="0"/>
        <v>1.7366666666045785</v>
      </c>
      <c r="J13"/>
      <c r="K13"/>
      <c r="L13"/>
      <c r="M13"/>
      <c r="N13" s="344">
        <v>43</v>
      </c>
      <c r="O13"/>
      <c r="P13"/>
      <c r="Q13"/>
      <c r="R13" s="347">
        <v>0</v>
      </c>
      <c r="S13" s="345">
        <v>0.48</v>
      </c>
      <c r="T13"/>
      <c r="U13"/>
      <c r="V13" s="345">
        <v>0.11799999999999999</v>
      </c>
      <c r="W13" s="345">
        <v>0.247</v>
      </c>
      <c r="X13"/>
      <c r="Y13"/>
      <c r="Z13"/>
      <c r="AA13"/>
      <c r="AB13"/>
      <c r="AC13" s="344">
        <v>33.5</v>
      </c>
      <c r="AD13"/>
      <c r="AE13"/>
      <c r="AF13"/>
      <c r="AG13"/>
      <c r="AH13" s="347">
        <v>67.099999999999994</v>
      </c>
      <c r="AI13"/>
      <c r="AJ13" s="347">
        <v>23.5</v>
      </c>
      <c r="AK13"/>
      <c r="AL13" s="347">
        <v>7.5</v>
      </c>
      <c r="AM13" s="345">
        <v>0.10299999999999999</v>
      </c>
      <c r="AN13"/>
      <c r="AO13" s="347">
        <v>2.6</v>
      </c>
      <c r="AP13" s="405">
        <f t="shared" si="1"/>
        <v>48.908888888888853</v>
      </c>
      <c r="AQ13" s="405">
        <f t="shared" si="1"/>
        <v>0.12583333333333335</v>
      </c>
      <c r="AR13"/>
      <c r="AS13"/>
      <c r="AT13"/>
      <c r="AU13"/>
      <c r="AV13" s="368">
        <v>14.207000000000001</v>
      </c>
      <c r="AW13" s="368">
        <v>13.163</v>
      </c>
      <c r="AX13"/>
      <c r="AY13"/>
      <c r="AZ13"/>
      <c r="BA13"/>
      <c r="BB13"/>
      <c r="BC13"/>
      <c r="BD13" s="344">
        <v>30.04</v>
      </c>
      <c r="BE13" s="344">
        <v>4.5</v>
      </c>
      <c r="BF13" s="344">
        <v>10.8</v>
      </c>
      <c r="BG13" s="232">
        <v>39823</v>
      </c>
    </row>
    <row r="14" spans="1:75" x14ac:dyDescent="0.25">
      <c r="A14" s="232">
        <v>39824</v>
      </c>
      <c r="B14" s="344">
        <v>6.15</v>
      </c>
      <c r="C14" s="344">
        <v>5.32</v>
      </c>
      <c r="D14"/>
      <c r="E14"/>
      <c r="F14"/>
      <c r="G14"/>
      <c r="H14"/>
      <c r="I14" s="405">
        <f t="shared" si="0"/>
        <v>1.736666666790843</v>
      </c>
      <c r="J14"/>
      <c r="K14"/>
      <c r="L14"/>
      <c r="M14"/>
      <c r="N14" s="344">
        <v>41</v>
      </c>
      <c r="O14"/>
      <c r="P14"/>
      <c r="Q14"/>
      <c r="R14" s="347">
        <v>0</v>
      </c>
      <c r="S14" s="345">
        <v>0.49399999999999999</v>
      </c>
      <c r="T14"/>
      <c r="U14"/>
      <c r="V14" s="345">
        <v>0.13500000000000001</v>
      </c>
      <c r="W14" s="345">
        <v>0.32600000000000001</v>
      </c>
      <c r="X14"/>
      <c r="Y14"/>
      <c r="Z14"/>
      <c r="AA14"/>
      <c r="AB14"/>
      <c r="AC14" s="344">
        <v>33.4</v>
      </c>
      <c r="AD14"/>
      <c r="AE14"/>
      <c r="AF14"/>
      <c r="AG14"/>
      <c r="AH14" s="347">
        <v>66.7</v>
      </c>
      <c r="AI14"/>
      <c r="AJ14" s="347">
        <v>22.8</v>
      </c>
      <c r="AK14"/>
      <c r="AL14" s="347">
        <v>8.4</v>
      </c>
      <c r="AM14" s="345">
        <v>0.112</v>
      </c>
      <c r="AN14"/>
      <c r="AO14" s="347">
        <v>2.7</v>
      </c>
      <c r="AP14" s="405">
        <f t="shared" si="1"/>
        <v>48.908888888888853</v>
      </c>
      <c r="AQ14" s="405">
        <f t="shared" si="1"/>
        <v>0.12583333333333335</v>
      </c>
      <c r="AR14"/>
      <c r="AS14"/>
      <c r="AT14"/>
      <c r="AU14"/>
      <c r="AV14" s="368">
        <v>14.207000000000001</v>
      </c>
      <c r="AW14" s="368">
        <v>13.163</v>
      </c>
      <c r="AX14"/>
      <c r="AY14"/>
      <c r="AZ14"/>
      <c r="BA14"/>
      <c r="BB14"/>
      <c r="BC14"/>
      <c r="BD14" s="344">
        <v>31.69</v>
      </c>
      <c r="BE14" s="344">
        <v>4</v>
      </c>
      <c r="BF14" s="344">
        <v>10</v>
      </c>
      <c r="BG14" s="232">
        <v>39824</v>
      </c>
    </row>
    <row r="15" spans="1:75" x14ac:dyDescent="0.25">
      <c r="A15" s="232">
        <v>39825</v>
      </c>
      <c r="B15" s="405">
        <f>(B14+B16)/2</f>
        <v>6.0950000000000006</v>
      </c>
      <c r="C15" s="405">
        <f>(C14+C16)/2</f>
        <v>5.27</v>
      </c>
      <c r="D15"/>
      <c r="E15"/>
      <c r="F15"/>
      <c r="G15"/>
      <c r="H15"/>
      <c r="I15" s="405">
        <f t="shared" si="0"/>
        <v>1.7366666664183139</v>
      </c>
      <c r="J15"/>
      <c r="K15"/>
      <c r="L15"/>
      <c r="M15"/>
      <c r="N15" s="405">
        <f>(N14+N16)/2</f>
        <v>45</v>
      </c>
      <c r="O15"/>
      <c r="P15"/>
      <c r="Q15"/>
      <c r="R15" s="406">
        <v>0</v>
      </c>
      <c r="S15" s="407">
        <f>(S14+S16)/2</f>
        <v>0.47850000000000004</v>
      </c>
      <c r="T15"/>
      <c r="U15"/>
      <c r="V15" s="407">
        <f t="shared" ref="V15" si="11">(V14+V16)/2</f>
        <v>0.28700000000000003</v>
      </c>
      <c r="W15" s="407">
        <f>(W14+W16)/2</f>
        <v>0.44799999999999995</v>
      </c>
      <c r="X15"/>
      <c r="Y15"/>
      <c r="Z15"/>
      <c r="AA15"/>
      <c r="AB15"/>
      <c r="AC15" s="405">
        <f t="shared" ref="AC15" si="12">(AC14+AC16)/2</f>
        <v>33.599999999999994</v>
      </c>
      <c r="AD15"/>
      <c r="AE15"/>
      <c r="AF15"/>
      <c r="AG15"/>
      <c r="AH15" s="406">
        <f t="shared" ref="AH15" si="13">(AH14+AH16)/2</f>
        <v>67.150000000000006</v>
      </c>
      <c r="AI15"/>
      <c r="AJ15" s="406">
        <f t="shared" ref="AJ15" si="14">(AJ14+AJ16)/2</f>
        <v>22.8</v>
      </c>
      <c r="AK15"/>
      <c r="AL15" s="406">
        <f t="shared" ref="AL15:AM15" si="15">(AL14+AL16)/2</f>
        <v>7.4</v>
      </c>
      <c r="AM15" s="407">
        <f t="shared" si="15"/>
        <v>0.1215</v>
      </c>
      <c r="AN15"/>
      <c r="AO15" s="406">
        <f t="shared" ref="AO15" si="16">(AO14+AO16)/2</f>
        <v>2.7</v>
      </c>
      <c r="AP15" s="405">
        <f t="shared" si="1"/>
        <v>48.908888888888853</v>
      </c>
      <c r="AQ15" s="405">
        <f t="shared" si="1"/>
        <v>0.12583333333333335</v>
      </c>
      <c r="AR15"/>
      <c r="AS15"/>
      <c r="AT15"/>
      <c r="AU15"/>
      <c r="AV15" s="368">
        <v>14.207000000000001</v>
      </c>
      <c r="AW15" s="368">
        <v>13.163</v>
      </c>
      <c r="AX15"/>
      <c r="AY15"/>
      <c r="AZ15"/>
      <c r="BA15"/>
      <c r="BB15"/>
      <c r="BC15"/>
      <c r="BD15" s="405">
        <f>(BD14+BD16)/2</f>
        <v>30.91</v>
      </c>
      <c r="BE15" s="405">
        <f>(BE14+BE16)/2</f>
        <v>4</v>
      </c>
      <c r="BF15" s="405">
        <f>(BF14+BF16)/2</f>
        <v>10</v>
      </c>
      <c r="BG15" s="232">
        <v>39825</v>
      </c>
    </row>
    <row r="16" spans="1:75" x14ac:dyDescent="0.25">
      <c r="A16" s="232">
        <v>39826</v>
      </c>
      <c r="B16" s="344">
        <v>6.04</v>
      </c>
      <c r="C16" s="344">
        <v>5.22</v>
      </c>
      <c r="D16"/>
      <c r="E16"/>
      <c r="F16"/>
      <c r="G16"/>
      <c r="H16"/>
      <c r="I16" s="405">
        <f t="shared" si="0"/>
        <v>1.7366666671633721</v>
      </c>
      <c r="J16"/>
      <c r="K16"/>
      <c r="L16"/>
      <c r="M16"/>
      <c r="N16" s="344">
        <v>49</v>
      </c>
      <c r="O16"/>
      <c r="P16"/>
      <c r="Q16"/>
      <c r="R16" s="347">
        <v>4</v>
      </c>
      <c r="S16" s="345">
        <v>0.46300000000000002</v>
      </c>
      <c r="T16"/>
      <c r="U16"/>
      <c r="V16" s="345">
        <v>0.439</v>
      </c>
      <c r="W16" s="345">
        <v>0.56999999999999995</v>
      </c>
      <c r="X16"/>
      <c r="Y16"/>
      <c r="Z16"/>
      <c r="AA16"/>
      <c r="AB16"/>
      <c r="AC16" s="344">
        <v>33.799999999999997</v>
      </c>
      <c r="AD16"/>
      <c r="AE16"/>
      <c r="AF16"/>
      <c r="AG16"/>
      <c r="AH16" s="347">
        <v>67.599999999999994</v>
      </c>
      <c r="AI16"/>
      <c r="AJ16" s="347">
        <v>22.8</v>
      </c>
      <c r="AK16"/>
      <c r="AL16" s="347">
        <v>6.4</v>
      </c>
      <c r="AM16" s="345">
        <v>0.13100000000000001</v>
      </c>
      <c r="AN16"/>
      <c r="AO16" s="347">
        <v>2.7</v>
      </c>
      <c r="AP16" s="405">
        <f t="shared" si="1"/>
        <v>48.908888888888853</v>
      </c>
      <c r="AQ16" s="405">
        <f t="shared" si="1"/>
        <v>0.12583333333333335</v>
      </c>
      <c r="AR16"/>
      <c r="AS16"/>
      <c r="AT16"/>
      <c r="AU16"/>
      <c r="AV16" s="368">
        <v>14.207000000000001</v>
      </c>
      <c r="AW16" s="368">
        <v>13.163</v>
      </c>
      <c r="AX16"/>
      <c r="AY16"/>
      <c r="AZ16"/>
      <c r="BA16"/>
      <c r="BB16"/>
      <c r="BC16"/>
      <c r="BD16" s="344">
        <v>30.13</v>
      </c>
      <c r="BE16" s="344">
        <v>4</v>
      </c>
      <c r="BF16" s="344">
        <v>10</v>
      </c>
      <c r="BG16" s="232">
        <v>39826</v>
      </c>
    </row>
    <row r="17" spans="1:59" x14ac:dyDescent="0.25">
      <c r="A17" s="232">
        <v>39827</v>
      </c>
      <c r="B17" s="344">
        <v>6.12</v>
      </c>
      <c r="C17" s="344">
        <v>5.0999999999999996</v>
      </c>
      <c r="D17"/>
      <c r="E17"/>
      <c r="F17"/>
      <c r="G17"/>
      <c r="H17"/>
      <c r="I17" s="405">
        <f t="shared" si="0"/>
        <v>1.7366666656732559</v>
      </c>
      <c r="J17"/>
      <c r="K17"/>
      <c r="L17"/>
      <c r="M17"/>
      <c r="N17" s="344">
        <v>30</v>
      </c>
      <c r="O17"/>
      <c r="P17"/>
      <c r="Q17"/>
      <c r="R17" s="347">
        <v>0</v>
      </c>
      <c r="S17" s="345">
        <v>0.41299999999999998</v>
      </c>
      <c r="T17"/>
      <c r="U17"/>
      <c r="V17" s="345">
        <v>0.222</v>
      </c>
      <c r="W17" s="345">
        <v>0.42</v>
      </c>
      <c r="X17"/>
      <c r="Y17"/>
      <c r="Z17"/>
      <c r="AA17"/>
      <c r="AB17"/>
      <c r="AC17" s="344">
        <v>34.5</v>
      </c>
      <c r="AD17"/>
      <c r="AE17"/>
      <c r="AF17"/>
      <c r="AG17"/>
      <c r="AH17" s="347">
        <v>69</v>
      </c>
      <c r="AI17"/>
      <c r="AJ17" s="347">
        <v>23.4</v>
      </c>
      <c r="AK17"/>
      <c r="AL17" s="347">
        <v>6.7</v>
      </c>
      <c r="AM17" s="345">
        <v>9.4E-2</v>
      </c>
      <c r="AN17"/>
      <c r="AO17" s="347">
        <v>2.7</v>
      </c>
      <c r="AP17" s="405">
        <f t="shared" si="1"/>
        <v>48.908888888888853</v>
      </c>
      <c r="AQ17" s="405">
        <f t="shared" si="1"/>
        <v>0.12583333333333335</v>
      </c>
      <c r="AR17"/>
      <c r="AS17"/>
      <c r="AT17"/>
      <c r="AU17"/>
      <c r="AV17" s="368">
        <v>14.207000000000001</v>
      </c>
      <c r="AW17" s="368">
        <v>13.163</v>
      </c>
      <c r="AX17"/>
      <c r="AY17"/>
      <c r="AZ17"/>
      <c r="BA17"/>
      <c r="BB17"/>
      <c r="BC17"/>
      <c r="BD17" s="344">
        <v>31.27</v>
      </c>
      <c r="BE17" s="344">
        <v>2.6</v>
      </c>
      <c r="BF17" s="344">
        <v>12.9</v>
      </c>
      <c r="BG17" s="232">
        <v>39827</v>
      </c>
    </row>
    <row r="18" spans="1:59" x14ac:dyDescent="0.25">
      <c r="A18" s="232">
        <v>39828</v>
      </c>
      <c r="B18" s="344">
        <v>6.05</v>
      </c>
      <c r="C18" s="344">
        <v>4.8499999999999996</v>
      </c>
      <c r="D18"/>
      <c r="E18"/>
      <c r="F18"/>
      <c r="G18"/>
      <c r="H18"/>
      <c r="I18" s="405">
        <f t="shared" si="0"/>
        <v>1.7366666686534882</v>
      </c>
      <c r="J18"/>
      <c r="K18"/>
      <c r="L18"/>
      <c r="M18"/>
      <c r="N18" s="344">
        <v>49</v>
      </c>
      <c r="O18"/>
      <c r="P18"/>
      <c r="Q18"/>
      <c r="R18" s="347">
        <v>0</v>
      </c>
      <c r="S18" s="345">
        <v>0.49</v>
      </c>
      <c r="T18"/>
      <c r="U18"/>
      <c r="V18" s="345">
        <v>0.27600000000000002</v>
      </c>
      <c r="W18" s="345">
        <v>0.27900000000000003</v>
      </c>
      <c r="X18"/>
      <c r="Y18"/>
      <c r="Z18"/>
      <c r="AA18"/>
      <c r="AB18"/>
      <c r="AC18" s="344">
        <v>35.200000000000003</v>
      </c>
      <c r="AD18"/>
      <c r="AE18"/>
      <c r="AF18"/>
      <c r="AG18"/>
      <c r="AH18" s="347">
        <v>70.599999999999994</v>
      </c>
      <c r="AI18"/>
      <c r="AJ18" s="347">
        <v>22.9</v>
      </c>
      <c r="AK18"/>
      <c r="AL18" s="347">
        <v>11.5</v>
      </c>
      <c r="AM18" s="345">
        <v>0.14699999999999999</v>
      </c>
      <c r="AN18"/>
      <c r="AO18" s="347">
        <v>2.7</v>
      </c>
      <c r="AP18" s="405">
        <f t="shared" si="1"/>
        <v>48.908888888888853</v>
      </c>
      <c r="AQ18" s="405">
        <f t="shared" si="1"/>
        <v>0.12583333333333335</v>
      </c>
      <c r="AR18"/>
      <c r="AS18"/>
      <c r="AT18"/>
      <c r="AU18"/>
      <c r="AV18" s="368">
        <v>14.207000000000001</v>
      </c>
      <c r="AW18" s="368">
        <v>13.163</v>
      </c>
      <c r="AX18"/>
      <c r="AY18"/>
      <c r="AZ18"/>
      <c r="BA18"/>
      <c r="BB18"/>
      <c r="BC18"/>
      <c r="BD18" s="344">
        <v>29.1</v>
      </c>
      <c r="BE18" s="344">
        <v>2.2000000000000002</v>
      </c>
      <c r="BF18" s="344">
        <v>14.2</v>
      </c>
      <c r="BG18" s="232">
        <v>39828</v>
      </c>
    </row>
    <row r="19" spans="1:59" x14ac:dyDescent="0.25">
      <c r="A19" s="232">
        <v>39829</v>
      </c>
      <c r="B19" s="344">
        <v>6.22</v>
      </c>
      <c r="C19" s="344">
        <v>5.07</v>
      </c>
      <c r="D19"/>
      <c r="E19"/>
      <c r="F19"/>
      <c r="G19"/>
      <c r="H19"/>
      <c r="I19" s="405">
        <f t="shared" si="0"/>
        <v>1.7366666626930236</v>
      </c>
      <c r="J19"/>
      <c r="K19"/>
      <c r="L19"/>
      <c r="M19"/>
      <c r="N19" s="344">
        <v>34</v>
      </c>
      <c r="O19"/>
      <c r="P19"/>
      <c r="Q19"/>
      <c r="R19" s="347">
        <v>0</v>
      </c>
      <c r="S19" s="345">
        <v>0.45600000000000002</v>
      </c>
      <c r="T19"/>
      <c r="U19"/>
      <c r="V19" s="345">
        <v>8.1000000000000003E-2</v>
      </c>
      <c r="W19" s="345">
        <v>0.433</v>
      </c>
      <c r="X19"/>
      <c r="Y19"/>
      <c r="Z19"/>
      <c r="AA19"/>
      <c r="AB19"/>
      <c r="AC19" s="344">
        <v>34.799999999999997</v>
      </c>
      <c r="AD19"/>
      <c r="AE19"/>
      <c r="AF19"/>
      <c r="AG19"/>
      <c r="AH19" s="347">
        <v>69.7</v>
      </c>
      <c r="AI19"/>
      <c r="AJ19" s="347">
        <v>26.3</v>
      </c>
      <c r="AK19"/>
      <c r="AL19" s="347">
        <v>8.8000000000000007</v>
      </c>
      <c r="AM19" s="345">
        <v>3.0000000000000001E-3</v>
      </c>
      <c r="AN19"/>
      <c r="AO19" s="347">
        <v>2.7</v>
      </c>
      <c r="AP19" s="405">
        <f t="shared" si="1"/>
        <v>48.908888888888853</v>
      </c>
      <c r="AQ19" s="405">
        <f t="shared" si="1"/>
        <v>0.12583333333333335</v>
      </c>
      <c r="AR19"/>
      <c r="AS19"/>
      <c r="AT19"/>
      <c r="AU19"/>
      <c r="AV19" s="368">
        <v>14.207000000000001</v>
      </c>
      <c r="AW19" s="368">
        <v>13.163</v>
      </c>
      <c r="AX19"/>
      <c r="AY19"/>
      <c r="AZ19"/>
      <c r="BA19"/>
      <c r="BB19"/>
      <c r="BC19"/>
      <c r="BD19" s="344">
        <v>31.69</v>
      </c>
      <c r="BE19" s="344">
        <v>2.2000000000000002</v>
      </c>
      <c r="BF19" s="344">
        <v>13.8</v>
      </c>
      <c r="BG19" s="232">
        <v>39829</v>
      </c>
    </row>
    <row r="20" spans="1:59" x14ac:dyDescent="0.25">
      <c r="A20" s="232">
        <v>39830</v>
      </c>
      <c r="B20" s="344">
        <v>6.17</v>
      </c>
      <c r="C20" s="344">
        <v>5.16</v>
      </c>
      <c r="D20"/>
      <c r="E20"/>
      <c r="F20"/>
      <c r="G20"/>
      <c r="H20"/>
      <c r="I20" s="405">
        <f t="shared" si="0"/>
        <v>1.7366666746139527</v>
      </c>
      <c r="J20"/>
      <c r="K20"/>
      <c r="L20"/>
      <c r="M20"/>
      <c r="N20" s="344">
        <v>42</v>
      </c>
      <c r="O20"/>
      <c r="P20"/>
      <c r="Q20"/>
      <c r="R20" s="347">
        <v>0</v>
      </c>
      <c r="S20" s="345">
        <v>0.497</v>
      </c>
      <c r="T20"/>
      <c r="U20"/>
      <c r="V20" s="345">
        <v>0.127</v>
      </c>
      <c r="W20" s="345">
        <v>0.45200000000000001</v>
      </c>
      <c r="X20"/>
      <c r="Y20"/>
      <c r="Z20"/>
      <c r="AA20"/>
      <c r="AB20"/>
      <c r="AC20" s="344">
        <v>32.1</v>
      </c>
      <c r="AD20"/>
      <c r="AE20"/>
      <c r="AF20"/>
      <c r="AG20"/>
      <c r="AH20" s="347">
        <v>64.2</v>
      </c>
      <c r="AI20"/>
      <c r="AJ20" s="347">
        <v>28.3</v>
      </c>
      <c r="AK20"/>
      <c r="AL20" s="347">
        <v>8.1</v>
      </c>
      <c r="AM20" s="345">
        <v>6.0999999999999999E-2</v>
      </c>
      <c r="AN20"/>
      <c r="AO20" s="347">
        <v>2.8</v>
      </c>
      <c r="AP20" s="405">
        <f t="shared" ref="AP20:AQ35" si="17">(AP22+AP21)/2</f>
        <v>48.908888888888853</v>
      </c>
      <c r="AQ20" s="405">
        <f t="shared" si="17"/>
        <v>0.12583333333333335</v>
      </c>
      <c r="AR20"/>
      <c r="AS20"/>
      <c r="AT20"/>
      <c r="AU20"/>
      <c r="AV20" s="368">
        <v>14.207000000000001</v>
      </c>
      <c r="AW20" s="368">
        <v>13.163</v>
      </c>
      <c r="AX20"/>
      <c r="AY20"/>
      <c r="AZ20"/>
      <c r="BA20"/>
      <c r="BB20"/>
      <c r="BC20"/>
      <c r="BD20" s="344">
        <v>32.24</v>
      </c>
      <c r="BE20" s="344">
        <v>2.7</v>
      </c>
      <c r="BF20" s="344">
        <v>14.4</v>
      </c>
      <c r="BG20" s="232">
        <v>39830</v>
      </c>
    </row>
    <row r="21" spans="1:59" x14ac:dyDescent="0.25">
      <c r="A21" s="232">
        <v>39831</v>
      </c>
      <c r="B21" s="344">
        <v>6.09</v>
      </c>
      <c r="C21" s="344">
        <v>5.37</v>
      </c>
      <c r="D21"/>
      <c r="E21"/>
      <c r="F21"/>
      <c r="G21"/>
      <c r="H21"/>
      <c r="I21" s="405">
        <f t="shared" si="0"/>
        <v>1.7366666507720947</v>
      </c>
      <c r="J21"/>
      <c r="K21"/>
      <c r="L21"/>
      <c r="M21"/>
      <c r="N21" s="344">
        <v>38</v>
      </c>
      <c r="O21"/>
      <c r="P21"/>
      <c r="Q21"/>
      <c r="R21" s="347">
        <v>0</v>
      </c>
      <c r="S21" s="345">
        <v>0.48799999999999999</v>
      </c>
      <c r="T21"/>
      <c r="U21"/>
      <c r="V21" s="345">
        <v>0.107</v>
      </c>
      <c r="W21" s="345">
        <v>0.47099999999999997</v>
      </c>
      <c r="X21"/>
      <c r="Y21"/>
      <c r="Z21"/>
      <c r="AA21"/>
      <c r="AB21"/>
      <c r="AC21" s="344">
        <v>29.9</v>
      </c>
      <c r="AD21"/>
      <c r="AE21"/>
      <c r="AF21"/>
      <c r="AG21"/>
      <c r="AH21" s="347">
        <v>59.8</v>
      </c>
      <c r="AI21"/>
      <c r="AJ21" s="347">
        <v>23.8</v>
      </c>
      <c r="AK21"/>
      <c r="AL21" s="347">
        <v>7.8</v>
      </c>
      <c r="AM21" s="345">
        <v>5.6000000000000001E-2</v>
      </c>
      <c r="AN21"/>
      <c r="AO21" s="347">
        <v>2.7</v>
      </c>
      <c r="AP21" s="405">
        <f t="shared" si="17"/>
        <v>48.908888888888853</v>
      </c>
      <c r="AQ21" s="405">
        <f t="shared" si="17"/>
        <v>0.12583333333333335</v>
      </c>
      <c r="AR21"/>
      <c r="AS21"/>
      <c r="AT21"/>
      <c r="AU21"/>
      <c r="AV21" s="368">
        <v>14.207000000000001</v>
      </c>
      <c r="AW21" s="368">
        <v>13.163</v>
      </c>
      <c r="AX21"/>
      <c r="AY21"/>
      <c r="AZ21"/>
      <c r="BA21"/>
      <c r="BB21"/>
      <c r="BC21"/>
      <c r="BD21" s="344">
        <v>32.1</v>
      </c>
      <c r="BE21" s="344">
        <v>2.7</v>
      </c>
      <c r="BF21" s="344">
        <v>14.4</v>
      </c>
      <c r="BG21" s="232">
        <v>39831</v>
      </c>
    </row>
    <row r="22" spans="1:59" x14ac:dyDescent="0.25">
      <c r="A22" s="232">
        <v>39832</v>
      </c>
      <c r="B22" s="405">
        <f>(B21+B23)/2</f>
        <v>6.0949999999999998</v>
      </c>
      <c r="C22" s="405">
        <f>(C21+C23)/2</f>
        <v>4.9749999999999996</v>
      </c>
      <c r="D22"/>
      <c r="E22"/>
      <c r="F22"/>
      <c r="G22"/>
      <c r="H22"/>
      <c r="I22" s="405">
        <f t="shared" si="0"/>
        <v>1.7366666984558106</v>
      </c>
      <c r="J22"/>
      <c r="K22"/>
      <c r="L22"/>
      <c r="M22"/>
      <c r="N22" s="405">
        <f>(N21+N23)/2</f>
        <v>43</v>
      </c>
      <c r="O22"/>
      <c r="P22"/>
      <c r="Q22"/>
      <c r="R22" s="406">
        <f>(R21+R23)/2</f>
        <v>0</v>
      </c>
      <c r="S22" s="407">
        <f>(S21+S23)/2</f>
        <v>0.48549999999999999</v>
      </c>
      <c r="T22"/>
      <c r="U22"/>
      <c r="V22" s="407">
        <f t="shared" ref="V22" si="18">(V21+V23)/2</f>
        <v>0.1</v>
      </c>
      <c r="W22" s="407">
        <f>(W21+W23)/2</f>
        <v>0.41549999999999998</v>
      </c>
      <c r="X22"/>
      <c r="Y22"/>
      <c r="Z22"/>
      <c r="AA22"/>
      <c r="AB22"/>
      <c r="AC22" s="405">
        <f t="shared" ref="AC22" si="19">(AC21+AC23)/2</f>
        <v>33.049999999999997</v>
      </c>
      <c r="AD22"/>
      <c r="AE22"/>
      <c r="AF22"/>
      <c r="AG22"/>
      <c r="AH22" s="406">
        <f t="shared" ref="AH22" si="20">(AH21+AH23)/2</f>
        <v>66.099999999999994</v>
      </c>
      <c r="AI22"/>
      <c r="AJ22" s="406">
        <f t="shared" ref="AJ22" si="21">(AJ21+AJ23)/2</f>
        <v>23.75</v>
      </c>
      <c r="AK22"/>
      <c r="AL22" s="406">
        <f t="shared" ref="AL22:AM22" si="22">(AL21+AL23)/2</f>
        <v>9</v>
      </c>
      <c r="AM22" s="407">
        <f t="shared" si="22"/>
        <v>6.5000000000000002E-2</v>
      </c>
      <c r="AN22"/>
      <c r="AO22" s="406">
        <f t="shared" ref="AO22" si="23">(AO21+AO23)/2</f>
        <v>2.85</v>
      </c>
      <c r="AP22" s="405">
        <f t="shared" si="17"/>
        <v>48.908888888888853</v>
      </c>
      <c r="AQ22" s="405">
        <f t="shared" si="17"/>
        <v>0.12583333333333335</v>
      </c>
      <c r="AR22"/>
      <c r="AS22"/>
      <c r="AT22"/>
      <c r="AU22"/>
      <c r="AV22" s="368">
        <v>14.207000000000001</v>
      </c>
      <c r="AW22" s="368">
        <v>13.163</v>
      </c>
      <c r="AX22"/>
      <c r="AY22"/>
      <c r="AZ22"/>
      <c r="BA22"/>
      <c r="BB22"/>
      <c r="BC22"/>
      <c r="BD22" s="405">
        <f>(BD21+BD23)/2</f>
        <v>32.480000000000004</v>
      </c>
      <c r="BE22" s="405">
        <f>(BE21+BE23)/2</f>
        <v>2.85</v>
      </c>
      <c r="BF22" s="405">
        <f>(BF21+BF23)/2</f>
        <v>14.4</v>
      </c>
      <c r="BG22" s="232">
        <v>39832</v>
      </c>
    </row>
    <row r="23" spans="1:59" x14ac:dyDescent="0.25">
      <c r="A23" s="232">
        <v>39833</v>
      </c>
      <c r="B23" s="344">
        <v>6.1</v>
      </c>
      <c r="C23" s="344">
        <v>4.58</v>
      </c>
      <c r="D23"/>
      <c r="E23"/>
      <c r="F23"/>
      <c r="G23"/>
      <c r="H23"/>
      <c r="I23" s="405">
        <f t="shared" si="0"/>
        <v>1.7366666030883788</v>
      </c>
      <c r="J23"/>
      <c r="K23"/>
      <c r="L23"/>
      <c r="M23"/>
      <c r="N23" s="344">
        <v>48</v>
      </c>
      <c r="O23"/>
      <c r="P23"/>
      <c r="Q23"/>
      <c r="R23" s="347">
        <v>0</v>
      </c>
      <c r="S23" s="345">
        <v>0.48299999999999998</v>
      </c>
      <c r="T23"/>
      <c r="U23"/>
      <c r="V23" s="345">
        <v>9.2999999999999999E-2</v>
      </c>
      <c r="W23" s="345">
        <v>0.36</v>
      </c>
      <c r="X23"/>
      <c r="Y23"/>
      <c r="Z23"/>
      <c r="AA23"/>
      <c r="AB23"/>
      <c r="AC23" s="344">
        <v>36.200000000000003</v>
      </c>
      <c r="AD23"/>
      <c r="AE23"/>
      <c r="AF23"/>
      <c r="AG23"/>
      <c r="AH23" s="347">
        <v>72.400000000000006</v>
      </c>
      <c r="AI23"/>
      <c r="AJ23" s="347">
        <v>23.7</v>
      </c>
      <c r="AK23"/>
      <c r="AL23" s="347">
        <v>10.199999999999999</v>
      </c>
      <c r="AM23" s="345">
        <v>7.3999999999999996E-2</v>
      </c>
      <c r="AN23"/>
      <c r="AO23" s="347">
        <v>3</v>
      </c>
      <c r="AP23" s="405">
        <f t="shared" si="17"/>
        <v>48.908888888888853</v>
      </c>
      <c r="AQ23" s="405">
        <f t="shared" si="17"/>
        <v>0.12583333333333335</v>
      </c>
      <c r="AR23"/>
      <c r="AS23"/>
      <c r="AT23"/>
      <c r="AU23"/>
      <c r="AV23" s="368">
        <v>14.207000000000001</v>
      </c>
      <c r="AW23" s="368">
        <v>13.163</v>
      </c>
      <c r="AX23"/>
      <c r="AY23"/>
      <c r="AZ23"/>
      <c r="BA23"/>
      <c r="BB23"/>
      <c r="BC23"/>
      <c r="BD23" s="344">
        <v>32.86</v>
      </c>
      <c r="BE23" s="344">
        <v>3</v>
      </c>
      <c r="BF23" s="344">
        <v>14.4</v>
      </c>
      <c r="BG23" s="232">
        <v>39833</v>
      </c>
    </row>
    <row r="24" spans="1:59" x14ac:dyDescent="0.25">
      <c r="A24" s="232">
        <v>39834</v>
      </c>
      <c r="B24" s="344">
        <v>6.26</v>
      </c>
      <c r="C24" s="344">
        <v>4.8899999999999997</v>
      </c>
      <c r="D24"/>
      <c r="E24"/>
      <c r="F24"/>
      <c r="G24"/>
      <c r="H24"/>
      <c r="I24" s="405">
        <f t="shared" si="0"/>
        <v>1.7366667938232423</v>
      </c>
      <c r="J24"/>
      <c r="K24"/>
      <c r="L24"/>
      <c r="M24"/>
      <c r="N24" s="344">
        <v>43</v>
      </c>
      <c r="O24"/>
      <c r="P24"/>
      <c r="Q24"/>
      <c r="R24" s="347">
        <v>0</v>
      </c>
      <c r="S24" s="345">
        <v>0.47099999999999997</v>
      </c>
      <c r="T24"/>
      <c r="U24"/>
      <c r="V24" s="345">
        <v>8.2000000000000003E-2</v>
      </c>
      <c r="W24" s="345">
        <v>0.35799999999999998</v>
      </c>
      <c r="X24"/>
      <c r="Y24"/>
      <c r="Z24"/>
      <c r="AA24"/>
      <c r="AB24"/>
      <c r="AC24" s="344">
        <v>36.9</v>
      </c>
      <c r="AD24"/>
      <c r="AE24"/>
      <c r="AF24"/>
      <c r="AG24"/>
      <c r="AH24" s="347">
        <v>73.8</v>
      </c>
      <c r="AI24"/>
      <c r="AJ24" s="347">
        <v>21.6</v>
      </c>
      <c r="AK24"/>
      <c r="AL24" s="347">
        <v>9.8000000000000007</v>
      </c>
      <c r="AM24" s="345">
        <v>0.111</v>
      </c>
      <c r="AN24"/>
      <c r="AO24" s="347">
        <v>3</v>
      </c>
      <c r="AP24" s="405">
        <f t="shared" si="17"/>
        <v>48.908888888888853</v>
      </c>
      <c r="AQ24" s="405">
        <f t="shared" si="17"/>
        <v>0.12583333333333335</v>
      </c>
      <c r="AR24"/>
      <c r="AS24"/>
      <c r="AT24"/>
      <c r="AU24"/>
      <c r="AV24" s="368">
        <v>14.207000000000001</v>
      </c>
      <c r="AW24" s="368">
        <v>13.163</v>
      </c>
      <c r="AX24"/>
      <c r="AY24"/>
      <c r="AZ24"/>
      <c r="BA24"/>
      <c r="BB24"/>
      <c r="BC24"/>
      <c r="BD24" s="344">
        <v>32.86</v>
      </c>
      <c r="BE24" s="344">
        <v>3.2</v>
      </c>
      <c r="BF24" s="344">
        <v>13.8</v>
      </c>
      <c r="BG24" s="232">
        <v>39834</v>
      </c>
    </row>
    <row r="25" spans="1:59" x14ac:dyDescent="0.25">
      <c r="A25" s="232">
        <v>39835</v>
      </c>
      <c r="B25" s="344">
        <v>6.2</v>
      </c>
      <c r="C25" s="344">
        <v>5.05</v>
      </c>
      <c r="D25"/>
      <c r="E25"/>
      <c r="F25"/>
      <c r="G25"/>
      <c r="H25"/>
      <c r="I25" s="405">
        <f t="shared" si="0"/>
        <v>1.7366664123535156</v>
      </c>
      <c r="J25"/>
      <c r="K25"/>
      <c r="L25"/>
      <c r="M25"/>
      <c r="N25" s="344">
        <v>39</v>
      </c>
      <c r="O25"/>
      <c r="P25"/>
      <c r="Q25"/>
      <c r="R25" s="347">
        <v>0</v>
      </c>
      <c r="S25" s="345">
        <v>0.45200000000000001</v>
      </c>
      <c r="T25"/>
      <c r="U25"/>
      <c r="V25" s="345">
        <v>0.109</v>
      </c>
      <c r="W25" s="345">
        <v>0.3</v>
      </c>
      <c r="X25"/>
      <c r="Y25"/>
      <c r="Z25"/>
      <c r="AA25"/>
      <c r="AB25"/>
      <c r="AC25" s="344">
        <v>33.200000000000003</v>
      </c>
      <c r="AD25"/>
      <c r="AE25"/>
      <c r="AF25"/>
      <c r="AG25"/>
      <c r="AH25" s="347">
        <v>66.400000000000006</v>
      </c>
      <c r="AI25"/>
      <c r="AJ25" s="347">
        <v>22.5</v>
      </c>
      <c r="AK25"/>
      <c r="AL25" s="347">
        <v>8.6999999999999993</v>
      </c>
      <c r="AM25" s="345">
        <v>9.4E-2</v>
      </c>
      <c r="AN25"/>
      <c r="AO25" s="347">
        <v>3</v>
      </c>
      <c r="AP25" s="405">
        <f t="shared" si="17"/>
        <v>48.908888888888853</v>
      </c>
      <c r="AQ25" s="405">
        <f t="shared" si="17"/>
        <v>0.12583333333333335</v>
      </c>
      <c r="AR25"/>
      <c r="AS25"/>
      <c r="AT25"/>
      <c r="AU25"/>
      <c r="AV25" s="368">
        <v>14.207000000000001</v>
      </c>
      <c r="AW25" s="368">
        <v>13.163</v>
      </c>
      <c r="AX25"/>
      <c r="AY25"/>
      <c r="AZ25"/>
      <c r="BA25"/>
      <c r="BB25"/>
      <c r="BC25"/>
      <c r="BD25" s="344">
        <v>33.86</v>
      </c>
      <c r="BE25" s="344">
        <v>3.5</v>
      </c>
      <c r="BF25" s="344">
        <v>13.8</v>
      </c>
      <c r="BG25" s="232">
        <v>39835</v>
      </c>
    </row>
    <row r="26" spans="1:59" x14ac:dyDescent="0.25">
      <c r="A26" s="232">
        <v>39836</v>
      </c>
      <c r="B26" s="344">
        <v>6.14</v>
      </c>
      <c r="C26" s="344">
        <v>5.07</v>
      </c>
      <c r="D26"/>
      <c r="E26"/>
      <c r="F26"/>
      <c r="G26"/>
      <c r="H26"/>
      <c r="I26" s="405">
        <f t="shared" si="0"/>
        <v>1.7366671752929688</v>
      </c>
      <c r="J26"/>
      <c r="K26"/>
      <c r="L26"/>
      <c r="M26"/>
      <c r="N26" s="344">
        <v>46</v>
      </c>
      <c r="O26"/>
      <c r="P26"/>
      <c r="Q26"/>
      <c r="R26" s="347">
        <v>0</v>
      </c>
      <c r="S26" s="345">
        <v>0.441</v>
      </c>
      <c r="T26"/>
      <c r="U26"/>
      <c r="V26" s="345">
        <v>9.9000000000000005E-2</v>
      </c>
      <c r="W26" s="345">
        <v>0.19700000000000001</v>
      </c>
      <c r="X26"/>
      <c r="Y26"/>
      <c r="Z26"/>
      <c r="AA26"/>
      <c r="AB26"/>
      <c r="AC26" s="344">
        <v>34.700000000000003</v>
      </c>
      <c r="AD26"/>
      <c r="AE26"/>
      <c r="AF26"/>
      <c r="AG26"/>
      <c r="AH26" s="347">
        <v>69.400000000000006</v>
      </c>
      <c r="AI26"/>
      <c r="AJ26" s="347">
        <v>23.8</v>
      </c>
      <c r="AK26"/>
      <c r="AL26" s="347">
        <v>7.7</v>
      </c>
      <c r="AM26" s="345">
        <v>5.3999999999999999E-2</v>
      </c>
      <c r="AN26"/>
      <c r="AO26" s="347">
        <v>2.9</v>
      </c>
      <c r="AP26" s="405">
        <f t="shared" si="17"/>
        <v>48.908888888888853</v>
      </c>
      <c r="AQ26" s="405">
        <f t="shared" si="17"/>
        <v>0.12583333333333335</v>
      </c>
      <c r="AR26"/>
      <c r="AS26"/>
      <c r="AT26"/>
      <c r="AU26"/>
      <c r="AV26" s="368">
        <v>14.207000000000001</v>
      </c>
      <c r="AW26" s="368">
        <v>13.163</v>
      </c>
      <c r="AX26"/>
      <c r="AY26"/>
      <c r="AZ26"/>
      <c r="BA26"/>
      <c r="BB26"/>
      <c r="BC26"/>
      <c r="BD26" s="344">
        <v>33.119999999999997</v>
      </c>
      <c r="BE26" s="344">
        <v>3.8</v>
      </c>
      <c r="BF26" s="344">
        <v>13.8</v>
      </c>
      <c r="BG26" s="232">
        <v>39836</v>
      </c>
    </row>
    <row r="27" spans="1:59" x14ac:dyDescent="0.25">
      <c r="A27" s="232">
        <v>39837</v>
      </c>
      <c r="B27" s="344">
        <v>6.07</v>
      </c>
      <c r="C27" s="344">
        <v>5.04</v>
      </c>
      <c r="D27"/>
      <c r="E27"/>
      <c r="F27"/>
      <c r="G27"/>
      <c r="H27"/>
      <c r="I27" s="405">
        <f t="shared" si="0"/>
        <v>1.7366656494140624</v>
      </c>
      <c r="J27"/>
      <c r="K27"/>
      <c r="L27"/>
      <c r="M27"/>
      <c r="N27" s="344">
        <v>44</v>
      </c>
      <c r="O27"/>
      <c r="P27"/>
      <c r="Q27"/>
      <c r="R27" s="347">
        <v>0</v>
      </c>
      <c r="S27" s="345">
        <v>0.41299999999999998</v>
      </c>
      <c r="T27"/>
      <c r="U27"/>
      <c r="V27" s="345">
        <v>0.104</v>
      </c>
      <c r="W27" s="345">
        <v>0.26400000000000001</v>
      </c>
      <c r="X27"/>
      <c r="Y27"/>
      <c r="Z27"/>
      <c r="AA27"/>
      <c r="AB27"/>
      <c r="AC27" s="344">
        <v>35.299999999999997</v>
      </c>
      <c r="AD27"/>
      <c r="AE27"/>
      <c r="AF27"/>
      <c r="AG27"/>
      <c r="AH27" s="347">
        <v>70.599999999999994</v>
      </c>
      <c r="AI27"/>
      <c r="AJ27" s="347">
        <v>23.9</v>
      </c>
      <c r="AK27"/>
      <c r="AL27" s="347">
        <v>7.5</v>
      </c>
      <c r="AM27" s="345">
        <v>6.0999999999999999E-2</v>
      </c>
      <c r="AN27"/>
      <c r="AO27" s="347">
        <v>3</v>
      </c>
      <c r="AP27" s="405">
        <f t="shared" si="17"/>
        <v>48.908888888888853</v>
      </c>
      <c r="AQ27" s="405">
        <f t="shared" si="17"/>
        <v>0.12583333333333335</v>
      </c>
      <c r="AR27"/>
      <c r="AS27"/>
      <c r="AT27"/>
      <c r="AU27"/>
      <c r="AV27" s="368">
        <v>14.207000000000001</v>
      </c>
      <c r="AW27" s="368">
        <v>13.163</v>
      </c>
      <c r="AX27"/>
      <c r="AY27"/>
      <c r="AZ27"/>
      <c r="BA27"/>
      <c r="BB27"/>
      <c r="BC27"/>
      <c r="BD27" s="344">
        <v>33.15</v>
      </c>
      <c r="BE27" s="344">
        <v>3.9</v>
      </c>
      <c r="BF27" s="344">
        <v>13.8</v>
      </c>
      <c r="BG27" s="232">
        <v>39837</v>
      </c>
    </row>
    <row r="28" spans="1:59" x14ac:dyDescent="0.25">
      <c r="A28" s="232">
        <v>39838</v>
      </c>
      <c r="B28" s="344">
        <v>5.61</v>
      </c>
      <c r="C28" s="344">
        <v>5.19</v>
      </c>
      <c r="D28"/>
      <c r="E28"/>
      <c r="F28"/>
      <c r="G28"/>
      <c r="H28"/>
      <c r="I28" s="405">
        <f t="shared" si="0"/>
        <v>1.7366687011718751</v>
      </c>
      <c r="J28"/>
      <c r="K28"/>
      <c r="L28"/>
      <c r="M28"/>
      <c r="N28" s="344">
        <v>48</v>
      </c>
      <c r="O28"/>
      <c r="P28"/>
      <c r="Q28"/>
      <c r="R28" s="347">
        <v>0</v>
      </c>
      <c r="S28" s="345">
        <v>0.42399999999999999</v>
      </c>
      <c r="T28"/>
      <c r="U28"/>
      <c r="V28" s="345">
        <v>8.5000000000000006E-2</v>
      </c>
      <c r="W28" s="345">
        <v>0.224</v>
      </c>
      <c r="X28"/>
      <c r="Y28"/>
      <c r="Z28"/>
      <c r="AA28"/>
      <c r="AB28"/>
      <c r="AC28" s="344">
        <v>35</v>
      </c>
      <c r="AD28"/>
      <c r="AE28"/>
      <c r="AF28"/>
      <c r="AG28"/>
      <c r="AH28" s="347">
        <v>70</v>
      </c>
      <c r="AI28"/>
      <c r="AJ28" s="347">
        <v>23.5</v>
      </c>
      <c r="AK28"/>
      <c r="AL28" s="347">
        <v>8.4</v>
      </c>
      <c r="AM28" s="345">
        <v>9.6000000000000002E-2</v>
      </c>
      <c r="AN28"/>
      <c r="AO28" s="347">
        <v>2.8</v>
      </c>
      <c r="AP28" s="405">
        <f t="shared" si="17"/>
        <v>48.908888888888853</v>
      </c>
      <c r="AQ28" s="405">
        <f t="shared" si="17"/>
        <v>0.12583333333333335</v>
      </c>
      <c r="AR28"/>
      <c r="AS28"/>
      <c r="AT28"/>
      <c r="AU28"/>
      <c r="AV28" s="368">
        <v>14.207000000000001</v>
      </c>
      <c r="AW28" s="368">
        <v>13.163</v>
      </c>
      <c r="AX28"/>
      <c r="AY28"/>
      <c r="AZ28"/>
      <c r="BA28"/>
      <c r="BB28"/>
      <c r="BC28"/>
      <c r="BD28" s="344">
        <v>32.57</v>
      </c>
      <c r="BE28" s="344">
        <v>4.5</v>
      </c>
      <c r="BF28" s="344">
        <v>13</v>
      </c>
      <c r="BG28" s="232">
        <v>39838</v>
      </c>
    </row>
    <row r="29" spans="1:59" x14ac:dyDescent="0.25">
      <c r="A29" s="232">
        <v>39839</v>
      </c>
      <c r="B29" s="405">
        <f>(B28+B30)/2</f>
        <v>5.7350000000000003</v>
      </c>
      <c r="C29" s="405">
        <f>(C28+C30)/2</f>
        <v>5.3000000000000007</v>
      </c>
      <c r="D29"/>
      <c r="E29"/>
      <c r="F29"/>
      <c r="G29"/>
      <c r="H29"/>
      <c r="I29" s="405">
        <f t="shared" si="0"/>
        <v>1.73666259765625</v>
      </c>
      <c r="J29"/>
      <c r="K29"/>
      <c r="L29"/>
      <c r="M29"/>
      <c r="N29" s="405">
        <f>(N28+N30)/2</f>
        <v>45</v>
      </c>
      <c r="O29"/>
      <c r="P29"/>
      <c r="Q29"/>
      <c r="R29" s="406">
        <f>(R28+R30)/2</f>
        <v>0</v>
      </c>
      <c r="S29" s="407">
        <f>(S28+S30)/2</f>
        <v>0.40749999999999997</v>
      </c>
      <c r="T29"/>
      <c r="U29"/>
      <c r="V29" s="407">
        <f t="shared" ref="V29" si="24">(V28+V30)/2</f>
        <v>8.5999999999999993E-2</v>
      </c>
      <c r="W29" s="407">
        <f>(W28+W30)/2</f>
        <v>0.2235</v>
      </c>
      <c r="X29"/>
      <c r="Y29"/>
      <c r="Z29"/>
      <c r="AA29"/>
      <c r="AB29"/>
      <c r="AC29" s="405">
        <f t="shared" ref="AC29" si="25">(AC28+AC30)/2</f>
        <v>33.6</v>
      </c>
      <c r="AD29"/>
      <c r="AE29"/>
      <c r="AF29"/>
      <c r="AG29"/>
      <c r="AH29" s="406">
        <f t="shared" ref="AH29" si="26">(AH28+AH30)/2</f>
        <v>67.2</v>
      </c>
      <c r="AI29"/>
      <c r="AJ29" s="406">
        <f t="shared" ref="AJ29" si="27">(AJ28+AJ30)/2</f>
        <v>24.65</v>
      </c>
      <c r="AK29"/>
      <c r="AL29" s="406">
        <f t="shared" ref="AL29:AM29" si="28">(AL28+AL30)/2</f>
        <v>8.5</v>
      </c>
      <c r="AM29" s="407">
        <f t="shared" si="28"/>
        <v>7.85E-2</v>
      </c>
      <c r="AN29"/>
      <c r="AO29" s="406">
        <f t="shared" ref="AO29" si="29">(AO28+AO30)/2</f>
        <v>2.75</v>
      </c>
      <c r="AP29" s="405">
        <f t="shared" si="17"/>
        <v>48.908888888888853</v>
      </c>
      <c r="AQ29" s="405">
        <f t="shared" si="17"/>
        <v>0.12583333333333335</v>
      </c>
      <c r="AR29"/>
      <c r="AS29"/>
      <c r="AT29"/>
      <c r="AU29"/>
      <c r="AV29" s="368">
        <v>14.207000000000001</v>
      </c>
      <c r="AW29" s="368">
        <v>13.163</v>
      </c>
      <c r="AX29"/>
      <c r="AY29"/>
      <c r="AZ29"/>
      <c r="BA29"/>
      <c r="BB29"/>
      <c r="BC29"/>
      <c r="BD29" s="405">
        <f>(BD28+BD30)/2</f>
        <v>33.14</v>
      </c>
      <c r="BE29" s="405">
        <f>(BE28+BE30)/2</f>
        <v>4.95</v>
      </c>
      <c r="BF29" s="405">
        <f>(BF28+BF30)/2</f>
        <v>12.7</v>
      </c>
      <c r="BG29" s="232">
        <v>39839</v>
      </c>
    </row>
    <row r="30" spans="1:59" x14ac:dyDescent="0.25">
      <c r="A30" s="232">
        <v>39840</v>
      </c>
      <c r="B30" s="344">
        <v>5.86</v>
      </c>
      <c r="C30" s="344">
        <v>5.41</v>
      </c>
      <c r="D30"/>
      <c r="E30"/>
      <c r="F30"/>
      <c r="G30"/>
      <c r="H30"/>
      <c r="I30" s="405">
        <f t="shared" si="0"/>
        <v>1.7366748046875</v>
      </c>
      <c r="J30"/>
      <c r="K30"/>
      <c r="L30"/>
      <c r="M30"/>
      <c r="N30" s="344">
        <v>42</v>
      </c>
      <c r="O30"/>
      <c r="P30"/>
      <c r="Q30"/>
      <c r="R30" s="347">
        <v>0</v>
      </c>
      <c r="S30" s="345">
        <v>0.39100000000000001</v>
      </c>
      <c r="T30"/>
      <c r="U30"/>
      <c r="V30" s="345">
        <v>8.6999999999999994E-2</v>
      </c>
      <c r="W30" s="345">
        <v>0.223</v>
      </c>
      <c r="X30"/>
      <c r="Y30"/>
      <c r="Z30"/>
      <c r="AA30"/>
      <c r="AB30"/>
      <c r="AC30" s="344">
        <v>32.200000000000003</v>
      </c>
      <c r="AD30"/>
      <c r="AE30"/>
      <c r="AF30"/>
      <c r="AG30"/>
      <c r="AH30" s="347">
        <v>64.400000000000006</v>
      </c>
      <c r="AI30"/>
      <c r="AJ30" s="347">
        <v>25.8</v>
      </c>
      <c r="AK30"/>
      <c r="AL30" s="347">
        <v>8.6</v>
      </c>
      <c r="AM30" s="345">
        <v>6.0999999999999999E-2</v>
      </c>
      <c r="AN30"/>
      <c r="AO30" s="347">
        <v>2.7</v>
      </c>
      <c r="AP30" s="405">
        <f t="shared" si="17"/>
        <v>48.908888888888853</v>
      </c>
      <c r="AQ30" s="405">
        <f t="shared" si="17"/>
        <v>0.12583333333333335</v>
      </c>
      <c r="AR30"/>
      <c r="AS30"/>
      <c r="AT30"/>
      <c r="AU30"/>
      <c r="AV30" s="368">
        <v>14.207000000000001</v>
      </c>
      <c r="AW30" s="368">
        <v>13.163</v>
      </c>
      <c r="AX30"/>
      <c r="AY30"/>
      <c r="AZ30"/>
      <c r="BA30"/>
      <c r="BB30"/>
      <c r="BC30"/>
      <c r="BD30" s="344">
        <v>33.71</v>
      </c>
      <c r="BE30" s="344">
        <v>5.4</v>
      </c>
      <c r="BF30" s="344">
        <v>12.4</v>
      </c>
      <c r="BG30" s="232">
        <v>39840</v>
      </c>
    </row>
    <row r="31" spans="1:59" x14ac:dyDescent="0.25">
      <c r="A31" s="232">
        <v>39841</v>
      </c>
      <c r="B31" s="344">
        <v>6.01</v>
      </c>
      <c r="C31" s="344">
        <v>5.28</v>
      </c>
      <c r="D31"/>
      <c r="E31"/>
      <c r="F31"/>
      <c r="G31"/>
      <c r="H31"/>
      <c r="I31" s="405">
        <f t="shared" si="0"/>
        <v>1.7366503906249999</v>
      </c>
      <c r="J31"/>
      <c r="K31"/>
      <c r="L31"/>
      <c r="M31"/>
      <c r="N31" s="344">
        <v>43</v>
      </c>
      <c r="O31"/>
      <c r="P31"/>
      <c r="Q31"/>
      <c r="R31" s="347">
        <v>0</v>
      </c>
      <c r="S31" s="345">
        <v>0.40699999999999997</v>
      </c>
      <c r="T31"/>
      <c r="U31"/>
      <c r="V31" s="345">
        <v>0.104</v>
      </c>
      <c r="W31" s="345">
        <v>0.251</v>
      </c>
      <c r="X31"/>
      <c r="Y31"/>
      <c r="Z31"/>
      <c r="AA31"/>
      <c r="AB31"/>
      <c r="AC31" s="344">
        <v>30.5</v>
      </c>
      <c r="AD31"/>
      <c r="AE31"/>
      <c r="AF31"/>
      <c r="AG31"/>
      <c r="AH31" s="347">
        <v>61</v>
      </c>
      <c r="AI31"/>
      <c r="AJ31" s="347">
        <v>22.3</v>
      </c>
      <c r="AK31"/>
      <c r="AL31" s="347">
        <v>7.8</v>
      </c>
      <c r="AM31" s="345">
        <v>7.9000000000000001E-2</v>
      </c>
      <c r="AN31"/>
      <c r="AO31" s="347">
        <v>2.9</v>
      </c>
      <c r="AP31" s="405">
        <f t="shared" si="17"/>
        <v>48.908888888888853</v>
      </c>
      <c r="AQ31" s="405">
        <f t="shared" si="17"/>
        <v>0.12583333333333335</v>
      </c>
      <c r="AR31"/>
      <c r="AS31"/>
      <c r="AT31"/>
      <c r="AU31"/>
      <c r="AV31" s="368">
        <v>14.207000000000001</v>
      </c>
      <c r="AW31" s="368">
        <v>13.163</v>
      </c>
      <c r="AX31"/>
      <c r="AY31"/>
      <c r="AZ31"/>
      <c r="BA31"/>
      <c r="BB31"/>
      <c r="BC31"/>
      <c r="BD31" s="344">
        <v>32.89</v>
      </c>
      <c r="BE31" s="344">
        <v>5</v>
      </c>
      <c r="BF31" s="344">
        <v>11.6</v>
      </c>
      <c r="BG31" s="232">
        <v>39841</v>
      </c>
    </row>
    <row r="32" spans="1:59" x14ac:dyDescent="0.25">
      <c r="A32" s="232">
        <v>39842</v>
      </c>
      <c r="B32" s="344">
        <v>5.68</v>
      </c>
      <c r="C32" s="344">
        <v>5.13</v>
      </c>
      <c r="D32"/>
      <c r="E32"/>
      <c r="F32"/>
      <c r="G32"/>
      <c r="H32"/>
      <c r="I32" s="405">
        <f t="shared" si="0"/>
        <v>1.7366992187500001</v>
      </c>
      <c r="J32"/>
      <c r="K32"/>
      <c r="L32"/>
      <c r="M32"/>
      <c r="N32" s="344">
        <v>44</v>
      </c>
      <c r="O32"/>
      <c r="P32"/>
      <c r="Q32"/>
      <c r="R32" s="347">
        <v>0</v>
      </c>
      <c r="S32" s="345">
        <v>0.39</v>
      </c>
      <c r="T32"/>
      <c r="U32"/>
      <c r="V32" s="345">
        <v>0.11</v>
      </c>
      <c r="W32" s="345">
        <v>0.19900000000000001</v>
      </c>
      <c r="X32"/>
      <c r="Y32"/>
      <c r="Z32"/>
      <c r="AA32"/>
      <c r="AB32"/>
      <c r="AC32" s="344">
        <v>35.299999999999997</v>
      </c>
      <c r="AD32"/>
      <c r="AE32"/>
      <c r="AF32"/>
      <c r="AG32"/>
      <c r="AH32" s="347">
        <v>70.599999999999994</v>
      </c>
      <c r="AI32"/>
      <c r="AJ32" s="347">
        <v>23.3</v>
      </c>
      <c r="AK32"/>
      <c r="AL32" s="347">
        <v>7.7</v>
      </c>
      <c r="AM32" s="345">
        <v>6.8000000000000005E-2</v>
      </c>
      <c r="AN32"/>
      <c r="AO32" s="347">
        <v>2.7</v>
      </c>
      <c r="AP32" s="405">
        <f t="shared" si="17"/>
        <v>48.908888888888853</v>
      </c>
      <c r="AQ32" s="405">
        <f t="shared" si="17"/>
        <v>0.12583333333333335</v>
      </c>
      <c r="AR32"/>
      <c r="AS32"/>
      <c r="AT32"/>
      <c r="AU32"/>
      <c r="AV32" s="368">
        <v>14.207000000000001</v>
      </c>
      <c r="AW32" s="368">
        <v>13.163</v>
      </c>
      <c r="AX32"/>
      <c r="AY32"/>
      <c r="AZ32"/>
      <c r="BA32"/>
      <c r="BB32"/>
      <c r="BC32"/>
      <c r="BD32" s="344">
        <v>32.69</v>
      </c>
      <c r="BE32" s="344">
        <v>5.4</v>
      </c>
      <c r="BF32" s="344">
        <v>11.6</v>
      </c>
      <c r="BG32" s="232">
        <v>39842</v>
      </c>
    </row>
    <row r="33" spans="1:59" x14ac:dyDescent="0.25">
      <c r="A33" s="232">
        <v>39843</v>
      </c>
      <c r="B33" s="344">
        <v>5.82</v>
      </c>
      <c r="C33" s="344">
        <v>4.95</v>
      </c>
      <c r="D33"/>
      <c r="E33"/>
      <c r="F33"/>
      <c r="G33"/>
      <c r="H33"/>
      <c r="I33" s="405">
        <f t="shared" si="0"/>
        <v>1.7366015625</v>
      </c>
      <c r="J33"/>
      <c r="K33"/>
      <c r="L33"/>
      <c r="M33"/>
      <c r="N33" s="344">
        <v>45</v>
      </c>
      <c r="O33"/>
      <c r="P33"/>
      <c r="Q33"/>
      <c r="R33" s="347">
        <v>3</v>
      </c>
      <c r="S33" s="345">
        <v>0.36399999999999999</v>
      </c>
      <c r="T33"/>
      <c r="U33"/>
      <c r="V33" s="345">
        <v>7.8E-2</v>
      </c>
      <c r="W33" s="345">
        <v>0.24</v>
      </c>
      <c r="X33"/>
      <c r="Y33"/>
      <c r="Z33"/>
      <c r="AA33"/>
      <c r="AB33"/>
      <c r="AC33" s="344">
        <v>33.9</v>
      </c>
      <c r="AD33"/>
      <c r="AE33"/>
      <c r="AF33"/>
      <c r="AG33"/>
      <c r="AH33" s="347">
        <v>67.8</v>
      </c>
      <c r="AI33"/>
      <c r="AJ33" s="347">
        <v>23.8</v>
      </c>
      <c r="AK33"/>
      <c r="AL33" s="347">
        <v>7.4</v>
      </c>
      <c r="AM33" s="345">
        <v>9.7000000000000003E-2</v>
      </c>
      <c r="AN33"/>
      <c r="AO33" s="347">
        <v>2.8</v>
      </c>
      <c r="AP33" s="405">
        <f t="shared" si="17"/>
        <v>48.908888888888853</v>
      </c>
      <c r="AQ33" s="405">
        <f t="shared" si="17"/>
        <v>0.12583333333333335</v>
      </c>
      <c r="AR33"/>
      <c r="AS33"/>
      <c r="AT33"/>
      <c r="AU33"/>
      <c r="AV33" s="368">
        <v>14.207000000000001</v>
      </c>
      <c r="AW33" s="368">
        <v>13.163</v>
      </c>
      <c r="AX33"/>
      <c r="AY33"/>
      <c r="AZ33"/>
      <c r="BA33"/>
      <c r="BB33"/>
      <c r="BC33"/>
      <c r="BD33" s="344">
        <v>31.49</v>
      </c>
      <c r="BE33" s="344">
        <v>5.5</v>
      </c>
      <c r="BF33" s="344">
        <v>11.6</v>
      </c>
      <c r="BG33" s="232">
        <v>39843</v>
      </c>
    </row>
    <row r="34" spans="1:59" ht="15.75" thickBot="1" x14ac:dyDescent="0.3">
      <c r="A34" s="232">
        <v>39844</v>
      </c>
      <c r="B34" s="362">
        <v>6.03</v>
      </c>
      <c r="C34" s="362">
        <v>5.23</v>
      </c>
      <c r="D34"/>
      <c r="E34"/>
      <c r="F34"/>
      <c r="G34"/>
      <c r="H34"/>
      <c r="I34" s="408">
        <f t="shared" si="0"/>
        <v>1.736796875</v>
      </c>
      <c r="J34"/>
      <c r="K34"/>
      <c r="L34"/>
      <c r="M34"/>
      <c r="N34" s="362">
        <v>44</v>
      </c>
      <c r="O34"/>
      <c r="P34"/>
      <c r="Q34"/>
      <c r="R34" s="367">
        <v>0</v>
      </c>
      <c r="S34" s="365">
        <v>0.372</v>
      </c>
      <c r="T34"/>
      <c r="U34"/>
      <c r="V34" s="365">
        <v>7.6999999999999999E-2</v>
      </c>
      <c r="W34" s="365">
        <v>0.26300000000000001</v>
      </c>
      <c r="X34"/>
      <c r="Y34"/>
      <c r="Z34"/>
      <c r="AA34"/>
      <c r="AB34"/>
      <c r="AC34" s="362">
        <v>34.799999999999997</v>
      </c>
      <c r="AD34"/>
      <c r="AE34"/>
      <c r="AF34"/>
      <c r="AG34"/>
      <c r="AH34" s="367">
        <v>69.5</v>
      </c>
      <c r="AI34"/>
      <c r="AJ34" s="367">
        <v>22.8</v>
      </c>
      <c r="AK34"/>
      <c r="AL34" s="367">
        <v>10.4</v>
      </c>
      <c r="AM34" s="365">
        <v>8.5999999999999993E-2</v>
      </c>
      <c r="AN34"/>
      <c r="AO34" s="367">
        <v>2.9</v>
      </c>
      <c r="AP34" s="408">
        <f t="shared" si="17"/>
        <v>48.908888888888853</v>
      </c>
      <c r="AQ34" s="408">
        <f t="shared" si="17"/>
        <v>0.12583333333333335</v>
      </c>
      <c r="AR34"/>
      <c r="AS34"/>
      <c r="AT34"/>
      <c r="AU34"/>
      <c r="AV34" s="365">
        <v>14.207000000000001</v>
      </c>
      <c r="AW34" s="365">
        <v>13.163</v>
      </c>
      <c r="AX34"/>
      <c r="AY34"/>
      <c r="AZ34"/>
      <c r="BA34"/>
      <c r="BB34"/>
      <c r="BC34"/>
      <c r="BD34" s="362">
        <v>29.11</v>
      </c>
      <c r="BE34" s="362">
        <v>6.4</v>
      </c>
      <c r="BF34" s="362">
        <v>13</v>
      </c>
      <c r="BG34" s="232">
        <v>39844</v>
      </c>
    </row>
    <row r="35" spans="1:59" x14ac:dyDescent="0.25">
      <c r="A35" s="232">
        <v>39845</v>
      </c>
      <c r="B35" s="372">
        <v>6.12</v>
      </c>
      <c r="C35" s="372">
        <v>5.01</v>
      </c>
      <c r="D35"/>
      <c r="E35"/>
      <c r="F35"/>
      <c r="G35"/>
      <c r="H35"/>
      <c r="I35" s="409">
        <f t="shared" si="0"/>
        <v>1.7364062499999999</v>
      </c>
      <c r="J35"/>
      <c r="K35"/>
      <c r="L35"/>
      <c r="M35"/>
      <c r="N35" s="372">
        <v>44</v>
      </c>
      <c r="O35"/>
      <c r="P35"/>
      <c r="Q35"/>
      <c r="R35" s="374">
        <v>0</v>
      </c>
      <c r="S35" s="368">
        <v>0.38200000000000001</v>
      </c>
      <c r="T35"/>
      <c r="U35"/>
      <c r="V35" s="368">
        <v>7.8E-2</v>
      </c>
      <c r="W35" s="368">
        <v>0.16200000000000001</v>
      </c>
      <c r="X35"/>
      <c r="Y35"/>
      <c r="Z35"/>
      <c r="AA35"/>
      <c r="AB35"/>
      <c r="AC35" s="372">
        <v>35.200000000000003</v>
      </c>
      <c r="AD35"/>
      <c r="AE35"/>
      <c r="AF35"/>
      <c r="AG35"/>
      <c r="AH35" s="374">
        <v>70.3</v>
      </c>
      <c r="AI35"/>
      <c r="AJ35" s="374">
        <v>26.2</v>
      </c>
      <c r="AK35"/>
      <c r="AL35" s="374">
        <v>10.1</v>
      </c>
      <c r="AM35" s="368">
        <v>8.1000000000000003E-2</v>
      </c>
      <c r="AN35"/>
      <c r="AO35" s="374">
        <v>2.9</v>
      </c>
      <c r="AP35" s="409">
        <f t="shared" si="17"/>
        <v>48.908888888888853</v>
      </c>
      <c r="AQ35" s="409">
        <f t="shared" si="17"/>
        <v>0.12583333333333335</v>
      </c>
      <c r="AR35"/>
      <c r="AS35"/>
      <c r="AT35"/>
      <c r="AU35"/>
      <c r="AV35" s="368">
        <v>15.167999999999999</v>
      </c>
      <c r="AW35" s="410">
        <v>13.952</v>
      </c>
      <c r="AX35"/>
      <c r="AY35"/>
      <c r="AZ35"/>
      <c r="BA35"/>
      <c r="BB35"/>
      <c r="BC35"/>
      <c r="BD35" s="372">
        <v>30.51</v>
      </c>
      <c r="BE35" s="372">
        <v>7</v>
      </c>
      <c r="BF35" s="372">
        <v>13</v>
      </c>
    </row>
    <row r="36" spans="1:59" x14ac:dyDescent="0.25">
      <c r="A36" s="232">
        <v>39846</v>
      </c>
      <c r="B36" s="405">
        <f>(B35+B37)/2</f>
        <v>6.1150000000000002</v>
      </c>
      <c r="C36" s="405">
        <f>(C35+C37)/2</f>
        <v>5.21</v>
      </c>
      <c r="D36"/>
      <c r="E36"/>
      <c r="F36"/>
      <c r="G36"/>
      <c r="H36"/>
      <c r="I36" s="405">
        <f t="shared" si="0"/>
        <v>1.7371875000000001</v>
      </c>
      <c r="J36"/>
      <c r="K36"/>
      <c r="L36"/>
      <c r="M36"/>
      <c r="N36" s="405">
        <f>(N35+N37)/2</f>
        <v>44</v>
      </c>
      <c r="O36"/>
      <c r="P36"/>
      <c r="Q36"/>
      <c r="R36" s="406">
        <f>(R35+R37)/2</f>
        <v>0</v>
      </c>
      <c r="S36" s="407">
        <f>(S35+S37)/2</f>
        <v>0.377</v>
      </c>
      <c r="T36"/>
      <c r="U36"/>
      <c r="V36" s="407">
        <f t="shared" ref="V36" si="30">(V35+V37)/2</f>
        <v>0.10700000000000001</v>
      </c>
      <c r="W36" s="407">
        <f>(W35+W37)/2</f>
        <v>0.159</v>
      </c>
      <c r="X36"/>
      <c r="Y36"/>
      <c r="Z36"/>
      <c r="AA36"/>
      <c r="AB36"/>
      <c r="AC36" s="405">
        <f t="shared" ref="AC36" si="31">(AC35+AC37)/2</f>
        <v>35.35</v>
      </c>
      <c r="AD36"/>
      <c r="AE36"/>
      <c r="AF36"/>
      <c r="AG36"/>
      <c r="AH36" s="406">
        <f t="shared" ref="AH36" si="32">(AH35+AH37)/2</f>
        <v>70.650000000000006</v>
      </c>
      <c r="AI36"/>
      <c r="AJ36" s="406">
        <f t="shared" ref="AJ36" si="33">(AJ35+AJ37)/2</f>
        <v>25.5</v>
      </c>
      <c r="AK36"/>
      <c r="AL36" s="406">
        <f t="shared" ref="AL36:AM36" si="34">(AL35+AL37)/2</f>
        <v>10</v>
      </c>
      <c r="AM36" s="407">
        <f t="shared" si="34"/>
        <v>7.7499999999999999E-2</v>
      </c>
      <c r="AN36"/>
      <c r="AO36" s="406">
        <f t="shared" ref="AO36" si="35">(AO35+AO37)/2</f>
        <v>2.8</v>
      </c>
      <c r="AP36" s="405">
        <f t="shared" ref="AP36:AQ51" si="36">(AP38+AP37)/2</f>
        <v>48.908888888888853</v>
      </c>
      <c r="AQ36" s="405">
        <f t="shared" si="36"/>
        <v>0.12583333333333335</v>
      </c>
      <c r="AR36"/>
      <c r="AS36"/>
      <c r="AT36"/>
      <c r="AU36"/>
      <c r="AV36" s="368">
        <v>15.167999999999999</v>
      </c>
      <c r="AW36" s="410">
        <v>13.952</v>
      </c>
      <c r="AX36"/>
      <c r="AY36"/>
      <c r="AZ36"/>
      <c r="BA36"/>
      <c r="BB36"/>
      <c r="BC36"/>
      <c r="BD36" s="405">
        <f>(BD35+BD37)/2</f>
        <v>31.185000000000002</v>
      </c>
      <c r="BE36" s="405">
        <f>(BE35+BE37)/2</f>
        <v>7.25</v>
      </c>
      <c r="BF36" s="405">
        <f>(BF35+BF37)/2</f>
        <v>12.5</v>
      </c>
    </row>
    <row r="37" spans="1:59" x14ac:dyDescent="0.25">
      <c r="A37" s="232">
        <v>39847</v>
      </c>
      <c r="B37" s="344">
        <v>6.11</v>
      </c>
      <c r="C37" s="344">
        <v>5.41</v>
      </c>
      <c r="D37"/>
      <c r="E37"/>
      <c r="F37"/>
      <c r="G37"/>
      <c r="H37"/>
      <c r="I37" s="405">
        <f t="shared" si="0"/>
        <v>1.735625</v>
      </c>
      <c r="J37"/>
      <c r="K37"/>
      <c r="L37"/>
      <c r="M37"/>
      <c r="N37" s="344">
        <v>44</v>
      </c>
      <c r="O37"/>
      <c r="P37"/>
      <c r="Q37"/>
      <c r="R37" s="347">
        <v>0</v>
      </c>
      <c r="S37" s="345">
        <v>0.372</v>
      </c>
      <c r="T37"/>
      <c r="U37"/>
      <c r="V37" s="345">
        <v>0.13600000000000001</v>
      </c>
      <c r="W37" s="345">
        <v>0.156</v>
      </c>
      <c r="X37"/>
      <c r="Y37"/>
      <c r="Z37"/>
      <c r="AA37"/>
      <c r="AB37"/>
      <c r="AC37" s="344">
        <v>35.5</v>
      </c>
      <c r="AD37"/>
      <c r="AE37"/>
      <c r="AF37"/>
      <c r="AG37"/>
      <c r="AH37" s="347">
        <v>71</v>
      </c>
      <c r="AI37"/>
      <c r="AJ37" s="347">
        <v>24.8</v>
      </c>
      <c r="AK37"/>
      <c r="AL37" s="347">
        <v>9.9</v>
      </c>
      <c r="AM37" s="345">
        <v>7.3999999999999996E-2</v>
      </c>
      <c r="AN37"/>
      <c r="AO37" s="347">
        <v>2.7</v>
      </c>
      <c r="AP37" s="405">
        <f t="shared" si="36"/>
        <v>48.908888888888853</v>
      </c>
      <c r="AQ37" s="405">
        <f t="shared" si="36"/>
        <v>0.12583333333333335</v>
      </c>
      <c r="AR37"/>
      <c r="AS37"/>
      <c r="AT37"/>
      <c r="AU37"/>
      <c r="AV37" s="368">
        <v>15.167999999999999</v>
      </c>
      <c r="AW37" s="410">
        <v>13.952</v>
      </c>
      <c r="AX37"/>
      <c r="AY37"/>
      <c r="AZ37"/>
      <c r="BA37"/>
      <c r="BB37"/>
      <c r="BC37"/>
      <c r="BD37" s="344">
        <v>31.86</v>
      </c>
      <c r="BE37" s="344">
        <v>7.5</v>
      </c>
      <c r="BF37" s="344">
        <v>12</v>
      </c>
    </row>
    <row r="38" spans="1:59" x14ac:dyDescent="0.25">
      <c r="A38" s="232">
        <v>39848</v>
      </c>
      <c r="B38" s="344">
        <v>6.04</v>
      </c>
      <c r="C38" s="344">
        <v>5.05</v>
      </c>
      <c r="D38"/>
      <c r="E38"/>
      <c r="F38"/>
      <c r="G38"/>
      <c r="H38"/>
      <c r="I38" s="405">
        <f t="shared" si="0"/>
        <v>1.73875</v>
      </c>
      <c r="J38"/>
      <c r="K38"/>
      <c r="L38"/>
      <c r="M38"/>
      <c r="N38" s="344">
        <v>38</v>
      </c>
      <c r="O38"/>
      <c r="P38"/>
      <c r="Q38"/>
      <c r="R38" s="347">
        <v>0</v>
      </c>
      <c r="S38" s="345">
        <v>0.376</v>
      </c>
      <c r="T38"/>
      <c r="U38"/>
      <c r="V38" s="345">
        <v>7.0000000000000007E-2</v>
      </c>
      <c r="W38" s="345">
        <v>0.29299999999999998</v>
      </c>
      <c r="X38"/>
      <c r="Y38"/>
      <c r="Z38"/>
      <c r="AA38"/>
      <c r="AB38"/>
      <c r="AC38" s="344">
        <v>36.299999999999997</v>
      </c>
      <c r="AD38"/>
      <c r="AE38"/>
      <c r="AF38"/>
      <c r="AG38"/>
      <c r="AH38" s="347">
        <v>72.7</v>
      </c>
      <c r="AI38"/>
      <c r="AJ38" s="347">
        <v>25.4</v>
      </c>
      <c r="AK38"/>
      <c r="AL38" s="347">
        <v>7.6</v>
      </c>
      <c r="AM38" s="345">
        <v>5.0999999999999997E-2</v>
      </c>
      <c r="AN38"/>
      <c r="AO38" s="347">
        <v>2.7</v>
      </c>
      <c r="AP38" s="405">
        <f t="shared" si="36"/>
        <v>48.908888888888853</v>
      </c>
      <c r="AQ38" s="405">
        <f t="shared" si="36"/>
        <v>0.12583333333333335</v>
      </c>
      <c r="AR38"/>
      <c r="AS38"/>
      <c r="AT38"/>
      <c r="AU38"/>
      <c r="AV38" s="368">
        <v>15.167999999999999</v>
      </c>
      <c r="AW38" s="410">
        <v>13.952</v>
      </c>
      <c r="AX38"/>
      <c r="AY38"/>
      <c r="AZ38"/>
      <c r="BA38"/>
      <c r="BB38"/>
      <c r="BC38"/>
      <c r="BD38" s="344">
        <v>35.18</v>
      </c>
      <c r="BE38" s="344">
        <v>7.8</v>
      </c>
      <c r="BF38" s="344">
        <v>11.2</v>
      </c>
    </row>
    <row r="39" spans="1:59" x14ac:dyDescent="0.25">
      <c r="A39" s="232">
        <v>39849</v>
      </c>
      <c r="B39" s="344">
        <v>5.81</v>
      </c>
      <c r="C39" s="344">
        <v>5.38</v>
      </c>
      <c r="D39"/>
      <c r="E39"/>
      <c r="F39"/>
      <c r="G39"/>
      <c r="H39"/>
      <c r="I39" s="405">
        <f t="shared" si="0"/>
        <v>1.7324999999999999</v>
      </c>
      <c r="J39"/>
      <c r="K39"/>
      <c r="L39"/>
      <c r="M39"/>
      <c r="N39" s="344">
        <v>43</v>
      </c>
      <c r="O39"/>
      <c r="P39"/>
      <c r="Q39"/>
      <c r="R39" s="347">
        <v>0</v>
      </c>
      <c r="S39" s="345">
        <v>0.376</v>
      </c>
      <c r="T39"/>
      <c r="U39"/>
      <c r="V39" s="345">
        <v>6.2E-2</v>
      </c>
      <c r="W39" s="345">
        <v>0.17899999999999999</v>
      </c>
      <c r="X39"/>
      <c r="Y39"/>
      <c r="Z39"/>
      <c r="AA39"/>
      <c r="AB39"/>
      <c r="AC39" s="344">
        <v>35.5</v>
      </c>
      <c r="AD39"/>
      <c r="AE39"/>
      <c r="AF39"/>
      <c r="AG39"/>
      <c r="AH39" s="347">
        <v>71.099999999999994</v>
      </c>
      <c r="AI39"/>
      <c r="AJ39" s="347">
        <v>22.4</v>
      </c>
      <c r="AK39"/>
      <c r="AL39" s="347">
        <v>8.1999999999999993</v>
      </c>
      <c r="AM39" s="345">
        <v>6.4000000000000001E-2</v>
      </c>
      <c r="AN39"/>
      <c r="AO39" s="347">
        <v>3.1</v>
      </c>
      <c r="AP39" s="405">
        <f t="shared" si="36"/>
        <v>48.908888888888853</v>
      </c>
      <c r="AQ39" s="405">
        <f t="shared" si="36"/>
        <v>0.12583333333333335</v>
      </c>
      <c r="AR39"/>
      <c r="AS39"/>
      <c r="AT39"/>
      <c r="AU39"/>
      <c r="AV39" s="368">
        <v>15.167999999999999</v>
      </c>
      <c r="AW39" s="410">
        <v>13.952</v>
      </c>
      <c r="AX39"/>
      <c r="AY39"/>
      <c r="AZ39"/>
      <c r="BA39"/>
      <c r="BB39"/>
      <c r="BC39"/>
      <c r="BD39" s="344">
        <v>30.51</v>
      </c>
      <c r="BE39" s="344">
        <v>7.8</v>
      </c>
      <c r="BF39" s="344">
        <v>10.199999999999999</v>
      </c>
    </row>
    <row r="40" spans="1:59" x14ac:dyDescent="0.25">
      <c r="A40" s="232">
        <v>39850</v>
      </c>
      <c r="B40" s="344">
        <v>5.98</v>
      </c>
      <c r="C40" s="344">
        <v>5.37</v>
      </c>
      <c r="D40"/>
      <c r="E40"/>
      <c r="F40"/>
      <c r="G40"/>
      <c r="H40"/>
      <c r="I40" s="344">
        <f>(I41+I42)/2</f>
        <v>1.7450000000000001</v>
      </c>
      <c r="J40"/>
      <c r="K40"/>
      <c r="L40"/>
      <c r="M40"/>
      <c r="N40" s="344">
        <v>46</v>
      </c>
      <c r="O40"/>
      <c r="P40"/>
      <c r="Q40"/>
      <c r="R40" s="347">
        <v>0</v>
      </c>
      <c r="S40" s="345">
        <v>0.39900000000000002</v>
      </c>
      <c r="T40"/>
      <c r="U40"/>
      <c r="V40" s="345">
        <v>0.06</v>
      </c>
      <c r="W40" s="345">
        <v>0.186</v>
      </c>
      <c r="X40"/>
      <c r="Y40"/>
      <c r="Z40"/>
      <c r="AA40"/>
      <c r="AB40"/>
      <c r="AC40" s="344">
        <v>35.5</v>
      </c>
      <c r="AD40"/>
      <c r="AE40"/>
      <c r="AF40"/>
      <c r="AG40"/>
      <c r="AH40" s="347">
        <v>71.5</v>
      </c>
      <c r="AI40"/>
      <c r="AJ40" s="347">
        <v>24.7</v>
      </c>
      <c r="AK40"/>
      <c r="AL40" s="347">
        <v>7.2</v>
      </c>
      <c r="AM40" s="345">
        <v>5.1999999999999998E-2</v>
      </c>
      <c r="AN40"/>
      <c r="AO40" s="347">
        <v>3.5</v>
      </c>
      <c r="AP40" s="405">
        <f t="shared" si="36"/>
        <v>48.908888888888853</v>
      </c>
      <c r="AQ40" s="405">
        <f t="shared" si="36"/>
        <v>0.12583333333333335</v>
      </c>
      <c r="AR40"/>
      <c r="AS40"/>
      <c r="AT40"/>
      <c r="AU40"/>
      <c r="AV40" s="368">
        <v>15.167999999999999</v>
      </c>
      <c r="AW40" s="410">
        <v>13.952</v>
      </c>
      <c r="AX40"/>
      <c r="AY40"/>
      <c r="AZ40"/>
      <c r="BA40"/>
      <c r="BB40"/>
      <c r="BC40"/>
      <c r="BD40" s="344">
        <v>31.45</v>
      </c>
      <c r="BE40" s="344">
        <v>7.6</v>
      </c>
      <c r="BF40" s="344">
        <v>10.199999999999999</v>
      </c>
    </row>
    <row r="41" spans="1:59" x14ac:dyDescent="0.25">
      <c r="A41" s="232">
        <v>39851</v>
      </c>
      <c r="B41" s="344">
        <v>6.04</v>
      </c>
      <c r="C41" s="344">
        <v>5.42</v>
      </c>
      <c r="D41"/>
      <c r="E41"/>
      <c r="F41"/>
      <c r="G41"/>
      <c r="H41"/>
      <c r="I41" s="344">
        <v>1.72</v>
      </c>
      <c r="J41"/>
      <c r="K41"/>
      <c r="L41"/>
      <c r="M41"/>
      <c r="N41" s="344">
        <v>42</v>
      </c>
      <c r="O41"/>
      <c r="P41"/>
      <c r="Q41"/>
      <c r="R41" s="347">
        <v>0</v>
      </c>
      <c r="S41" s="345">
        <v>0.374</v>
      </c>
      <c r="T41"/>
      <c r="U41"/>
      <c r="V41" s="345">
        <v>6.2E-2</v>
      </c>
      <c r="W41" s="345">
        <v>0.214</v>
      </c>
      <c r="X41"/>
      <c r="Y41"/>
      <c r="Z41"/>
      <c r="AA41"/>
      <c r="AB41"/>
      <c r="AC41" s="344">
        <v>34.5</v>
      </c>
      <c r="AD41"/>
      <c r="AE41"/>
      <c r="AF41"/>
      <c r="AG41"/>
      <c r="AH41" s="347">
        <v>69</v>
      </c>
      <c r="AI41"/>
      <c r="AJ41" s="347">
        <v>25.8</v>
      </c>
      <c r="AK41"/>
      <c r="AL41" s="347">
        <v>7.4</v>
      </c>
      <c r="AM41" s="345">
        <v>4.9000000000000002E-2</v>
      </c>
      <c r="AN41"/>
      <c r="AO41" s="347">
        <v>3.4</v>
      </c>
      <c r="AP41" s="405">
        <f t="shared" si="36"/>
        <v>48.908888888888853</v>
      </c>
      <c r="AQ41" s="405">
        <f t="shared" si="36"/>
        <v>0.12583333333333335</v>
      </c>
      <c r="AR41"/>
      <c r="AS41"/>
      <c r="AT41"/>
      <c r="AU41"/>
      <c r="AV41" s="368">
        <v>15.167999999999999</v>
      </c>
      <c r="AW41" s="410">
        <v>13.952</v>
      </c>
      <c r="AX41"/>
      <c r="AY41"/>
      <c r="AZ41"/>
      <c r="BA41"/>
      <c r="BB41"/>
      <c r="BC41"/>
      <c r="BD41" s="344">
        <v>35.020000000000003</v>
      </c>
      <c r="BE41" s="344">
        <v>6.8</v>
      </c>
      <c r="BF41" s="344">
        <v>10.199999999999999</v>
      </c>
    </row>
    <row r="42" spans="1:59" x14ac:dyDescent="0.25">
      <c r="A42" s="232">
        <v>39852</v>
      </c>
      <c r="B42" s="344">
        <v>5.95</v>
      </c>
      <c r="C42" s="344">
        <v>5.49</v>
      </c>
      <c r="D42"/>
      <c r="E42"/>
      <c r="F42"/>
      <c r="G42"/>
      <c r="H42"/>
      <c r="I42" s="344">
        <v>1.77</v>
      </c>
      <c r="J42"/>
      <c r="K42"/>
      <c r="L42"/>
      <c r="M42"/>
      <c r="N42" s="344">
        <v>40</v>
      </c>
      <c r="O42"/>
      <c r="P42"/>
      <c r="Q42"/>
      <c r="R42" s="347">
        <v>0</v>
      </c>
      <c r="S42" s="345">
        <v>0.35399999999999998</v>
      </c>
      <c r="T42"/>
      <c r="U42"/>
      <c r="V42" s="345">
        <v>8.8999999999999996E-2</v>
      </c>
      <c r="W42" s="345">
        <v>0.22700000000000001</v>
      </c>
      <c r="X42"/>
      <c r="Y42"/>
      <c r="Z42"/>
      <c r="AA42"/>
      <c r="AB42"/>
      <c r="AC42" s="344">
        <v>33.700000000000003</v>
      </c>
      <c r="AD42"/>
      <c r="AE42"/>
      <c r="AF42"/>
      <c r="AG42"/>
      <c r="AH42" s="347">
        <v>67.5</v>
      </c>
      <c r="AI42"/>
      <c r="AJ42" s="347">
        <v>23.9</v>
      </c>
      <c r="AK42"/>
      <c r="AL42" s="347">
        <v>7.4</v>
      </c>
      <c r="AM42" s="407">
        <f>(AM40+AM41)/2</f>
        <v>5.0500000000000003E-2</v>
      </c>
      <c r="AN42"/>
      <c r="AO42" s="406">
        <f>(AO40+AO41)/2</f>
        <v>3.45</v>
      </c>
      <c r="AP42" s="405">
        <f t="shared" si="36"/>
        <v>48.908888888888853</v>
      </c>
      <c r="AQ42" s="405">
        <f t="shared" si="36"/>
        <v>0.12583333333333335</v>
      </c>
      <c r="AR42"/>
      <c r="AS42"/>
      <c r="AT42"/>
      <c r="AU42"/>
      <c r="AV42" s="368">
        <v>15.167999999999999</v>
      </c>
      <c r="AW42" s="410">
        <v>13.952</v>
      </c>
      <c r="AX42"/>
      <c r="AY42"/>
      <c r="AZ42"/>
      <c r="BA42"/>
      <c r="BB42"/>
      <c r="BC42"/>
      <c r="BD42" s="344">
        <v>35.46</v>
      </c>
      <c r="BE42" s="344">
        <v>6.8</v>
      </c>
      <c r="BF42" s="344">
        <v>10.199999999999999</v>
      </c>
    </row>
    <row r="43" spans="1:59" x14ac:dyDescent="0.25">
      <c r="A43" s="232">
        <v>39853</v>
      </c>
      <c r="B43" s="405">
        <f t="shared" ref="B43" si="37">(B42+B44)/2</f>
        <v>6.1400000000000006</v>
      </c>
      <c r="C43" s="405">
        <f>(C42+C44)/2</f>
        <v>5.36</v>
      </c>
      <c r="D43"/>
      <c r="E43"/>
      <c r="F43"/>
      <c r="G43"/>
      <c r="H43"/>
      <c r="I43" s="405">
        <f>(I42+I44)/2</f>
        <v>1.71</v>
      </c>
      <c r="J43"/>
      <c r="K43"/>
      <c r="L43"/>
      <c r="M43"/>
      <c r="N43" s="405">
        <f t="shared" ref="N43" si="38">(N42+N44)/2</f>
        <v>42</v>
      </c>
      <c r="O43"/>
      <c r="P43"/>
      <c r="Q43"/>
      <c r="R43" s="406">
        <f t="shared" ref="R43" si="39">(R42+R44)/2</f>
        <v>0</v>
      </c>
      <c r="S43" s="407">
        <f>(S42+S44)/2</f>
        <v>0.35749999999999998</v>
      </c>
      <c r="T43"/>
      <c r="U43"/>
      <c r="V43" s="407">
        <f t="shared" ref="V43" si="40">(V42+V44)/2</f>
        <v>7.9999999999999988E-2</v>
      </c>
      <c r="W43" s="407">
        <f>(W42+W44)/2</f>
        <v>0.16</v>
      </c>
      <c r="X43"/>
      <c r="Y43"/>
      <c r="Z43"/>
      <c r="AA43"/>
      <c r="AB43"/>
      <c r="AC43" s="405">
        <f t="shared" ref="AC43" si="41">(AC42+AC44)/2</f>
        <v>29.8</v>
      </c>
      <c r="AD43"/>
      <c r="AE43"/>
      <c r="AF43"/>
      <c r="AG43"/>
      <c r="AH43" s="406">
        <f t="shared" ref="AH43" si="42">(AH42+AH44)/2</f>
        <v>59.65</v>
      </c>
      <c r="AI43"/>
      <c r="AJ43" s="406">
        <f t="shared" ref="AJ43" si="43">(AJ42+AJ44)/2</f>
        <v>22.75</v>
      </c>
      <c r="AK43"/>
      <c r="AL43" s="406">
        <f t="shared" ref="AL43" si="44">(AL42+AL44)/2</f>
        <v>7.5</v>
      </c>
      <c r="AM43" s="407">
        <f>(AM41+AM42)/2</f>
        <v>4.9750000000000003E-2</v>
      </c>
      <c r="AN43"/>
      <c r="AO43" s="406">
        <f>(AO41+AO42)/2</f>
        <v>3.4249999999999998</v>
      </c>
      <c r="AP43" s="405">
        <f t="shared" si="36"/>
        <v>48.908888888888853</v>
      </c>
      <c r="AQ43" s="405">
        <f t="shared" si="36"/>
        <v>0.12583333333333335</v>
      </c>
      <c r="AR43"/>
      <c r="AS43"/>
      <c r="AT43"/>
      <c r="AU43"/>
      <c r="AV43" s="368">
        <v>15.167999999999999</v>
      </c>
      <c r="AW43" s="410">
        <v>13.952</v>
      </c>
      <c r="AX43"/>
      <c r="AY43"/>
      <c r="AZ43"/>
      <c r="BA43"/>
      <c r="BB43"/>
      <c r="BC43"/>
      <c r="BD43" s="405">
        <f>(BD42+BD44)/2</f>
        <v>35.1</v>
      </c>
      <c r="BE43" s="405">
        <f>(BE42+BE44)/2</f>
        <v>6.8</v>
      </c>
      <c r="BF43" s="405">
        <f>(BF42+BF44)/2</f>
        <v>10.199999999999999</v>
      </c>
    </row>
    <row r="44" spans="1:59" x14ac:dyDescent="0.25">
      <c r="A44" s="232">
        <v>39854</v>
      </c>
      <c r="B44" s="344">
        <v>6.33</v>
      </c>
      <c r="C44" s="344">
        <v>5.23</v>
      </c>
      <c r="D44"/>
      <c r="E44"/>
      <c r="F44"/>
      <c r="G44"/>
      <c r="H44"/>
      <c r="I44" s="344">
        <v>1.65</v>
      </c>
      <c r="J44"/>
      <c r="K44"/>
      <c r="L44"/>
      <c r="M44"/>
      <c r="N44" s="344">
        <v>44</v>
      </c>
      <c r="O44"/>
      <c r="P44"/>
      <c r="Q44"/>
      <c r="R44" s="347">
        <v>0</v>
      </c>
      <c r="S44" s="345">
        <v>0.36099999999999999</v>
      </c>
      <c r="T44"/>
      <c r="U44"/>
      <c r="V44" s="345">
        <v>7.0999999999999994E-2</v>
      </c>
      <c r="W44" s="345">
        <v>9.2999999999999999E-2</v>
      </c>
      <c r="X44"/>
      <c r="Y44"/>
      <c r="Z44"/>
      <c r="AA44"/>
      <c r="AB44"/>
      <c r="AC44" s="344">
        <v>25.9</v>
      </c>
      <c r="AD44"/>
      <c r="AE44"/>
      <c r="AF44"/>
      <c r="AG44"/>
      <c r="AH44" s="347">
        <v>51.8</v>
      </c>
      <c r="AI44"/>
      <c r="AJ44" s="347">
        <v>21.6</v>
      </c>
      <c r="AK44"/>
      <c r="AL44" s="347">
        <v>7.6</v>
      </c>
      <c r="AM44" s="345">
        <v>7.3999999999999996E-2</v>
      </c>
      <c r="AN44"/>
      <c r="AO44" s="347">
        <v>3.1</v>
      </c>
      <c r="AP44" s="405">
        <f t="shared" si="36"/>
        <v>48.908888888888853</v>
      </c>
      <c r="AQ44" s="405">
        <f t="shared" si="36"/>
        <v>0.12583333333333335</v>
      </c>
      <c r="AR44"/>
      <c r="AS44"/>
      <c r="AT44"/>
      <c r="AU44"/>
      <c r="AV44" s="368">
        <v>15.167999999999999</v>
      </c>
      <c r="AW44" s="410">
        <v>13.952</v>
      </c>
      <c r="AX44"/>
      <c r="AY44"/>
      <c r="AZ44"/>
      <c r="BA44"/>
      <c r="BB44"/>
      <c r="BC44"/>
      <c r="BD44" s="344">
        <v>34.74</v>
      </c>
      <c r="BE44" s="344">
        <v>6.8</v>
      </c>
      <c r="BF44" s="344">
        <v>10.199999999999999</v>
      </c>
    </row>
    <row r="45" spans="1:59" x14ac:dyDescent="0.25">
      <c r="A45" s="232">
        <v>39855</v>
      </c>
      <c r="B45" s="344">
        <v>6.25</v>
      </c>
      <c r="C45" s="344">
        <v>5.62</v>
      </c>
      <c r="D45"/>
      <c r="E45"/>
      <c r="F45"/>
      <c r="G45"/>
      <c r="H45"/>
      <c r="I45" s="344">
        <v>1.65</v>
      </c>
      <c r="J45"/>
      <c r="K45"/>
      <c r="L45"/>
      <c r="M45"/>
      <c r="N45" s="344">
        <v>46</v>
      </c>
      <c r="O45"/>
      <c r="P45"/>
      <c r="Q45"/>
      <c r="R45" s="347">
        <v>0</v>
      </c>
      <c r="S45" s="345">
        <v>0.35899999999999999</v>
      </c>
      <c r="T45"/>
      <c r="U45"/>
      <c r="V45" s="345">
        <v>6.2E-2</v>
      </c>
      <c r="W45" s="345">
        <v>0.13900000000000001</v>
      </c>
      <c r="X45"/>
      <c r="Y45"/>
      <c r="Z45"/>
      <c r="AA45"/>
      <c r="AB45"/>
      <c r="AC45" s="344">
        <v>37.6</v>
      </c>
      <c r="AD45"/>
      <c r="AE45"/>
      <c r="AF45"/>
      <c r="AG45"/>
      <c r="AH45" s="347">
        <v>75.2</v>
      </c>
      <c r="AI45"/>
      <c r="AJ45" s="347">
        <v>23.5</v>
      </c>
      <c r="AK45"/>
      <c r="AL45" s="347">
        <v>8.1999999999999993</v>
      </c>
      <c r="AM45" s="345">
        <v>8.8999999999999996E-2</v>
      </c>
      <c r="AN45"/>
      <c r="AO45" s="347">
        <v>2.8</v>
      </c>
      <c r="AP45" s="405">
        <f t="shared" si="36"/>
        <v>48.908888888888853</v>
      </c>
      <c r="AQ45" s="405">
        <f t="shared" si="36"/>
        <v>0.12583333333333335</v>
      </c>
      <c r="AR45"/>
      <c r="AS45"/>
      <c r="AT45"/>
      <c r="AU45"/>
      <c r="AV45" s="368">
        <v>15.167999999999999</v>
      </c>
      <c r="AW45" s="410">
        <v>13.952</v>
      </c>
      <c r="AX45"/>
      <c r="AY45"/>
      <c r="AZ45"/>
      <c r="BA45"/>
      <c r="BB45"/>
      <c r="BC45"/>
      <c r="BD45" s="344">
        <v>32.86</v>
      </c>
      <c r="BE45" s="344">
        <v>6.6</v>
      </c>
      <c r="BF45" s="344">
        <v>11.2</v>
      </c>
    </row>
    <row r="46" spans="1:59" x14ac:dyDescent="0.25">
      <c r="A46" s="232">
        <v>39856</v>
      </c>
      <c r="B46" s="344">
        <v>6.14</v>
      </c>
      <c r="C46" s="344">
        <v>5.56</v>
      </c>
      <c r="D46"/>
      <c r="E46"/>
      <c r="F46"/>
      <c r="G46"/>
      <c r="H46"/>
      <c r="I46" s="411">
        <f>(I45+I47)/2</f>
        <v>1.7649999999999999</v>
      </c>
      <c r="J46"/>
      <c r="K46"/>
      <c r="L46"/>
      <c r="M46"/>
      <c r="N46" s="344">
        <v>43</v>
      </c>
      <c r="O46"/>
      <c r="P46"/>
      <c r="Q46"/>
      <c r="R46" s="347">
        <v>0</v>
      </c>
      <c r="S46" s="345">
        <v>0.36099999999999999</v>
      </c>
      <c r="T46"/>
      <c r="U46"/>
      <c r="V46" s="345">
        <v>9.0999999999999998E-2</v>
      </c>
      <c r="W46" s="412">
        <v>0.14099999999999999</v>
      </c>
      <c r="X46"/>
      <c r="Y46"/>
      <c r="Z46"/>
      <c r="AA46"/>
      <c r="AB46"/>
      <c r="AC46" s="344">
        <v>35.200000000000003</v>
      </c>
      <c r="AD46"/>
      <c r="AE46"/>
      <c r="AF46"/>
      <c r="AG46"/>
      <c r="AH46" s="347">
        <v>70.400000000000006</v>
      </c>
      <c r="AI46"/>
      <c r="AJ46" s="347">
        <v>23.5</v>
      </c>
      <c r="AK46"/>
      <c r="AL46" s="347">
        <v>7.9</v>
      </c>
      <c r="AM46" s="345">
        <v>0.08</v>
      </c>
      <c r="AN46"/>
      <c r="AO46" s="347">
        <v>2.8</v>
      </c>
      <c r="AP46" s="405">
        <f t="shared" si="36"/>
        <v>48.908888888888853</v>
      </c>
      <c r="AQ46" s="405">
        <f t="shared" si="36"/>
        <v>0.12583333333333335</v>
      </c>
      <c r="AR46"/>
      <c r="AS46"/>
      <c r="AT46"/>
      <c r="AU46"/>
      <c r="AV46" s="368">
        <v>15.167999999999999</v>
      </c>
      <c r="AW46" s="410">
        <v>13.952</v>
      </c>
      <c r="AX46"/>
      <c r="AY46"/>
      <c r="AZ46"/>
      <c r="BA46"/>
      <c r="BB46"/>
      <c r="BC46"/>
      <c r="BD46" s="344">
        <v>33.380000000000003</v>
      </c>
      <c r="BE46" s="344">
        <v>6.4</v>
      </c>
      <c r="BF46" s="344">
        <v>10.8</v>
      </c>
    </row>
    <row r="47" spans="1:59" x14ac:dyDescent="0.25">
      <c r="A47" s="232">
        <v>39857</v>
      </c>
      <c r="B47" s="344">
        <v>6.02</v>
      </c>
      <c r="C47" s="344">
        <v>5.44</v>
      </c>
      <c r="D47"/>
      <c r="E47"/>
      <c r="F47"/>
      <c r="G47"/>
      <c r="H47"/>
      <c r="I47" s="344">
        <v>1.88</v>
      </c>
      <c r="J47"/>
      <c r="K47"/>
      <c r="L47"/>
      <c r="M47"/>
      <c r="N47" s="344">
        <v>43</v>
      </c>
      <c r="O47"/>
      <c r="P47"/>
      <c r="Q47"/>
      <c r="R47" s="347">
        <v>0</v>
      </c>
      <c r="S47" s="345">
        <v>0.36099999999999999</v>
      </c>
      <c r="T47"/>
      <c r="U47"/>
      <c r="V47" s="345">
        <v>9.6000000000000002E-2</v>
      </c>
      <c r="W47" s="345">
        <v>0.192</v>
      </c>
      <c r="X47"/>
      <c r="Y47"/>
      <c r="Z47"/>
      <c r="AA47"/>
      <c r="AB47"/>
      <c r="AC47" s="344">
        <v>36.799999999999997</v>
      </c>
      <c r="AD47"/>
      <c r="AE47"/>
      <c r="AF47"/>
      <c r="AG47"/>
      <c r="AH47" s="347">
        <v>73.599999999999994</v>
      </c>
      <c r="AI47"/>
      <c r="AJ47" s="347">
        <v>26.3</v>
      </c>
      <c r="AK47"/>
      <c r="AL47" s="347">
        <v>7.7</v>
      </c>
      <c r="AM47" s="345">
        <v>0.112</v>
      </c>
      <c r="AN47"/>
      <c r="AO47" s="347">
        <v>2.8</v>
      </c>
      <c r="AP47" s="405">
        <f t="shared" si="36"/>
        <v>48.908888888888853</v>
      </c>
      <c r="AQ47" s="405">
        <f t="shared" si="36"/>
        <v>0.12583333333333335</v>
      </c>
      <c r="AR47"/>
      <c r="AS47"/>
      <c r="AT47"/>
      <c r="AU47"/>
      <c r="AV47" s="368">
        <v>15.167999999999999</v>
      </c>
      <c r="AW47" s="410">
        <v>13.952</v>
      </c>
      <c r="AX47"/>
      <c r="AY47"/>
      <c r="AZ47"/>
      <c r="BA47"/>
      <c r="BB47"/>
      <c r="BC47"/>
      <c r="BD47" s="344">
        <v>33.53</v>
      </c>
      <c r="BE47" s="344">
        <v>6.4</v>
      </c>
      <c r="BF47" s="344">
        <v>10.8</v>
      </c>
    </row>
    <row r="48" spans="1:59" x14ac:dyDescent="0.25">
      <c r="A48" s="232">
        <v>39858</v>
      </c>
      <c r="B48" s="344">
        <v>5.84</v>
      </c>
      <c r="C48" s="344">
        <v>5.07</v>
      </c>
      <c r="D48"/>
      <c r="E48"/>
      <c r="F48"/>
      <c r="G48"/>
      <c r="H48"/>
      <c r="I48" s="344">
        <v>1.88</v>
      </c>
      <c r="J48"/>
      <c r="K48"/>
      <c r="L48"/>
      <c r="M48"/>
      <c r="N48" s="344">
        <v>44</v>
      </c>
      <c r="O48"/>
      <c r="P48"/>
      <c r="Q48"/>
      <c r="R48" s="347">
        <v>0</v>
      </c>
      <c r="S48" s="345">
        <v>0.35799999999999998</v>
      </c>
      <c r="T48"/>
      <c r="U48"/>
      <c r="V48" s="345">
        <v>0.104</v>
      </c>
      <c r="W48" s="345">
        <v>0.19600000000000001</v>
      </c>
      <c r="X48"/>
      <c r="Y48"/>
      <c r="Z48"/>
      <c r="AA48"/>
      <c r="AB48"/>
      <c r="AC48" s="344">
        <v>36.4</v>
      </c>
      <c r="AD48"/>
      <c r="AE48"/>
      <c r="AF48"/>
      <c r="AG48"/>
      <c r="AH48" s="347">
        <v>72.8</v>
      </c>
      <c r="AI48"/>
      <c r="AJ48" s="347">
        <v>25.9</v>
      </c>
      <c r="AK48"/>
      <c r="AL48" s="347">
        <v>7</v>
      </c>
      <c r="AM48" s="345">
        <v>0.106</v>
      </c>
      <c r="AN48"/>
      <c r="AO48" s="347">
        <v>2.8</v>
      </c>
      <c r="AP48" s="405">
        <f t="shared" si="36"/>
        <v>48.908888888888853</v>
      </c>
      <c r="AQ48" s="405">
        <f t="shared" si="36"/>
        <v>0.12583333333333335</v>
      </c>
      <c r="AR48"/>
      <c r="AS48"/>
      <c r="AT48"/>
      <c r="AU48"/>
      <c r="AV48" s="368">
        <v>15.167999999999999</v>
      </c>
      <c r="AW48" s="410">
        <v>13.952</v>
      </c>
      <c r="AX48"/>
      <c r="AY48"/>
      <c r="AZ48"/>
      <c r="BA48"/>
      <c r="BB48"/>
      <c r="BC48"/>
      <c r="BD48" s="344">
        <v>36.93</v>
      </c>
      <c r="BE48" s="344">
        <v>6.6</v>
      </c>
      <c r="BF48" s="344">
        <v>10.8</v>
      </c>
    </row>
    <row r="49" spans="1:58" x14ac:dyDescent="0.25">
      <c r="A49" s="232">
        <v>39859</v>
      </c>
      <c r="B49" s="344">
        <v>6.23</v>
      </c>
      <c r="C49" s="344">
        <v>5.44</v>
      </c>
      <c r="D49"/>
      <c r="E49"/>
      <c r="F49"/>
      <c r="G49"/>
      <c r="H49"/>
      <c r="I49" s="405">
        <f>(I47+I48)/2</f>
        <v>1.88</v>
      </c>
      <c r="J49"/>
      <c r="K49"/>
      <c r="L49"/>
      <c r="M49"/>
      <c r="N49" s="344">
        <v>44</v>
      </c>
      <c r="O49"/>
      <c r="P49"/>
      <c r="Q49"/>
      <c r="R49" s="347">
        <v>0</v>
      </c>
      <c r="S49" s="345">
        <v>0.35599999999999998</v>
      </c>
      <c r="T49"/>
      <c r="U49"/>
      <c r="V49" s="345">
        <v>8.6999999999999994E-2</v>
      </c>
      <c r="W49" s="345">
        <v>0.214</v>
      </c>
      <c r="X49"/>
      <c r="Y49"/>
      <c r="Z49"/>
      <c r="AA49"/>
      <c r="AB49"/>
      <c r="AC49" s="344">
        <v>34.6</v>
      </c>
      <c r="AD49"/>
      <c r="AE49"/>
      <c r="AF49"/>
      <c r="AG49"/>
      <c r="AH49" s="347">
        <v>79.2</v>
      </c>
      <c r="AI49"/>
      <c r="AJ49" s="347">
        <v>24.9</v>
      </c>
      <c r="AK49"/>
      <c r="AL49" s="347">
        <v>7.3</v>
      </c>
      <c r="AM49" s="345">
        <v>8.4000000000000005E-2</v>
      </c>
      <c r="AN49"/>
      <c r="AO49" s="347">
        <v>2.9</v>
      </c>
      <c r="AP49" s="405">
        <f t="shared" si="36"/>
        <v>48.908888888888853</v>
      </c>
      <c r="AQ49" s="405">
        <f t="shared" si="36"/>
        <v>0.12583333333333335</v>
      </c>
      <c r="AR49"/>
      <c r="AS49"/>
      <c r="AT49"/>
      <c r="AU49"/>
      <c r="AV49" s="368">
        <v>15.167999999999999</v>
      </c>
      <c r="AW49" s="410">
        <v>13.952</v>
      </c>
      <c r="AX49"/>
      <c r="AY49"/>
      <c r="AZ49"/>
      <c r="BA49"/>
      <c r="BB49"/>
      <c r="BC49"/>
      <c r="BD49" s="344">
        <v>28.74</v>
      </c>
      <c r="BE49" s="344">
        <v>6.4</v>
      </c>
      <c r="BF49" s="344">
        <v>10.8</v>
      </c>
    </row>
    <row r="50" spans="1:58" x14ac:dyDescent="0.25">
      <c r="A50" s="232">
        <v>39860</v>
      </c>
      <c r="B50" s="405">
        <f>(B49+B51)/2</f>
        <v>5.9700000000000006</v>
      </c>
      <c r="C50" s="405">
        <f>(C49+C51)/2</f>
        <v>5.2750000000000004</v>
      </c>
      <c r="D50"/>
      <c r="E50"/>
      <c r="F50"/>
      <c r="G50"/>
      <c r="H50"/>
      <c r="I50" s="405">
        <f>(I48+I49)/2</f>
        <v>1.88</v>
      </c>
      <c r="J50"/>
      <c r="K50"/>
      <c r="L50"/>
      <c r="M50"/>
      <c r="N50" s="405">
        <f>(N49+N51)/2</f>
        <v>44.5</v>
      </c>
      <c r="O50"/>
      <c r="P50"/>
      <c r="Q50"/>
      <c r="R50" s="406">
        <f>(R49+R51)/2</f>
        <v>0</v>
      </c>
      <c r="S50" s="407">
        <f>(S49+S51)/2</f>
        <v>0.35499999999999998</v>
      </c>
      <c r="T50"/>
      <c r="U50"/>
      <c r="V50" s="407">
        <f t="shared" ref="V50" si="45">(V49+V51)/2</f>
        <v>0.1</v>
      </c>
      <c r="W50" s="407">
        <f>(W49+W51)/2</f>
        <v>0.25700000000000001</v>
      </c>
      <c r="X50"/>
      <c r="Y50"/>
      <c r="Z50"/>
      <c r="AA50"/>
      <c r="AB50"/>
      <c r="AC50" s="405">
        <f t="shared" ref="AC50" si="46">(AC49+AC51)/2</f>
        <v>34.35</v>
      </c>
      <c r="AD50"/>
      <c r="AE50"/>
      <c r="AF50"/>
      <c r="AG50"/>
      <c r="AH50" s="406">
        <f t="shared" ref="AH50" si="47">(AH49+AH51)/2</f>
        <v>73.7</v>
      </c>
      <c r="AI50"/>
      <c r="AJ50" s="406">
        <f t="shared" ref="AJ50" si="48">(AJ49+AJ51)/2</f>
        <v>24.15</v>
      </c>
      <c r="AK50"/>
      <c r="AL50" s="406">
        <f t="shared" ref="AL50:AM50" si="49">(AL49+AL51)/2</f>
        <v>7.1999999999999993</v>
      </c>
      <c r="AM50" s="407">
        <f t="shared" si="49"/>
        <v>7.9000000000000001E-2</v>
      </c>
      <c r="AN50"/>
      <c r="AO50" s="406">
        <f t="shared" ref="AO50" si="50">(AO49+AO51)/2</f>
        <v>2.8499999999999996</v>
      </c>
      <c r="AP50" s="405">
        <f t="shared" si="36"/>
        <v>48.908888888888853</v>
      </c>
      <c r="AQ50" s="405">
        <f t="shared" si="36"/>
        <v>0.12583333333333335</v>
      </c>
      <c r="AR50"/>
      <c r="AS50"/>
      <c r="AT50"/>
      <c r="AU50"/>
      <c r="AV50" s="368">
        <v>15.167999999999999</v>
      </c>
      <c r="AW50" s="410">
        <v>13.952</v>
      </c>
      <c r="AX50"/>
      <c r="AY50"/>
      <c r="AZ50"/>
      <c r="BA50"/>
      <c r="BB50"/>
      <c r="BC50"/>
      <c r="BD50" s="405">
        <f>(BD49+BD51)/2</f>
        <v>31.92</v>
      </c>
      <c r="BE50" s="405">
        <f>(BE49+BE51)/2</f>
        <v>6.45</v>
      </c>
      <c r="BF50" s="405">
        <f>(BF49+BF51)/2</f>
        <v>10.9</v>
      </c>
    </row>
    <row r="51" spans="1:58" x14ac:dyDescent="0.25">
      <c r="A51" s="232">
        <v>39861</v>
      </c>
      <c r="B51" s="413">
        <v>5.71</v>
      </c>
      <c r="C51" s="344">
        <v>5.1100000000000003</v>
      </c>
      <c r="D51"/>
      <c r="E51"/>
      <c r="F51"/>
      <c r="G51"/>
      <c r="H51"/>
      <c r="I51" s="405">
        <f>(I49+I50)/2</f>
        <v>1.88</v>
      </c>
      <c r="J51"/>
      <c r="K51"/>
      <c r="L51"/>
      <c r="M51"/>
      <c r="N51" s="344">
        <v>45</v>
      </c>
      <c r="O51"/>
      <c r="P51"/>
      <c r="Q51"/>
      <c r="R51" s="347">
        <v>0</v>
      </c>
      <c r="S51" s="345">
        <v>0.35399999999999998</v>
      </c>
      <c r="T51"/>
      <c r="U51"/>
      <c r="V51" s="345">
        <v>0.113</v>
      </c>
      <c r="W51" s="345">
        <v>0.3</v>
      </c>
      <c r="X51"/>
      <c r="Y51"/>
      <c r="Z51"/>
      <c r="AA51"/>
      <c r="AB51"/>
      <c r="AC51" s="344">
        <v>34.1</v>
      </c>
      <c r="AD51"/>
      <c r="AE51"/>
      <c r="AF51"/>
      <c r="AG51"/>
      <c r="AH51" s="347">
        <v>68.2</v>
      </c>
      <c r="AI51"/>
      <c r="AJ51" s="347">
        <v>23.4</v>
      </c>
      <c r="AK51"/>
      <c r="AL51" s="347">
        <v>7.1</v>
      </c>
      <c r="AM51" s="345">
        <v>7.3999999999999996E-2</v>
      </c>
      <c r="AN51"/>
      <c r="AO51" s="347">
        <v>2.8</v>
      </c>
      <c r="AP51" s="405">
        <f t="shared" si="36"/>
        <v>48.908888888888853</v>
      </c>
      <c r="AQ51" s="405">
        <f t="shared" si="36"/>
        <v>0.12583333333333335</v>
      </c>
      <c r="AR51"/>
      <c r="AS51"/>
      <c r="AT51"/>
      <c r="AU51"/>
      <c r="AV51" s="368">
        <v>15.167999999999999</v>
      </c>
      <c r="AW51" s="410">
        <v>13.952</v>
      </c>
      <c r="AX51"/>
      <c r="AY51"/>
      <c r="AZ51"/>
      <c r="BA51"/>
      <c r="BB51"/>
      <c r="BC51"/>
      <c r="BD51" s="344">
        <v>35.1</v>
      </c>
      <c r="BE51" s="344">
        <v>6.5</v>
      </c>
      <c r="BF51" s="344">
        <v>11</v>
      </c>
    </row>
    <row r="52" spans="1:58" x14ac:dyDescent="0.25">
      <c r="A52" s="232">
        <v>39862</v>
      </c>
      <c r="B52" s="413">
        <v>5.89</v>
      </c>
      <c r="C52" s="344">
        <v>5.4</v>
      </c>
      <c r="D52"/>
      <c r="E52"/>
      <c r="F52"/>
      <c r="G52"/>
      <c r="H52"/>
      <c r="I52" s="344">
        <v>2.12</v>
      </c>
      <c r="J52"/>
      <c r="K52"/>
      <c r="L52"/>
      <c r="M52"/>
      <c r="N52" s="344">
        <v>40</v>
      </c>
      <c r="O52"/>
      <c r="P52"/>
      <c r="Q52"/>
      <c r="R52" s="347">
        <v>0</v>
      </c>
      <c r="S52" s="345">
        <v>0.34899999999999998</v>
      </c>
      <c r="T52"/>
      <c r="U52"/>
      <c r="V52" s="345">
        <v>0.126</v>
      </c>
      <c r="W52" s="345">
        <v>0.183</v>
      </c>
      <c r="X52"/>
      <c r="Y52"/>
      <c r="Z52"/>
      <c r="AA52"/>
      <c r="AB52"/>
      <c r="AC52" s="344">
        <v>37</v>
      </c>
      <c r="AD52"/>
      <c r="AE52"/>
      <c r="AF52"/>
      <c r="AG52"/>
      <c r="AH52" s="347">
        <v>74</v>
      </c>
      <c r="AI52"/>
      <c r="AJ52" s="347">
        <v>25.6</v>
      </c>
      <c r="AK52"/>
      <c r="AL52" s="347">
        <v>6.9</v>
      </c>
      <c r="AM52" s="345">
        <v>6.2E-2</v>
      </c>
      <c r="AN52"/>
      <c r="AO52" s="347">
        <v>2.9</v>
      </c>
      <c r="AP52" s="405">
        <f t="shared" ref="AP52:AQ67" si="51">(AP54+AP53)/2</f>
        <v>48.908888888888853</v>
      </c>
      <c r="AQ52" s="405">
        <f t="shared" si="51"/>
        <v>0.12583333333333335</v>
      </c>
      <c r="AR52"/>
      <c r="AS52"/>
      <c r="AT52"/>
      <c r="AU52"/>
      <c r="AV52" s="368">
        <v>15.167999999999999</v>
      </c>
      <c r="AW52" s="410">
        <v>13.952</v>
      </c>
      <c r="AX52"/>
      <c r="AY52"/>
      <c r="AZ52"/>
      <c r="BA52"/>
      <c r="BB52"/>
      <c r="BC52"/>
      <c r="BD52" s="344">
        <v>35.07</v>
      </c>
      <c r="BE52" s="344">
        <v>6.3</v>
      </c>
      <c r="BF52" s="344">
        <v>11</v>
      </c>
    </row>
    <row r="53" spans="1:58" x14ac:dyDescent="0.25">
      <c r="A53" s="232">
        <v>39863</v>
      </c>
      <c r="B53" s="344">
        <v>6.18</v>
      </c>
      <c r="C53" s="344">
        <v>5.31</v>
      </c>
      <c r="D53"/>
      <c r="E53"/>
      <c r="F53"/>
      <c r="G53"/>
      <c r="H53"/>
      <c r="I53" s="344">
        <v>2.15</v>
      </c>
      <c r="J53"/>
      <c r="K53"/>
      <c r="L53"/>
      <c r="M53"/>
      <c r="N53" s="344">
        <v>42</v>
      </c>
      <c r="O53"/>
      <c r="P53"/>
      <c r="Q53"/>
      <c r="R53" s="347">
        <v>0</v>
      </c>
      <c r="S53" s="345">
        <v>0.34200000000000003</v>
      </c>
      <c r="T53"/>
      <c r="U53"/>
      <c r="V53" s="345">
        <v>0.114</v>
      </c>
      <c r="W53" s="345">
        <v>0.154</v>
      </c>
      <c r="X53"/>
      <c r="Y53"/>
      <c r="Z53"/>
      <c r="AA53"/>
      <c r="AB53"/>
      <c r="AC53" s="344">
        <v>37.700000000000003</v>
      </c>
      <c r="AD53"/>
      <c r="AE53"/>
      <c r="AF53"/>
      <c r="AG53"/>
      <c r="AH53" s="347">
        <v>75.400000000000006</v>
      </c>
      <c r="AI53"/>
      <c r="AJ53" s="347">
        <v>24.8</v>
      </c>
      <c r="AK53"/>
      <c r="AL53" s="347">
        <v>7</v>
      </c>
      <c r="AM53" s="345">
        <v>6.8000000000000005E-2</v>
      </c>
      <c r="AN53"/>
      <c r="AO53" s="347">
        <v>2.8</v>
      </c>
      <c r="AP53" s="405">
        <f t="shared" si="51"/>
        <v>48.908888888888853</v>
      </c>
      <c r="AQ53" s="405">
        <f t="shared" si="51"/>
        <v>0.12583333333333335</v>
      </c>
      <c r="AR53"/>
      <c r="AS53"/>
      <c r="AT53"/>
      <c r="AU53"/>
      <c r="AV53" s="368">
        <v>15.167999999999999</v>
      </c>
      <c r="AW53" s="410">
        <v>13.952</v>
      </c>
      <c r="AX53"/>
      <c r="AY53"/>
      <c r="AZ53"/>
      <c r="BA53"/>
      <c r="BB53"/>
      <c r="BC53"/>
      <c r="BD53" s="344">
        <v>34.630000000000003</v>
      </c>
      <c r="BE53" s="344">
        <v>6.3</v>
      </c>
      <c r="BF53" s="344">
        <v>11</v>
      </c>
    </row>
    <row r="54" spans="1:58" x14ac:dyDescent="0.25">
      <c r="A54" s="232">
        <v>39864</v>
      </c>
      <c r="B54" s="344">
        <v>6.22</v>
      </c>
      <c r="C54" s="344">
        <v>5.64</v>
      </c>
      <c r="D54"/>
      <c r="E54"/>
      <c r="F54"/>
      <c r="G54"/>
      <c r="H54"/>
      <c r="I54" s="344">
        <v>1.96</v>
      </c>
      <c r="J54"/>
      <c r="K54"/>
      <c r="L54"/>
      <c r="M54"/>
      <c r="N54" s="344">
        <v>43</v>
      </c>
      <c r="O54"/>
      <c r="P54"/>
      <c r="Q54"/>
      <c r="R54" s="347">
        <v>0</v>
      </c>
      <c r="S54" s="345">
        <v>0.33400000000000002</v>
      </c>
      <c r="T54"/>
      <c r="U54"/>
      <c r="V54" s="345">
        <v>0.124</v>
      </c>
      <c r="W54" s="345">
        <v>0.156</v>
      </c>
      <c r="X54"/>
      <c r="Y54"/>
      <c r="Z54"/>
      <c r="AA54"/>
      <c r="AB54"/>
      <c r="AC54" s="344">
        <v>35.1</v>
      </c>
      <c r="AD54"/>
      <c r="AE54"/>
      <c r="AF54"/>
      <c r="AG54"/>
      <c r="AH54" s="347">
        <v>71</v>
      </c>
      <c r="AI54"/>
      <c r="AJ54" s="347">
        <v>24.8</v>
      </c>
      <c r="AK54"/>
      <c r="AL54" s="347">
        <v>7.1</v>
      </c>
      <c r="AM54" s="345">
        <v>9.0999999999999998E-2</v>
      </c>
      <c r="AN54"/>
      <c r="AO54" s="347">
        <v>3.2</v>
      </c>
      <c r="AP54" s="405">
        <f t="shared" si="51"/>
        <v>48.908888888888853</v>
      </c>
      <c r="AQ54" s="405">
        <f t="shared" si="51"/>
        <v>0.12583333333333335</v>
      </c>
      <c r="AR54"/>
      <c r="AS54"/>
      <c r="AT54"/>
      <c r="AU54"/>
      <c r="AV54" s="368">
        <v>15.167999999999999</v>
      </c>
      <c r="AW54" s="410">
        <v>13.952</v>
      </c>
      <c r="AX54"/>
      <c r="AY54"/>
      <c r="AZ54"/>
      <c r="BA54"/>
      <c r="BB54"/>
      <c r="BC54"/>
      <c r="BD54" s="344">
        <v>22.61</v>
      </c>
      <c r="BE54" s="344">
        <v>6</v>
      </c>
      <c r="BF54" s="344">
        <v>11</v>
      </c>
    </row>
    <row r="55" spans="1:58" x14ac:dyDescent="0.25">
      <c r="A55" s="232">
        <v>39865</v>
      </c>
      <c r="B55" s="344">
        <v>5.96</v>
      </c>
      <c r="C55" s="344">
        <v>5.42</v>
      </c>
      <c r="D55"/>
      <c r="E55"/>
      <c r="F55"/>
      <c r="G55"/>
      <c r="H55"/>
      <c r="I55" s="344">
        <v>2.46</v>
      </c>
      <c r="J55"/>
      <c r="K55"/>
      <c r="L55"/>
      <c r="M55"/>
      <c r="N55" s="344">
        <v>40</v>
      </c>
      <c r="O55"/>
      <c r="P55"/>
      <c r="Q55"/>
      <c r="R55" s="347">
        <v>0</v>
      </c>
      <c r="S55" s="345">
        <v>0.34799999999999998</v>
      </c>
      <c r="T55"/>
      <c r="U55"/>
      <c r="V55" s="345">
        <v>7.5999999999999998E-2</v>
      </c>
      <c r="W55" s="345">
        <v>0.14799999999999999</v>
      </c>
      <c r="X55"/>
      <c r="Y55"/>
      <c r="Z55"/>
      <c r="AA55"/>
      <c r="AB55"/>
      <c r="AC55" s="344">
        <v>38.6</v>
      </c>
      <c r="AD55"/>
      <c r="AE55"/>
      <c r="AF55"/>
      <c r="AG55"/>
      <c r="AH55" s="347">
        <v>76.8</v>
      </c>
      <c r="AI55"/>
      <c r="AJ55" s="347">
        <v>24.1</v>
      </c>
      <c r="AK55"/>
      <c r="AL55" s="347">
        <v>7.6</v>
      </c>
      <c r="AM55" s="345">
        <v>7.3999999999999996E-2</v>
      </c>
      <c r="AN55"/>
      <c r="AO55" s="347">
        <v>2.9</v>
      </c>
      <c r="AP55" s="405">
        <f t="shared" si="51"/>
        <v>48.908888888888853</v>
      </c>
      <c r="AQ55" s="405">
        <f t="shared" si="51"/>
        <v>0.12583333333333335</v>
      </c>
      <c r="AR55"/>
      <c r="AS55"/>
      <c r="AT55"/>
      <c r="AU55"/>
      <c r="AV55" s="368">
        <v>15.167999999999999</v>
      </c>
      <c r="AW55" s="410">
        <v>13.952</v>
      </c>
      <c r="AX55"/>
      <c r="AY55"/>
      <c r="AZ55"/>
      <c r="BA55"/>
      <c r="BB55"/>
      <c r="BC55"/>
      <c r="BD55" s="344">
        <v>32.86</v>
      </c>
      <c r="BE55" s="344">
        <v>5.8</v>
      </c>
      <c r="BF55" s="344">
        <v>11</v>
      </c>
    </row>
    <row r="56" spans="1:58" x14ac:dyDescent="0.25">
      <c r="A56" s="232">
        <v>39866</v>
      </c>
      <c r="B56" s="344">
        <v>6.23</v>
      </c>
      <c r="C56" s="344">
        <v>5.55</v>
      </c>
      <c r="D56"/>
      <c r="E56"/>
      <c r="F56"/>
      <c r="G56"/>
      <c r="H56"/>
      <c r="I56" s="405">
        <f>(I54+I55)/2</f>
        <v>2.21</v>
      </c>
      <c r="J56"/>
      <c r="K56"/>
      <c r="L56"/>
      <c r="M56"/>
      <c r="N56" s="344">
        <v>40</v>
      </c>
      <c r="O56"/>
      <c r="P56"/>
      <c r="Q56"/>
      <c r="R56" s="347">
        <v>0</v>
      </c>
      <c r="S56" s="345">
        <v>0.36</v>
      </c>
      <c r="T56"/>
      <c r="U56"/>
      <c r="V56" s="345">
        <v>0.14099999999999999</v>
      </c>
      <c r="W56" s="345">
        <v>0.189</v>
      </c>
      <c r="X56"/>
      <c r="Y56"/>
      <c r="Z56"/>
      <c r="AA56"/>
      <c r="AB56"/>
      <c r="AC56" s="344">
        <v>36.799999999999997</v>
      </c>
      <c r="AD56"/>
      <c r="AE56"/>
      <c r="AF56"/>
      <c r="AG56"/>
      <c r="AH56" s="347">
        <v>73.7</v>
      </c>
      <c r="AI56"/>
      <c r="AJ56" s="347">
        <v>26.3</v>
      </c>
      <c r="AK56"/>
      <c r="AL56" s="347">
        <v>9.6999999999999993</v>
      </c>
      <c r="AM56" s="345">
        <v>1.7000000000000001E-2</v>
      </c>
      <c r="AN56"/>
      <c r="AO56" s="347">
        <v>2.9</v>
      </c>
      <c r="AP56" s="405">
        <f t="shared" si="51"/>
        <v>48.908888888888853</v>
      </c>
      <c r="AQ56" s="405">
        <f t="shared" si="51"/>
        <v>0.12583333333333335</v>
      </c>
      <c r="AR56"/>
      <c r="AS56"/>
      <c r="AT56"/>
      <c r="AU56"/>
      <c r="AV56" s="368">
        <v>15.167999999999999</v>
      </c>
      <c r="AW56" s="410">
        <v>13.952</v>
      </c>
      <c r="AX56"/>
      <c r="AY56"/>
      <c r="AZ56"/>
      <c r="BA56"/>
      <c r="BB56"/>
      <c r="BC56"/>
      <c r="BD56" s="344">
        <v>33.33</v>
      </c>
      <c r="BE56" s="344">
        <v>5</v>
      </c>
      <c r="BF56" s="344">
        <v>11</v>
      </c>
    </row>
    <row r="57" spans="1:58" x14ac:dyDescent="0.25">
      <c r="A57" s="232">
        <v>39867</v>
      </c>
      <c r="B57" s="405">
        <f>(B56+B58)/2</f>
        <v>6.16</v>
      </c>
      <c r="C57" s="405">
        <f>(C56+C58)/2</f>
        <v>5.4849999999999994</v>
      </c>
      <c r="D57"/>
      <c r="E57"/>
      <c r="F57"/>
      <c r="G57"/>
      <c r="H57"/>
      <c r="I57" s="405">
        <f>(I55+I56)/2</f>
        <v>2.335</v>
      </c>
      <c r="J57"/>
      <c r="K57"/>
      <c r="L57"/>
      <c r="M57"/>
      <c r="N57" s="405">
        <f>(N56+N58)/2</f>
        <v>44</v>
      </c>
      <c r="O57"/>
      <c r="P57"/>
      <c r="Q57"/>
      <c r="R57" s="406">
        <v>0</v>
      </c>
      <c r="S57" s="407">
        <f>(S56+S58)/2</f>
        <v>0.36199999999999999</v>
      </c>
      <c r="T57"/>
      <c r="U57"/>
      <c r="V57" s="407">
        <f t="shared" ref="V57" si="52">(V56+V58)/2</f>
        <v>0.11199999999999999</v>
      </c>
      <c r="W57" s="407">
        <f>(W56+W58)/2</f>
        <v>0.22700000000000001</v>
      </c>
      <c r="X57"/>
      <c r="Y57"/>
      <c r="Z57"/>
      <c r="AA57"/>
      <c r="AB57"/>
      <c r="AC57" s="405">
        <f t="shared" ref="AC57" si="53">(AC56+AC58)/2</f>
        <v>35.849999999999994</v>
      </c>
      <c r="AD57"/>
      <c r="AE57"/>
      <c r="AF57"/>
      <c r="AG57"/>
      <c r="AH57" s="406">
        <f t="shared" ref="AH57" si="54">(AH56+AH58)/2</f>
        <v>71.75</v>
      </c>
      <c r="AI57"/>
      <c r="AJ57" s="406">
        <f t="shared" ref="AJ57" si="55">(AJ56+AJ58)/2</f>
        <v>26.1</v>
      </c>
      <c r="AK57"/>
      <c r="AL57" s="406">
        <f t="shared" ref="AL57:AM57" si="56">(AL56+AL58)/2</f>
        <v>8.4499999999999993</v>
      </c>
      <c r="AM57" s="407">
        <f t="shared" si="56"/>
        <v>3.9E-2</v>
      </c>
      <c r="AN57"/>
      <c r="AO57" s="406">
        <f t="shared" ref="AO57" si="57">(AO56+AO58)/2</f>
        <v>3</v>
      </c>
      <c r="AP57" s="405">
        <f t="shared" si="51"/>
        <v>48.908888888888853</v>
      </c>
      <c r="AQ57" s="405">
        <f t="shared" si="51"/>
        <v>0.12583333333333335</v>
      </c>
      <c r="AR57"/>
      <c r="AS57"/>
      <c r="AT57"/>
      <c r="AU57"/>
      <c r="AV57" s="368">
        <v>15.167999999999999</v>
      </c>
      <c r="AW57" s="410">
        <v>13.952</v>
      </c>
      <c r="AX57"/>
      <c r="AY57"/>
      <c r="AZ57"/>
      <c r="BA57"/>
      <c r="BB57"/>
      <c r="BC57"/>
      <c r="BD57" s="405">
        <f>(BD56+BD58)/2</f>
        <v>32.994999999999997</v>
      </c>
      <c r="BE57" s="405">
        <f>(BE56+BE58)/2</f>
        <v>5</v>
      </c>
      <c r="BF57" s="405">
        <f>(BF56+BF58)/2</f>
        <v>11</v>
      </c>
    </row>
    <row r="58" spans="1:58" x14ac:dyDescent="0.25">
      <c r="A58" s="232">
        <v>39868</v>
      </c>
      <c r="B58" s="414">
        <v>6.09</v>
      </c>
      <c r="C58" s="414">
        <v>5.42</v>
      </c>
      <c r="D58"/>
      <c r="E58"/>
      <c r="F58"/>
      <c r="G58"/>
      <c r="H58"/>
      <c r="I58" s="414">
        <v>1.98</v>
      </c>
      <c r="J58"/>
      <c r="K58"/>
      <c r="L58"/>
      <c r="M58"/>
      <c r="N58" s="414">
        <v>48</v>
      </c>
      <c r="O58"/>
      <c r="P58"/>
      <c r="Q58"/>
      <c r="R58" s="415">
        <v>3</v>
      </c>
      <c r="S58" s="416">
        <v>0.36399999999999999</v>
      </c>
      <c r="T58"/>
      <c r="U58"/>
      <c r="V58" s="416">
        <v>8.3000000000000004E-2</v>
      </c>
      <c r="W58" s="416">
        <v>0.26500000000000001</v>
      </c>
      <c r="X58"/>
      <c r="Y58"/>
      <c r="Z58"/>
      <c r="AA58"/>
      <c r="AB58"/>
      <c r="AC58" s="414">
        <v>34.9</v>
      </c>
      <c r="AD58"/>
      <c r="AE58"/>
      <c r="AF58"/>
      <c r="AG58"/>
      <c r="AH58" s="415">
        <v>69.8</v>
      </c>
      <c r="AI58"/>
      <c r="AJ58" s="415">
        <v>25.9</v>
      </c>
      <c r="AK58"/>
      <c r="AL58" s="347">
        <v>7.2</v>
      </c>
      <c r="AM58" s="345">
        <v>6.0999999999999999E-2</v>
      </c>
      <c r="AN58"/>
      <c r="AO58" s="347">
        <v>3.1</v>
      </c>
      <c r="AP58" s="405">
        <f t="shared" si="51"/>
        <v>48.908888888888853</v>
      </c>
      <c r="AQ58" s="405">
        <f t="shared" si="51"/>
        <v>0.12583333333333335</v>
      </c>
      <c r="AR58"/>
      <c r="AS58"/>
      <c r="AT58"/>
      <c r="AU58"/>
      <c r="AV58" s="368">
        <v>15.167999999999999</v>
      </c>
      <c r="AW58" s="410">
        <v>13.952</v>
      </c>
      <c r="AX58"/>
      <c r="AY58"/>
      <c r="AZ58"/>
      <c r="BA58"/>
      <c r="BB58"/>
      <c r="BC58"/>
      <c r="BD58" s="344">
        <v>32.659999999999997</v>
      </c>
      <c r="BE58" s="344">
        <v>5</v>
      </c>
      <c r="BF58" s="246">
        <v>11</v>
      </c>
    </row>
    <row r="59" spans="1:58" x14ac:dyDescent="0.25">
      <c r="A59" s="232">
        <v>39869</v>
      </c>
      <c r="B59" s="344">
        <v>6.2</v>
      </c>
      <c r="C59" s="344">
        <v>5.24</v>
      </c>
      <c r="D59"/>
      <c r="E59"/>
      <c r="F59"/>
      <c r="G59"/>
      <c r="H59"/>
      <c r="I59" s="344">
        <v>1.94</v>
      </c>
      <c r="J59"/>
      <c r="K59"/>
      <c r="L59"/>
      <c r="M59"/>
      <c r="N59" s="344">
        <v>44</v>
      </c>
      <c r="O59"/>
      <c r="P59"/>
      <c r="Q59"/>
      <c r="R59" s="347">
        <v>0</v>
      </c>
      <c r="S59" s="345">
        <v>0.37</v>
      </c>
      <c r="T59"/>
      <c r="U59"/>
      <c r="V59" s="345">
        <v>0.11600000000000001</v>
      </c>
      <c r="W59" s="345">
        <v>0.22</v>
      </c>
      <c r="X59"/>
      <c r="Y59"/>
      <c r="Z59"/>
      <c r="AA59"/>
      <c r="AB59"/>
      <c r="AC59" s="344">
        <v>37.700000000000003</v>
      </c>
      <c r="AD59"/>
      <c r="AE59"/>
      <c r="AF59"/>
      <c r="AG59"/>
      <c r="AH59" s="347">
        <v>75.400000000000006</v>
      </c>
      <c r="AI59"/>
      <c r="AJ59" s="347">
        <v>24.4</v>
      </c>
      <c r="AK59"/>
      <c r="AL59" s="347">
        <v>7.3</v>
      </c>
      <c r="AM59" s="345">
        <v>4.2999999999999997E-2</v>
      </c>
      <c r="AN59"/>
      <c r="AO59" s="347">
        <v>3.1</v>
      </c>
      <c r="AP59" s="405">
        <f t="shared" si="51"/>
        <v>48.908888888888853</v>
      </c>
      <c r="AQ59" s="405">
        <f t="shared" si="51"/>
        <v>0.12583333333333335</v>
      </c>
      <c r="AR59"/>
      <c r="AS59"/>
      <c r="AT59"/>
      <c r="AU59"/>
      <c r="AV59" s="368">
        <v>15.167999999999999</v>
      </c>
      <c r="AW59" s="410">
        <v>13.952</v>
      </c>
      <c r="AX59"/>
      <c r="AY59"/>
      <c r="AZ59"/>
      <c r="BA59"/>
      <c r="BB59"/>
      <c r="BC59"/>
      <c r="BD59" s="344">
        <v>33.47</v>
      </c>
      <c r="BE59" s="344">
        <v>4.8</v>
      </c>
      <c r="BF59" s="344">
        <v>11.6</v>
      </c>
    </row>
    <row r="60" spans="1:58" x14ac:dyDescent="0.25">
      <c r="A60" s="232">
        <v>39870</v>
      </c>
      <c r="B60" s="344">
        <v>6.01</v>
      </c>
      <c r="C60" s="344">
        <v>5.41</v>
      </c>
      <c r="D60"/>
      <c r="E60"/>
      <c r="F60"/>
      <c r="G60"/>
      <c r="H60"/>
      <c r="I60" s="344">
        <v>1.93</v>
      </c>
      <c r="J60"/>
      <c r="K60"/>
      <c r="L60"/>
      <c r="M60"/>
      <c r="N60" s="344">
        <v>42</v>
      </c>
      <c r="O60"/>
      <c r="P60"/>
      <c r="Q60"/>
      <c r="R60" s="347">
        <v>0</v>
      </c>
      <c r="S60" s="345">
        <v>0.35599999999999998</v>
      </c>
      <c r="T60"/>
      <c r="U60"/>
      <c r="V60" s="345">
        <v>0.106</v>
      </c>
      <c r="W60" s="345">
        <v>0.27400000000000002</v>
      </c>
      <c r="X60"/>
      <c r="Y60"/>
      <c r="Z60"/>
      <c r="AA60"/>
      <c r="AB60"/>
      <c r="AC60" s="344">
        <v>35.799999999999997</v>
      </c>
      <c r="AD60"/>
      <c r="AE60"/>
      <c r="AF60"/>
      <c r="AG60"/>
      <c r="AH60" s="347">
        <v>71.599999999999994</v>
      </c>
      <c r="AI60"/>
      <c r="AJ60" s="347">
        <v>23</v>
      </c>
      <c r="AK60"/>
      <c r="AL60" s="347">
        <v>9.9</v>
      </c>
      <c r="AM60" s="345">
        <v>3.9E-2</v>
      </c>
      <c r="AN60"/>
      <c r="AO60" s="347">
        <v>3</v>
      </c>
      <c r="AP60" s="405">
        <f t="shared" si="51"/>
        <v>48.908888888888853</v>
      </c>
      <c r="AQ60" s="405">
        <f t="shared" si="51"/>
        <v>0.12583333333333335</v>
      </c>
      <c r="AR60"/>
      <c r="AS60"/>
      <c r="AT60"/>
      <c r="AU60"/>
      <c r="AV60" s="368">
        <v>15.167999999999999</v>
      </c>
      <c r="AW60" s="410">
        <v>13.952</v>
      </c>
      <c r="AX60"/>
      <c r="AY60"/>
      <c r="AZ60"/>
      <c r="BA60"/>
      <c r="BB60"/>
      <c r="BC60"/>
      <c r="BD60" s="344">
        <v>32.39</v>
      </c>
      <c r="BE60" s="344">
        <v>4.3</v>
      </c>
      <c r="BF60" s="344">
        <v>12</v>
      </c>
    </row>
    <row r="61" spans="1:58" x14ac:dyDescent="0.25">
      <c r="A61" s="232">
        <v>39871</v>
      </c>
      <c r="B61" s="344">
        <v>6.23</v>
      </c>
      <c r="C61" s="344">
        <v>5.37</v>
      </c>
      <c r="D61"/>
      <c r="E61"/>
      <c r="F61"/>
      <c r="G61"/>
      <c r="H61"/>
      <c r="I61" s="344">
        <v>1.96</v>
      </c>
      <c r="J61"/>
      <c r="K61"/>
      <c r="L61"/>
      <c r="M61"/>
      <c r="N61" s="344">
        <v>43</v>
      </c>
      <c r="O61"/>
      <c r="P61"/>
      <c r="Q61"/>
      <c r="R61" s="347">
        <v>0</v>
      </c>
      <c r="S61" s="345">
        <v>0.30599999999999999</v>
      </c>
      <c r="T61"/>
      <c r="U61"/>
      <c r="V61" s="345">
        <v>8.7999999999999995E-2</v>
      </c>
      <c r="W61" s="345">
        <v>0.20300000000000001</v>
      </c>
      <c r="X61"/>
      <c r="Y61"/>
      <c r="Z61"/>
      <c r="AA61"/>
      <c r="AB61"/>
      <c r="AC61" s="344">
        <v>37</v>
      </c>
      <c r="AD61"/>
      <c r="AE61"/>
      <c r="AF61"/>
      <c r="AG61"/>
      <c r="AH61" s="347">
        <v>74</v>
      </c>
      <c r="AI61"/>
      <c r="AJ61" s="347">
        <v>25.3</v>
      </c>
      <c r="AK61"/>
      <c r="AL61" s="347">
        <v>9.1999999999999993</v>
      </c>
      <c r="AM61" s="345">
        <v>3.6999999999999998E-2</v>
      </c>
      <c r="AN61"/>
      <c r="AO61" s="347">
        <v>3</v>
      </c>
      <c r="AP61" s="405">
        <f t="shared" si="51"/>
        <v>48.908888888888853</v>
      </c>
      <c r="AQ61" s="405">
        <f t="shared" si="51"/>
        <v>0.12583333333333335</v>
      </c>
      <c r="AR61"/>
      <c r="AS61"/>
      <c r="AT61"/>
      <c r="AU61"/>
      <c r="AV61" s="368">
        <v>15.167999999999999</v>
      </c>
      <c r="AW61" s="410">
        <v>13.952</v>
      </c>
      <c r="AX61"/>
      <c r="AY61"/>
      <c r="AZ61"/>
      <c r="BA61"/>
      <c r="BB61"/>
      <c r="BC61"/>
      <c r="BD61" s="344">
        <v>31.92</v>
      </c>
      <c r="BE61" s="344">
        <v>5</v>
      </c>
      <c r="BF61" s="344">
        <v>12.7</v>
      </c>
    </row>
    <row r="62" spans="1:58" x14ac:dyDescent="0.25">
      <c r="A62" s="232">
        <v>39872</v>
      </c>
      <c r="B62" s="344">
        <v>6.11</v>
      </c>
      <c r="C62" s="344">
        <v>5.37</v>
      </c>
      <c r="D62"/>
      <c r="E62"/>
      <c r="F62"/>
      <c r="G62"/>
      <c r="H62"/>
      <c r="I62" s="405">
        <f>(I60+I61)/2</f>
        <v>1.9449999999999998</v>
      </c>
      <c r="J62"/>
      <c r="K62"/>
      <c r="L62"/>
      <c r="M62"/>
      <c r="N62" s="344">
        <v>35</v>
      </c>
      <c r="O62"/>
      <c r="P62"/>
      <c r="Q62"/>
      <c r="R62" s="347">
        <v>0</v>
      </c>
      <c r="S62" s="345">
        <v>0.27700000000000002</v>
      </c>
      <c r="T62"/>
      <c r="U62"/>
      <c r="V62" s="345">
        <v>9.9000000000000005E-2</v>
      </c>
      <c r="W62" s="345">
        <v>0.17399999999999999</v>
      </c>
      <c r="X62"/>
      <c r="Y62"/>
      <c r="Z62"/>
      <c r="AA62"/>
      <c r="AB62"/>
      <c r="AC62" s="344">
        <v>37.299999999999997</v>
      </c>
      <c r="AD62"/>
      <c r="AE62"/>
      <c r="AF62"/>
      <c r="AG62"/>
      <c r="AH62" s="347">
        <v>74.599999999999994</v>
      </c>
      <c r="AI62"/>
      <c r="AJ62" s="347">
        <v>25.2</v>
      </c>
      <c r="AK62"/>
      <c r="AL62" s="347">
        <v>8.6</v>
      </c>
      <c r="AM62" s="345">
        <v>4.9000000000000002E-2</v>
      </c>
      <c r="AN62"/>
      <c r="AO62" s="347">
        <v>3</v>
      </c>
      <c r="AP62" s="405">
        <f t="shared" si="51"/>
        <v>48.908888888888853</v>
      </c>
      <c r="AQ62" s="405">
        <f t="shared" si="51"/>
        <v>0.12583333333333335</v>
      </c>
      <c r="AR62"/>
      <c r="AS62"/>
      <c r="AT62"/>
      <c r="AU62"/>
      <c r="AV62" s="368">
        <v>15.167999999999999</v>
      </c>
      <c r="AW62" s="410">
        <v>13.952</v>
      </c>
      <c r="AX62"/>
      <c r="AY62"/>
      <c r="AZ62"/>
      <c r="BA62"/>
      <c r="BB62"/>
      <c r="BC62"/>
      <c r="BD62" s="344">
        <v>33.159999999999997</v>
      </c>
      <c r="BE62" s="344">
        <v>5.3</v>
      </c>
      <c r="BF62" s="344">
        <v>12.7</v>
      </c>
    </row>
    <row r="63" spans="1:58" x14ac:dyDescent="0.25">
      <c r="A63" s="232">
        <v>39873</v>
      </c>
      <c r="B63" s="405">
        <f>(B62+B64)/2</f>
        <v>6.1</v>
      </c>
      <c r="C63" s="405">
        <f>(C62+C64)/2</f>
        <v>5.3949999999999996</v>
      </c>
      <c r="D63"/>
      <c r="E63"/>
      <c r="F63"/>
      <c r="G63"/>
      <c r="H63"/>
      <c r="I63" s="405">
        <f>(I61+I62)/2</f>
        <v>1.9524999999999999</v>
      </c>
      <c r="J63"/>
      <c r="K63"/>
      <c r="L63"/>
      <c r="M63"/>
      <c r="N63" s="405">
        <f>(N62+N64)/2</f>
        <v>37.5</v>
      </c>
      <c r="O63"/>
      <c r="P63"/>
      <c r="Q63"/>
      <c r="R63" s="406">
        <f>(R62+R64)/2</f>
        <v>0</v>
      </c>
      <c r="S63" s="407">
        <f>(S62+S64)/2</f>
        <v>0.26350000000000001</v>
      </c>
      <c r="T63"/>
      <c r="U63"/>
      <c r="V63" s="407">
        <f t="shared" ref="V63" si="58">(V62+V64)/2</f>
        <v>9.7000000000000003E-2</v>
      </c>
      <c r="W63" s="407">
        <f>(W62+W64)/2</f>
        <v>0.17049999999999998</v>
      </c>
      <c r="X63"/>
      <c r="Y63"/>
      <c r="Z63"/>
      <c r="AA63"/>
      <c r="AB63"/>
      <c r="AC63" s="405">
        <f t="shared" ref="AC63" si="59">(AC62+AC64)/2</f>
        <v>36.25</v>
      </c>
      <c r="AD63"/>
      <c r="AE63"/>
      <c r="AF63"/>
      <c r="AG63"/>
      <c r="AH63" s="406">
        <f t="shared" ref="AH63" si="60">(AH62+AH64)/2</f>
        <v>72.5</v>
      </c>
      <c r="AI63"/>
      <c r="AJ63" s="406">
        <f t="shared" ref="AJ63" si="61">(AJ62+AJ64)/2</f>
        <v>26.299999999999997</v>
      </c>
      <c r="AK63"/>
      <c r="AL63" s="406">
        <f t="shared" ref="AL63:AM63" si="62">(AL62+AL64)/2</f>
        <v>8.75</v>
      </c>
      <c r="AM63" s="407">
        <f t="shared" si="62"/>
        <v>4.0500000000000001E-2</v>
      </c>
      <c r="AN63"/>
      <c r="AO63" s="406">
        <f t="shared" ref="AO63" si="63">(AO62+AO64)/2</f>
        <v>3</v>
      </c>
      <c r="AP63" s="405">
        <f t="shared" si="51"/>
        <v>48.908888888888853</v>
      </c>
      <c r="AQ63" s="405">
        <f t="shared" si="51"/>
        <v>0.12583333333333335</v>
      </c>
      <c r="AR63"/>
      <c r="AS63"/>
      <c r="AT63"/>
      <c r="AU63"/>
      <c r="AV63" s="368">
        <v>15.167999999999999</v>
      </c>
      <c r="AW63" s="410">
        <v>13.952</v>
      </c>
      <c r="AX63"/>
      <c r="AY63"/>
      <c r="AZ63"/>
      <c r="BA63"/>
      <c r="BB63"/>
      <c r="BC63"/>
      <c r="BD63" s="405">
        <f>(BD62+BD64)/2</f>
        <v>32.769999999999996</v>
      </c>
      <c r="BE63" s="405">
        <f>(BE62+BE64)/2</f>
        <v>5.3</v>
      </c>
      <c r="BF63" s="405">
        <f>(BF62+BF64)/2</f>
        <v>12.7</v>
      </c>
    </row>
    <row r="64" spans="1:58" x14ac:dyDescent="0.25">
      <c r="A64" s="232">
        <v>39874</v>
      </c>
      <c r="B64" s="344">
        <v>6.09</v>
      </c>
      <c r="C64" s="344">
        <v>5.42</v>
      </c>
      <c r="D64"/>
      <c r="E64"/>
      <c r="F64"/>
      <c r="G64"/>
      <c r="H64"/>
      <c r="I64" s="405">
        <f>(I62+I63)/2</f>
        <v>1.94875</v>
      </c>
      <c r="J64"/>
      <c r="K64"/>
      <c r="L64"/>
      <c r="M64"/>
      <c r="N64" s="344">
        <v>40</v>
      </c>
      <c r="O64"/>
      <c r="P64"/>
      <c r="Q64"/>
      <c r="R64" s="347">
        <v>0</v>
      </c>
      <c r="S64" s="345">
        <v>0.25</v>
      </c>
      <c r="T64"/>
      <c r="U64"/>
      <c r="V64" s="345">
        <v>9.5000000000000001E-2</v>
      </c>
      <c r="W64" s="345">
        <v>0.16700000000000001</v>
      </c>
      <c r="X64"/>
      <c r="Y64"/>
      <c r="Z64"/>
      <c r="AA64"/>
      <c r="AB64"/>
      <c r="AC64" s="344">
        <v>35.200000000000003</v>
      </c>
      <c r="AD64"/>
      <c r="AE64"/>
      <c r="AF64"/>
      <c r="AG64"/>
      <c r="AH64" s="347">
        <v>70.400000000000006</v>
      </c>
      <c r="AI64"/>
      <c r="AJ64" s="347">
        <v>27.4</v>
      </c>
      <c r="AK64"/>
      <c r="AL64" s="347">
        <v>8.9</v>
      </c>
      <c r="AM64" s="345">
        <v>3.2000000000000001E-2</v>
      </c>
      <c r="AN64"/>
      <c r="AO64" s="347">
        <v>3</v>
      </c>
      <c r="AP64" s="405">
        <f t="shared" si="51"/>
        <v>48.908888888888853</v>
      </c>
      <c r="AQ64" s="405">
        <f t="shared" si="51"/>
        <v>0.12583333333333335</v>
      </c>
      <c r="AR64"/>
      <c r="AS64"/>
      <c r="AT64"/>
      <c r="AU64"/>
      <c r="AV64" s="345">
        <v>14.977</v>
      </c>
      <c r="AW64" s="417">
        <v>13.804</v>
      </c>
      <c r="AX64"/>
      <c r="AY64"/>
      <c r="AZ64"/>
      <c r="BA64"/>
      <c r="BB64"/>
      <c r="BC64"/>
      <c r="BD64" s="344">
        <v>32.380000000000003</v>
      </c>
      <c r="BE64" s="344">
        <v>5.3</v>
      </c>
      <c r="BF64" s="344">
        <v>12.7</v>
      </c>
    </row>
    <row r="65" spans="1:58" x14ac:dyDescent="0.25">
      <c r="A65" s="232">
        <v>39875</v>
      </c>
      <c r="B65" s="405">
        <f>(B64+B66)/2</f>
        <v>6.1349999999999998</v>
      </c>
      <c r="C65" s="405">
        <f>(C64+C66)/2</f>
        <v>5.4</v>
      </c>
      <c r="D65"/>
      <c r="E65"/>
      <c r="F65"/>
      <c r="G65"/>
      <c r="H65"/>
      <c r="I65" s="405">
        <f>(I63+I64)/2</f>
        <v>1.9506250000000001</v>
      </c>
      <c r="J65"/>
      <c r="K65"/>
      <c r="L65"/>
      <c r="M65"/>
      <c r="N65" s="405">
        <f>(N64+N66)/2</f>
        <v>39.5</v>
      </c>
      <c r="O65"/>
      <c r="P65"/>
      <c r="Q65"/>
      <c r="R65" s="406">
        <f>(R64+R66)/2</f>
        <v>0</v>
      </c>
      <c r="S65" s="407">
        <f>(S64+S66)/2</f>
        <v>0.249</v>
      </c>
      <c r="T65"/>
      <c r="U65"/>
      <c r="V65" s="407">
        <f t="shared" ref="V65" si="64">(V64+V66)/2</f>
        <v>0.25600000000000001</v>
      </c>
      <c r="W65" s="407">
        <f>(W64+W66)/2</f>
        <v>0.16200000000000001</v>
      </c>
      <c r="X65"/>
      <c r="Y65"/>
      <c r="Z65"/>
      <c r="AA65"/>
      <c r="AB65"/>
      <c r="AC65" s="405">
        <f t="shared" ref="AC65" si="65">(AC64+AC66)/2</f>
        <v>36.700000000000003</v>
      </c>
      <c r="AD65"/>
      <c r="AE65"/>
      <c r="AF65"/>
      <c r="AG65"/>
      <c r="AH65" s="406">
        <f t="shared" ref="AH65" si="66">(AH64+AH66)/2</f>
        <v>73.400000000000006</v>
      </c>
      <c r="AI65"/>
      <c r="AJ65" s="406">
        <f t="shared" ref="AJ65" si="67">(AJ64+AJ66)/2</f>
        <v>26.1</v>
      </c>
      <c r="AK65"/>
      <c r="AL65" s="406">
        <f t="shared" ref="AL65:AM65" si="68">(AL64+AL66)/2</f>
        <v>9.9499999999999993</v>
      </c>
      <c r="AM65" s="407">
        <f t="shared" si="68"/>
        <v>3.6500000000000005E-2</v>
      </c>
      <c r="AN65"/>
      <c r="AO65" s="406">
        <f t="shared" ref="AO65" si="69">(AO64+AO66)/2</f>
        <v>3.6</v>
      </c>
      <c r="AP65" s="405">
        <f t="shared" si="51"/>
        <v>48.908888888888853</v>
      </c>
      <c r="AQ65" s="405">
        <f t="shared" si="51"/>
        <v>0.12583333333333335</v>
      </c>
      <c r="AR65"/>
      <c r="AS65"/>
      <c r="AT65"/>
      <c r="AU65"/>
      <c r="AV65" s="345">
        <v>14.977</v>
      </c>
      <c r="AW65" s="417">
        <v>13.804</v>
      </c>
      <c r="AX65"/>
      <c r="AY65"/>
      <c r="AZ65"/>
      <c r="BA65"/>
      <c r="BB65"/>
      <c r="BC65"/>
      <c r="BD65" s="405">
        <f>(BD64+BD66)/2</f>
        <v>31.68</v>
      </c>
      <c r="BE65" s="405">
        <f>(BE64+BE66)/2</f>
        <v>5.3</v>
      </c>
      <c r="BF65" s="405">
        <f>(BF64+BF66)/2</f>
        <v>12.7</v>
      </c>
    </row>
    <row r="66" spans="1:58" ht="15.75" thickBot="1" x14ac:dyDescent="0.3">
      <c r="A66" s="232">
        <v>39876</v>
      </c>
      <c r="B66" s="362">
        <v>6.18</v>
      </c>
      <c r="C66" s="362">
        <v>5.38</v>
      </c>
      <c r="D66"/>
      <c r="E66"/>
      <c r="F66"/>
      <c r="G66"/>
      <c r="H66"/>
      <c r="I66" s="362">
        <v>2.02</v>
      </c>
      <c r="J66"/>
      <c r="K66"/>
      <c r="L66"/>
      <c r="M66"/>
      <c r="N66" s="362">
        <v>39</v>
      </c>
      <c r="O66"/>
      <c r="P66"/>
      <c r="Q66"/>
      <c r="R66" s="367">
        <v>0</v>
      </c>
      <c r="S66" s="365">
        <v>0.248</v>
      </c>
      <c r="T66"/>
      <c r="U66"/>
      <c r="V66" s="365">
        <v>0.41699999999999998</v>
      </c>
      <c r="W66" s="365">
        <v>0.157</v>
      </c>
      <c r="X66"/>
      <c r="Y66"/>
      <c r="Z66"/>
      <c r="AA66"/>
      <c r="AB66"/>
      <c r="AC66" s="362">
        <v>38.200000000000003</v>
      </c>
      <c r="AD66"/>
      <c r="AE66"/>
      <c r="AF66"/>
      <c r="AG66"/>
      <c r="AH66" s="367">
        <v>76.400000000000006</v>
      </c>
      <c r="AI66"/>
      <c r="AJ66" s="367">
        <v>24.8</v>
      </c>
      <c r="AK66"/>
      <c r="AL66" s="367">
        <v>11</v>
      </c>
      <c r="AM66" s="365">
        <v>4.1000000000000002E-2</v>
      </c>
      <c r="AN66"/>
      <c r="AO66" s="367">
        <v>4.2</v>
      </c>
      <c r="AP66" s="408">
        <f t="shared" si="51"/>
        <v>48.908888888888853</v>
      </c>
      <c r="AQ66" s="418">
        <f t="shared" si="51"/>
        <v>0.12583333333333335</v>
      </c>
      <c r="AR66"/>
      <c r="AS66"/>
      <c r="AT66"/>
      <c r="AU66"/>
      <c r="AV66" s="365">
        <v>14.977</v>
      </c>
      <c r="AW66" s="419">
        <v>13.804</v>
      </c>
      <c r="AX66"/>
      <c r="AY66"/>
      <c r="AZ66"/>
      <c r="BA66"/>
      <c r="BB66"/>
      <c r="BC66"/>
      <c r="BD66" s="362">
        <v>30.98</v>
      </c>
      <c r="BE66" s="362">
        <v>5.3</v>
      </c>
      <c r="BF66" s="362">
        <v>12.7</v>
      </c>
    </row>
    <row r="67" spans="1:58" x14ac:dyDescent="0.25">
      <c r="A67" s="232">
        <v>39877</v>
      </c>
      <c r="B67" s="372">
        <v>5.98</v>
      </c>
      <c r="C67" s="372">
        <v>5.59</v>
      </c>
      <c r="D67"/>
      <c r="E67"/>
      <c r="F67"/>
      <c r="G67"/>
      <c r="H67"/>
      <c r="I67" s="372">
        <v>1.81</v>
      </c>
      <c r="J67"/>
      <c r="K67"/>
      <c r="L67"/>
      <c r="M67"/>
      <c r="N67" s="372">
        <v>40</v>
      </c>
      <c r="O67"/>
      <c r="P67"/>
      <c r="Q67"/>
      <c r="R67" s="374">
        <v>0</v>
      </c>
      <c r="S67" s="368">
        <v>0.25</v>
      </c>
      <c r="T67"/>
      <c r="U67"/>
      <c r="V67" s="368">
        <v>0.06</v>
      </c>
      <c r="W67" s="368">
        <v>0.153</v>
      </c>
      <c r="X67"/>
      <c r="Y67"/>
      <c r="Z67"/>
      <c r="AA67"/>
      <c r="AB67"/>
      <c r="AC67" s="372">
        <v>37.9</v>
      </c>
      <c r="AD67"/>
      <c r="AE67"/>
      <c r="AF67"/>
      <c r="AG67"/>
      <c r="AH67" s="374">
        <v>75.8</v>
      </c>
      <c r="AI67"/>
      <c r="AJ67" s="374">
        <v>25.3</v>
      </c>
      <c r="AK67"/>
      <c r="AL67" s="374">
        <v>10.6</v>
      </c>
      <c r="AM67" s="368">
        <v>4.3999999999999997E-2</v>
      </c>
      <c r="AN67"/>
      <c r="AO67" s="374">
        <v>3.2</v>
      </c>
      <c r="AP67" s="409">
        <f t="shared" si="51"/>
        <v>48.908888888888853</v>
      </c>
      <c r="AQ67" s="420">
        <f t="shared" si="51"/>
        <v>0.12583333333333335</v>
      </c>
      <c r="AR67"/>
      <c r="AS67"/>
      <c r="AT67"/>
      <c r="AU67"/>
      <c r="AV67" s="368">
        <v>14.977</v>
      </c>
      <c r="AW67" s="410">
        <v>13.804</v>
      </c>
      <c r="AX67"/>
      <c r="AY67"/>
      <c r="AZ67"/>
      <c r="BA67"/>
      <c r="BB67"/>
      <c r="BC67"/>
      <c r="BD67" s="372">
        <v>30.98</v>
      </c>
      <c r="BE67" s="372">
        <v>5.3</v>
      </c>
      <c r="BF67" s="372">
        <v>12.4</v>
      </c>
    </row>
    <row r="68" spans="1:58" x14ac:dyDescent="0.25">
      <c r="A68" s="232">
        <v>39878</v>
      </c>
      <c r="B68" s="344">
        <v>6.24</v>
      </c>
      <c r="C68" s="344">
        <v>5.64</v>
      </c>
      <c r="D68"/>
      <c r="E68"/>
      <c r="F68"/>
      <c r="G68"/>
      <c r="H68"/>
      <c r="I68" s="405">
        <f>(I66+I67)/2</f>
        <v>1.915</v>
      </c>
      <c r="J68"/>
      <c r="K68"/>
      <c r="L68"/>
      <c r="M68"/>
      <c r="N68" s="344">
        <v>36</v>
      </c>
      <c r="O68"/>
      <c r="P68"/>
      <c r="Q68"/>
      <c r="R68" s="347">
        <v>0</v>
      </c>
      <c r="S68" s="345">
        <v>0.25700000000000001</v>
      </c>
      <c r="T68"/>
      <c r="U68"/>
      <c r="V68" s="345">
        <v>9.0999999999999998E-2</v>
      </c>
      <c r="W68" s="345">
        <v>0.13400000000000001</v>
      </c>
      <c r="X68"/>
      <c r="Y68"/>
      <c r="Z68"/>
      <c r="AA68"/>
      <c r="AB68"/>
      <c r="AC68" s="344">
        <v>36.1</v>
      </c>
      <c r="AD68"/>
      <c r="AE68"/>
      <c r="AF68"/>
      <c r="AG68"/>
      <c r="AH68" s="347">
        <v>72.2</v>
      </c>
      <c r="AI68"/>
      <c r="AJ68" s="347">
        <v>23</v>
      </c>
      <c r="AK68"/>
      <c r="AL68" s="347">
        <v>9.4</v>
      </c>
      <c r="AM68" s="345">
        <v>5.0999999999999997E-2</v>
      </c>
      <c r="AN68"/>
      <c r="AO68" s="347">
        <v>3.5</v>
      </c>
      <c r="AP68" s="405">
        <f t="shared" ref="AP68:AQ83" si="70">(AP70+AP69)/2</f>
        <v>48.908888888888846</v>
      </c>
      <c r="AQ68" s="405">
        <f t="shared" si="70"/>
        <v>0.12583333333333335</v>
      </c>
      <c r="AR68"/>
      <c r="AS68"/>
      <c r="AT68"/>
      <c r="AU68"/>
      <c r="AV68" s="345">
        <v>14.977</v>
      </c>
      <c r="AW68" s="417">
        <v>13.804</v>
      </c>
      <c r="AX68"/>
      <c r="AY68"/>
      <c r="AZ68"/>
      <c r="BA68"/>
      <c r="BB68"/>
      <c r="BC68"/>
      <c r="BD68" s="344">
        <v>31.19</v>
      </c>
      <c r="BE68" s="344">
        <v>5.3</v>
      </c>
      <c r="BF68" s="344">
        <v>12</v>
      </c>
    </row>
    <row r="69" spans="1:58" x14ac:dyDescent="0.25">
      <c r="A69" s="232">
        <v>39879</v>
      </c>
      <c r="B69" s="344">
        <v>6.19</v>
      </c>
      <c r="C69" s="344">
        <v>5.63</v>
      </c>
      <c r="D69"/>
      <c r="E69"/>
      <c r="F69"/>
      <c r="G69"/>
      <c r="H69"/>
      <c r="I69" s="344">
        <v>1.94</v>
      </c>
      <c r="J69"/>
      <c r="K69"/>
      <c r="L69"/>
      <c r="M69"/>
      <c r="N69" s="344">
        <v>32</v>
      </c>
      <c r="O69"/>
      <c r="P69"/>
      <c r="Q69"/>
      <c r="R69" s="347">
        <v>0</v>
      </c>
      <c r="S69" s="345">
        <v>0.27400000000000002</v>
      </c>
      <c r="T69"/>
      <c r="U69"/>
      <c r="V69" s="345">
        <v>0.09</v>
      </c>
      <c r="W69" s="345">
        <v>0.14699999999999999</v>
      </c>
      <c r="X69"/>
      <c r="Y69"/>
      <c r="Z69"/>
      <c r="AA69"/>
      <c r="AB69"/>
      <c r="AC69" s="344">
        <v>35.700000000000003</v>
      </c>
      <c r="AD69"/>
      <c r="AE69"/>
      <c r="AF69"/>
      <c r="AG69"/>
      <c r="AH69" s="347">
        <v>71.400000000000006</v>
      </c>
      <c r="AI69"/>
      <c r="AJ69" s="347">
        <v>22.3</v>
      </c>
      <c r="AK69"/>
      <c r="AL69" s="347">
        <v>8.9</v>
      </c>
      <c r="AM69" s="345">
        <v>4.5999999999999999E-2</v>
      </c>
      <c r="AN69"/>
      <c r="AO69" s="347">
        <v>3.4</v>
      </c>
      <c r="AP69" s="405">
        <f t="shared" si="70"/>
        <v>48.908888888888853</v>
      </c>
      <c r="AQ69" s="405">
        <f t="shared" si="70"/>
        <v>0.12583333333333335</v>
      </c>
      <c r="AR69"/>
      <c r="AS69"/>
      <c r="AT69"/>
      <c r="AU69"/>
      <c r="AV69" s="345">
        <v>14.977</v>
      </c>
      <c r="AW69" s="417">
        <v>13.804</v>
      </c>
      <c r="AX69"/>
      <c r="AY69"/>
      <c r="AZ69"/>
      <c r="BA69"/>
      <c r="BB69"/>
      <c r="BC69"/>
      <c r="BD69" s="344">
        <v>31.57</v>
      </c>
      <c r="BE69" s="344">
        <v>5.3</v>
      </c>
      <c r="BF69" s="344">
        <v>12</v>
      </c>
    </row>
    <row r="70" spans="1:58" x14ac:dyDescent="0.25">
      <c r="A70" s="232">
        <v>39880</v>
      </c>
      <c r="B70" s="344">
        <v>5.73</v>
      </c>
      <c r="C70" s="344">
        <v>5.66</v>
      </c>
      <c r="D70"/>
      <c r="E70"/>
      <c r="F70"/>
      <c r="G70"/>
      <c r="H70"/>
      <c r="I70" s="344">
        <v>1.89</v>
      </c>
      <c r="J70"/>
      <c r="K70"/>
      <c r="L70"/>
      <c r="M70"/>
      <c r="N70" s="344">
        <v>32</v>
      </c>
      <c r="O70"/>
      <c r="P70"/>
      <c r="Q70"/>
      <c r="R70" s="347">
        <v>0</v>
      </c>
      <c r="S70" s="345">
        <v>0.35599999999999998</v>
      </c>
      <c r="T70"/>
      <c r="U70"/>
      <c r="V70" s="345">
        <v>9.1999999999999998E-2</v>
      </c>
      <c r="W70" s="345">
        <v>0.16400000000000001</v>
      </c>
      <c r="X70"/>
      <c r="Y70"/>
      <c r="Z70"/>
      <c r="AA70"/>
      <c r="AB70"/>
      <c r="AC70" s="344">
        <v>35.1</v>
      </c>
      <c r="AD70"/>
      <c r="AE70"/>
      <c r="AF70"/>
      <c r="AG70"/>
      <c r="AH70" s="347">
        <v>70.2</v>
      </c>
      <c r="AI70"/>
      <c r="AJ70" s="347">
        <v>23.7</v>
      </c>
      <c r="AK70"/>
      <c r="AL70" s="347">
        <v>8.1</v>
      </c>
      <c r="AM70" s="345">
        <v>4.9000000000000002E-2</v>
      </c>
      <c r="AN70"/>
      <c r="AO70" s="347">
        <v>3.3</v>
      </c>
      <c r="AP70" s="405">
        <f t="shared" si="70"/>
        <v>48.908888888888839</v>
      </c>
      <c r="AQ70" s="405">
        <f t="shared" si="70"/>
        <v>0.12583333333333335</v>
      </c>
      <c r="AR70"/>
      <c r="AS70"/>
      <c r="AT70"/>
      <c r="AU70"/>
      <c r="AV70" s="345">
        <v>14.977</v>
      </c>
      <c r="AW70" s="417">
        <v>13.804</v>
      </c>
      <c r="AX70"/>
      <c r="AY70"/>
      <c r="AZ70"/>
      <c r="BA70"/>
      <c r="BB70"/>
      <c r="BC70"/>
      <c r="BD70" s="344">
        <v>30.91</v>
      </c>
      <c r="BE70" s="344">
        <v>5.3</v>
      </c>
      <c r="BF70" s="344">
        <v>12</v>
      </c>
    </row>
    <row r="71" spans="1:58" x14ac:dyDescent="0.25">
      <c r="A71" s="232">
        <v>39881</v>
      </c>
      <c r="B71" s="344">
        <v>6.1</v>
      </c>
      <c r="C71" s="344">
        <v>5.14</v>
      </c>
      <c r="D71"/>
      <c r="E71"/>
      <c r="F71"/>
      <c r="G71"/>
      <c r="H71"/>
      <c r="I71" s="405">
        <f>(I69+I70)/2</f>
        <v>1.915</v>
      </c>
      <c r="J71"/>
      <c r="K71"/>
      <c r="L71"/>
      <c r="M71"/>
      <c r="N71" s="344">
        <v>35</v>
      </c>
      <c r="O71"/>
      <c r="P71"/>
      <c r="Q71"/>
      <c r="R71" s="347">
        <v>0</v>
      </c>
      <c r="S71" s="345">
        <v>0.33600000000000002</v>
      </c>
      <c r="T71"/>
      <c r="U71"/>
      <c r="V71" s="345">
        <v>9.9000000000000005E-2</v>
      </c>
      <c r="W71" s="345">
        <v>0.23400000000000001</v>
      </c>
      <c r="X71"/>
      <c r="Y71"/>
      <c r="Z71"/>
      <c r="AA71"/>
      <c r="AB71"/>
      <c r="AC71" s="344">
        <v>36.700000000000003</v>
      </c>
      <c r="AD71"/>
      <c r="AE71"/>
      <c r="AF71"/>
      <c r="AG71"/>
      <c r="AH71" s="347">
        <v>73.400000000000006</v>
      </c>
      <c r="AI71"/>
      <c r="AJ71" s="347">
        <v>23.5</v>
      </c>
      <c r="AK71"/>
      <c r="AL71" s="347">
        <v>7.3</v>
      </c>
      <c r="AM71" s="345">
        <v>5.2999999999999999E-2</v>
      </c>
      <c r="AN71"/>
      <c r="AO71" s="347">
        <v>3.2</v>
      </c>
      <c r="AP71" s="405">
        <f t="shared" si="70"/>
        <v>48.908888888888868</v>
      </c>
      <c r="AQ71" s="405">
        <f t="shared" si="70"/>
        <v>0.12583333333333335</v>
      </c>
      <c r="AR71"/>
      <c r="AS71"/>
      <c r="AT71"/>
      <c r="AU71"/>
      <c r="AV71" s="345">
        <v>14.977</v>
      </c>
      <c r="AW71" s="417">
        <v>13.804</v>
      </c>
      <c r="AX71"/>
      <c r="AY71"/>
      <c r="AZ71"/>
      <c r="BA71"/>
      <c r="BB71"/>
      <c r="BC71"/>
      <c r="BD71" s="344">
        <v>33.380000000000003</v>
      </c>
      <c r="BE71" s="344">
        <v>5.3</v>
      </c>
      <c r="BF71" s="344">
        <v>12.7</v>
      </c>
    </row>
    <row r="72" spans="1:58" x14ac:dyDescent="0.25">
      <c r="A72" s="232">
        <v>39882</v>
      </c>
      <c r="B72" s="405">
        <f>(B71+B73)/2</f>
        <v>5.84</v>
      </c>
      <c r="C72" s="405">
        <f>(C71+C73)/2</f>
        <v>5.1349999999999998</v>
      </c>
      <c r="D72"/>
      <c r="E72"/>
      <c r="F72"/>
      <c r="G72"/>
      <c r="H72"/>
      <c r="I72" s="405">
        <f>(I70+I71)/2</f>
        <v>1.9024999999999999</v>
      </c>
      <c r="J72"/>
      <c r="K72"/>
      <c r="L72"/>
      <c r="M72"/>
      <c r="N72" s="405">
        <f>(N71+N73)/2</f>
        <v>38.5</v>
      </c>
      <c r="O72"/>
      <c r="P72"/>
      <c r="Q72"/>
      <c r="R72" s="406">
        <f>(R71+R73)/2</f>
        <v>0</v>
      </c>
      <c r="S72" s="407">
        <f>(S71+S73)/2</f>
        <v>0.30100000000000005</v>
      </c>
      <c r="T72"/>
      <c r="U72"/>
      <c r="V72" s="407">
        <f t="shared" ref="V72" si="71">(V71+V73)/2</f>
        <v>9.6000000000000002E-2</v>
      </c>
      <c r="W72" s="407">
        <f>(W71+W73)/2</f>
        <v>0.22650000000000001</v>
      </c>
      <c r="X72"/>
      <c r="Y72"/>
      <c r="Z72"/>
      <c r="AA72"/>
      <c r="AB72"/>
      <c r="AC72" s="405">
        <f t="shared" ref="AC72" si="72">(AC71+AC73)/2</f>
        <v>37.35</v>
      </c>
      <c r="AD72"/>
      <c r="AE72"/>
      <c r="AF72"/>
      <c r="AG72"/>
      <c r="AH72" s="406">
        <f t="shared" ref="AH72" si="73">(AH71+AH73)/2</f>
        <v>74.7</v>
      </c>
      <c r="AI72"/>
      <c r="AJ72" s="406">
        <f t="shared" ref="AJ72" si="74">(AJ71+AJ73)/2</f>
        <v>23.6</v>
      </c>
      <c r="AK72"/>
      <c r="AL72" s="406">
        <f t="shared" ref="AL72:AM72" si="75">(AL71+AL73)/2</f>
        <v>7.4</v>
      </c>
      <c r="AM72" s="407">
        <f t="shared" si="75"/>
        <v>5.5E-2</v>
      </c>
      <c r="AN72"/>
      <c r="AO72" s="406">
        <f t="shared" ref="AO72" si="76">(AO71+AO73)/2</f>
        <v>3.2</v>
      </c>
      <c r="AP72" s="405">
        <f t="shared" si="70"/>
        <v>48.908888888888811</v>
      </c>
      <c r="AQ72" s="405">
        <f t="shared" si="70"/>
        <v>0.12583333333333335</v>
      </c>
      <c r="AR72"/>
      <c r="AS72"/>
      <c r="AT72"/>
      <c r="AU72"/>
      <c r="AV72" s="345">
        <v>14.977</v>
      </c>
      <c r="AW72" s="417">
        <v>13.804</v>
      </c>
      <c r="AX72"/>
      <c r="AY72"/>
      <c r="AZ72"/>
      <c r="BA72"/>
      <c r="BB72"/>
      <c r="BC72"/>
      <c r="BD72" s="405">
        <f>(BD71+BD73)/2</f>
        <v>33.86</v>
      </c>
      <c r="BE72" s="405">
        <f>(BE71+BE73)/2</f>
        <v>5.35</v>
      </c>
      <c r="BF72" s="405">
        <f>(BF71+BF73)/2</f>
        <v>12.8</v>
      </c>
    </row>
    <row r="73" spans="1:58" x14ac:dyDescent="0.25">
      <c r="A73" s="232">
        <v>39883</v>
      </c>
      <c r="B73" s="344">
        <v>5.58</v>
      </c>
      <c r="C73" s="344">
        <v>5.13</v>
      </c>
      <c r="D73"/>
      <c r="E73"/>
      <c r="F73"/>
      <c r="G73"/>
      <c r="H73"/>
      <c r="I73" s="405">
        <f>(I71+I72)/2</f>
        <v>1.9087499999999999</v>
      </c>
      <c r="J73"/>
      <c r="K73"/>
      <c r="L73"/>
      <c r="M73"/>
      <c r="N73" s="344">
        <v>42</v>
      </c>
      <c r="O73"/>
      <c r="P73"/>
      <c r="Q73"/>
      <c r="R73" s="347">
        <v>0</v>
      </c>
      <c r="S73" s="345">
        <v>0.26600000000000001</v>
      </c>
      <c r="T73"/>
      <c r="U73"/>
      <c r="V73" s="345">
        <v>9.2999999999999999E-2</v>
      </c>
      <c r="W73" s="345">
        <v>0.219</v>
      </c>
      <c r="X73"/>
      <c r="Y73"/>
      <c r="Z73"/>
      <c r="AA73"/>
      <c r="AB73"/>
      <c r="AC73" s="344">
        <v>38</v>
      </c>
      <c r="AD73"/>
      <c r="AE73"/>
      <c r="AF73"/>
      <c r="AG73"/>
      <c r="AH73" s="347">
        <v>76</v>
      </c>
      <c r="AI73"/>
      <c r="AJ73" s="347">
        <v>23.7</v>
      </c>
      <c r="AK73"/>
      <c r="AL73" s="347">
        <v>7.5</v>
      </c>
      <c r="AM73" s="345">
        <v>5.7000000000000002E-2</v>
      </c>
      <c r="AN73"/>
      <c r="AO73" s="347">
        <v>3.2</v>
      </c>
      <c r="AP73" s="405">
        <f t="shared" si="70"/>
        <v>48.908888888888931</v>
      </c>
      <c r="AQ73" s="405">
        <f t="shared" si="70"/>
        <v>0.12583333333333335</v>
      </c>
      <c r="AR73"/>
      <c r="AS73"/>
      <c r="AT73"/>
      <c r="AU73"/>
      <c r="AV73" s="345">
        <v>14.977</v>
      </c>
      <c r="AW73" s="417">
        <v>13.804</v>
      </c>
      <c r="AX73"/>
      <c r="AY73"/>
      <c r="AZ73"/>
      <c r="BA73"/>
      <c r="BB73"/>
      <c r="BC73"/>
      <c r="BD73" s="344">
        <v>34.340000000000003</v>
      </c>
      <c r="BE73" s="344">
        <v>5.4</v>
      </c>
      <c r="BF73" s="344">
        <v>12.9</v>
      </c>
    </row>
    <row r="74" spans="1:58" x14ac:dyDescent="0.25">
      <c r="A74" s="232">
        <v>39884</v>
      </c>
      <c r="B74" s="344">
        <v>5.94</v>
      </c>
      <c r="C74" s="344">
        <v>5.2</v>
      </c>
      <c r="D74"/>
      <c r="E74"/>
      <c r="F74"/>
      <c r="G74"/>
      <c r="H74"/>
      <c r="I74" s="344">
        <v>1.91</v>
      </c>
      <c r="J74"/>
      <c r="K74"/>
      <c r="L74"/>
      <c r="M74"/>
      <c r="N74" s="344">
        <v>40</v>
      </c>
      <c r="O74"/>
      <c r="P74"/>
      <c r="Q74"/>
      <c r="R74" s="347">
        <v>0</v>
      </c>
      <c r="S74" s="345">
        <v>0.254</v>
      </c>
      <c r="T74"/>
      <c r="U74"/>
      <c r="V74" s="345">
        <v>0.107</v>
      </c>
      <c r="W74" s="345">
        <v>0.17599999999999999</v>
      </c>
      <c r="X74"/>
      <c r="Y74"/>
      <c r="Z74"/>
      <c r="AA74"/>
      <c r="AB74"/>
      <c r="AC74" s="344">
        <v>37.5</v>
      </c>
      <c r="AD74"/>
      <c r="AE74"/>
      <c r="AF74"/>
      <c r="AG74"/>
      <c r="AH74" s="347">
        <v>75</v>
      </c>
      <c r="AI74"/>
      <c r="AJ74" s="347">
        <v>24</v>
      </c>
      <c r="AK74"/>
      <c r="AL74" s="347">
        <v>7</v>
      </c>
      <c r="AM74" s="345">
        <v>0.76</v>
      </c>
      <c r="AN74"/>
      <c r="AO74" s="347">
        <v>3.2</v>
      </c>
      <c r="AP74" s="405">
        <f t="shared" si="70"/>
        <v>48.908888888888683</v>
      </c>
      <c r="AQ74" s="405">
        <f t="shared" si="70"/>
        <v>0.12583333333333335</v>
      </c>
      <c r="AR74"/>
      <c r="AS74"/>
      <c r="AT74"/>
      <c r="AU74"/>
      <c r="AV74" s="345">
        <v>14.977</v>
      </c>
      <c r="AW74" s="417">
        <v>13.804</v>
      </c>
      <c r="AX74"/>
      <c r="AY74"/>
      <c r="AZ74"/>
      <c r="BA74"/>
      <c r="BB74"/>
      <c r="BC74"/>
      <c r="BD74" s="344">
        <v>32.79</v>
      </c>
      <c r="BE74" s="344">
        <v>5.7</v>
      </c>
      <c r="BF74" s="344">
        <v>12.9</v>
      </c>
    </row>
    <row r="75" spans="1:58" x14ac:dyDescent="0.25">
      <c r="A75" s="232">
        <v>39885</v>
      </c>
      <c r="B75" s="344">
        <v>6.05</v>
      </c>
      <c r="C75" s="344">
        <v>5.26</v>
      </c>
      <c r="D75"/>
      <c r="E75"/>
      <c r="F75"/>
      <c r="G75"/>
      <c r="H75"/>
      <c r="I75" s="405">
        <f>(I73+I74)/2</f>
        <v>1.9093749999999998</v>
      </c>
      <c r="J75"/>
      <c r="K75"/>
      <c r="L75"/>
      <c r="M75"/>
      <c r="N75" s="344">
        <v>42</v>
      </c>
      <c r="O75"/>
      <c r="P75"/>
      <c r="Q75"/>
      <c r="R75" s="347">
        <v>0</v>
      </c>
      <c r="S75" s="345">
        <v>0.25600000000000001</v>
      </c>
      <c r="T75"/>
      <c r="U75"/>
      <c r="V75" s="345">
        <v>0.113</v>
      </c>
      <c r="W75" s="345">
        <v>0.19800000000000001</v>
      </c>
      <c r="X75"/>
      <c r="Y75"/>
      <c r="Z75"/>
      <c r="AA75"/>
      <c r="AB75"/>
      <c r="AC75" s="344">
        <v>36.700000000000003</v>
      </c>
      <c r="AD75"/>
      <c r="AE75"/>
      <c r="AF75"/>
      <c r="AG75"/>
      <c r="AH75" s="347">
        <v>73.400000000000006</v>
      </c>
      <c r="AI75"/>
      <c r="AJ75" s="347">
        <v>23.7</v>
      </c>
      <c r="AK75"/>
      <c r="AL75" s="347">
        <v>6.8</v>
      </c>
      <c r="AM75" s="345">
        <v>6.8000000000000005E-2</v>
      </c>
      <c r="AN75"/>
      <c r="AO75" s="347">
        <v>3.1</v>
      </c>
      <c r="AP75" s="405">
        <f t="shared" si="70"/>
        <v>48.90888888888918</v>
      </c>
      <c r="AQ75" s="405">
        <f t="shared" si="70"/>
        <v>0.12583333333333335</v>
      </c>
      <c r="AR75"/>
      <c r="AS75"/>
      <c r="AT75"/>
      <c r="AU75"/>
      <c r="AV75" s="345">
        <v>14.977</v>
      </c>
      <c r="AW75" s="417">
        <v>13.804</v>
      </c>
      <c r="AX75"/>
      <c r="AY75"/>
      <c r="AZ75"/>
      <c r="BA75"/>
      <c r="BB75"/>
      <c r="BC75"/>
      <c r="BD75" s="344">
        <v>31.19</v>
      </c>
      <c r="BE75" s="344">
        <v>6</v>
      </c>
      <c r="BF75" s="344">
        <v>12.9</v>
      </c>
    </row>
    <row r="76" spans="1:58" x14ac:dyDescent="0.25">
      <c r="A76" s="232">
        <v>39886</v>
      </c>
      <c r="B76" s="405">
        <f>(B75+B77)/2</f>
        <v>5.9649999999999999</v>
      </c>
      <c r="C76" s="405">
        <f>(C75+C77)/2</f>
        <v>5.3149999999999995</v>
      </c>
      <c r="D76"/>
      <c r="E76"/>
      <c r="F76"/>
      <c r="G76"/>
      <c r="H76"/>
      <c r="I76" s="405">
        <f>(I74+I75)/2</f>
        <v>1.9096875</v>
      </c>
      <c r="J76"/>
      <c r="K76"/>
      <c r="L76"/>
      <c r="M76"/>
      <c r="N76" s="405">
        <f>(N75+N77)/2</f>
        <v>40.5</v>
      </c>
      <c r="O76"/>
      <c r="P76"/>
      <c r="Q76"/>
      <c r="R76" s="406">
        <f>(R75+R77)/2</f>
        <v>0</v>
      </c>
      <c r="S76" s="407">
        <f>(S75+S77)/2</f>
        <v>0.26100000000000001</v>
      </c>
      <c r="T76"/>
      <c r="U76"/>
      <c r="V76" s="407">
        <f t="shared" ref="V76" si="77">(V75+V77)/2</f>
        <v>9.1999999999999998E-2</v>
      </c>
      <c r="W76" s="407">
        <f>(W75+W77)/2</f>
        <v>0.1865</v>
      </c>
      <c r="X76"/>
      <c r="Y76"/>
      <c r="Z76"/>
      <c r="AA76"/>
      <c r="AB76"/>
      <c r="AC76" s="405">
        <f t="shared" ref="AC76" si="78">(AC75+AC77)/2</f>
        <v>36.35</v>
      </c>
      <c r="AD76"/>
      <c r="AE76"/>
      <c r="AF76"/>
      <c r="AG76"/>
      <c r="AH76" s="406">
        <f t="shared" ref="AH76" si="79">(AH75+AH77)/2</f>
        <v>72.7</v>
      </c>
      <c r="AI76"/>
      <c r="AJ76" s="406">
        <f t="shared" ref="AJ76" si="80">(AJ75+AJ77)/2</f>
        <v>23.9</v>
      </c>
      <c r="AK76"/>
      <c r="AL76" s="406">
        <f t="shared" ref="AL76:AM76" si="81">(AL75+AL77)/2</f>
        <v>7.1999999999999993</v>
      </c>
      <c r="AM76" s="407">
        <f t="shared" si="81"/>
        <v>6.25E-2</v>
      </c>
      <c r="AN76"/>
      <c r="AO76" s="406">
        <f t="shared" ref="AO76" si="82">(AO75+AO77)/2</f>
        <v>3</v>
      </c>
      <c r="AP76" s="405">
        <f t="shared" si="70"/>
        <v>48.908888888888193</v>
      </c>
      <c r="AQ76" s="405">
        <f t="shared" si="70"/>
        <v>0.12583333333333335</v>
      </c>
      <c r="AR76"/>
      <c r="AS76"/>
      <c r="AT76"/>
      <c r="AU76"/>
      <c r="AV76" s="345">
        <v>14.977</v>
      </c>
      <c r="AW76" s="417">
        <v>13.804</v>
      </c>
      <c r="AX76"/>
      <c r="AY76"/>
      <c r="AZ76"/>
      <c r="BA76"/>
      <c r="BB76"/>
      <c r="BC76"/>
      <c r="BD76" s="405">
        <f>(BD75+BD77)/2</f>
        <v>31.085000000000001</v>
      </c>
      <c r="BE76" s="405">
        <f>(BE75+BE77)/2</f>
        <v>6</v>
      </c>
      <c r="BF76" s="405">
        <f>(BF75+BF77)/2</f>
        <v>12.9</v>
      </c>
    </row>
    <row r="77" spans="1:58" x14ac:dyDescent="0.25">
      <c r="A77" s="232">
        <v>39887</v>
      </c>
      <c r="B77" s="344">
        <v>5.88</v>
      </c>
      <c r="C77" s="344">
        <v>5.37</v>
      </c>
      <c r="D77"/>
      <c r="E77"/>
      <c r="F77"/>
      <c r="G77"/>
      <c r="H77"/>
      <c r="I77" s="344">
        <v>1.74</v>
      </c>
      <c r="J77"/>
      <c r="K77"/>
      <c r="L77"/>
      <c r="M77"/>
      <c r="N77" s="344">
        <v>39</v>
      </c>
      <c r="O77"/>
      <c r="P77"/>
      <c r="Q77"/>
      <c r="R77" s="347">
        <v>0</v>
      </c>
      <c r="S77" s="345">
        <v>0.26600000000000001</v>
      </c>
      <c r="T77"/>
      <c r="U77"/>
      <c r="V77" s="345">
        <v>7.0999999999999994E-2</v>
      </c>
      <c r="W77" s="345">
        <v>0.17499999999999999</v>
      </c>
      <c r="X77"/>
      <c r="Y77"/>
      <c r="Z77"/>
      <c r="AA77"/>
      <c r="AB77"/>
      <c r="AC77" s="344">
        <v>36</v>
      </c>
      <c r="AD77"/>
      <c r="AE77"/>
      <c r="AF77"/>
      <c r="AG77"/>
      <c r="AH77" s="347">
        <v>72</v>
      </c>
      <c r="AI77"/>
      <c r="AJ77" s="347">
        <v>24.1</v>
      </c>
      <c r="AK77"/>
      <c r="AL77" s="347">
        <v>7.6</v>
      </c>
      <c r="AM77" s="345">
        <v>5.7000000000000002E-2</v>
      </c>
      <c r="AN77"/>
      <c r="AO77" s="347">
        <v>2.9</v>
      </c>
      <c r="AP77" s="405">
        <f t="shared" si="70"/>
        <v>48.908888888890175</v>
      </c>
      <c r="AQ77" s="405">
        <f t="shared" si="70"/>
        <v>0.12583333333333335</v>
      </c>
      <c r="AR77"/>
      <c r="AS77"/>
      <c r="AT77"/>
      <c r="AU77"/>
      <c r="AV77" s="345">
        <v>14.977</v>
      </c>
      <c r="AW77" s="417">
        <v>13.804</v>
      </c>
      <c r="AX77"/>
      <c r="AY77"/>
      <c r="AZ77"/>
      <c r="BA77"/>
      <c r="BB77"/>
      <c r="BC77"/>
      <c r="BD77" s="344">
        <v>30.98</v>
      </c>
      <c r="BE77" s="344">
        <v>6</v>
      </c>
      <c r="BF77" s="344">
        <v>12.9</v>
      </c>
    </row>
    <row r="78" spans="1:58" x14ac:dyDescent="0.25">
      <c r="A78" s="232">
        <v>39888</v>
      </c>
      <c r="B78" s="344">
        <v>6.13</v>
      </c>
      <c r="C78" s="344">
        <v>5.6</v>
      </c>
      <c r="D78"/>
      <c r="E78"/>
      <c r="F78"/>
      <c r="G78"/>
      <c r="H78"/>
      <c r="I78" s="344">
        <v>1.99</v>
      </c>
      <c r="J78"/>
      <c r="K78"/>
      <c r="L78"/>
      <c r="M78"/>
      <c r="N78" s="344">
        <v>39</v>
      </c>
      <c r="O78"/>
      <c r="P78"/>
      <c r="Q78"/>
      <c r="R78" s="347">
        <v>0</v>
      </c>
      <c r="S78" s="345">
        <v>0.27300000000000002</v>
      </c>
      <c r="T78"/>
      <c r="U78"/>
      <c r="V78" s="345">
        <v>7.1999999999999995E-2</v>
      </c>
      <c r="W78" s="345">
        <v>0.13700000000000001</v>
      </c>
      <c r="X78"/>
      <c r="Y78"/>
      <c r="Z78"/>
      <c r="AA78"/>
      <c r="AB78"/>
      <c r="AC78" s="344">
        <v>39.1</v>
      </c>
      <c r="AD78"/>
      <c r="AE78"/>
      <c r="AF78"/>
      <c r="AG78"/>
      <c r="AH78" s="347">
        <v>78.2</v>
      </c>
      <c r="AI78"/>
      <c r="AJ78" s="347">
        <v>25.3</v>
      </c>
      <c r="AK78"/>
      <c r="AL78" s="347">
        <v>7.4</v>
      </c>
      <c r="AM78" s="345">
        <v>5.7000000000000002E-2</v>
      </c>
      <c r="AN78"/>
      <c r="AO78" s="347">
        <v>3</v>
      </c>
      <c r="AP78" s="405">
        <f t="shared" si="70"/>
        <v>48.90888888888621</v>
      </c>
      <c r="AQ78" s="405">
        <f t="shared" si="70"/>
        <v>0.12583333333333335</v>
      </c>
      <c r="AR78"/>
      <c r="AS78"/>
      <c r="AT78"/>
      <c r="AU78"/>
      <c r="AV78" s="345">
        <v>14.977</v>
      </c>
      <c r="AW78" s="417">
        <v>13.804</v>
      </c>
      <c r="AX78"/>
      <c r="AY78"/>
      <c r="AZ78"/>
      <c r="BA78"/>
      <c r="BB78"/>
      <c r="BC78"/>
      <c r="BD78" s="344">
        <v>31.22</v>
      </c>
      <c r="BE78" s="344">
        <v>6</v>
      </c>
      <c r="BF78" s="344">
        <v>12.9</v>
      </c>
    </row>
    <row r="79" spans="1:58" x14ac:dyDescent="0.25">
      <c r="A79" s="232">
        <v>39889</v>
      </c>
      <c r="B79" s="405">
        <f>(B78+B80)/2</f>
        <v>6.085</v>
      </c>
      <c r="C79" s="405">
        <f>(C78+C80)/2</f>
        <v>5.6150000000000002</v>
      </c>
      <c r="D79"/>
      <c r="E79"/>
      <c r="F79"/>
      <c r="G79"/>
      <c r="H79"/>
      <c r="I79" s="405">
        <f>(I78+I80)/2</f>
        <v>1.9100000000000001</v>
      </c>
      <c r="J79"/>
      <c r="K79"/>
      <c r="L79"/>
      <c r="M79"/>
      <c r="N79" s="405">
        <f>(N78+N80)/2</f>
        <v>37.5</v>
      </c>
      <c r="O79"/>
      <c r="P79"/>
      <c r="Q79"/>
      <c r="R79" s="406">
        <f>(R78+R80)/2</f>
        <v>0</v>
      </c>
      <c r="S79" s="407">
        <f>(S78+S80)/2</f>
        <v>0.27100000000000002</v>
      </c>
      <c r="T79"/>
      <c r="U79"/>
      <c r="V79" s="407">
        <f t="shared" ref="V79" si="83">(V78+V80)/2</f>
        <v>8.249999999999999E-2</v>
      </c>
      <c r="W79" s="407">
        <f>(W78+W80)/2</f>
        <v>0.14250000000000002</v>
      </c>
      <c r="X79"/>
      <c r="Y79"/>
      <c r="Z79"/>
      <c r="AA79"/>
      <c r="AB79"/>
      <c r="AC79" s="405">
        <f t="shared" ref="AC79" si="84">(AC78+AC80)/2</f>
        <v>38.900000000000006</v>
      </c>
      <c r="AD79"/>
      <c r="AE79"/>
      <c r="AF79"/>
      <c r="AG79"/>
      <c r="AH79" s="406">
        <f t="shared" ref="AH79" si="85">(AH78+AH80)/2</f>
        <v>77.800000000000011</v>
      </c>
      <c r="AI79"/>
      <c r="AJ79" s="406">
        <f t="shared" ref="AJ79" si="86">(AJ78+AJ80)/2</f>
        <v>25.1</v>
      </c>
      <c r="AK79"/>
      <c r="AL79" s="406">
        <f t="shared" ref="AL79:AM79" si="87">(AL78+AL80)/2</f>
        <v>7.5</v>
      </c>
      <c r="AM79" s="407">
        <f t="shared" si="87"/>
        <v>5.9499999999999997E-2</v>
      </c>
      <c r="AN79"/>
      <c r="AO79" s="406">
        <f t="shared" ref="AO79" si="88">(AO78+AO80)/2</f>
        <v>3.05</v>
      </c>
      <c r="AP79" s="405">
        <f t="shared" si="70"/>
        <v>48.908888888894133</v>
      </c>
      <c r="AQ79" s="405">
        <f t="shared" si="70"/>
        <v>0.12583333333333335</v>
      </c>
      <c r="AR79"/>
      <c r="AS79"/>
      <c r="AT79"/>
      <c r="AU79"/>
      <c r="AV79" s="345">
        <v>14.977</v>
      </c>
      <c r="AW79" s="417">
        <v>13.804</v>
      </c>
      <c r="AX79"/>
      <c r="AY79"/>
      <c r="AZ79"/>
      <c r="BA79"/>
      <c r="BB79"/>
      <c r="BC79"/>
      <c r="BD79" s="405">
        <f>(BD78+BD80)/2</f>
        <v>31.57</v>
      </c>
      <c r="BE79" s="405">
        <f>(BE78+BE80)/2</f>
        <v>5.85</v>
      </c>
      <c r="BF79" s="405">
        <f>(BF78+BF80)/2</f>
        <v>12.9</v>
      </c>
    </row>
    <row r="80" spans="1:58" x14ac:dyDescent="0.25">
      <c r="A80" s="232">
        <v>39890</v>
      </c>
      <c r="B80" s="344">
        <v>6.04</v>
      </c>
      <c r="C80" s="344">
        <v>5.63</v>
      </c>
      <c r="D80"/>
      <c r="E80"/>
      <c r="F80"/>
      <c r="G80"/>
      <c r="H80"/>
      <c r="I80" s="344">
        <v>1.83</v>
      </c>
      <c r="J80"/>
      <c r="K80"/>
      <c r="L80"/>
      <c r="M80"/>
      <c r="N80" s="344">
        <v>36</v>
      </c>
      <c r="O80"/>
      <c r="P80"/>
      <c r="Q80"/>
      <c r="R80" s="347">
        <v>0</v>
      </c>
      <c r="S80" s="345">
        <v>0.26900000000000002</v>
      </c>
      <c r="T80"/>
      <c r="U80"/>
      <c r="V80" s="345">
        <v>9.2999999999999999E-2</v>
      </c>
      <c r="W80" s="345">
        <v>0.14799999999999999</v>
      </c>
      <c r="X80"/>
      <c r="Y80"/>
      <c r="Z80"/>
      <c r="AA80"/>
      <c r="AB80"/>
      <c r="AC80" s="344">
        <v>38.700000000000003</v>
      </c>
      <c r="AD80"/>
      <c r="AE80"/>
      <c r="AF80"/>
      <c r="AG80"/>
      <c r="AH80" s="347">
        <v>77.400000000000006</v>
      </c>
      <c r="AI80"/>
      <c r="AJ80" s="347">
        <v>24.9</v>
      </c>
      <c r="AK80"/>
      <c r="AL80" s="347">
        <v>7.6</v>
      </c>
      <c r="AM80" s="345">
        <v>6.2E-2</v>
      </c>
      <c r="AN80"/>
      <c r="AO80" s="347">
        <v>3.1</v>
      </c>
      <c r="AP80" s="405">
        <f t="shared" si="70"/>
        <v>48.908888888878295</v>
      </c>
      <c r="AQ80" s="405">
        <f t="shared" si="70"/>
        <v>0.12583333333333335</v>
      </c>
      <c r="AR80"/>
      <c r="AS80"/>
      <c r="AT80"/>
      <c r="AU80"/>
      <c r="AV80" s="345">
        <v>14.977</v>
      </c>
      <c r="AW80" s="417">
        <v>13.804</v>
      </c>
      <c r="AX80"/>
      <c r="AY80"/>
      <c r="AZ80"/>
      <c r="BA80"/>
      <c r="BB80"/>
      <c r="BC80"/>
      <c r="BD80" s="344">
        <v>31.92</v>
      </c>
      <c r="BE80" s="344">
        <v>5.7</v>
      </c>
      <c r="BF80" s="344">
        <v>12.9</v>
      </c>
    </row>
    <row r="81" spans="1:58" x14ac:dyDescent="0.25">
      <c r="A81" s="232">
        <v>39891</v>
      </c>
      <c r="B81" s="344">
        <v>6.32</v>
      </c>
      <c r="C81" s="344">
        <v>5.45</v>
      </c>
      <c r="D81"/>
      <c r="E81"/>
      <c r="F81"/>
      <c r="G81"/>
      <c r="H81"/>
      <c r="I81" s="344">
        <v>1.94</v>
      </c>
      <c r="J81"/>
      <c r="K81"/>
      <c r="L81"/>
      <c r="M81"/>
      <c r="N81" s="344">
        <v>37</v>
      </c>
      <c r="O81"/>
      <c r="P81"/>
      <c r="Q81"/>
      <c r="R81" s="347">
        <v>0</v>
      </c>
      <c r="S81" s="345">
        <v>0.28000000000000003</v>
      </c>
      <c r="T81"/>
      <c r="U81"/>
      <c r="V81" s="345">
        <v>0.104</v>
      </c>
      <c r="W81" s="345">
        <v>0.19400000000000001</v>
      </c>
      <c r="X81"/>
      <c r="Y81"/>
      <c r="Z81"/>
      <c r="AA81"/>
      <c r="AB81"/>
      <c r="AC81" s="344">
        <v>40.5</v>
      </c>
      <c r="AD81"/>
      <c r="AE81"/>
      <c r="AF81"/>
      <c r="AG81"/>
      <c r="AH81" s="347">
        <v>81</v>
      </c>
      <c r="AI81"/>
      <c r="AJ81" s="347">
        <v>24.7</v>
      </c>
      <c r="AK81"/>
      <c r="AL81" s="347">
        <v>6.8</v>
      </c>
      <c r="AM81" s="345">
        <v>4.5999999999999999E-2</v>
      </c>
      <c r="AN81"/>
      <c r="AO81" s="347">
        <v>3.3</v>
      </c>
      <c r="AP81" s="405">
        <f t="shared" si="70"/>
        <v>48.908888888909971</v>
      </c>
      <c r="AQ81" s="405">
        <f t="shared" si="70"/>
        <v>0.12583333333333335</v>
      </c>
      <c r="AR81"/>
      <c r="AS81"/>
      <c r="AT81"/>
      <c r="AU81"/>
      <c r="AV81" s="345">
        <v>14.977</v>
      </c>
      <c r="AW81" s="417">
        <v>13.804</v>
      </c>
      <c r="AX81"/>
      <c r="AY81"/>
      <c r="AZ81"/>
      <c r="BA81"/>
      <c r="BB81"/>
      <c r="BC81"/>
      <c r="BD81" s="344">
        <v>31.71</v>
      </c>
      <c r="BE81" s="344">
        <v>5.5</v>
      </c>
      <c r="BF81" s="344">
        <v>12.5</v>
      </c>
    </row>
    <row r="82" spans="1:58" x14ac:dyDescent="0.25">
      <c r="A82" s="232">
        <v>39892</v>
      </c>
      <c r="B82" s="344">
        <v>5.96</v>
      </c>
      <c r="C82" s="344">
        <v>5.45</v>
      </c>
      <c r="D82"/>
      <c r="E82"/>
      <c r="F82"/>
      <c r="G82"/>
      <c r="H82"/>
      <c r="I82" s="344">
        <v>1.93</v>
      </c>
      <c r="J82"/>
      <c r="K82"/>
      <c r="L82"/>
      <c r="M82"/>
      <c r="N82" s="344">
        <v>39</v>
      </c>
      <c r="O82"/>
      <c r="P82"/>
      <c r="Q82"/>
      <c r="R82" s="347">
        <v>0</v>
      </c>
      <c r="S82" s="345">
        <v>0.28199999999999997</v>
      </c>
      <c r="T82"/>
      <c r="U82"/>
      <c r="V82" s="345">
        <v>6.8000000000000005E-2</v>
      </c>
      <c r="W82" s="345">
        <v>0.21099999999999999</v>
      </c>
      <c r="X82"/>
      <c r="Y82"/>
      <c r="Z82"/>
      <c r="AA82"/>
      <c r="AB82"/>
      <c r="AC82" s="344">
        <v>40.5</v>
      </c>
      <c r="AD82"/>
      <c r="AE82"/>
      <c r="AF82"/>
      <c r="AG82"/>
      <c r="AH82" s="347">
        <v>81.099999999999994</v>
      </c>
      <c r="AI82"/>
      <c r="AJ82" s="347">
        <v>25.5</v>
      </c>
      <c r="AK82"/>
      <c r="AL82" s="347">
        <v>7.8</v>
      </c>
      <c r="AM82" s="345">
        <v>5.7000000000000002E-2</v>
      </c>
      <c r="AN82"/>
      <c r="AO82" s="347">
        <v>5.2</v>
      </c>
      <c r="AP82" s="405">
        <f t="shared" si="70"/>
        <v>48.908888888846619</v>
      </c>
      <c r="AQ82" s="405">
        <f t="shared" si="70"/>
        <v>0.12583333333333335</v>
      </c>
      <c r="AR82"/>
      <c r="AS82"/>
      <c r="AT82"/>
      <c r="AU82"/>
      <c r="AV82" s="345">
        <v>14.977</v>
      </c>
      <c r="AW82" s="417">
        <v>13.804</v>
      </c>
      <c r="AX82"/>
      <c r="AY82"/>
      <c r="AZ82"/>
      <c r="BA82"/>
      <c r="BB82"/>
      <c r="BC82"/>
      <c r="BD82" s="344">
        <v>30.98</v>
      </c>
      <c r="BE82" s="344">
        <v>5.5</v>
      </c>
      <c r="BF82" s="344">
        <v>12.7</v>
      </c>
    </row>
    <row r="83" spans="1:58" x14ac:dyDescent="0.25">
      <c r="A83" s="232">
        <v>39893</v>
      </c>
      <c r="B83" s="344">
        <v>5.83</v>
      </c>
      <c r="C83" s="344">
        <v>5.44</v>
      </c>
      <c r="D83"/>
      <c r="E83"/>
      <c r="F83"/>
      <c r="G83"/>
      <c r="H83"/>
      <c r="I83" s="344">
        <v>1.55</v>
      </c>
      <c r="J83"/>
      <c r="K83"/>
      <c r="L83"/>
      <c r="M83"/>
      <c r="N83" s="344">
        <v>37</v>
      </c>
      <c r="O83"/>
      <c r="P83"/>
      <c r="Q83"/>
      <c r="R83" s="347">
        <v>0</v>
      </c>
      <c r="S83" s="345">
        <v>0.43</v>
      </c>
      <c r="T83"/>
      <c r="U83"/>
      <c r="V83" s="345">
        <v>8.2000000000000003E-2</v>
      </c>
      <c r="W83" s="345">
        <v>0.23899999999999999</v>
      </c>
      <c r="X83"/>
      <c r="Y83"/>
      <c r="Z83"/>
      <c r="AA83"/>
      <c r="AB83"/>
      <c r="AC83" s="344">
        <v>38.299999999999997</v>
      </c>
      <c r="AD83"/>
      <c r="AE83"/>
      <c r="AF83"/>
      <c r="AG83"/>
      <c r="AH83" s="347">
        <v>76.7</v>
      </c>
      <c r="AI83"/>
      <c r="AJ83" s="347">
        <v>22.6</v>
      </c>
      <c r="AK83"/>
      <c r="AL83" s="347">
        <v>7.2</v>
      </c>
      <c r="AM83" s="345">
        <v>5.8999999999999997E-2</v>
      </c>
      <c r="AN83"/>
      <c r="AO83" s="347">
        <v>3.1</v>
      </c>
      <c r="AP83" s="405">
        <f t="shared" si="70"/>
        <v>48.908888888973323</v>
      </c>
      <c r="AQ83" s="405">
        <f t="shared" si="70"/>
        <v>0.12583333333333335</v>
      </c>
      <c r="AR83"/>
      <c r="AS83"/>
      <c r="AT83"/>
      <c r="AU83"/>
      <c r="AV83" s="345">
        <v>14.977</v>
      </c>
      <c r="AW83" s="417">
        <v>13.804</v>
      </c>
      <c r="AX83"/>
      <c r="AY83"/>
      <c r="AZ83"/>
      <c r="BA83"/>
      <c r="BB83"/>
      <c r="BC83"/>
      <c r="BD83" s="344">
        <v>31.45</v>
      </c>
      <c r="BE83" s="344">
        <v>5.5</v>
      </c>
      <c r="BF83" s="344">
        <v>12.7</v>
      </c>
    </row>
    <row r="84" spans="1:58" x14ac:dyDescent="0.25">
      <c r="A84" s="232">
        <v>39894</v>
      </c>
      <c r="B84" s="344">
        <v>5.9</v>
      </c>
      <c r="C84" s="344">
        <v>5.45</v>
      </c>
      <c r="D84"/>
      <c r="E84"/>
      <c r="F84"/>
      <c r="G84"/>
      <c r="H84"/>
      <c r="I84" s="405">
        <f>(I82+I83)/2</f>
        <v>1.74</v>
      </c>
      <c r="J84"/>
      <c r="K84"/>
      <c r="L84"/>
      <c r="M84"/>
      <c r="N84" s="344">
        <v>40</v>
      </c>
      <c r="O84"/>
      <c r="P84"/>
      <c r="Q84"/>
      <c r="R84" s="347">
        <v>0</v>
      </c>
      <c r="S84" s="345">
        <v>0.41099999999999998</v>
      </c>
      <c r="T84"/>
      <c r="U84"/>
      <c r="V84" s="345">
        <v>9.2999999999999999E-2</v>
      </c>
      <c r="W84" s="345">
        <v>0.217</v>
      </c>
      <c r="X84"/>
      <c r="Y84"/>
      <c r="Z84"/>
      <c r="AA84"/>
      <c r="AB84"/>
      <c r="AC84" s="344">
        <v>37.6</v>
      </c>
      <c r="AD84"/>
      <c r="AE84"/>
      <c r="AF84"/>
      <c r="AG84"/>
      <c r="AH84" s="347">
        <v>75.2</v>
      </c>
      <c r="AI84"/>
      <c r="AJ84" s="347">
        <v>24.4</v>
      </c>
      <c r="AK84"/>
      <c r="AL84" s="347">
        <v>6.9</v>
      </c>
      <c r="AM84" s="345">
        <v>6.4000000000000001E-2</v>
      </c>
      <c r="AN84"/>
      <c r="AO84" s="347">
        <v>3.2</v>
      </c>
      <c r="AP84" s="405">
        <f t="shared" ref="AP84:AQ99" si="89">(AP86+AP85)/2</f>
        <v>48.908888888719922</v>
      </c>
      <c r="AQ84" s="405">
        <f t="shared" si="89"/>
        <v>0.12583333333333335</v>
      </c>
      <c r="AR84"/>
      <c r="AS84"/>
      <c r="AT84"/>
      <c r="AU84"/>
      <c r="AV84" s="345">
        <v>14.977</v>
      </c>
      <c r="AW84" s="417">
        <v>13.804</v>
      </c>
      <c r="AX84"/>
      <c r="AY84"/>
      <c r="AZ84"/>
      <c r="BA84"/>
      <c r="BB84"/>
      <c r="BC84"/>
      <c r="BD84" s="344">
        <v>30.51</v>
      </c>
      <c r="BE84" s="344">
        <v>5.7</v>
      </c>
      <c r="BF84" s="344">
        <v>12.7</v>
      </c>
    </row>
    <row r="85" spans="1:58" x14ac:dyDescent="0.25">
      <c r="A85" s="232">
        <v>39895</v>
      </c>
      <c r="B85" s="344">
        <v>5.84</v>
      </c>
      <c r="C85" s="344">
        <v>5.16</v>
      </c>
      <c r="D85"/>
      <c r="E85"/>
      <c r="F85"/>
      <c r="G85"/>
      <c r="H85"/>
      <c r="I85" s="405">
        <f>(I83+I84)/2</f>
        <v>1.645</v>
      </c>
      <c r="J85"/>
      <c r="K85"/>
      <c r="L85"/>
      <c r="M85"/>
      <c r="N85" s="344">
        <v>43</v>
      </c>
      <c r="O85"/>
      <c r="P85"/>
      <c r="Q85"/>
      <c r="R85" s="347">
        <v>0</v>
      </c>
      <c r="S85" s="345">
        <v>0.41699999999999998</v>
      </c>
      <c r="T85"/>
      <c r="U85"/>
      <c r="V85" s="345">
        <v>0.13</v>
      </c>
      <c r="W85" s="345">
        <v>0.13700000000000001</v>
      </c>
      <c r="X85"/>
      <c r="Y85"/>
      <c r="Z85"/>
      <c r="AA85"/>
      <c r="AB85"/>
      <c r="AC85" s="344">
        <v>34.9</v>
      </c>
      <c r="AD85"/>
      <c r="AE85"/>
      <c r="AF85"/>
      <c r="AG85"/>
      <c r="AH85" s="347">
        <v>69.8</v>
      </c>
      <c r="AI85"/>
      <c r="AJ85" s="347">
        <v>23.6</v>
      </c>
      <c r="AK85"/>
      <c r="AL85" s="347">
        <v>6.1</v>
      </c>
      <c r="AM85" s="345">
        <v>5.3999999999999999E-2</v>
      </c>
      <c r="AN85"/>
      <c r="AO85" s="347">
        <v>3.1</v>
      </c>
      <c r="AP85" s="405">
        <f t="shared" si="89"/>
        <v>48.908888889226716</v>
      </c>
      <c r="AQ85" s="405">
        <f t="shared" si="89"/>
        <v>0.12583333333333335</v>
      </c>
      <c r="AR85"/>
      <c r="AS85"/>
      <c r="AT85"/>
      <c r="AU85"/>
      <c r="AV85" s="345">
        <v>14.977</v>
      </c>
      <c r="AW85" s="417">
        <v>13.804</v>
      </c>
      <c r="AX85"/>
      <c r="AY85"/>
      <c r="AZ85"/>
      <c r="BA85"/>
      <c r="BB85"/>
      <c r="BC85"/>
      <c r="BD85" s="344">
        <v>31.35</v>
      </c>
      <c r="BE85" s="344">
        <v>5.7</v>
      </c>
      <c r="BF85" s="344">
        <v>12.7</v>
      </c>
    </row>
    <row r="86" spans="1:58" x14ac:dyDescent="0.25">
      <c r="A86" s="232">
        <v>39896</v>
      </c>
      <c r="B86" s="405">
        <f>(B85+B87)/2</f>
        <v>5.9399999999999995</v>
      </c>
      <c r="C86" s="405">
        <f>(C85+C87)/2</f>
        <v>5.3049999999999997</v>
      </c>
      <c r="D86"/>
      <c r="E86"/>
      <c r="F86"/>
      <c r="G86"/>
      <c r="H86"/>
      <c r="I86" s="405">
        <f>(I84+I85)/2</f>
        <v>1.6924999999999999</v>
      </c>
      <c r="J86"/>
      <c r="K86"/>
      <c r="L86"/>
      <c r="M86"/>
      <c r="N86" s="405">
        <f>(N85+N87)/2</f>
        <v>43</v>
      </c>
      <c r="O86"/>
      <c r="P86"/>
      <c r="Q86"/>
      <c r="R86" s="406">
        <f>(R85+R87)/2</f>
        <v>0</v>
      </c>
      <c r="S86" s="407">
        <f>(S85+S87)/2</f>
        <v>0.40400000000000003</v>
      </c>
      <c r="T86"/>
      <c r="U86"/>
      <c r="V86" s="407">
        <f t="shared" ref="V86" si="90">(V85+V87)/2</f>
        <v>0.11649999999999999</v>
      </c>
      <c r="W86" s="407">
        <f>(W85+W87)/2</f>
        <v>0.17649999999999999</v>
      </c>
      <c r="X86"/>
      <c r="Y86"/>
      <c r="Z86"/>
      <c r="AA86"/>
      <c r="AB86"/>
      <c r="AC86" s="405">
        <f t="shared" ref="AC86" si="91">(AC85+AC87)/2</f>
        <v>36.65</v>
      </c>
      <c r="AD86"/>
      <c r="AE86"/>
      <c r="AF86"/>
      <c r="AG86"/>
      <c r="AH86" s="406">
        <f t="shared" ref="AH86" si="92">(AH85+AH87)/2</f>
        <v>73.3</v>
      </c>
      <c r="AI86"/>
      <c r="AJ86" s="406">
        <f t="shared" ref="AJ86" si="93">(AJ85+AJ87)/2</f>
        <v>25</v>
      </c>
      <c r="AK86"/>
      <c r="AL86" s="406">
        <f t="shared" ref="AL86:AM86" si="94">(AL85+AL87)/2</f>
        <v>6.65</v>
      </c>
      <c r="AM86" s="407">
        <f t="shared" si="94"/>
        <v>5.8999999999999997E-2</v>
      </c>
      <c r="AN86"/>
      <c r="AO86" s="406">
        <f t="shared" ref="AO86" si="95">(AO85+AO87)/2</f>
        <v>3.2</v>
      </c>
      <c r="AP86" s="405">
        <f t="shared" si="89"/>
        <v>48.908888888213127</v>
      </c>
      <c r="AQ86" s="405">
        <f t="shared" si="89"/>
        <v>0.12583333333333335</v>
      </c>
      <c r="AR86"/>
      <c r="AS86"/>
      <c r="AT86"/>
      <c r="AU86"/>
      <c r="AV86" s="345">
        <v>14.977</v>
      </c>
      <c r="AW86" s="417">
        <v>13.804</v>
      </c>
      <c r="AX86"/>
      <c r="AY86"/>
      <c r="AZ86"/>
      <c r="BA86"/>
      <c r="BB86"/>
      <c r="BC86"/>
      <c r="BD86" s="405">
        <f>(BD85+BD87)/2</f>
        <v>28.82</v>
      </c>
      <c r="BE86" s="405">
        <f>(BE85+BE87)/2</f>
        <v>5.7</v>
      </c>
      <c r="BF86" s="405">
        <f>(BF85+BF87)/2</f>
        <v>12.7</v>
      </c>
    </row>
    <row r="87" spans="1:58" x14ac:dyDescent="0.25">
      <c r="A87" s="232">
        <v>39897</v>
      </c>
      <c r="B87" s="344">
        <v>6.04</v>
      </c>
      <c r="C87" s="344">
        <v>5.45</v>
      </c>
      <c r="D87"/>
      <c r="E87"/>
      <c r="F87"/>
      <c r="G87"/>
      <c r="H87"/>
      <c r="I87" s="344">
        <v>1.81</v>
      </c>
      <c r="J87"/>
      <c r="K87"/>
      <c r="L87"/>
      <c r="M87"/>
      <c r="N87" s="344">
        <v>43</v>
      </c>
      <c r="O87"/>
      <c r="P87"/>
      <c r="Q87"/>
      <c r="R87" s="347">
        <v>0</v>
      </c>
      <c r="S87" s="345">
        <v>0.39100000000000001</v>
      </c>
      <c r="T87"/>
      <c r="U87"/>
      <c r="V87" s="345">
        <v>0.10299999999999999</v>
      </c>
      <c r="W87" s="345">
        <v>0.216</v>
      </c>
      <c r="X87"/>
      <c r="Y87"/>
      <c r="Z87"/>
      <c r="AA87"/>
      <c r="AB87"/>
      <c r="AC87" s="344">
        <v>38.4</v>
      </c>
      <c r="AD87"/>
      <c r="AE87"/>
      <c r="AF87"/>
      <c r="AG87"/>
      <c r="AH87" s="347">
        <v>76.8</v>
      </c>
      <c r="AI87"/>
      <c r="AJ87" s="347">
        <v>26.4</v>
      </c>
      <c r="AK87"/>
      <c r="AL87" s="347">
        <v>7.2</v>
      </c>
      <c r="AM87" s="345">
        <v>6.4000000000000001E-2</v>
      </c>
      <c r="AN87"/>
      <c r="AO87" s="347">
        <v>3.3</v>
      </c>
      <c r="AP87" s="405">
        <f t="shared" si="89"/>
        <v>48.908888890240306</v>
      </c>
      <c r="AQ87" s="405">
        <f t="shared" si="89"/>
        <v>0.12583333333333335</v>
      </c>
      <c r="AR87"/>
      <c r="AS87"/>
      <c r="AT87"/>
      <c r="AU87"/>
      <c r="AV87" s="345">
        <v>14.977</v>
      </c>
      <c r="AW87" s="417">
        <v>13.804</v>
      </c>
      <c r="AX87"/>
      <c r="AY87"/>
      <c r="AZ87"/>
      <c r="BA87"/>
      <c r="BB87"/>
      <c r="BC87"/>
      <c r="BD87" s="344">
        <v>26.29</v>
      </c>
      <c r="BE87" s="344">
        <v>5.7</v>
      </c>
      <c r="BF87" s="344">
        <v>12.7</v>
      </c>
    </row>
    <row r="88" spans="1:58" x14ac:dyDescent="0.25">
      <c r="A88" s="232">
        <v>39898</v>
      </c>
      <c r="B88" s="344">
        <v>6.15</v>
      </c>
      <c r="C88" s="344">
        <v>5.36</v>
      </c>
      <c r="D88"/>
      <c r="E88"/>
      <c r="F88"/>
      <c r="G88"/>
      <c r="H88"/>
      <c r="I88" s="344">
        <v>1.92</v>
      </c>
      <c r="J88"/>
      <c r="K88"/>
      <c r="L88"/>
      <c r="M88"/>
      <c r="N88" s="344">
        <v>41</v>
      </c>
      <c r="O88"/>
      <c r="P88"/>
      <c r="Q88"/>
      <c r="R88" s="347">
        <v>0</v>
      </c>
      <c r="S88" s="345">
        <v>0.38</v>
      </c>
      <c r="T88"/>
      <c r="U88"/>
      <c r="V88" s="345">
        <v>0.09</v>
      </c>
      <c r="W88" s="345">
        <v>0.157</v>
      </c>
      <c r="X88"/>
      <c r="Y88"/>
      <c r="Z88"/>
      <c r="AA88"/>
      <c r="AB88"/>
      <c r="AC88" s="344">
        <v>38.700000000000003</v>
      </c>
      <c r="AD88"/>
      <c r="AE88"/>
      <c r="AF88"/>
      <c r="AG88"/>
      <c r="AH88" s="347">
        <v>77.400000000000006</v>
      </c>
      <c r="AI88"/>
      <c r="AJ88" s="347">
        <v>21.7</v>
      </c>
      <c r="AK88"/>
      <c r="AL88" s="347">
        <v>7.2</v>
      </c>
      <c r="AM88" s="345">
        <v>5.8999999999999997E-2</v>
      </c>
      <c r="AN88"/>
      <c r="AO88" s="347">
        <v>3</v>
      </c>
      <c r="AP88" s="405">
        <f t="shared" si="89"/>
        <v>48.908888886185949</v>
      </c>
      <c r="AQ88" s="405">
        <f t="shared" si="89"/>
        <v>0.12583333333333335</v>
      </c>
      <c r="AR88"/>
      <c r="AS88"/>
      <c r="AT88"/>
      <c r="AU88"/>
      <c r="AV88" s="345">
        <v>14.977</v>
      </c>
      <c r="AW88" s="417">
        <v>13.804</v>
      </c>
      <c r="AX88"/>
      <c r="AY88"/>
      <c r="AZ88"/>
      <c r="BA88"/>
      <c r="BB88"/>
      <c r="BC88"/>
      <c r="BD88" s="344">
        <v>28.17</v>
      </c>
      <c r="BE88" s="344">
        <v>5.4</v>
      </c>
      <c r="BF88" s="344">
        <v>12.7</v>
      </c>
    </row>
    <row r="89" spans="1:58" x14ac:dyDescent="0.25">
      <c r="A89" s="232">
        <v>39899</v>
      </c>
      <c r="B89" s="344">
        <v>6.17</v>
      </c>
      <c r="C89" s="344">
        <v>5.53</v>
      </c>
      <c r="D89"/>
      <c r="E89"/>
      <c r="F89"/>
      <c r="G89"/>
      <c r="H89"/>
      <c r="I89" s="405">
        <f>(I87+I88)/2</f>
        <v>1.865</v>
      </c>
      <c r="J89"/>
      <c r="K89"/>
      <c r="L89"/>
      <c r="M89"/>
      <c r="N89" s="344">
        <v>47</v>
      </c>
      <c r="O89"/>
      <c r="P89"/>
      <c r="Q89"/>
      <c r="R89" s="347">
        <v>0</v>
      </c>
      <c r="S89" s="345">
        <v>0.37</v>
      </c>
      <c r="T89"/>
      <c r="U89"/>
      <c r="V89" s="345">
        <v>0.113</v>
      </c>
      <c r="W89" s="345">
        <v>0.26</v>
      </c>
      <c r="X89"/>
      <c r="Y89"/>
      <c r="Z89"/>
      <c r="AA89"/>
      <c r="AB89"/>
      <c r="AC89" s="344">
        <v>36.799999999999997</v>
      </c>
      <c r="AD89"/>
      <c r="AE89"/>
      <c r="AF89"/>
      <c r="AG89"/>
      <c r="AH89" s="347">
        <v>73.599999999999994</v>
      </c>
      <c r="AI89"/>
      <c r="AJ89" s="347">
        <v>22</v>
      </c>
      <c r="AK89"/>
      <c r="AL89" s="347">
        <v>5.9</v>
      </c>
      <c r="AM89" s="345">
        <v>5.3999999999999999E-2</v>
      </c>
      <c r="AN89"/>
      <c r="AO89" s="347">
        <v>3.1</v>
      </c>
      <c r="AP89" s="405">
        <f t="shared" si="89"/>
        <v>48.908888894294662</v>
      </c>
      <c r="AQ89" s="405">
        <f t="shared" si="89"/>
        <v>0.12583333333333335</v>
      </c>
      <c r="AR89"/>
      <c r="AS89"/>
      <c r="AT89"/>
      <c r="AU89"/>
      <c r="AV89" s="345">
        <v>14.977</v>
      </c>
      <c r="AW89" s="417">
        <v>13.804</v>
      </c>
      <c r="AX89"/>
      <c r="AY89"/>
      <c r="AZ89"/>
      <c r="BA89"/>
      <c r="BB89"/>
      <c r="BC89"/>
      <c r="BD89" s="344">
        <v>30</v>
      </c>
      <c r="BE89" s="344">
        <v>5.4</v>
      </c>
      <c r="BF89" s="344">
        <v>12.4</v>
      </c>
    </row>
    <row r="90" spans="1:58" x14ac:dyDescent="0.25">
      <c r="A90" s="232">
        <v>39900</v>
      </c>
      <c r="B90" s="344">
        <v>6.29</v>
      </c>
      <c r="C90" s="344">
        <v>5.54</v>
      </c>
      <c r="D90"/>
      <c r="E90"/>
      <c r="F90"/>
      <c r="G90"/>
      <c r="H90"/>
      <c r="I90" s="344">
        <v>1.84</v>
      </c>
      <c r="J90"/>
      <c r="K90"/>
      <c r="L90"/>
      <c r="M90"/>
      <c r="N90" s="344">
        <v>49</v>
      </c>
      <c r="O90"/>
      <c r="P90"/>
      <c r="Q90"/>
      <c r="R90" s="347">
        <v>0</v>
      </c>
      <c r="S90" s="345">
        <v>0.377</v>
      </c>
      <c r="T90"/>
      <c r="U90"/>
      <c r="V90" s="345">
        <v>0.126</v>
      </c>
      <c r="W90" s="345">
        <v>0.27400000000000002</v>
      </c>
      <c r="X90"/>
      <c r="Y90"/>
      <c r="Z90"/>
      <c r="AA90"/>
      <c r="AB90"/>
      <c r="AC90" s="344">
        <v>35.4</v>
      </c>
      <c r="AD90"/>
      <c r="AE90"/>
      <c r="AF90"/>
      <c r="AG90"/>
      <c r="AH90" s="347">
        <v>70.8</v>
      </c>
      <c r="AI90"/>
      <c r="AJ90" s="347">
        <v>23.9</v>
      </c>
      <c r="AK90"/>
      <c r="AL90" s="347">
        <v>6.4</v>
      </c>
      <c r="AM90" s="345">
        <v>6.2E-2</v>
      </c>
      <c r="AN90"/>
      <c r="AO90" s="347">
        <v>3.2</v>
      </c>
      <c r="AP90" s="405">
        <f t="shared" si="89"/>
        <v>48.908888878077228</v>
      </c>
      <c r="AQ90" s="405">
        <f t="shared" si="89"/>
        <v>0.12583333333333335</v>
      </c>
      <c r="AR90"/>
      <c r="AS90"/>
      <c r="AT90"/>
      <c r="AU90"/>
      <c r="AV90" s="345">
        <v>14.977</v>
      </c>
      <c r="AW90" s="417">
        <v>13.804</v>
      </c>
      <c r="AX90"/>
      <c r="AY90"/>
      <c r="AZ90"/>
      <c r="BA90"/>
      <c r="BB90"/>
      <c r="BC90"/>
      <c r="BD90" s="344">
        <v>30.8</v>
      </c>
      <c r="BE90" s="344">
        <v>5.4</v>
      </c>
      <c r="BF90" s="344">
        <v>12.4</v>
      </c>
    </row>
    <row r="91" spans="1:58" x14ac:dyDescent="0.25">
      <c r="A91" s="232">
        <v>39901</v>
      </c>
      <c r="B91" s="344">
        <v>5.92</v>
      </c>
      <c r="C91" s="344">
        <v>5.63</v>
      </c>
      <c r="D91"/>
      <c r="E91"/>
      <c r="F91"/>
      <c r="G91"/>
      <c r="H91"/>
      <c r="I91" s="344">
        <v>1.91</v>
      </c>
      <c r="J91"/>
      <c r="K91"/>
      <c r="L91"/>
      <c r="M91"/>
      <c r="N91" s="344">
        <v>47</v>
      </c>
      <c r="O91"/>
      <c r="P91"/>
      <c r="Q91"/>
      <c r="R91" s="347">
        <v>0</v>
      </c>
      <c r="S91" s="345">
        <v>0.375</v>
      </c>
      <c r="T91"/>
      <c r="U91"/>
      <c r="V91" s="345">
        <v>0.114</v>
      </c>
      <c r="W91" s="345">
        <v>0.249</v>
      </c>
      <c r="X91"/>
      <c r="Y91"/>
      <c r="Z91"/>
      <c r="AA91"/>
      <c r="AB91"/>
      <c r="AC91" s="344">
        <v>34.200000000000003</v>
      </c>
      <c r="AD91"/>
      <c r="AE91"/>
      <c r="AF91"/>
      <c r="AG91"/>
      <c r="AH91" s="347">
        <v>68.400000000000006</v>
      </c>
      <c r="AI91"/>
      <c r="AJ91" s="347">
        <v>23.5</v>
      </c>
      <c r="AK91"/>
      <c r="AL91" s="347">
        <v>6.8</v>
      </c>
      <c r="AM91" s="345">
        <v>8.4000000000000005E-2</v>
      </c>
      <c r="AN91"/>
      <c r="AO91" s="347">
        <v>3</v>
      </c>
      <c r="AP91" s="405">
        <f t="shared" si="89"/>
        <v>48.90888891051209</v>
      </c>
      <c r="AQ91" s="405">
        <f t="shared" si="89"/>
        <v>0.12583333333333335</v>
      </c>
      <c r="AR91"/>
      <c r="AS91"/>
      <c r="AT91"/>
      <c r="AU91"/>
      <c r="AV91" s="345">
        <v>14.977</v>
      </c>
      <c r="AW91" s="417">
        <v>13.804</v>
      </c>
      <c r="AX91"/>
      <c r="AY91"/>
      <c r="AZ91"/>
      <c r="BA91"/>
      <c r="BB91"/>
      <c r="BC91"/>
      <c r="BD91" s="344">
        <v>29.37</v>
      </c>
      <c r="BE91" s="344">
        <v>5.4</v>
      </c>
      <c r="BF91" s="344">
        <v>12.4</v>
      </c>
    </row>
    <row r="92" spans="1:58" x14ac:dyDescent="0.25">
      <c r="A92" s="232">
        <v>39902</v>
      </c>
      <c r="B92" s="344">
        <v>5.74</v>
      </c>
      <c r="C92" s="344">
        <v>5.31</v>
      </c>
      <c r="D92"/>
      <c r="E92"/>
      <c r="F92"/>
      <c r="G92"/>
      <c r="H92"/>
      <c r="I92" s="405">
        <f>(I90+I91)/2</f>
        <v>1.875</v>
      </c>
      <c r="J92"/>
      <c r="K92"/>
      <c r="L92"/>
      <c r="M92"/>
      <c r="N92" s="344">
        <v>48</v>
      </c>
      <c r="O92"/>
      <c r="P92"/>
      <c r="Q92"/>
      <c r="R92" s="347">
        <v>0</v>
      </c>
      <c r="S92" s="345">
        <v>0.35599999999999998</v>
      </c>
      <c r="T92"/>
      <c r="U92"/>
      <c r="V92" s="345">
        <v>0.104</v>
      </c>
      <c r="W92" s="345">
        <v>0.28299999999999997</v>
      </c>
      <c r="X92"/>
      <c r="Y92"/>
      <c r="Z92"/>
      <c r="AA92"/>
      <c r="AB92"/>
      <c r="AC92" s="344">
        <v>36.6</v>
      </c>
      <c r="AD92"/>
      <c r="AE92"/>
      <c r="AF92"/>
      <c r="AG92"/>
      <c r="AH92" s="347">
        <v>72.599999999999994</v>
      </c>
      <c r="AI92"/>
      <c r="AJ92" s="347">
        <v>24.4</v>
      </c>
      <c r="AK92"/>
      <c r="AL92" s="347">
        <v>7.6</v>
      </c>
      <c r="AM92" s="345">
        <v>7.2999999999999995E-2</v>
      </c>
      <c r="AN92"/>
      <c r="AO92" s="347">
        <v>3.5</v>
      </c>
      <c r="AP92" s="405">
        <f t="shared" si="89"/>
        <v>48.908888845642366</v>
      </c>
      <c r="AQ92" s="405">
        <f t="shared" si="89"/>
        <v>0.12583333333333335</v>
      </c>
      <c r="AR92"/>
      <c r="AS92"/>
      <c r="AT92"/>
      <c r="AU92"/>
      <c r="AV92" s="345">
        <v>14.977</v>
      </c>
      <c r="AW92" s="417">
        <v>13.804</v>
      </c>
      <c r="AX92"/>
      <c r="AY92"/>
      <c r="AZ92"/>
      <c r="BA92"/>
      <c r="BB92"/>
      <c r="BC92"/>
      <c r="BD92" s="344">
        <v>34.450000000000003</v>
      </c>
      <c r="BE92" s="344">
        <v>5.6</v>
      </c>
      <c r="BF92" s="344">
        <v>12.6</v>
      </c>
    </row>
    <row r="93" spans="1:58" x14ac:dyDescent="0.25">
      <c r="A93" s="232">
        <v>39903</v>
      </c>
      <c r="B93" s="405">
        <f>(B92+B94)/2</f>
        <v>5.9550000000000001</v>
      </c>
      <c r="C93" s="405">
        <f>(C92+C94)/2</f>
        <v>5.2050000000000001</v>
      </c>
      <c r="D93"/>
      <c r="E93"/>
      <c r="F93"/>
      <c r="G93"/>
      <c r="H93"/>
      <c r="I93" s="405">
        <f>(I91+I92)/2</f>
        <v>1.8925000000000001</v>
      </c>
      <c r="J93"/>
      <c r="K93"/>
      <c r="L93"/>
      <c r="M93"/>
      <c r="N93" s="405">
        <f>(N92+N94)/2</f>
        <v>45</v>
      </c>
      <c r="O93"/>
      <c r="P93"/>
      <c r="Q93"/>
      <c r="R93" s="406">
        <f>(R92+R94)/2</f>
        <v>0</v>
      </c>
      <c r="S93" s="407">
        <f>(S92+S94)/2</f>
        <v>0.33250000000000002</v>
      </c>
      <c r="T93"/>
      <c r="U93"/>
      <c r="V93" s="407">
        <f t="shared" ref="V93" si="96">(V92+V94)/2</f>
        <v>0.11399999999999999</v>
      </c>
      <c r="W93" s="407">
        <f>(W92+W94)/2</f>
        <v>0.28349999999999997</v>
      </c>
      <c r="X93"/>
      <c r="Y93"/>
      <c r="Z93"/>
      <c r="AA93"/>
      <c r="AB93"/>
      <c r="AC93" s="405">
        <f t="shared" ref="AC93" si="97">(AC92+AC94)/2</f>
        <v>37.799999999999997</v>
      </c>
      <c r="AD93"/>
      <c r="AE93"/>
      <c r="AF93"/>
      <c r="AG93"/>
      <c r="AH93" s="406">
        <f t="shared" ref="AH93" si="98">(AH92+AH94)/2</f>
        <v>75.3</v>
      </c>
      <c r="AI93"/>
      <c r="AJ93" s="406">
        <f t="shared" ref="AJ93" si="99">(AJ92+AJ94)/2</f>
        <v>22.95</v>
      </c>
      <c r="AK93"/>
      <c r="AL93" s="406">
        <f t="shared" ref="AL93:AM93" si="100">(AL92+AL94)/2</f>
        <v>7.15</v>
      </c>
      <c r="AM93" s="407">
        <f t="shared" si="100"/>
        <v>6.3500000000000001E-2</v>
      </c>
      <c r="AN93"/>
      <c r="AO93" s="406">
        <f t="shared" ref="AO93" si="101">(AO92+AO94)/2</f>
        <v>3.25</v>
      </c>
      <c r="AP93" s="405">
        <f t="shared" si="89"/>
        <v>48.908888975381807</v>
      </c>
      <c r="AQ93" s="405">
        <f t="shared" si="89"/>
        <v>0.12583333333333335</v>
      </c>
      <c r="AR93"/>
      <c r="AS93"/>
      <c r="AT93"/>
      <c r="AU93"/>
      <c r="AV93" s="345">
        <v>14.977</v>
      </c>
      <c r="AW93" s="417">
        <v>13.804</v>
      </c>
      <c r="AX93"/>
      <c r="AY93"/>
      <c r="AZ93"/>
      <c r="BA93"/>
      <c r="BB93"/>
      <c r="BC93"/>
      <c r="BD93" s="405">
        <f>(BD92+BD94)/2</f>
        <v>33.765000000000001</v>
      </c>
      <c r="BE93" s="405">
        <f>(BE92+BE94)/2</f>
        <v>5.75</v>
      </c>
      <c r="BF93" s="405">
        <f>(BF92+BF94)/2</f>
        <v>12.7</v>
      </c>
    </row>
    <row r="94" spans="1:58" x14ac:dyDescent="0.25">
      <c r="A94" s="232">
        <v>39904</v>
      </c>
      <c r="B94" s="344">
        <v>6.17</v>
      </c>
      <c r="C94" s="344">
        <v>5.0999999999999996</v>
      </c>
      <c r="D94"/>
      <c r="E94"/>
      <c r="F94"/>
      <c r="G94"/>
      <c r="H94"/>
      <c r="I94" s="405">
        <f>(I92+I93)/2</f>
        <v>1.88375</v>
      </c>
      <c r="J94"/>
      <c r="K94"/>
      <c r="L94"/>
      <c r="M94"/>
      <c r="N94" s="344">
        <v>42</v>
      </c>
      <c r="O94"/>
      <c r="P94"/>
      <c r="Q94"/>
      <c r="R94" s="347">
        <v>0</v>
      </c>
      <c r="S94" s="345">
        <v>0.309</v>
      </c>
      <c r="T94"/>
      <c r="U94"/>
      <c r="V94" s="345">
        <v>0.124</v>
      </c>
      <c r="W94" s="345">
        <v>0.28399999999999997</v>
      </c>
      <c r="X94"/>
      <c r="Y94"/>
      <c r="Z94"/>
      <c r="AA94"/>
      <c r="AB94"/>
      <c r="AC94" s="344">
        <v>39</v>
      </c>
      <c r="AD94"/>
      <c r="AE94"/>
      <c r="AF94"/>
      <c r="AG94"/>
      <c r="AH94" s="347">
        <v>78</v>
      </c>
      <c r="AI94"/>
      <c r="AJ94" s="347">
        <v>21.5</v>
      </c>
      <c r="AK94"/>
      <c r="AL94" s="347">
        <v>6.7</v>
      </c>
      <c r="AM94" s="345">
        <v>5.3999999999999999E-2</v>
      </c>
      <c r="AN94"/>
      <c r="AO94" s="347">
        <v>3</v>
      </c>
      <c r="AP94" s="405">
        <f t="shared" si="89"/>
        <v>48.908888715902918</v>
      </c>
      <c r="AQ94" s="405">
        <f t="shared" si="89"/>
        <v>0.12583333333333335</v>
      </c>
      <c r="AR94"/>
      <c r="AS94"/>
      <c r="AT94"/>
      <c r="AU94"/>
      <c r="AV94" s="345">
        <v>14.977</v>
      </c>
      <c r="AW94" s="417">
        <v>13.804</v>
      </c>
      <c r="AX94"/>
      <c r="AY94"/>
      <c r="AZ94"/>
      <c r="BA94"/>
      <c r="BB94"/>
      <c r="BC94"/>
      <c r="BD94" s="421">
        <v>33.08</v>
      </c>
      <c r="BE94" s="344">
        <v>5.9</v>
      </c>
      <c r="BF94" s="344">
        <v>12.8</v>
      </c>
    </row>
    <row r="95" spans="1:58" x14ac:dyDescent="0.25">
      <c r="A95" s="232">
        <v>39905</v>
      </c>
      <c r="B95" s="413">
        <v>5.97</v>
      </c>
      <c r="C95" s="422">
        <v>5.45</v>
      </c>
      <c r="D95"/>
      <c r="E95"/>
      <c r="F95"/>
      <c r="G95"/>
      <c r="H95"/>
      <c r="I95" s="423">
        <v>1.96</v>
      </c>
      <c r="J95"/>
      <c r="K95"/>
      <c r="L95"/>
      <c r="M95"/>
      <c r="N95" s="422">
        <v>41</v>
      </c>
      <c r="O95"/>
      <c r="P95"/>
      <c r="Q95"/>
      <c r="R95" s="424">
        <v>0</v>
      </c>
      <c r="S95" s="425">
        <v>0.28499999999999998</v>
      </c>
      <c r="T95"/>
      <c r="U95"/>
      <c r="V95" s="426">
        <v>0.14199999999999999</v>
      </c>
      <c r="W95" s="427">
        <v>0.252</v>
      </c>
      <c r="X95"/>
      <c r="Y95"/>
      <c r="Z95"/>
      <c r="AA95"/>
      <c r="AB95"/>
      <c r="AC95" s="428">
        <v>35.5</v>
      </c>
      <c r="AD95"/>
      <c r="AE95"/>
      <c r="AF95"/>
      <c r="AG95"/>
      <c r="AH95" s="429">
        <v>71</v>
      </c>
      <c r="AI95"/>
      <c r="AJ95" s="424">
        <v>22.3</v>
      </c>
      <c r="AK95"/>
      <c r="AL95" s="424">
        <v>7.4</v>
      </c>
      <c r="AM95" s="425">
        <v>7.3999999999999996E-2</v>
      </c>
      <c r="AN95"/>
      <c r="AO95" s="424">
        <v>3.1</v>
      </c>
      <c r="AP95" s="405">
        <f t="shared" si="89"/>
        <v>48.908889234860695</v>
      </c>
      <c r="AQ95" s="405">
        <f t="shared" si="89"/>
        <v>0.12583333333333335</v>
      </c>
      <c r="AR95"/>
      <c r="AS95"/>
      <c r="AT95"/>
      <c r="AU95"/>
      <c r="AV95" s="345">
        <v>14.146000000000001</v>
      </c>
      <c r="AW95" s="345">
        <v>12.984</v>
      </c>
      <c r="AX95"/>
      <c r="AY95"/>
      <c r="AZ95"/>
      <c r="BA95"/>
      <c r="BB95"/>
      <c r="BC95"/>
      <c r="BD95" s="246">
        <v>31.55</v>
      </c>
      <c r="BE95" s="246">
        <v>5.6</v>
      </c>
      <c r="BF95" s="246">
        <v>12.8</v>
      </c>
    </row>
    <row r="96" spans="1:58" x14ac:dyDescent="0.25">
      <c r="A96" s="232">
        <v>39906</v>
      </c>
      <c r="B96" s="413">
        <v>5.68</v>
      </c>
      <c r="C96" s="344">
        <v>5.29</v>
      </c>
      <c r="D96"/>
      <c r="E96"/>
      <c r="F96"/>
      <c r="G96"/>
      <c r="H96"/>
      <c r="I96" s="421">
        <v>2.04</v>
      </c>
      <c r="J96"/>
      <c r="K96"/>
      <c r="L96"/>
      <c r="M96"/>
      <c r="N96" s="422">
        <v>44</v>
      </c>
      <c r="O96"/>
      <c r="P96"/>
      <c r="Q96"/>
      <c r="R96" s="424">
        <v>0</v>
      </c>
      <c r="S96" s="345">
        <v>0.26400000000000001</v>
      </c>
      <c r="T96"/>
      <c r="U96"/>
      <c r="V96" s="426">
        <v>0.16800000000000001</v>
      </c>
      <c r="W96" s="430">
        <v>0.26700000000000002</v>
      </c>
      <c r="X96"/>
      <c r="Y96"/>
      <c r="Z96"/>
      <c r="AA96"/>
      <c r="AB96"/>
      <c r="AC96" s="428">
        <v>37.799999999999997</v>
      </c>
      <c r="AD96"/>
      <c r="AE96"/>
      <c r="AF96"/>
      <c r="AG96"/>
      <c r="AH96" s="347">
        <v>75.599999999999994</v>
      </c>
      <c r="AI96"/>
      <c r="AJ96" s="431">
        <v>23.6</v>
      </c>
      <c r="AK96"/>
      <c r="AL96" s="424">
        <v>7.1</v>
      </c>
      <c r="AM96" s="425">
        <v>6.9000000000000006E-2</v>
      </c>
      <c r="AN96"/>
      <c r="AO96" s="424">
        <v>3</v>
      </c>
      <c r="AP96" s="405">
        <f t="shared" si="89"/>
        <v>48.908888196945149</v>
      </c>
      <c r="AQ96" s="405">
        <f t="shared" si="89"/>
        <v>0.12583333333333335</v>
      </c>
      <c r="AR96"/>
      <c r="AS96"/>
      <c r="AT96"/>
      <c r="AU96"/>
      <c r="AV96" s="368">
        <v>14.146000000000001</v>
      </c>
      <c r="AW96" s="368">
        <v>12.984</v>
      </c>
      <c r="AX96"/>
      <c r="AY96"/>
      <c r="AZ96"/>
      <c r="BA96"/>
      <c r="BB96"/>
      <c r="BC96"/>
      <c r="BD96" s="421">
        <v>31.45</v>
      </c>
      <c r="BE96" s="344">
        <v>5.6</v>
      </c>
      <c r="BF96" s="344">
        <v>13.4</v>
      </c>
    </row>
    <row r="97" spans="1:58" ht="15.75" thickBot="1" x14ac:dyDescent="0.3">
      <c r="A97" s="232">
        <v>39907</v>
      </c>
      <c r="B97" s="432">
        <v>6.22</v>
      </c>
      <c r="C97" s="433">
        <v>5.35</v>
      </c>
      <c r="D97"/>
      <c r="E97"/>
      <c r="F97"/>
      <c r="G97"/>
      <c r="H97"/>
      <c r="I97" s="408">
        <f>(I96+I98)/2</f>
        <v>1.97</v>
      </c>
      <c r="J97"/>
      <c r="K97"/>
      <c r="L97"/>
      <c r="M97"/>
      <c r="N97" s="362">
        <v>44</v>
      </c>
      <c r="O97"/>
      <c r="P97"/>
      <c r="Q97"/>
      <c r="R97" s="434">
        <v>0</v>
      </c>
      <c r="S97" s="365">
        <v>0.25900000000000001</v>
      </c>
      <c r="T97"/>
      <c r="U97"/>
      <c r="V97" s="435">
        <v>7.2999999999999995E-2</v>
      </c>
      <c r="W97" s="365">
        <v>0.19500000000000001</v>
      </c>
      <c r="X97"/>
      <c r="Y97"/>
      <c r="Z97"/>
      <c r="AA97"/>
      <c r="AB97"/>
      <c r="AC97" s="436">
        <v>38</v>
      </c>
      <c r="AD97"/>
      <c r="AE97"/>
      <c r="AF97"/>
      <c r="AG97"/>
      <c r="AH97" s="367">
        <v>76</v>
      </c>
      <c r="AI97"/>
      <c r="AJ97" s="367">
        <v>23.7</v>
      </c>
      <c r="AK97"/>
      <c r="AL97" s="434">
        <v>7.1</v>
      </c>
      <c r="AM97" s="365">
        <v>6.8000000000000005E-2</v>
      </c>
      <c r="AN97"/>
      <c r="AO97" s="434">
        <v>3</v>
      </c>
      <c r="AP97" s="408">
        <f t="shared" si="89"/>
        <v>48.908890272776247</v>
      </c>
      <c r="AQ97" s="408">
        <f t="shared" si="89"/>
        <v>0.12583333333333335</v>
      </c>
      <c r="AR97"/>
      <c r="AS97"/>
      <c r="AT97"/>
      <c r="AU97"/>
      <c r="AV97" s="437">
        <v>14.146000000000001</v>
      </c>
      <c r="AW97" s="437">
        <v>12.984</v>
      </c>
      <c r="AX97"/>
      <c r="AY97"/>
      <c r="AZ97"/>
      <c r="BA97"/>
      <c r="BB97"/>
      <c r="BC97"/>
      <c r="BD97" s="436">
        <v>30.48</v>
      </c>
      <c r="BE97" s="362">
        <v>5.6</v>
      </c>
      <c r="BF97" s="362">
        <v>13.6</v>
      </c>
    </row>
    <row r="98" spans="1:58" x14ac:dyDescent="0.25">
      <c r="A98" s="232">
        <v>39908</v>
      </c>
      <c r="B98" s="438">
        <v>5.95</v>
      </c>
      <c r="C98" s="372">
        <v>5.5</v>
      </c>
      <c r="D98"/>
      <c r="E98"/>
      <c r="F98"/>
      <c r="G98"/>
      <c r="H98"/>
      <c r="I98" s="439">
        <v>1.9</v>
      </c>
      <c r="J98"/>
      <c r="K98"/>
      <c r="L98"/>
      <c r="M98"/>
      <c r="N98" s="372">
        <v>40</v>
      </c>
      <c r="O98"/>
      <c r="P98"/>
      <c r="Q98"/>
      <c r="R98" s="440">
        <v>0</v>
      </c>
      <c r="S98" s="368">
        <v>0.25700000000000001</v>
      </c>
      <c r="T98"/>
      <c r="U98"/>
      <c r="V98" s="441">
        <v>7.5999999999999998E-2</v>
      </c>
      <c r="W98" s="368">
        <v>0.186</v>
      </c>
      <c r="X98"/>
      <c r="Y98"/>
      <c r="Z98"/>
      <c r="AA98"/>
      <c r="AB98"/>
      <c r="AC98" s="442">
        <v>39</v>
      </c>
      <c r="AD98"/>
      <c r="AE98"/>
      <c r="AF98"/>
      <c r="AG98"/>
      <c r="AH98" s="374">
        <v>78</v>
      </c>
      <c r="AI98"/>
      <c r="AJ98" s="374">
        <v>22.1</v>
      </c>
      <c r="AK98"/>
      <c r="AL98" s="443">
        <v>11.4</v>
      </c>
      <c r="AM98" s="368">
        <v>0.16300000000000001</v>
      </c>
      <c r="AN98"/>
      <c r="AO98" s="374">
        <v>3</v>
      </c>
      <c r="AP98" s="409">
        <f t="shared" si="89"/>
        <v>48.908886121114051</v>
      </c>
      <c r="AQ98" s="409">
        <f t="shared" si="89"/>
        <v>0.12583333333333335</v>
      </c>
      <c r="AR98"/>
      <c r="AS98"/>
      <c r="AT98"/>
      <c r="AU98"/>
      <c r="AV98" s="368">
        <v>14.146000000000001</v>
      </c>
      <c r="AW98" s="368">
        <v>12.984</v>
      </c>
      <c r="AX98"/>
      <c r="AY98"/>
      <c r="AZ98"/>
      <c r="BA98"/>
      <c r="BB98"/>
      <c r="BC98"/>
      <c r="BD98" s="442">
        <v>30.98</v>
      </c>
      <c r="BE98" s="372">
        <v>5.5</v>
      </c>
      <c r="BF98" s="372">
        <v>13.6</v>
      </c>
    </row>
    <row r="99" spans="1:58" x14ac:dyDescent="0.25">
      <c r="A99" s="232">
        <v>39909</v>
      </c>
      <c r="B99" s="344">
        <v>6.14</v>
      </c>
      <c r="C99" s="344">
        <v>5.32</v>
      </c>
      <c r="D99"/>
      <c r="E99"/>
      <c r="F99"/>
      <c r="G99"/>
      <c r="H99"/>
      <c r="I99" s="344">
        <v>1.9</v>
      </c>
      <c r="J99"/>
      <c r="K99"/>
      <c r="L99"/>
      <c r="M99"/>
      <c r="N99" s="344">
        <v>38</v>
      </c>
      <c r="O99"/>
      <c r="P99"/>
      <c r="Q99"/>
      <c r="R99" s="347">
        <v>0</v>
      </c>
      <c r="S99" s="345">
        <v>0.26200000000000001</v>
      </c>
      <c r="T99"/>
      <c r="U99"/>
      <c r="V99" s="345">
        <v>6.9000000000000006E-2</v>
      </c>
      <c r="W99" s="345">
        <v>0.20899999999999999</v>
      </c>
      <c r="X99"/>
      <c r="Y99"/>
      <c r="Z99"/>
      <c r="AA99"/>
      <c r="AB99"/>
      <c r="AC99" s="421">
        <v>39.1</v>
      </c>
      <c r="AD99"/>
      <c r="AE99"/>
      <c r="AF99"/>
      <c r="AG99"/>
      <c r="AH99" s="347">
        <v>78.2</v>
      </c>
      <c r="AI99"/>
      <c r="AJ99" s="347">
        <v>22</v>
      </c>
      <c r="AK99"/>
      <c r="AL99" s="347">
        <v>10.8</v>
      </c>
      <c r="AM99" s="345">
        <v>0.13300000000000001</v>
      </c>
      <c r="AN99"/>
      <c r="AO99" s="347">
        <v>3</v>
      </c>
      <c r="AP99" s="405">
        <f t="shared" si="89"/>
        <v>48.908894424438436</v>
      </c>
      <c r="AQ99" s="405">
        <f t="shared" si="89"/>
        <v>0.12583333333333335</v>
      </c>
      <c r="AR99"/>
      <c r="AS99"/>
      <c r="AT99"/>
      <c r="AU99"/>
      <c r="AV99" s="368">
        <v>14.146000000000001</v>
      </c>
      <c r="AW99" s="368">
        <v>12.984</v>
      </c>
      <c r="AX99"/>
      <c r="AY99"/>
      <c r="AZ99"/>
      <c r="BA99"/>
      <c r="BB99"/>
      <c r="BC99"/>
      <c r="BD99" s="421">
        <v>31.22</v>
      </c>
      <c r="BE99" s="344">
        <v>5.7</v>
      </c>
      <c r="BF99" s="344">
        <v>13.6</v>
      </c>
    </row>
    <row r="100" spans="1:58" x14ac:dyDescent="0.25">
      <c r="A100" s="232">
        <v>39910</v>
      </c>
      <c r="B100" s="405">
        <f>(B99+B101)/2</f>
        <v>6.0250000000000004</v>
      </c>
      <c r="C100" s="405">
        <f>(C99+C101)/2</f>
        <v>5.375</v>
      </c>
      <c r="D100"/>
      <c r="E100"/>
      <c r="F100"/>
      <c r="G100"/>
      <c r="H100"/>
      <c r="I100" s="405">
        <f>(I99+I101)/2</f>
        <v>1.87</v>
      </c>
      <c r="J100"/>
      <c r="K100"/>
      <c r="L100"/>
      <c r="M100"/>
      <c r="N100" s="405">
        <f>(N99+N101)/2</f>
        <v>42.5</v>
      </c>
      <c r="O100"/>
      <c r="P100"/>
      <c r="Q100"/>
      <c r="R100" s="406">
        <f>(R99+R101)/2</f>
        <v>0</v>
      </c>
      <c r="S100" s="407">
        <f>(S99+S101)/2</f>
        <v>0.25900000000000001</v>
      </c>
      <c r="T100"/>
      <c r="U100"/>
      <c r="V100" s="407">
        <f t="shared" ref="V100" si="102">(V99+V101)/2</f>
        <v>7.5000000000000011E-2</v>
      </c>
      <c r="W100" s="407">
        <f>(W99+W101)/2</f>
        <v>0.185</v>
      </c>
      <c r="X100"/>
      <c r="Y100"/>
      <c r="Z100"/>
      <c r="AA100"/>
      <c r="AB100"/>
      <c r="AC100" s="405">
        <f t="shared" ref="AC100" si="103">(AC99+AC101)/2</f>
        <v>38.5</v>
      </c>
      <c r="AD100"/>
      <c r="AE100"/>
      <c r="AF100"/>
      <c r="AG100"/>
      <c r="AH100" s="406">
        <f t="shared" ref="AH100" si="104">(AH99+AH101)/2</f>
        <v>77</v>
      </c>
      <c r="AI100"/>
      <c r="AJ100" s="406">
        <f t="shared" ref="AJ100" si="105">(AJ99+AJ101)/2</f>
        <v>22</v>
      </c>
      <c r="AK100"/>
      <c r="AL100" s="406">
        <f t="shared" ref="AL100:AM100" si="106">(AL99+AL101)/2</f>
        <v>9.6000000000000014</v>
      </c>
      <c r="AM100" s="407">
        <f t="shared" si="106"/>
        <v>0.11550000000000001</v>
      </c>
      <c r="AN100"/>
      <c r="AO100" s="406">
        <f t="shared" ref="AO100" si="107">(AO99+AO101)/2</f>
        <v>3</v>
      </c>
      <c r="AP100" s="405">
        <f t="shared" ref="AP100:AQ115" si="108">(AP102+AP101)/2</f>
        <v>48.908877817789673</v>
      </c>
      <c r="AQ100" s="405">
        <f t="shared" si="108"/>
        <v>0.12583333333333335</v>
      </c>
      <c r="AR100"/>
      <c r="AS100"/>
      <c r="AT100"/>
      <c r="AU100"/>
      <c r="AV100" s="368">
        <v>14.146000000000001</v>
      </c>
      <c r="AW100" s="368">
        <v>12.984</v>
      </c>
      <c r="AX100"/>
      <c r="AY100"/>
      <c r="AZ100"/>
      <c r="BA100"/>
      <c r="BB100"/>
      <c r="BC100"/>
      <c r="BD100" s="405">
        <f>(BD99+BD101)/2</f>
        <v>31.54</v>
      </c>
      <c r="BE100" s="405">
        <f>(BE99+BE101)/2</f>
        <v>5.7</v>
      </c>
      <c r="BF100" s="405">
        <f>(BF99+BF101)/2</f>
        <v>13.6</v>
      </c>
    </row>
    <row r="101" spans="1:58" x14ac:dyDescent="0.25">
      <c r="A101" s="232">
        <v>39911</v>
      </c>
      <c r="B101" s="344">
        <v>5.91</v>
      </c>
      <c r="C101" s="344">
        <v>5.43</v>
      </c>
      <c r="D101"/>
      <c r="E101"/>
      <c r="F101"/>
      <c r="G101"/>
      <c r="H101"/>
      <c r="I101" s="344">
        <v>1.84</v>
      </c>
      <c r="J101"/>
      <c r="K101"/>
      <c r="L101"/>
      <c r="M101"/>
      <c r="N101" s="344">
        <v>47</v>
      </c>
      <c r="O101"/>
      <c r="P101"/>
      <c r="Q101"/>
      <c r="R101" s="347">
        <v>0</v>
      </c>
      <c r="S101" s="345">
        <v>0.25600000000000001</v>
      </c>
      <c r="T101"/>
      <c r="U101"/>
      <c r="V101" s="345">
        <v>8.1000000000000003E-2</v>
      </c>
      <c r="W101" s="345">
        <v>0.161</v>
      </c>
      <c r="X101"/>
      <c r="Y101"/>
      <c r="Z101"/>
      <c r="AA101"/>
      <c r="AB101"/>
      <c r="AC101" s="421">
        <v>37.9</v>
      </c>
      <c r="AD101"/>
      <c r="AE101"/>
      <c r="AF101"/>
      <c r="AG101"/>
      <c r="AH101" s="347">
        <v>75.8</v>
      </c>
      <c r="AI101"/>
      <c r="AJ101" s="347">
        <v>22</v>
      </c>
      <c r="AK101"/>
      <c r="AL101" s="347">
        <v>8.4</v>
      </c>
      <c r="AM101" s="345">
        <v>9.8000000000000004E-2</v>
      </c>
      <c r="AN101"/>
      <c r="AO101" s="347">
        <v>3</v>
      </c>
      <c r="AP101" s="405">
        <f t="shared" si="108"/>
        <v>48.9089110310872</v>
      </c>
      <c r="AQ101" s="405">
        <f t="shared" si="108"/>
        <v>0.12583333333333335</v>
      </c>
      <c r="AR101"/>
      <c r="AS101"/>
      <c r="AT101"/>
      <c r="AU101"/>
      <c r="AV101" s="368">
        <v>14.146000000000001</v>
      </c>
      <c r="AW101" s="368">
        <v>12.984</v>
      </c>
      <c r="AX101"/>
      <c r="AY101"/>
      <c r="AZ101"/>
      <c r="BA101"/>
      <c r="BB101"/>
      <c r="BC101"/>
      <c r="BD101" s="421">
        <v>31.86</v>
      </c>
      <c r="BE101" s="344">
        <v>5.7</v>
      </c>
      <c r="BF101" s="344">
        <v>13.6</v>
      </c>
    </row>
    <row r="102" spans="1:58" x14ac:dyDescent="0.25">
      <c r="A102" s="232">
        <v>39912</v>
      </c>
      <c r="B102" s="413">
        <v>5.73</v>
      </c>
      <c r="C102" s="372">
        <v>5.53</v>
      </c>
      <c r="D102"/>
      <c r="E102"/>
      <c r="F102"/>
      <c r="G102"/>
      <c r="H102"/>
      <c r="I102" s="444">
        <v>1.73</v>
      </c>
      <c r="J102"/>
      <c r="K102"/>
      <c r="L102"/>
      <c r="M102"/>
      <c r="N102" s="344">
        <v>44</v>
      </c>
      <c r="O102"/>
      <c r="P102"/>
      <c r="Q102"/>
      <c r="R102" s="347">
        <v>2</v>
      </c>
      <c r="S102" s="248">
        <v>0.99099999999999999</v>
      </c>
      <c r="T102"/>
      <c r="U102"/>
      <c r="V102" s="427">
        <v>0.11700000000000001</v>
      </c>
      <c r="W102" s="417">
        <v>0.22</v>
      </c>
      <c r="X102"/>
      <c r="Y102"/>
      <c r="Z102"/>
      <c r="AA102"/>
      <c r="AB102"/>
      <c r="AC102" s="246">
        <v>36.5</v>
      </c>
      <c r="AD102"/>
      <c r="AE102"/>
      <c r="AF102"/>
      <c r="AG102"/>
      <c r="AH102" s="445">
        <v>73</v>
      </c>
      <c r="AI102"/>
      <c r="AJ102" s="445">
        <v>23.4</v>
      </c>
      <c r="AK102"/>
      <c r="AL102" s="445">
        <v>6.8</v>
      </c>
      <c r="AM102" s="427">
        <v>9.8000000000000004E-2</v>
      </c>
      <c r="AN102"/>
      <c r="AO102" s="424">
        <v>2.5</v>
      </c>
      <c r="AP102" s="405">
        <f t="shared" si="108"/>
        <v>48.908844604492145</v>
      </c>
      <c r="AQ102" s="405">
        <f t="shared" si="108"/>
        <v>0.12583333333333335</v>
      </c>
      <c r="AR102"/>
      <c r="AS102"/>
      <c r="AT102"/>
      <c r="AU102"/>
      <c r="AV102" s="368">
        <v>14.146000000000001</v>
      </c>
      <c r="AW102" s="368">
        <v>12.984</v>
      </c>
      <c r="AX102"/>
      <c r="AY102"/>
      <c r="AZ102"/>
      <c r="BA102"/>
      <c r="BB102"/>
      <c r="BC102"/>
      <c r="BD102" s="246">
        <v>29.53</v>
      </c>
      <c r="BE102" s="246">
        <v>5.7</v>
      </c>
      <c r="BF102" s="246">
        <v>13.2</v>
      </c>
    </row>
    <row r="103" spans="1:58" x14ac:dyDescent="0.25">
      <c r="A103" s="232">
        <v>39913</v>
      </c>
      <c r="B103" s="344">
        <v>5.79</v>
      </c>
      <c r="C103" s="344">
        <v>5.23</v>
      </c>
      <c r="D103"/>
      <c r="E103"/>
      <c r="F103"/>
      <c r="G103"/>
      <c r="H103"/>
      <c r="I103" s="344">
        <v>1.71</v>
      </c>
      <c r="J103"/>
      <c r="K103"/>
      <c r="L103"/>
      <c r="M103"/>
      <c r="N103" s="344">
        <v>45</v>
      </c>
      <c r="O103"/>
      <c r="P103"/>
      <c r="Q103"/>
      <c r="R103" s="347">
        <v>0</v>
      </c>
      <c r="S103" s="345">
        <v>1.532</v>
      </c>
      <c r="T103"/>
      <c r="U103"/>
      <c r="V103" s="345">
        <v>0.105</v>
      </c>
      <c r="W103" s="345">
        <v>0.21</v>
      </c>
      <c r="X103"/>
      <c r="Y103"/>
      <c r="Z103"/>
      <c r="AA103"/>
      <c r="AB103"/>
      <c r="AC103" s="344">
        <v>38.4</v>
      </c>
      <c r="AD103"/>
      <c r="AE103"/>
      <c r="AF103"/>
      <c r="AG103"/>
      <c r="AH103" s="347">
        <v>76.900000000000006</v>
      </c>
      <c r="AI103"/>
      <c r="AJ103" s="347">
        <v>25.1</v>
      </c>
      <c r="AK103"/>
      <c r="AL103" s="347">
        <v>7.2</v>
      </c>
      <c r="AM103" s="345">
        <v>6.8000000000000005E-2</v>
      </c>
      <c r="AN103"/>
      <c r="AO103" s="431">
        <v>2.5</v>
      </c>
      <c r="AP103" s="405">
        <f t="shared" si="108"/>
        <v>48.908977457682255</v>
      </c>
      <c r="AQ103" s="405">
        <f t="shared" si="108"/>
        <v>0.12583333333333335</v>
      </c>
      <c r="AR103"/>
      <c r="AS103"/>
      <c r="AT103"/>
      <c r="AU103"/>
      <c r="AV103" s="368">
        <v>14.146000000000001</v>
      </c>
      <c r="AW103" s="368">
        <v>12.984</v>
      </c>
      <c r="AX103"/>
      <c r="AY103"/>
      <c r="AZ103"/>
      <c r="BA103"/>
      <c r="BB103"/>
      <c r="BC103"/>
      <c r="BD103" s="421">
        <v>28.17</v>
      </c>
      <c r="BE103" s="344">
        <v>5.9</v>
      </c>
      <c r="BF103" s="344">
        <v>13.4</v>
      </c>
    </row>
    <row r="104" spans="1:58" x14ac:dyDescent="0.25">
      <c r="A104" s="232">
        <v>39914</v>
      </c>
      <c r="B104" s="344">
        <v>6.07</v>
      </c>
      <c r="C104" s="344">
        <v>5.4</v>
      </c>
      <c r="D104"/>
      <c r="E104"/>
      <c r="F104"/>
      <c r="G104"/>
      <c r="H104"/>
      <c r="I104" s="344">
        <v>1.68</v>
      </c>
      <c r="J104"/>
      <c r="K104"/>
      <c r="L104"/>
      <c r="M104"/>
      <c r="N104" s="344">
        <v>46</v>
      </c>
      <c r="O104"/>
      <c r="P104"/>
      <c r="Q104"/>
      <c r="R104" s="347">
        <v>0</v>
      </c>
      <c r="S104" s="407">
        <f>(S102+S103)/2</f>
        <v>1.2615000000000001</v>
      </c>
      <c r="T104"/>
      <c r="U104"/>
      <c r="V104" s="345">
        <v>0.123</v>
      </c>
      <c r="W104" s="345">
        <v>0.18099999999999999</v>
      </c>
      <c r="X104"/>
      <c r="Y104"/>
      <c r="Z104"/>
      <c r="AA104"/>
      <c r="AB104"/>
      <c r="AC104" s="344">
        <v>39.1</v>
      </c>
      <c r="AD104"/>
      <c r="AE104"/>
      <c r="AF104"/>
      <c r="AG104"/>
      <c r="AH104" s="347">
        <v>78.2</v>
      </c>
      <c r="AI104"/>
      <c r="AJ104" s="347">
        <v>23.8</v>
      </c>
      <c r="AK104"/>
      <c r="AL104" s="347">
        <v>6.9</v>
      </c>
      <c r="AM104" s="345">
        <v>5.0999999999999997E-2</v>
      </c>
      <c r="AN104"/>
      <c r="AO104" s="431">
        <v>2.6</v>
      </c>
      <c r="AP104" s="405">
        <f t="shared" si="108"/>
        <v>48.908711751302043</v>
      </c>
      <c r="AQ104" s="405">
        <f t="shared" si="108"/>
        <v>0.12583333333333335</v>
      </c>
      <c r="AR104"/>
      <c r="AS104"/>
      <c r="AT104"/>
      <c r="AU104"/>
      <c r="AV104" s="368">
        <v>14.146000000000001</v>
      </c>
      <c r="AW104" s="368">
        <v>12.984</v>
      </c>
      <c r="AX104"/>
      <c r="AY104"/>
      <c r="AZ104"/>
      <c r="BA104"/>
      <c r="BB104"/>
      <c r="BC104"/>
      <c r="BD104" s="421">
        <v>28.64</v>
      </c>
      <c r="BE104" s="344">
        <v>5.4</v>
      </c>
      <c r="BF104" s="344">
        <v>13.4</v>
      </c>
    </row>
    <row r="105" spans="1:58" x14ac:dyDescent="0.25">
      <c r="A105" s="232">
        <v>39915</v>
      </c>
      <c r="B105" s="344">
        <v>5.99</v>
      </c>
      <c r="C105" s="344">
        <v>5.61</v>
      </c>
      <c r="D105"/>
      <c r="E105"/>
      <c r="F105"/>
      <c r="G105"/>
      <c r="H105"/>
      <c r="I105" s="405">
        <f>(I104+I106)/2</f>
        <v>1.63</v>
      </c>
      <c r="J105"/>
      <c r="K105"/>
      <c r="L105"/>
      <c r="M105"/>
      <c r="N105" s="344">
        <v>49</v>
      </c>
      <c r="O105"/>
      <c r="P105"/>
      <c r="Q105"/>
      <c r="R105" s="347">
        <v>0</v>
      </c>
      <c r="S105" s="407">
        <f>(S104+S106)/2</f>
        <v>0.75025000000000008</v>
      </c>
      <c r="T105"/>
      <c r="U105"/>
      <c r="V105" s="345">
        <v>0.13600000000000001</v>
      </c>
      <c r="W105" s="345">
        <v>0.21</v>
      </c>
      <c r="X105"/>
      <c r="Y105"/>
      <c r="Z105"/>
      <c r="AA105"/>
      <c r="AB105"/>
      <c r="AC105" s="344">
        <v>38.6</v>
      </c>
      <c r="AD105"/>
      <c r="AE105"/>
      <c r="AF105"/>
      <c r="AG105"/>
      <c r="AH105" s="347">
        <v>77.2</v>
      </c>
      <c r="AI105"/>
      <c r="AJ105" s="347">
        <v>24.3</v>
      </c>
      <c r="AK105"/>
      <c r="AL105" s="347">
        <v>7</v>
      </c>
      <c r="AM105" s="345">
        <v>6.2E-2</v>
      </c>
      <c r="AN105"/>
      <c r="AO105" s="347">
        <v>2.7</v>
      </c>
      <c r="AP105" s="405">
        <f t="shared" si="108"/>
        <v>48.90924316406246</v>
      </c>
      <c r="AQ105" s="405">
        <f t="shared" si="108"/>
        <v>0.12583333333333335</v>
      </c>
      <c r="AR105"/>
      <c r="AS105"/>
      <c r="AT105"/>
      <c r="AU105"/>
      <c r="AV105" s="368">
        <v>14.146000000000001</v>
      </c>
      <c r="AW105" s="368">
        <v>12.984</v>
      </c>
      <c r="AX105"/>
      <c r="AY105"/>
      <c r="AZ105"/>
      <c r="BA105"/>
      <c r="BB105"/>
      <c r="BC105"/>
      <c r="BD105" s="344">
        <v>28.63</v>
      </c>
      <c r="BE105" s="344">
        <v>5.4</v>
      </c>
      <c r="BF105" s="344">
        <v>13.4</v>
      </c>
    </row>
    <row r="106" spans="1:58" x14ac:dyDescent="0.25">
      <c r="A106" s="232">
        <v>39916</v>
      </c>
      <c r="B106" s="344">
        <v>6.01</v>
      </c>
      <c r="C106" s="344">
        <v>5.46</v>
      </c>
      <c r="D106"/>
      <c r="E106"/>
      <c r="F106"/>
      <c r="G106"/>
      <c r="H106"/>
      <c r="I106" s="405">
        <f>(I108+I107)/2</f>
        <v>1.58</v>
      </c>
      <c r="J106"/>
      <c r="K106"/>
      <c r="L106"/>
      <c r="M106"/>
      <c r="N106" s="344">
        <v>41</v>
      </c>
      <c r="O106"/>
      <c r="P106"/>
      <c r="Q106"/>
      <c r="R106" s="347">
        <v>0</v>
      </c>
      <c r="S106" s="345">
        <v>0.23899999999999999</v>
      </c>
      <c r="T106"/>
      <c r="U106"/>
      <c r="V106" s="345">
        <v>0.124</v>
      </c>
      <c r="W106" s="345">
        <v>0.218</v>
      </c>
      <c r="X106"/>
      <c r="Y106"/>
      <c r="Z106"/>
      <c r="AA106"/>
      <c r="AB106"/>
      <c r="AC106" s="344">
        <v>39.700000000000003</v>
      </c>
      <c r="AD106"/>
      <c r="AE106"/>
      <c r="AF106"/>
      <c r="AG106"/>
      <c r="AH106" s="347">
        <v>79.400000000000006</v>
      </c>
      <c r="AI106"/>
      <c r="AJ106" s="347">
        <v>22.9</v>
      </c>
      <c r="AK106"/>
      <c r="AL106" s="347">
        <v>7.4</v>
      </c>
      <c r="AM106" s="345">
        <v>4.7E-2</v>
      </c>
      <c r="AN106"/>
      <c r="AO106" s="347">
        <v>2.7</v>
      </c>
      <c r="AP106" s="405">
        <f t="shared" si="108"/>
        <v>48.908180338541626</v>
      </c>
      <c r="AQ106" s="405">
        <f t="shared" si="108"/>
        <v>0.12583333333333335</v>
      </c>
      <c r="AR106"/>
      <c r="AS106"/>
      <c r="AT106"/>
      <c r="AU106"/>
      <c r="AV106" s="368">
        <v>14.146000000000001</v>
      </c>
      <c r="AW106" s="368">
        <v>12.984</v>
      </c>
      <c r="AX106"/>
      <c r="AY106"/>
      <c r="AZ106"/>
      <c r="BA106"/>
      <c r="BB106"/>
      <c r="BC106"/>
      <c r="BD106" s="344">
        <v>31.15</v>
      </c>
      <c r="BE106" s="344">
        <v>5.4</v>
      </c>
      <c r="BF106" s="344">
        <v>13.4</v>
      </c>
    </row>
    <row r="107" spans="1:58" x14ac:dyDescent="0.25">
      <c r="A107" s="232">
        <v>39917</v>
      </c>
      <c r="B107" s="405">
        <f>(B106+B108)/2</f>
        <v>6.0749999999999993</v>
      </c>
      <c r="C107" s="405">
        <f>(C106+C108)/2</f>
        <v>5.5049999999999999</v>
      </c>
      <c r="D107"/>
      <c r="E107"/>
      <c r="F107"/>
      <c r="G107"/>
      <c r="H107"/>
      <c r="I107" s="405">
        <f>(I109+I108)/2</f>
        <v>1.58</v>
      </c>
      <c r="J107"/>
      <c r="K107"/>
      <c r="L107"/>
      <c r="M107"/>
      <c r="N107" s="405">
        <f>(N106+N108)/2</f>
        <v>44.5</v>
      </c>
      <c r="O107"/>
      <c r="P107"/>
      <c r="Q107"/>
      <c r="R107" s="406">
        <f>(R106+R108)/2</f>
        <v>0</v>
      </c>
      <c r="S107" s="407">
        <f>(S106+S108)/2</f>
        <v>0.31212499999999999</v>
      </c>
      <c r="T107"/>
      <c r="U107"/>
      <c r="V107" s="407">
        <f t="shared" ref="V107" si="109">(V106+V108)/2</f>
        <v>0.1305</v>
      </c>
      <c r="W107" s="407">
        <f>(W106+W108)/2</f>
        <v>0.2545</v>
      </c>
      <c r="X107"/>
      <c r="Y107"/>
      <c r="Z107"/>
      <c r="AA107"/>
      <c r="AB107"/>
      <c r="AC107" s="405">
        <f t="shared" ref="AC107" si="110">(AC106+AC108)/2</f>
        <v>38.549999999999997</v>
      </c>
      <c r="AD107"/>
      <c r="AE107"/>
      <c r="AF107"/>
      <c r="AG107"/>
      <c r="AH107" s="406">
        <f t="shared" ref="AH107" si="111">(AH106+AH108)/2</f>
        <v>77.050000000000011</v>
      </c>
      <c r="AI107"/>
      <c r="AJ107" s="406">
        <f t="shared" ref="AJ107" si="112">(AJ106+AJ108)/2</f>
        <v>23.35</v>
      </c>
      <c r="AK107"/>
      <c r="AL107" s="406">
        <f t="shared" ref="AL107:AM107" si="113">(AL106+AL108)/2</f>
        <v>7.3000000000000007</v>
      </c>
      <c r="AM107" s="407">
        <f t="shared" si="113"/>
        <v>4.9000000000000002E-2</v>
      </c>
      <c r="AN107"/>
      <c r="AO107" s="406">
        <f t="shared" ref="AO107" si="114">(AO106+AO108)/2</f>
        <v>2.8</v>
      </c>
      <c r="AP107" s="405">
        <f t="shared" si="108"/>
        <v>48.910305989583293</v>
      </c>
      <c r="AQ107" s="405">
        <f t="shared" si="108"/>
        <v>0.12583333333333335</v>
      </c>
      <c r="AR107"/>
      <c r="AS107"/>
      <c r="AT107"/>
      <c r="AU107"/>
      <c r="AV107" s="368">
        <v>14.146000000000001</v>
      </c>
      <c r="AW107" s="368">
        <v>12.984</v>
      </c>
      <c r="AX107"/>
      <c r="AY107"/>
      <c r="AZ107"/>
      <c r="BA107"/>
      <c r="BB107"/>
      <c r="BC107"/>
      <c r="BD107" s="405">
        <f>(BD106+BD108)/2</f>
        <v>30.594999999999999</v>
      </c>
      <c r="BE107" s="405">
        <f>(BE106+BE108)/2</f>
        <v>5.3000000000000007</v>
      </c>
      <c r="BF107" s="405">
        <f>(BF106+BF108)/2</f>
        <v>13.5</v>
      </c>
    </row>
    <row r="108" spans="1:58" x14ac:dyDescent="0.25">
      <c r="A108" s="232">
        <v>39918</v>
      </c>
      <c r="B108" s="344">
        <v>6.14</v>
      </c>
      <c r="C108" s="344">
        <v>5.55</v>
      </c>
      <c r="D108"/>
      <c r="E108"/>
      <c r="F108"/>
      <c r="G108"/>
      <c r="H108"/>
      <c r="I108" s="344">
        <v>1.58</v>
      </c>
      <c r="J108"/>
      <c r="K108"/>
      <c r="L108"/>
      <c r="M108"/>
      <c r="N108" s="344">
        <v>48</v>
      </c>
      <c r="O108"/>
      <c r="P108"/>
      <c r="Q108"/>
      <c r="R108" s="347">
        <v>0</v>
      </c>
      <c r="S108" s="407">
        <f>(S110+S109)/2</f>
        <v>0.38524999999999998</v>
      </c>
      <c r="T108"/>
      <c r="U108"/>
      <c r="V108" s="345">
        <v>0.13700000000000001</v>
      </c>
      <c r="W108" s="345">
        <v>0.29099999999999998</v>
      </c>
      <c r="X108"/>
      <c r="Y108"/>
      <c r="Z108"/>
      <c r="AA108"/>
      <c r="AB108"/>
      <c r="AC108" s="344">
        <v>37.4</v>
      </c>
      <c r="AD108"/>
      <c r="AE108"/>
      <c r="AF108"/>
      <c r="AG108"/>
      <c r="AH108" s="347">
        <v>74.7</v>
      </c>
      <c r="AI108"/>
      <c r="AJ108" s="347">
        <v>23.8</v>
      </c>
      <c r="AK108"/>
      <c r="AL108" s="347">
        <v>7.2</v>
      </c>
      <c r="AM108" s="345">
        <v>5.0999999999999997E-2</v>
      </c>
      <c r="AN108"/>
      <c r="AO108" s="347">
        <v>2.9</v>
      </c>
      <c r="AP108" s="405">
        <f t="shared" si="108"/>
        <v>48.90605468749996</v>
      </c>
      <c r="AQ108" s="405">
        <f t="shared" si="108"/>
        <v>0.12583333333333335</v>
      </c>
      <c r="AR108"/>
      <c r="AS108"/>
      <c r="AT108"/>
      <c r="AU108"/>
      <c r="AV108" s="368">
        <v>14.146000000000001</v>
      </c>
      <c r="AW108" s="368">
        <v>12.984</v>
      </c>
      <c r="AX108"/>
      <c r="AY108"/>
      <c r="AZ108"/>
      <c r="BA108"/>
      <c r="BB108"/>
      <c r="BC108"/>
      <c r="BD108" s="344">
        <v>30.04</v>
      </c>
      <c r="BE108" s="344">
        <v>5.2</v>
      </c>
      <c r="BF108" s="344">
        <v>13.6</v>
      </c>
    </row>
    <row r="109" spans="1:58" x14ac:dyDescent="0.25">
      <c r="A109" s="232">
        <v>39919</v>
      </c>
      <c r="B109" s="344">
        <v>5.85</v>
      </c>
      <c r="C109" s="372">
        <v>5.36</v>
      </c>
      <c r="D109"/>
      <c r="E109"/>
      <c r="F109"/>
      <c r="G109"/>
      <c r="H109"/>
      <c r="I109" s="344">
        <v>1.58</v>
      </c>
      <c r="J109"/>
      <c r="K109"/>
      <c r="L109"/>
      <c r="M109"/>
      <c r="N109" s="344">
        <v>50</v>
      </c>
      <c r="O109"/>
      <c r="P109"/>
      <c r="Q109"/>
      <c r="R109" s="347">
        <v>0</v>
      </c>
      <c r="S109" s="407">
        <f>(S111+S110)/2</f>
        <v>0.39249999999999996</v>
      </c>
      <c r="T109"/>
      <c r="U109"/>
      <c r="V109" s="345">
        <v>0.16200000000000001</v>
      </c>
      <c r="W109" s="345">
        <v>0.246</v>
      </c>
      <c r="X109"/>
      <c r="Y109"/>
      <c r="Z109"/>
      <c r="AA109"/>
      <c r="AB109"/>
      <c r="AC109" s="344">
        <v>39.200000000000003</v>
      </c>
      <c r="AD109"/>
      <c r="AE109"/>
      <c r="AF109"/>
      <c r="AG109"/>
      <c r="AH109" s="347">
        <v>78.400000000000006</v>
      </c>
      <c r="AI109"/>
      <c r="AJ109" s="347">
        <v>24.9</v>
      </c>
      <c r="AK109"/>
      <c r="AL109" s="347">
        <v>11.6</v>
      </c>
      <c r="AM109" s="345">
        <v>0.08</v>
      </c>
      <c r="AN109"/>
      <c r="AO109" s="347">
        <v>3.1</v>
      </c>
      <c r="AP109" s="405">
        <f t="shared" si="108"/>
        <v>48.914557291666625</v>
      </c>
      <c r="AQ109" s="405">
        <f t="shared" si="108"/>
        <v>0.12583333333333335</v>
      </c>
      <c r="AR109"/>
      <c r="AS109"/>
      <c r="AT109"/>
      <c r="AU109"/>
      <c r="AV109" s="368">
        <v>14.146000000000001</v>
      </c>
      <c r="AW109" s="368">
        <v>12.984</v>
      </c>
      <c r="AX109"/>
      <c r="AY109"/>
      <c r="AZ109"/>
      <c r="BA109"/>
      <c r="BB109"/>
      <c r="BC109"/>
      <c r="BD109" s="344">
        <v>31.22</v>
      </c>
      <c r="BE109" s="344">
        <v>5.2</v>
      </c>
      <c r="BF109" s="344">
        <v>13.8</v>
      </c>
    </row>
    <row r="110" spans="1:58" x14ac:dyDescent="0.25">
      <c r="A110" s="232">
        <v>39920</v>
      </c>
      <c r="B110" s="344">
        <v>6.02</v>
      </c>
      <c r="C110" s="344">
        <v>5.51</v>
      </c>
      <c r="D110"/>
      <c r="E110"/>
      <c r="F110"/>
      <c r="G110"/>
      <c r="H110"/>
      <c r="I110" s="405">
        <f>(I112+I111)/2</f>
        <v>1.7349999999999999</v>
      </c>
      <c r="J110"/>
      <c r="K110"/>
      <c r="L110"/>
      <c r="M110"/>
      <c r="N110" s="344">
        <v>41</v>
      </c>
      <c r="O110"/>
      <c r="P110"/>
      <c r="Q110"/>
      <c r="R110" s="347">
        <v>0</v>
      </c>
      <c r="S110" s="345">
        <v>0.378</v>
      </c>
      <c r="T110"/>
      <c r="U110"/>
      <c r="V110" s="345">
        <v>0.13100000000000001</v>
      </c>
      <c r="W110" s="345">
        <v>0.22800000000000001</v>
      </c>
      <c r="X110"/>
      <c r="Y110"/>
      <c r="Z110"/>
      <c r="AA110"/>
      <c r="AB110"/>
      <c r="AC110" s="344">
        <v>37.1</v>
      </c>
      <c r="AD110"/>
      <c r="AE110"/>
      <c r="AF110"/>
      <c r="AG110"/>
      <c r="AH110" s="347">
        <v>74.2</v>
      </c>
      <c r="AI110"/>
      <c r="AJ110" s="347">
        <v>24.3</v>
      </c>
      <c r="AK110"/>
      <c r="AL110" s="347">
        <v>10.7</v>
      </c>
      <c r="AM110" s="345">
        <v>4.7E-2</v>
      </c>
      <c r="AN110"/>
      <c r="AO110" s="347">
        <v>2.8</v>
      </c>
      <c r="AP110" s="405">
        <f t="shared" si="108"/>
        <v>48.897552083333288</v>
      </c>
      <c r="AQ110" s="405">
        <f t="shared" si="108"/>
        <v>0.12583333333333332</v>
      </c>
      <c r="AR110"/>
      <c r="AS110"/>
      <c r="AT110"/>
      <c r="AU110"/>
      <c r="AV110" s="368">
        <v>14.146000000000001</v>
      </c>
      <c r="AW110" s="368">
        <v>12.984</v>
      </c>
      <c r="AX110"/>
      <c r="AY110"/>
      <c r="AZ110"/>
      <c r="BA110"/>
      <c r="BB110"/>
      <c r="BC110"/>
      <c r="BD110" s="344">
        <v>32.4</v>
      </c>
      <c r="BE110" s="344">
        <v>5.5</v>
      </c>
      <c r="BF110" s="344">
        <v>14</v>
      </c>
    </row>
    <row r="111" spans="1:58" x14ac:dyDescent="0.25">
      <c r="A111" s="232">
        <v>39921</v>
      </c>
      <c r="B111" s="344">
        <v>6.01</v>
      </c>
      <c r="C111" s="344">
        <v>5.05</v>
      </c>
      <c r="D111"/>
      <c r="E111"/>
      <c r="F111"/>
      <c r="G111"/>
      <c r="H111"/>
      <c r="I111" s="344">
        <v>1.68</v>
      </c>
      <c r="J111"/>
      <c r="K111"/>
      <c r="L111"/>
      <c r="M111"/>
      <c r="N111" s="344">
        <v>43</v>
      </c>
      <c r="O111"/>
      <c r="P111"/>
      <c r="Q111"/>
      <c r="R111" s="347">
        <v>0</v>
      </c>
      <c r="S111" s="345">
        <v>0.40699999999999997</v>
      </c>
      <c r="T111"/>
      <c r="U111"/>
      <c r="V111" s="345">
        <v>0.13200000000000001</v>
      </c>
      <c r="W111" s="345">
        <v>0.18</v>
      </c>
      <c r="X111"/>
      <c r="Y111"/>
      <c r="Z111"/>
      <c r="AA111"/>
      <c r="AB111"/>
      <c r="AC111" s="344">
        <v>37.9</v>
      </c>
      <c r="AD111"/>
      <c r="AE111"/>
      <c r="AF111"/>
      <c r="AG111"/>
      <c r="AH111" s="347">
        <v>75.8</v>
      </c>
      <c r="AI111"/>
      <c r="AJ111" s="347">
        <v>21.9</v>
      </c>
      <c r="AK111"/>
      <c r="AL111" s="347">
        <v>9.8000000000000007</v>
      </c>
      <c r="AM111" s="345">
        <v>6.9000000000000006E-2</v>
      </c>
      <c r="AN111"/>
      <c r="AO111" s="347">
        <v>2.9</v>
      </c>
      <c r="AP111" s="405">
        <f t="shared" si="108"/>
        <v>48.931562499999956</v>
      </c>
      <c r="AQ111" s="405">
        <f t="shared" si="108"/>
        <v>0.12583333333333335</v>
      </c>
      <c r="AR111"/>
      <c r="AS111"/>
      <c r="AT111"/>
      <c r="AU111"/>
      <c r="AV111" s="368">
        <v>14.146000000000001</v>
      </c>
      <c r="AW111" s="368">
        <v>12.984</v>
      </c>
      <c r="AX111"/>
      <c r="AY111"/>
      <c r="AZ111"/>
      <c r="BA111"/>
      <c r="BB111"/>
      <c r="BC111"/>
      <c r="BD111" s="344">
        <v>32.85</v>
      </c>
      <c r="BE111" s="344">
        <v>5.7</v>
      </c>
      <c r="BF111" s="344">
        <v>14</v>
      </c>
    </row>
    <row r="112" spans="1:58" x14ac:dyDescent="0.25">
      <c r="A112" s="232">
        <v>39922</v>
      </c>
      <c r="B112" s="344">
        <v>5.5</v>
      </c>
      <c r="C112" s="344">
        <v>4.9400000000000004</v>
      </c>
      <c r="D112"/>
      <c r="E112"/>
      <c r="F112"/>
      <c r="G112"/>
      <c r="H112"/>
      <c r="I112" s="344">
        <v>1.79</v>
      </c>
      <c r="J112"/>
      <c r="K112"/>
      <c r="L112"/>
      <c r="M112"/>
      <c r="N112" s="344">
        <v>48</v>
      </c>
      <c r="O112"/>
      <c r="P112"/>
      <c r="Q112"/>
      <c r="R112" s="347">
        <v>0</v>
      </c>
      <c r="S112" s="407">
        <f>(S111+S113)/2</f>
        <v>0.41849999999999998</v>
      </c>
      <c r="T112"/>
      <c r="U112"/>
      <c r="V112" s="345">
        <v>7.0000000000000007E-2</v>
      </c>
      <c r="W112" s="345">
        <v>0.20200000000000001</v>
      </c>
      <c r="X112"/>
      <c r="Y112"/>
      <c r="Z112"/>
      <c r="AA112"/>
      <c r="AB112"/>
      <c r="AC112" s="344">
        <v>35.700000000000003</v>
      </c>
      <c r="AD112"/>
      <c r="AE112"/>
      <c r="AF112"/>
      <c r="AG112"/>
      <c r="AH112" s="347">
        <v>71.400000000000006</v>
      </c>
      <c r="AI112"/>
      <c r="AJ112" s="347">
        <v>22.5</v>
      </c>
      <c r="AK112"/>
      <c r="AL112" s="347">
        <v>9.1</v>
      </c>
      <c r="AM112" s="345">
        <v>7.0999999999999994E-2</v>
      </c>
      <c r="AN112"/>
      <c r="AO112" s="347">
        <v>2.5</v>
      </c>
      <c r="AP112" s="405">
        <f t="shared" si="108"/>
        <v>48.86354166666662</v>
      </c>
      <c r="AQ112" s="405">
        <f t="shared" si="108"/>
        <v>0.1258333333333333</v>
      </c>
      <c r="AR112"/>
      <c r="AS112"/>
      <c r="AT112"/>
      <c r="AU112"/>
      <c r="AV112" s="368">
        <v>14.146000000000001</v>
      </c>
      <c r="AW112" s="368">
        <v>12.984</v>
      </c>
      <c r="AX112"/>
      <c r="AY112"/>
      <c r="AZ112"/>
      <c r="BA112"/>
      <c r="BB112"/>
      <c r="BC112"/>
      <c r="BD112" s="344">
        <v>31.49</v>
      </c>
      <c r="BE112" s="344">
        <v>5.9</v>
      </c>
      <c r="BF112" s="344">
        <v>14</v>
      </c>
    </row>
    <row r="113" spans="1:58" x14ac:dyDescent="0.25">
      <c r="A113" s="232">
        <v>39923</v>
      </c>
      <c r="B113" s="344">
        <v>6.03</v>
      </c>
      <c r="C113" s="344">
        <v>5.36</v>
      </c>
      <c r="D113"/>
      <c r="E113"/>
      <c r="F113"/>
      <c r="G113"/>
      <c r="H113"/>
      <c r="I113" s="405">
        <f>(I115+I114)/2</f>
        <v>1.8912499999999999</v>
      </c>
      <c r="J113"/>
      <c r="K113"/>
      <c r="L113"/>
      <c r="M113"/>
      <c r="N113" s="344">
        <v>48</v>
      </c>
      <c r="O113"/>
      <c r="P113"/>
      <c r="Q113"/>
      <c r="R113" s="347">
        <v>0</v>
      </c>
      <c r="S113" s="345">
        <v>0.43</v>
      </c>
      <c r="T113"/>
      <c r="U113"/>
      <c r="V113" s="345">
        <v>8.3000000000000004E-2</v>
      </c>
      <c r="W113" s="345">
        <v>0.13200000000000001</v>
      </c>
      <c r="X113"/>
      <c r="Y113"/>
      <c r="Z113"/>
      <c r="AA113"/>
      <c r="AB113"/>
      <c r="AC113" s="344">
        <v>34.4</v>
      </c>
      <c r="AD113"/>
      <c r="AE113"/>
      <c r="AF113"/>
      <c r="AG113"/>
      <c r="AH113" s="347">
        <v>68.8</v>
      </c>
      <c r="AI113"/>
      <c r="AJ113" s="347">
        <v>21.8</v>
      </c>
      <c r="AK113"/>
      <c r="AL113" s="347">
        <v>9.9</v>
      </c>
      <c r="AM113" s="345">
        <v>0.06</v>
      </c>
      <c r="AN113"/>
      <c r="AO113" s="347">
        <v>2.9</v>
      </c>
      <c r="AP113" s="405">
        <f t="shared" si="108"/>
        <v>48.999583333333291</v>
      </c>
      <c r="AQ113" s="405">
        <f t="shared" si="108"/>
        <v>0.12583333333333338</v>
      </c>
      <c r="AR113"/>
      <c r="AS113"/>
      <c r="AT113"/>
      <c r="AU113"/>
      <c r="AV113" s="368">
        <v>14.146000000000001</v>
      </c>
      <c r="AW113" s="368">
        <v>12.984</v>
      </c>
      <c r="AX113"/>
      <c r="AY113"/>
      <c r="AZ113"/>
      <c r="BA113"/>
      <c r="BB113"/>
      <c r="BC113"/>
      <c r="BD113" s="344">
        <v>33.86</v>
      </c>
      <c r="BE113" s="344">
        <v>6.1</v>
      </c>
      <c r="BF113" s="344">
        <v>14</v>
      </c>
    </row>
    <row r="114" spans="1:58" x14ac:dyDescent="0.25">
      <c r="A114" s="232">
        <v>39924</v>
      </c>
      <c r="B114" s="405">
        <f>(B113+B115)/2</f>
        <v>6.01</v>
      </c>
      <c r="C114" s="405">
        <f>(C113+C115)/2</f>
        <v>5.3250000000000002</v>
      </c>
      <c r="D114"/>
      <c r="E114"/>
      <c r="F114"/>
      <c r="G114"/>
      <c r="H114"/>
      <c r="I114" s="405">
        <f>(I116+I115)/2</f>
        <v>1.9275</v>
      </c>
      <c r="J114"/>
      <c r="K114"/>
      <c r="L114"/>
      <c r="M114"/>
      <c r="N114" s="405">
        <f>(N113+N115)/2</f>
        <v>47.5</v>
      </c>
      <c r="O114"/>
      <c r="P114"/>
      <c r="Q114"/>
      <c r="R114" s="406">
        <f>(R113+R115)/2</f>
        <v>0</v>
      </c>
      <c r="S114" s="407">
        <f>(S113+S115)/2</f>
        <v>0.56850000000000001</v>
      </c>
      <c r="T114"/>
      <c r="U114"/>
      <c r="V114" s="407">
        <f t="shared" ref="V114" si="115">(V113+V115)/2</f>
        <v>9.5000000000000001E-2</v>
      </c>
      <c r="W114" s="407">
        <f>(W113+W115)/2</f>
        <v>0.1195</v>
      </c>
      <c r="X114"/>
      <c r="Y114"/>
      <c r="Z114"/>
      <c r="AA114"/>
      <c r="AB114"/>
      <c r="AC114" s="405">
        <f t="shared" ref="AC114" si="116">(AC113+AC115)/2</f>
        <v>33.549999999999997</v>
      </c>
      <c r="AD114"/>
      <c r="AE114"/>
      <c r="AF114"/>
      <c r="AG114"/>
      <c r="AH114" s="406">
        <f t="shared" ref="AH114" si="117">(AH113+AH115)/2</f>
        <v>67.099999999999994</v>
      </c>
      <c r="AI114"/>
      <c r="AJ114" s="406">
        <f t="shared" ref="AJ114" si="118">(AJ113+AJ115)/2</f>
        <v>21.450000000000003</v>
      </c>
      <c r="AK114"/>
      <c r="AL114" s="406">
        <f t="shared" ref="AL114:AM114" si="119">(AL113+AL115)/2</f>
        <v>9.25</v>
      </c>
      <c r="AM114" s="407">
        <f t="shared" si="119"/>
        <v>5.8499999999999996E-2</v>
      </c>
      <c r="AN114"/>
      <c r="AO114" s="406">
        <f t="shared" ref="AO114" si="120">(AO113+AO115)/2</f>
        <v>2.95</v>
      </c>
      <c r="AP114" s="405">
        <f t="shared" si="108"/>
        <v>48.727499999999949</v>
      </c>
      <c r="AQ114" s="405">
        <f t="shared" si="108"/>
        <v>0.12583333333333319</v>
      </c>
      <c r="AR114"/>
      <c r="AS114"/>
      <c r="AT114"/>
      <c r="AU114"/>
      <c r="AV114" s="368">
        <v>14.146000000000001</v>
      </c>
      <c r="AW114" s="368">
        <v>12.984</v>
      </c>
      <c r="AX114"/>
      <c r="AY114"/>
      <c r="AZ114"/>
      <c r="BA114"/>
      <c r="BB114"/>
      <c r="BC114"/>
      <c r="BD114" s="405">
        <f>(BD113+BD115)/2</f>
        <v>33.484999999999999</v>
      </c>
      <c r="BE114" s="405">
        <f>(BE113+BE115)/2</f>
        <v>6.1999999999999993</v>
      </c>
      <c r="BF114" s="405">
        <f>(BF113+BF115)/2</f>
        <v>13.5</v>
      </c>
    </row>
    <row r="115" spans="1:58" x14ac:dyDescent="0.25">
      <c r="A115" s="232">
        <v>39925</v>
      </c>
      <c r="B115" s="344">
        <v>5.99</v>
      </c>
      <c r="C115" s="344">
        <v>5.29</v>
      </c>
      <c r="D115"/>
      <c r="E115"/>
      <c r="F115"/>
      <c r="G115"/>
      <c r="H115"/>
      <c r="I115" s="405">
        <f>(I117+I116)/2</f>
        <v>1.855</v>
      </c>
      <c r="J115"/>
      <c r="K115"/>
      <c r="L115"/>
      <c r="M115"/>
      <c r="N115" s="344">
        <v>47</v>
      </c>
      <c r="O115"/>
      <c r="P115"/>
      <c r="Q115"/>
      <c r="R115" s="347">
        <v>0</v>
      </c>
      <c r="S115" s="345">
        <v>0.70699999999999996</v>
      </c>
      <c r="T115"/>
      <c r="U115"/>
      <c r="V115" s="345">
        <v>0.107</v>
      </c>
      <c r="W115" s="345">
        <v>0.107</v>
      </c>
      <c r="X115"/>
      <c r="Y115"/>
      <c r="Z115"/>
      <c r="AA115"/>
      <c r="AB115"/>
      <c r="AC115" s="344">
        <v>32.700000000000003</v>
      </c>
      <c r="AD115"/>
      <c r="AE115"/>
      <c r="AF115"/>
      <c r="AG115"/>
      <c r="AH115" s="347">
        <v>65.400000000000006</v>
      </c>
      <c r="AI115"/>
      <c r="AJ115" s="347">
        <v>21.1</v>
      </c>
      <c r="AK115"/>
      <c r="AL115" s="347">
        <v>8.6</v>
      </c>
      <c r="AM115" s="345">
        <v>5.7000000000000002E-2</v>
      </c>
      <c r="AN115"/>
      <c r="AO115" s="347">
        <v>3</v>
      </c>
      <c r="AP115" s="405">
        <f t="shared" si="108"/>
        <v>49.271666666666633</v>
      </c>
      <c r="AQ115" s="405">
        <f t="shared" si="108"/>
        <v>0.12583333333333357</v>
      </c>
      <c r="AR115"/>
      <c r="AS115"/>
      <c r="AT115"/>
      <c r="AU115"/>
      <c r="AV115" s="368">
        <v>14.146000000000001</v>
      </c>
      <c r="AW115" s="368">
        <v>12.984</v>
      </c>
      <c r="AX115"/>
      <c r="AY115"/>
      <c r="AZ115"/>
      <c r="BA115"/>
      <c r="BB115"/>
      <c r="BC115"/>
      <c r="BD115" s="344">
        <v>33.11</v>
      </c>
      <c r="BE115" s="344">
        <v>6.3</v>
      </c>
      <c r="BF115" s="344">
        <v>13</v>
      </c>
    </row>
    <row r="116" spans="1:58" x14ac:dyDescent="0.25">
      <c r="A116" s="232">
        <v>39926</v>
      </c>
      <c r="B116" s="344">
        <v>5.67</v>
      </c>
      <c r="C116" s="372">
        <v>5.24</v>
      </c>
      <c r="D116"/>
      <c r="E116"/>
      <c r="F116"/>
      <c r="G116"/>
      <c r="H116"/>
      <c r="I116" s="344">
        <v>2</v>
      </c>
      <c r="J116"/>
      <c r="K116"/>
      <c r="L116"/>
      <c r="M116"/>
      <c r="N116" s="344">
        <v>51</v>
      </c>
      <c r="O116"/>
      <c r="P116"/>
      <c r="Q116"/>
      <c r="R116" s="347">
        <v>0</v>
      </c>
      <c r="S116" s="345">
        <v>0.42099999999999999</v>
      </c>
      <c r="T116"/>
      <c r="U116"/>
      <c r="V116" s="345">
        <v>7.1999999999999995E-2</v>
      </c>
      <c r="W116" s="345">
        <v>0.17799999999999999</v>
      </c>
      <c r="X116"/>
      <c r="Y116"/>
      <c r="Z116"/>
      <c r="AA116"/>
      <c r="AB116"/>
      <c r="AC116" s="344">
        <v>29.6</v>
      </c>
      <c r="AD116"/>
      <c r="AE116"/>
      <c r="AF116"/>
      <c r="AG116"/>
      <c r="AH116" s="347">
        <v>59.2</v>
      </c>
      <c r="AI116"/>
      <c r="AJ116" s="347">
        <v>25</v>
      </c>
      <c r="AK116"/>
      <c r="AL116" s="347">
        <v>9</v>
      </c>
      <c r="AM116" s="345">
        <v>4.9000000000000002E-2</v>
      </c>
      <c r="AN116"/>
      <c r="AO116" s="347">
        <v>3</v>
      </c>
      <c r="AP116" s="405">
        <f t="shared" ref="AP116:AQ131" si="121">(AP118+AP117)/2</f>
        <v>48.183333333333273</v>
      </c>
      <c r="AQ116" s="405">
        <f t="shared" si="121"/>
        <v>0.12583333333333283</v>
      </c>
      <c r="AR116"/>
      <c r="AS116"/>
      <c r="AT116"/>
      <c r="AU116"/>
      <c r="AV116" s="368">
        <v>14.146000000000001</v>
      </c>
      <c r="AW116" s="368">
        <v>12.984</v>
      </c>
      <c r="AX116"/>
      <c r="AY116"/>
      <c r="AZ116"/>
      <c r="BA116"/>
      <c r="BB116"/>
      <c r="BC116"/>
      <c r="BD116" s="344">
        <v>31.26</v>
      </c>
      <c r="BE116" s="344">
        <v>6.3</v>
      </c>
      <c r="BF116" s="344">
        <v>13</v>
      </c>
    </row>
    <row r="117" spans="1:58" x14ac:dyDescent="0.25">
      <c r="A117" s="232">
        <v>39927</v>
      </c>
      <c r="B117" s="344">
        <v>5.96</v>
      </c>
      <c r="C117" s="344">
        <v>5.49</v>
      </c>
      <c r="D117"/>
      <c r="E117"/>
      <c r="F117"/>
      <c r="G117"/>
      <c r="H117"/>
      <c r="I117" s="344">
        <v>1.71</v>
      </c>
      <c r="J117"/>
      <c r="K117"/>
      <c r="L117"/>
      <c r="M117"/>
      <c r="N117" s="344">
        <v>54</v>
      </c>
      <c r="O117"/>
      <c r="P117"/>
      <c r="Q117"/>
      <c r="R117" s="347">
        <v>2</v>
      </c>
      <c r="S117" s="345">
        <v>0.40699999999999997</v>
      </c>
      <c r="T117"/>
      <c r="U117"/>
      <c r="V117" s="345">
        <v>6.7000000000000004E-2</v>
      </c>
      <c r="W117" s="345">
        <v>0.115</v>
      </c>
      <c r="X117"/>
      <c r="Y117"/>
      <c r="Z117"/>
      <c r="AA117"/>
      <c r="AB117"/>
      <c r="AC117" s="344">
        <v>34</v>
      </c>
      <c r="AD117"/>
      <c r="AE117"/>
      <c r="AF117"/>
      <c r="AG117"/>
      <c r="AH117" s="347">
        <v>68</v>
      </c>
      <c r="AI117"/>
      <c r="AJ117" s="347">
        <v>24.3</v>
      </c>
      <c r="AK117"/>
      <c r="AL117" s="347">
        <v>9.6</v>
      </c>
      <c r="AM117" s="345">
        <v>5.0999999999999997E-2</v>
      </c>
      <c r="AN117"/>
      <c r="AO117" s="347">
        <v>2.9</v>
      </c>
      <c r="AP117" s="344">
        <v>50.36</v>
      </c>
      <c r="AQ117" s="405">
        <f t="shared" si="121"/>
        <v>0.12583333333333435</v>
      </c>
      <c r="AR117"/>
      <c r="AS117"/>
      <c r="AT117"/>
      <c r="AU117"/>
      <c r="AV117" s="368">
        <v>14.146000000000001</v>
      </c>
      <c r="AW117" s="368">
        <v>12.984</v>
      </c>
      <c r="AX117"/>
      <c r="AY117"/>
      <c r="AZ117"/>
      <c r="BA117"/>
      <c r="BB117"/>
      <c r="BC117"/>
      <c r="BD117" s="344">
        <v>30.91</v>
      </c>
      <c r="BE117" s="344">
        <v>6</v>
      </c>
      <c r="BF117" s="344">
        <v>11.8</v>
      </c>
    </row>
    <row r="118" spans="1:58" x14ac:dyDescent="0.25">
      <c r="A118" s="232">
        <v>39928</v>
      </c>
      <c r="B118" s="344">
        <v>5.82</v>
      </c>
      <c r="C118" s="344">
        <v>5.08</v>
      </c>
      <c r="D118"/>
      <c r="E118"/>
      <c r="F118"/>
      <c r="G118"/>
      <c r="H118"/>
      <c r="I118" s="405">
        <f>(I117+I119)/2</f>
        <v>1.98</v>
      </c>
      <c r="J118"/>
      <c r="K118"/>
      <c r="L118"/>
      <c r="M118"/>
      <c r="N118" s="344">
        <v>55</v>
      </c>
      <c r="O118"/>
      <c r="P118"/>
      <c r="Q118"/>
      <c r="R118" s="347">
        <v>3</v>
      </c>
      <c r="S118" s="345">
        <v>0.45500000000000002</v>
      </c>
      <c r="T118"/>
      <c r="U118"/>
      <c r="V118" s="345">
        <v>7.1999999999999995E-2</v>
      </c>
      <c r="W118" s="345">
        <v>0.156</v>
      </c>
      <c r="X118"/>
      <c r="Y118"/>
      <c r="Z118"/>
      <c r="AA118"/>
      <c r="AB118"/>
      <c r="AC118" s="344">
        <v>31.6</v>
      </c>
      <c r="AD118"/>
      <c r="AE118"/>
      <c r="AF118"/>
      <c r="AG118"/>
      <c r="AH118" s="347">
        <v>63.2</v>
      </c>
      <c r="AI118"/>
      <c r="AJ118" s="347">
        <v>24.2</v>
      </c>
      <c r="AK118"/>
      <c r="AL118" s="347">
        <v>7.4</v>
      </c>
      <c r="AM118" s="345">
        <v>7.0999999999999994E-2</v>
      </c>
      <c r="AN118"/>
      <c r="AO118" s="347">
        <v>2.9</v>
      </c>
      <c r="AP118" s="405">
        <f t="shared" ref="AP118:AQ133" si="122">(AP120+AP119)/2</f>
        <v>46.006666666666547</v>
      </c>
      <c r="AQ118" s="405">
        <f t="shared" si="121"/>
        <v>0.1258333333333313</v>
      </c>
      <c r="AR118"/>
      <c r="AS118"/>
      <c r="AT118"/>
      <c r="AU118"/>
      <c r="AV118" s="368">
        <v>14.146000000000001</v>
      </c>
      <c r="AW118" s="368">
        <v>12.984</v>
      </c>
      <c r="AX118"/>
      <c r="AY118"/>
      <c r="AZ118"/>
      <c r="BA118"/>
      <c r="BB118"/>
      <c r="BC118"/>
      <c r="BD118" s="344">
        <v>30.24</v>
      </c>
      <c r="BE118" s="344">
        <v>6.2</v>
      </c>
      <c r="BF118" s="344">
        <v>9.6</v>
      </c>
    </row>
    <row r="119" spans="1:58" x14ac:dyDescent="0.25">
      <c r="A119" s="232">
        <v>39929</v>
      </c>
      <c r="B119" s="344">
        <v>5.99</v>
      </c>
      <c r="C119" s="344">
        <v>5.58</v>
      </c>
      <c r="D119"/>
      <c r="E119"/>
      <c r="F119"/>
      <c r="G119"/>
      <c r="H119"/>
      <c r="I119" s="344">
        <v>2.25</v>
      </c>
      <c r="J119"/>
      <c r="K119"/>
      <c r="L119"/>
      <c r="M119"/>
      <c r="N119" s="344">
        <v>45</v>
      </c>
      <c r="O119"/>
      <c r="P119"/>
      <c r="Q119"/>
      <c r="R119" s="347">
        <v>0</v>
      </c>
      <c r="S119" s="345">
        <v>0.44</v>
      </c>
      <c r="T119"/>
      <c r="U119"/>
      <c r="V119" s="345">
        <v>7.1999999999999995E-2</v>
      </c>
      <c r="W119" s="345">
        <v>0.16600000000000001</v>
      </c>
      <c r="X119"/>
      <c r="Y119"/>
      <c r="Z119"/>
      <c r="AA119"/>
      <c r="AB119"/>
      <c r="AC119" s="344">
        <v>31.2</v>
      </c>
      <c r="AD119"/>
      <c r="AE119"/>
      <c r="AF119"/>
      <c r="AG119"/>
      <c r="AH119" s="347">
        <v>62.5</v>
      </c>
      <c r="AI119"/>
      <c r="AJ119" s="347">
        <v>24.6</v>
      </c>
      <c r="AK119"/>
      <c r="AL119" s="347">
        <v>7</v>
      </c>
      <c r="AM119" s="345">
        <v>7.4999999999999997E-2</v>
      </c>
      <c r="AN119"/>
      <c r="AO119" s="347">
        <v>3.3</v>
      </c>
      <c r="AP119" s="405">
        <f t="shared" si="122"/>
        <v>46.006666666666895</v>
      </c>
      <c r="AQ119" s="405">
        <f t="shared" si="121"/>
        <v>0.1258333333333374</v>
      </c>
      <c r="AR119"/>
      <c r="AS119"/>
      <c r="AT119"/>
      <c r="AU119"/>
      <c r="AV119" s="368">
        <v>14.146000000000001</v>
      </c>
      <c r="AW119" s="368">
        <v>12.984</v>
      </c>
      <c r="AX119"/>
      <c r="AY119"/>
      <c r="AZ119"/>
      <c r="BA119"/>
      <c r="BB119"/>
      <c r="BC119"/>
      <c r="BD119" s="344">
        <v>28.17</v>
      </c>
      <c r="BE119" s="344">
        <v>6.2</v>
      </c>
      <c r="BF119" s="344">
        <v>9.6</v>
      </c>
    </row>
    <row r="120" spans="1:58" x14ac:dyDescent="0.25">
      <c r="A120" s="232">
        <v>39930</v>
      </c>
      <c r="B120" s="344">
        <v>5.81</v>
      </c>
      <c r="C120" s="344">
        <v>5.18</v>
      </c>
      <c r="D120"/>
      <c r="E120"/>
      <c r="F120"/>
      <c r="G120"/>
      <c r="H120"/>
      <c r="I120" s="344">
        <v>1.93</v>
      </c>
      <c r="J120"/>
      <c r="K120"/>
      <c r="L120"/>
      <c r="M120"/>
      <c r="N120" s="344">
        <v>44</v>
      </c>
      <c r="O120"/>
      <c r="P120"/>
      <c r="Q120"/>
      <c r="R120" s="347">
        <v>0</v>
      </c>
      <c r="S120" s="345">
        <v>0.434</v>
      </c>
      <c r="T120"/>
      <c r="U120"/>
      <c r="V120" s="345">
        <v>8.5000000000000006E-2</v>
      </c>
      <c r="W120" s="345">
        <v>0.218</v>
      </c>
      <c r="X120"/>
      <c r="Y120"/>
      <c r="Z120"/>
      <c r="AA120"/>
      <c r="AB120"/>
      <c r="AC120" s="344">
        <v>31.7</v>
      </c>
      <c r="AD120"/>
      <c r="AE120"/>
      <c r="AF120"/>
      <c r="AG120"/>
      <c r="AH120" s="347">
        <v>63.5</v>
      </c>
      <c r="AI120"/>
      <c r="AJ120" s="347">
        <v>26.5</v>
      </c>
      <c r="AK120"/>
      <c r="AL120" s="347">
        <v>8</v>
      </c>
      <c r="AM120" s="345">
        <v>8.2000000000000003E-2</v>
      </c>
      <c r="AN120"/>
      <c r="AO120" s="347">
        <v>3</v>
      </c>
      <c r="AP120" s="405">
        <f t="shared" si="122"/>
        <v>46.006666666666206</v>
      </c>
      <c r="AQ120" s="405">
        <f t="shared" si="121"/>
        <v>0.12583333333332516</v>
      </c>
      <c r="AR120"/>
      <c r="AS120"/>
      <c r="AT120"/>
      <c r="AU120"/>
      <c r="AV120" s="368">
        <v>14.146000000000001</v>
      </c>
      <c r="AW120" s="368">
        <v>12.984</v>
      </c>
      <c r="AX120"/>
      <c r="AY120"/>
      <c r="AZ120"/>
      <c r="BA120"/>
      <c r="BB120"/>
      <c r="BC120"/>
      <c r="BD120" s="344">
        <v>30.04</v>
      </c>
      <c r="BE120" s="344">
        <v>6.2</v>
      </c>
      <c r="BF120" s="344">
        <v>9.6</v>
      </c>
    </row>
    <row r="121" spans="1:58" x14ac:dyDescent="0.25">
      <c r="A121" s="232">
        <v>39931</v>
      </c>
      <c r="B121" s="405">
        <f>(B120+B122)/2</f>
        <v>5.8699999999999992</v>
      </c>
      <c r="C121" s="405">
        <f>(C120+C122)/2</f>
        <v>5.26</v>
      </c>
      <c r="D121"/>
      <c r="E121"/>
      <c r="F121"/>
      <c r="G121"/>
      <c r="H121"/>
      <c r="I121" s="405">
        <f>(I120+I122)/2</f>
        <v>1.92</v>
      </c>
      <c r="J121"/>
      <c r="K121"/>
      <c r="L121"/>
      <c r="M121"/>
      <c r="N121" s="405">
        <f>(N120+N122)/2</f>
        <v>45.5</v>
      </c>
      <c r="O121"/>
      <c r="P121"/>
      <c r="Q121"/>
      <c r="R121" s="406">
        <v>0</v>
      </c>
      <c r="S121" s="407">
        <f>(S120+S122)/2</f>
        <v>0.42599999999999999</v>
      </c>
      <c r="T121"/>
      <c r="U121"/>
      <c r="V121" s="407">
        <f t="shared" ref="V121" si="123">(V120+V122)/2</f>
        <v>7.8E-2</v>
      </c>
      <c r="W121" s="407">
        <f>(W120+W122)/2</f>
        <v>0.16350000000000001</v>
      </c>
      <c r="X121"/>
      <c r="Y121"/>
      <c r="Z121"/>
      <c r="AA121"/>
      <c r="AB121"/>
      <c r="AC121" s="405">
        <f t="shared" ref="AC121" si="124">(AC120+AC122)/2</f>
        <v>31.4</v>
      </c>
      <c r="AD121"/>
      <c r="AE121"/>
      <c r="AF121"/>
      <c r="AG121"/>
      <c r="AH121" s="406">
        <f t="shared" ref="AH121" si="125">(AH120+AH122)/2</f>
        <v>62.85</v>
      </c>
      <c r="AI121"/>
      <c r="AJ121" s="406">
        <f t="shared" ref="AJ121" si="126">(AJ120+AJ122)/2</f>
        <v>26.15</v>
      </c>
      <c r="AK121"/>
      <c r="AL121" s="406">
        <f t="shared" ref="AL121:AM121" si="127">(AL120+AL122)/2</f>
        <v>8.1999999999999993</v>
      </c>
      <c r="AM121" s="407">
        <f t="shared" si="127"/>
        <v>7.3000000000000009E-2</v>
      </c>
      <c r="AN121"/>
      <c r="AO121" s="406">
        <f t="shared" ref="AO121" si="128">(AO120+AO122)/2</f>
        <v>2.95</v>
      </c>
      <c r="AP121" s="405">
        <f t="shared" si="122"/>
        <v>46.006666666667584</v>
      </c>
      <c r="AQ121" s="405">
        <f t="shared" si="121"/>
        <v>0.12583333333334962</v>
      </c>
      <c r="AR121"/>
      <c r="AS121"/>
      <c r="AT121"/>
      <c r="AU121"/>
      <c r="AV121" s="368">
        <v>14.146000000000001</v>
      </c>
      <c r="AW121" s="368">
        <v>12.984</v>
      </c>
      <c r="AX121"/>
      <c r="AY121"/>
      <c r="AZ121"/>
      <c r="BA121"/>
      <c r="BB121"/>
      <c r="BC121"/>
      <c r="BD121" s="405">
        <f>(BD120+BD122)/2</f>
        <v>30.715</v>
      </c>
      <c r="BE121" s="405">
        <f>(BE120+BE122)/2</f>
        <v>6.2</v>
      </c>
      <c r="BF121" s="405">
        <f>(BF120+BF122)/2</f>
        <v>9.6</v>
      </c>
    </row>
    <row r="122" spans="1:58" x14ac:dyDescent="0.25">
      <c r="A122" s="232">
        <v>39932</v>
      </c>
      <c r="B122" s="344">
        <v>5.93</v>
      </c>
      <c r="C122" s="344">
        <v>5.34</v>
      </c>
      <c r="D122"/>
      <c r="E122"/>
      <c r="F122"/>
      <c r="G122"/>
      <c r="H122"/>
      <c r="I122" s="344">
        <v>1.91</v>
      </c>
      <c r="J122"/>
      <c r="K122"/>
      <c r="L122"/>
      <c r="M122"/>
      <c r="N122" s="344">
        <v>47</v>
      </c>
      <c r="O122"/>
      <c r="P122"/>
      <c r="Q122"/>
      <c r="R122" s="347">
        <v>1</v>
      </c>
      <c r="S122" s="345">
        <v>0.41799999999999998</v>
      </c>
      <c r="T122"/>
      <c r="U122"/>
      <c r="V122" s="345">
        <v>7.0999999999999994E-2</v>
      </c>
      <c r="W122" s="345">
        <v>0.109</v>
      </c>
      <c r="X122"/>
      <c r="Y122"/>
      <c r="Z122"/>
      <c r="AA122"/>
      <c r="AB122"/>
      <c r="AC122" s="344">
        <v>31.1</v>
      </c>
      <c r="AD122"/>
      <c r="AE122"/>
      <c r="AF122"/>
      <c r="AG122"/>
      <c r="AH122" s="347">
        <v>62.2</v>
      </c>
      <c r="AI122"/>
      <c r="AJ122" s="347">
        <v>25.8</v>
      </c>
      <c r="AK122"/>
      <c r="AL122" s="347">
        <v>8.4</v>
      </c>
      <c r="AM122" s="345">
        <v>6.4000000000000001E-2</v>
      </c>
      <c r="AN122"/>
      <c r="AO122" s="347">
        <v>2.9</v>
      </c>
      <c r="AP122" s="405">
        <f t="shared" si="122"/>
        <v>46.006666666664827</v>
      </c>
      <c r="AQ122" s="405">
        <f t="shared" si="121"/>
        <v>0.12583333333330071</v>
      </c>
      <c r="AR122"/>
      <c r="AS122"/>
      <c r="AT122"/>
      <c r="AU122"/>
      <c r="AV122" s="368">
        <v>14.146000000000001</v>
      </c>
      <c r="AW122" s="368">
        <v>12.984</v>
      </c>
      <c r="AX122"/>
      <c r="AY122"/>
      <c r="AZ122"/>
      <c r="BA122"/>
      <c r="BB122"/>
      <c r="BC122"/>
      <c r="BD122" s="344">
        <v>31.39</v>
      </c>
      <c r="BE122" s="344">
        <v>6.2</v>
      </c>
      <c r="BF122" s="344">
        <v>9.6</v>
      </c>
    </row>
    <row r="123" spans="1:58" x14ac:dyDescent="0.25">
      <c r="A123" s="232">
        <v>39933</v>
      </c>
      <c r="B123" s="344">
        <v>5.92</v>
      </c>
      <c r="C123" s="372">
        <v>5.26</v>
      </c>
      <c r="D123"/>
      <c r="E123"/>
      <c r="F123"/>
      <c r="G123"/>
      <c r="H123"/>
      <c r="I123" s="344">
        <v>1.88</v>
      </c>
      <c r="J123"/>
      <c r="K123"/>
      <c r="L123"/>
      <c r="M123"/>
      <c r="N123" s="344">
        <v>56</v>
      </c>
      <c r="O123"/>
      <c r="P123"/>
      <c r="Q123"/>
      <c r="R123" s="347">
        <v>0</v>
      </c>
      <c r="S123" s="345">
        <v>0.40200000000000002</v>
      </c>
      <c r="T123"/>
      <c r="U123"/>
      <c r="V123" s="345">
        <v>7.6999999999999999E-2</v>
      </c>
      <c r="W123" s="345">
        <v>0.189</v>
      </c>
      <c r="X123"/>
      <c r="Y123"/>
      <c r="Z123"/>
      <c r="AA123"/>
      <c r="AB123"/>
      <c r="AC123" s="344">
        <v>31.2</v>
      </c>
      <c r="AD123"/>
      <c r="AE123"/>
      <c r="AF123"/>
      <c r="AG123"/>
      <c r="AH123" s="347">
        <v>62.4</v>
      </c>
      <c r="AI123"/>
      <c r="AJ123" s="347">
        <v>24.9</v>
      </c>
      <c r="AK123"/>
      <c r="AL123" s="347">
        <v>7.7</v>
      </c>
      <c r="AM123" s="345">
        <v>8.4000000000000005E-2</v>
      </c>
      <c r="AN123"/>
      <c r="AO123" s="347">
        <v>3.1</v>
      </c>
      <c r="AP123" s="405">
        <f t="shared" si="122"/>
        <v>46.006666666670334</v>
      </c>
      <c r="AQ123" s="405">
        <f t="shared" si="121"/>
        <v>0.12583333333339849</v>
      </c>
      <c r="AR123"/>
      <c r="AS123"/>
      <c r="AT123"/>
      <c r="AU123"/>
      <c r="AV123" s="368">
        <v>14.146000000000001</v>
      </c>
      <c r="AW123" s="368">
        <v>12.984</v>
      </c>
      <c r="AX123"/>
      <c r="AY123"/>
      <c r="AZ123"/>
      <c r="BA123"/>
      <c r="BB123"/>
      <c r="BC123"/>
      <c r="BD123" s="344">
        <v>31.73</v>
      </c>
      <c r="BE123" s="344">
        <v>6.2</v>
      </c>
      <c r="BF123" s="344">
        <v>9.5</v>
      </c>
    </row>
    <row r="124" spans="1:58" x14ac:dyDescent="0.25">
      <c r="A124" s="232">
        <v>39934</v>
      </c>
      <c r="B124" s="344">
        <v>5.95</v>
      </c>
      <c r="C124" s="344">
        <v>5.33</v>
      </c>
      <c r="D124"/>
      <c r="E124"/>
      <c r="F124"/>
      <c r="G124"/>
      <c r="H124"/>
      <c r="I124" s="344">
        <v>1.96</v>
      </c>
      <c r="J124"/>
      <c r="K124"/>
      <c r="L124"/>
      <c r="M124"/>
      <c r="N124" s="344">
        <v>43</v>
      </c>
      <c r="O124"/>
      <c r="P124"/>
      <c r="Q124"/>
      <c r="R124" s="347">
        <v>0</v>
      </c>
      <c r="S124" s="345">
        <v>0.40400000000000003</v>
      </c>
      <c r="T124"/>
      <c r="U124"/>
      <c r="V124" s="345">
        <v>8.6999999999999994E-2</v>
      </c>
      <c r="W124" s="345">
        <v>0.13700000000000001</v>
      </c>
      <c r="X124"/>
      <c r="Y124"/>
      <c r="Z124"/>
      <c r="AA124"/>
      <c r="AB124"/>
      <c r="AC124" s="344">
        <v>30.5</v>
      </c>
      <c r="AD124"/>
      <c r="AE124"/>
      <c r="AF124"/>
      <c r="AG124"/>
      <c r="AH124" s="347">
        <v>61.1</v>
      </c>
      <c r="AI124"/>
      <c r="AJ124" s="347">
        <v>23.8</v>
      </c>
      <c r="AK124"/>
      <c r="AL124" s="347">
        <v>7.6</v>
      </c>
      <c r="AM124" s="345">
        <v>0.14199999999999999</v>
      </c>
      <c r="AN124"/>
      <c r="AO124" s="347">
        <v>3.3</v>
      </c>
      <c r="AP124" s="405">
        <f t="shared" si="122"/>
        <v>46.006666666659328</v>
      </c>
      <c r="AQ124" s="405">
        <f t="shared" si="121"/>
        <v>0.12583333333320296</v>
      </c>
      <c r="AR124"/>
      <c r="AS124"/>
      <c r="AT124"/>
      <c r="AU124"/>
      <c r="AV124" s="368">
        <v>14.146000000000001</v>
      </c>
      <c r="AW124" s="368">
        <v>12.984</v>
      </c>
      <c r="AX124"/>
      <c r="AY124"/>
      <c r="AZ124"/>
      <c r="BA124"/>
      <c r="BB124"/>
      <c r="BC124"/>
      <c r="BD124" s="344">
        <v>29.11</v>
      </c>
      <c r="BE124" s="344">
        <v>6.2</v>
      </c>
      <c r="BF124" s="344">
        <v>9.5</v>
      </c>
    </row>
    <row r="125" spans="1:58" x14ac:dyDescent="0.25">
      <c r="A125" s="232">
        <v>39935</v>
      </c>
      <c r="B125" s="344">
        <v>5.88</v>
      </c>
      <c r="C125" s="344">
        <v>5.46</v>
      </c>
      <c r="D125"/>
      <c r="E125"/>
      <c r="F125"/>
      <c r="G125"/>
      <c r="H125"/>
      <c r="I125" s="344">
        <v>2.0699999999999998</v>
      </c>
      <c r="J125"/>
      <c r="K125"/>
      <c r="L125"/>
      <c r="M125"/>
      <c r="N125" s="344">
        <v>42</v>
      </c>
      <c r="O125"/>
      <c r="P125"/>
      <c r="Q125"/>
      <c r="R125" s="347">
        <v>0</v>
      </c>
      <c r="S125" s="345">
        <v>0.40300000000000002</v>
      </c>
      <c r="T125"/>
      <c r="U125"/>
      <c r="V125" s="345">
        <v>0.115</v>
      </c>
      <c r="W125" s="345">
        <v>0.189</v>
      </c>
      <c r="X125"/>
      <c r="Y125"/>
      <c r="Z125"/>
      <c r="AA125"/>
      <c r="AB125"/>
      <c r="AC125" s="344">
        <v>31.2</v>
      </c>
      <c r="AD125"/>
      <c r="AE125"/>
      <c r="AF125"/>
      <c r="AG125"/>
      <c r="AH125" s="347">
        <v>62.6</v>
      </c>
      <c r="AI125"/>
      <c r="AJ125" s="347">
        <v>25.4</v>
      </c>
      <c r="AK125"/>
      <c r="AL125" s="347">
        <v>7.4</v>
      </c>
      <c r="AM125" s="345">
        <v>0.113</v>
      </c>
      <c r="AN125"/>
      <c r="AO125" s="347">
        <v>3.3</v>
      </c>
      <c r="AP125" s="405">
        <f t="shared" si="122"/>
        <v>46.00666666668134</v>
      </c>
      <c r="AQ125" s="405">
        <f t="shared" si="121"/>
        <v>0.12583333333359403</v>
      </c>
      <c r="AR125"/>
      <c r="AS125"/>
      <c r="AT125"/>
      <c r="AU125"/>
      <c r="AV125" s="345">
        <v>14.734999999999999</v>
      </c>
      <c r="AW125" s="345">
        <v>13.242000000000001</v>
      </c>
      <c r="AX125"/>
      <c r="AY125"/>
      <c r="AZ125"/>
      <c r="BA125"/>
      <c r="BB125"/>
      <c r="BC125"/>
      <c r="BD125" s="344">
        <v>29.11</v>
      </c>
      <c r="BE125" s="344">
        <v>6.2</v>
      </c>
      <c r="BF125" s="344">
        <v>9.5</v>
      </c>
    </row>
    <row r="126" spans="1:58" x14ac:dyDescent="0.25">
      <c r="A126" s="232">
        <v>39936</v>
      </c>
      <c r="B126" s="344">
        <v>5.93</v>
      </c>
      <c r="C126" s="344">
        <v>5.37</v>
      </c>
      <c r="D126"/>
      <c r="E126"/>
      <c r="F126"/>
      <c r="G126"/>
      <c r="H126"/>
      <c r="I126" s="405">
        <f>(I124+I125)/2</f>
        <v>2.0149999999999997</v>
      </c>
      <c r="J126"/>
      <c r="K126"/>
      <c r="L126"/>
      <c r="M126"/>
      <c r="N126" s="344">
        <v>40</v>
      </c>
      <c r="O126"/>
      <c r="P126"/>
      <c r="Q126"/>
      <c r="R126" s="347">
        <v>0</v>
      </c>
      <c r="S126" s="345">
        <v>0.40100000000000002</v>
      </c>
      <c r="T126"/>
      <c r="U126"/>
      <c r="V126" s="345">
        <v>0.10199999999999999</v>
      </c>
      <c r="W126" s="345">
        <v>0.19600000000000001</v>
      </c>
      <c r="X126"/>
      <c r="Y126"/>
      <c r="Z126"/>
      <c r="AA126"/>
      <c r="AB126"/>
      <c r="AC126" s="344">
        <v>30.9</v>
      </c>
      <c r="AD126"/>
      <c r="AE126"/>
      <c r="AF126"/>
      <c r="AG126"/>
      <c r="AH126" s="347">
        <v>61.8</v>
      </c>
      <c r="AI126"/>
      <c r="AJ126" s="347">
        <v>24.8</v>
      </c>
      <c r="AK126"/>
      <c r="AL126" s="347">
        <v>6.8</v>
      </c>
      <c r="AM126" s="345">
        <v>0.1</v>
      </c>
      <c r="AN126"/>
      <c r="AO126" s="347">
        <v>3.4</v>
      </c>
      <c r="AP126" s="405">
        <f t="shared" si="122"/>
        <v>46.006666666637315</v>
      </c>
      <c r="AQ126" s="405">
        <f t="shared" si="121"/>
        <v>0.12583333333281185</v>
      </c>
      <c r="AR126"/>
      <c r="AS126"/>
      <c r="AT126"/>
      <c r="AU126"/>
      <c r="AV126" s="345">
        <v>14.734999999999999</v>
      </c>
      <c r="AW126" s="345">
        <v>13.242000000000001</v>
      </c>
      <c r="AX126"/>
      <c r="AY126"/>
      <c r="AZ126"/>
      <c r="BA126"/>
      <c r="BB126"/>
      <c r="BC126"/>
      <c r="BD126" s="344">
        <v>29.46</v>
      </c>
      <c r="BE126" s="344">
        <v>6.2</v>
      </c>
      <c r="BF126" s="344">
        <v>9.5</v>
      </c>
    </row>
    <row r="127" spans="1:58" ht="15.75" thickBot="1" x14ac:dyDescent="0.3">
      <c r="A127" s="232">
        <v>39937</v>
      </c>
      <c r="B127" s="362">
        <v>6.01</v>
      </c>
      <c r="C127" s="362">
        <v>5.31</v>
      </c>
      <c r="D127"/>
      <c r="E127"/>
      <c r="F127"/>
      <c r="G127"/>
      <c r="H127"/>
      <c r="I127" s="408">
        <f>(I125+I126)/2</f>
        <v>2.0424999999999995</v>
      </c>
      <c r="J127"/>
      <c r="K127"/>
      <c r="L127"/>
      <c r="M127"/>
      <c r="N127" s="362">
        <v>39</v>
      </c>
      <c r="O127"/>
      <c r="P127"/>
      <c r="Q127"/>
      <c r="R127" s="367">
        <v>0</v>
      </c>
      <c r="S127" s="365">
        <v>0.377</v>
      </c>
      <c r="T127"/>
      <c r="U127"/>
      <c r="V127" s="365">
        <v>0.104</v>
      </c>
      <c r="W127" s="365">
        <v>0.19900000000000001</v>
      </c>
      <c r="X127"/>
      <c r="Y127"/>
      <c r="Z127"/>
      <c r="AA127"/>
      <c r="AB127"/>
      <c r="AC127" s="362">
        <v>32.700000000000003</v>
      </c>
      <c r="AD127"/>
      <c r="AE127"/>
      <c r="AF127"/>
      <c r="AG127"/>
      <c r="AH127" s="367">
        <v>65.400000000000006</v>
      </c>
      <c r="AI127"/>
      <c r="AJ127" s="367">
        <v>25.1</v>
      </c>
      <c r="AK127"/>
      <c r="AL127" s="367">
        <v>6.2</v>
      </c>
      <c r="AM127" s="365">
        <v>9.0999999999999998E-2</v>
      </c>
      <c r="AN127"/>
      <c r="AO127" s="367">
        <v>3.5</v>
      </c>
      <c r="AP127" s="408">
        <f t="shared" si="122"/>
        <v>46.006666666725359</v>
      </c>
      <c r="AQ127" s="418">
        <f t="shared" si="121"/>
        <v>0.12583333333437619</v>
      </c>
      <c r="AR127"/>
      <c r="AS127"/>
      <c r="AT127"/>
      <c r="AU127"/>
      <c r="AV127" s="425">
        <v>14.734999999999999</v>
      </c>
      <c r="AW127" s="425">
        <v>13.242000000000001</v>
      </c>
      <c r="AX127"/>
      <c r="AY127"/>
      <c r="AZ127"/>
      <c r="BA127"/>
      <c r="BB127"/>
      <c r="BC127"/>
      <c r="BD127" s="362">
        <v>29.44</v>
      </c>
      <c r="BE127" s="362">
        <v>6.2</v>
      </c>
      <c r="BF127" s="362">
        <v>9.5</v>
      </c>
    </row>
    <row r="128" spans="1:58" x14ac:dyDescent="0.25">
      <c r="A128" s="232">
        <v>39938</v>
      </c>
      <c r="B128" s="405">
        <f>(B127+B129)/2</f>
        <v>6.085</v>
      </c>
      <c r="C128" s="405">
        <f>(C127+C129)/2</f>
        <v>5.2850000000000001</v>
      </c>
      <c r="D128"/>
      <c r="E128"/>
      <c r="F128"/>
      <c r="G128"/>
      <c r="H128"/>
      <c r="I128" s="409">
        <f>(I126+I127)/2</f>
        <v>2.0287499999999996</v>
      </c>
      <c r="J128"/>
      <c r="K128"/>
      <c r="L128"/>
      <c r="M128"/>
      <c r="N128" s="405">
        <f>(N127+N129)/2</f>
        <v>39.5</v>
      </c>
      <c r="O128"/>
      <c r="P128"/>
      <c r="Q128"/>
      <c r="R128" s="406">
        <f>(R127+R129)/2</f>
        <v>0</v>
      </c>
      <c r="S128" s="407">
        <f>(S127+S129)/2</f>
        <v>0.3805</v>
      </c>
      <c r="T128"/>
      <c r="U128"/>
      <c r="V128" s="407">
        <f t="shared" ref="V128" si="129">(V127+V129)/2</f>
        <v>9.7500000000000003E-2</v>
      </c>
      <c r="W128" s="407">
        <f>(W127+W129)/2</f>
        <v>0.22500000000000001</v>
      </c>
      <c r="X128"/>
      <c r="Y128"/>
      <c r="Z128"/>
      <c r="AA128"/>
      <c r="AB128"/>
      <c r="AC128" s="405">
        <f t="shared" ref="AC128" si="130">(AC127+AC129)/2</f>
        <v>31.700000000000003</v>
      </c>
      <c r="AD128"/>
      <c r="AE128"/>
      <c r="AF128"/>
      <c r="AG128"/>
      <c r="AH128" s="406">
        <f t="shared" ref="AH128" si="131">(AH127+AH129)/2</f>
        <v>63.400000000000006</v>
      </c>
      <c r="AI128"/>
      <c r="AJ128" s="406">
        <f t="shared" ref="AJ128" si="132">(AJ127+AJ129)/2</f>
        <v>24.3</v>
      </c>
      <c r="AK128"/>
      <c r="AL128" s="406">
        <f t="shared" ref="AL128:AM128" si="133">(AL127+AL129)/2</f>
        <v>5.65</v>
      </c>
      <c r="AM128" s="407">
        <f t="shared" si="133"/>
        <v>8.1499999999999989E-2</v>
      </c>
      <c r="AN128"/>
      <c r="AO128" s="406">
        <f t="shared" ref="AO128" si="134">(AO127+AO129)/2</f>
        <v>3.75</v>
      </c>
      <c r="AP128" s="409">
        <f t="shared" si="122"/>
        <v>46.006666666549279</v>
      </c>
      <c r="AQ128" s="420">
        <f t="shared" si="121"/>
        <v>0.12583333333124752</v>
      </c>
      <c r="AR128"/>
      <c r="AS128"/>
      <c r="AT128"/>
      <c r="AU128"/>
      <c r="AV128" s="446">
        <v>14.734999999999999</v>
      </c>
      <c r="AW128" s="446">
        <v>13.242000000000001</v>
      </c>
      <c r="AX128"/>
      <c r="AY128"/>
      <c r="AZ128"/>
      <c r="BA128"/>
      <c r="BB128"/>
      <c r="BC128"/>
      <c r="BD128" s="405">
        <f>(BD127+BD129)/2</f>
        <v>30.21</v>
      </c>
      <c r="BE128" s="405">
        <f>(BE127+BE129)/2</f>
        <v>6.2</v>
      </c>
      <c r="BF128" s="405">
        <f>(BF127+BF129)/2</f>
        <v>9.5</v>
      </c>
    </row>
    <row r="129" spans="1:58" x14ac:dyDescent="0.25">
      <c r="A129" s="232">
        <v>39939</v>
      </c>
      <c r="B129" s="344">
        <v>6.16</v>
      </c>
      <c r="C129" s="344">
        <v>5.26</v>
      </c>
      <c r="D129"/>
      <c r="E129"/>
      <c r="F129"/>
      <c r="G129"/>
      <c r="H129"/>
      <c r="I129" s="344">
        <v>1.75</v>
      </c>
      <c r="J129"/>
      <c r="K129"/>
      <c r="L129"/>
      <c r="M129"/>
      <c r="N129" s="344">
        <v>40</v>
      </c>
      <c r="O129"/>
      <c r="P129"/>
      <c r="Q129"/>
      <c r="R129" s="347">
        <v>0</v>
      </c>
      <c r="S129" s="345">
        <v>0.38400000000000001</v>
      </c>
      <c r="T129"/>
      <c r="U129"/>
      <c r="V129" s="345">
        <v>9.0999999999999998E-2</v>
      </c>
      <c r="W129" s="345">
        <v>0.251</v>
      </c>
      <c r="X129"/>
      <c r="Y129"/>
      <c r="Z129"/>
      <c r="AA129"/>
      <c r="AB129"/>
      <c r="AC129" s="344">
        <v>30.7</v>
      </c>
      <c r="AD129"/>
      <c r="AE129"/>
      <c r="AF129"/>
      <c r="AG129"/>
      <c r="AH129" s="347">
        <v>61.4</v>
      </c>
      <c r="AI129"/>
      <c r="AJ129" s="347">
        <v>23.5</v>
      </c>
      <c r="AK129"/>
      <c r="AL129" s="347">
        <v>5.0999999999999996</v>
      </c>
      <c r="AM129" s="345">
        <v>7.1999999999999995E-2</v>
      </c>
      <c r="AN129"/>
      <c r="AO129" s="347">
        <v>4</v>
      </c>
      <c r="AP129" s="405">
        <f t="shared" si="122"/>
        <v>46.006666666901438</v>
      </c>
      <c r="AQ129" s="405">
        <f t="shared" si="121"/>
        <v>0.12583333333750485</v>
      </c>
      <c r="AR129"/>
      <c r="AS129"/>
      <c r="AT129"/>
      <c r="AU129"/>
      <c r="AV129" s="345">
        <v>14.734999999999999</v>
      </c>
      <c r="AW129" s="345">
        <v>13.242000000000001</v>
      </c>
      <c r="AX129"/>
      <c r="AY129"/>
      <c r="AZ129"/>
      <c r="BA129"/>
      <c r="BB129"/>
      <c r="BC129"/>
      <c r="BD129" s="344">
        <v>30.98</v>
      </c>
      <c r="BE129" s="344">
        <v>6.2</v>
      </c>
      <c r="BF129" s="344">
        <v>9.5</v>
      </c>
    </row>
    <row r="130" spans="1:58" x14ac:dyDescent="0.25">
      <c r="A130" s="232">
        <v>39940</v>
      </c>
      <c r="B130" s="344">
        <v>6.11</v>
      </c>
      <c r="C130" s="372">
        <v>5.38</v>
      </c>
      <c r="D130"/>
      <c r="E130"/>
      <c r="F130"/>
      <c r="G130"/>
      <c r="H130"/>
      <c r="I130" s="344">
        <v>1.95</v>
      </c>
      <c r="J130"/>
      <c r="K130"/>
      <c r="L130"/>
      <c r="M130"/>
      <c r="N130" s="344">
        <v>43</v>
      </c>
      <c r="O130"/>
      <c r="P130"/>
      <c r="Q130"/>
      <c r="R130" s="347">
        <v>0</v>
      </c>
      <c r="S130" s="345">
        <v>0.37</v>
      </c>
      <c r="T130"/>
      <c r="U130"/>
      <c r="V130" s="345">
        <v>7.3999999999999996E-2</v>
      </c>
      <c r="W130" s="345">
        <v>9.8000000000000004E-2</v>
      </c>
      <c r="X130"/>
      <c r="Y130"/>
      <c r="Z130"/>
      <c r="AA130"/>
      <c r="AB130"/>
      <c r="AC130" s="344">
        <v>30.3</v>
      </c>
      <c r="AD130"/>
      <c r="AE130"/>
      <c r="AF130"/>
      <c r="AG130"/>
      <c r="AH130" s="347">
        <v>60.7</v>
      </c>
      <c r="AI130"/>
      <c r="AJ130" s="347">
        <v>22.5</v>
      </c>
      <c r="AK130"/>
      <c r="AL130" s="347">
        <v>5.5</v>
      </c>
      <c r="AM130" s="345">
        <v>8.9999999999999993E-3</v>
      </c>
      <c r="AN130"/>
      <c r="AO130" s="347">
        <v>4.0999999999999996</v>
      </c>
      <c r="AP130" s="405">
        <f t="shared" si="122"/>
        <v>46.00666666619712</v>
      </c>
      <c r="AQ130" s="405">
        <f t="shared" si="121"/>
        <v>0.12583333332499022</v>
      </c>
      <c r="AR130"/>
      <c r="AS130"/>
      <c r="AT130"/>
      <c r="AU130"/>
      <c r="AV130" s="345">
        <v>14.734999999999999</v>
      </c>
      <c r="AW130" s="345">
        <v>13.242000000000001</v>
      </c>
      <c r="AX130"/>
      <c r="AY130"/>
      <c r="AZ130"/>
      <c r="BA130"/>
      <c r="BB130"/>
      <c r="BC130"/>
      <c r="BD130" s="344">
        <v>30.04</v>
      </c>
      <c r="BE130" s="344">
        <v>6.2</v>
      </c>
      <c r="BF130" s="344">
        <v>9.1</v>
      </c>
    </row>
    <row r="131" spans="1:58" x14ac:dyDescent="0.25">
      <c r="A131" s="232">
        <v>39941</v>
      </c>
      <c r="B131" s="344">
        <v>6.04</v>
      </c>
      <c r="C131" s="344">
        <v>5.39</v>
      </c>
      <c r="D131"/>
      <c r="E131"/>
      <c r="F131"/>
      <c r="G131"/>
      <c r="H131"/>
      <c r="I131" s="405">
        <f t="shared" ref="I131:I136" si="135">(I129+I130)/2</f>
        <v>1.85</v>
      </c>
      <c r="J131"/>
      <c r="K131"/>
      <c r="L131"/>
      <c r="M131"/>
      <c r="N131" s="344">
        <v>46</v>
      </c>
      <c r="O131"/>
      <c r="P131"/>
      <c r="Q131"/>
      <c r="R131" s="347">
        <v>0</v>
      </c>
      <c r="S131" s="345">
        <v>0.36699999999999999</v>
      </c>
      <c r="T131"/>
      <c r="U131"/>
      <c r="V131" s="345">
        <v>8.1000000000000003E-2</v>
      </c>
      <c r="W131" s="345">
        <v>0.13400000000000001</v>
      </c>
      <c r="X131"/>
      <c r="Y131"/>
      <c r="Z131"/>
      <c r="AA131"/>
      <c r="AB131"/>
      <c r="AC131" s="344">
        <v>30.05</v>
      </c>
      <c r="AD131"/>
      <c r="AE131"/>
      <c r="AF131"/>
      <c r="AG131"/>
      <c r="AH131" s="347">
        <v>61</v>
      </c>
      <c r="AI131"/>
      <c r="AJ131" s="347">
        <v>23.2</v>
      </c>
      <c r="AK131"/>
      <c r="AL131" s="347">
        <v>5.9</v>
      </c>
      <c r="AM131" s="345">
        <v>7.1999999999999995E-2</v>
      </c>
      <c r="AN131"/>
      <c r="AO131" s="347">
        <v>4.0999999999999996</v>
      </c>
      <c r="AP131" s="405">
        <f t="shared" si="122"/>
        <v>46.006666667605749</v>
      </c>
      <c r="AQ131" s="405">
        <f t="shared" si="121"/>
        <v>0.12583333335001951</v>
      </c>
      <c r="AR131"/>
      <c r="AS131"/>
      <c r="AT131"/>
      <c r="AU131"/>
      <c r="AV131" s="345">
        <v>14.734999999999999</v>
      </c>
      <c r="AW131" s="345">
        <v>13.242000000000001</v>
      </c>
      <c r="AX131"/>
      <c r="AY131"/>
      <c r="AZ131"/>
      <c r="BA131"/>
      <c r="BB131"/>
      <c r="BC131"/>
      <c r="BD131" s="344">
        <v>30.56</v>
      </c>
      <c r="BE131" s="344">
        <v>6.2</v>
      </c>
      <c r="BF131" s="344">
        <v>9.1</v>
      </c>
    </row>
    <row r="132" spans="1:58" x14ac:dyDescent="0.25">
      <c r="A132" s="232">
        <v>39942</v>
      </c>
      <c r="B132" s="344">
        <v>6.1</v>
      </c>
      <c r="C132" s="344">
        <v>5.42</v>
      </c>
      <c r="D132"/>
      <c r="E132"/>
      <c r="F132"/>
      <c r="G132"/>
      <c r="H132"/>
      <c r="I132" s="405">
        <f t="shared" si="135"/>
        <v>1.9</v>
      </c>
      <c r="J132"/>
      <c r="K132"/>
      <c r="L132"/>
      <c r="M132"/>
      <c r="N132" s="344">
        <v>39</v>
      </c>
      <c r="O132"/>
      <c r="P132"/>
      <c r="Q132"/>
      <c r="R132" s="347">
        <v>0</v>
      </c>
      <c r="S132" s="345">
        <v>0.371</v>
      </c>
      <c r="T132"/>
      <c r="U132"/>
      <c r="V132" s="345">
        <v>9.0999999999999998E-2</v>
      </c>
      <c r="W132" s="345">
        <v>9.4E-2</v>
      </c>
      <c r="X132"/>
      <c r="Y132"/>
      <c r="Z132"/>
      <c r="AA132"/>
      <c r="AB132"/>
      <c r="AC132" s="344">
        <v>30.4</v>
      </c>
      <c r="AD132"/>
      <c r="AE132"/>
      <c r="AF132"/>
      <c r="AG132"/>
      <c r="AH132" s="347">
        <v>60.8</v>
      </c>
      <c r="AI132"/>
      <c r="AJ132" s="347">
        <v>20.9</v>
      </c>
      <c r="AK132"/>
      <c r="AL132" s="347">
        <v>5.7</v>
      </c>
      <c r="AM132" s="345">
        <v>5.2999999999999999E-2</v>
      </c>
      <c r="AN132"/>
      <c r="AO132" s="347">
        <v>3.7</v>
      </c>
      <c r="AP132" s="405">
        <f t="shared" si="122"/>
        <v>46.006666664788497</v>
      </c>
      <c r="AQ132" s="405">
        <f t="shared" si="122"/>
        <v>0.12583333329996094</v>
      </c>
      <c r="AR132"/>
      <c r="AS132"/>
      <c r="AT132"/>
      <c r="AU132"/>
      <c r="AV132" s="345">
        <v>14.734999999999999</v>
      </c>
      <c r="AW132" s="345">
        <v>13.242000000000001</v>
      </c>
      <c r="AX132"/>
      <c r="AY132"/>
      <c r="AZ132"/>
      <c r="BA132"/>
      <c r="BB132"/>
      <c r="BC132"/>
      <c r="BD132" s="344">
        <v>29.69</v>
      </c>
      <c r="BE132" s="344">
        <v>6.2</v>
      </c>
      <c r="BF132" s="344">
        <v>9.1</v>
      </c>
    </row>
    <row r="133" spans="1:58" x14ac:dyDescent="0.25">
      <c r="A133" s="232">
        <v>39943</v>
      </c>
      <c r="B133" s="344">
        <v>6.1</v>
      </c>
      <c r="C133" s="344">
        <v>5.3</v>
      </c>
      <c r="D133"/>
      <c r="E133"/>
      <c r="F133"/>
      <c r="G133"/>
      <c r="H133"/>
      <c r="I133" s="405">
        <f t="shared" si="135"/>
        <v>1.875</v>
      </c>
      <c r="J133"/>
      <c r="K133"/>
      <c r="L133"/>
      <c r="M133"/>
      <c r="N133" s="344">
        <v>48</v>
      </c>
      <c r="O133"/>
      <c r="P133"/>
      <c r="Q133"/>
      <c r="R133" s="347">
        <v>1</v>
      </c>
      <c r="S133" s="345">
        <v>0.376</v>
      </c>
      <c r="T133"/>
      <c r="U133"/>
      <c r="V133" s="345">
        <v>6.2E-2</v>
      </c>
      <c r="W133" s="345">
        <v>0.11</v>
      </c>
      <c r="X133"/>
      <c r="Y133"/>
      <c r="Z133"/>
      <c r="AA133"/>
      <c r="AB133"/>
      <c r="AC133" s="344">
        <v>27.4</v>
      </c>
      <c r="AD133"/>
      <c r="AE133"/>
      <c r="AF133"/>
      <c r="AG133"/>
      <c r="AH133" s="347">
        <v>54.8</v>
      </c>
      <c r="AI133"/>
      <c r="AJ133" s="347">
        <v>21.6</v>
      </c>
      <c r="AK133"/>
      <c r="AL133" s="347">
        <v>6.4</v>
      </c>
      <c r="AM133" s="345">
        <v>6.0999999999999999E-2</v>
      </c>
      <c r="AN133"/>
      <c r="AO133" s="347">
        <v>3</v>
      </c>
      <c r="AP133" s="405">
        <f t="shared" si="122"/>
        <v>46.006666670423002</v>
      </c>
      <c r="AQ133" s="405">
        <f t="shared" si="122"/>
        <v>0.1258333334000781</v>
      </c>
      <c r="AR133"/>
      <c r="AS133"/>
      <c r="AT133"/>
      <c r="AU133"/>
      <c r="AV133" s="345">
        <v>14.734999999999999</v>
      </c>
      <c r="AW133" s="345">
        <v>13.242000000000001</v>
      </c>
      <c r="AX133"/>
      <c r="AY133"/>
      <c r="AZ133"/>
      <c r="BA133"/>
      <c r="BB133"/>
      <c r="BC133"/>
      <c r="BD133" s="344">
        <v>31.45</v>
      </c>
      <c r="BE133" s="344">
        <v>6.2</v>
      </c>
      <c r="BF133" s="344">
        <v>9.1</v>
      </c>
    </row>
    <row r="134" spans="1:58" x14ac:dyDescent="0.25">
      <c r="A134" s="232">
        <v>39944</v>
      </c>
      <c r="B134" s="344">
        <v>5.76</v>
      </c>
      <c r="C134" s="344">
        <v>5.31</v>
      </c>
      <c r="D134"/>
      <c r="E134"/>
      <c r="F134"/>
      <c r="G134"/>
      <c r="H134"/>
      <c r="I134" s="405">
        <f t="shared" si="135"/>
        <v>1.8875</v>
      </c>
      <c r="J134"/>
      <c r="K134"/>
      <c r="L134"/>
      <c r="M134"/>
      <c r="N134" s="344">
        <v>49</v>
      </c>
      <c r="O134"/>
      <c r="P134"/>
      <c r="Q134"/>
      <c r="R134" s="347">
        <v>0</v>
      </c>
      <c r="S134" s="345">
        <v>0.36499999999999999</v>
      </c>
      <c r="T134"/>
      <c r="U134"/>
      <c r="V134" s="345">
        <v>7.3999999999999996E-2</v>
      </c>
      <c r="W134" s="345">
        <v>8.7999999999999995E-2</v>
      </c>
      <c r="X134"/>
      <c r="Y134"/>
      <c r="Z134"/>
      <c r="AA134"/>
      <c r="AB134"/>
      <c r="AC134" s="344">
        <v>28.9</v>
      </c>
      <c r="AD134"/>
      <c r="AE134"/>
      <c r="AF134"/>
      <c r="AG134"/>
      <c r="AH134" s="347">
        <v>57.8</v>
      </c>
      <c r="AI134"/>
      <c r="AJ134" s="347">
        <v>22.4</v>
      </c>
      <c r="AK134"/>
      <c r="AL134" s="347">
        <v>6.1</v>
      </c>
      <c r="AM134" s="345">
        <v>5.8999999999999997E-2</v>
      </c>
      <c r="AN134"/>
      <c r="AO134" s="347">
        <v>3.9</v>
      </c>
      <c r="AP134" s="405">
        <f t="shared" ref="AP134:AQ149" si="136">(AP136+AP135)/2</f>
        <v>46.006666659153993</v>
      </c>
      <c r="AQ134" s="405">
        <f t="shared" si="136"/>
        <v>0.12583333319984374</v>
      </c>
      <c r="AR134"/>
      <c r="AS134"/>
      <c r="AT134"/>
      <c r="AU134"/>
      <c r="AV134" s="345">
        <v>14.734999999999999</v>
      </c>
      <c r="AW134" s="345">
        <v>13.242000000000001</v>
      </c>
      <c r="AX134"/>
      <c r="AY134"/>
      <c r="AZ134"/>
      <c r="BA134"/>
      <c r="BB134"/>
      <c r="BC134"/>
      <c r="BD134" s="344">
        <v>32.61</v>
      </c>
      <c r="BE134" s="344">
        <v>6.2</v>
      </c>
      <c r="BF134" s="344">
        <v>9.1</v>
      </c>
    </row>
    <row r="135" spans="1:58" x14ac:dyDescent="0.25">
      <c r="A135" s="232">
        <v>39945</v>
      </c>
      <c r="B135" s="405">
        <f>(B134+B136)/2</f>
        <v>5.8849999999999998</v>
      </c>
      <c r="C135" s="405">
        <f>(C134+C136)/2</f>
        <v>5.38</v>
      </c>
      <c r="D135"/>
      <c r="E135"/>
      <c r="F135"/>
      <c r="G135"/>
      <c r="H135"/>
      <c r="I135" s="405">
        <f t="shared" si="135"/>
        <v>1.8812500000000001</v>
      </c>
      <c r="J135"/>
      <c r="K135"/>
      <c r="L135"/>
      <c r="M135"/>
      <c r="N135" s="405">
        <f>(N134+N136)/2</f>
        <v>48</v>
      </c>
      <c r="O135"/>
      <c r="P135"/>
      <c r="Q135"/>
      <c r="R135" s="406">
        <f>(R134+R136)/2</f>
        <v>0</v>
      </c>
      <c r="S135" s="407">
        <f>(S134+S136)/2</f>
        <v>0.38450000000000001</v>
      </c>
      <c r="T135"/>
      <c r="U135"/>
      <c r="V135" s="407">
        <f t="shared" ref="V135" si="137">(V134+V136)/2</f>
        <v>8.3499999999999991E-2</v>
      </c>
      <c r="W135" s="407">
        <f>(W134+W136)/2</f>
        <v>8.5999999999999993E-2</v>
      </c>
      <c r="X135"/>
      <c r="Y135"/>
      <c r="Z135"/>
      <c r="AA135"/>
      <c r="AB135"/>
      <c r="AC135" s="405">
        <f t="shared" ref="AC135" si="138">(AC134+AC136)/2</f>
        <v>30.75</v>
      </c>
      <c r="AD135"/>
      <c r="AE135"/>
      <c r="AF135"/>
      <c r="AG135"/>
      <c r="AH135" s="406">
        <f t="shared" ref="AH135" si="139">(AH134+AH136)/2</f>
        <v>61.5</v>
      </c>
      <c r="AI135"/>
      <c r="AJ135" s="406">
        <f t="shared" ref="AJ135" si="140">(AJ134+AJ136)/2</f>
        <v>23.549999999999997</v>
      </c>
      <c r="AK135"/>
      <c r="AL135" s="406">
        <f t="shared" ref="AL135:AM135" si="141">(AL134+AL136)/2</f>
        <v>5.9499999999999993</v>
      </c>
      <c r="AM135" s="407">
        <f t="shared" si="141"/>
        <v>5.3999999999999999E-2</v>
      </c>
      <c r="AN135"/>
      <c r="AO135" s="406">
        <f t="shared" ref="AO135" si="142">(AO134+AO136)/2</f>
        <v>3.75</v>
      </c>
      <c r="AP135" s="405">
        <f t="shared" si="136"/>
        <v>46.006666681692003</v>
      </c>
      <c r="AQ135" s="405">
        <f t="shared" si="136"/>
        <v>0.12583333360031246</v>
      </c>
      <c r="AR135"/>
      <c r="AS135"/>
      <c r="AT135"/>
      <c r="AU135"/>
      <c r="AV135" s="345">
        <v>14.734999999999999</v>
      </c>
      <c r="AW135" s="345">
        <v>13.242000000000001</v>
      </c>
      <c r="AX135"/>
      <c r="AY135"/>
      <c r="AZ135"/>
      <c r="BA135"/>
      <c r="BB135"/>
      <c r="BC135"/>
      <c r="BD135" s="405">
        <f>(BD134+BD136)/2</f>
        <v>30.994999999999997</v>
      </c>
      <c r="BE135" s="405">
        <f>(BE134+BE136)/2</f>
        <v>6.4</v>
      </c>
      <c r="BF135" s="405">
        <f>(BF134+BF136)/2</f>
        <v>9.0500000000000007</v>
      </c>
    </row>
    <row r="136" spans="1:58" x14ac:dyDescent="0.25">
      <c r="A136" s="232">
        <v>39946</v>
      </c>
      <c r="B136" s="344">
        <v>6.01</v>
      </c>
      <c r="C136" s="344">
        <v>5.45</v>
      </c>
      <c r="D136"/>
      <c r="E136"/>
      <c r="F136"/>
      <c r="G136"/>
      <c r="H136"/>
      <c r="I136" s="405">
        <f t="shared" si="135"/>
        <v>1.8843749999999999</v>
      </c>
      <c r="J136"/>
      <c r="K136"/>
      <c r="L136"/>
      <c r="M136"/>
      <c r="N136" s="344">
        <v>47</v>
      </c>
      <c r="O136"/>
      <c r="P136"/>
      <c r="Q136"/>
      <c r="R136" s="347">
        <v>0</v>
      </c>
      <c r="S136" s="345">
        <v>0.40400000000000003</v>
      </c>
      <c r="T136"/>
      <c r="U136"/>
      <c r="V136" s="345">
        <v>9.2999999999999999E-2</v>
      </c>
      <c r="W136" s="345">
        <v>8.4000000000000005E-2</v>
      </c>
      <c r="X136"/>
      <c r="Y136"/>
      <c r="Z136"/>
      <c r="AA136"/>
      <c r="AB136"/>
      <c r="AC136" s="344">
        <v>32.6</v>
      </c>
      <c r="AD136"/>
      <c r="AE136"/>
      <c r="AF136"/>
      <c r="AG136"/>
      <c r="AH136" s="347">
        <v>65.2</v>
      </c>
      <c r="AI136"/>
      <c r="AJ136" s="347">
        <v>24.7</v>
      </c>
      <c r="AK136"/>
      <c r="AL136" s="347">
        <v>5.8</v>
      </c>
      <c r="AM136" s="407">
        <f>(AM138+AM137)/2</f>
        <v>4.9000000000000002E-2</v>
      </c>
      <c r="AN136"/>
      <c r="AO136" s="347">
        <v>3.6</v>
      </c>
      <c r="AP136" s="405">
        <f t="shared" si="136"/>
        <v>46.006666636615989</v>
      </c>
      <c r="AQ136" s="405">
        <f t="shared" si="136"/>
        <v>0.12583333279937506</v>
      </c>
      <c r="AR136"/>
      <c r="AS136"/>
      <c r="AT136"/>
      <c r="AU136"/>
      <c r="AV136" s="345">
        <v>14.734999999999999</v>
      </c>
      <c r="AW136" s="345">
        <v>13.242000000000001</v>
      </c>
      <c r="AX136"/>
      <c r="AY136"/>
      <c r="AZ136"/>
      <c r="BA136"/>
      <c r="BB136"/>
      <c r="BC136"/>
      <c r="BD136" s="344">
        <v>29.38</v>
      </c>
      <c r="BE136" s="344">
        <v>6.6</v>
      </c>
      <c r="BF136" s="344">
        <v>9</v>
      </c>
    </row>
    <row r="137" spans="1:58" x14ac:dyDescent="0.25">
      <c r="A137" s="232">
        <v>39947</v>
      </c>
      <c r="B137" s="344">
        <v>5.88</v>
      </c>
      <c r="C137" s="372">
        <v>5.45</v>
      </c>
      <c r="D137"/>
      <c r="E137"/>
      <c r="F137"/>
      <c r="G137"/>
      <c r="H137"/>
      <c r="I137" s="344">
        <v>2.25</v>
      </c>
      <c r="J137"/>
      <c r="K137"/>
      <c r="L137"/>
      <c r="M137"/>
      <c r="N137" s="344">
        <v>41</v>
      </c>
      <c r="O137"/>
      <c r="P137"/>
      <c r="Q137"/>
      <c r="R137" s="347">
        <v>0</v>
      </c>
      <c r="S137" s="345">
        <v>0.41799999999999998</v>
      </c>
      <c r="T137"/>
      <c r="U137"/>
      <c r="V137" s="345">
        <v>0.08</v>
      </c>
      <c r="W137" s="345">
        <v>8.6999999999999994E-2</v>
      </c>
      <c r="X137"/>
      <c r="Y137"/>
      <c r="Z137"/>
      <c r="AA137"/>
      <c r="AB137"/>
      <c r="AC137" s="344">
        <v>29.7</v>
      </c>
      <c r="AD137"/>
      <c r="AE137"/>
      <c r="AF137"/>
      <c r="AG137"/>
      <c r="AH137" s="347">
        <v>59.4</v>
      </c>
      <c r="AI137"/>
      <c r="AJ137" s="347">
        <v>22.9</v>
      </c>
      <c r="AK137"/>
      <c r="AL137" s="347">
        <v>7.2</v>
      </c>
      <c r="AM137" s="345">
        <v>4.7E-2</v>
      </c>
      <c r="AN137"/>
      <c r="AO137" s="347">
        <v>3.8</v>
      </c>
      <c r="AP137" s="405">
        <f t="shared" si="136"/>
        <v>46.006666726768017</v>
      </c>
      <c r="AQ137" s="405">
        <f t="shared" si="136"/>
        <v>0.12583333440124989</v>
      </c>
      <c r="AR137"/>
      <c r="AS137"/>
      <c r="AT137"/>
      <c r="AU137"/>
      <c r="AV137" s="345">
        <v>14.734999999999999</v>
      </c>
      <c r="AW137" s="345">
        <v>13.242000000000001</v>
      </c>
      <c r="AX137"/>
      <c r="AY137"/>
      <c r="AZ137"/>
      <c r="BA137"/>
      <c r="BB137"/>
      <c r="BC137"/>
      <c r="BD137" s="344">
        <v>32.655999999999999</v>
      </c>
      <c r="BE137" s="344">
        <v>6.6</v>
      </c>
      <c r="BF137" s="344">
        <v>8.8000000000000007</v>
      </c>
    </row>
    <row r="138" spans="1:58" x14ac:dyDescent="0.25">
      <c r="A138" s="232">
        <v>39948</v>
      </c>
      <c r="B138" s="344">
        <v>6.15</v>
      </c>
      <c r="C138" s="344">
        <v>5.04</v>
      </c>
      <c r="D138"/>
      <c r="E138"/>
      <c r="F138"/>
      <c r="G138"/>
      <c r="H138"/>
      <c r="I138" s="344">
        <v>2.31</v>
      </c>
      <c r="J138"/>
      <c r="K138"/>
      <c r="L138"/>
      <c r="M138"/>
      <c r="N138" s="344">
        <v>43</v>
      </c>
      <c r="O138"/>
      <c r="P138"/>
      <c r="Q138"/>
      <c r="R138" s="347">
        <v>0</v>
      </c>
      <c r="S138" s="345">
        <v>0.39800000000000002</v>
      </c>
      <c r="T138"/>
      <c r="U138"/>
      <c r="V138" s="345">
        <v>0.39300000000000002</v>
      </c>
      <c r="W138" s="345">
        <v>0.115</v>
      </c>
      <c r="X138"/>
      <c r="Y138"/>
      <c r="Z138"/>
      <c r="AA138"/>
      <c r="AB138"/>
      <c r="AC138" s="344">
        <v>36.200000000000003</v>
      </c>
      <c r="AD138"/>
      <c r="AE138"/>
      <c r="AF138"/>
      <c r="AG138"/>
      <c r="AH138" s="347">
        <v>73.400000000000006</v>
      </c>
      <c r="AI138"/>
      <c r="AJ138" s="347">
        <v>22</v>
      </c>
      <c r="AK138"/>
      <c r="AL138" s="347">
        <v>6.9</v>
      </c>
      <c r="AM138" s="345">
        <v>5.0999999999999997E-2</v>
      </c>
      <c r="AN138"/>
      <c r="AO138" s="347">
        <v>12.9</v>
      </c>
      <c r="AP138" s="405">
        <f t="shared" si="136"/>
        <v>46.006666546463961</v>
      </c>
      <c r="AQ138" s="405">
        <f t="shared" si="136"/>
        <v>0.12583333119750023</v>
      </c>
      <c r="AR138"/>
      <c r="AS138"/>
      <c r="AT138"/>
      <c r="AU138"/>
      <c r="AV138" s="345">
        <v>14.734999999999999</v>
      </c>
      <c r="AW138" s="345">
        <v>13.242000000000001</v>
      </c>
      <c r="AX138"/>
      <c r="AY138"/>
      <c r="AZ138"/>
      <c r="BA138"/>
      <c r="BB138"/>
      <c r="BC138"/>
      <c r="BD138" s="344">
        <v>30.51</v>
      </c>
      <c r="BE138" s="344">
        <v>6.6</v>
      </c>
      <c r="BF138" s="344">
        <v>8.8000000000000007</v>
      </c>
    </row>
    <row r="139" spans="1:58" x14ac:dyDescent="0.25">
      <c r="A139" s="232">
        <v>39949</v>
      </c>
      <c r="B139" s="344">
        <v>6.43</v>
      </c>
      <c r="C139" s="344">
        <v>5.08</v>
      </c>
      <c r="D139"/>
      <c r="E139"/>
      <c r="F139"/>
      <c r="G139"/>
      <c r="H139"/>
      <c r="I139" s="344">
        <v>2.34</v>
      </c>
      <c r="J139"/>
      <c r="K139"/>
      <c r="L139"/>
      <c r="M139"/>
      <c r="N139" s="344">
        <v>41</v>
      </c>
      <c r="O139"/>
      <c r="P139"/>
      <c r="Q139"/>
      <c r="R139" s="347">
        <v>0</v>
      </c>
      <c r="S139" s="345">
        <v>0.4</v>
      </c>
      <c r="T139"/>
      <c r="U139"/>
      <c r="V139" s="345">
        <v>0.08</v>
      </c>
      <c r="W139" s="345">
        <v>0.17699999999999999</v>
      </c>
      <c r="X139"/>
      <c r="Y139"/>
      <c r="Z139"/>
      <c r="AA139"/>
      <c r="AB139"/>
      <c r="AC139" s="344">
        <v>29.2</v>
      </c>
      <c r="AD139"/>
      <c r="AE139"/>
      <c r="AF139"/>
      <c r="AG139"/>
      <c r="AH139" s="347">
        <v>58.4</v>
      </c>
      <c r="AI139"/>
      <c r="AJ139" s="347">
        <v>22.4</v>
      </c>
      <c r="AK139"/>
      <c r="AL139" s="347">
        <v>8.6999999999999993</v>
      </c>
      <c r="AM139" s="345">
        <v>5.0999999999999997E-2</v>
      </c>
      <c r="AN139"/>
      <c r="AO139" s="347">
        <v>5.6</v>
      </c>
      <c r="AP139" s="405">
        <f t="shared" si="136"/>
        <v>46.006666907072066</v>
      </c>
      <c r="AQ139" s="405">
        <f t="shared" si="136"/>
        <v>0.12583333760499954</v>
      </c>
      <c r="AR139"/>
      <c r="AS139"/>
      <c r="AT139"/>
      <c r="AU139"/>
      <c r="AV139" s="345">
        <v>14.734999999999999</v>
      </c>
      <c r="AW139" s="345">
        <v>13.242000000000001</v>
      </c>
      <c r="AX139"/>
      <c r="AY139"/>
      <c r="AZ139"/>
      <c r="BA139"/>
      <c r="BB139"/>
      <c r="BC139"/>
      <c r="BD139" s="344">
        <v>28.64</v>
      </c>
      <c r="BE139" s="344">
        <v>6.6</v>
      </c>
      <c r="BF139" s="344">
        <v>8.8000000000000007</v>
      </c>
    </row>
    <row r="140" spans="1:58" x14ac:dyDescent="0.25">
      <c r="A140" s="232">
        <v>39950</v>
      </c>
      <c r="B140" s="344">
        <v>6.35</v>
      </c>
      <c r="C140" s="344">
        <v>4.95</v>
      </c>
      <c r="D140"/>
      <c r="E140"/>
      <c r="F140"/>
      <c r="G140"/>
      <c r="H140"/>
      <c r="I140" s="344">
        <v>2.17</v>
      </c>
      <c r="J140"/>
      <c r="K140"/>
      <c r="L140"/>
      <c r="M140"/>
      <c r="N140" s="344">
        <v>42</v>
      </c>
      <c r="O140"/>
      <c r="P140"/>
      <c r="Q140"/>
      <c r="R140" s="347">
        <v>0</v>
      </c>
      <c r="S140" s="345">
        <v>0.38800000000000001</v>
      </c>
      <c r="T140"/>
      <c r="U140"/>
      <c r="V140" s="345">
        <v>8.4000000000000005E-2</v>
      </c>
      <c r="W140" s="345">
        <v>0.158</v>
      </c>
      <c r="X140"/>
      <c r="Y140"/>
      <c r="Z140"/>
      <c r="AA140"/>
      <c r="AB140"/>
      <c r="AC140" s="344">
        <v>28.6</v>
      </c>
      <c r="AD140"/>
      <c r="AE140"/>
      <c r="AF140"/>
      <c r="AG140"/>
      <c r="AH140" s="347">
        <v>57.4</v>
      </c>
      <c r="AI140"/>
      <c r="AJ140" s="347">
        <v>23.7</v>
      </c>
      <c r="AK140"/>
      <c r="AL140" s="347">
        <v>6.9</v>
      </c>
      <c r="AM140" s="345">
        <v>4.3999999999999997E-2</v>
      </c>
      <c r="AN140"/>
      <c r="AO140" s="347">
        <v>6.5</v>
      </c>
      <c r="AP140" s="405">
        <f t="shared" si="136"/>
        <v>46.006666185855863</v>
      </c>
      <c r="AQ140" s="405">
        <f t="shared" si="136"/>
        <v>0.12583332479000089</v>
      </c>
      <c r="AR140"/>
      <c r="AS140"/>
      <c r="AT140"/>
      <c r="AU140"/>
      <c r="AV140" s="345">
        <v>14.734999999999999</v>
      </c>
      <c r="AW140" s="345">
        <v>13.242000000000001</v>
      </c>
      <c r="AX140"/>
      <c r="AY140"/>
      <c r="AZ140"/>
      <c r="BA140"/>
      <c r="BB140"/>
      <c r="BC140"/>
      <c r="BD140" s="344">
        <v>31.92</v>
      </c>
      <c r="BE140" s="344">
        <v>6.6</v>
      </c>
      <c r="BF140" s="344">
        <v>8</v>
      </c>
    </row>
    <row r="141" spans="1:58" x14ac:dyDescent="0.25">
      <c r="A141" s="232">
        <v>39951</v>
      </c>
      <c r="B141" s="344">
        <v>6.14</v>
      </c>
      <c r="C141" s="344">
        <v>5.05</v>
      </c>
      <c r="D141"/>
      <c r="E141"/>
      <c r="F141"/>
      <c r="G141"/>
      <c r="H141"/>
      <c r="I141" s="344">
        <v>2.19</v>
      </c>
      <c r="J141"/>
      <c r="K141"/>
      <c r="L141"/>
      <c r="M141"/>
      <c r="N141" s="344">
        <v>42</v>
      </c>
      <c r="O141"/>
      <c r="P141"/>
      <c r="Q141"/>
      <c r="R141" s="347">
        <v>0</v>
      </c>
      <c r="S141" s="345">
        <v>0.38900000000000001</v>
      </c>
      <c r="T141"/>
      <c r="U141"/>
      <c r="V141" s="345">
        <v>6.8000000000000005E-2</v>
      </c>
      <c r="W141" s="345">
        <v>0.126</v>
      </c>
      <c r="X141"/>
      <c r="Y141"/>
      <c r="Z141"/>
      <c r="AA141"/>
      <c r="AB141"/>
      <c r="AC141" s="344">
        <v>29.5</v>
      </c>
      <c r="AD141"/>
      <c r="AE141"/>
      <c r="AF141"/>
      <c r="AG141"/>
      <c r="AH141" s="347">
        <v>59</v>
      </c>
      <c r="AI141"/>
      <c r="AJ141" s="347">
        <v>24.9</v>
      </c>
      <c r="AK141"/>
      <c r="AL141" s="347">
        <v>7</v>
      </c>
      <c r="AM141" s="345">
        <v>5.5E-2</v>
      </c>
      <c r="AN141"/>
      <c r="AO141" s="347">
        <v>7.5</v>
      </c>
      <c r="AP141" s="405">
        <f t="shared" si="136"/>
        <v>46.00666762828827</v>
      </c>
      <c r="AQ141" s="405">
        <f t="shared" si="136"/>
        <v>0.12583335041999816</v>
      </c>
      <c r="AR141"/>
      <c r="AS141"/>
      <c r="AT141"/>
      <c r="AU141"/>
      <c r="AV141" s="345">
        <v>14.734999999999999</v>
      </c>
      <c r="AW141" s="345">
        <v>13.242000000000001</v>
      </c>
      <c r="AX141"/>
      <c r="AY141"/>
      <c r="AZ141"/>
      <c r="BA141"/>
      <c r="BB141"/>
      <c r="BC141"/>
      <c r="BD141" s="344">
        <v>31.92</v>
      </c>
      <c r="BE141" s="344">
        <v>6.6</v>
      </c>
      <c r="BF141" s="344">
        <v>8</v>
      </c>
    </row>
    <row r="142" spans="1:58" x14ac:dyDescent="0.25">
      <c r="A142" s="232">
        <v>39952</v>
      </c>
      <c r="B142" s="405">
        <f>(B141+B143)/2</f>
        <v>6.14</v>
      </c>
      <c r="C142" s="405">
        <f>(C141+C143)/2</f>
        <v>5.01</v>
      </c>
      <c r="D142"/>
      <c r="E142"/>
      <c r="F142"/>
      <c r="G142"/>
      <c r="H142"/>
      <c r="I142" s="405">
        <f>(I141+I143)/2</f>
        <v>2.09</v>
      </c>
      <c r="J142"/>
      <c r="K142"/>
      <c r="L142"/>
      <c r="M142"/>
      <c r="N142" s="405">
        <f>(N141+N143)/2</f>
        <v>44</v>
      </c>
      <c r="O142"/>
      <c r="P142"/>
      <c r="Q142"/>
      <c r="R142" s="406">
        <f>(R141+R143)/2</f>
        <v>0</v>
      </c>
      <c r="S142" s="407">
        <f>(S141+S143)/2</f>
        <v>0.39250000000000002</v>
      </c>
      <c r="T142"/>
      <c r="U142"/>
      <c r="V142" s="407">
        <f t="shared" ref="V142" si="143">(V141+V143)/2</f>
        <v>8.2000000000000003E-2</v>
      </c>
      <c r="W142" s="407">
        <f>(W141+W143)/2</f>
        <v>0.14100000000000001</v>
      </c>
      <c r="X142"/>
      <c r="Y142"/>
      <c r="Z142"/>
      <c r="AA142"/>
      <c r="AB142"/>
      <c r="AC142" s="405">
        <f t="shared" ref="AC142" si="144">(AC141+AC143)/2</f>
        <v>30.65</v>
      </c>
      <c r="AD142"/>
      <c r="AE142"/>
      <c r="AF142"/>
      <c r="AG142"/>
      <c r="AH142" s="406">
        <f t="shared" ref="AH142" si="145">(AH141+AH143)/2</f>
        <v>61.3</v>
      </c>
      <c r="AI142"/>
      <c r="AJ142" s="406">
        <f t="shared" ref="AJ142" si="146">(AJ141+AJ143)/2</f>
        <v>24.9</v>
      </c>
      <c r="AK142"/>
      <c r="AL142" s="406">
        <f t="shared" ref="AL142:AM142" si="147">(AL141+AL143)/2</f>
        <v>6.9</v>
      </c>
      <c r="AM142" s="407">
        <f t="shared" si="147"/>
        <v>5.8999999999999997E-2</v>
      </c>
      <c r="AN142"/>
      <c r="AO142" s="406">
        <f t="shared" ref="AO142" si="148">(AO141+AO143)/2</f>
        <v>10.45</v>
      </c>
      <c r="AP142" s="405">
        <f t="shared" si="136"/>
        <v>46.006664743423457</v>
      </c>
      <c r="AQ142" s="405">
        <f t="shared" si="136"/>
        <v>0.12583329916000363</v>
      </c>
      <c r="AR142"/>
      <c r="AS142"/>
      <c r="AT142"/>
      <c r="AU142"/>
      <c r="AV142" s="345">
        <v>14.734999999999999</v>
      </c>
      <c r="AW142" s="345">
        <v>13.242000000000001</v>
      </c>
      <c r="AX142"/>
      <c r="AY142"/>
      <c r="AZ142"/>
      <c r="BA142"/>
      <c r="BB142"/>
      <c r="BC142"/>
      <c r="BD142" s="405">
        <f>(BD141+BD143)/2</f>
        <v>34.69</v>
      </c>
      <c r="BE142" s="405">
        <f>(BE141+BE143)/2</f>
        <v>6.6999999999999993</v>
      </c>
      <c r="BF142" s="405">
        <f>(BF141+BF143)/2</f>
        <v>8</v>
      </c>
    </row>
    <row r="143" spans="1:58" x14ac:dyDescent="0.25">
      <c r="A143" s="232">
        <v>39953</v>
      </c>
      <c r="B143" s="344">
        <v>6.14</v>
      </c>
      <c r="C143" s="344">
        <v>4.97</v>
      </c>
      <c r="D143"/>
      <c r="E143"/>
      <c r="F143"/>
      <c r="G143"/>
      <c r="H143"/>
      <c r="I143" s="344">
        <v>1.99</v>
      </c>
      <c r="J143"/>
      <c r="K143"/>
      <c r="L143"/>
      <c r="M143"/>
      <c r="N143" s="344">
        <v>46</v>
      </c>
      <c r="O143"/>
      <c r="P143"/>
      <c r="Q143"/>
      <c r="R143" s="347">
        <v>0</v>
      </c>
      <c r="S143" s="345">
        <v>0.39600000000000002</v>
      </c>
      <c r="T143"/>
      <c r="U143"/>
      <c r="V143" s="345">
        <v>9.6000000000000002E-2</v>
      </c>
      <c r="W143" s="345">
        <v>0.156</v>
      </c>
      <c r="X143"/>
      <c r="Y143"/>
      <c r="Z143"/>
      <c r="AA143"/>
      <c r="AB143"/>
      <c r="AC143" s="344">
        <v>31.8</v>
      </c>
      <c r="AD143"/>
      <c r="AE143"/>
      <c r="AF143"/>
      <c r="AG143"/>
      <c r="AH143" s="347">
        <v>63.6</v>
      </c>
      <c r="AI143"/>
      <c r="AJ143" s="347">
        <v>24.9</v>
      </c>
      <c r="AK143"/>
      <c r="AL143" s="347">
        <v>6.8</v>
      </c>
      <c r="AM143" s="345">
        <v>6.3E-2</v>
      </c>
      <c r="AN143"/>
      <c r="AO143" s="347">
        <v>13.4</v>
      </c>
      <c r="AP143" s="405">
        <f t="shared" si="136"/>
        <v>46.006670513153075</v>
      </c>
      <c r="AQ143" s="405">
        <f t="shared" si="136"/>
        <v>0.12583340167999266</v>
      </c>
      <c r="AR143"/>
      <c r="AS143"/>
      <c r="AT143"/>
      <c r="AU143"/>
      <c r="AV143" s="345">
        <v>14.734999999999999</v>
      </c>
      <c r="AW143" s="345">
        <v>13.242000000000001</v>
      </c>
      <c r="AX143"/>
      <c r="AY143"/>
      <c r="AZ143"/>
      <c r="BA143"/>
      <c r="BB143"/>
      <c r="BC143"/>
      <c r="BD143" s="344">
        <v>37.46</v>
      </c>
      <c r="BE143" s="344">
        <v>6.8</v>
      </c>
      <c r="BF143" s="344">
        <v>8</v>
      </c>
    </row>
    <row r="144" spans="1:58" x14ac:dyDescent="0.25">
      <c r="A144" s="232">
        <v>39954</v>
      </c>
      <c r="B144" s="344">
        <v>6.26</v>
      </c>
      <c r="C144" s="372">
        <v>4.87</v>
      </c>
      <c r="D144"/>
      <c r="E144"/>
      <c r="F144"/>
      <c r="G144"/>
      <c r="H144"/>
      <c r="I144" s="344">
        <v>2.41</v>
      </c>
      <c r="J144"/>
      <c r="K144"/>
      <c r="L144"/>
      <c r="M144"/>
      <c r="N144" s="344">
        <v>22</v>
      </c>
      <c r="O144"/>
      <c r="P144"/>
      <c r="Q144"/>
      <c r="R144" s="347">
        <v>0</v>
      </c>
      <c r="S144" s="345">
        <v>0.40400000000000003</v>
      </c>
      <c r="T144"/>
      <c r="U144"/>
      <c r="V144" s="345">
        <v>5.8000000000000003E-2</v>
      </c>
      <c r="W144" s="345">
        <v>0.20899999999999999</v>
      </c>
      <c r="X144"/>
      <c r="Y144"/>
      <c r="Z144"/>
      <c r="AA144"/>
      <c r="AB144"/>
      <c r="AC144" s="344">
        <v>29.4</v>
      </c>
      <c r="AD144"/>
      <c r="AE144"/>
      <c r="AF144"/>
      <c r="AG144"/>
      <c r="AH144" s="347">
        <v>58.8</v>
      </c>
      <c r="AI144"/>
      <c r="AJ144" s="347">
        <v>23.9</v>
      </c>
      <c r="AK144"/>
      <c r="AL144" s="347">
        <v>8.1999999999999993</v>
      </c>
      <c r="AM144" s="345">
        <v>7.0999999999999994E-2</v>
      </c>
      <c r="AN144"/>
      <c r="AO144" s="347">
        <v>10.3</v>
      </c>
      <c r="AP144" s="405">
        <f t="shared" si="136"/>
        <v>46.006658973693845</v>
      </c>
      <c r="AQ144" s="405">
        <f t="shared" si="136"/>
        <v>0.12583319664001463</v>
      </c>
      <c r="AR144"/>
      <c r="AS144"/>
      <c r="AT144"/>
      <c r="AU144"/>
      <c r="AV144" s="345">
        <v>14.734999999999999</v>
      </c>
      <c r="AW144" s="345">
        <v>13.242000000000001</v>
      </c>
      <c r="AX144"/>
      <c r="AY144"/>
      <c r="AZ144"/>
      <c r="BA144"/>
      <c r="BB144"/>
      <c r="BC144"/>
      <c r="BD144" s="405">
        <f>(BD142+BD143)/2</f>
        <v>36.075000000000003</v>
      </c>
      <c r="BE144" s="344">
        <v>7</v>
      </c>
      <c r="BF144" s="344">
        <v>8.1</v>
      </c>
    </row>
    <row r="145" spans="1:58" x14ac:dyDescent="0.25">
      <c r="A145" s="232">
        <v>39955</v>
      </c>
      <c r="B145" s="344">
        <v>6.28</v>
      </c>
      <c r="C145" s="344">
        <v>5.14</v>
      </c>
      <c r="D145"/>
      <c r="E145"/>
      <c r="F145"/>
      <c r="G145"/>
      <c r="H145"/>
      <c r="I145" s="344">
        <v>1.94</v>
      </c>
      <c r="J145"/>
      <c r="K145"/>
      <c r="L145"/>
      <c r="M145"/>
      <c r="N145" s="344">
        <v>35</v>
      </c>
      <c r="O145"/>
      <c r="P145"/>
      <c r="Q145"/>
      <c r="R145" s="347">
        <v>0</v>
      </c>
      <c r="S145" s="345">
        <v>0.40100000000000002</v>
      </c>
      <c r="T145"/>
      <c r="U145"/>
      <c r="V145" s="345">
        <v>0.14499999999999999</v>
      </c>
      <c r="W145" s="345">
        <v>0.106</v>
      </c>
      <c r="X145"/>
      <c r="Y145"/>
      <c r="Z145"/>
      <c r="AA145"/>
      <c r="AB145"/>
      <c r="AC145" s="344">
        <v>28</v>
      </c>
      <c r="AD145"/>
      <c r="AE145"/>
      <c r="AF145"/>
      <c r="AG145"/>
      <c r="AH145" s="347">
        <v>56</v>
      </c>
      <c r="AI145"/>
      <c r="AJ145" s="347">
        <v>22.6</v>
      </c>
      <c r="AK145"/>
      <c r="AL145" s="347">
        <v>7.4</v>
      </c>
      <c r="AM145" s="345">
        <v>6.2E-2</v>
      </c>
      <c r="AN145"/>
      <c r="AO145" s="347">
        <v>9.9</v>
      </c>
      <c r="AP145" s="405">
        <f t="shared" si="136"/>
        <v>46.006682052612305</v>
      </c>
      <c r="AQ145" s="405">
        <f t="shared" si="136"/>
        <v>0.12583360671997068</v>
      </c>
      <c r="AR145"/>
      <c r="AS145"/>
      <c r="AT145"/>
      <c r="AU145"/>
      <c r="AV145" s="345">
        <v>14.734999999999999</v>
      </c>
      <c r="AW145" s="345">
        <v>13.242000000000001</v>
      </c>
      <c r="AX145"/>
      <c r="AY145"/>
      <c r="AZ145"/>
      <c r="BA145"/>
      <c r="BB145"/>
      <c r="BC145"/>
      <c r="BD145" s="344">
        <v>33.799999999999997</v>
      </c>
      <c r="BE145" s="344">
        <v>6.8</v>
      </c>
      <c r="BF145" s="344">
        <v>7.8</v>
      </c>
    </row>
    <row r="146" spans="1:58" x14ac:dyDescent="0.25">
      <c r="A146" s="232">
        <v>39956</v>
      </c>
      <c r="B146" s="344">
        <v>6.41</v>
      </c>
      <c r="C146" s="344">
        <v>5.07</v>
      </c>
      <c r="D146"/>
      <c r="E146"/>
      <c r="F146"/>
      <c r="G146"/>
      <c r="H146"/>
      <c r="I146" s="405">
        <f t="shared" ref="I146:I153" si="149">(I144+I145)/2</f>
        <v>2.1749999999999998</v>
      </c>
      <c r="J146"/>
      <c r="K146"/>
      <c r="L146"/>
      <c r="M146"/>
      <c r="N146" s="344">
        <v>33</v>
      </c>
      <c r="O146"/>
      <c r="P146"/>
      <c r="Q146"/>
      <c r="R146" s="347">
        <v>0</v>
      </c>
      <c r="S146" s="345">
        <v>0.39200000000000002</v>
      </c>
      <c r="T146"/>
      <c r="U146"/>
      <c r="V146" s="345">
        <v>7.3999999999999996E-2</v>
      </c>
      <c r="W146" s="345">
        <v>9.1999999999999998E-2</v>
      </c>
      <c r="X146"/>
      <c r="Y146"/>
      <c r="Z146"/>
      <c r="AA146"/>
      <c r="AB146"/>
      <c r="AC146" s="344">
        <v>28.3</v>
      </c>
      <c r="AD146"/>
      <c r="AE146"/>
      <c r="AF146"/>
      <c r="AG146"/>
      <c r="AH146" s="347">
        <v>56.5</v>
      </c>
      <c r="AI146"/>
      <c r="AJ146" s="347">
        <v>23.5</v>
      </c>
      <c r="AK146"/>
      <c r="AL146" s="347">
        <v>5.7</v>
      </c>
      <c r="AM146" s="345">
        <v>8.7999999999999995E-2</v>
      </c>
      <c r="AN146"/>
      <c r="AO146" s="347">
        <v>10.5</v>
      </c>
      <c r="AP146" s="405">
        <f t="shared" si="136"/>
        <v>46.006635894775386</v>
      </c>
      <c r="AQ146" s="405">
        <f t="shared" si="136"/>
        <v>0.12583278656005856</v>
      </c>
      <c r="AR146"/>
      <c r="AS146"/>
      <c r="AT146"/>
      <c r="AU146"/>
      <c r="AV146" s="345">
        <v>14.734999999999999</v>
      </c>
      <c r="AW146" s="345">
        <v>13.242000000000001</v>
      </c>
      <c r="AX146"/>
      <c r="AY146"/>
      <c r="AZ146"/>
      <c r="BA146"/>
      <c r="BB146"/>
      <c r="BC146"/>
      <c r="BD146" s="344">
        <v>33.33</v>
      </c>
      <c r="BE146" s="344">
        <v>6.8</v>
      </c>
      <c r="BF146" s="344">
        <v>7.6</v>
      </c>
    </row>
    <row r="147" spans="1:58" x14ac:dyDescent="0.25">
      <c r="A147" s="232">
        <v>39957</v>
      </c>
      <c r="B147" s="344">
        <v>6.3</v>
      </c>
      <c r="C147" s="344">
        <v>5.39</v>
      </c>
      <c r="D147"/>
      <c r="E147"/>
      <c r="F147"/>
      <c r="G147"/>
      <c r="H147"/>
      <c r="I147" s="405">
        <f t="shared" si="149"/>
        <v>2.0575000000000001</v>
      </c>
      <c r="J147"/>
      <c r="K147"/>
      <c r="L147"/>
      <c r="M147"/>
      <c r="N147" s="344">
        <v>31</v>
      </c>
      <c r="O147"/>
      <c r="P147"/>
      <c r="Q147"/>
      <c r="R147" s="347">
        <v>0</v>
      </c>
      <c r="S147" s="345">
        <v>0.42499999999999999</v>
      </c>
      <c r="T147"/>
      <c r="U147"/>
      <c r="V147" s="345">
        <v>8.1000000000000003E-2</v>
      </c>
      <c r="W147" s="345">
        <v>9.8000000000000004E-2</v>
      </c>
      <c r="X147"/>
      <c r="Y147"/>
      <c r="Z147"/>
      <c r="AA147"/>
      <c r="AB147"/>
      <c r="AC147" s="344">
        <v>28.5</v>
      </c>
      <c r="AD147"/>
      <c r="AE147"/>
      <c r="AF147"/>
      <c r="AG147"/>
      <c r="AH147" s="347">
        <v>57</v>
      </c>
      <c r="AI147"/>
      <c r="AJ147" s="347">
        <v>24.4</v>
      </c>
      <c r="AK147"/>
      <c r="AL147" s="347">
        <v>5.9</v>
      </c>
      <c r="AM147" s="345">
        <v>7.3999999999999996E-2</v>
      </c>
      <c r="AN147"/>
      <c r="AO147" s="347">
        <v>10.1</v>
      </c>
      <c r="AP147" s="405">
        <f t="shared" si="136"/>
        <v>46.006728210449218</v>
      </c>
      <c r="AQ147" s="405">
        <f t="shared" si="136"/>
        <v>0.12583442687988278</v>
      </c>
      <c r="AR147"/>
      <c r="AS147"/>
      <c r="AT147"/>
      <c r="AU147"/>
      <c r="AV147" s="345">
        <v>14.734999999999999</v>
      </c>
      <c r="AW147" s="345">
        <v>13.242000000000001</v>
      </c>
      <c r="AX147"/>
      <c r="AY147"/>
      <c r="AZ147"/>
      <c r="BA147"/>
      <c r="BB147"/>
      <c r="BC147"/>
      <c r="BD147" s="344">
        <v>32.67</v>
      </c>
      <c r="BE147" s="344">
        <v>7</v>
      </c>
      <c r="BF147" s="344">
        <v>6.6</v>
      </c>
    </row>
    <row r="148" spans="1:58" x14ac:dyDescent="0.25">
      <c r="A148" s="232">
        <v>39958</v>
      </c>
      <c r="B148" s="344">
        <v>6.19</v>
      </c>
      <c r="C148" s="344">
        <v>5.49</v>
      </c>
      <c r="D148"/>
      <c r="E148"/>
      <c r="F148"/>
      <c r="G148"/>
      <c r="H148"/>
      <c r="I148" s="405">
        <f t="shared" si="149"/>
        <v>2.11625</v>
      </c>
      <c r="J148"/>
      <c r="K148"/>
      <c r="L148"/>
      <c r="M148"/>
      <c r="N148" s="344">
        <v>32</v>
      </c>
      <c r="O148"/>
      <c r="P148"/>
      <c r="Q148"/>
      <c r="R148" s="347">
        <v>0</v>
      </c>
      <c r="S148" s="345">
        <v>0.42699999999999999</v>
      </c>
      <c r="T148"/>
      <c r="U148"/>
      <c r="V148" s="345">
        <v>9.2999999999999999E-2</v>
      </c>
      <c r="W148" s="345">
        <v>0.123</v>
      </c>
      <c r="X148"/>
      <c r="Y148"/>
      <c r="Z148"/>
      <c r="AA148"/>
      <c r="AB148"/>
      <c r="AC148" s="344">
        <v>30.4</v>
      </c>
      <c r="AD148"/>
      <c r="AE148"/>
      <c r="AF148"/>
      <c r="AG148"/>
      <c r="AH148" s="347">
        <v>60.8</v>
      </c>
      <c r="AI148"/>
      <c r="AJ148" s="347">
        <v>22</v>
      </c>
      <c r="AK148"/>
      <c r="AL148" s="347">
        <v>5.4</v>
      </c>
      <c r="AM148" s="407">
        <f>(AM146+AM147)/2</f>
        <v>8.0999999999999989E-2</v>
      </c>
      <c r="AN148"/>
      <c r="AO148" s="406">
        <f>(AO146+AO147)/2</f>
        <v>10.3</v>
      </c>
      <c r="AP148" s="405">
        <f t="shared" si="136"/>
        <v>46.00654357910156</v>
      </c>
      <c r="AQ148" s="405">
        <f t="shared" si="136"/>
        <v>0.12583114624023434</v>
      </c>
      <c r="AR148"/>
      <c r="AS148"/>
      <c r="AT148"/>
      <c r="AU148"/>
      <c r="AV148" s="345">
        <v>14.734999999999999</v>
      </c>
      <c r="AW148" s="345">
        <v>13.242000000000001</v>
      </c>
      <c r="AX148"/>
      <c r="AY148"/>
      <c r="AZ148"/>
      <c r="BA148"/>
      <c r="BB148"/>
      <c r="BC148"/>
      <c r="BD148" s="405">
        <f t="shared" ref="BD148:BF149" si="150">(BD146+BD147)/2</f>
        <v>33</v>
      </c>
      <c r="BE148" s="405">
        <f t="shared" si="150"/>
        <v>6.9</v>
      </c>
      <c r="BF148" s="405">
        <f t="shared" si="150"/>
        <v>7.1</v>
      </c>
    </row>
    <row r="149" spans="1:58" x14ac:dyDescent="0.25">
      <c r="A149" s="232">
        <v>39959</v>
      </c>
      <c r="B149" s="405">
        <f t="shared" ref="B149" si="151">(B148+B150)/2</f>
        <v>6.2100000000000009</v>
      </c>
      <c r="C149" s="405">
        <f>(C148+C150)/2</f>
        <v>5.51</v>
      </c>
      <c r="D149"/>
      <c r="E149"/>
      <c r="F149"/>
      <c r="G149"/>
      <c r="H149"/>
      <c r="I149" s="405">
        <f t="shared" si="149"/>
        <v>2.086875</v>
      </c>
      <c r="J149"/>
      <c r="K149"/>
      <c r="L149"/>
      <c r="M149"/>
      <c r="N149" s="405">
        <f t="shared" ref="N149" si="152">(N148+N150)/2</f>
        <v>33.5</v>
      </c>
      <c r="O149"/>
      <c r="P149"/>
      <c r="Q149"/>
      <c r="R149" s="406">
        <f t="shared" ref="R149" si="153">(R148+R150)/2</f>
        <v>0</v>
      </c>
      <c r="S149" s="407">
        <f>(S148+S150)/2</f>
        <v>0.42349999999999999</v>
      </c>
      <c r="T149"/>
      <c r="U149"/>
      <c r="V149" s="407">
        <f t="shared" ref="V149" si="154">(V148+V150)/2</f>
        <v>7.9500000000000001E-2</v>
      </c>
      <c r="W149" s="407">
        <f>(W148+W150)/2</f>
        <v>0.13150000000000001</v>
      </c>
      <c r="X149"/>
      <c r="Y149"/>
      <c r="Z149"/>
      <c r="AA149"/>
      <c r="AB149"/>
      <c r="AC149" s="405">
        <f t="shared" ref="AC149" si="155">(AC148+AC150)/2</f>
        <v>29</v>
      </c>
      <c r="AD149"/>
      <c r="AE149"/>
      <c r="AF149"/>
      <c r="AG149"/>
      <c r="AH149" s="406">
        <f t="shared" ref="AH149" si="156">(AH148+AH150)/2</f>
        <v>57.95</v>
      </c>
      <c r="AI149"/>
      <c r="AJ149" s="406">
        <f t="shared" ref="AJ149" si="157">(AJ148+AJ150)/2</f>
        <v>22.55</v>
      </c>
      <c r="AK149"/>
      <c r="AL149" s="406">
        <f t="shared" ref="AL149" si="158">(AL148+AL150)/2</f>
        <v>5.45</v>
      </c>
      <c r="AM149" s="407">
        <f>(AM147+AM148)/2</f>
        <v>7.7499999999999986E-2</v>
      </c>
      <c r="AN149"/>
      <c r="AO149" s="406">
        <f>(AO147+AO148)/2</f>
        <v>10.199999999999999</v>
      </c>
      <c r="AP149" s="405">
        <f t="shared" si="136"/>
        <v>46.006912841796876</v>
      </c>
      <c r="AQ149" s="405">
        <f t="shared" si="136"/>
        <v>0.12583770751953122</v>
      </c>
      <c r="AR149"/>
      <c r="AS149"/>
      <c r="AT149"/>
      <c r="AU149"/>
      <c r="AV149" s="345">
        <v>14.734999999999999</v>
      </c>
      <c r="AW149" s="345">
        <v>13.242000000000001</v>
      </c>
      <c r="AX149"/>
      <c r="AY149"/>
      <c r="AZ149"/>
      <c r="BA149"/>
      <c r="BB149"/>
      <c r="BC149"/>
      <c r="BD149" s="405">
        <f t="shared" si="150"/>
        <v>32.835000000000001</v>
      </c>
      <c r="BE149" s="405">
        <f t="shared" si="150"/>
        <v>6.95</v>
      </c>
      <c r="BF149" s="405">
        <f t="shared" si="150"/>
        <v>6.85</v>
      </c>
    </row>
    <row r="150" spans="1:58" x14ac:dyDescent="0.25">
      <c r="A150" s="232">
        <v>39960</v>
      </c>
      <c r="B150" s="344">
        <v>6.23</v>
      </c>
      <c r="C150" s="344">
        <v>5.53</v>
      </c>
      <c r="D150"/>
      <c r="E150"/>
      <c r="F150"/>
      <c r="G150"/>
      <c r="H150"/>
      <c r="I150" s="405">
        <f t="shared" si="149"/>
        <v>2.1015625</v>
      </c>
      <c r="J150"/>
      <c r="K150"/>
      <c r="L150"/>
      <c r="M150"/>
      <c r="N150" s="344">
        <v>35</v>
      </c>
      <c r="O150"/>
      <c r="P150"/>
      <c r="Q150"/>
      <c r="R150" s="347">
        <v>0</v>
      </c>
      <c r="S150" s="345">
        <v>0.42</v>
      </c>
      <c r="T150"/>
      <c r="U150"/>
      <c r="V150" s="345">
        <v>6.6000000000000003E-2</v>
      </c>
      <c r="W150" s="345">
        <v>0.14000000000000001</v>
      </c>
      <c r="X150"/>
      <c r="Y150"/>
      <c r="Z150"/>
      <c r="AA150"/>
      <c r="AB150"/>
      <c r="AC150" s="344">
        <v>27.6</v>
      </c>
      <c r="AD150"/>
      <c r="AE150"/>
      <c r="AF150"/>
      <c r="AG150"/>
      <c r="AH150" s="347">
        <v>55.1</v>
      </c>
      <c r="AI150"/>
      <c r="AJ150" s="347">
        <v>23.1</v>
      </c>
      <c r="AK150"/>
      <c r="AL150" s="347">
        <v>5.5</v>
      </c>
      <c r="AM150" s="345">
        <v>0.14299999999999999</v>
      </c>
      <c r="AN150"/>
      <c r="AO150" s="347">
        <v>8.6</v>
      </c>
      <c r="AP150" s="405">
        <f t="shared" ref="AP150:AQ161" si="159">(AP152+AP151)/2</f>
        <v>46.006174316406245</v>
      </c>
      <c r="AQ150" s="405">
        <f t="shared" si="159"/>
        <v>0.12582458496093749</v>
      </c>
      <c r="AR150"/>
      <c r="AS150"/>
      <c r="AT150"/>
      <c r="AU150"/>
      <c r="AV150" s="345">
        <v>14.734999999999999</v>
      </c>
      <c r="AW150" s="345">
        <v>13.242000000000001</v>
      </c>
      <c r="AX150"/>
      <c r="AY150"/>
      <c r="AZ150"/>
      <c r="BA150"/>
      <c r="BB150"/>
      <c r="BC150"/>
      <c r="BD150" s="344">
        <v>30.51</v>
      </c>
      <c r="BE150" s="344">
        <v>6.6</v>
      </c>
      <c r="BF150" s="344">
        <v>7</v>
      </c>
    </row>
    <row r="151" spans="1:58" x14ac:dyDescent="0.25">
      <c r="A151" s="232">
        <v>39961</v>
      </c>
      <c r="B151" s="344">
        <v>6.29</v>
      </c>
      <c r="C151" s="372">
        <v>6.29</v>
      </c>
      <c r="D151"/>
      <c r="E151"/>
      <c r="F151"/>
      <c r="G151"/>
      <c r="H151"/>
      <c r="I151" s="405">
        <f t="shared" si="149"/>
        <v>2.09421875</v>
      </c>
      <c r="J151"/>
      <c r="K151"/>
      <c r="L151"/>
      <c r="M151"/>
      <c r="N151" s="344">
        <v>34</v>
      </c>
      <c r="O151"/>
      <c r="P151"/>
      <c r="Q151"/>
      <c r="R151" s="347">
        <v>0</v>
      </c>
      <c r="S151" s="345">
        <v>0.40200000000000002</v>
      </c>
      <c r="T151"/>
      <c r="U151"/>
      <c r="V151" s="345">
        <v>6.2E-2</v>
      </c>
      <c r="W151" s="345">
        <v>0.108</v>
      </c>
      <c r="X151"/>
      <c r="Y151"/>
      <c r="Z151"/>
      <c r="AA151"/>
      <c r="AB151"/>
      <c r="AC151" s="344">
        <v>28.1</v>
      </c>
      <c r="AD151"/>
      <c r="AE151"/>
      <c r="AF151"/>
      <c r="AG151"/>
      <c r="AH151" s="347">
        <v>56</v>
      </c>
      <c r="AI151"/>
      <c r="AJ151" s="347">
        <v>24.4</v>
      </c>
      <c r="AK151"/>
      <c r="AL151" s="347">
        <v>5.4</v>
      </c>
      <c r="AM151" s="345">
        <v>9.0999999999999998E-2</v>
      </c>
      <c r="AN151"/>
      <c r="AO151" s="347">
        <v>9.9</v>
      </c>
      <c r="AP151" s="405">
        <f t="shared" si="159"/>
        <v>46.007651367187499</v>
      </c>
      <c r="AQ151" s="405">
        <f t="shared" si="159"/>
        <v>0.12585083007812498</v>
      </c>
      <c r="AR151"/>
      <c r="AS151"/>
      <c r="AT151"/>
      <c r="AU151"/>
      <c r="AV151" s="407">
        <f>(AV150+AV152)/2</f>
        <v>14.734999999999999</v>
      </c>
      <c r="AW151" s="407">
        <f>(AW150+AW152)/2</f>
        <v>13.242000000000001</v>
      </c>
      <c r="AX151"/>
      <c r="AY151"/>
      <c r="AZ151"/>
      <c r="BA151"/>
      <c r="BB151"/>
      <c r="BC151"/>
      <c r="BD151" s="344">
        <v>31.45</v>
      </c>
      <c r="BE151" s="344">
        <v>7</v>
      </c>
      <c r="BF151" s="344">
        <v>6</v>
      </c>
    </row>
    <row r="152" spans="1:58" x14ac:dyDescent="0.25">
      <c r="A152" s="232">
        <v>39962</v>
      </c>
      <c r="B152" s="344">
        <v>5.99</v>
      </c>
      <c r="C152" s="344">
        <v>5.48</v>
      </c>
      <c r="D152"/>
      <c r="E152"/>
      <c r="F152"/>
      <c r="G152"/>
      <c r="H152"/>
      <c r="I152" s="405">
        <f t="shared" si="149"/>
        <v>2.0978906249999998</v>
      </c>
      <c r="J152"/>
      <c r="K152"/>
      <c r="L152"/>
      <c r="M152"/>
      <c r="N152" s="344">
        <v>11</v>
      </c>
      <c r="O152"/>
      <c r="P152"/>
      <c r="Q152"/>
      <c r="R152" s="347">
        <v>0</v>
      </c>
      <c r="S152" s="345">
        <v>0.42699999999999999</v>
      </c>
      <c r="T152"/>
      <c r="U152"/>
      <c r="V152" s="345">
        <v>5.6000000000000001E-2</v>
      </c>
      <c r="W152" s="345">
        <v>0.11700000000000001</v>
      </c>
      <c r="X152"/>
      <c r="Y152"/>
      <c r="Z152"/>
      <c r="AA152"/>
      <c r="AB152"/>
      <c r="AC152" s="344">
        <v>26.8</v>
      </c>
      <c r="AD152"/>
      <c r="AE152"/>
      <c r="AF152"/>
      <c r="AG152"/>
      <c r="AH152" s="347">
        <v>53.5</v>
      </c>
      <c r="AI152"/>
      <c r="AJ152" s="347">
        <v>24.8</v>
      </c>
      <c r="AK152"/>
      <c r="AL152" s="347">
        <v>5.9</v>
      </c>
      <c r="AM152" s="345">
        <v>6.6000000000000003E-2</v>
      </c>
      <c r="AN152"/>
      <c r="AO152" s="347">
        <v>7.6</v>
      </c>
      <c r="AP152" s="405">
        <f t="shared" si="159"/>
        <v>46.004697265624998</v>
      </c>
      <c r="AQ152" s="405">
        <f t="shared" si="159"/>
        <v>0.12579833984375</v>
      </c>
      <c r="AR152"/>
      <c r="AS152"/>
      <c r="AT152"/>
      <c r="AU152"/>
      <c r="AV152" s="345">
        <v>14.734999999999999</v>
      </c>
      <c r="AW152" s="345">
        <v>13.242000000000001</v>
      </c>
      <c r="AX152"/>
      <c r="AY152"/>
      <c r="AZ152"/>
      <c r="BA152"/>
      <c r="BB152"/>
      <c r="BC152"/>
      <c r="BD152" s="344">
        <v>28.51</v>
      </c>
      <c r="BE152" s="344">
        <v>6.8</v>
      </c>
      <c r="BF152" s="344">
        <v>5.8</v>
      </c>
    </row>
    <row r="153" spans="1:58" x14ac:dyDescent="0.25">
      <c r="A153" s="232">
        <v>39963</v>
      </c>
      <c r="B153" s="344">
        <v>6.09</v>
      </c>
      <c r="C153" s="344">
        <v>5.01</v>
      </c>
      <c r="D153"/>
      <c r="E153"/>
      <c r="F153"/>
      <c r="G153"/>
      <c r="H153"/>
      <c r="I153" s="405">
        <f t="shared" si="149"/>
        <v>2.0960546874999997</v>
      </c>
      <c r="J153"/>
      <c r="K153"/>
      <c r="L153"/>
      <c r="M153"/>
      <c r="N153" s="344">
        <v>20</v>
      </c>
      <c r="O153"/>
      <c r="P153"/>
      <c r="Q153"/>
      <c r="R153" s="347">
        <v>0</v>
      </c>
      <c r="S153" s="345">
        <v>0.42099999999999999</v>
      </c>
      <c r="T153"/>
      <c r="U153"/>
      <c r="V153" s="345">
        <v>6.9000000000000006E-2</v>
      </c>
      <c r="W153" s="345">
        <v>0.124</v>
      </c>
      <c r="X153"/>
      <c r="Y153"/>
      <c r="Z153"/>
      <c r="AA153"/>
      <c r="AB153"/>
      <c r="AC153" s="344">
        <v>27.4</v>
      </c>
      <c r="AD153"/>
      <c r="AE153"/>
      <c r="AF153"/>
      <c r="AG153"/>
      <c r="AH153" s="347">
        <v>54.8</v>
      </c>
      <c r="AI153"/>
      <c r="AJ153" s="347">
        <v>23.6</v>
      </c>
      <c r="AK153"/>
      <c r="AL153" s="347">
        <v>6.1</v>
      </c>
      <c r="AM153" s="345">
        <v>5.1999999999999998E-2</v>
      </c>
      <c r="AN153"/>
      <c r="AO153" s="347">
        <v>7.8</v>
      </c>
      <c r="AP153" s="405">
        <f t="shared" si="159"/>
        <v>46.010605468750001</v>
      </c>
      <c r="AQ153" s="405">
        <f t="shared" si="159"/>
        <v>0.12590332031249998</v>
      </c>
      <c r="AR153"/>
      <c r="AS153"/>
      <c r="AT153"/>
      <c r="AU153"/>
      <c r="AV153" s="345">
        <v>14.734999999999999</v>
      </c>
      <c r="AW153" s="345">
        <v>13.242000000000001</v>
      </c>
      <c r="AX153"/>
      <c r="AY153"/>
      <c r="AZ153"/>
      <c r="BA153"/>
      <c r="BB153"/>
      <c r="BC153"/>
      <c r="BD153" s="344">
        <v>29.59</v>
      </c>
      <c r="BE153" s="344">
        <v>6.8</v>
      </c>
      <c r="BF153" s="344">
        <v>5.8</v>
      </c>
    </row>
    <row r="154" spans="1:58" x14ac:dyDescent="0.25">
      <c r="A154" s="232">
        <v>39964</v>
      </c>
      <c r="B154" s="344">
        <v>6.2</v>
      </c>
      <c r="C154" s="344">
        <v>4.92</v>
      </c>
      <c r="D154"/>
      <c r="E154"/>
      <c r="F154"/>
      <c r="G154"/>
      <c r="H154"/>
      <c r="I154" s="344">
        <v>1.73</v>
      </c>
      <c r="J154"/>
      <c r="K154"/>
      <c r="L154"/>
      <c r="M154"/>
      <c r="N154" s="344">
        <v>21</v>
      </c>
      <c r="O154"/>
      <c r="P154"/>
      <c r="Q154"/>
      <c r="R154" s="347">
        <v>0</v>
      </c>
      <c r="S154" s="345">
        <v>0.36599999999999999</v>
      </c>
      <c r="T154"/>
      <c r="U154"/>
      <c r="V154" s="345">
        <v>6.4000000000000001E-2</v>
      </c>
      <c r="W154" s="345">
        <v>0.11899999999999999</v>
      </c>
      <c r="X154"/>
      <c r="Y154"/>
      <c r="Z154"/>
      <c r="AA154"/>
      <c r="AB154"/>
      <c r="AC154" s="344">
        <v>26.7</v>
      </c>
      <c r="AD154"/>
      <c r="AE154"/>
      <c r="AF154"/>
      <c r="AG154"/>
      <c r="AH154" s="347">
        <v>53.4</v>
      </c>
      <c r="AI154"/>
      <c r="AJ154" s="347">
        <v>24.5</v>
      </c>
      <c r="AK154"/>
      <c r="AL154" s="347">
        <v>6.3</v>
      </c>
      <c r="AM154" s="345">
        <v>5.8999999999999997E-2</v>
      </c>
      <c r="AN154"/>
      <c r="AO154" s="347">
        <v>8.1</v>
      </c>
      <c r="AP154" s="405">
        <f t="shared" si="159"/>
        <v>45.998789062499995</v>
      </c>
      <c r="AQ154" s="405">
        <f t="shared" si="159"/>
        <v>0.12569335937499998</v>
      </c>
      <c r="AR154"/>
      <c r="AS154"/>
      <c r="AT154"/>
      <c r="AU154"/>
      <c r="AV154" s="345">
        <v>14.734999999999999</v>
      </c>
      <c r="AW154" s="345">
        <v>13.242000000000001</v>
      </c>
      <c r="AX154"/>
      <c r="AY154"/>
      <c r="AZ154"/>
      <c r="BA154"/>
      <c r="BB154"/>
      <c r="BC154"/>
      <c r="BD154" s="344">
        <v>32.06</v>
      </c>
      <c r="BE154" s="344">
        <v>7.7</v>
      </c>
      <c r="BF154" s="344">
        <v>5.8</v>
      </c>
    </row>
    <row r="155" spans="1:58" x14ac:dyDescent="0.25">
      <c r="A155" s="232">
        <v>39965</v>
      </c>
      <c r="B155" s="344">
        <v>5.85</v>
      </c>
      <c r="C155" s="344">
        <v>5.27</v>
      </c>
      <c r="D155"/>
      <c r="E155"/>
      <c r="F155"/>
      <c r="G155"/>
      <c r="H155"/>
      <c r="I155" s="405">
        <f>(I153+I154)/2</f>
        <v>1.9130273437499998</v>
      </c>
      <c r="J155"/>
      <c r="K155"/>
      <c r="L155"/>
      <c r="M155"/>
      <c r="N155" s="344">
        <v>36</v>
      </c>
      <c r="O155"/>
      <c r="P155"/>
      <c r="Q155"/>
      <c r="R155" s="347">
        <v>0</v>
      </c>
      <c r="S155" s="345">
        <v>0.45800000000000002</v>
      </c>
      <c r="T155"/>
      <c r="U155"/>
      <c r="V155" s="345">
        <v>7.1999999999999995E-2</v>
      </c>
      <c r="W155" s="345">
        <v>0.126</v>
      </c>
      <c r="X155"/>
      <c r="Y155"/>
      <c r="Z155"/>
      <c r="AA155"/>
      <c r="AB155"/>
      <c r="AC155" s="344">
        <v>28.9</v>
      </c>
      <c r="AD155"/>
      <c r="AE155"/>
      <c r="AF155"/>
      <c r="AG155"/>
      <c r="AH155" s="347">
        <v>57.8</v>
      </c>
      <c r="AI155"/>
      <c r="AJ155" s="347">
        <v>24.1</v>
      </c>
      <c r="AK155"/>
      <c r="AL155" s="347">
        <v>6.8</v>
      </c>
      <c r="AM155" s="345">
        <v>5.3999999999999999E-2</v>
      </c>
      <c r="AN155"/>
      <c r="AO155" s="347">
        <v>8.9</v>
      </c>
      <c r="AP155" s="405">
        <f t="shared" si="159"/>
        <v>46.022421874999999</v>
      </c>
      <c r="AQ155" s="405">
        <f t="shared" si="159"/>
        <v>0.12611328124999999</v>
      </c>
      <c r="AR155"/>
      <c r="AS155"/>
      <c r="AT155"/>
      <c r="AU155"/>
      <c r="AV155" s="345">
        <v>14.734999999999999</v>
      </c>
      <c r="AW155" s="345">
        <v>13.242000000000001</v>
      </c>
      <c r="AX155"/>
      <c r="AY155"/>
      <c r="AZ155"/>
      <c r="BA155"/>
      <c r="BB155"/>
      <c r="BC155"/>
      <c r="BD155" s="344">
        <v>34.96</v>
      </c>
      <c r="BE155" s="344">
        <v>7.2</v>
      </c>
      <c r="BF155" s="344">
        <v>5.8</v>
      </c>
    </row>
    <row r="156" spans="1:58" x14ac:dyDescent="0.25">
      <c r="A156" s="232">
        <v>39966</v>
      </c>
      <c r="B156" s="405">
        <f>(B155+B157)/2</f>
        <v>5.9450000000000003</v>
      </c>
      <c r="C156" s="405">
        <f>(C155+C157)/2</f>
        <v>5.21</v>
      </c>
      <c r="D156"/>
      <c r="E156"/>
      <c r="F156"/>
      <c r="G156"/>
      <c r="H156"/>
      <c r="I156" s="405">
        <f>(I154+I155)/2</f>
        <v>1.821513671875</v>
      </c>
      <c r="J156"/>
      <c r="K156"/>
      <c r="L156"/>
      <c r="M156"/>
      <c r="N156" s="405">
        <f>(N155+N157)/2</f>
        <v>30</v>
      </c>
      <c r="O156"/>
      <c r="P156"/>
      <c r="Q156"/>
      <c r="R156" s="406">
        <f>(R155+R157)/2</f>
        <v>0</v>
      </c>
      <c r="S156" s="407">
        <f>(S155+S157)/2</f>
        <v>0.44600000000000001</v>
      </c>
      <c r="T156"/>
      <c r="U156"/>
      <c r="V156" s="407">
        <f t="shared" ref="V156" si="160">(V155+V157)/2</f>
        <v>8.0499999999999988E-2</v>
      </c>
      <c r="W156" s="407">
        <f>(W155+W157)/2</f>
        <v>0.11799999999999999</v>
      </c>
      <c r="X156"/>
      <c r="Y156"/>
      <c r="Z156"/>
      <c r="AA156"/>
      <c r="AB156"/>
      <c r="AC156" s="405">
        <f t="shared" ref="AC156" si="161">(AC155+AC157)/2</f>
        <v>28.65</v>
      </c>
      <c r="AD156"/>
      <c r="AE156"/>
      <c r="AF156"/>
      <c r="AG156"/>
      <c r="AH156" s="406">
        <f t="shared" ref="AH156" si="162">(AH155+AH157)/2</f>
        <v>57.3</v>
      </c>
      <c r="AI156"/>
      <c r="AJ156" s="406">
        <f t="shared" ref="AJ156" si="163">(AJ155+AJ157)/2</f>
        <v>23.9</v>
      </c>
      <c r="AK156"/>
      <c r="AL156" s="406">
        <f t="shared" ref="AL156:AM156" si="164">(AL155+AL157)/2</f>
        <v>6.1999999999999993</v>
      </c>
      <c r="AM156" s="407">
        <f t="shared" si="164"/>
        <v>5.7499999999999996E-2</v>
      </c>
      <c r="AN156"/>
      <c r="AO156" s="406">
        <f t="shared" ref="AO156" si="165">(AO155+AO157)/2</f>
        <v>8.9499999999999993</v>
      </c>
      <c r="AP156" s="405">
        <f t="shared" si="159"/>
        <v>45.975156249999998</v>
      </c>
      <c r="AQ156" s="405">
        <f t="shared" si="159"/>
        <v>0.1252734375</v>
      </c>
      <c r="AR156"/>
      <c r="AS156"/>
      <c r="AT156"/>
      <c r="AU156"/>
      <c r="AV156" s="345">
        <v>13.994</v>
      </c>
      <c r="AW156" s="345">
        <v>12.93</v>
      </c>
      <c r="AX156"/>
      <c r="AY156"/>
      <c r="AZ156"/>
      <c r="BA156"/>
      <c r="BB156"/>
      <c r="BC156"/>
      <c r="BD156" s="405">
        <f>(BD154+BD155)/2</f>
        <v>33.510000000000005</v>
      </c>
      <c r="BE156" s="405">
        <f>(BE154+BE155)/2</f>
        <v>7.45</v>
      </c>
      <c r="BF156" s="405">
        <f>(BF154+BF155)/2</f>
        <v>5.8</v>
      </c>
    </row>
    <row r="157" spans="1:58" x14ac:dyDescent="0.25">
      <c r="A157" s="232">
        <v>39967</v>
      </c>
      <c r="B157" s="344">
        <v>6.04</v>
      </c>
      <c r="C157" s="344">
        <v>5.15</v>
      </c>
      <c r="D157"/>
      <c r="E157"/>
      <c r="F157"/>
      <c r="G157"/>
      <c r="H157"/>
      <c r="I157" s="405">
        <f>(I155+I156)/2</f>
        <v>1.8672705078125</v>
      </c>
      <c r="J157"/>
      <c r="K157"/>
      <c r="L157"/>
      <c r="M157"/>
      <c r="N157" s="344">
        <v>24</v>
      </c>
      <c r="O157"/>
      <c r="P157"/>
      <c r="Q157"/>
      <c r="R157" s="347">
        <v>0</v>
      </c>
      <c r="S157" s="345">
        <v>0.434</v>
      </c>
      <c r="T157"/>
      <c r="U157"/>
      <c r="V157" s="345">
        <v>8.8999999999999996E-2</v>
      </c>
      <c r="W157" s="345">
        <v>0.11</v>
      </c>
      <c r="X157"/>
      <c r="Y157"/>
      <c r="Z157"/>
      <c r="AA157"/>
      <c r="AB157"/>
      <c r="AC157" s="344">
        <v>28.4</v>
      </c>
      <c r="AD157"/>
      <c r="AE157"/>
      <c r="AF157"/>
      <c r="AG157"/>
      <c r="AH157" s="347">
        <v>56.8</v>
      </c>
      <c r="AI157"/>
      <c r="AJ157" s="347">
        <v>23.7</v>
      </c>
      <c r="AK157"/>
      <c r="AL157" s="347">
        <v>5.6</v>
      </c>
      <c r="AM157" s="345">
        <v>6.0999999999999999E-2</v>
      </c>
      <c r="AN157"/>
      <c r="AO157" s="347">
        <v>9</v>
      </c>
      <c r="AP157" s="405">
        <f t="shared" si="159"/>
        <v>46.069687500000001</v>
      </c>
      <c r="AQ157" s="405">
        <f t="shared" si="159"/>
        <v>0.126953125</v>
      </c>
      <c r="AR157"/>
      <c r="AS157"/>
      <c r="AT157"/>
      <c r="AU157"/>
      <c r="AV157" s="345">
        <v>13.994</v>
      </c>
      <c r="AW157" s="345">
        <v>12.93</v>
      </c>
      <c r="AX157"/>
      <c r="AY157"/>
      <c r="AZ157"/>
      <c r="BA157"/>
      <c r="BB157"/>
      <c r="BC157"/>
      <c r="BD157" s="344">
        <v>30.6</v>
      </c>
      <c r="BE157" s="344">
        <v>7.2</v>
      </c>
      <c r="BF157" s="344">
        <v>5.6</v>
      </c>
    </row>
    <row r="158" spans="1:58" ht="15.75" thickBot="1" x14ac:dyDescent="0.3">
      <c r="A158" s="232">
        <v>39968</v>
      </c>
      <c r="B158" s="362">
        <v>5.97</v>
      </c>
      <c r="C158" s="362">
        <v>5.22</v>
      </c>
      <c r="D158"/>
      <c r="E158"/>
      <c r="F158"/>
      <c r="G158"/>
      <c r="H158"/>
      <c r="I158" s="362">
        <v>1.78</v>
      </c>
      <c r="J158"/>
      <c r="K158"/>
      <c r="L158"/>
      <c r="M158"/>
      <c r="N158" s="362">
        <v>20</v>
      </c>
      <c r="O158"/>
      <c r="P158"/>
      <c r="Q158"/>
      <c r="R158" s="367">
        <v>0</v>
      </c>
      <c r="S158" s="365">
        <v>0.45900000000000002</v>
      </c>
      <c r="T158"/>
      <c r="U158"/>
      <c r="V158" s="365">
        <v>6.2E-2</v>
      </c>
      <c r="W158" s="365">
        <v>0.182</v>
      </c>
      <c r="X158"/>
      <c r="Y158"/>
      <c r="Z158"/>
      <c r="AA158"/>
      <c r="AB158"/>
      <c r="AC158" s="362">
        <v>27.7</v>
      </c>
      <c r="AD158"/>
      <c r="AE158"/>
      <c r="AF158"/>
      <c r="AG158"/>
      <c r="AH158" s="367">
        <v>55.4</v>
      </c>
      <c r="AI158"/>
      <c r="AJ158" s="367">
        <v>23.6</v>
      </c>
      <c r="AK158"/>
      <c r="AL158" s="367">
        <v>5.9</v>
      </c>
      <c r="AM158" s="365">
        <v>4.7E-2</v>
      </c>
      <c r="AN158"/>
      <c r="AO158" s="367">
        <v>11.5</v>
      </c>
      <c r="AP158" s="408">
        <f t="shared" si="159"/>
        <v>45.880624999999995</v>
      </c>
      <c r="AQ158" s="408">
        <f t="shared" si="159"/>
        <v>0.12359375</v>
      </c>
      <c r="AR158"/>
      <c r="AS158"/>
      <c r="AT158"/>
      <c r="AU158"/>
      <c r="AV158" s="365">
        <v>13.994</v>
      </c>
      <c r="AW158" s="365">
        <v>12.93</v>
      </c>
      <c r="AX158"/>
      <c r="AY158"/>
      <c r="AZ158"/>
      <c r="BA158"/>
      <c r="BB158"/>
      <c r="BC158"/>
      <c r="BD158" s="362">
        <v>30.8</v>
      </c>
      <c r="BE158" s="362">
        <v>7.2</v>
      </c>
      <c r="BF158" s="362">
        <v>5.4</v>
      </c>
    </row>
    <row r="159" spans="1:58" x14ac:dyDescent="0.25">
      <c r="A159" s="232">
        <v>39969</v>
      </c>
      <c r="B159" s="372">
        <v>6.04</v>
      </c>
      <c r="C159" s="372">
        <v>5.17</v>
      </c>
      <c r="D159"/>
      <c r="E159"/>
      <c r="F159"/>
      <c r="G159"/>
      <c r="H159"/>
      <c r="I159" s="372">
        <v>2</v>
      </c>
      <c r="J159"/>
      <c r="K159"/>
      <c r="L159"/>
      <c r="M159"/>
      <c r="N159" s="372">
        <v>31</v>
      </c>
      <c r="O159"/>
      <c r="P159"/>
      <c r="Q159"/>
      <c r="R159" s="374">
        <v>0</v>
      </c>
      <c r="S159" s="368">
        <v>0.42899999999999999</v>
      </c>
      <c r="T159"/>
      <c r="U159"/>
      <c r="V159" s="368">
        <v>7.6999999999999999E-2</v>
      </c>
      <c r="W159" s="368">
        <v>0.154</v>
      </c>
      <c r="X159"/>
      <c r="Y159"/>
      <c r="Z159"/>
      <c r="AA159"/>
      <c r="AB159"/>
      <c r="AC159" s="372">
        <v>16.8</v>
      </c>
      <c r="AD159"/>
      <c r="AE159"/>
      <c r="AF159"/>
      <c r="AG159"/>
      <c r="AH159" s="374">
        <v>33.6</v>
      </c>
      <c r="AI159"/>
      <c r="AJ159" s="374">
        <v>24.4</v>
      </c>
      <c r="AK159"/>
      <c r="AL159" s="374">
        <v>6</v>
      </c>
      <c r="AM159" s="368">
        <v>5.8000000000000003E-2</v>
      </c>
      <c r="AN159"/>
      <c r="AO159" s="374">
        <v>11.8</v>
      </c>
      <c r="AP159" s="409">
        <f t="shared" si="159"/>
        <v>46.258749999999999</v>
      </c>
      <c r="AQ159" s="409">
        <f t="shared" si="159"/>
        <v>0.1303125</v>
      </c>
      <c r="AR159"/>
      <c r="AS159"/>
      <c r="AT159"/>
      <c r="AU159"/>
      <c r="AV159" s="368">
        <v>13.994</v>
      </c>
      <c r="AW159" s="368">
        <v>12.93</v>
      </c>
      <c r="AX159"/>
      <c r="AY159"/>
      <c r="AZ159"/>
      <c r="BA159"/>
      <c r="BB159"/>
      <c r="BC159"/>
      <c r="BD159" s="405">
        <f t="shared" ref="BD159:BF160" si="166">(BD157+BD158)/2</f>
        <v>30.700000000000003</v>
      </c>
      <c r="BE159" s="405">
        <f t="shared" si="166"/>
        <v>7.2</v>
      </c>
      <c r="BF159" s="405">
        <f t="shared" si="166"/>
        <v>5.5</v>
      </c>
    </row>
    <row r="160" spans="1:58" x14ac:dyDescent="0.25">
      <c r="A160" s="232">
        <v>39970</v>
      </c>
      <c r="B160" s="344">
        <v>6.04</v>
      </c>
      <c r="C160" s="344">
        <v>5.17</v>
      </c>
      <c r="D160"/>
      <c r="E160"/>
      <c r="F160"/>
      <c r="G160"/>
      <c r="H160"/>
      <c r="I160" s="344">
        <v>2</v>
      </c>
      <c r="J160"/>
      <c r="K160"/>
      <c r="L160"/>
      <c r="M160"/>
      <c r="N160" s="344">
        <v>31</v>
      </c>
      <c r="O160"/>
      <c r="P160"/>
      <c r="Q160"/>
      <c r="R160" s="347">
        <v>0</v>
      </c>
      <c r="S160" s="345">
        <v>0.42899999999999999</v>
      </c>
      <c r="T160"/>
      <c r="U160"/>
      <c r="V160" s="345">
        <v>7.6999999999999999E-2</v>
      </c>
      <c r="W160" s="345">
        <v>0.154</v>
      </c>
      <c r="X160"/>
      <c r="Y160"/>
      <c r="Z160"/>
      <c r="AA160"/>
      <c r="AB160"/>
      <c r="AC160" s="405">
        <f t="shared" ref="AC160" si="167">(AC159+AC161)/2</f>
        <v>19.399999999999999</v>
      </c>
      <c r="AD160"/>
      <c r="AE160"/>
      <c r="AF160"/>
      <c r="AG160"/>
      <c r="AH160" s="406">
        <f t="shared" ref="AH160" si="168">(AH159+AH161)/2</f>
        <v>38.75</v>
      </c>
      <c r="AI160"/>
      <c r="AJ160" s="406">
        <f t="shared" ref="AJ160" si="169">(AJ159+AJ161)/2</f>
        <v>24.049999999999997</v>
      </c>
      <c r="AK160"/>
      <c r="AL160" s="406">
        <f t="shared" ref="AL160:AM160" si="170">(AL159+AL161)/2</f>
        <v>3.85</v>
      </c>
      <c r="AM160" s="407">
        <f t="shared" si="170"/>
        <v>0.11799999999999999</v>
      </c>
      <c r="AN160"/>
      <c r="AO160" s="406">
        <f t="shared" ref="AO160" si="171">(AO159+AO161)/2</f>
        <v>12.5</v>
      </c>
      <c r="AP160" s="405">
        <f t="shared" si="159"/>
        <v>45.502499999999998</v>
      </c>
      <c r="AQ160" s="405">
        <f t="shared" si="159"/>
        <v>0.11687499999999999</v>
      </c>
      <c r="AR160"/>
      <c r="AS160"/>
      <c r="AT160"/>
      <c r="AU160"/>
      <c r="AV160" s="345">
        <v>13.994</v>
      </c>
      <c r="AW160" s="345">
        <v>12.93</v>
      </c>
      <c r="AX160"/>
      <c r="AY160"/>
      <c r="AZ160"/>
      <c r="BA160"/>
      <c r="BB160"/>
      <c r="BC160"/>
      <c r="BD160" s="405">
        <f t="shared" si="166"/>
        <v>30.75</v>
      </c>
      <c r="BE160" s="405">
        <f t="shared" si="166"/>
        <v>7.2</v>
      </c>
      <c r="BF160" s="405">
        <f t="shared" si="166"/>
        <v>5.45</v>
      </c>
    </row>
    <row r="161" spans="1:58" x14ac:dyDescent="0.25">
      <c r="A161" s="232">
        <v>39971</v>
      </c>
      <c r="B161" s="344">
        <v>6.28</v>
      </c>
      <c r="C161" s="344">
        <v>5.32</v>
      </c>
      <c r="D161"/>
      <c r="E161"/>
      <c r="F161"/>
      <c r="G161"/>
      <c r="H161"/>
      <c r="I161" s="344">
        <v>1.85</v>
      </c>
      <c r="J161"/>
      <c r="K161"/>
      <c r="L161"/>
      <c r="M161"/>
      <c r="N161" s="344">
        <v>30</v>
      </c>
      <c r="O161"/>
      <c r="P161"/>
      <c r="Q161"/>
      <c r="R161" s="347">
        <v>0</v>
      </c>
      <c r="S161" s="345">
        <v>0.42299999999999999</v>
      </c>
      <c r="T161"/>
      <c r="U161"/>
      <c r="V161" s="345">
        <v>6.4000000000000001E-2</v>
      </c>
      <c r="W161" s="345">
        <v>4.3999999999999997E-2</v>
      </c>
      <c r="X161"/>
      <c r="Y161"/>
      <c r="Z161"/>
      <c r="AA161"/>
      <c r="AB161"/>
      <c r="AC161" s="344">
        <v>22</v>
      </c>
      <c r="AD161"/>
      <c r="AE161"/>
      <c r="AF161"/>
      <c r="AG161"/>
      <c r="AH161" s="347">
        <v>43.9</v>
      </c>
      <c r="AI161"/>
      <c r="AJ161" s="347">
        <v>23.7</v>
      </c>
      <c r="AK161"/>
      <c r="AL161" s="347">
        <v>1.7</v>
      </c>
      <c r="AM161" s="345">
        <v>0.17799999999999999</v>
      </c>
      <c r="AN161"/>
      <c r="AO161" s="347">
        <v>13.2</v>
      </c>
      <c r="AP161" s="405">
        <f t="shared" si="159"/>
        <v>47.015000000000001</v>
      </c>
      <c r="AQ161" s="405">
        <f t="shared" si="159"/>
        <v>0.14374999999999999</v>
      </c>
      <c r="AR161"/>
      <c r="AS161"/>
      <c r="AT161"/>
      <c r="AU161"/>
      <c r="AV161" s="345">
        <v>13.75</v>
      </c>
      <c r="AW161" s="345">
        <v>13.92</v>
      </c>
      <c r="AX161"/>
      <c r="AY161"/>
      <c r="AZ161"/>
      <c r="BA161"/>
      <c r="BB161"/>
      <c r="BC161"/>
      <c r="BD161" s="344">
        <v>30.98</v>
      </c>
      <c r="BE161" s="344">
        <v>7.2</v>
      </c>
      <c r="BF161" s="344">
        <v>5.4</v>
      </c>
    </row>
    <row r="162" spans="1:58" x14ac:dyDescent="0.25">
      <c r="A162" s="232">
        <v>39972</v>
      </c>
      <c r="B162" s="344">
        <v>6.61</v>
      </c>
      <c r="C162" s="344">
        <v>5.1100000000000003</v>
      </c>
      <c r="D162"/>
      <c r="E162"/>
      <c r="F162"/>
      <c r="G162"/>
      <c r="H162"/>
      <c r="I162" s="344">
        <v>1.59</v>
      </c>
      <c r="J162"/>
      <c r="K162"/>
      <c r="L162"/>
      <c r="M162"/>
      <c r="N162" s="344">
        <v>34</v>
      </c>
      <c r="O162"/>
      <c r="P162"/>
      <c r="Q162"/>
      <c r="R162" s="347">
        <v>0</v>
      </c>
      <c r="S162" s="345">
        <v>0.40699999999999997</v>
      </c>
      <c r="T162"/>
      <c r="U162"/>
      <c r="V162" s="345">
        <v>5.3999999999999999E-2</v>
      </c>
      <c r="W162" s="345">
        <v>0.5</v>
      </c>
      <c r="X162"/>
      <c r="Y162"/>
      <c r="Z162"/>
      <c r="AA162"/>
      <c r="AB162"/>
      <c r="AC162" s="344">
        <v>25</v>
      </c>
      <c r="AD162"/>
      <c r="AE162"/>
      <c r="AF162"/>
      <c r="AG162"/>
      <c r="AH162" s="347">
        <v>50</v>
      </c>
      <c r="AI162"/>
      <c r="AJ162" s="347">
        <v>23.6</v>
      </c>
      <c r="AK162"/>
      <c r="AL162" s="347">
        <v>5.7</v>
      </c>
      <c r="AM162" s="345">
        <v>0.121</v>
      </c>
      <c r="AN162"/>
      <c r="AO162" s="347">
        <v>13.3</v>
      </c>
      <c r="AP162" s="344">
        <v>43.99</v>
      </c>
      <c r="AQ162" s="344">
        <v>0.09</v>
      </c>
      <c r="AR162"/>
      <c r="AS162"/>
      <c r="AT162"/>
      <c r="AU162"/>
      <c r="AV162" s="345">
        <v>12.74</v>
      </c>
      <c r="AW162" s="345">
        <v>11.86</v>
      </c>
      <c r="AX162"/>
      <c r="AY162"/>
      <c r="AZ162"/>
      <c r="BA162"/>
      <c r="BB162"/>
      <c r="BC162"/>
      <c r="BD162" s="344">
        <v>30.51</v>
      </c>
      <c r="BE162" s="344">
        <v>7.2</v>
      </c>
      <c r="BF162" s="344">
        <v>6</v>
      </c>
    </row>
    <row r="163" spans="1:58" x14ac:dyDescent="0.25">
      <c r="A163" s="232">
        <v>39973</v>
      </c>
      <c r="B163" s="405">
        <f>(B162+B164)/2</f>
        <v>6.43</v>
      </c>
      <c r="C163" s="405">
        <f t="shared" ref="C163" si="172">(C162+C164)/2</f>
        <v>5.25</v>
      </c>
      <c r="D163"/>
      <c r="E163"/>
      <c r="F163"/>
      <c r="G163"/>
      <c r="H163"/>
      <c r="I163" s="405">
        <f t="shared" ref="I163" si="173">(I162+I164)/2</f>
        <v>1.645</v>
      </c>
      <c r="J163"/>
      <c r="K163"/>
      <c r="L163"/>
      <c r="M163"/>
      <c r="N163" s="405">
        <f>(N162+N164)/2</f>
        <v>35</v>
      </c>
      <c r="O163"/>
      <c r="P163"/>
      <c r="Q163"/>
      <c r="R163" s="406">
        <f>(R162+R164)/2</f>
        <v>0.5</v>
      </c>
      <c r="S163" s="407">
        <f t="shared" ref="S163" si="174">(S162+S164)/2</f>
        <v>0.40899999999999997</v>
      </c>
      <c r="T163"/>
      <c r="U163"/>
      <c r="V163" s="407">
        <f>(V162+V164)/2</f>
        <v>6.1499999999999999E-2</v>
      </c>
      <c r="W163" s="407">
        <f t="shared" ref="W163" si="175">(W162+W164)/2</f>
        <v>0.28449999999999998</v>
      </c>
      <c r="X163"/>
      <c r="Y163"/>
      <c r="Z163"/>
      <c r="AA163"/>
      <c r="AB163"/>
      <c r="AC163" s="405">
        <f t="shared" ref="AC163:AC164" si="176">(AC161+AC162)/2</f>
        <v>23.5</v>
      </c>
      <c r="AD163"/>
      <c r="AE163"/>
      <c r="AF163"/>
      <c r="AG163"/>
      <c r="AH163" s="406">
        <f t="shared" ref="AH163:AH164" si="177">(AH161+AH162)/2</f>
        <v>46.95</v>
      </c>
      <c r="AI163"/>
      <c r="AJ163" s="406">
        <f t="shared" ref="AJ163:AJ164" si="178">(AJ161+AJ162)/2</f>
        <v>23.65</v>
      </c>
      <c r="AK163"/>
      <c r="AL163" s="406">
        <f t="shared" ref="AL163:AM164" si="179">(AL161+AL162)/2</f>
        <v>3.7</v>
      </c>
      <c r="AM163" s="407">
        <f t="shared" si="179"/>
        <v>0.14949999999999999</v>
      </c>
      <c r="AN163"/>
      <c r="AO163" s="405">
        <f t="shared" ref="AO163:AO164" si="180">(AO161+AO162)/2</f>
        <v>13.25</v>
      </c>
      <c r="AP163" s="405">
        <f>(AP165+AP164)/2</f>
        <v>50.04</v>
      </c>
      <c r="AQ163" s="405">
        <f>(AQ165+AQ164)/2</f>
        <v>0.19750000000000001</v>
      </c>
      <c r="AR163"/>
      <c r="AS163"/>
      <c r="AT163"/>
      <c r="AU163"/>
      <c r="AV163" s="345">
        <f t="shared" ref="AV163:AW163" si="181">(AV162+AV164)/2</f>
        <v>13.736499999999999</v>
      </c>
      <c r="AW163" s="345">
        <f t="shared" si="181"/>
        <v>12.3635</v>
      </c>
      <c r="AX163"/>
      <c r="AY163"/>
      <c r="AZ163"/>
      <c r="BA163"/>
      <c r="BB163"/>
      <c r="BC163"/>
      <c r="BD163" s="405">
        <f t="shared" ref="BD163:BF164" si="182">(BD161+BD162)/2</f>
        <v>30.745000000000001</v>
      </c>
      <c r="BE163" s="405">
        <f t="shared" si="182"/>
        <v>7.2</v>
      </c>
      <c r="BF163" s="405">
        <f t="shared" si="182"/>
        <v>5.7</v>
      </c>
    </row>
    <row r="164" spans="1:58" x14ac:dyDescent="0.25">
      <c r="A164" s="232">
        <v>39974</v>
      </c>
      <c r="B164" s="344">
        <v>6.25</v>
      </c>
      <c r="C164" s="344">
        <v>5.39</v>
      </c>
      <c r="D164"/>
      <c r="E164"/>
      <c r="F164"/>
      <c r="G164"/>
      <c r="H164"/>
      <c r="I164" s="344">
        <v>1.7</v>
      </c>
      <c r="J164"/>
      <c r="K164"/>
      <c r="L164"/>
      <c r="M164"/>
      <c r="N164" s="344">
        <v>36</v>
      </c>
      <c r="O164"/>
      <c r="P164"/>
      <c r="Q164"/>
      <c r="R164" s="347">
        <v>1</v>
      </c>
      <c r="S164" s="345">
        <v>0.41099999999999998</v>
      </c>
      <c r="T164"/>
      <c r="U164"/>
      <c r="V164" s="345">
        <v>6.9000000000000006E-2</v>
      </c>
      <c r="W164" s="345">
        <v>6.9000000000000006E-2</v>
      </c>
      <c r="X164"/>
      <c r="Y164"/>
      <c r="Z164"/>
      <c r="AA164"/>
      <c r="AB164"/>
      <c r="AC164" s="405">
        <f t="shared" si="176"/>
        <v>24.25</v>
      </c>
      <c r="AD164"/>
      <c r="AE164"/>
      <c r="AF164"/>
      <c r="AG164"/>
      <c r="AH164" s="406">
        <f t="shared" si="177"/>
        <v>48.475000000000001</v>
      </c>
      <c r="AI164"/>
      <c r="AJ164" s="406">
        <f t="shared" si="178"/>
        <v>23.625</v>
      </c>
      <c r="AK164"/>
      <c r="AL164" s="406">
        <f t="shared" si="179"/>
        <v>4.7</v>
      </c>
      <c r="AM164" s="407">
        <f t="shared" si="179"/>
        <v>0.13524999999999998</v>
      </c>
      <c r="AN164"/>
      <c r="AO164" s="405">
        <f t="shared" si="180"/>
        <v>13.275</v>
      </c>
      <c r="AP164" s="405">
        <f>(AP166+AP165)/2</f>
        <v>50.03</v>
      </c>
      <c r="AQ164" s="405">
        <f>(AQ166+AQ165)/2</f>
        <v>0.16500000000000001</v>
      </c>
      <c r="AR164"/>
      <c r="AS164"/>
      <c r="AT164"/>
      <c r="AU164"/>
      <c r="AV164" s="345">
        <v>14.733000000000001</v>
      </c>
      <c r="AW164" s="345">
        <v>12.867000000000001</v>
      </c>
      <c r="AX164"/>
      <c r="AY164"/>
      <c r="AZ164"/>
      <c r="BA164"/>
      <c r="BB164"/>
      <c r="BC164"/>
      <c r="BD164" s="405">
        <f t="shared" si="182"/>
        <v>30.627500000000001</v>
      </c>
      <c r="BE164" s="405">
        <f t="shared" si="182"/>
        <v>7.2</v>
      </c>
      <c r="BF164" s="405">
        <f t="shared" si="182"/>
        <v>5.85</v>
      </c>
    </row>
    <row r="165" spans="1:58" x14ac:dyDescent="0.25">
      <c r="A165" s="232">
        <v>39975</v>
      </c>
      <c r="B165" s="344">
        <v>6.35</v>
      </c>
      <c r="C165" s="372">
        <v>5.47</v>
      </c>
      <c r="D165"/>
      <c r="E165"/>
      <c r="F165"/>
      <c r="G165"/>
      <c r="H165"/>
      <c r="I165" s="344">
        <v>1.84</v>
      </c>
      <c r="J165"/>
      <c r="K165"/>
      <c r="L165"/>
      <c r="M165"/>
      <c r="N165" s="344">
        <v>33</v>
      </c>
      <c r="O165"/>
      <c r="P165"/>
      <c r="Q165"/>
      <c r="R165" s="347">
        <v>0</v>
      </c>
      <c r="S165" s="345">
        <v>0.39800000000000002</v>
      </c>
      <c r="T165"/>
      <c r="U165"/>
      <c r="V165" s="345">
        <v>5.8999999999999997E-2</v>
      </c>
      <c r="W165" s="345">
        <v>9.0999999999999998E-2</v>
      </c>
      <c r="X165"/>
      <c r="Y165"/>
      <c r="Z165"/>
      <c r="AA165"/>
      <c r="AB165"/>
      <c r="AC165" s="344">
        <v>25.9</v>
      </c>
      <c r="AD165"/>
      <c r="AE165"/>
      <c r="AF165"/>
      <c r="AG165"/>
      <c r="AH165" s="347">
        <v>51.8</v>
      </c>
      <c r="AI165"/>
      <c r="AJ165" s="347">
        <v>24.9</v>
      </c>
      <c r="AK165"/>
      <c r="AL165" s="347">
        <v>6</v>
      </c>
      <c r="AM165" s="345">
        <v>7.2999999999999995E-2</v>
      </c>
      <c r="AN165"/>
      <c r="AO165" s="347">
        <v>11.4</v>
      </c>
      <c r="AP165" s="344">
        <v>50.05</v>
      </c>
      <c r="AQ165" s="344">
        <v>0.23</v>
      </c>
      <c r="AR165"/>
      <c r="AS165"/>
      <c r="AT165"/>
      <c r="AU165"/>
      <c r="AV165" s="368">
        <v>12.971</v>
      </c>
      <c r="AW165" s="368">
        <v>10.981</v>
      </c>
      <c r="AX165"/>
      <c r="AY165"/>
      <c r="AZ165"/>
      <c r="BA165"/>
      <c r="BB165"/>
      <c r="BC165"/>
      <c r="BD165" s="344">
        <v>33.81</v>
      </c>
      <c r="BE165" s="344">
        <v>6.8</v>
      </c>
      <c r="BF165" s="344">
        <v>6.2</v>
      </c>
    </row>
    <row r="166" spans="1:58" x14ac:dyDescent="0.25">
      <c r="A166" s="232">
        <v>39976</v>
      </c>
      <c r="B166" s="344">
        <v>7.09</v>
      </c>
      <c r="C166" s="344">
        <v>5.15</v>
      </c>
      <c r="D166"/>
      <c r="E166"/>
      <c r="F166"/>
      <c r="G166"/>
      <c r="H166"/>
      <c r="I166" s="344">
        <v>1.79</v>
      </c>
      <c r="J166"/>
      <c r="K166"/>
      <c r="L166"/>
      <c r="M166"/>
      <c r="N166" s="344">
        <v>32</v>
      </c>
      <c r="O166"/>
      <c r="P166"/>
      <c r="Q166"/>
      <c r="R166" s="347">
        <v>0</v>
      </c>
      <c r="S166" s="345">
        <v>0.40699999999999997</v>
      </c>
      <c r="T166"/>
      <c r="U166"/>
      <c r="V166" s="345">
        <v>5.8999999999999997E-2</v>
      </c>
      <c r="W166" s="345">
        <v>0.13100000000000001</v>
      </c>
      <c r="X166"/>
      <c r="Y166"/>
      <c r="Z166"/>
      <c r="AA166"/>
      <c r="AB166"/>
      <c r="AC166" s="344">
        <v>25.1</v>
      </c>
      <c r="AD166"/>
      <c r="AE166"/>
      <c r="AF166"/>
      <c r="AG166"/>
      <c r="AH166" s="347">
        <v>50.2</v>
      </c>
      <c r="AI166"/>
      <c r="AJ166" s="347">
        <v>23.8</v>
      </c>
      <c r="AK166"/>
      <c r="AL166" s="347">
        <v>6.7</v>
      </c>
      <c r="AM166" s="345">
        <v>5.1999999999999998E-2</v>
      </c>
      <c r="AN166"/>
      <c r="AO166" s="347">
        <v>11.6</v>
      </c>
      <c r="AP166" s="344">
        <v>50.01</v>
      </c>
      <c r="AQ166" s="344">
        <v>0.1</v>
      </c>
      <c r="AR166"/>
      <c r="AS166"/>
      <c r="AT166"/>
      <c r="AU166"/>
      <c r="AV166" s="345">
        <v>12.920999999999999</v>
      </c>
      <c r="AW166" s="345">
        <v>11.992000000000001</v>
      </c>
      <c r="AX166"/>
      <c r="AY166"/>
      <c r="AZ166"/>
      <c r="BA166"/>
      <c r="BB166"/>
      <c r="BC166"/>
      <c r="BD166" s="344">
        <v>33.81</v>
      </c>
      <c r="BE166" s="344">
        <v>6.6</v>
      </c>
      <c r="BF166" s="344">
        <v>6.2</v>
      </c>
    </row>
    <row r="167" spans="1:58" x14ac:dyDescent="0.25">
      <c r="A167" s="232">
        <v>39977</v>
      </c>
      <c r="B167" s="344">
        <v>6.03</v>
      </c>
      <c r="C167" s="344">
        <v>5.16</v>
      </c>
      <c r="D167"/>
      <c r="E167"/>
      <c r="F167"/>
      <c r="G167"/>
      <c r="H167"/>
      <c r="I167" s="344">
        <v>1.62</v>
      </c>
      <c r="J167"/>
      <c r="K167"/>
      <c r="L167"/>
      <c r="M167"/>
      <c r="N167" s="344">
        <v>32</v>
      </c>
      <c r="O167"/>
      <c r="P167"/>
      <c r="Q167"/>
      <c r="R167" s="347">
        <v>0</v>
      </c>
      <c r="S167" s="345">
        <v>0.40400000000000003</v>
      </c>
      <c r="T167"/>
      <c r="U167"/>
      <c r="V167" s="345">
        <v>6.0999999999999999E-2</v>
      </c>
      <c r="W167" s="345">
        <v>0.11899999999999999</v>
      </c>
      <c r="X167"/>
      <c r="Y167"/>
      <c r="Z167"/>
      <c r="AA167"/>
      <c r="AB167"/>
      <c r="AC167" s="344">
        <v>25.5</v>
      </c>
      <c r="AD167"/>
      <c r="AE167"/>
      <c r="AF167"/>
      <c r="AG167"/>
      <c r="AH167" s="347">
        <v>51</v>
      </c>
      <c r="AI167"/>
      <c r="AJ167" s="347">
        <v>24.1</v>
      </c>
      <c r="AK167"/>
      <c r="AL167" s="347">
        <v>6.1</v>
      </c>
      <c r="AM167" s="345">
        <v>6.3E-2</v>
      </c>
      <c r="AN167"/>
      <c r="AO167" s="347">
        <v>11</v>
      </c>
      <c r="AP167" s="344">
        <v>34.82</v>
      </c>
      <c r="AQ167" s="405">
        <f>(AQ165+AQ166)/2</f>
        <v>0.16500000000000001</v>
      </c>
      <c r="AR167"/>
      <c r="AS167"/>
      <c r="AT167"/>
      <c r="AU167"/>
      <c r="AV167" s="345">
        <v>13.614000000000001</v>
      </c>
      <c r="AW167" s="345">
        <v>12.67</v>
      </c>
      <c r="AX167"/>
      <c r="AY167"/>
      <c r="AZ167"/>
      <c r="BA167"/>
      <c r="BB167"/>
      <c r="BC167"/>
      <c r="BD167" s="405">
        <f>(BD165+BD166)/2</f>
        <v>33.81</v>
      </c>
      <c r="BE167" s="344">
        <v>6.6</v>
      </c>
      <c r="BF167" s="344">
        <v>6.7</v>
      </c>
    </row>
    <row r="168" spans="1:58" x14ac:dyDescent="0.25">
      <c r="A168" s="232">
        <v>39978</v>
      </c>
      <c r="B168" s="344">
        <v>6.39</v>
      </c>
      <c r="C168" s="344">
        <v>5.26</v>
      </c>
      <c r="D168"/>
      <c r="E168"/>
      <c r="F168"/>
      <c r="G168"/>
      <c r="H168"/>
      <c r="I168" s="344">
        <v>1.81</v>
      </c>
      <c r="J168"/>
      <c r="K168"/>
      <c r="L168"/>
      <c r="M168"/>
      <c r="N168" s="344">
        <v>38</v>
      </c>
      <c r="O168"/>
      <c r="P168"/>
      <c r="Q168"/>
      <c r="R168" s="347">
        <v>0</v>
      </c>
      <c r="S168" s="345">
        <v>0.39300000000000002</v>
      </c>
      <c r="T168"/>
      <c r="U168"/>
      <c r="V168" s="345">
        <v>6.6000000000000003E-2</v>
      </c>
      <c r="W168" s="345">
        <v>9.9000000000000005E-2</v>
      </c>
      <c r="X168"/>
      <c r="Y168"/>
      <c r="Z168"/>
      <c r="AA168"/>
      <c r="AB168"/>
      <c r="AC168" s="344">
        <v>25.3</v>
      </c>
      <c r="AD168"/>
      <c r="AE168"/>
      <c r="AF168"/>
      <c r="AG168"/>
      <c r="AH168" s="347">
        <v>50.6</v>
      </c>
      <c r="AI168"/>
      <c r="AJ168" s="347">
        <v>24.5</v>
      </c>
      <c r="AK168"/>
      <c r="AL168" s="347">
        <v>5.6</v>
      </c>
      <c r="AM168" s="345">
        <v>9.6000000000000002E-2</v>
      </c>
      <c r="AN168"/>
      <c r="AO168" s="347">
        <v>11.4</v>
      </c>
      <c r="AP168" s="344">
        <v>65.14</v>
      </c>
      <c r="AQ168" s="344">
        <v>0.61</v>
      </c>
      <c r="AR168"/>
      <c r="AS168"/>
      <c r="AT168"/>
      <c r="AU168"/>
      <c r="AV168" s="345">
        <v>13.186999999999999</v>
      </c>
      <c r="AW168" s="345">
        <v>12.211</v>
      </c>
      <c r="AX168"/>
      <c r="AY168"/>
      <c r="AZ168"/>
      <c r="BA168"/>
      <c r="BB168"/>
      <c r="BC168"/>
      <c r="BD168" s="344">
        <v>30.29</v>
      </c>
      <c r="BE168" s="344">
        <v>6.7</v>
      </c>
      <c r="BF168" s="344">
        <v>6.8</v>
      </c>
    </row>
    <row r="169" spans="1:58" x14ac:dyDescent="0.25">
      <c r="A169" s="232">
        <v>39979</v>
      </c>
      <c r="B169" s="344">
        <v>6.17</v>
      </c>
      <c r="C169" s="344">
        <v>5.24</v>
      </c>
      <c r="D169"/>
      <c r="E169"/>
      <c r="F169"/>
      <c r="G169"/>
      <c r="H169"/>
      <c r="I169" s="344">
        <v>1.8</v>
      </c>
      <c r="J169"/>
      <c r="K169"/>
      <c r="L169"/>
      <c r="M169"/>
      <c r="N169" s="344">
        <v>37</v>
      </c>
      <c r="O169"/>
      <c r="P169"/>
      <c r="Q169"/>
      <c r="R169" s="347">
        <v>0</v>
      </c>
      <c r="S169" s="345">
        <v>0.36899999999999999</v>
      </c>
      <c r="T169"/>
      <c r="U169"/>
      <c r="V169" s="345">
        <v>5.6000000000000001E-2</v>
      </c>
      <c r="W169" s="345">
        <v>0.112</v>
      </c>
      <c r="X169"/>
      <c r="Y169"/>
      <c r="Z169"/>
      <c r="AA169"/>
      <c r="AB169"/>
      <c r="AC169" s="344">
        <v>26.4</v>
      </c>
      <c r="AD169"/>
      <c r="AE169"/>
      <c r="AF169"/>
      <c r="AG169"/>
      <c r="AH169" s="347">
        <v>52.8</v>
      </c>
      <c r="AI169"/>
      <c r="AJ169" s="347">
        <v>22.5</v>
      </c>
      <c r="AK169"/>
      <c r="AL169" s="347">
        <v>5.7</v>
      </c>
      <c r="AM169" s="345">
        <v>0.08</v>
      </c>
      <c r="AN169"/>
      <c r="AO169" s="347">
        <v>11.5</v>
      </c>
      <c r="AP169" s="344">
        <v>53.56</v>
      </c>
      <c r="AQ169" s="344">
        <v>0.19</v>
      </c>
      <c r="AR169"/>
      <c r="AS169"/>
      <c r="AT169"/>
      <c r="AU169"/>
      <c r="AV169" s="345">
        <v>13.186999999999999</v>
      </c>
      <c r="AW169" s="345">
        <v>12.211</v>
      </c>
      <c r="AX169"/>
      <c r="AY169"/>
      <c r="AZ169"/>
      <c r="BA169"/>
      <c r="BB169"/>
      <c r="BC169"/>
      <c r="BD169" s="344">
        <v>30.29</v>
      </c>
      <c r="BE169" s="344">
        <v>6.7</v>
      </c>
      <c r="BF169" s="344">
        <v>6.8</v>
      </c>
    </row>
    <row r="170" spans="1:58" x14ac:dyDescent="0.25">
      <c r="A170" s="232">
        <v>39980</v>
      </c>
      <c r="B170" s="405">
        <f>(B169+B171)/2</f>
        <v>6.0949999999999998</v>
      </c>
      <c r="C170" s="405">
        <f t="shared" ref="C170" si="183">(C169+C171)/2</f>
        <v>5.2450000000000001</v>
      </c>
      <c r="D170"/>
      <c r="E170"/>
      <c r="F170"/>
      <c r="G170"/>
      <c r="H170"/>
      <c r="I170" s="405">
        <f t="shared" ref="I170" si="184">(I169+I171)/2</f>
        <v>1.0705</v>
      </c>
      <c r="J170"/>
      <c r="K170"/>
      <c r="L170"/>
      <c r="M170"/>
      <c r="N170" s="405">
        <f>(N169+N171)/2</f>
        <v>35.5</v>
      </c>
      <c r="O170"/>
      <c r="P170"/>
      <c r="Q170"/>
      <c r="R170" s="406">
        <f>(R169+R171)/2</f>
        <v>0</v>
      </c>
      <c r="S170" s="407">
        <f t="shared" ref="S170" si="185">(S169+S171)/2</f>
        <v>0.35499999999999998</v>
      </c>
      <c r="T170"/>
      <c r="U170"/>
      <c r="V170" s="407">
        <f t="shared" ref="V170:W170" si="186">(V169+V171)/2</f>
        <v>5.7999999999999996E-2</v>
      </c>
      <c r="W170" s="407">
        <f t="shared" si="186"/>
        <v>9.6500000000000002E-2</v>
      </c>
      <c r="X170"/>
      <c r="Y170"/>
      <c r="Z170"/>
      <c r="AA170"/>
      <c r="AB170"/>
      <c r="AC170" s="405">
        <f t="shared" ref="AC170" si="187">(AC169+AC171)/2</f>
        <v>25.75</v>
      </c>
      <c r="AD170"/>
      <c r="AE170"/>
      <c r="AF170"/>
      <c r="AG170"/>
      <c r="AH170" s="406">
        <f t="shared" ref="AH170" si="188">(AH169+AH171)/2</f>
        <v>51.45</v>
      </c>
      <c r="AI170"/>
      <c r="AJ170" s="406">
        <f t="shared" ref="AJ170" si="189">(AJ169+AJ171)/2</f>
        <v>23.05</v>
      </c>
      <c r="AK170"/>
      <c r="AL170" s="406">
        <f t="shared" ref="AL170:AM170" si="190">(AL169+AL171)/2</f>
        <v>5.95</v>
      </c>
      <c r="AM170" s="407">
        <f t="shared" si="190"/>
        <v>7.6999999999999999E-2</v>
      </c>
      <c r="AN170"/>
      <c r="AO170" s="406">
        <f t="shared" ref="AO170" si="191">(AO169+AO171)/2</f>
        <v>12.7</v>
      </c>
      <c r="AP170" s="405">
        <f>(AP168+AP169)/2</f>
        <v>59.35</v>
      </c>
      <c r="AQ170" s="405">
        <f>(AQ168+AQ169)/2</f>
        <v>0.4</v>
      </c>
      <c r="AR170"/>
      <c r="AS170"/>
      <c r="AT170"/>
      <c r="AU170"/>
      <c r="AV170" s="345">
        <f t="shared" ref="AV170:AW170" si="192">(AV169+AV171)/2</f>
        <v>13.5985</v>
      </c>
      <c r="AW170" s="345">
        <f t="shared" si="192"/>
        <v>12.349499999999999</v>
      </c>
      <c r="AX170"/>
      <c r="AY170"/>
      <c r="AZ170"/>
      <c r="BA170"/>
      <c r="BB170"/>
      <c r="BC170"/>
      <c r="BD170" s="405">
        <f>(BD169+BD171)/2</f>
        <v>28.29</v>
      </c>
      <c r="BE170" s="405">
        <f>(BE169+BE171)/2</f>
        <v>6.7</v>
      </c>
      <c r="BF170" s="405">
        <f>(BF169+BF171)/2</f>
        <v>6.8</v>
      </c>
    </row>
    <row r="171" spans="1:58" x14ac:dyDescent="0.25">
      <c r="A171" s="232">
        <v>39981</v>
      </c>
      <c r="B171" s="344">
        <v>6.02</v>
      </c>
      <c r="C171" s="372">
        <v>5.25</v>
      </c>
      <c r="D171"/>
      <c r="E171"/>
      <c r="F171"/>
      <c r="G171"/>
      <c r="H171"/>
      <c r="I171" s="344">
        <v>0.34100000000000003</v>
      </c>
      <c r="J171"/>
      <c r="K171"/>
      <c r="L171"/>
      <c r="M171"/>
      <c r="N171" s="344">
        <v>34</v>
      </c>
      <c r="O171"/>
      <c r="P171"/>
      <c r="Q171"/>
      <c r="R171" s="347">
        <v>0</v>
      </c>
      <c r="S171" s="345">
        <v>0.34100000000000003</v>
      </c>
      <c r="T171"/>
      <c r="U171"/>
      <c r="V171" s="345">
        <v>0.06</v>
      </c>
      <c r="W171" s="345">
        <v>8.1000000000000003E-2</v>
      </c>
      <c r="X171"/>
      <c r="Y171"/>
      <c r="Z171"/>
      <c r="AA171"/>
      <c r="AB171"/>
      <c r="AC171" s="344">
        <v>25.1</v>
      </c>
      <c r="AD171"/>
      <c r="AE171"/>
      <c r="AF171"/>
      <c r="AG171"/>
      <c r="AH171" s="347">
        <v>50.1</v>
      </c>
      <c r="AI171"/>
      <c r="AJ171" s="347">
        <v>23.6</v>
      </c>
      <c r="AK171"/>
      <c r="AL171" s="347">
        <v>6.2</v>
      </c>
      <c r="AM171" s="345">
        <v>7.3999999999999996E-2</v>
      </c>
      <c r="AN171"/>
      <c r="AO171" s="347">
        <v>13.9</v>
      </c>
      <c r="AP171" s="405">
        <f>(AP169+AP170)/2</f>
        <v>56.454999999999998</v>
      </c>
      <c r="AQ171" s="405">
        <f>(AQ169+AQ170)/2</f>
        <v>0.29500000000000004</v>
      </c>
      <c r="AR171"/>
      <c r="AS171"/>
      <c r="AT171"/>
      <c r="AU171"/>
      <c r="AV171" s="345">
        <v>14.01</v>
      </c>
      <c r="AW171" s="345">
        <v>12.488</v>
      </c>
      <c r="AX171"/>
      <c r="AY171"/>
      <c r="AZ171"/>
      <c r="BA171"/>
      <c r="BB171"/>
      <c r="BC171"/>
      <c r="BD171" s="344">
        <v>26.29</v>
      </c>
      <c r="BE171" s="344">
        <v>6.7</v>
      </c>
      <c r="BF171" s="344">
        <v>6.8</v>
      </c>
    </row>
    <row r="172" spans="1:58" x14ac:dyDescent="0.25">
      <c r="A172" s="232">
        <v>39982</v>
      </c>
      <c r="B172" s="344">
        <v>6.3</v>
      </c>
      <c r="C172" s="344">
        <v>5.0599999999999996</v>
      </c>
      <c r="D172"/>
      <c r="E172"/>
      <c r="F172"/>
      <c r="G172"/>
      <c r="H172"/>
      <c r="I172" s="344">
        <v>1.92</v>
      </c>
      <c r="J172"/>
      <c r="K172"/>
      <c r="L172"/>
      <c r="M172"/>
      <c r="N172" s="344">
        <v>32</v>
      </c>
      <c r="O172"/>
      <c r="P172"/>
      <c r="Q172"/>
      <c r="R172" s="347">
        <v>0</v>
      </c>
      <c r="S172" s="345">
        <v>0.35599999999999998</v>
      </c>
      <c r="T172"/>
      <c r="U172"/>
      <c r="V172" s="345">
        <v>8.8999999999999996E-2</v>
      </c>
      <c r="W172" s="345">
        <v>6.3E-2</v>
      </c>
      <c r="X172"/>
      <c r="Y172"/>
      <c r="Z172"/>
      <c r="AA172"/>
      <c r="AB172"/>
      <c r="AC172" s="344">
        <v>25.8</v>
      </c>
      <c r="AD172"/>
      <c r="AE172"/>
      <c r="AF172"/>
      <c r="AG172"/>
      <c r="AH172" s="347">
        <v>51.6</v>
      </c>
      <c r="AI172"/>
      <c r="AJ172" s="347">
        <v>22.1</v>
      </c>
      <c r="AK172"/>
      <c r="AL172" s="347">
        <v>6.6</v>
      </c>
      <c r="AM172" s="345">
        <v>6.3E-2</v>
      </c>
      <c r="AN172"/>
      <c r="AO172" s="347">
        <v>13.7</v>
      </c>
      <c r="AP172" s="344">
        <v>60.73</v>
      </c>
      <c r="AQ172" s="344">
        <v>0.11</v>
      </c>
      <c r="AR172"/>
      <c r="AS172"/>
      <c r="AT172"/>
      <c r="AU172"/>
      <c r="AV172" s="345">
        <v>14.045999999999999</v>
      </c>
      <c r="AW172" s="345">
        <v>13.58</v>
      </c>
      <c r="AX172"/>
      <c r="AY172"/>
      <c r="AZ172"/>
      <c r="BA172"/>
      <c r="BB172"/>
      <c r="BC172"/>
      <c r="BD172" s="344">
        <v>28.87</v>
      </c>
      <c r="BE172" s="344">
        <v>6.7</v>
      </c>
      <c r="BF172" s="344">
        <v>6.8</v>
      </c>
    </row>
    <row r="173" spans="1:58" x14ac:dyDescent="0.25">
      <c r="A173" s="232">
        <v>39983</v>
      </c>
      <c r="B173" s="344">
        <v>6.31</v>
      </c>
      <c r="C173" s="344">
        <v>5.01</v>
      </c>
      <c r="D173"/>
      <c r="E173"/>
      <c r="F173"/>
      <c r="G173"/>
      <c r="H173"/>
      <c r="I173" s="344">
        <v>1.84</v>
      </c>
      <c r="J173"/>
      <c r="K173"/>
      <c r="L173"/>
      <c r="M173"/>
      <c r="N173" s="344">
        <v>31</v>
      </c>
      <c r="O173"/>
      <c r="P173"/>
      <c r="Q173"/>
      <c r="R173" s="347">
        <v>0</v>
      </c>
      <c r="S173" s="345">
        <v>0.35099999999999998</v>
      </c>
      <c r="T173"/>
      <c r="U173"/>
      <c r="V173" s="345">
        <v>7.3999999999999996E-2</v>
      </c>
      <c r="W173" s="345">
        <v>7.5999999999999998E-2</v>
      </c>
      <c r="X173"/>
      <c r="Y173"/>
      <c r="Z173"/>
      <c r="AA173"/>
      <c r="AB173"/>
      <c r="AC173" s="344">
        <v>27.2</v>
      </c>
      <c r="AD173"/>
      <c r="AE173"/>
      <c r="AF173"/>
      <c r="AG173"/>
      <c r="AH173" s="347">
        <v>54.4</v>
      </c>
      <c r="AI173"/>
      <c r="AJ173" s="347">
        <v>22.8</v>
      </c>
      <c r="AK173"/>
      <c r="AL173" s="347">
        <v>6.2</v>
      </c>
      <c r="AM173" s="345">
        <v>5.3999999999999999E-2</v>
      </c>
      <c r="AN173"/>
      <c r="AO173" s="347">
        <v>13.5</v>
      </c>
      <c r="AP173" s="344">
        <v>65.75</v>
      </c>
      <c r="AQ173" s="344">
        <v>0.39</v>
      </c>
      <c r="AR173"/>
      <c r="AS173"/>
      <c r="AT173"/>
      <c r="AU173"/>
      <c r="AV173" s="345">
        <v>13.872</v>
      </c>
      <c r="AW173" s="345">
        <v>13.409000000000001</v>
      </c>
      <c r="AX173"/>
      <c r="AY173"/>
      <c r="AZ173"/>
      <c r="BA173"/>
      <c r="BB173"/>
      <c r="BC173"/>
      <c r="BD173" s="344">
        <v>29.41</v>
      </c>
      <c r="BE173" s="344">
        <v>6.7</v>
      </c>
      <c r="BF173" s="344">
        <v>6.8</v>
      </c>
    </row>
    <row r="174" spans="1:58" x14ac:dyDescent="0.25">
      <c r="A174" s="232">
        <v>39984</v>
      </c>
      <c r="B174" s="344">
        <v>6.24</v>
      </c>
      <c r="C174" s="344">
        <v>5</v>
      </c>
      <c r="D174"/>
      <c r="E174"/>
      <c r="F174"/>
      <c r="G174"/>
      <c r="H174"/>
      <c r="I174" s="344">
        <v>1.89</v>
      </c>
      <c r="J174"/>
      <c r="K174"/>
      <c r="L174"/>
      <c r="M174"/>
      <c r="N174" s="344">
        <v>28</v>
      </c>
      <c r="O174"/>
      <c r="P174"/>
      <c r="Q174"/>
      <c r="R174" s="347">
        <v>0</v>
      </c>
      <c r="S174" s="345">
        <v>0.38700000000000001</v>
      </c>
      <c r="T174"/>
      <c r="U174"/>
      <c r="V174" s="345">
        <v>7.9000000000000001E-2</v>
      </c>
      <c r="W174" s="345">
        <v>7.6999999999999999E-2</v>
      </c>
      <c r="X174"/>
      <c r="Y174"/>
      <c r="Z174"/>
      <c r="AA174"/>
      <c r="AB174"/>
      <c r="AC174" s="344">
        <v>27.2</v>
      </c>
      <c r="AD174"/>
      <c r="AE174"/>
      <c r="AF174"/>
      <c r="AG174"/>
      <c r="AH174" s="347">
        <v>54.4</v>
      </c>
      <c r="AI174"/>
      <c r="AJ174" s="347">
        <v>22.1</v>
      </c>
      <c r="AK174"/>
      <c r="AL174" s="347">
        <v>6.4</v>
      </c>
      <c r="AM174" s="345">
        <v>6.7000000000000004E-2</v>
      </c>
      <c r="AN174"/>
      <c r="AO174" s="347">
        <v>14.5</v>
      </c>
      <c r="AP174" s="344">
        <v>66.64</v>
      </c>
      <c r="AQ174" s="344">
        <v>0.54</v>
      </c>
      <c r="AR174"/>
      <c r="AS174"/>
      <c r="AT174"/>
      <c r="AU174"/>
      <c r="AV174" s="345">
        <v>13.382</v>
      </c>
      <c r="AW174" s="345">
        <v>12.446999999999999</v>
      </c>
      <c r="AX174"/>
      <c r="AY174"/>
      <c r="AZ174"/>
      <c r="BA174"/>
      <c r="BB174"/>
      <c r="BC174"/>
      <c r="BD174" s="344">
        <v>29.45</v>
      </c>
      <c r="BE174" s="344">
        <v>6.7</v>
      </c>
      <c r="BF174" s="344">
        <v>6.8</v>
      </c>
    </row>
    <row r="175" spans="1:58" x14ac:dyDescent="0.25">
      <c r="A175" s="232">
        <v>39985</v>
      </c>
      <c r="B175" s="344">
        <v>5.87</v>
      </c>
      <c r="C175" s="372">
        <v>5.05</v>
      </c>
      <c r="D175"/>
      <c r="E175"/>
      <c r="F175"/>
      <c r="G175"/>
      <c r="H175"/>
      <c r="I175" s="344">
        <v>2.41</v>
      </c>
      <c r="J175"/>
      <c r="K175"/>
      <c r="L175"/>
      <c r="M175"/>
      <c r="N175" s="344">
        <v>30</v>
      </c>
      <c r="O175"/>
      <c r="P175"/>
      <c r="Q175"/>
      <c r="R175" s="347">
        <v>0</v>
      </c>
      <c r="S175" s="345">
        <v>0.35699999999999998</v>
      </c>
      <c r="T175"/>
      <c r="U175"/>
      <c r="V175" s="345">
        <v>7.8E-2</v>
      </c>
      <c r="W175" s="345">
        <v>6.0999999999999999E-2</v>
      </c>
      <c r="X175"/>
      <c r="Y175"/>
      <c r="Z175"/>
      <c r="AA175"/>
      <c r="AB175"/>
      <c r="AC175" s="344">
        <v>25.8</v>
      </c>
      <c r="AD175"/>
      <c r="AE175"/>
      <c r="AF175"/>
      <c r="AG175"/>
      <c r="AH175" s="347">
        <v>51.6</v>
      </c>
      <c r="AI175"/>
      <c r="AJ175" s="347">
        <v>22.9</v>
      </c>
      <c r="AK175"/>
      <c r="AL175" s="347">
        <v>6.7</v>
      </c>
      <c r="AM175" s="345">
        <v>7.0999999999999994E-2</v>
      </c>
      <c r="AN175"/>
      <c r="AO175" s="347">
        <v>13.3</v>
      </c>
      <c r="AP175" s="344">
        <v>82.05</v>
      </c>
      <c r="AQ175" s="344">
        <v>0.7</v>
      </c>
      <c r="AR175"/>
      <c r="AS175"/>
      <c r="AT175"/>
      <c r="AU175"/>
      <c r="AV175" s="368">
        <v>12.919</v>
      </c>
      <c r="AW175" s="368">
        <v>11.964</v>
      </c>
      <c r="AX175"/>
      <c r="AY175"/>
      <c r="AZ175"/>
      <c r="BA175"/>
      <c r="BB175"/>
      <c r="BC175"/>
      <c r="BD175" s="344">
        <v>27.14</v>
      </c>
      <c r="BE175" s="344">
        <v>6.7</v>
      </c>
      <c r="BF175" s="344">
        <v>6.8</v>
      </c>
    </row>
    <row r="176" spans="1:58" x14ac:dyDescent="0.25">
      <c r="A176" s="232">
        <v>39986</v>
      </c>
      <c r="B176" s="344">
        <v>6.24</v>
      </c>
      <c r="C176" s="344">
        <v>5.08</v>
      </c>
      <c r="D176"/>
      <c r="E176"/>
      <c r="F176"/>
      <c r="G176"/>
      <c r="H176"/>
      <c r="I176" s="344">
        <v>2.5499999999999998</v>
      </c>
      <c r="J176"/>
      <c r="K176"/>
      <c r="L176"/>
      <c r="M176"/>
      <c r="N176" s="344">
        <v>36</v>
      </c>
      <c r="O176"/>
      <c r="P176"/>
      <c r="Q176"/>
      <c r="R176" s="347">
        <v>0</v>
      </c>
      <c r="S176" s="345">
        <v>0.38100000000000001</v>
      </c>
      <c r="T176"/>
      <c r="U176"/>
      <c r="V176" s="345">
        <v>5.8999999999999997E-2</v>
      </c>
      <c r="W176" s="345">
        <v>7.1999999999999995E-2</v>
      </c>
      <c r="X176"/>
      <c r="Y176"/>
      <c r="Z176"/>
      <c r="AA176"/>
      <c r="AB176"/>
      <c r="AC176" s="344">
        <v>26.8</v>
      </c>
      <c r="AD176"/>
      <c r="AE176"/>
      <c r="AF176"/>
      <c r="AG176"/>
      <c r="AH176" s="347">
        <v>53.6</v>
      </c>
      <c r="AI176"/>
      <c r="AJ176" s="347">
        <v>23.7</v>
      </c>
      <c r="AK176"/>
      <c r="AL176" s="347">
        <v>6.1</v>
      </c>
      <c r="AM176" s="345">
        <v>5.2999999999999999E-2</v>
      </c>
      <c r="AN176"/>
      <c r="AO176" s="347">
        <v>13.5</v>
      </c>
      <c r="AP176" s="344">
        <v>102.18</v>
      </c>
      <c r="AQ176" s="344">
        <v>1.49</v>
      </c>
      <c r="AR176"/>
      <c r="AS176"/>
      <c r="AT176"/>
      <c r="AU176"/>
      <c r="AV176" s="345">
        <v>12.747999999999999</v>
      </c>
      <c r="AW176" s="345">
        <v>11.481999999999999</v>
      </c>
      <c r="AX176"/>
      <c r="AY176"/>
      <c r="AZ176"/>
      <c r="BA176"/>
      <c r="BB176"/>
      <c r="BC176"/>
      <c r="BD176" s="344">
        <v>32.06</v>
      </c>
      <c r="BE176" s="344">
        <v>6.7</v>
      </c>
      <c r="BF176" s="344">
        <v>6.8</v>
      </c>
    </row>
    <row r="177" spans="1:58" x14ac:dyDescent="0.25">
      <c r="A177" s="232">
        <v>39987</v>
      </c>
      <c r="B177" s="405">
        <f>(B176+B178)/2</f>
        <v>6.2200000000000006</v>
      </c>
      <c r="C177" s="405">
        <f>(C176+C178)/2</f>
        <v>5.085</v>
      </c>
      <c r="D177"/>
      <c r="E177"/>
      <c r="F177"/>
      <c r="G177"/>
      <c r="H177"/>
      <c r="I177" s="344">
        <v>2.2999999999999998</v>
      </c>
      <c r="J177"/>
      <c r="K177"/>
      <c r="L177"/>
      <c r="M177"/>
      <c r="N177" s="405">
        <f>(N176+N178)/2</f>
        <v>33</v>
      </c>
      <c r="O177"/>
      <c r="P177"/>
      <c r="Q177"/>
      <c r="R177" s="406">
        <f>(R176+R178)/2</f>
        <v>0</v>
      </c>
      <c r="S177" s="407">
        <f>(S176+S178)/2</f>
        <v>0.36249999999999999</v>
      </c>
      <c r="T177"/>
      <c r="U177"/>
      <c r="V177" s="407">
        <f t="shared" ref="V177" si="193">(V176+V178)/2</f>
        <v>6.3E-2</v>
      </c>
      <c r="W177" s="407">
        <f>(W176+W178)/2</f>
        <v>7.7499999999999999E-2</v>
      </c>
      <c r="X177"/>
      <c r="Y177"/>
      <c r="Z177"/>
      <c r="AA177"/>
      <c r="AB177"/>
      <c r="AC177" s="405">
        <f t="shared" ref="AC177" si="194">(AC176+AC178)/2</f>
        <v>27</v>
      </c>
      <c r="AD177"/>
      <c r="AE177"/>
      <c r="AF177"/>
      <c r="AG177"/>
      <c r="AH177" s="406">
        <f t="shared" ref="AH177" si="195">(AH176+AH178)/2</f>
        <v>54</v>
      </c>
      <c r="AI177"/>
      <c r="AJ177" s="406">
        <f t="shared" ref="AJ177" si="196">(AJ176+AJ178)/2</f>
        <v>23.45</v>
      </c>
      <c r="AK177"/>
      <c r="AL177" s="406">
        <f t="shared" ref="AL177:AM177" si="197">(AL176+AL178)/2</f>
        <v>5.9</v>
      </c>
      <c r="AM177" s="407">
        <f t="shared" si="197"/>
        <v>5.1000000000000004E-2</v>
      </c>
      <c r="AN177"/>
      <c r="AO177" s="406">
        <f t="shared" ref="AO177" si="198">(AO176+AO178)/2</f>
        <v>13.45</v>
      </c>
      <c r="AP177" s="344">
        <v>72.52</v>
      </c>
      <c r="AQ177" s="344">
        <v>0.59</v>
      </c>
      <c r="AR177"/>
      <c r="AS177"/>
      <c r="AT177"/>
      <c r="AU177"/>
      <c r="AV177" s="345">
        <v>12.699</v>
      </c>
      <c r="AW177" s="345">
        <v>11.395</v>
      </c>
      <c r="AX177"/>
      <c r="AY177"/>
      <c r="AZ177"/>
      <c r="BA177"/>
      <c r="BB177"/>
      <c r="BC177"/>
      <c r="BD177" s="405">
        <f>(BD176+BD178)/2</f>
        <v>31.725000000000001</v>
      </c>
      <c r="BE177" s="405">
        <f>(BE176+BE178)/2</f>
        <v>6.7</v>
      </c>
      <c r="BF177" s="405">
        <f>(BF176+BF178)/2</f>
        <v>6.9</v>
      </c>
    </row>
    <row r="178" spans="1:58" x14ac:dyDescent="0.25">
      <c r="A178" s="232">
        <v>39988</v>
      </c>
      <c r="B178" s="344">
        <v>6.2</v>
      </c>
      <c r="C178" s="344">
        <v>5.09</v>
      </c>
      <c r="D178"/>
      <c r="E178"/>
      <c r="F178"/>
      <c r="G178"/>
      <c r="H178"/>
      <c r="I178" s="344">
        <v>2.4700000000000002</v>
      </c>
      <c r="J178"/>
      <c r="K178"/>
      <c r="L178"/>
      <c r="M178"/>
      <c r="N178" s="344">
        <v>30</v>
      </c>
      <c r="O178"/>
      <c r="P178"/>
      <c r="Q178"/>
      <c r="R178" s="347">
        <v>0</v>
      </c>
      <c r="S178" s="345">
        <v>0.34399999999999997</v>
      </c>
      <c r="T178"/>
      <c r="U178"/>
      <c r="V178" s="345">
        <v>6.7000000000000004E-2</v>
      </c>
      <c r="W178" s="345">
        <v>8.3000000000000004E-2</v>
      </c>
      <c r="X178"/>
      <c r="Y178"/>
      <c r="Z178"/>
      <c r="AA178"/>
      <c r="AB178"/>
      <c r="AC178" s="344">
        <v>27.2</v>
      </c>
      <c r="AD178"/>
      <c r="AE178"/>
      <c r="AF178"/>
      <c r="AG178"/>
      <c r="AH178" s="347">
        <v>54.4</v>
      </c>
      <c r="AI178"/>
      <c r="AJ178" s="347">
        <v>23.2</v>
      </c>
      <c r="AK178"/>
      <c r="AL178" s="347">
        <v>5.7</v>
      </c>
      <c r="AM178" s="345">
        <v>4.9000000000000002E-2</v>
      </c>
      <c r="AN178"/>
      <c r="AO178" s="347">
        <v>13.4</v>
      </c>
      <c r="AP178" s="344">
        <v>90.3</v>
      </c>
      <c r="AQ178" s="344">
        <v>0.64</v>
      </c>
      <c r="AR178"/>
      <c r="AS178"/>
      <c r="AT178"/>
      <c r="AU178"/>
      <c r="AV178" s="345">
        <v>14.054</v>
      </c>
      <c r="AW178" s="345">
        <v>13.173999999999999</v>
      </c>
      <c r="AX178"/>
      <c r="AY178"/>
      <c r="AZ178"/>
      <c r="BA178"/>
      <c r="BB178"/>
      <c r="BC178"/>
      <c r="BD178" s="344">
        <v>31.39</v>
      </c>
      <c r="BE178" s="344">
        <v>6.7</v>
      </c>
      <c r="BF178" s="344">
        <v>7</v>
      </c>
    </row>
    <row r="179" spans="1:58" x14ac:dyDescent="0.25">
      <c r="A179" s="232">
        <v>39989</v>
      </c>
      <c r="B179" s="344">
        <v>6.31</v>
      </c>
      <c r="C179" s="372">
        <v>5.07</v>
      </c>
      <c r="D179"/>
      <c r="E179"/>
      <c r="F179"/>
      <c r="G179"/>
      <c r="H179"/>
      <c r="I179" s="344">
        <v>2.36</v>
      </c>
      <c r="J179"/>
      <c r="K179"/>
      <c r="L179"/>
      <c r="M179"/>
      <c r="N179" s="344">
        <v>29</v>
      </c>
      <c r="O179"/>
      <c r="P179"/>
      <c r="Q179"/>
      <c r="R179" s="347">
        <v>0</v>
      </c>
      <c r="S179" s="345">
        <v>0.33700000000000002</v>
      </c>
      <c r="T179"/>
      <c r="U179"/>
      <c r="V179" s="345">
        <v>7.5999999999999998E-2</v>
      </c>
      <c r="W179" s="345">
        <v>7.2999999999999995E-2</v>
      </c>
      <c r="X179"/>
      <c r="Y179"/>
      <c r="Z179"/>
      <c r="AA179"/>
      <c r="AB179"/>
      <c r="AC179" s="344">
        <v>26.8</v>
      </c>
      <c r="AD179"/>
      <c r="AE179"/>
      <c r="AF179"/>
      <c r="AG179"/>
      <c r="AH179" s="347">
        <v>53.6</v>
      </c>
      <c r="AI179"/>
      <c r="AJ179" s="347">
        <v>23.7</v>
      </c>
      <c r="AK179"/>
      <c r="AL179" s="347">
        <v>6.5</v>
      </c>
      <c r="AM179" s="345">
        <v>7.1999999999999995E-2</v>
      </c>
      <c r="AN179"/>
      <c r="AO179" s="347">
        <v>13.5</v>
      </c>
      <c r="AP179" s="344">
        <v>73.489999999999995</v>
      </c>
      <c r="AQ179" s="344">
        <v>0.01</v>
      </c>
      <c r="AR179"/>
      <c r="AS179"/>
      <c r="AT179"/>
      <c r="AU179"/>
      <c r="AV179" s="345">
        <v>14.974</v>
      </c>
      <c r="AW179" s="345">
        <v>14.085000000000001</v>
      </c>
      <c r="AX179"/>
      <c r="AY179"/>
      <c r="AZ179"/>
      <c r="BA179"/>
      <c r="BB179"/>
      <c r="BC179"/>
      <c r="BD179" s="344">
        <v>29.86</v>
      </c>
      <c r="BE179" s="344">
        <v>6.7</v>
      </c>
      <c r="BF179" s="344">
        <v>7</v>
      </c>
    </row>
    <row r="180" spans="1:58" x14ac:dyDescent="0.25">
      <c r="A180" s="232">
        <v>39990</v>
      </c>
      <c r="B180" s="344">
        <v>6.38</v>
      </c>
      <c r="C180" s="344">
        <v>4.97</v>
      </c>
      <c r="D180"/>
      <c r="E180"/>
      <c r="F180"/>
      <c r="G180"/>
      <c r="H180"/>
      <c r="I180" s="344">
        <v>2.15</v>
      </c>
      <c r="J180"/>
      <c r="K180"/>
      <c r="L180"/>
      <c r="M180"/>
      <c r="N180" s="344">
        <v>33</v>
      </c>
      <c r="O180"/>
      <c r="P180"/>
      <c r="Q180"/>
      <c r="R180" s="347">
        <v>0</v>
      </c>
      <c r="S180" s="345">
        <v>0.73099999999999998</v>
      </c>
      <c r="T180"/>
      <c r="U180"/>
      <c r="V180" s="345">
        <v>7.0999999999999994E-2</v>
      </c>
      <c r="W180" s="345">
        <v>7.6999999999999999E-2</v>
      </c>
      <c r="X180"/>
      <c r="Y180"/>
      <c r="Z180"/>
      <c r="AA180"/>
      <c r="AB180"/>
      <c r="AC180" s="344">
        <v>28.2</v>
      </c>
      <c r="AD180"/>
      <c r="AE180"/>
      <c r="AF180"/>
      <c r="AG180"/>
      <c r="AH180" s="347">
        <v>56.4</v>
      </c>
      <c r="AI180"/>
      <c r="AJ180" s="347">
        <v>23.9</v>
      </c>
      <c r="AK180"/>
      <c r="AL180" s="347">
        <v>6</v>
      </c>
      <c r="AM180" s="345">
        <v>5.2999999999999999E-2</v>
      </c>
      <c r="AN180"/>
      <c r="AO180" s="347">
        <v>15.3</v>
      </c>
      <c r="AP180" s="344">
        <v>79.12</v>
      </c>
      <c r="AQ180" s="344">
        <v>0.23</v>
      </c>
      <c r="AR180"/>
      <c r="AS180"/>
      <c r="AT180"/>
      <c r="AU180"/>
      <c r="AV180" s="345">
        <v>15.04</v>
      </c>
      <c r="AW180" s="345">
        <v>15.114000000000001</v>
      </c>
      <c r="AX180"/>
      <c r="AY180"/>
      <c r="AZ180"/>
      <c r="BA180"/>
      <c r="BB180"/>
      <c r="BC180"/>
      <c r="BD180" s="344">
        <v>27.57</v>
      </c>
      <c r="BE180" s="344">
        <v>6.8</v>
      </c>
      <c r="BF180" s="344">
        <v>7</v>
      </c>
    </row>
    <row r="181" spans="1:58" x14ac:dyDescent="0.25">
      <c r="A181" s="232">
        <v>39991</v>
      </c>
      <c r="B181" s="344">
        <v>5.89</v>
      </c>
      <c r="C181" s="344">
        <v>5.3</v>
      </c>
      <c r="D181"/>
      <c r="E181"/>
      <c r="F181"/>
      <c r="G181"/>
      <c r="H181"/>
      <c r="I181" s="344">
        <v>2.16</v>
      </c>
      <c r="J181"/>
      <c r="K181"/>
      <c r="L181"/>
      <c r="M181"/>
      <c r="N181" s="344">
        <v>36</v>
      </c>
      <c r="O181"/>
      <c r="P181"/>
      <c r="Q181"/>
      <c r="R181" s="347">
        <v>0</v>
      </c>
      <c r="S181" s="345">
        <v>0.40100000000000002</v>
      </c>
      <c r="T181"/>
      <c r="U181"/>
      <c r="V181" s="345">
        <v>5.7000000000000002E-2</v>
      </c>
      <c r="W181" s="345">
        <v>0.109</v>
      </c>
      <c r="X181"/>
      <c r="Y181"/>
      <c r="Z181"/>
      <c r="AA181"/>
      <c r="AB181"/>
      <c r="AC181" s="344">
        <v>27.3</v>
      </c>
      <c r="AD181"/>
      <c r="AE181"/>
      <c r="AF181"/>
      <c r="AG181"/>
      <c r="AH181" s="347">
        <v>54.6</v>
      </c>
      <c r="AI181"/>
      <c r="AJ181" s="347">
        <v>23.3</v>
      </c>
      <c r="AK181"/>
      <c r="AL181" s="347">
        <v>5.8</v>
      </c>
      <c r="AM181" s="345">
        <v>6.3E-2</v>
      </c>
      <c r="AN181"/>
      <c r="AO181" s="347">
        <v>14</v>
      </c>
      <c r="AP181" s="344">
        <v>90.41</v>
      </c>
      <c r="AQ181" s="344">
        <v>1.04</v>
      </c>
      <c r="AR181"/>
      <c r="AS181"/>
      <c r="AT181"/>
      <c r="AU181"/>
      <c r="AV181" s="345">
        <v>13.68</v>
      </c>
      <c r="AW181" s="345">
        <v>12.82</v>
      </c>
      <c r="AX181"/>
      <c r="AY181"/>
      <c r="AZ181"/>
      <c r="BA181"/>
      <c r="BB181"/>
      <c r="BC181"/>
      <c r="BD181" s="344">
        <v>34.35</v>
      </c>
      <c r="BE181" s="344">
        <v>6.8</v>
      </c>
      <c r="BF181" s="344">
        <v>7</v>
      </c>
    </row>
    <row r="182" spans="1:58" x14ac:dyDescent="0.25">
      <c r="A182" s="232">
        <v>39992</v>
      </c>
      <c r="B182" s="344">
        <v>6.29</v>
      </c>
      <c r="C182" s="344">
        <v>5.01</v>
      </c>
      <c r="D182"/>
      <c r="E182"/>
      <c r="F182"/>
      <c r="G182"/>
      <c r="H182"/>
      <c r="I182" s="344">
        <v>2.38</v>
      </c>
      <c r="J182"/>
      <c r="K182"/>
      <c r="L182"/>
      <c r="M182"/>
      <c r="N182" s="344">
        <v>34</v>
      </c>
      <c r="O182"/>
      <c r="P182"/>
      <c r="Q182"/>
      <c r="R182" s="347">
        <v>0</v>
      </c>
      <c r="S182" s="345">
        <v>0.375</v>
      </c>
      <c r="T182"/>
      <c r="U182"/>
      <c r="V182" s="345">
        <v>5.8999999999999997E-2</v>
      </c>
      <c r="W182" s="345">
        <v>8.8999999999999996E-2</v>
      </c>
      <c r="X182"/>
      <c r="Y182"/>
      <c r="Z182"/>
      <c r="AA182"/>
      <c r="AB182"/>
      <c r="AC182" s="344">
        <v>27.6</v>
      </c>
      <c r="AD182"/>
      <c r="AE182"/>
      <c r="AF182"/>
      <c r="AG182"/>
      <c r="AH182" s="347">
        <v>55.1</v>
      </c>
      <c r="AI182"/>
      <c r="AJ182" s="347">
        <v>22.7</v>
      </c>
      <c r="AK182"/>
      <c r="AL182" s="347">
        <v>6.2</v>
      </c>
      <c r="AM182" s="345">
        <v>5.7000000000000002E-2</v>
      </c>
      <c r="AN182"/>
      <c r="AO182" s="347">
        <v>14.2</v>
      </c>
      <c r="AP182" s="344">
        <v>83.8</v>
      </c>
      <c r="AQ182" s="344">
        <v>0.43</v>
      </c>
      <c r="AR182"/>
      <c r="AS182"/>
      <c r="AT182"/>
      <c r="AU182"/>
      <c r="AV182" s="345">
        <v>13.52</v>
      </c>
      <c r="AW182" s="345">
        <v>13.56</v>
      </c>
      <c r="AX182"/>
      <c r="AY182"/>
      <c r="AZ182"/>
      <c r="BA182"/>
      <c r="BB182"/>
      <c r="BC182"/>
      <c r="BD182" s="344">
        <v>30.98</v>
      </c>
      <c r="BE182" s="344">
        <v>6.8</v>
      </c>
      <c r="BF182" s="344">
        <v>7.2</v>
      </c>
    </row>
    <row r="183" spans="1:58" x14ac:dyDescent="0.25">
      <c r="A183" s="232">
        <v>39993</v>
      </c>
      <c r="B183" s="344">
        <v>6.16</v>
      </c>
      <c r="C183" s="344">
        <v>5.04</v>
      </c>
      <c r="D183"/>
      <c r="E183"/>
      <c r="F183"/>
      <c r="G183"/>
      <c r="H183"/>
      <c r="I183" s="344">
        <v>2.56</v>
      </c>
      <c r="J183"/>
      <c r="K183"/>
      <c r="L183"/>
      <c r="M183"/>
      <c r="N183" s="344">
        <v>32</v>
      </c>
      <c r="O183"/>
      <c r="P183"/>
      <c r="Q183"/>
      <c r="R183" s="347">
        <v>0</v>
      </c>
      <c r="S183" s="345">
        <v>0.41799999999999998</v>
      </c>
      <c r="T183"/>
      <c r="U183"/>
      <c r="V183" s="345">
        <v>6.0999999999999999E-2</v>
      </c>
      <c r="W183" s="345">
        <v>8.1000000000000003E-2</v>
      </c>
      <c r="X183"/>
      <c r="Y183"/>
      <c r="Z183"/>
      <c r="AA183"/>
      <c r="AB183"/>
      <c r="AC183" s="344">
        <v>28.1</v>
      </c>
      <c r="AD183"/>
      <c r="AE183"/>
      <c r="AF183"/>
      <c r="AG183"/>
      <c r="AH183" s="347">
        <v>56.2</v>
      </c>
      <c r="AI183"/>
      <c r="AJ183" s="347">
        <v>21.8</v>
      </c>
      <c r="AK183"/>
      <c r="AL183" s="347">
        <v>6.1</v>
      </c>
      <c r="AM183" s="345">
        <v>0.06</v>
      </c>
      <c r="AN183"/>
      <c r="AO183" s="347">
        <v>14.3</v>
      </c>
      <c r="AP183" s="344">
        <v>99.36</v>
      </c>
      <c r="AQ183" s="344">
        <v>0.66</v>
      </c>
      <c r="AR183"/>
      <c r="AS183"/>
      <c r="AT183"/>
      <c r="AU183"/>
      <c r="AV183" s="345">
        <v>14.96</v>
      </c>
      <c r="AW183" s="345">
        <v>14.03</v>
      </c>
      <c r="AX183"/>
      <c r="AY183"/>
      <c r="AZ183"/>
      <c r="BA183"/>
      <c r="BB183"/>
      <c r="BC183"/>
      <c r="BD183" s="344">
        <v>30.51</v>
      </c>
      <c r="BE183" s="344">
        <v>6.8</v>
      </c>
      <c r="BF183" s="344">
        <v>7.2</v>
      </c>
    </row>
    <row r="184" spans="1:58" x14ac:dyDescent="0.25">
      <c r="A184" s="232">
        <v>39994</v>
      </c>
      <c r="B184" s="405">
        <f>(B183+B185)/2</f>
        <v>6.1</v>
      </c>
      <c r="C184" s="405">
        <f t="shared" ref="C184" si="199">(C183+C185)/2</f>
        <v>5.05</v>
      </c>
      <c r="D184"/>
      <c r="E184"/>
      <c r="F184"/>
      <c r="G184"/>
      <c r="H184"/>
      <c r="I184" s="405">
        <f t="shared" ref="I184" si="200">(I183+I185)/2</f>
        <v>2.77</v>
      </c>
      <c r="J184"/>
      <c r="K184"/>
      <c r="L184"/>
      <c r="M184"/>
      <c r="N184" s="405">
        <f>(N183+N185)/2</f>
        <v>34</v>
      </c>
      <c r="O184"/>
      <c r="P184"/>
      <c r="Q184"/>
      <c r="R184" s="406">
        <f>(R183+R185)/2</f>
        <v>0</v>
      </c>
      <c r="S184" s="407">
        <f t="shared" ref="S184" si="201">(S183+S185)/2</f>
        <v>0.372</v>
      </c>
      <c r="T184"/>
      <c r="U184"/>
      <c r="V184" s="407">
        <f t="shared" ref="V184:W184" si="202">(V183+V185)/2</f>
        <v>6.5000000000000002E-2</v>
      </c>
      <c r="W184" s="407">
        <f t="shared" si="202"/>
        <v>7.6999999999999999E-2</v>
      </c>
      <c r="X184"/>
      <c r="Y184"/>
      <c r="Z184"/>
      <c r="AA184"/>
      <c r="AB184"/>
      <c r="AC184" s="405">
        <f t="shared" ref="AC184" si="203">(AC183+AC185)/2</f>
        <v>28.4</v>
      </c>
      <c r="AD184"/>
      <c r="AE184"/>
      <c r="AF184"/>
      <c r="AG184"/>
      <c r="AH184" s="406">
        <f t="shared" ref="AH184" si="204">(AH183+AH185)/2</f>
        <v>56.8</v>
      </c>
      <c r="AI184"/>
      <c r="AJ184" s="406">
        <f t="shared" ref="AJ184" si="205">(AJ183+AJ185)/2</f>
        <v>22.15</v>
      </c>
      <c r="AK184"/>
      <c r="AL184" s="406">
        <f t="shared" ref="AL184:AM184" si="206">(AL183+AL185)/2</f>
        <v>6</v>
      </c>
      <c r="AM184" s="407">
        <f t="shared" si="206"/>
        <v>5.8499999999999996E-2</v>
      </c>
      <c r="AN184"/>
      <c r="AO184" s="406">
        <f t="shared" ref="AO184:AQ184" si="207">(AO183+AO185)/2</f>
        <v>15.9</v>
      </c>
      <c r="AP184" s="407">
        <f t="shared" si="207"/>
        <v>109.405</v>
      </c>
      <c r="AQ184" s="405">
        <f t="shared" si="207"/>
        <v>0.55000000000000004</v>
      </c>
      <c r="AR184"/>
      <c r="AS184"/>
      <c r="AT184"/>
      <c r="AU184"/>
      <c r="AV184" s="345">
        <f t="shared" ref="AV184:AW184" si="208">(AV183+AV185)/2</f>
        <v>16.244500000000002</v>
      </c>
      <c r="AW184" s="345">
        <f t="shared" si="208"/>
        <v>14.940999999999999</v>
      </c>
      <c r="AX184"/>
      <c r="AY184"/>
      <c r="AZ184"/>
      <c r="BA184"/>
      <c r="BB184"/>
      <c r="BC184"/>
      <c r="BD184" s="405">
        <f t="shared" ref="BD184:BF184" si="209">(BD183+BD185)/2</f>
        <v>31.14</v>
      </c>
      <c r="BE184" s="405">
        <f t="shared" si="209"/>
        <v>6.8</v>
      </c>
      <c r="BF184" s="405">
        <f t="shared" si="209"/>
        <v>7.2</v>
      </c>
    </row>
    <row r="185" spans="1:58" x14ac:dyDescent="0.25">
      <c r="A185" s="232">
        <v>39995</v>
      </c>
      <c r="B185" s="344">
        <v>6.04</v>
      </c>
      <c r="C185" s="344">
        <v>5.0599999999999996</v>
      </c>
      <c r="D185"/>
      <c r="E185"/>
      <c r="F185"/>
      <c r="G185"/>
      <c r="H185"/>
      <c r="I185" s="344">
        <v>2.98</v>
      </c>
      <c r="J185"/>
      <c r="K185"/>
      <c r="L185"/>
      <c r="M185"/>
      <c r="N185" s="344">
        <v>36</v>
      </c>
      <c r="O185"/>
      <c r="P185"/>
      <c r="Q185"/>
      <c r="R185" s="347">
        <v>0</v>
      </c>
      <c r="S185" s="345">
        <v>0.32600000000000001</v>
      </c>
      <c r="T185"/>
      <c r="U185"/>
      <c r="V185" s="345">
        <v>6.9000000000000006E-2</v>
      </c>
      <c r="W185" s="345">
        <v>7.2999999999999995E-2</v>
      </c>
      <c r="X185"/>
      <c r="Y185"/>
      <c r="Z185"/>
      <c r="AA185"/>
      <c r="AB185"/>
      <c r="AC185" s="344">
        <v>28.7</v>
      </c>
      <c r="AD185"/>
      <c r="AE185"/>
      <c r="AF185"/>
      <c r="AG185"/>
      <c r="AH185" s="347">
        <v>57.4</v>
      </c>
      <c r="AI185"/>
      <c r="AJ185" s="347">
        <v>22.5</v>
      </c>
      <c r="AK185"/>
      <c r="AL185" s="347">
        <v>5.9</v>
      </c>
      <c r="AM185" s="345">
        <v>5.7000000000000002E-2</v>
      </c>
      <c r="AN185"/>
      <c r="AO185" s="347">
        <v>17.5</v>
      </c>
      <c r="AP185" s="344">
        <v>119.45</v>
      </c>
      <c r="AQ185" s="344">
        <v>0.44</v>
      </c>
      <c r="AR185"/>
      <c r="AS185"/>
      <c r="AT185"/>
      <c r="AU185"/>
      <c r="AV185" s="345">
        <v>17.529</v>
      </c>
      <c r="AW185" s="345">
        <v>15.852</v>
      </c>
      <c r="AX185"/>
      <c r="AY185"/>
      <c r="AZ185"/>
      <c r="BA185"/>
      <c r="BB185"/>
      <c r="BC185"/>
      <c r="BD185" s="344">
        <v>31.77</v>
      </c>
      <c r="BE185" s="344">
        <v>6.8</v>
      </c>
      <c r="BF185" s="344">
        <v>7.2</v>
      </c>
    </row>
    <row r="186" spans="1:58" x14ac:dyDescent="0.25">
      <c r="A186" s="232">
        <v>39996</v>
      </c>
      <c r="B186" s="344">
        <v>6.12</v>
      </c>
      <c r="C186" s="372">
        <v>5.04</v>
      </c>
      <c r="D186"/>
      <c r="E186"/>
      <c r="F186"/>
      <c r="G186"/>
      <c r="H186"/>
      <c r="I186" s="246">
        <v>2.63</v>
      </c>
      <c r="J186"/>
      <c r="K186"/>
      <c r="L186"/>
      <c r="M186"/>
      <c r="N186" s="344">
        <v>32</v>
      </c>
      <c r="O186"/>
      <c r="P186"/>
      <c r="Q186"/>
      <c r="R186" s="347">
        <v>0</v>
      </c>
      <c r="S186" s="248">
        <v>0.32900000000000001</v>
      </c>
      <c r="T186"/>
      <c r="U186"/>
      <c r="V186" s="345">
        <v>5.7000000000000002E-2</v>
      </c>
      <c r="W186" s="248">
        <v>8.2000000000000003E-2</v>
      </c>
      <c r="X186"/>
      <c r="Y186"/>
      <c r="Z186"/>
      <c r="AA186"/>
      <c r="AB186"/>
      <c r="AC186" s="344">
        <v>26.8</v>
      </c>
      <c r="AD186"/>
      <c r="AE186"/>
      <c r="AF186"/>
      <c r="AG186"/>
      <c r="AH186" s="347">
        <v>53.6</v>
      </c>
      <c r="AI186"/>
      <c r="AJ186" s="347">
        <v>24.5</v>
      </c>
      <c r="AK186"/>
      <c r="AL186" s="347">
        <v>6.4</v>
      </c>
      <c r="AM186" s="345">
        <v>5.0999999999999997E-2</v>
      </c>
      <c r="AN186"/>
      <c r="AO186" s="347">
        <v>17.600000000000001</v>
      </c>
      <c r="AP186" s="344">
        <v>101.85</v>
      </c>
      <c r="AQ186" s="344">
        <v>0.28000000000000003</v>
      </c>
      <c r="AR186"/>
      <c r="AS186"/>
      <c r="AT186"/>
      <c r="AU186"/>
      <c r="AV186" s="368">
        <v>15.79</v>
      </c>
      <c r="AW186" s="368">
        <v>15.88</v>
      </c>
      <c r="AX186"/>
      <c r="AY186"/>
      <c r="AZ186"/>
      <c r="BA186"/>
      <c r="BB186"/>
      <c r="BC186"/>
      <c r="BD186" s="344">
        <v>30.88</v>
      </c>
      <c r="BE186" s="344">
        <v>6.8</v>
      </c>
      <c r="BF186" s="344">
        <v>7.2</v>
      </c>
    </row>
    <row r="187" spans="1:58" x14ac:dyDescent="0.25">
      <c r="A187" s="232">
        <v>39997</v>
      </c>
      <c r="B187" s="344">
        <v>6.14</v>
      </c>
      <c r="C187" s="344">
        <v>4.92</v>
      </c>
      <c r="D187"/>
      <c r="E187"/>
      <c r="F187"/>
      <c r="G187"/>
      <c r="H187"/>
      <c r="I187" s="344">
        <v>2.68</v>
      </c>
      <c r="J187"/>
      <c r="K187"/>
      <c r="L187"/>
      <c r="M187"/>
      <c r="N187" s="344">
        <v>31</v>
      </c>
      <c r="O187"/>
      <c r="P187"/>
      <c r="Q187"/>
      <c r="R187" s="347">
        <v>0</v>
      </c>
      <c r="S187" s="345">
        <v>0.34499999999999997</v>
      </c>
      <c r="T187"/>
      <c r="U187"/>
      <c r="V187" s="345">
        <v>6.4000000000000001E-2</v>
      </c>
      <c r="W187" s="345">
        <v>8.1000000000000003E-2</v>
      </c>
      <c r="X187"/>
      <c r="Y187"/>
      <c r="Z187"/>
      <c r="AA187"/>
      <c r="AB187"/>
      <c r="AC187" s="344">
        <v>28.1</v>
      </c>
      <c r="AD187"/>
      <c r="AE187"/>
      <c r="AF187"/>
      <c r="AG187"/>
      <c r="AH187" s="347">
        <v>56.1</v>
      </c>
      <c r="AI187"/>
      <c r="AJ187" s="347">
        <v>21.9</v>
      </c>
      <c r="AK187"/>
      <c r="AL187" s="347">
        <v>6.6</v>
      </c>
      <c r="AM187" s="345">
        <v>6.0999999999999999E-2</v>
      </c>
      <c r="AN187"/>
      <c r="AO187" s="347">
        <v>17.8</v>
      </c>
      <c r="AP187" s="344">
        <v>104.83</v>
      </c>
      <c r="AQ187" s="344">
        <v>0.37</v>
      </c>
      <c r="AR187"/>
      <c r="AS187"/>
      <c r="AT187"/>
      <c r="AU187"/>
      <c r="AV187" s="345">
        <v>16.366</v>
      </c>
      <c r="AW187" s="345">
        <v>15.611000000000001</v>
      </c>
      <c r="AX187"/>
      <c r="AY187"/>
      <c r="AZ187"/>
      <c r="BA187"/>
      <c r="BB187"/>
      <c r="BC187"/>
      <c r="BD187" s="344">
        <v>33.33</v>
      </c>
      <c r="BE187" s="344">
        <v>6.9</v>
      </c>
      <c r="BF187" s="344">
        <v>7.2</v>
      </c>
    </row>
    <row r="188" spans="1:58" ht="15.75" thickBot="1" x14ac:dyDescent="0.3">
      <c r="A188" s="232">
        <v>39998</v>
      </c>
      <c r="B188" s="362">
        <v>6.15</v>
      </c>
      <c r="C188" s="362">
        <v>5.24</v>
      </c>
      <c r="D188"/>
      <c r="E188"/>
      <c r="F188"/>
      <c r="G188"/>
      <c r="H188"/>
      <c r="I188" s="362">
        <v>2.2999999999999998</v>
      </c>
      <c r="J188"/>
      <c r="K188"/>
      <c r="L188"/>
      <c r="M188"/>
      <c r="N188" s="362">
        <v>32</v>
      </c>
      <c r="O188"/>
      <c r="P188"/>
      <c r="Q188"/>
      <c r="R188" s="367">
        <v>0</v>
      </c>
      <c r="S188" s="365">
        <v>0.39900000000000002</v>
      </c>
      <c r="T188"/>
      <c r="U188"/>
      <c r="V188" s="365">
        <v>5.8999999999999997E-2</v>
      </c>
      <c r="W188" s="365">
        <v>7.2999999999999995E-2</v>
      </c>
      <c r="X188"/>
      <c r="Y188"/>
      <c r="Z188"/>
      <c r="AA188"/>
      <c r="AB188"/>
      <c r="AC188" s="362">
        <v>27.1</v>
      </c>
      <c r="AD188"/>
      <c r="AE188"/>
      <c r="AF188"/>
      <c r="AG188"/>
      <c r="AH188" s="367">
        <v>54.1</v>
      </c>
      <c r="AI188"/>
      <c r="AJ188" s="367">
        <v>22.7</v>
      </c>
      <c r="AK188"/>
      <c r="AL188" s="367">
        <v>6.8</v>
      </c>
      <c r="AM188" s="365">
        <v>2.3E-2</v>
      </c>
      <c r="AN188"/>
      <c r="AO188" s="367">
        <v>18.5</v>
      </c>
      <c r="AP188" s="362">
        <v>106.44</v>
      </c>
      <c r="AQ188" s="362">
        <v>0.46</v>
      </c>
      <c r="AR188"/>
      <c r="AS188"/>
      <c r="AT188"/>
      <c r="AU188"/>
      <c r="AV188" s="365">
        <v>18.364000000000001</v>
      </c>
      <c r="AW188" s="365">
        <v>17.510999999999999</v>
      </c>
      <c r="AX188"/>
      <c r="AY188"/>
      <c r="AZ188"/>
      <c r="BA188"/>
      <c r="BB188"/>
      <c r="BC188"/>
      <c r="BD188" s="362">
        <v>30.51</v>
      </c>
      <c r="BE188" s="362">
        <v>6.9</v>
      </c>
      <c r="BF188" s="362">
        <v>7.2</v>
      </c>
    </row>
    <row r="189" spans="1:58" x14ac:dyDescent="0.25">
      <c r="A189" s="232">
        <v>39999</v>
      </c>
      <c r="B189" s="372">
        <v>6.08</v>
      </c>
      <c r="C189" s="372">
        <v>4.8899999999999997</v>
      </c>
      <c r="D189"/>
      <c r="E189"/>
      <c r="F189"/>
      <c r="G189"/>
      <c r="H189"/>
      <c r="I189" s="372">
        <v>1.55</v>
      </c>
      <c r="J189"/>
      <c r="K189"/>
      <c r="L189"/>
      <c r="M189"/>
      <c r="N189" s="372">
        <v>29</v>
      </c>
      <c r="O189"/>
      <c r="P189"/>
      <c r="Q189"/>
      <c r="R189" s="374">
        <v>0</v>
      </c>
      <c r="S189" s="368">
        <v>0.41899999999999998</v>
      </c>
      <c r="T189"/>
      <c r="U189"/>
      <c r="V189" s="368">
        <v>5.8999999999999997E-2</v>
      </c>
      <c r="W189" s="368">
        <v>0.114</v>
      </c>
      <c r="X189"/>
      <c r="Y189"/>
      <c r="Z189"/>
      <c r="AA189"/>
      <c r="AB189"/>
      <c r="AC189" s="372">
        <v>26.9</v>
      </c>
      <c r="AD189"/>
      <c r="AE189"/>
      <c r="AF189"/>
      <c r="AG189"/>
      <c r="AH189" s="374">
        <v>53.8</v>
      </c>
      <c r="AI189"/>
      <c r="AJ189" s="374">
        <v>21.3</v>
      </c>
      <c r="AK189"/>
      <c r="AL189" s="374">
        <v>6</v>
      </c>
      <c r="AM189" s="368">
        <v>5.0999999999999997E-2</v>
      </c>
      <c r="AN189"/>
      <c r="AO189" s="374">
        <v>19.399999999999999</v>
      </c>
      <c r="AP189" s="372">
        <v>73.930000000000007</v>
      </c>
      <c r="AQ189" s="372">
        <v>0.34</v>
      </c>
      <c r="AR189"/>
      <c r="AS189"/>
      <c r="AT189"/>
      <c r="AU189"/>
      <c r="AV189" s="368">
        <v>18.541</v>
      </c>
      <c r="AW189" s="368">
        <v>18.742999999999999</v>
      </c>
      <c r="AX189"/>
      <c r="AY189"/>
      <c r="AZ189"/>
      <c r="BA189"/>
      <c r="BB189"/>
      <c r="BC189"/>
      <c r="BD189" s="372">
        <v>30.82</v>
      </c>
      <c r="BE189" s="372">
        <v>6.9</v>
      </c>
      <c r="BF189" s="372">
        <v>7.2</v>
      </c>
    </row>
    <row r="190" spans="1:58" x14ac:dyDescent="0.25">
      <c r="A190" s="232">
        <v>40000</v>
      </c>
      <c r="B190" s="344">
        <v>6.01</v>
      </c>
      <c r="C190" s="344">
        <v>5</v>
      </c>
      <c r="D190"/>
      <c r="E190"/>
      <c r="F190"/>
      <c r="G190"/>
      <c r="H190"/>
      <c r="I190" s="344">
        <v>1.77</v>
      </c>
      <c r="J190"/>
      <c r="K190"/>
      <c r="L190"/>
      <c r="M190"/>
      <c r="N190" s="344">
        <v>43</v>
      </c>
      <c r="O190"/>
      <c r="P190"/>
      <c r="Q190"/>
      <c r="R190" s="347">
        <v>0</v>
      </c>
      <c r="S190" s="345">
        <v>0.46700000000000003</v>
      </c>
      <c r="T190"/>
      <c r="U190"/>
      <c r="V190" s="345">
        <v>0.11700000000000001</v>
      </c>
      <c r="W190" s="345">
        <v>0.14699999999999999</v>
      </c>
      <c r="X190"/>
      <c r="Y190"/>
      <c r="Z190"/>
      <c r="AA190"/>
      <c r="AB190"/>
      <c r="AC190" s="344">
        <v>27.5</v>
      </c>
      <c r="AD190"/>
      <c r="AE190"/>
      <c r="AF190"/>
      <c r="AG190"/>
      <c r="AH190" s="347">
        <v>55</v>
      </c>
      <c r="AI190"/>
      <c r="AJ190" s="347">
        <v>24.7</v>
      </c>
      <c r="AK190"/>
      <c r="AL190" s="347">
        <v>5.4</v>
      </c>
      <c r="AM190" s="345">
        <v>6.9000000000000006E-2</v>
      </c>
      <c r="AN190"/>
      <c r="AO190" s="347">
        <v>19.899999999999999</v>
      </c>
      <c r="AP190" s="344">
        <v>83.79</v>
      </c>
      <c r="AQ190" s="344">
        <v>0.6</v>
      </c>
      <c r="AR190"/>
      <c r="AS190"/>
      <c r="AT190"/>
      <c r="AU190"/>
      <c r="AV190" s="345">
        <v>16.920000000000002</v>
      </c>
      <c r="AW190" s="345">
        <v>16.059999999999999</v>
      </c>
      <c r="AX190"/>
      <c r="AY190"/>
      <c r="AZ190"/>
      <c r="BA190"/>
      <c r="BB190"/>
      <c r="BC190"/>
      <c r="BD190" s="344">
        <v>31.09</v>
      </c>
      <c r="BE190" s="344">
        <v>6.9</v>
      </c>
      <c r="BF190" s="344">
        <v>7.2</v>
      </c>
    </row>
    <row r="191" spans="1:58" x14ac:dyDescent="0.25">
      <c r="A191" s="232">
        <v>40001</v>
      </c>
      <c r="B191" s="405">
        <f>(B190+B192)/2</f>
        <v>6.04</v>
      </c>
      <c r="C191" s="405">
        <f t="shared" ref="C191" si="210">(C190+C192)/2</f>
        <v>5.04</v>
      </c>
      <c r="D191"/>
      <c r="E191"/>
      <c r="F191"/>
      <c r="G191"/>
      <c r="H191"/>
      <c r="I191" s="405">
        <f t="shared" ref="I191" si="211">(I190+I192)/2</f>
        <v>1.9550000000000001</v>
      </c>
      <c r="J191"/>
      <c r="K191"/>
      <c r="L191"/>
      <c r="M191"/>
      <c r="N191" s="405">
        <f>(N190+N192)/2</f>
        <v>38</v>
      </c>
      <c r="O191"/>
      <c r="P191"/>
      <c r="Q191"/>
      <c r="R191" s="406">
        <f>(R190+R192)/2</f>
        <v>0</v>
      </c>
      <c r="S191" s="407">
        <f t="shared" ref="S191" si="212">(S190+S192)/2</f>
        <v>0.50750000000000006</v>
      </c>
      <c r="T191"/>
      <c r="U191"/>
      <c r="V191" s="407">
        <f t="shared" ref="V191:W191" si="213">(V190+V192)/2</f>
        <v>9.0499999999999997E-2</v>
      </c>
      <c r="W191" s="407">
        <f t="shared" si="213"/>
        <v>0.121</v>
      </c>
      <c r="X191"/>
      <c r="Y191"/>
      <c r="Z191"/>
      <c r="AA191"/>
      <c r="AB191"/>
      <c r="AC191" s="405">
        <f t="shared" ref="AC191" si="214">(AC190+AC192)/2</f>
        <v>26.5</v>
      </c>
      <c r="AD191"/>
      <c r="AE191"/>
      <c r="AF191"/>
      <c r="AG191"/>
      <c r="AH191" s="406">
        <f t="shared" ref="AH191" si="215">(AH190+AH192)/2</f>
        <v>53</v>
      </c>
      <c r="AI191"/>
      <c r="AJ191" s="406">
        <f t="shared" ref="AJ191" si="216">(AJ190+AJ192)/2</f>
        <v>23.2</v>
      </c>
      <c r="AK191"/>
      <c r="AL191" s="406">
        <f t="shared" ref="AL191:AM191" si="217">(AL190+AL192)/2</f>
        <v>5.65</v>
      </c>
      <c r="AM191" s="407">
        <f t="shared" si="217"/>
        <v>6.4000000000000001E-2</v>
      </c>
      <c r="AN191"/>
      <c r="AO191" s="406">
        <f t="shared" ref="AO191:AQ191" si="218">(AO190+AO192)/2</f>
        <v>18.95</v>
      </c>
      <c r="AP191" s="407">
        <f t="shared" si="218"/>
        <v>90.295000000000002</v>
      </c>
      <c r="AQ191" s="405">
        <f t="shared" si="218"/>
        <v>0.63</v>
      </c>
      <c r="AR191"/>
      <c r="AS191"/>
      <c r="AT191"/>
      <c r="AU191"/>
      <c r="AV191" s="345">
        <f t="shared" ref="AV191:AW191" si="219">(AV190+AV192)/2</f>
        <v>16.938000000000002</v>
      </c>
      <c r="AW191" s="345">
        <f t="shared" si="219"/>
        <v>15.866</v>
      </c>
      <c r="AX191"/>
      <c r="AY191"/>
      <c r="AZ191"/>
      <c r="BA191"/>
      <c r="BB191"/>
      <c r="BC191"/>
      <c r="BD191" s="405">
        <f t="shared" ref="BD191:BF191" si="220">(BD190+BD192)/2</f>
        <v>30.33</v>
      </c>
      <c r="BE191" s="405">
        <f t="shared" si="220"/>
        <v>6.9</v>
      </c>
      <c r="BF191" s="405">
        <f t="shared" si="220"/>
        <v>7.2</v>
      </c>
    </row>
    <row r="192" spans="1:58" x14ac:dyDescent="0.25">
      <c r="A192" s="232">
        <v>40002</v>
      </c>
      <c r="B192" s="344">
        <v>6.07</v>
      </c>
      <c r="C192" s="344">
        <v>5.08</v>
      </c>
      <c r="D192"/>
      <c r="E192"/>
      <c r="F192"/>
      <c r="G192"/>
      <c r="H192"/>
      <c r="I192" s="344">
        <v>2.14</v>
      </c>
      <c r="J192"/>
      <c r="K192"/>
      <c r="L192"/>
      <c r="M192"/>
      <c r="N192" s="344">
        <v>33</v>
      </c>
      <c r="O192"/>
      <c r="P192"/>
      <c r="Q192"/>
      <c r="R192" s="347">
        <v>0</v>
      </c>
      <c r="S192" s="345">
        <v>0.54800000000000004</v>
      </c>
      <c r="T192"/>
      <c r="U192"/>
      <c r="V192" s="345">
        <v>6.4000000000000001E-2</v>
      </c>
      <c r="W192" s="345">
        <v>9.5000000000000001E-2</v>
      </c>
      <c r="X192"/>
      <c r="Y192"/>
      <c r="Z192"/>
      <c r="AA192"/>
      <c r="AB192"/>
      <c r="AC192" s="344">
        <v>25.5</v>
      </c>
      <c r="AD192"/>
      <c r="AE192"/>
      <c r="AF192"/>
      <c r="AG192"/>
      <c r="AH192" s="347">
        <v>51</v>
      </c>
      <c r="AI192"/>
      <c r="AJ192" s="347">
        <v>21.7</v>
      </c>
      <c r="AK192"/>
      <c r="AL192" s="347">
        <v>5.9</v>
      </c>
      <c r="AM192" s="345">
        <v>5.8999999999999997E-2</v>
      </c>
      <c r="AN192"/>
      <c r="AO192" s="347">
        <v>18</v>
      </c>
      <c r="AP192" s="344">
        <v>96.8</v>
      </c>
      <c r="AQ192" s="344">
        <v>0.66</v>
      </c>
      <c r="AR192"/>
      <c r="AS192"/>
      <c r="AT192"/>
      <c r="AU192"/>
      <c r="AV192" s="345">
        <v>16.956</v>
      </c>
      <c r="AW192" s="345">
        <v>15.672000000000001</v>
      </c>
      <c r="AX192"/>
      <c r="AY192"/>
      <c r="AZ192"/>
      <c r="BA192"/>
      <c r="BB192"/>
      <c r="BC192"/>
      <c r="BD192" s="344">
        <v>29.57</v>
      </c>
      <c r="BE192" s="344">
        <v>6.9</v>
      </c>
      <c r="BF192" s="344">
        <v>7.2</v>
      </c>
    </row>
    <row r="193" spans="1:58" x14ac:dyDescent="0.25">
      <c r="A193" s="232">
        <v>40003</v>
      </c>
      <c r="B193" s="344">
        <v>6.47</v>
      </c>
      <c r="C193" s="372">
        <v>5.47</v>
      </c>
      <c r="D193"/>
      <c r="E193"/>
      <c r="F193"/>
      <c r="G193"/>
      <c r="H193"/>
      <c r="I193" s="344">
        <v>2.14</v>
      </c>
      <c r="J193"/>
      <c r="K193"/>
      <c r="L193"/>
      <c r="M193"/>
      <c r="N193" s="344">
        <v>32</v>
      </c>
      <c r="O193"/>
      <c r="P193"/>
      <c r="Q193"/>
      <c r="R193" s="347">
        <v>0</v>
      </c>
      <c r="S193" s="345">
        <v>0.53</v>
      </c>
      <c r="T193"/>
      <c r="U193"/>
      <c r="V193" s="345">
        <v>0.06</v>
      </c>
      <c r="W193" s="345">
        <v>8.1000000000000003E-2</v>
      </c>
      <c r="X193"/>
      <c r="Y193"/>
      <c r="Z193"/>
      <c r="AA193"/>
      <c r="AB193"/>
      <c r="AC193" s="344">
        <v>27.8</v>
      </c>
      <c r="AD193"/>
      <c r="AE193"/>
      <c r="AF193"/>
      <c r="AG193"/>
      <c r="AH193" s="347">
        <v>55.6</v>
      </c>
      <c r="AI193"/>
      <c r="AJ193" s="347">
        <v>15.2</v>
      </c>
      <c r="AK193"/>
      <c r="AL193" s="347">
        <v>7.3</v>
      </c>
      <c r="AM193" s="345">
        <v>3.9E-2</v>
      </c>
      <c r="AN193"/>
      <c r="AO193" s="347">
        <v>18.2</v>
      </c>
      <c r="AP193" s="344">
        <v>88.24</v>
      </c>
      <c r="AQ193" s="344">
        <v>0.69</v>
      </c>
      <c r="AR193"/>
      <c r="AS193"/>
      <c r="AT193"/>
      <c r="AU193"/>
      <c r="AV193" s="368">
        <v>17.347000000000001</v>
      </c>
      <c r="AW193" s="368">
        <v>14.14</v>
      </c>
      <c r="AX193"/>
      <c r="AY193"/>
      <c r="AZ193"/>
      <c r="BA193"/>
      <c r="BB193"/>
      <c r="BC193"/>
      <c r="BD193" s="344">
        <v>29.11</v>
      </c>
      <c r="BE193" s="344">
        <v>6.8</v>
      </c>
      <c r="BF193" s="344">
        <v>6.9</v>
      </c>
    </row>
    <row r="194" spans="1:58" x14ac:dyDescent="0.25">
      <c r="A194" s="232">
        <v>40004</v>
      </c>
      <c r="B194" s="344">
        <v>6.39</v>
      </c>
      <c r="C194" s="344">
        <v>5.42</v>
      </c>
      <c r="D194"/>
      <c r="E194"/>
      <c r="F194"/>
      <c r="G194"/>
      <c r="H194"/>
      <c r="I194" s="344">
        <v>2.0499999999999998</v>
      </c>
      <c r="J194"/>
      <c r="K194"/>
      <c r="L194"/>
      <c r="M194"/>
      <c r="N194" s="344">
        <v>31</v>
      </c>
      <c r="O194"/>
      <c r="P194"/>
      <c r="Q194"/>
      <c r="R194" s="347">
        <v>0</v>
      </c>
      <c r="S194" s="345">
        <v>0.56100000000000005</v>
      </c>
      <c r="T194"/>
      <c r="U194"/>
      <c r="V194" s="345">
        <v>0.126</v>
      </c>
      <c r="W194" s="345">
        <v>9.7000000000000003E-2</v>
      </c>
      <c r="X194"/>
      <c r="Y194"/>
      <c r="Z194"/>
      <c r="AA194"/>
      <c r="AB194"/>
      <c r="AC194" s="344">
        <v>28.2</v>
      </c>
      <c r="AD194"/>
      <c r="AE194"/>
      <c r="AF194"/>
      <c r="AG194"/>
      <c r="AH194" s="347">
        <v>56.4</v>
      </c>
      <c r="AI194"/>
      <c r="AJ194" s="347">
        <v>17.5</v>
      </c>
      <c r="AK194"/>
      <c r="AL194" s="347">
        <v>6.9</v>
      </c>
      <c r="AM194" s="345">
        <v>5.7000000000000002E-2</v>
      </c>
      <c r="AN194"/>
      <c r="AO194" s="347">
        <v>18.3</v>
      </c>
      <c r="AP194" s="344">
        <v>88.51</v>
      </c>
      <c r="AQ194" s="344">
        <v>0.72</v>
      </c>
      <c r="AR194"/>
      <c r="AS194"/>
      <c r="AT194"/>
      <c r="AU194"/>
      <c r="AV194" s="345">
        <v>18.687000000000001</v>
      </c>
      <c r="AW194" s="345">
        <v>14.481999999999999</v>
      </c>
      <c r="AX194"/>
      <c r="AY194"/>
      <c r="AZ194"/>
      <c r="BA194"/>
      <c r="BB194"/>
      <c r="BC194"/>
      <c r="BD194" s="344">
        <v>29</v>
      </c>
      <c r="BE194" s="344">
        <v>6.7</v>
      </c>
      <c r="BF194" s="344">
        <v>6.9</v>
      </c>
    </row>
    <row r="195" spans="1:58" x14ac:dyDescent="0.25">
      <c r="A195" s="232">
        <v>40005</v>
      </c>
      <c r="B195" s="344">
        <v>6.31</v>
      </c>
      <c r="C195" s="344">
        <v>5.16</v>
      </c>
      <c r="D195"/>
      <c r="E195"/>
      <c r="F195"/>
      <c r="G195"/>
      <c r="H195"/>
      <c r="I195" s="344">
        <v>2.1800000000000002</v>
      </c>
      <c r="J195"/>
      <c r="K195"/>
      <c r="L195"/>
      <c r="M195"/>
      <c r="N195" s="344">
        <v>33</v>
      </c>
      <c r="O195"/>
      <c r="P195"/>
      <c r="Q195"/>
      <c r="R195" s="347">
        <v>0</v>
      </c>
      <c r="S195" s="345">
        <v>0.55800000000000005</v>
      </c>
      <c r="T195"/>
      <c r="U195"/>
      <c r="V195" s="345">
        <v>0.14699999999999999</v>
      </c>
      <c r="W195" s="345">
        <v>0.14699999999999999</v>
      </c>
      <c r="X195"/>
      <c r="Y195"/>
      <c r="Z195"/>
      <c r="AA195"/>
      <c r="AB195"/>
      <c r="AC195" s="344">
        <v>29.4</v>
      </c>
      <c r="AD195"/>
      <c r="AE195"/>
      <c r="AF195"/>
      <c r="AG195"/>
      <c r="AH195" s="347">
        <v>58.8</v>
      </c>
      <c r="AI195"/>
      <c r="AJ195" s="347">
        <v>22.6</v>
      </c>
      <c r="AK195"/>
      <c r="AL195" s="347">
        <v>6.8</v>
      </c>
      <c r="AM195" s="345">
        <v>5.7000000000000002E-2</v>
      </c>
      <c r="AN195"/>
      <c r="AO195" s="347">
        <v>18.399999999999999</v>
      </c>
      <c r="AP195" s="344">
        <v>108.76</v>
      </c>
      <c r="AQ195" s="344">
        <v>0.56999999999999995</v>
      </c>
      <c r="AR195"/>
      <c r="AS195"/>
      <c r="AT195"/>
      <c r="AU195"/>
      <c r="AV195" s="345">
        <v>18.802</v>
      </c>
      <c r="AW195" s="345">
        <v>17.98</v>
      </c>
      <c r="AX195"/>
      <c r="AY195"/>
      <c r="AZ195"/>
      <c r="BA195"/>
      <c r="BB195"/>
      <c r="BC195"/>
      <c r="BD195" s="344">
        <v>28.75</v>
      </c>
      <c r="BE195" s="344">
        <v>6.7</v>
      </c>
      <c r="BF195" s="344">
        <v>6.9</v>
      </c>
    </row>
    <row r="196" spans="1:58" x14ac:dyDescent="0.25">
      <c r="A196" s="232">
        <v>40006</v>
      </c>
      <c r="B196" s="344">
        <v>6.23</v>
      </c>
      <c r="C196" s="344">
        <v>5.19</v>
      </c>
      <c r="D196"/>
      <c r="E196"/>
      <c r="F196"/>
      <c r="G196"/>
      <c r="H196"/>
      <c r="I196" s="344">
        <v>2.2200000000000002</v>
      </c>
      <c r="J196"/>
      <c r="K196"/>
      <c r="L196"/>
      <c r="M196"/>
      <c r="N196" s="344">
        <v>36</v>
      </c>
      <c r="O196"/>
      <c r="P196"/>
      <c r="Q196"/>
      <c r="R196" s="347">
        <v>0</v>
      </c>
      <c r="S196" s="345">
        <v>0.54800000000000004</v>
      </c>
      <c r="T196"/>
      <c r="U196"/>
      <c r="V196" s="345">
        <v>5.3999999999999999E-2</v>
      </c>
      <c r="W196" s="345">
        <v>0.16300000000000001</v>
      </c>
      <c r="X196"/>
      <c r="Y196"/>
      <c r="Z196"/>
      <c r="AA196"/>
      <c r="AB196"/>
      <c r="AC196" s="344">
        <v>27.1</v>
      </c>
      <c r="AD196"/>
      <c r="AE196"/>
      <c r="AF196"/>
      <c r="AG196"/>
      <c r="AH196" s="347">
        <v>54.2</v>
      </c>
      <c r="AI196"/>
      <c r="AJ196" s="347">
        <v>22.7</v>
      </c>
      <c r="AK196"/>
      <c r="AL196" s="347">
        <v>6.7</v>
      </c>
      <c r="AM196" s="345">
        <v>5.2999999999999999E-2</v>
      </c>
      <c r="AN196"/>
      <c r="AO196" s="347">
        <v>19.5</v>
      </c>
      <c r="AP196" s="344">
        <v>91.93</v>
      </c>
      <c r="AQ196" s="344">
        <v>0.61</v>
      </c>
      <c r="AR196"/>
      <c r="AS196"/>
      <c r="AT196"/>
      <c r="AU196"/>
      <c r="AV196" s="345">
        <v>15.657</v>
      </c>
      <c r="AW196" s="345">
        <v>14.754</v>
      </c>
      <c r="AX196"/>
      <c r="AY196"/>
      <c r="AZ196"/>
      <c r="BA196"/>
      <c r="BB196"/>
      <c r="BC196"/>
      <c r="BD196" s="344">
        <v>29.88</v>
      </c>
      <c r="BE196" s="344">
        <v>6.7</v>
      </c>
      <c r="BF196" s="344">
        <v>6.9</v>
      </c>
    </row>
    <row r="197" spans="1:58" x14ac:dyDescent="0.25">
      <c r="A197" s="232">
        <v>40007</v>
      </c>
      <c r="B197" s="344">
        <v>6.16</v>
      </c>
      <c r="C197" s="344">
        <v>5.15</v>
      </c>
      <c r="D197"/>
      <c r="E197"/>
      <c r="F197"/>
      <c r="G197"/>
      <c r="H197"/>
      <c r="I197" s="344">
        <v>2.19</v>
      </c>
      <c r="J197"/>
      <c r="K197"/>
      <c r="L197"/>
      <c r="M197"/>
      <c r="N197" s="344">
        <v>35</v>
      </c>
      <c r="O197"/>
      <c r="P197"/>
      <c r="Q197"/>
      <c r="R197" s="347">
        <v>0</v>
      </c>
      <c r="S197" s="345">
        <v>0.56699999999999995</v>
      </c>
      <c r="T197"/>
      <c r="U197"/>
      <c r="V197" s="345">
        <v>4.8000000000000001E-2</v>
      </c>
      <c r="W197" s="345">
        <v>0.12</v>
      </c>
      <c r="X197"/>
      <c r="Y197"/>
      <c r="Z197"/>
      <c r="AA197"/>
      <c r="AB197"/>
      <c r="AC197" s="344">
        <v>23.8</v>
      </c>
      <c r="AD197"/>
      <c r="AE197"/>
      <c r="AF197"/>
      <c r="AG197"/>
      <c r="AH197" s="347">
        <v>49.6</v>
      </c>
      <c r="AI197"/>
      <c r="AJ197" s="347">
        <v>23.7</v>
      </c>
      <c r="AK197"/>
      <c r="AL197" s="347">
        <v>6.4</v>
      </c>
      <c r="AM197" s="345">
        <v>4.8000000000000001E-2</v>
      </c>
      <c r="AN197"/>
      <c r="AO197" s="347">
        <v>19.899999999999999</v>
      </c>
      <c r="AP197" s="344">
        <v>87.63</v>
      </c>
      <c r="AQ197" s="344">
        <v>0.72</v>
      </c>
      <c r="AR197"/>
      <c r="AS197"/>
      <c r="AT197"/>
      <c r="AU197"/>
      <c r="AV197" s="345">
        <v>14.56</v>
      </c>
      <c r="AW197" s="345">
        <v>13.65</v>
      </c>
      <c r="AX197"/>
      <c r="AY197"/>
      <c r="AZ197"/>
      <c r="BA197"/>
      <c r="BB197"/>
      <c r="BC197"/>
      <c r="BD197" s="344">
        <v>30.38</v>
      </c>
      <c r="BE197" s="344">
        <v>6.6</v>
      </c>
      <c r="BF197" s="344">
        <v>6.9</v>
      </c>
    </row>
    <row r="198" spans="1:58" x14ac:dyDescent="0.25">
      <c r="A198" s="232">
        <v>40008</v>
      </c>
      <c r="B198" s="405">
        <f>(B197+B199)/2</f>
        <v>6.3650000000000002</v>
      </c>
      <c r="C198" s="405">
        <f t="shared" ref="C198" si="221">(C197+C199)/2</f>
        <v>5.085</v>
      </c>
      <c r="D198"/>
      <c r="E198"/>
      <c r="F198"/>
      <c r="G198"/>
      <c r="H198"/>
      <c r="I198" s="405">
        <f t="shared" ref="I198" si="222">(I197+I199)/2</f>
        <v>2.16</v>
      </c>
      <c r="J198"/>
      <c r="K198"/>
      <c r="L198"/>
      <c r="M198"/>
      <c r="N198" s="405">
        <f>(N197+N199)/2</f>
        <v>30.5</v>
      </c>
      <c r="O198"/>
      <c r="P198"/>
      <c r="Q198"/>
      <c r="R198" s="406">
        <f>(R197+R199)/2</f>
        <v>0</v>
      </c>
      <c r="S198" s="407">
        <f t="shared" ref="S198" si="223">(S197+S199)/2</f>
        <v>0.52400000000000002</v>
      </c>
      <c r="T198"/>
      <c r="U198"/>
      <c r="V198" s="407">
        <f t="shared" ref="V198:W198" si="224">(V197+V199)/2</f>
        <v>4.8500000000000001E-2</v>
      </c>
      <c r="W198" s="407">
        <f t="shared" si="224"/>
        <v>9.8000000000000004E-2</v>
      </c>
      <c r="X198"/>
      <c r="Y198"/>
      <c r="Z198"/>
      <c r="AA198"/>
      <c r="AB198"/>
      <c r="AC198" s="405">
        <f t="shared" ref="AC198" si="225">(AC197+AC199)/2</f>
        <v>25.200000000000003</v>
      </c>
      <c r="AD198"/>
      <c r="AE198"/>
      <c r="AF198"/>
      <c r="AG198"/>
      <c r="AH198" s="406">
        <f t="shared" ref="AH198" si="226">(AH197+AH199)/2</f>
        <v>51.400000000000006</v>
      </c>
      <c r="AI198"/>
      <c r="AJ198" s="406">
        <f t="shared" ref="AJ198" si="227">(AJ197+AJ199)/2</f>
        <v>22.35</v>
      </c>
      <c r="AK198"/>
      <c r="AL198" s="406">
        <f t="shared" ref="AL198:AM198" si="228">(AL197+AL199)/2</f>
        <v>6.45</v>
      </c>
      <c r="AM198" s="407">
        <f t="shared" si="228"/>
        <v>4.9500000000000002E-2</v>
      </c>
      <c r="AN198"/>
      <c r="AO198" s="406">
        <f t="shared" ref="AO198:AQ198" si="229">(AO197+AO199)/2</f>
        <v>19.75</v>
      </c>
      <c r="AP198" s="407">
        <f t="shared" si="229"/>
        <v>92.324999999999989</v>
      </c>
      <c r="AQ198" s="405">
        <f t="shared" si="229"/>
        <v>0.64500000000000002</v>
      </c>
      <c r="AR198"/>
      <c r="AS198"/>
      <c r="AT198"/>
      <c r="AU198"/>
      <c r="AV198" s="345">
        <f t="shared" ref="AV198:AW198" si="230">(AV197+AV199)/2</f>
        <v>15.673000000000002</v>
      </c>
      <c r="AW198" s="345">
        <f t="shared" si="230"/>
        <v>14.995999999999999</v>
      </c>
      <c r="AX198"/>
      <c r="AY198"/>
      <c r="AZ198"/>
      <c r="BA198"/>
      <c r="BB198"/>
      <c r="BC198"/>
      <c r="BD198" s="405">
        <f t="shared" ref="BD198:BF198" si="231">(BD197+BD199)/2</f>
        <v>28.1</v>
      </c>
      <c r="BE198" s="405">
        <f t="shared" si="231"/>
        <v>6.55</v>
      </c>
      <c r="BF198" s="405">
        <f t="shared" si="231"/>
        <v>6.9</v>
      </c>
    </row>
    <row r="199" spans="1:58" x14ac:dyDescent="0.25">
      <c r="A199" s="232">
        <v>40009</v>
      </c>
      <c r="B199" s="344">
        <v>6.57</v>
      </c>
      <c r="C199" s="344">
        <v>5.0199999999999996</v>
      </c>
      <c r="D199"/>
      <c r="E199"/>
      <c r="F199"/>
      <c r="G199"/>
      <c r="H199"/>
      <c r="I199" s="344">
        <v>2.13</v>
      </c>
      <c r="J199"/>
      <c r="K199"/>
      <c r="L199"/>
      <c r="M199"/>
      <c r="N199" s="344">
        <v>26</v>
      </c>
      <c r="O199"/>
      <c r="P199"/>
      <c r="Q199"/>
      <c r="R199" s="347">
        <v>0</v>
      </c>
      <c r="S199" s="345">
        <v>0.48099999999999998</v>
      </c>
      <c r="T199"/>
      <c r="U199"/>
      <c r="V199" s="345">
        <v>4.9000000000000002E-2</v>
      </c>
      <c r="W199" s="345">
        <v>7.5999999999999998E-2</v>
      </c>
      <c r="X199"/>
      <c r="Y199"/>
      <c r="Z199"/>
      <c r="AA199"/>
      <c r="AB199"/>
      <c r="AC199" s="344">
        <v>26.6</v>
      </c>
      <c r="AD199"/>
      <c r="AE199"/>
      <c r="AF199"/>
      <c r="AG199"/>
      <c r="AH199" s="347">
        <v>53.2</v>
      </c>
      <c r="AI199"/>
      <c r="AJ199" s="347">
        <v>21</v>
      </c>
      <c r="AK199"/>
      <c r="AL199" s="347">
        <v>6.5</v>
      </c>
      <c r="AM199" s="345">
        <v>5.0999999999999997E-2</v>
      </c>
      <c r="AN199"/>
      <c r="AO199" s="347">
        <v>19.600000000000001</v>
      </c>
      <c r="AP199" s="344">
        <v>97.02</v>
      </c>
      <c r="AQ199" s="344">
        <v>0.56999999999999995</v>
      </c>
      <c r="AR199"/>
      <c r="AS199"/>
      <c r="AT199"/>
      <c r="AU199"/>
      <c r="AV199" s="345">
        <v>16.786000000000001</v>
      </c>
      <c r="AW199" s="345">
        <v>16.341999999999999</v>
      </c>
      <c r="AX199"/>
      <c r="AY199"/>
      <c r="AZ199"/>
      <c r="BA199"/>
      <c r="BB199"/>
      <c r="BC199"/>
      <c r="BD199" s="344">
        <v>25.82</v>
      </c>
      <c r="BE199" s="344">
        <v>6.5</v>
      </c>
      <c r="BF199" s="344">
        <v>6.9</v>
      </c>
    </row>
    <row r="200" spans="1:58" x14ac:dyDescent="0.25">
      <c r="A200" s="232">
        <v>40010</v>
      </c>
      <c r="B200" s="344">
        <v>6.45</v>
      </c>
      <c r="C200" s="372">
        <v>5.19</v>
      </c>
      <c r="D200"/>
      <c r="E200"/>
      <c r="F200"/>
      <c r="G200"/>
      <c r="H200"/>
      <c r="I200" s="344">
        <v>2.11</v>
      </c>
      <c r="J200"/>
      <c r="K200"/>
      <c r="L200"/>
      <c r="M200"/>
      <c r="N200" s="344">
        <v>30</v>
      </c>
      <c r="O200"/>
      <c r="P200"/>
      <c r="Q200"/>
      <c r="R200" s="347">
        <v>0</v>
      </c>
      <c r="S200" s="345">
        <v>0.51</v>
      </c>
      <c r="T200"/>
      <c r="U200"/>
      <c r="V200" s="345">
        <v>5.0999999999999997E-2</v>
      </c>
      <c r="W200" s="345">
        <v>7.5999999999999998E-2</v>
      </c>
      <c r="X200"/>
      <c r="Y200"/>
      <c r="Z200"/>
      <c r="AA200"/>
      <c r="AB200"/>
      <c r="AC200" s="344">
        <v>26.9</v>
      </c>
      <c r="AD200"/>
      <c r="AE200"/>
      <c r="AF200"/>
      <c r="AG200"/>
      <c r="AH200" s="347">
        <v>53.8</v>
      </c>
      <c r="AI200"/>
      <c r="AJ200" s="347">
        <v>21.6</v>
      </c>
      <c r="AK200"/>
      <c r="AL200" s="347">
        <v>5</v>
      </c>
      <c r="AM200" s="345">
        <v>4.7E-2</v>
      </c>
      <c r="AN200"/>
      <c r="AO200" s="347">
        <v>20.100000000000001</v>
      </c>
      <c r="AP200" s="344">
        <v>108.88</v>
      </c>
      <c r="AQ200" s="344">
        <v>0.62</v>
      </c>
      <c r="AR200"/>
      <c r="AS200"/>
      <c r="AT200"/>
      <c r="AU200"/>
      <c r="AV200" s="345">
        <v>19.001999999999999</v>
      </c>
      <c r="AW200" s="345">
        <v>18.117000000000001</v>
      </c>
      <c r="AX200"/>
      <c r="AY200"/>
      <c r="AZ200"/>
      <c r="BA200"/>
      <c r="BB200"/>
      <c r="BC200"/>
      <c r="BD200" s="344">
        <v>28.17</v>
      </c>
      <c r="BE200" s="344">
        <v>6.5</v>
      </c>
      <c r="BF200" s="344">
        <v>6.9</v>
      </c>
    </row>
    <row r="201" spans="1:58" x14ac:dyDescent="0.25">
      <c r="A201" s="232">
        <v>40011</v>
      </c>
      <c r="B201" s="344">
        <v>6.01</v>
      </c>
      <c r="C201" s="344">
        <v>5.15</v>
      </c>
      <c r="D201"/>
      <c r="E201"/>
      <c r="F201"/>
      <c r="G201"/>
      <c r="H201"/>
      <c r="I201" s="344">
        <v>2.1</v>
      </c>
      <c r="J201"/>
      <c r="K201"/>
      <c r="L201"/>
      <c r="M201"/>
      <c r="N201" s="344">
        <v>37</v>
      </c>
      <c r="O201"/>
      <c r="P201"/>
      <c r="Q201"/>
      <c r="R201" s="347">
        <v>0</v>
      </c>
      <c r="S201" s="345">
        <v>0.49399999999999999</v>
      </c>
      <c r="T201"/>
      <c r="U201"/>
      <c r="V201" s="345">
        <v>5.3999999999999999E-2</v>
      </c>
      <c r="W201" s="345">
        <v>0.08</v>
      </c>
      <c r="X201"/>
      <c r="Y201"/>
      <c r="Z201"/>
      <c r="AA201"/>
      <c r="AB201"/>
      <c r="AC201" s="344">
        <v>26.7</v>
      </c>
      <c r="AD201"/>
      <c r="AE201"/>
      <c r="AF201"/>
      <c r="AG201"/>
      <c r="AH201" s="347">
        <v>53.4</v>
      </c>
      <c r="AI201"/>
      <c r="AJ201" s="347">
        <v>21.8</v>
      </c>
      <c r="AK201"/>
      <c r="AL201" s="347">
        <v>6.1</v>
      </c>
      <c r="AM201" s="345">
        <v>5.2999999999999999E-2</v>
      </c>
      <c r="AN201"/>
      <c r="AO201" s="347">
        <v>21.6</v>
      </c>
      <c r="AP201" s="344">
        <v>101.85</v>
      </c>
      <c r="AQ201" s="344">
        <v>0.59</v>
      </c>
      <c r="AR201"/>
      <c r="AS201"/>
      <c r="AT201"/>
      <c r="AU201"/>
      <c r="AV201" s="345">
        <v>18.062999999999999</v>
      </c>
      <c r="AW201" s="345">
        <v>17.207000000000001</v>
      </c>
      <c r="AX201"/>
      <c r="AY201"/>
      <c r="AZ201"/>
      <c r="BA201"/>
      <c r="BB201"/>
      <c r="BC201"/>
      <c r="BD201" s="344">
        <v>31.1</v>
      </c>
      <c r="BE201" s="344">
        <v>6.5</v>
      </c>
      <c r="BF201" s="344">
        <v>6.9</v>
      </c>
    </row>
    <row r="202" spans="1:58" x14ac:dyDescent="0.25">
      <c r="A202" s="232">
        <v>40012</v>
      </c>
      <c r="B202" s="344">
        <v>6.16</v>
      </c>
      <c r="C202" s="344">
        <v>5.31</v>
      </c>
      <c r="D202"/>
      <c r="E202"/>
      <c r="F202"/>
      <c r="G202"/>
      <c r="H202"/>
      <c r="I202" s="344">
        <v>2.12</v>
      </c>
      <c r="J202"/>
      <c r="K202"/>
      <c r="L202"/>
      <c r="M202"/>
      <c r="N202" s="344">
        <v>31</v>
      </c>
      <c r="O202"/>
      <c r="P202"/>
      <c r="Q202"/>
      <c r="R202" s="347">
        <v>0</v>
      </c>
      <c r="S202" s="345">
        <v>0.47099999999999997</v>
      </c>
      <c r="T202"/>
      <c r="U202"/>
      <c r="V202" s="345">
        <v>5.3999999999999999E-2</v>
      </c>
      <c r="W202" s="345">
        <v>0.12</v>
      </c>
      <c r="X202"/>
      <c r="Y202"/>
      <c r="Z202"/>
      <c r="AA202"/>
      <c r="AB202"/>
      <c r="AC202" s="344">
        <v>26.5</v>
      </c>
      <c r="AD202"/>
      <c r="AE202"/>
      <c r="AF202"/>
      <c r="AG202"/>
      <c r="AH202" s="347">
        <v>53</v>
      </c>
      <c r="AI202"/>
      <c r="AJ202" s="347">
        <v>22.1</v>
      </c>
      <c r="AK202"/>
      <c r="AL202" s="347">
        <v>5.8</v>
      </c>
      <c r="AM202" s="345">
        <v>4.7E-2</v>
      </c>
      <c r="AN202"/>
      <c r="AO202" s="347">
        <v>19.600000000000001</v>
      </c>
      <c r="AP202" s="344">
        <v>105.84</v>
      </c>
      <c r="AQ202" s="344">
        <v>0.5</v>
      </c>
      <c r="AR202"/>
      <c r="AS202"/>
      <c r="AT202"/>
      <c r="AU202"/>
      <c r="AV202" s="345">
        <v>19.190000000000001</v>
      </c>
      <c r="AW202" s="345">
        <v>18.36</v>
      </c>
      <c r="AX202"/>
      <c r="AY202"/>
      <c r="AZ202"/>
      <c r="BA202"/>
      <c r="BB202"/>
      <c r="BC202"/>
      <c r="BD202" s="344">
        <v>22.82</v>
      </c>
      <c r="BE202" s="344">
        <v>6.6</v>
      </c>
      <c r="BF202" s="344">
        <v>7.1</v>
      </c>
    </row>
    <row r="203" spans="1:58" x14ac:dyDescent="0.25">
      <c r="A203" s="232">
        <v>40013</v>
      </c>
      <c r="B203" s="344">
        <v>6.29</v>
      </c>
      <c r="C203" s="344">
        <v>5.05</v>
      </c>
      <c r="D203"/>
      <c r="E203"/>
      <c r="F203"/>
      <c r="G203"/>
      <c r="H203"/>
      <c r="I203" s="344">
        <v>2.08</v>
      </c>
      <c r="J203"/>
      <c r="K203"/>
      <c r="L203"/>
      <c r="M203"/>
      <c r="N203" s="344">
        <v>35</v>
      </c>
      <c r="O203"/>
      <c r="P203"/>
      <c r="Q203"/>
      <c r="R203" s="347">
        <v>0</v>
      </c>
      <c r="S203" s="345">
        <v>0.56100000000000005</v>
      </c>
      <c r="T203"/>
      <c r="U203"/>
      <c r="V203" s="345">
        <v>5.2999999999999999E-2</v>
      </c>
      <c r="W203" s="345">
        <v>0.08</v>
      </c>
      <c r="X203"/>
      <c r="Y203"/>
      <c r="Z203"/>
      <c r="AA203"/>
      <c r="AB203"/>
      <c r="AC203" s="344">
        <v>26.3</v>
      </c>
      <c r="AD203"/>
      <c r="AE203"/>
      <c r="AF203"/>
      <c r="AG203"/>
      <c r="AH203" s="347">
        <v>52.5</v>
      </c>
      <c r="AI203"/>
      <c r="AJ203" s="347">
        <v>20.399999999999999</v>
      </c>
      <c r="AK203"/>
      <c r="AL203" s="347">
        <v>6</v>
      </c>
      <c r="AM203" s="345">
        <v>5.2999999999999999E-2</v>
      </c>
      <c r="AN203"/>
      <c r="AO203" s="347">
        <v>20.3</v>
      </c>
      <c r="AP203" s="344">
        <v>89.48</v>
      </c>
      <c r="AQ203" s="344">
        <v>0.64</v>
      </c>
      <c r="AR203"/>
      <c r="AS203"/>
      <c r="AT203"/>
      <c r="AU203"/>
      <c r="AV203" s="345">
        <v>15.802</v>
      </c>
      <c r="AW203" s="345">
        <v>14.916</v>
      </c>
      <c r="AX203"/>
      <c r="AY203"/>
      <c r="AZ203"/>
      <c r="BA203"/>
      <c r="BB203"/>
      <c r="BC203"/>
      <c r="BD203" s="344">
        <v>30.51</v>
      </c>
      <c r="BE203" s="344">
        <v>6.6</v>
      </c>
      <c r="BF203" s="344">
        <v>7.3</v>
      </c>
    </row>
    <row r="204" spans="1:58" x14ac:dyDescent="0.25">
      <c r="A204" s="232">
        <v>40014</v>
      </c>
      <c r="B204" s="344">
        <v>6.3</v>
      </c>
      <c r="C204" s="344">
        <v>5.31</v>
      </c>
      <c r="D204"/>
      <c r="E204"/>
      <c r="F204"/>
      <c r="G204"/>
      <c r="H204"/>
      <c r="I204" s="344">
        <v>2.0699999999999998</v>
      </c>
      <c r="J204"/>
      <c r="K204"/>
      <c r="L204"/>
      <c r="M204"/>
      <c r="N204" s="344">
        <v>33</v>
      </c>
      <c r="O204"/>
      <c r="P204"/>
      <c r="Q204"/>
      <c r="R204" s="347">
        <v>0</v>
      </c>
      <c r="S204" s="345">
        <v>0.57399999999999995</v>
      </c>
      <c r="T204"/>
      <c r="U204"/>
      <c r="V204" s="345">
        <v>0.06</v>
      </c>
      <c r="W204" s="345">
        <v>0.09</v>
      </c>
      <c r="X204"/>
      <c r="Y204"/>
      <c r="Z204"/>
      <c r="AA204"/>
      <c r="AB204"/>
      <c r="AC204" s="344">
        <v>26.8</v>
      </c>
      <c r="AD204"/>
      <c r="AE204"/>
      <c r="AF204"/>
      <c r="AG204"/>
      <c r="AH204" s="347">
        <v>53.6</v>
      </c>
      <c r="AI204"/>
      <c r="AJ204" s="347">
        <v>21.5</v>
      </c>
      <c r="AK204"/>
      <c r="AL204" s="347">
        <v>5.8</v>
      </c>
      <c r="AM204" s="345">
        <v>5.1999999999999998E-2</v>
      </c>
      <c r="AN204"/>
      <c r="AO204" s="347">
        <v>20.399999999999999</v>
      </c>
      <c r="AP204" s="344">
        <v>88.49</v>
      </c>
      <c r="AQ204" s="344">
        <v>0.73</v>
      </c>
      <c r="AR204"/>
      <c r="AS204"/>
      <c r="AT204"/>
      <c r="AU204"/>
      <c r="AV204" s="345">
        <v>15.307</v>
      </c>
      <c r="AW204" s="345">
        <v>14.342000000000001</v>
      </c>
      <c r="AX204"/>
      <c r="AY204"/>
      <c r="AZ204"/>
      <c r="BA204"/>
      <c r="BB204"/>
      <c r="BC204"/>
      <c r="BD204" s="344">
        <v>29.57</v>
      </c>
      <c r="BE204" s="344">
        <v>6.9</v>
      </c>
      <c r="BF204" s="344">
        <v>7.6</v>
      </c>
    </row>
    <row r="205" spans="1:58" x14ac:dyDescent="0.25">
      <c r="A205" s="232">
        <v>40015</v>
      </c>
      <c r="B205" s="405">
        <f>(B204+B206)/2</f>
        <v>6.21</v>
      </c>
      <c r="C205" s="405">
        <f t="shared" ref="C205" si="232">(C204+C206)/2</f>
        <v>5.23</v>
      </c>
      <c r="D205"/>
      <c r="E205"/>
      <c r="F205"/>
      <c r="G205"/>
      <c r="H205"/>
      <c r="I205" s="405">
        <f t="shared" ref="I205" si="233">(I204+I206)/2</f>
        <v>2.0699999999999998</v>
      </c>
      <c r="J205"/>
      <c r="K205"/>
      <c r="L205"/>
      <c r="M205"/>
      <c r="N205" s="405">
        <f>(N204+N206)/2</f>
        <v>32</v>
      </c>
      <c r="O205"/>
      <c r="P205"/>
      <c r="Q205"/>
      <c r="R205" s="406">
        <f>(R204+R206)/2</f>
        <v>0</v>
      </c>
      <c r="S205" s="407">
        <f t="shared" ref="S205" si="234">(S204+S206)/2</f>
        <v>0.58549999999999991</v>
      </c>
      <c r="T205"/>
      <c r="U205"/>
      <c r="V205" s="407">
        <f t="shared" ref="V205:W205" si="235">(V204+V206)/2</f>
        <v>5.8999999999999997E-2</v>
      </c>
      <c r="W205" s="407">
        <f t="shared" si="235"/>
        <v>8.5499999999999993E-2</v>
      </c>
      <c r="X205"/>
      <c r="Y205"/>
      <c r="Z205"/>
      <c r="AA205"/>
      <c r="AB205"/>
      <c r="AC205" s="405">
        <f t="shared" ref="AC205" si="236">(AC204+AC206)/2</f>
        <v>26.75</v>
      </c>
      <c r="AD205"/>
      <c r="AE205"/>
      <c r="AF205"/>
      <c r="AG205"/>
      <c r="AH205" s="406">
        <f t="shared" ref="AH205" si="237">(AH204+AH206)/2</f>
        <v>53.5</v>
      </c>
      <c r="AI205"/>
      <c r="AJ205" s="406">
        <f t="shared" ref="AJ205" si="238">(AJ204+AJ206)/2</f>
        <v>21.9</v>
      </c>
      <c r="AK205"/>
      <c r="AL205" s="406">
        <f t="shared" ref="AL205:AM205" si="239">(AL204+AL206)/2</f>
        <v>5.9499999999999993</v>
      </c>
      <c r="AM205" s="407">
        <f t="shared" si="239"/>
        <v>5.0500000000000003E-2</v>
      </c>
      <c r="AN205"/>
      <c r="AO205" s="406">
        <f t="shared" ref="AO205:AQ205" si="240">(AO204+AO206)/2</f>
        <v>20.350000000000001</v>
      </c>
      <c r="AP205" s="407">
        <f t="shared" si="240"/>
        <v>97.164999999999992</v>
      </c>
      <c r="AQ205" s="405">
        <f t="shared" si="240"/>
        <v>0.64999999999999991</v>
      </c>
      <c r="AR205"/>
      <c r="AS205"/>
      <c r="AT205"/>
      <c r="AU205"/>
      <c r="AV205" s="345">
        <f t="shared" ref="AV205:AW205" si="241">(AV204+AV206)/2</f>
        <v>17.128499999999999</v>
      </c>
      <c r="AW205" s="345">
        <f t="shared" si="241"/>
        <v>16.260999999999999</v>
      </c>
      <c r="AX205"/>
      <c r="AY205"/>
      <c r="AZ205"/>
      <c r="BA205"/>
      <c r="BB205"/>
      <c r="BC205"/>
      <c r="BD205" s="405">
        <f t="shared" ref="BD205:BF205" si="242">(BD204+BD206)/2</f>
        <v>30.715</v>
      </c>
      <c r="BE205" s="405">
        <f t="shared" si="242"/>
        <v>7</v>
      </c>
      <c r="BF205" s="405">
        <f t="shared" si="242"/>
        <v>7.6</v>
      </c>
    </row>
    <row r="206" spans="1:58" x14ac:dyDescent="0.25">
      <c r="A206" s="232">
        <v>40016</v>
      </c>
      <c r="B206" s="344">
        <v>6.12</v>
      </c>
      <c r="C206" s="344">
        <v>5.15</v>
      </c>
      <c r="D206"/>
      <c r="E206"/>
      <c r="F206"/>
      <c r="G206"/>
      <c r="H206"/>
      <c r="I206" s="344">
        <v>2.0699999999999998</v>
      </c>
      <c r="J206"/>
      <c r="K206"/>
      <c r="L206"/>
      <c r="M206"/>
      <c r="N206" s="344">
        <v>31</v>
      </c>
      <c r="O206"/>
      <c r="P206"/>
      <c r="Q206"/>
      <c r="R206" s="347">
        <v>0</v>
      </c>
      <c r="S206" s="345">
        <v>0.59699999999999998</v>
      </c>
      <c r="T206"/>
      <c r="U206"/>
      <c r="V206" s="345">
        <v>5.8000000000000003E-2</v>
      </c>
      <c r="W206" s="345">
        <v>8.1000000000000003E-2</v>
      </c>
      <c r="X206"/>
      <c r="Y206"/>
      <c r="Z206"/>
      <c r="AA206"/>
      <c r="AB206"/>
      <c r="AC206" s="344">
        <v>26.7</v>
      </c>
      <c r="AD206"/>
      <c r="AE206"/>
      <c r="AF206"/>
      <c r="AG206"/>
      <c r="AH206" s="347">
        <v>53.4</v>
      </c>
      <c r="AI206"/>
      <c r="AJ206" s="347">
        <v>22.3</v>
      </c>
      <c r="AK206"/>
      <c r="AL206" s="347">
        <v>6.1</v>
      </c>
      <c r="AM206" s="345">
        <v>4.9000000000000002E-2</v>
      </c>
      <c r="AN206"/>
      <c r="AO206" s="347">
        <v>20.3</v>
      </c>
      <c r="AP206" s="344">
        <v>105.84</v>
      </c>
      <c r="AQ206" s="344">
        <v>0.56999999999999995</v>
      </c>
      <c r="AR206"/>
      <c r="AS206"/>
      <c r="AT206"/>
      <c r="AU206"/>
      <c r="AV206" s="345">
        <v>18.95</v>
      </c>
      <c r="AW206" s="345">
        <v>18.18</v>
      </c>
      <c r="AX206"/>
      <c r="AY206"/>
      <c r="AZ206"/>
      <c r="BA206"/>
      <c r="BB206"/>
      <c r="BC206"/>
      <c r="BD206" s="344">
        <v>31.86</v>
      </c>
      <c r="BE206" s="344">
        <v>7.1</v>
      </c>
      <c r="BF206" s="344">
        <v>7.6</v>
      </c>
    </row>
    <row r="207" spans="1:58" x14ac:dyDescent="0.25">
      <c r="A207" s="232">
        <v>40017</v>
      </c>
      <c r="B207" s="344">
        <v>6.38</v>
      </c>
      <c r="C207" s="372">
        <v>5.33</v>
      </c>
      <c r="D207"/>
      <c r="E207"/>
      <c r="F207"/>
      <c r="G207"/>
      <c r="H207"/>
      <c r="I207" s="344">
        <v>2.0699999999999998</v>
      </c>
      <c r="J207"/>
      <c r="K207"/>
      <c r="L207"/>
      <c r="M207"/>
      <c r="N207" s="344">
        <v>29</v>
      </c>
      <c r="O207"/>
      <c r="P207"/>
      <c r="Q207"/>
      <c r="R207" s="347">
        <v>0</v>
      </c>
      <c r="S207" s="345">
        <v>0.48099999999999998</v>
      </c>
      <c r="T207"/>
      <c r="U207"/>
      <c r="V207" s="345">
        <v>0.06</v>
      </c>
      <c r="W207" s="345">
        <v>8.7999999999999995E-2</v>
      </c>
      <c r="X207"/>
      <c r="Y207"/>
      <c r="Z207"/>
      <c r="AA207"/>
      <c r="AB207"/>
      <c r="AC207" s="344">
        <v>27.4</v>
      </c>
      <c r="AD207"/>
      <c r="AE207"/>
      <c r="AF207"/>
      <c r="AG207"/>
      <c r="AH207" s="347">
        <v>54.7</v>
      </c>
      <c r="AI207"/>
      <c r="AJ207" s="347">
        <v>21.5</v>
      </c>
      <c r="AK207"/>
      <c r="AL207" s="347">
        <v>6</v>
      </c>
      <c r="AM207" s="345">
        <v>0.08</v>
      </c>
      <c r="AN207"/>
      <c r="AO207" s="347">
        <v>20.3</v>
      </c>
      <c r="AP207" s="344">
        <v>107.56</v>
      </c>
      <c r="AQ207" s="344">
        <v>0.56999999999999995</v>
      </c>
      <c r="AR207"/>
      <c r="AS207"/>
      <c r="AT207"/>
      <c r="AU207"/>
      <c r="AV207" s="368">
        <v>19.318999999999999</v>
      </c>
      <c r="AW207" s="368">
        <v>18.513000000000002</v>
      </c>
      <c r="AX207"/>
      <c r="AY207"/>
      <c r="AZ207"/>
      <c r="BA207"/>
      <c r="BB207"/>
      <c r="BC207"/>
      <c r="BD207" s="344">
        <v>28.17</v>
      </c>
      <c r="BE207" s="344">
        <v>7.1</v>
      </c>
      <c r="BF207" s="344">
        <v>7.7</v>
      </c>
    </row>
    <row r="208" spans="1:58" x14ac:dyDescent="0.25">
      <c r="A208" s="232">
        <v>40018</v>
      </c>
      <c r="B208" s="344">
        <v>6.34</v>
      </c>
      <c r="C208" s="344">
        <v>5.59</v>
      </c>
      <c r="D208"/>
      <c r="E208"/>
      <c r="F208"/>
      <c r="G208"/>
      <c r="H208"/>
      <c r="I208" s="344">
        <v>2.12</v>
      </c>
      <c r="J208"/>
      <c r="K208"/>
      <c r="L208"/>
      <c r="M208"/>
      <c r="N208" s="344">
        <v>28</v>
      </c>
      <c r="O208"/>
      <c r="P208"/>
      <c r="Q208"/>
      <c r="R208" s="347">
        <v>0</v>
      </c>
      <c r="S208" s="345">
        <v>0.48099999999999998</v>
      </c>
      <c r="T208"/>
      <c r="U208"/>
      <c r="V208" s="345">
        <v>6.2E-2</v>
      </c>
      <c r="W208" s="345">
        <v>0.121</v>
      </c>
      <c r="X208"/>
      <c r="Y208"/>
      <c r="Z208"/>
      <c r="AA208"/>
      <c r="AB208"/>
      <c r="AC208" s="344">
        <v>25.5</v>
      </c>
      <c r="AD208"/>
      <c r="AE208"/>
      <c r="AF208"/>
      <c r="AG208"/>
      <c r="AH208" s="347">
        <v>51</v>
      </c>
      <c r="AI208"/>
      <c r="AJ208" s="347">
        <v>19.7</v>
      </c>
      <c r="AK208"/>
      <c r="AL208" s="347">
        <v>5.9</v>
      </c>
      <c r="AM208" s="345">
        <v>7.1999999999999995E-2</v>
      </c>
      <c r="AN208"/>
      <c r="AO208" s="347">
        <v>21.4</v>
      </c>
      <c r="AP208" s="344">
        <v>110.99</v>
      </c>
      <c r="AQ208" s="344">
        <v>0.6</v>
      </c>
      <c r="AR208"/>
      <c r="AS208"/>
      <c r="AT208"/>
      <c r="AU208"/>
      <c r="AV208" s="345">
        <v>20.085999999999999</v>
      </c>
      <c r="AW208" s="345">
        <v>18.513999999999999</v>
      </c>
      <c r="AX208"/>
      <c r="AY208"/>
      <c r="AZ208"/>
      <c r="BA208"/>
      <c r="BB208"/>
      <c r="BC208"/>
      <c r="BD208" s="344">
        <v>29.11</v>
      </c>
      <c r="BE208" s="344">
        <v>7.1</v>
      </c>
      <c r="BF208" s="344">
        <v>7.7</v>
      </c>
    </row>
    <row r="209" spans="1:58" x14ac:dyDescent="0.25">
      <c r="A209" s="232">
        <v>40019</v>
      </c>
      <c r="B209" s="344">
        <v>6.35</v>
      </c>
      <c r="C209" s="344">
        <v>5.24</v>
      </c>
      <c r="D209"/>
      <c r="E209"/>
      <c r="F209"/>
      <c r="G209"/>
      <c r="H209"/>
      <c r="I209" s="344">
        <v>2.02</v>
      </c>
      <c r="J209"/>
      <c r="K209"/>
      <c r="L209"/>
      <c r="M209"/>
      <c r="N209" s="344">
        <v>26</v>
      </c>
      <c r="O209"/>
      <c r="P209"/>
      <c r="Q209"/>
      <c r="R209" s="347">
        <v>0</v>
      </c>
      <c r="S209" s="345">
        <v>0.47199999999999998</v>
      </c>
      <c r="T209"/>
      <c r="U209"/>
      <c r="V209" s="345">
        <v>6.0999999999999999E-2</v>
      </c>
      <c r="W209" s="345">
        <v>8.5000000000000006E-2</v>
      </c>
      <c r="X209"/>
      <c r="Y209"/>
      <c r="Z209"/>
      <c r="AA209"/>
      <c r="AB209"/>
      <c r="AC209" s="344">
        <v>26.7</v>
      </c>
      <c r="AD209"/>
      <c r="AE209"/>
      <c r="AF209"/>
      <c r="AG209"/>
      <c r="AH209" s="347">
        <v>53.4</v>
      </c>
      <c r="AI209"/>
      <c r="AJ209" s="347">
        <v>23</v>
      </c>
      <c r="AK209"/>
      <c r="AL209" s="347">
        <v>6.2</v>
      </c>
      <c r="AM209" s="345">
        <v>0.05</v>
      </c>
      <c r="AN209"/>
      <c r="AO209" s="347">
        <v>20.7</v>
      </c>
      <c r="AP209" s="344">
        <v>103.81</v>
      </c>
      <c r="AQ209" s="344">
        <v>0.6</v>
      </c>
      <c r="AR209"/>
      <c r="AS209"/>
      <c r="AT209"/>
      <c r="AU209"/>
      <c r="AV209" s="345">
        <v>18.655999999999999</v>
      </c>
      <c r="AW209" s="345">
        <v>17.96</v>
      </c>
      <c r="AX209"/>
      <c r="AY209"/>
      <c r="AZ209"/>
      <c r="BA209"/>
      <c r="BB209"/>
      <c r="BC209"/>
      <c r="BD209" s="344">
        <v>28.17</v>
      </c>
      <c r="BE209" s="344">
        <v>7.1</v>
      </c>
      <c r="BF209" s="344">
        <v>7.7</v>
      </c>
    </row>
    <row r="210" spans="1:58" x14ac:dyDescent="0.25">
      <c r="A210" s="232">
        <v>40020</v>
      </c>
      <c r="B210" s="344">
        <v>6.28</v>
      </c>
      <c r="C210" s="344">
        <v>5.35</v>
      </c>
      <c r="D210"/>
      <c r="E210"/>
      <c r="F210"/>
      <c r="G210"/>
      <c r="H210"/>
      <c r="I210" s="344">
        <v>1.99</v>
      </c>
      <c r="J210"/>
      <c r="K210"/>
      <c r="L210"/>
      <c r="M210"/>
      <c r="N210" s="344">
        <v>23</v>
      </c>
      <c r="O210"/>
      <c r="P210"/>
      <c r="Q210"/>
      <c r="R210" s="347">
        <v>0</v>
      </c>
      <c r="S210" s="345">
        <v>0.497</v>
      </c>
      <c r="T210"/>
      <c r="U210"/>
      <c r="V210" s="345">
        <v>7.4999999999999997E-2</v>
      </c>
      <c r="W210" s="345">
        <v>7.8E-2</v>
      </c>
      <c r="X210"/>
      <c r="Y210"/>
      <c r="Z210"/>
      <c r="AA210"/>
      <c r="AB210"/>
      <c r="AC210" s="344">
        <v>27.4</v>
      </c>
      <c r="AD210"/>
      <c r="AE210"/>
      <c r="AF210"/>
      <c r="AG210"/>
      <c r="AH210" s="347">
        <v>54.8</v>
      </c>
      <c r="AI210"/>
      <c r="AJ210" s="347">
        <v>23.8</v>
      </c>
      <c r="AK210"/>
      <c r="AL210" s="347">
        <v>5.9</v>
      </c>
      <c r="AM210" s="345">
        <v>5.8999999999999997E-2</v>
      </c>
      <c r="AN210"/>
      <c r="AO210" s="347">
        <v>20.8</v>
      </c>
      <c r="AP210" s="344">
        <v>88.57</v>
      </c>
      <c r="AQ210" s="344">
        <v>0.77</v>
      </c>
      <c r="AR210"/>
      <c r="AS210"/>
      <c r="AT210"/>
      <c r="AU210"/>
      <c r="AV210" s="345">
        <v>15.795</v>
      </c>
      <c r="AW210" s="345">
        <v>14.547000000000001</v>
      </c>
      <c r="AX210"/>
      <c r="AY210"/>
      <c r="AZ210"/>
      <c r="BA210"/>
      <c r="BB210"/>
      <c r="BC210"/>
      <c r="BD210" s="344">
        <v>28.92</v>
      </c>
      <c r="BE210" s="344">
        <v>7.1</v>
      </c>
      <c r="BF210" s="344">
        <v>7</v>
      </c>
    </row>
    <row r="211" spans="1:58" x14ac:dyDescent="0.25">
      <c r="A211" s="232">
        <v>40021</v>
      </c>
      <c r="B211" s="344">
        <v>6.29</v>
      </c>
      <c r="C211" s="344">
        <v>5.23</v>
      </c>
      <c r="D211"/>
      <c r="E211"/>
      <c r="F211"/>
      <c r="G211"/>
      <c r="H211"/>
      <c r="I211" s="344">
        <v>1.98</v>
      </c>
      <c r="J211"/>
      <c r="K211"/>
      <c r="L211"/>
      <c r="M211"/>
      <c r="N211" s="344">
        <v>20</v>
      </c>
      <c r="O211"/>
      <c r="P211"/>
      <c r="Q211"/>
      <c r="R211" s="347">
        <v>0</v>
      </c>
      <c r="S211" s="345">
        <v>0.48699999999999999</v>
      </c>
      <c r="T211"/>
      <c r="U211"/>
      <c r="V211" s="345">
        <v>0.107</v>
      </c>
      <c r="W211" s="345">
        <v>0.126</v>
      </c>
      <c r="X211"/>
      <c r="Y211"/>
      <c r="Z211"/>
      <c r="AA211"/>
      <c r="AB211"/>
      <c r="AC211" s="344">
        <v>28</v>
      </c>
      <c r="AD211"/>
      <c r="AE211"/>
      <c r="AF211"/>
      <c r="AG211"/>
      <c r="AH211" s="347">
        <v>56</v>
      </c>
      <c r="AI211"/>
      <c r="AJ211" s="347">
        <v>22.6</v>
      </c>
      <c r="AK211"/>
      <c r="AL211" s="347">
        <v>6</v>
      </c>
      <c r="AM211" s="345">
        <v>6.0999999999999999E-2</v>
      </c>
      <c r="AN211"/>
      <c r="AO211" s="347">
        <v>20.8</v>
      </c>
      <c r="AP211" s="344">
        <v>88.99</v>
      </c>
      <c r="AQ211" s="344">
        <v>0.88</v>
      </c>
      <c r="AR211"/>
      <c r="AS211"/>
      <c r="AT211"/>
      <c r="AU211"/>
      <c r="AV211" s="345">
        <v>14.98</v>
      </c>
      <c r="AW211" s="345">
        <v>14.11</v>
      </c>
      <c r="AX211"/>
      <c r="AY211"/>
      <c r="AZ211"/>
      <c r="BA211"/>
      <c r="BB211"/>
      <c r="BC211"/>
      <c r="BD211" s="344">
        <v>29.32</v>
      </c>
      <c r="BE211" s="344">
        <v>7.1</v>
      </c>
      <c r="BF211" s="344">
        <v>7</v>
      </c>
    </row>
    <row r="212" spans="1:58" x14ac:dyDescent="0.25">
      <c r="A212" s="232">
        <v>40022</v>
      </c>
      <c r="B212" s="405">
        <f>(B211+B213)/2</f>
        <v>6.37</v>
      </c>
      <c r="C212" s="405">
        <f t="shared" ref="C212" si="243">(C211+C213)/2</f>
        <v>5.17</v>
      </c>
      <c r="D212"/>
      <c r="E212"/>
      <c r="F212"/>
      <c r="G212"/>
      <c r="H212"/>
      <c r="I212" s="405">
        <f t="shared" ref="I212" si="244">(I211+I213)/2</f>
        <v>1.905</v>
      </c>
      <c r="J212"/>
      <c r="K212"/>
      <c r="L212"/>
      <c r="M212"/>
      <c r="N212" s="405">
        <f>(N211+N213)/2</f>
        <v>22</v>
      </c>
      <c r="O212"/>
      <c r="P212"/>
      <c r="Q212"/>
      <c r="R212" s="406">
        <f>(R211+R213)/2</f>
        <v>0</v>
      </c>
      <c r="S212" s="407">
        <f t="shared" ref="S212" si="245">(S211+S213)/2</f>
        <v>0.4985</v>
      </c>
      <c r="T212"/>
      <c r="U212"/>
      <c r="V212" s="407">
        <f t="shared" ref="V212:W212" si="246">(V211+V213)/2</f>
        <v>9.9000000000000005E-2</v>
      </c>
      <c r="W212" s="407">
        <f t="shared" si="246"/>
        <v>0.1135</v>
      </c>
      <c r="X212"/>
      <c r="Y212"/>
      <c r="Z212"/>
      <c r="AA212"/>
      <c r="AB212"/>
      <c r="AC212" s="405">
        <f t="shared" ref="AC212" si="247">(AC211+AC213)/2</f>
        <v>27.65</v>
      </c>
      <c r="AD212"/>
      <c r="AE212"/>
      <c r="AF212"/>
      <c r="AG212"/>
      <c r="AH212" s="406">
        <f t="shared" ref="AH212" si="248">(AH211+AH213)/2</f>
        <v>55.3</v>
      </c>
      <c r="AI212"/>
      <c r="AJ212" s="406">
        <f t="shared" ref="AJ212" si="249">(AJ211+AJ213)/2</f>
        <v>22.9</v>
      </c>
      <c r="AK212"/>
      <c r="AL212" s="406">
        <f t="shared" ref="AL212:AM212" si="250">(AL211+AL213)/2</f>
        <v>6.05</v>
      </c>
      <c r="AM212" s="407">
        <f t="shared" si="250"/>
        <v>5.5E-2</v>
      </c>
      <c r="AN212"/>
      <c r="AO212" s="406">
        <f t="shared" ref="AO212" si="251">(AO211+AO213)/2</f>
        <v>20.75</v>
      </c>
      <c r="AP212" s="405">
        <f t="shared" ref="AP212:AQ215" si="252">(AP210+AP211)/2</f>
        <v>88.78</v>
      </c>
      <c r="AQ212" s="405">
        <f t="shared" si="252"/>
        <v>0.82499999999999996</v>
      </c>
      <c r="AR212"/>
      <c r="AS212"/>
      <c r="AT212"/>
      <c r="AU212"/>
      <c r="AV212" s="345">
        <f t="shared" ref="AV212:AW212" si="253">(AV211+AV213)/2</f>
        <v>16.4895</v>
      </c>
      <c r="AW212" s="345">
        <f t="shared" si="253"/>
        <v>15.1555</v>
      </c>
      <c r="AX212"/>
      <c r="AY212"/>
      <c r="AZ212"/>
      <c r="BA212"/>
      <c r="BB212"/>
      <c r="BC212"/>
      <c r="BD212" s="405">
        <f>(BD211+BD213)/2</f>
        <v>30.15</v>
      </c>
      <c r="BE212" s="405">
        <f>(BE211+BE213)/2</f>
        <v>7.1</v>
      </c>
      <c r="BF212" s="405">
        <f>(BF211+BF213)/2</f>
        <v>7.25</v>
      </c>
    </row>
    <row r="213" spans="1:58" x14ac:dyDescent="0.25">
      <c r="A213" s="232">
        <v>40023</v>
      </c>
      <c r="B213" s="344">
        <v>6.45</v>
      </c>
      <c r="C213" s="344">
        <v>5.1100000000000003</v>
      </c>
      <c r="D213"/>
      <c r="E213"/>
      <c r="F213"/>
      <c r="G213"/>
      <c r="H213"/>
      <c r="I213" s="344">
        <v>1.83</v>
      </c>
      <c r="J213"/>
      <c r="K213"/>
      <c r="L213"/>
      <c r="M213"/>
      <c r="N213" s="344">
        <v>24</v>
      </c>
      <c r="O213"/>
      <c r="P213"/>
      <c r="Q213"/>
      <c r="R213" s="347">
        <v>0</v>
      </c>
      <c r="S213" s="345">
        <v>0.51</v>
      </c>
      <c r="T213"/>
      <c r="U213"/>
      <c r="V213" s="345">
        <v>9.0999999999999998E-2</v>
      </c>
      <c r="W213" s="345">
        <v>0.10100000000000001</v>
      </c>
      <c r="X213"/>
      <c r="Y213"/>
      <c r="Z213"/>
      <c r="AA213"/>
      <c r="AB213"/>
      <c r="AC213" s="344">
        <v>27.3</v>
      </c>
      <c r="AD213"/>
      <c r="AE213"/>
      <c r="AF213"/>
      <c r="AG213"/>
      <c r="AH213" s="347">
        <v>54.6</v>
      </c>
      <c r="AI213"/>
      <c r="AJ213" s="347">
        <v>23.2</v>
      </c>
      <c r="AK213"/>
      <c r="AL213" s="347">
        <v>6.1</v>
      </c>
      <c r="AM213" s="345">
        <v>4.9000000000000002E-2</v>
      </c>
      <c r="AN213"/>
      <c r="AO213" s="347">
        <v>20.7</v>
      </c>
      <c r="AP213" s="405">
        <f t="shared" si="252"/>
        <v>88.884999999999991</v>
      </c>
      <c r="AQ213" s="405">
        <f t="shared" si="252"/>
        <v>0.85250000000000004</v>
      </c>
      <c r="AR213"/>
      <c r="AS213"/>
      <c r="AT213"/>
      <c r="AU213"/>
      <c r="AV213" s="345">
        <v>17.998999999999999</v>
      </c>
      <c r="AW213" s="345">
        <v>16.201000000000001</v>
      </c>
      <c r="AX213"/>
      <c r="AY213"/>
      <c r="AZ213"/>
      <c r="BA213"/>
      <c r="BB213"/>
      <c r="BC213"/>
      <c r="BD213" s="344">
        <v>30.98</v>
      </c>
      <c r="BE213" s="344">
        <v>7.1</v>
      </c>
      <c r="BF213" s="344">
        <v>7.5</v>
      </c>
    </row>
    <row r="214" spans="1:58" x14ac:dyDescent="0.25">
      <c r="A214" s="232">
        <v>40024</v>
      </c>
      <c r="B214" s="344">
        <v>6.55</v>
      </c>
      <c r="C214" s="372">
        <v>5.27</v>
      </c>
      <c r="D214"/>
      <c r="E214"/>
      <c r="F214"/>
      <c r="G214"/>
      <c r="H214"/>
      <c r="I214" s="344">
        <v>1.76</v>
      </c>
      <c r="J214"/>
      <c r="K214"/>
      <c r="L214"/>
      <c r="M214"/>
      <c r="N214" s="344">
        <v>24</v>
      </c>
      <c r="O214"/>
      <c r="P214"/>
      <c r="Q214"/>
      <c r="R214" s="347">
        <v>0</v>
      </c>
      <c r="S214" s="345">
        <v>0.47399999999999998</v>
      </c>
      <c r="T214"/>
      <c r="U214"/>
      <c r="V214" s="345">
        <v>5.5E-2</v>
      </c>
      <c r="W214" s="345">
        <v>7.2999999999999995E-2</v>
      </c>
      <c r="X214"/>
      <c r="Y214"/>
      <c r="Z214"/>
      <c r="AA214"/>
      <c r="AB214"/>
      <c r="AC214" s="344">
        <v>27.5</v>
      </c>
      <c r="AD214"/>
      <c r="AE214"/>
      <c r="AF214"/>
      <c r="AG214"/>
      <c r="AH214" s="347">
        <v>55</v>
      </c>
      <c r="AI214"/>
      <c r="AJ214" s="347">
        <v>23.2</v>
      </c>
      <c r="AK214"/>
      <c r="AL214" s="347">
        <v>5.8</v>
      </c>
      <c r="AM214" s="345">
        <v>5.1999999999999998E-2</v>
      </c>
      <c r="AN214"/>
      <c r="AO214" s="347">
        <v>20.6</v>
      </c>
      <c r="AP214" s="405">
        <f t="shared" si="252"/>
        <v>88.832499999999996</v>
      </c>
      <c r="AQ214" s="405">
        <f t="shared" si="252"/>
        <v>0.83875</v>
      </c>
      <c r="AR214"/>
      <c r="AS214"/>
      <c r="AT214"/>
      <c r="AU214"/>
      <c r="AV214" s="345">
        <v>16.651</v>
      </c>
      <c r="AW214" s="345">
        <v>15.816000000000001</v>
      </c>
      <c r="AX214"/>
      <c r="AY214"/>
      <c r="AZ214"/>
      <c r="BA214"/>
      <c r="BB214"/>
      <c r="BC214"/>
      <c r="BD214" s="344">
        <v>31.92</v>
      </c>
      <c r="BE214" s="344">
        <v>7.3</v>
      </c>
      <c r="BF214" s="344">
        <v>7.8</v>
      </c>
    </row>
    <row r="215" spans="1:58" x14ac:dyDescent="0.25">
      <c r="A215" s="232">
        <v>40025</v>
      </c>
      <c r="B215" s="344">
        <v>6.41</v>
      </c>
      <c r="C215" s="344">
        <v>5.0999999999999996</v>
      </c>
      <c r="D215"/>
      <c r="E215"/>
      <c r="F215"/>
      <c r="G215"/>
      <c r="H215"/>
      <c r="I215" s="344">
        <v>1.95</v>
      </c>
      <c r="J215"/>
      <c r="K215"/>
      <c r="L215"/>
      <c r="M215"/>
      <c r="N215" s="344">
        <v>21</v>
      </c>
      <c r="O215"/>
      <c r="P215"/>
      <c r="Q215"/>
      <c r="R215" s="347">
        <v>0</v>
      </c>
      <c r="S215" s="345">
        <v>0.47099999999999997</v>
      </c>
      <c r="T215"/>
      <c r="U215"/>
      <c r="V215" s="345">
        <v>6.3E-2</v>
      </c>
      <c r="W215" s="345">
        <v>8.6999999999999994E-2</v>
      </c>
      <c r="X215"/>
      <c r="Y215"/>
      <c r="Z215"/>
      <c r="AA215"/>
      <c r="AB215"/>
      <c r="AC215" s="344">
        <v>28.1</v>
      </c>
      <c r="AD215"/>
      <c r="AE215"/>
      <c r="AF215"/>
      <c r="AG215"/>
      <c r="AH215" s="347">
        <v>56.2</v>
      </c>
      <c r="AI215"/>
      <c r="AJ215" s="347">
        <v>23.6</v>
      </c>
      <c r="AK215"/>
      <c r="AL215" s="347">
        <v>6</v>
      </c>
      <c r="AM215" s="345">
        <v>5.8999999999999997E-2</v>
      </c>
      <c r="AN215"/>
      <c r="AO215" s="347">
        <v>20.7</v>
      </c>
      <c r="AP215" s="405">
        <f t="shared" si="252"/>
        <v>88.858749999999986</v>
      </c>
      <c r="AQ215" s="405">
        <f t="shared" si="252"/>
        <v>0.84562500000000007</v>
      </c>
      <c r="AR215"/>
      <c r="AS215"/>
      <c r="AT215"/>
      <c r="AU215"/>
      <c r="AV215" s="345">
        <v>17.632999999999999</v>
      </c>
      <c r="AW215" s="345">
        <v>16.835000000000001</v>
      </c>
      <c r="AX215"/>
      <c r="AY215"/>
      <c r="AZ215"/>
      <c r="BA215"/>
      <c r="BB215"/>
      <c r="BC215"/>
      <c r="BD215" s="344">
        <v>32.04</v>
      </c>
      <c r="BE215" s="344">
        <v>7.3</v>
      </c>
      <c r="BF215" s="344">
        <v>7.8</v>
      </c>
    </row>
    <row r="216" spans="1:58" x14ac:dyDescent="0.25">
      <c r="A216" s="232">
        <v>40026</v>
      </c>
      <c r="B216" s="344">
        <v>6.39</v>
      </c>
      <c r="C216" s="344">
        <v>5.0999999999999996</v>
      </c>
      <c r="D216"/>
      <c r="E216"/>
      <c r="F216"/>
      <c r="G216"/>
      <c r="H216"/>
      <c r="I216" s="344">
        <v>2.1</v>
      </c>
      <c r="J216"/>
      <c r="K216"/>
      <c r="L216"/>
      <c r="M216"/>
      <c r="N216" s="344">
        <v>32</v>
      </c>
      <c r="O216"/>
      <c r="P216"/>
      <c r="Q216"/>
      <c r="R216" s="347">
        <v>0</v>
      </c>
      <c r="S216" s="345">
        <v>0.52700000000000002</v>
      </c>
      <c r="T216"/>
      <c r="U216"/>
      <c r="V216" s="345">
        <v>9.1999999999999998E-2</v>
      </c>
      <c r="W216" s="345">
        <v>7.3999999999999996E-2</v>
      </c>
      <c r="X216"/>
      <c r="Y216"/>
      <c r="Z216"/>
      <c r="AA216"/>
      <c r="AB216"/>
      <c r="AC216" s="344">
        <v>29.2</v>
      </c>
      <c r="AD216"/>
      <c r="AE216"/>
      <c r="AF216"/>
      <c r="AG216"/>
      <c r="AH216" s="347">
        <v>58.4</v>
      </c>
      <c r="AI216"/>
      <c r="AJ216" s="347">
        <v>24.8</v>
      </c>
      <c r="AK216"/>
      <c r="AL216" s="347">
        <v>6.4</v>
      </c>
      <c r="AM216" s="345">
        <v>7.3999999999999996E-2</v>
      </c>
      <c r="AN216"/>
      <c r="AO216" s="347">
        <v>20.8</v>
      </c>
      <c r="AP216" s="344">
        <v>99.91</v>
      </c>
      <c r="AQ216" s="344">
        <v>0.51</v>
      </c>
      <c r="AR216"/>
      <c r="AS216"/>
      <c r="AT216"/>
      <c r="AU216"/>
      <c r="AV216" s="345">
        <v>18.103000000000002</v>
      </c>
      <c r="AW216" s="345">
        <v>17.36</v>
      </c>
      <c r="AX216"/>
      <c r="AY216"/>
      <c r="AZ216"/>
      <c r="BA216"/>
      <c r="BB216"/>
      <c r="BC216"/>
      <c r="BD216" s="344">
        <v>28.26</v>
      </c>
      <c r="BE216" s="344">
        <v>7.3</v>
      </c>
      <c r="BF216" s="344">
        <v>7.8</v>
      </c>
    </row>
    <row r="217" spans="1:58" x14ac:dyDescent="0.25">
      <c r="A217" s="232">
        <v>40027</v>
      </c>
      <c r="B217" s="344">
        <v>6.34</v>
      </c>
      <c r="C217" s="344">
        <v>5.03</v>
      </c>
      <c r="D217"/>
      <c r="E217"/>
      <c r="F217"/>
      <c r="G217"/>
      <c r="H217"/>
      <c r="I217" s="344">
        <v>2.11</v>
      </c>
      <c r="J217"/>
      <c r="K217"/>
      <c r="L217"/>
      <c r="M217"/>
      <c r="N217" s="344">
        <v>27</v>
      </c>
      <c r="O217"/>
      <c r="P217"/>
      <c r="Q217"/>
      <c r="R217" s="347">
        <v>0</v>
      </c>
      <c r="S217" s="345">
        <v>0.48199999999999998</v>
      </c>
      <c r="T217"/>
      <c r="U217"/>
      <c r="V217" s="345">
        <v>5.5E-2</v>
      </c>
      <c r="W217" s="345">
        <v>2.5999999999999999E-2</v>
      </c>
      <c r="X217"/>
      <c r="Y217"/>
      <c r="Z217"/>
      <c r="AA217"/>
      <c r="AB217"/>
      <c r="AC217" s="344">
        <v>27</v>
      </c>
      <c r="AD217"/>
      <c r="AE217"/>
      <c r="AF217"/>
      <c r="AG217"/>
      <c r="AH217" s="347">
        <v>54</v>
      </c>
      <c r="AI217"/>
      <c r="AJ217" s="347">
        <v>24.6</v>
      </c>
      <c r="AK217"/>
      <c r="AL217" s="347">
        <v>6.6</v>
      </c>
      <c r="AM217" s="345">
        <v>6.3E-2</v>
      </c>
      <c r="AN217"/>
      <c r="AO217" s="347">
        <v>21.5</v>
      </c>
      <c r="AP217" s="344">
        <v>90.6</v>
      </c>
      <c r="AQ217" s="344">
        <v>0.54</v>
      </c>
      <c r="AR217"/>
      <c r="AS217"/>
      <c r="AT217"/>
      <c r="AU217"/>
      <c r="AV217" s="345">
        <v>16.251999999999999</v>
      </c>
      <c r="AW217" s="345">
        <v>15.509</v>
      </c>
      <c r="AX217"/>
      <c r="AY217"/>
      <c r="AZ217"/>
      <c r="BA217"/>
      <c r="BB217"/>
      <c r="BC217"/>
      <c r="BD217" s="344">
        <v>31.54</v>
      </c>
      <c r="BE217" s="344">
        <v>7.3</v>
      </c>
      <c r="BF217" s="344">
        <v>7.8</v>
      </c>
    </row>
    <row r="218" spans="1:58" x14ac:dyDescent="0.25">
      <c r="A218" s="232">
        <v>40028</v>
      </c>
      <c r="B218" s="344">
        <v>6.24</v>
      </c>
      <c r="C218" s="344">
        <v>4.95</v>
      </c>
      <c r="D218"/>
      <c r="E218"/>
      <c r="F218"/>
      <c r="G218"/>
      <c r="H218"/>
      <c r="I218" s="344">
        <v>2.27</v>
      </c>
      <c r="J218"/>
      <c r="K218"/>
      <c r="L218"/>
      <c r="M218"/>
      <c r="N218" s="344">
        <v>26</v>
      </c>
      <c r="O218"/>
      <c r="P218"/>
      <c r="Q218"/>
      <c r="R218" s="347">
        <v>0</v>
      </c>
      <c r="S218" s="345">
        <v>0.498</v>
      </c>
      <c r="T218"/>
      <c r="U218"/>
      <c r="V218" s="345">
        <v>5.2999999999999999E-2</v>
      </c>
      <c r="W218" s="345">
        <v>7.8E-2</v>
      </c>
      <c r="X218"/>
      <c r="Y218"/>
      <c r="Z218"/>
      <c r="AA218"/>
      <c r="AB218"/>
      <c r="AC218" s="344">
        <v>28.1</v>
      </c>
      <c r="AD218"/>
      <c r="AE218"/>
      <c r="AF218"/>
      <c r="AG218"/>
      <c r="AH218" s="347">
        <v>56.2</v>
      </c>
      <c r="AI218"/>
      <c r="AJ218" s="347">
        <v>24.5</v>
      </c>
      <c r="AK218"/>
      <c r="AL218" s="347">
        <v>5.9</v>
      </c>
      <c r="AM218" s="345">
        <v>5.6000000000000001E-2</v>
      </c>
      <c r="AN218"/>
      <c r="AO218" s="347">
        <v>21.6</v>
      </c>
      <c r="AP218" s="344">
        <v>89.08</v>
      </c>
      <c r="AQ218" s="344">
        <v>0.5</v>
      </c>
      <c r="AR218"/>
      <c r="AS218"/>
      <c r="AT218"/>
      <c r="AU218"/>
      <c r="AV218" s="345">
        <v>15.619</v>
      </c>
      <c r="AW218" s="345">
        <v>14.605</v>
      </c>
      <c r="AX218"/>
      <c r="AY218"/>
      <c r="AZ218"/>
      <c r="BA218"/>
      <c r="BB218"/>
      <c r="BC218"/>
      <c r="BD218" s="344">
        <v>30.75</v>
      </c>
      <c r="BE218" s="344">
        <v>7.7</v>
      </c>
      <c r="BF218" s="344">
        <v>8</v>
      </c>
    </row>
    <row r="219" spans="1:58" ht="15.75" thickBot="1" x14ac:dyDescent="0.3">
      <c r="A219" s="232">
        <v>40029</v>
      </c>
      <c r="B219" s="418">
        <f>(B218+B220)/2</f>
        <v>6.3049999999999997</v>
      </c>
      <c r="C219" s="418">
        <f t="shared" ref="C219" si="254">(C218+C220)/2</f>
        <v>5.13</v>
      </c>
      <c r="D219"/>
      <c r="E219"/>
      <c r="F219"/>
      <c r="G219"/>
      <c r="H219"/>
      <c r="I219" s="418">
        <f t="shared" ref="I219" si="255">(I218+I220)/2</f>
        <v>2.12</v>
      </c>
      <c r="J219"/>
      <c r="K219"/>
      <c r="L219"/>
      <c r="M219"/>
      <c r="N219" s="418">
        <f>(N218+N220)/2</f>
        <v>26</v>
      </c>
      <c r="O219"/>
      <c r="P219"/>
      <c r="Q219"/>
      <c r="R219" s="447">
        <f>(R218+R220)/2</f>
        <v>0</v>
      </c>
      <c r="S219" s="448">
        <f t="shared" ref="S219" si="256">(S218+S220)/2</f>
        <v>0.502</v>
      </c>
      <c r="T219"/>
      <c r="U219"/>
      <c r="V219" s="448">
        <f t="shared" ref="V219:W219" si="257">(V218+V220)/2</f>
        <v>5.5500000000000001E-2</v>
      </c>
      <c r="W219" s="448">
        <f t="shared" si="257"/>
        <v>7.5999999999999998E-2</v>
      </c>
      <c r="X219"/>
      <c r="Y219"/>
      <c r="Z219"/>
      <c r="AA219"/>
      <c r="AB219"/>
      <c r="AC219" s="418">
        <f t="shared" ref="AC219" si="258">(AC218+AC220)/2</f>
        <v>28.25</v>
      </c>
      <c r="AD219"/>
      <c r="AE219"/>
      <c r="AF219"/>
      <c r="AG219"/>
      <c r="AH219" s="447">
        <f t="shared" ref="AH219" si="259">(AH218+AH220)/2</f>
        <v>56.5</v>
      </c>
      <c r="AI219"/>
      <c r="AJ219" s="447">
        <f t="shared" ref="AJ219" si="260">(AJ218+AJ220)/2</f>
        <v>24.85</v>
      </c>
      <c r="AK219"/>
      <c r="AL219" s="447">
        <f t="shared" ref="AL219:AM219" si="261">(AL218+AL220)/2</f>
        <v>6.15</v>
      </c>
      <c r="AM219" s="448">
        <f t="shared" si="261"/>
        <v>7.2499999999999995E-2</v>
      </c>
      <c r="AN219"/>
      <c r="AO219" s="447">
        <f t="shared" ref="AO219:AQ219" si="262">(AO218+AO220)/2</f>
        <v>21.4</v>
      </c>
      <c r="AP219" s="448">
        <f t="shared" si="262"/>
        <v>92.75</v>
      </c>
      <c r="AQ219" s="418">
        <f t="shared" si="262"/>
        <v>0.55499999999999994</v>
      </c>
      <c r="AR219"/>
      <c r="AS219"/>
      <c r="AT219"/>
      <c r="AU219"/>
      <c r="AV219" s="365">
        <f t="shared" ref="AV219:AW219" si="263">(AV218+AV220)/2</f>
        <v>16.764499999999998</v>
      </c>
      <c r="AW219" s="365">
        <f t="shared" si="263"/>
        <v>15.7925</v>
      </c>
      <c r="AX219"/>
      <c r="AY219"/>
      <c r="AZ219"/>
      <c r="BA219"/>
      <c r="BB219"/>
      <c r="BC219"/>
      <c r="BD219" s="418">
        <f t="shared" ref="BD219:BF219" si="264">(BD218+BD220)/2</f>
        <v>30.630000000000003</v>
      </c>
      <c r="BE219" s="418">
        <f t="shared" si="264"/>
        <v>7.8000000000000007</v>
      </c>
      <c r="BF219" s="418">
        <f t="shared" si="264"/>
        <v>8</v>
      </c>
    </row>
    <row r="220" spans="1:58" x14ac:dyDescent="0.25">
      <c r="A220" s="232">
        <v>40030</v>
      </c>
      <c r="B220" s="372">
        <v>6.37</v>
      </c>
      <c r="C220" s="372">
        <v>5.31</v>
      </c>
      <c r="D220"/>
      <c r="E220"/>
      <c r="F220"/>
      <c r="G220"/>
      <c r="H220"/>
      <c r="I220" s="372">
        <v>1.97</v>
      </c>
      <c r="J220"/>
      <c r="K220"/>
      <c r="L220"/>
      <c r="M220"/>
      <c r="N220" s="372">
        <v>26</v>
      </c>
      <c r="O220"/>
      <c r="P220"/>
      <c r="Q220"/>
      <c r="R220" s="374">
        <v>0</v>
      </c>
      <c r="S220" s="368">
        <v>0.50600000000000001</v>
      </c>
      <c r="T220"/>
      <c r="U220"/>
      <c r="V220" s="368">
        <v>5.8000000000000003E-2</v>
      </c>
      <c r="W220" s="368">
        <v>7.3999999999999996E-2</v>
      </c>
      <c r="X220"/>
      <c r="Y220"/>
      <c r="Z220"/>
      <c r="AA220"/>
      <c r="AB220"/>
      <c r="AC220" s="372">
        <v>28.4</v>
      </c>
      <c r="AD220"/>
      <c r="AE220"/>
      <c r="AF220"/>
      <c r="AG220"/>
      <c r="AH220" s="374">
        <v>56.8</v>
      </c>
      <c r="AI220"/>
      <c r="AJ220" s="374">
        <v>25.2</v>
      </c>
      <c r="AK220"/>
      <c r="AL220" s="374">
        <v>6.4</v>
      </c>
      <c r="AM220" s="368">
        <v>8.8999999999999996E-2</v>
      </c>
      <c r="AN220"/>
      <c r="AO220" s="374">
        <v>21.2</v>
      </c>
      <c r="AP220" s="372">
        <v>96.42</v>
      </c>
      <c r="AQ220" s="372">
        <v>0.61</v>
      </c>
      <c r="AR220"/>
      <c r="AS220"/>
      <c r="AT220"/>
      <c r="AU220"/>
      <c r="AV220" s="368">
        <v>17.91</v>
      </c>
      <c r="AW220" s="368">
        <v>16.98</v>
      </c>
      <c r="AX220"/>
      <c r="AY220"/>
      <c r="AZ220"/>
      <c r="BA220"/>
      <c r="BB220"/>
      <c r="BC220"/>
      <c r="BD220" s="372">
        <v>30.51</v>
      </c>
      <c r="BE220" s="372">
        <v>7.9</v>
      </c>
      <c r="BF220" s="372">
        <v>8</v>
      </c>
    </row>
    <row r="221" spans="1:58" x14ac:dyDescent="0.25">
      <c r="A221" s="232">
        <v>40031</v>
      </c>
      <c r="B221" s="344">
        <v>6.43</v>
      </c>
      <c r="C221" s="372">
        <v>5.21</v>
      </c>
      <c r="D221"/>
      <c r="E221"/>
      <c r="F221"/>
      <c r="G221"/>
      <c r="H221"/>
      <c r="I221" s="344">
        <v>1.8</v>
      </c>
      <c r="J221"/>
      <c r="K221"/>
      <c r="L221"/>
      <c r="M221"/>
      <c r="N221" s="344">
        <v>23</v>
      </c>
      <c r="O221"/>
      <c r="P221"/>
      <c r="Q221"/>
      <c r="R221" s="347">
        <v>0</v>
      </c>
      <c r="S221" s="345">
        <v>0.48399999999999999</v>
      </c>
      <c r="T221"/>
      <c r="U221"/>
      <c r="V221" s="345">
        <v>5.7000000000000002E-2</v>
      </c>
      <c r="W221" s="345">
        <v>7.9000000000000001E-2</v>
      </c>
      <c r="X221"/>
      <c r="Y221"/>
      <c r="Z221"/>
      <c r="AA221"/>
      <c r="AB221"/>
      <c r="AC221" s="344">
        <v>27.6</v>
      </c>
      <c r="AD221"/>
      <c r="AE221"/>
      <c r="AF221"/>
      <c r="AG221"/>
      <c r="AH221" s="347">
        <v>55.1</v>
      </c>
      <c r="AI221"/>
      <c r="AJ221" s="347">
        <v>24.5</v>
      </c>
      <c r="AK221"/>
      <c r="AL221" s="347">
        <v>6.2</v>
      </c>
      <c r="AM221" s="345">
        <v>5.6000000000000001E-2</v>
      </c>
      <c r="AN221"/>
      <c r="AO221" s="347">
        <v>21.3</v>
      </c>
      <c r="AP221" s="344">
        <v>80.680000000000007</v>
      </c>
      <c r="AQ221" s="344">
        <v>0.8</v>
      </c>
      <c r="AR221"/>
      <c r="AS221"/>
      <c r="AT221"/>
      <c r="AU221"/>
      <c r="AV221" s="345">
        <v>15.1</v>
      </c>
      <c r="AW221" s="345">
        <v>14.081</v>
      </c>
      <c r="AX221"/>
      <c r="AY221"/>
      <c r="AZ221"/>
      <c r="BA221"/>
      <c r="BB221"/>
      <c r="BC221"/>
      <c r="BD221" s="344">
        <v>32.86</v>
      </c>
      <c r="BE221" s="344">
        <v>7.9</v>
      </c>
      <c r="BF221" s="344">
        <v>8</v>
      </c>
    </row>
    <row r="222" spans="1:58" x14ac:dyDescent="0.25">
      <c r="A222" s="232">
        <v>40032</v>
      </c>
      <c r="B222" s="344">
        <v>6.43</v>
      </c>
      <c r="C222" s="344">
        <v>5.22</v>
      </c>
      <c r="D222"/>
      <c r="E222"/>
      <c r="F222"/>
      <c r="G222"/>
      <c r="H222"/>
      <c r="I222" s="344">
        <v>1.79</v>
      </c>
      <c r="J222"/>
      <c r="K222"/>
      <c r="L222"/>
      <c r="M222"/>
      <c r="N222" s="344">
        <v>24</v>
      </c>
      <c r="O222"/>
      <c r="P222"/>
      <c r="Q222"/>
      <c r="R222" s="347">
        <v>0</v>
      </c>
      <c r="S222" s="345">
        <v>0.51600000000000001</v>
      </c>
      <c r="T222"/>
      <c r="U222"/>
      <c r="V222" s="345">
        <v>6.3E-2</v>
      </c>
      <c r="W222" s="345">
        <v>6.8000000000000005E-2</v>
      </c>
      <c r="X222"/>
      <c r="Y222"/>
      <c r="Z222"/>
      <c r="AA222"/>
      <c r="AB222"/>
      <c r="AC222" s="344">
        <v>28.4</v>
      </c>
      <c r="AD222"/>
      <c r="AE222"/>
      <c r="AF222"/>
      <c r="AG222"/>
      <c r="AH222" s="347">
        <v>56.8</v>
      </c>
      <c r="AI222"/>
      <c r="AJ222" s="347">
        <v>24.6</v>
      </c>
      <c r="AK222"/>
      <c r="AL222" s="347">
        <v>6.1</v>
      </c>
      <c r="AM222" s="345">
        <v>6.3E-2</v>
      </c>
      <c r="AN222"/>
      <c r="AO222" s="347">
        <v>21.1</v>
      </c>
      <c r="AP222" s="344">
        <v>77.239999999999995</v>
      </c>
      <c r="AQ222" s="344">
        <v>0.77</v>
      </c>
      <c r="AR222"/>
      <c r="AS222"/>
      <c r="AT222"/>
      <c r="AU222"/>
      <c r="AV222" s="345">
        <v>14.679</v>
      </c>
      <c r="AW222" s="345">
        <v>13.677</v>
      </c>
      <c r="AX222"/>
      <c r="AY222"/>
      <c r="AZ222"/>
      <c r="BA222"/>
      <c r="BB222"/>
      <c r="BC222"/>
      <c r="BD222" s="344">
        <v>34.68</v>
      </c>
      <c r="BE222" s="344">
        <v>7.9</v>
      </c>
      <c r="BF222" s="344">
        <v>8</v>
      </c>
    </row>
    <row r="223" spans="1:58" x14ac:dyDescent="0.25">
      <c r="A223" s="232">
        <v>40033</v>
      </c>
      <c r="B223" s="344">
        <v>6.61</v>
      </c>
      <c r="C223" s="344">
        <v>5.0599999999999996</v>
      </c>
      <c r="D223"/>
      <c r="E223"/>
      <c r="F223"/>
      <c r="G223"/>
      <c r="H223"/>
      <c r="I223" s="344">
        <v>1.76</v>
      </c>
      <c r="J223"/>
      <c r="K223"/>
      <c r="L223"/>
      <c r="M223"/>
      <c r="N223" s="344">
        <v>27</v>
      </c>
      <c r="O223"/>
      <c r="P223"/>
      <c r="Q223"/>
      <c r="R223" s="347">
        <v>0</v>
      </c>
      <c r="S223" s="345">
        <v>0.54100000000000004</v>
      </c>
      <c r="T223"/>
      <c r="U223"/>
      <c r="V223" s="345">
        <v>5.5E-2</v>
      </c>
      <c r="W223" s="345">
        <v>7.4999999999999997E-2</v>
      </c>
      <c r="X223"/>
      <c r="Y223"/>
      <c r="Z223"/>
      <c r="AA223"/>
      <c r="AB223"/>
      <c r="AC223" s="344">
        <v>27.3</v>
      </c>
      <c r="AD223"/>
      <c r="AE223"/>
      <c r="AF223"/>
      <c r="AG223"/>
      <c r="AH223" s="347">
        <v>54.6</v>
      </c>
      <c r="AI223"/>
      <c r="AJ223" s="347">
        <v>24.7</v>
      </c>
      <c r="AK223"/>
      <c r="AL223" s="347">
        <v>6.4</v>
      </c>
      <c r="AM223" s="345">
        <v>4.7E-2</v>
      </c>
      <c r="AN223"/>
      <c r="AO223" s="347">
        <v>20.8</v>
      </c>
      <c r="AP223" s="344">
        <v>73.489999999999995</v>
      </c>
      <c r="AQ223" s="344">
        <v>0.84</v>
      </c>
      <c r="AR223"/>
      <c r="AS223"/>
      <c r="AT223"/>
      <c r="AU223"/>
      <c r="AV223" s="345">
        <v>13.92</v>
      </c>
      <c r="AW223" s="345">
        <v>12.84</v>
      </c>
      <c r="AX223"/>
      <c r="AY223"/>
      <c r="AZ223"/>
      <c r="BA223"/>
      <c r="BB223"/>
      <c r="BC223"/>
      <c r="BD223" s="344">
        <v>32.04</v>
      </c>
      <c r="BE223" s="344">
        <v>7.9</v>
      </c>
      <c r="BF223" s="344">
        <v>8</v>
      </c>
    </row>
    <row r="224" spans="1:58" x14ac:dyDescent="0.25">
      <c r="A224" s="232">
        <v>40034</v>
      </c>
      <c r="B224" s="344">
        <v>6.4</v>
      </c>
      <c r="C224" s="344">
        <v>5.3</v>
      </c>
      <c r="D224"/>
      <c r="E224"/>
      <c r="F224"/>
      <c r="G224"/>
      <c r="H224"/>
      <c r="I224" s="344">
        <v>1.76</v>
      </c>
      <c r="J224"/>
      <c r="K224"/>
      <c r="L224"/>
      <c r="M224"/>
      <c r="N224" s="344">
        <v>25</v>
      </c>
      <c r="O224"/>
      <c r="P224"/>
      <c r="Q224"/>
      <c r="R224" s="347">
        <v>0</v>
      </c>
      <c r="S224" s="345">
        <v>0.49299999999999999</v>
      </c>
      <c r="T224"/>
      <c r="U224"/>
      <c r="V224" s="345">
        <v>6.0999999999999999E-2</v>
      </c>
      <c r="W224" s="345">
        <v>6.3E-2</v>
      </c>
      <c r="X224"/>
      <c r="Y224"/>
      <c r="Z224"/>
      <c r="AA224"/>
      <c r="AB224"/>
      <c r="AC224" s="344">
        <v>28.3</v>
      </c>
      <c r="AD224"/>
      <c r="AE224"/>
      <c r="AF224"/>
      <c r="AG224"/>
      <c r="AH224" s="347">
        <v>56.5</v>
      </c>
      <c r="AI224"/>
      <c r="AJ224" s="347">
        <v>23.3</v>
      </c>
      <c r="AK224"/>
      <c r="AL224" s="347">
        <v>6.2</v>
      </c>
      <c r="AM224" s="345">
        <v>5.7000000000000002E-2</v>
      </c>
      <c r="AN224"/>
      <c r="AO224" s="347">
        <v>20.9</v>
      </c>
      <c r="AP224" s="344">
        <v>75.63</v>
      </c>
      <c r="AQ224" s="344">
        <v>0.9</v>
      </c>
      <c r="AR224"/>
      <c r="AS224"/>
      <c r="AT224"/>
      <c r="AU224"/>
      <c r="AV224" s="345">
        <v>13.96</v>
      </c>
      <c r="AW224" s="345">
        <v>12.93</v>
      </c>
      <c r="AX224"/>
      <c r="AY224"/>
      <c r="AZ224"/>
      <c r="BA224"/>
      <c r="BB224"/>
      <c r="BC224"/>
      <c r="BD224" s="344">
        <v>30.04</v>
      </c>
      <c r="BE224" s="344">
        <v>7.9</v>
      </c>
      <c r="BF224" s="344">
        <v>8</v>
      </c>
    </row>
    <row r="225" spans="1:58" x14ac:dyDescent="0.25">
      <c r="A225" s="232">
        <v>40035</v>
      </c>
      <c r="B225" s="344">
        <v>6.69</v>
      </c>
      <c r="C225" s="344">
        <v>5.49</v>
      </c>
      <c r="D225"/>
      <c r="E225"/>
      <c r="F225"/>
      <c r="G225"/>
      <c r="H225"/>
      <c r="I225" s="344">
        <v>1.71</v>
      </c>
      <c r="J225"/>
      <c r="K225"/>
      <c r="L225"/>
      <c r="M225"/>
      <c r="N225" s="344">
        <v>19</v>
      </c>
      <c r="O225"/>
      <c r="P225"/>
      <c r="Q225"/>
      <c r="R225" s="347">
        <v>0</v>
      </c>
      <c r="S225" s="345">
        <v>0.48899999999999999</v>
      </c>
      <c r="T225"/>
      <c r="U225"/>
      <c r="V225" s="345">
        <v>5.3999999999999999E-2</v>
      </c>
      <c r="W225" s="345">
        <v>0.18</v>
      </c>
      <c r="X225"/>
      <c r="Y225"/>
      <c r="Z225"/>
      <c r="AA225"/>
      <c r="AB225"/>
      <c r="AC225" s="344">
        <v>40.200000000000003</v>
      </c>
      <c r="AD225"/>
      <c r="AE225"/>
      <c r="AF225"/>
      <c r="AG225"/>
      <c r="AH225" s="347">
        <v>80.400000000000006</v>
      </c>
      <c r="AI225"/>
      <c r="AJ225" s="347">
        <v>22.4</v>
      </c>
      <c r="AK225"/>
      <c r="AL225" s="347">
        <v>5.8</v>
      </c>
      <c r="AM225" s="345">
        <v>4.9000000000000002E-2</v>
      </c>
      <c r="AN225"/>
      <c r="AO225" s="347">
        <v>20.100000000000001</v>
      </c>
      <c r="AP225" s="344">
        <v>69.52</v>
      </c>
      <c r="AQ225" s="344">
        <v>0.95</v>
      </c>
      <c r="AR225"/>
      <c r="AS225"/>
      <c r="AT225"/>
      <c r="AU225"/>
      <c r="AV225" s="345">
        <v>12.903</v>
      </c>
      <c r="AW225" s="345">
        <v>11.884</v>
      </c>
      <c r="AX225"/>
      <c r="AY225"/>
      <c r="AZ225"/>
      <c r="BA225"/>
      <c r="BB225"/>
      <c r="BC225"/>
      <c r="BD225" s="344">
        <v>31.92</v>
      </c>
      <c r="BE225" s="344">
        <v>7.9</v>
      </c>
      <c r="BF225" s="344">
        <v>8.1999999999999993</v>
      </c>
    </row>
    <row r="226" spans="1:58" x14ac:dyDescent="0.25">
      <c r="A226" s="232">
        <v>40036</v>
      </c>
      <c r="B226" s="405">
        <f t="shared" ref="B226:C226" si="265">(B225+B227)/2</f>
        <v>6.5050000000000008</v>
      </c>
      <c r="C226" s="405">
        <f t="shared" si="265"/>
        <v>5.2549999999999999</v>
      </c>
      <c r="D226"/>
      <c r="E226"/>
      <c r="F226"/>
      <c r="G226"/>
      <c r="H226"/>
      <c r="I226" s="405">
        <f t="shared" ref="I226" si="266">(I225+I227)/2</f>
        <v>1.6850000000000001</v>
      </c>
      <c r="J226"/>
      <c r="K226"/>
      <c r="L226"/>
      <c r="M226"/>
      <c r="N226" s="405">
        <f t="shared" ref="N226" si="267">(N225+N227)/2</f>
        <v>18.5</v>
      </c>
      <c r="O226"/>
      <c r="P226"/>
      <c r="Q226"/>
      <c r="R226" s="406">
        <f t="shared" ref="R226:S226" si="268">(R225+R227)/2</f>
        <v>0</v>
      </c>
      <c r="S226" s="407">
        <f t="shared" si="268"/>
        <v>0.50849999999999995</v>
      </c>
      <c r="T226"/>
      <c r="U226"/>
      <c r="V226" s="407">
        <f t="shared" ref="V226:W226" si="269">(V225+V227)/2</f>
        <v>5.2499999999999998E-2</v>
      </c>
      <c r="W226" s="407">
        <f t="shared" si="269"/>
        <v>0.24249999999999999</v>
      </c>
      <c r="X226"/>
      <c r="Y226"/>
      <c r="Z226"/>
      <c r="AA226"/>
      <c r="AB226"/>
      <c r="AC226" s="405">
        <f t="shared" ref="AC226" si="270">(AC225+AC227)/2</f>
        <v>39.650000000000006</v>
      </c>
      <c r="AD226"/>
      <c r="AE226"/>
      <c r="AF226"/>
      <c r="AG226"/>
      <c r="AH226" s="406">
        <f t="shared" ref="AH226" si="271">(AH225+AH227)/2</f>
        <v>79.300000000000011</v>
      </c>
      <c r="AI226"/>
      <c r="AJ226" s="406">
        <f t="shared" ref="AJ226" si="272">(AJ225+AJ227)/2</f>
        <v>23.15</v>
      </c>
      <c r="AK226"/>
      <c r="AL226" s="406">
        <f t="shared" ref="AL226:AM226" si="273">(AL225+AL227)/2</f>
        <v>6</v>
      </c>
      <c r="AM226" s="407">
        <f t="shared" si="273"/>
        <v>5.8000000000000003E-2</v>
      </c>
      <c r="AN226"/>
      <c r="AO226" s="405">
        <f t="shared" ref="AO226:AQ226" si="274">(AO225+AO227)/2</f>
        <v>19.75</v>
      </c>
      <c r="AP226" s="405">
        <f t="shared" si="274"/>
        <v>73.81</v>
      </c>
      <c r="AQ226" s="405">
        <f t="shared" si="274"/>
        <v>0.97499999999999998</v>
      </c>
      <c r="AR226"/>
      <c r="AS226"/>
      <c r="AT226"/>
      <c r="AU226"/>
      <c r="AV226" s="345">
        <f t="shared" ref="AV226:AW226" si="275">(AV225+AV227)/2</f>
        <v>13.6485</v>
      </c>
      <c r="AW226" s="345">
        <f t="shared" si="275"/>
        <v>12.613</v>
      </c>
      <c r="AX226"/>
      <c r="AY226"/>
      <c r="AZ226"/>
      <c r="BA226"/>
      <c r="BB226"/>
      <c r="BC226"/>
      <c r="BD226" s="405">
        <f t="shared" ref="BD226:BF226" si="276">(BD225+BD227)/2</f>
        <v>33.865000000000002</v>
      </c>
      <c r="BE226" s="405">
        <f t="shared" si="276"/>
        <v>7.9</v>
      </c>
      <c r="BF226" s="405">
        <f t="shared" si="276"/>
        <v>8.1999999999999993</v>
      </c>
    </row>
    <row r="227" spans="1:58" x14ac:dyDescent="0.25">
      <c r="A227" s="232">
        <v>40037</v>
      </c>
      <c r="B227" s="344">
        <v>6.32</v>
      </c>
      <c r="C227" s="344">
        <v>5.0199999999999996</v>
      </c>
      <c r="D227"/>
      <c r="E227"/>
      <c r="F227"/>
      <c r="G227"/>
      <c r="H227"/>
      <c r="I227" s="344">
        <v>1.66</v>
      </c>
      <c r="J227"/>
      <c r="K227"/>
      <c r="L227"/>
      <c r="M227"/>
      <c r="N227" s="344">
        <v>18</v>
      </c>
      <c r="O227"/>
      <c r="P227"/>
      <c r="Q227"/>
      <c r="R227" s="347">
        <v>0</v>
      </c>
      <c r="S227" s="345">
        <v>0.52800000000000002</v>
      </c>
      <c r="T227"/>
      <c r="U227"/>
      <c r="V227" s="345">
        <v>5.0999999999999997E-2</v>
      </c>
      <c r="W227" s="345">
        <v>0.30499999999999999</v>
      </c>
      <c r="X227"/>
      <c r="Y227"/>
      <c r="Z227"/>
      <c r="AA227"/>
      <c r="AB227"/>
      <c r="AC227" s="344">
        <v>39.1</v>
      </c>
      <c r="AD227"/>
      <c r="AE227"/>
      <c r="AF227"/>
      <c r="AG227"/>
      <c r="AH227" s="347">
        <v>78.2</v>
      </c>
      <c r="AI227"/>
      <c r="AJ227" s="347">
        <v>23.9</v>
      </c>
      <c r="AK227"/>
      <c r="AL227" s="347">
        <v>6.2</v>
      </c>
      <c r="AM227" s="345">
        <v>6.7000000000000004E-2</v>
      </c>
      <c r="AN227"/>
      <c r="AO227" s="347">
        <v>19.399999999999999</v>
      </c>
      <c r="AP227" s="344">
        <v>78.099999999999994</v>
      </c>
      <c r="AQ227" s="344">
        <v>1</v>
      </c>
      <c r="AR227"/>
      <c r="AS227"/>
      <c r="AT227"/>
      <c r="AU227"/>
      <c r="AV227" s="345">
        <v>14.394</v>
      </c>
      <c r="AW227" s="345">
        <v>13.342000000000001</v>
      </c>
      <c r="AX227"/>
      <c r="AY227"/>
      <c r="AZ227"/>
      <c r="BA227"/>
      <c r="BB227"/>
      <c r="BC227"/>
      <c r="BD227" s="344">
        <v>35.81</v>
      </c>
      <c r="BE227" s="344">
        <v>7.9</v>
      </c>
      <c r="BF227" s="344">
        <v>8.1999999999999993</v>
      </c>
    </row>
    <row r="228" spans="1:58" x14ac:dyDescent="0.25">
      <c r="A228" s="232">
        <v>40038</v>
      </c>
      <c r="B228" s="344">
        <v>6.65</v>
      </c>
      <c r="C228" s="372">
        <v>5.15</v>
      </c>
      <c r="D228"/>
      <c r="E228"/>
      <c r="F228"/>
      <c r="G228"/>
      <c r="H228"/>
      <c r="I228" s="344">
        <v>1.6</v>
      </c>
      <c r="J228"/>
      <c r="K228"/>
      <c r="L228"/>
      <c r="M228"/>
      <c r="N228" s="344">
        <v>27</v>
      </c>
      <c r="O228"/>
      <c r="P228"/>
      <c r="Q228"/>
      <c r="R228" s="347">
        <v>0</v>
      </c>
      <c r="S228" s="345">
        <v>0.51800000000000002</v>
      </c>
      <c r="T228"/>
      <c r="U228"/>
      <c r="V228" s="345">
        <v>5.0999999999999997E-2</v>
      </c>
      <c r="W228" s="345">
        <v>0.30199999999999999</v>
      </c>
      <c r="X228"/>
      <c r="Y228"/>
      <c r="Z228"/>
      <c r="AA228"/>
      <c r="AB228"/>
      <c r="AC228" s="344">
        <v>36.799999999999997</v>
      </c>
      <c r="AD228"/>
      <c r="AE228"/>
      <c r="AF228"/>
      <c r="AG228"/>
      <c r="AH228" s="347">
        <v>73.599999999999994</v>
      </c>
      <c r="AI228"/>
      <c r="AJ228" s="347">
        <v>23.9</v>
      </c>
      <c r="AK228"/>
      <c r="AL228" s="347">
        <v>6.1</v>
      </c>
      <c r="AM228" s="345">
        <v>5.8000000000000003E-2</v>
      </c>
      <c r="AN228"/>
      <c r="AO228" s="347">
        <v>18.7</v>
      </c>
      <c r="AP228" s="344">
        <v>73.819999999999993</v>
      </c>
      <c r="AQ228" s="344">
        <v>1</v>
      </c>
      <c r="AR228"/>
      <c r="AS228"/>
      <c r="AT228"/>
      <c r="AU228"/>
      <c r="AV228" s="368">
        <v>13.86</v>
      </c>
      <c r="AW228" s="368">
        <v>12.87</v>
      </c>
      <c r="AX228"/>
      <c r="AY228"/>
      <c r="AZ228"/>
      <c r="BA228"/>
      <c r="BB228"/>
      <c r="BC228"/>
      <c r="BD228" s="344">
        <v>31.91</v>
      </c>
      <c r="BE228" s="344">
        <v>7.6</v>
      </c>
      <c r="BF228" s="344">
        <v>7.8</v>
      </c>
    </row>
    <row r="229" spans="1:58" x14ac:dyDescent="0.25">
      <c r="A229" s="232">
        <v>40039</v>
      </c>
      <c r="B229" s="344">
        <v>6.67</v>
      </c>
      <c r="C229" s="344">
        <v>5.17</v>
      </c>
      <c r="D229"/>
      <c r="E229"/>
      <c r="F229"/>
      <c r="G229"/>
      <c r="H229"/>
      <c r="I229" s="344">
        <v>1.85</v>
      </c>
      <c r="J229"/>
      <c r="K229"/>
      <c r="L229"/>
      <c r="M229"/>
      <c r="N229" s="344">
        <v>22</v>
      </c>
      <c r="O229"/>
      <c r="P229"/>
      <c r="Q229"/>
      <c r="R229" s="347">
        <v>0</v>
      </c>
      <c r="S229" s="345">
        <v>0.51200000000000001</v>
      </c>
      <c r="T229"/>
      <c r="U229"/>
      <c r="V229" s="345">
        <v>6.2E-2</v>
      </c>
      <c r="W229" s="345">
        <v>0.33400000000000002</v>
      </c>
      <c r="X229"/>
      <c r="Y229"/>
      <c r="Z229"/>
      <c r="AA229"/>
      <c r="AB229"/>
      <c r="AC229" s="344">
        <v>35.700000000000003</v>
      </c>
      <c r="AD229"/>
      <c r="AE229"/>
      <c r="AF229"/>
      <c r="AG229"/>
      <c r="AH229" s="347">
        <v>71.400000000000006</v>
      </c>
      <c r="AI229"/>
      <c r="AJ229" s="347">
        <v>25</v>
      </c>
      <c r="AK229"/>
      <c r="AL229" s="347">
        <v>8.9</v>
      </c>
      <c r="AM229" s="345">
        <v>0.10299999999999999</v>
      </c>
      <c r="AN229"/>
      <c r="AO229" s="347">
        <v>18.399999999999999</v>
      </c>
      <c r="AP229" s="344">
        <v>75.3</v>
      </c>
      <c r="AQ229" s="344">
        <v>0.84</v>
      </c>
      <c r="AR229"/>
      <c r="AS229"/>
      <c r="AT229"/>
      <c r="AU229"/>
      <c r="AV229" s="345">
        <v>13.909000000000001</v>
      </c>
      <c r="AW229" s="345">
        <v>12.667999999999999</v>
      </c>
      <c r="AX229"/>
      <c r="AY229"/>
      <c r="AZ229"/>
      <c r="BA229"/>
      <c r="BB229"/>
      <c r="BC229"/>
      <c r="BD229" s="344">
        <v>32.39</v>
      </c>
      <c r="BE229" s="344">
        <v>7.8</v>
      </c>
      <c r="BF229" s="344">
        <v>7.3</v>
      </c>
    </row>
    <row r="230" spans="1:58" x14ac:dyDescent="0.25">
      <c r="A230" s="232">
        <v>40040</v>
      </c>
      <c r="B230" s="344">
        <v>6.23</v>
      </c>
      <c r="C230" s="344">
        <v>5.21</v>
      </c>
      <c r="D230"/>
      <c r="E230"/>
      <c r="F230"/>
      <c r="G230"/>
      <c r="H230"/>
      <c r="I230" s="344">
        <v>1.83</v>
      </c>
      <c r="J230"/>
      <c r="K230"/>
      <c r="L230"/>
      <c r="M230"/>
      <c r="N230" s="344">
        <v>23</v>
      </c>
      <c r="O230"/>
      <c r="P230"/>
      <c r="Q230"/>
      <c r="R230" s="347">
        <v>0</v>
      </c>
      <c r="S230" s="345">
        <v>0.501</v>
      </c>
      <c r="T230"/>
      <c r="U230"/>
      <c r="V230" s="345">
        <v>6.3E-2</v>
      </c>
      <c r="W230" s="345">
        <v>0.315</v>
      </c>
      <c r="X230"/>
      <c r="Y230"/>
      <c r="Z230"/>
      <c r="AA230"/>
      <c r="AB230"/>
      <c r="AC230" s="344">
        <v>36.200000000000003</v>
      </c>
      <c r="AD230"/>
      <c r="AE230"/>
      <c r="AF230"/>
      <c r="AG230"/>
      <c r="AH230" s="347">
        <v>72.400000000000006</v>
      </c>
      <c r="AI230"/>
      <c r="AJ230" s="347">
        <v>24.7</v>
      </c>
      <c r="AK230"/>
      <c r="AL230" s="347">
        <v>8.6999999999999993</v>
      </c>
      <c r="AM230" s="345">
        <v>0.65</v>
      </c>
      <c r="AN230"/>
      <c r="AO230" s="347">
        <v>18.3</v>
      </c>
      <c r="AP230" s="344">
        <v>74.900000000000006</v>
      </c>
      <c r="AQ230" s="344">
        <v>0.81</v>
      </c>
      <c r="AR230"/>
      <c r="AS230"/>
      <c r="AT230"/>
      <c r="AU230"/>
      <c r="AV230" s="345">
        <v>13.884</v>
      </c>
      <c r="AW230" s="345">
        <v>12.877000000000001</v>
      </c>
      <c r="AX230"/>
      <c r="AY230"/>
      <c r="AZ230"/>
      <c r="BA230"/>
      <c r="BB230"/>
      <c r="BC230"/>
      <c r="BD230" s="344">
        <v>31.45</v>
      </c>
      <c r="BE230" s="344">
        <v>7.5</v>
      </c>
      <c r="BF230" s="344">
        <v>7.2</v>
      </c>
    </row>
    <row r="231" spans="1:58" x14ac:dyDescent="0.25">
      <c r="A231" s="232">
        <v>40041</v>
      </c>
      <c r="B231" s="344">
        <v>6.4</v>
      </c>
      <c r="C231" s="344">
        <v>5.21</v>
      </c>
      <c r="D231"/>
      <c r="E231"/>
      <c r="F231"/>
      <c r="G231"/>
      <c r="H231"/>
      <c r="I231" s="344">
        <v>1.81</v>
      </c>
      <c r="J231"/>
      <c r="K231"/>
      <c r="L231"/>
      <c r="M231"/>
      <c r="N231" s="344">
        <v>27</v>
      </c>
      <c r="O231"/>
      <c r="P231"/>
      <c r="Q231"/>
      <c r="R231" s="347">
        <v>0</v>
      </c>
      <c r="S231" s="345">
        <v>0.47599999999999998</v>
      </c>
      <c r="T231"/>
      <c r="U231"/>
      <c r="V231" s="345">
        <v>5.7000000000000002E-2</v>
      </c>
      <c r="W231" s="345">
        <v>0.253</v>
      </c>
      <c r="X231"/>
      <c r="Y231"/>
      <c r="Z231"/>
      <c r="AA231"/>
      <c r="AB231"/>
      <c r="AC231" s="344">
        <v>32.6</v>
      </c>
      <c r="AD231"/>
      <c r="AE231"/>
      <c r="AF231"/>
      <c r="AG231"/>
      <c r="AH231" s="347">
        <v>65.2</v>
      </c>
      <c r="AI231"/>
      <c r="AJ231" s="347">
        <v>23.4</v>
      </c>
      <c r="AK231"/>
      <c r="AL231" s="347">
        <v>7.2</v>
      </c>
      <c r="AM231" s="345">
        <v>5.7000000000000002E-2</v>
      </c>
      <c r="AN231"/>
      <c r="AO231" s="347">
        <v>18.3</v>
      </c>
      <c r="AP231" s="405">
        <f>(AP229+AP230)/2</f>
        <v>75.099999999999994</v>
      </c>
      <c r="AQ231" s="344">
        <v>0.86</v>
      </c>
      <c r="AR231"/>
      <c r="AS231"/>
      <c r="AT231"/>
      <c r="AU231"/>
      <c r="AV231" s="345">
        <v>13.494999999999999</v>
      </c>
      <c r="AW231" s="345">
        <v>12.375999999999999</v>
      </c>
      <c r="AX231"/>
      <c r="AY231"/>
      <c r="AZ231"/>
      <c r="BA231"/>
      <c r="BB231"/>
      <c r="BC231"/>
      <c r="BD231" s="405">
        <f>(BD229+BD230)/2</f>
        <v>31.92</v>
      </c>
      <c r="BE231" s="344">
        <v>7.5</v>
      </c>
      <c r="BF231" s="344">
        <v>7.1</v>
      </c>
    </row>
    <row r="232" spans="1:58" x14ac:dyDescent="0.25">
      <c r="A232" s="232">
        <v>40042</v>
      </c>
      <c r="B232" s="405">
        <f t="shared" ref="B232" si="277">(B230+B231)/2</f>
        <v>6.3150000000000004</v>
      </c>
      <c r="C232" s="405">
        <f>(C230+C231)/2</f>
        <v>5.21</v>
      </c>
      <c r="D232"/>
      <c r="E232"/>
      <c r="F232"/>
      <c r="G232"/>
      <c r="H232"/>
      <c r="I232" s="405">
        <f t="shared" ref="I232" si="278">(I230+I231)/2</f>
        <v>1.82</v>
      </c>
      <c r="J232"/>
      <c r="K232"/>
      <c r="L232"/>
      <c r="M232"/>
      <c r="N232" s="405">
        <f t="shared" ref="N232" si="279">(N230+N231)/2</f>
        <v>25</v>
      </c>
      <c r="O232"/>
      <c r="P232"/>
      <c r="Q232"/>
      <c r="R232" s="406">
        <f t="shared" ref="R232:S232" si="280">(R230+R231)/2</f>
        <v>0</v>
      </c>
      <c r="S232" s="407">
        <f t="shared" si="280"/>
        <v>0.48849999999999999</v>
      </c>
      <c r="T232"/>
      <c r="U232"/>
      <c r="V232" s="407">
        <f t="shared" ref="V232:W232" si="281">(V230+V231)/2</f>
        <v>0.06</v>
      </c>
      <c r="W232" s="407">
        <f t="shared" si="281"/>
        <v>0.28400000000000003</v>
      </c>
      <c r="X232"/>
      <c r="Y232"/>
      <c r="Z232"/>
      <c r="AA232"/>
      <c r="AB232"/>
      <c r="AC232" s="405">
        <f t="shared" ref="AC232" si="282">(AC230+AC231)/2</f>
        <v>34.400000000000006</v>
      </c>
      <c r="AD232"/>
      <c r="AE232"/>
      <c r="AF232"/>
      <c r="AG232"/>
      <c r="AH232" s="406">
        <f t="shared" ref="AH232" si="283">(AH230+AH231)/2</f>
        <v>68.800000000000011</v>
      </c>
      <c r="AI232"/>
      <c r="AJ232" s="406">
        <f t="shared" ref="AJ232" si="284">(AJ230+AJ231)/2</f>
        <v>24.049999999999997</v>
      </c>
      <c r="AK232"/>
      <c r="AL232" s="406">
        <f t="shared" ref="AL232:AM232" si="285">(AL230+AL231)/2</f>
        <v>7.9499999999999993</v>
      </c>
      <c r="AM232" s="407">
        <f t="shared" si="285"/>
        <v>0.35350000000000004</v>
      </c>
      <c r="AN232"/>
      <c r="AO232" s="405">
        <f t="shared" ref="AO232:AQ232" si="286">(AO230+AO231)/2</f>
        <v>18.3</v>
      </c>
      <c r="AP232" s="405">
        <f t="shared" si="286"/>
        <v>75</v>
      </c>
      <c r="AQ232" s="405">
        <f t="shared" si="286"/>
        <v>0.83499999999999996</v>
      </c>
      <c r="AR232"/>
      <c r="AS232"/>
      <c r="AT232"/>
      <c r="AU232"/>
      <c r="AV232" s="345">
        <v>14.11</v>
      </c>
      <c r="AW232" s="345">
        <v>13.18</v>
      </c>
      <c r="AX232"/>
      <c r="AY232"/>
      <c r="AZ232"/>
      <c r="BA232"/>
      <c r="BB232"/>
      <c r="BC232"/>
      <c r="BD232" s="405">
        <f>(BD230+BD231)/2</f>
        <v>31.685000000000002</v>
      </c>
      <c r="BE232" s="405">
        <f>(BE230+BE231)/2</f>
        <v>7.5</v>
      </c>
      <c r="BF232" s="405">
        <f>(BF230+BF231)/2</f>
        <v>7.15</v>
      </c>
    </row>
    <row r="233" spans="1:58" x14ac:dyDescent="0.25">
      <c r="A233" s="232">
        <v>40043</v>
      </c>
      <c r="B233" s="405">
        <f t="shared" ref="B233" si="287">(B234+B235)/2</f>
        <v>6.67</v>
      </c>
      <c r="C233" s="405">
        <f>(C234+C235)/2</f>
        <v>5.2050000000000001</v>
      </c>
      <c r="D233"/>
      <c r="E233"/>
      <c r="F233"/>
      <c r="G233"/>
      <c r="H233"/>
      <c r="I233" s="405">
        <f t="shared" ref="I233" si="288">(I234+I235)/2</f>
        <v>1.7450000000000001</v>
      </c>
      <c r="J233"/>
      <c r="K233"/>
      <c r="L233"/>
      <c r="M233"/>
      <c r="N233" s="405">
        <f t="shared" ref="N233" si="289">(N234+N235)/2</f>
        <v>19.5</v>
      </c>
      <c r="O233"/>
      <c r="P233"/>
      <c r="Q233"/>
      <c r="R233" s="406">
        <f t="shared" ref="R233:S233" si="290">(R234+R235)/2</f>
        <v>0</v>
      </c>
      <c r="S233" s="407">
        <f t="shared" si="290"/>
        <v>0.45650000000000002</v>
      </c>
      <c r="T233"/>
      <c r="U233"/>
      <c r="V233" s="407">
        <f t="shared" ref="V233:W233" si="291">(V234+V235)/2</f>
        <v>5.45E-2</v>
      </c>
      <c r="W233" s="407">
        <f t="shared" si="291"/>
        <v>0.28399999999999997</v>
      </c>
      <c r="X233"/>
      <c r="Y233"/>
      <c r="Z233"/>
      <c r="AA233"/>
      <c r="AB233"/>
      <c r="AC233" s="405">
        <f t="shared" ref="AC233" si="292">(AC234+AC235)/2</f>
        <v>43.1</v>
      </c>
      <c r="AD233"/>
      <c r="AE233"/>
      <c r="AF233"/>
      <c r="AG233"/>
      <c r="AH233" s="406">
        <f t="shared" ref="AH233" si="293">(AH234+AH235)/2</f>
        <v>46.1</v>
      </c>
      <c r="AI233"/>
      <c r="AJ233" s="406">
        <f t="shared" ref="AJ233" si="294">(AJ234+AJ235)/2</f>
        <v>23.1</v>
      </c>
      <c r="AK233"/>
      <c r="AL233" s="406">
        <f t="shared" ref="AL233:AM233" si="295">(AL234+AL235)/2</f>
        <v>8.15</v>
      </c>
      <c r="AM233" s="407">
        <f t="shared" si="295"/>
        <v>0.06</v>
      </c>
      <c r="AN233"/>
      <c r="AO233" s="405">
        <f t="shared" ref="AO233:AQ233" si="296">(AO234+AO235)/2</f>
        <v>18.75</v>
      </c>
      <c r="AP233" s="405">
        <f t="shared" si="296"/>
        <v>75.13</v>
      </c>
      <c r="AQ233" s="405">
        <f t="shared" si="296"/>
        <v>0.97500000000000009</v>
      </c>
      <c r="AR233"/>
      <c r="AS233"/>
      <c r="AT233"/>
      <c r="AU233"/>
      <c r="AV233" s="345">
        <v>17.167000000000002</v>
      </c>
      <c r="AW233" s="345">
        <v>12.247</v>
      </c>
      <c r="AX233"/>
      <c r="AY233"/>
      <c r="AZ233"/>
      <c r="BA233"/>
      <c r="BB233"/>
      <c r="BC233"/>
      <c r="BD233" s="405">
        <f t="shared" ref="BD233:BF233" si="297">(BD234+BD235)/2</f>
        <v>31.57</v>
      </c>
      <c r="BE233" s="405">
        <f t="shared" si="297"/>
        <v>7.5</v>
      </c>
      <c r="BF233" s="405">
        <f t="shared" si="297"/>
        <v>7.25</v>
      </c>
    </row>
    <row r="234" spans="1:58" x14ac:dyDescent="0.25">
      <c r="A234" s="232">
        <v>40044</v>
      </c>
      <c r="B234" s="344">
        <v>6.81</v>
      </c>
      <c r="C234" s="344">
        <v>5.26</v>
      </c>
      <c r="D234"/>
      <c r="E234"/>
      <c r="F234"/>
      <c r="G234"/>
      <c r="H234"/>
      <c r="I234" s="344">
        <v>1.73</v>
      </c>
      <c r="J234"/>
      <c r="K234"/>
      <c r="L234"/>
      <c r="M234"/>
      <c r="N234" s="344">
        <v>21</v>
      </c>
      <c r="O234"/>
      <c r="P234"/>
      <c r="Q234"/>
      <c r="R234" s="347">
        <v>0</v>
      </c>
      <c r="S234" s="345">
        <v>0.46200000000000002</v>
      </c>
      <c r="T234"/>
      <c r="U234"/>
      <c r="V234" s="345">
        <v>5.2999999999999999E-2</v>
      </c>
      <c r="W234" s="345">
        <v>0.224</v>
      </c>
      <c r="X234"/>
      <c r="Y234"/>
      <c r="Z234"/>
      <c r="AA234"/>
      <c r="AB234"/>
      <c r="AC234" s="344">
        <v>44.2</v>
      </c>
      <c r="AD234"/>
      <c r="AE234"/>
      <c r="AF234"/>
      <c r="AG234"/>
      <c r="AH234" s="347">
        <v>8.3000000000000007</v>
      </c>
      <c r="AI234"/>
      <c r="AJ234" s="347">
        <v>23.6</v>
      </c>
      <c r="AK234"/>
      <c r="AL234" s="347">
        <v>8.4</v>
      </c>
      <c r="AM234" s="345">
        <v>6.6000000000000003E-2</v>
      </c>
      <c r="AN234"/>
      <c r="AO234" s="347">
        <v>19</v>
      </c>
      <c r="AP234" s="344">
        <v>75.87</v>
      </c>
      <c r="AQ234" s="344">
        <v>1.08</v>
      </c>
      <c r="AR234"/>
      <c r="AS234"/>
      <c r="AT234"/>
      <c r="AU234"/>
      <c r="AV234" s="345">
        <v>15.864000000000001</v>
      </c>
      <c r="AW234" s="345">
        <v>12.853999999999999</v>
      </c>
      <c r="AX234"/>
      <c r="AY234"/>
      <c r="AZ234"/>
      <c r="BA234"/>
      <c r="BB234"/>
      <c r="BC234"/>
      <c r="BD234" s="344">
        <v>31.69</v>
      </c>
      <c r="BE234" s="344">
        <v>7.5</v>
      </c>
      <c r="BF234" s="344">
        <v>7.1</v>
      </c>
    </row>
    <row r="235" spans="1:58" x14ac:dyDescent="0.25">
      <c r="A235" s="232">
        <v>40045</v>
      </c>
      <c r="B235" s="344">
        <v>6.53</v>
      </c>
      <c r="C235" s="372">
        <v>5.15</v>
      </c>
      <c r="D235"/>
      <c r="E235"/>
      <c r="F235"/>
      <c r="G235"/>
      <c r="H235"/>
      <c r="I235" s="344">
        <v>1.76</v>
      </c>
      <c r="J235"/>
      <c r="K235"/>
      <c r="L235"/>
      <c r="M235"/>
      <c r="N235" s="344">
        <v>18</v>
      </c>
      <c r="O235"/>
      <c r="P235"/>
      <c r="Q235"/>
      <c r="R235" s="347">
        <v>0</v>
      </c>
      <c r="S235" s="345">
        <v>0.45100000000000001</v>
      </c>
      <c r="T235"/>
      <c r="U235"/>
      <c r="V235" s="345">
        <v>5.6000000000000001E-2</v>
      </c>
      <c r="W235" s="345">
        <v>0.34399999999999997</v>
      </c>
      <c r="X235"/>
      <c r="Y235"/>
      <c r="Z235"/>
      <c r="AA235"/>
      <c r="AB235"/>
      <c r="AC235" s="344">
        <v>42</v>
      </c>
      <c r="AD235"/>
      <c r="AE235"/>
      <c r="AF235"/>
      <c r="AG235"/>
      <c r="AH235" s="347">
        <v>83.9</v>
      </c>
      <c r="AI235"/>
      <c r="AJ235" s="347">
        <v>22.6</v>
      </c>
      <c r="AK235"/>
      <c r="AL235" s="347">
        <v>7.9</v>
      </c>
      <c r="AM235" s="345">
        <v>5.3999999999999999E-2</v>
      </c>
      <c r="AN235"/>
      <c r="AO235" s="347">
        <v>18.5</v>
      </c>
      <c r="AP235" s="344">
        <v>74.39</v>
      </c>
      <c r="AQ235" s="344">
        <v>0.87</v>
      </c>
      <c r="AR235"/>
      <c r="AS235"/>
      <c r="AT235"/>
      <c r="AU235"/>
      <c r="AV235" s="345">
        <f>(AV234+AV236)/2</f>
        <v>14.813000000000001</v>
      </c>
      <c r="AW235" s="345">
        <f>(AW234+AW236)/2</f>
        <v>12.734999999999999</v>
      </c>
      <c r="AX235"/>
      <c r="AY235"/>
      <c r="AZ235"/>
      <c r="BA235"/>
      <c r="BB235"/>
      <c r="BC235"/>
      <c r="BD235" s="344">
        <v>31.45</v>
      </c>
      <c r="BE235" s="344">
        <v>7.5</v>
      </c>
      <c r="BF235" s="344">
        <v>7.4</v>
      </c>
    </row>
    <row r="236" spans="1:58" x14ac:dyDescent="0.25">
      <c r="A236" s="232">
        <v>40046</v>
      </c>
      <c r="B236" s="344">
        <v>6.32</v>
      </c>
      <c r="C236" s="344">
        <v>5.22</v>
      </c>
      <c r="D236"/>
      <c r="E236"/>
      <c r="F236"/>
      <c r="G236"/>
      <c r="H236"/>
      <c r="I236" s="344">
        <v>1.71</v>
      </c>
      <c r="J236"/>
      <c r="K236"/>
      <c r="L236"/>
      <c r="M236"/>
      <c r="N236" s="344">
        <v>16</v>
      </c>
      <c r="O236"/>
      <c r="P236"/>
      <c r="Q236"/>
      <c r="R236" s="347">
        <v>0</v>
      </c>
      <c r="S236" s="345">
        <v>0.45100000000000001</v>
      </c>
      <c r="T236"/>
      <c r="U236"/>
      <c r="V236" s="345">
        <v>5.1999999999999998E-2</v>
      </c>
      <c r="W236" s="345">
        <v>0.217</v>
      </c>
      <c r="X236"/>
      <c r="Y236"/>
      <c r="Z236"/>
      <c r="AA236"/>
      <c r="AB236"/>
      <c r="AC236" s="344">
        <v>41.7</v>
      </c>
      <c r="AD236"/>
      <c r="AE236"/>
      <c r="AF236"/>
      <c r="AG236"/>
      <c r="AH236" s="347">
        <v>83.4</v>
      </c>
      <c r="AI236"/>
      <c r="AJ236" s="347">
        <v>23.7</v>
      </c>
      <c r="AK236"/>
      <c r="AL236" s="347">
        <v>8.1999999999999993</v>
      </c>
      <c r="AM236" s="345">
        <v>4.1000000000000002E-2</v>
      </c>
      <c r="AN236"/>
      <c r="AO236" s="347">
        <v>18.600000000000001</v>
      </c>
      <c r="AP236" s="344">
        <v>73.430000000000007</v>
      </c>
      <c r="AQ236" s="344">
        <v>0.93</v>
      </c>
      <c r="AR236"/>
      <c r="AS236"/>
      <c r="AT236"/>
      <c r="AU236"/>
      <c r="AV236" s="345">
        <v>13.762</v>
      </c>
      <c r="AW236" s="345">
        <v>12.616</v>
      </c>
      <c r="AX236"/>
      <c r="AY236"/>
      <c r="AZ236"/>
      <c r="BA236"/>
      <c r="BB236"/>
      <c r="BC236"/>
      <c r="BD236" s="344">
        <v>29.25</v>
      </c>
      <c r="BE236" s="344">
        <v>7.5</v>
      </c>
      <c r="BF236" s="344">
        <v>7.2</v>
      </c>
    </row>
    <row r="237" spans="1:58" x14ac:dyDescent="0.25">
      <c r="A237" s="232">
        <v>40047</v>
      </c>
      <c r="B237" s="344">
        <v>6.39</v>
      </c>
      <c r="C237" s="344">
        <v>5.22</v>
      </c>
      <c r="D237"/>
      <c r="E237"/>
      <c r="F237"/>
      <c r="G237"/>
      <c r="H237"/>
      <c r="I237" s="344">
        <v>1.69</v>
      </c>
      <c r="J237"/>
      <c r="K237"/>
      <c r="L237"/>
      <c r="M237"/>
      <c r="N237" s="344">
        <v>26</v>
      </c>
      <c r="O237"/>
      <c r="P237"/>
      <c r="Q237"/>
      <c r="R237" s="347">
        <v>0</v>
      </c>
      <c r="S237" s="345">
        <v>0.48699999999999999</v>
      </c>
      <c r="T237"/>
      <c r="U237"/>
      <c r="V237" s="345">
        <v>5.7000000000000002E-2</v>
      </c>
      <c r="W237" s="345">
        <v>0.16300000000000001</v>
      </c>
      <c r="X237"/>
      <c r="Y237"/>
      <c r="Z237"/>
      <c r="AA237"/>
      <c r="AB237"/>
      <c r="AC237" s="344">
        <v>43.8</v>
      </c>
      <c r="AD237"/>
      <c r="AE237"/>
      <c r="AF237"/>
      <c r="AG237"/>
      <c r="AH237" s="347">
        <v>87.6</v>
      </c>
      <c r="AI237"/>
      <c r="AJ237" s="347">
        <v>23.9</v>
      </c>
      <c r="AK237"/>
      <c r="AL237" s="347">
        <v>7.8</v>
      </c>
      <c r="AM237" s="345">
        <v>5.3999999999999999E-2</v>
      </c>
      <c r="AN237"/>
      <c r="AO237" s="347">
        <v>18.600000000000001</v>
      </c>
      <c r="AP237" s="344">
        <v>72.37</v>
      </c>
      <c r="AQ237" s="344">
        <v>1.1200000000000001</v>
      </c>
      <c r="AR237"/>
      <c r="AS237"/>
      <c r="AT237"/>
      <c r="AU237"/>
      <c r="AV237" s="345">
        <v>12.808999999999999</v>
      </c>
      <c r="AW237" s="345">
        <v>11.702999999999999</v>
      </c>
      <c r="AX237"/>
      <c r="AY237"/>
      <c r="AZ237"/>
      <c r="BA237"/>
      <c r="BB237"/>
      <c r="BC237"/>
      <c r="BD237" s="344">
        <v>30.46</v>
      </c>
      <c r="BE237" s="344">
        <v>7.5</v>
      </c>
      <c r="BF237" s="344">
        <v>7.2</v>
      </c>
    </row>
    <row r="238" spans="1:58" x14ac:dyDescent="0.25">
      <c r="A238" s="232">
        <v>40048</v>
      </c>
      <c r="B238" s="344">
        <v>6.25</v>
      </c>
      <c r="C238" s="344">
        <v>5.22</v>
      </c>
      <c r="D238"/>
      <c r="E238"/>
      <c r="F238"/>
      <c r="G238"/>
      <c r="H238"/>
      <c r="I238" s="344">
        <v>1.78</v>
      </c>
      <c r="J238"/>
      <c r="K238"/>
      <c r="L238"/>
      <c r="M238"/>
      <c r="N238" s="344">
        <v>20</v>
      </c>
      <c r="O238"/>
      <c r="P238"/>
      <c r="Q238"/>
      <c r="R238" s="347">
        <v>0</v>
      </c>
      <c r="S238" s="345">
        <v>0.59699999999999998</v>
      </c>
      <c r="T238"/>
      <c r="U238"/>
      <c r="V238" s="345">
        <v>7.1999999999999995E-2</v>
      </c>
      <c r="W238" s="345">
        <v>0.184</v>
      </c>
      <c r="X238"/>
      <c r="Y238"/>
      <c r="Z238"/>
      <c r="AA238"/>
      <c r="AB238"/>
      <c r="AC238" s="344">
        <v>40</v>
      </c>
      <c r="AD238"/>
      <c r="AE238"/>
      <c r="AF238"/>
      <c r="AG238"/>
      <c r="AH238" s="347">
        <v>80</v>
      </c>
      <c r="AI238"/>
      <c r="AJ238" s="347">
        <v>22</v>
      </c>
      <c r="AK238"/>
      <c r="AL238" s="347">
        <v>6.8</v>
      </c>
      <c r="AM238" s="345">
        <v>6.7000000000000004E-2</v>
      </c>
      <c r="AN238"/>
      <c r="AO238" s="347">
        <v>18.600000000000001</v>
      </c>
      <c r="AP238" s="344">
        <v>78.209999999999994</v>
      </c>
      <c r="AQ238" s="344">
        <v>1.1599999999999999</v>
      </c>
      <c r="AR238"/>
      <c r="AS238"/>
      <c r="AT238"/>
      <c r="AU238"/>
      <c r="AV238" s="345">
        <v>13.125</v>
      </c>
      <c r="AW238" s="345">
        <v>12.065</v>
      </c>
      <c r="AX238"/>
      <c r="AY238"/>
      <c r="AZ238"/>
      <c r="BA238"/>
      <c r="BB238"/>
      <c r="BC238"/>
      <c r="BD238" s="344">
        <v>29.52</v>
      </c>
      <c r="BE238" s="344">
        <v>7.5</v>
      </c>
      <c r="BF238" s="344">
        <v>7.2</v>
      </c>
    </row>
    <row r="239" spans="1:58" x14ac:dyDescent="0.25">
      <c r="A239" s="232">
        <v>40049</v>
      </c>
      <c r="B239" s="344">
        <v>5.97</v>
      </c>
      <c r="C239" s="344">
        <v>5.23</v>
      </c>
      <c r="D239"/>
      <c r="E239"/>
      <c r="F239"/>
      <c r="G239"/>
      <c r="H239"/>
      <c r="I239" s="344">
        <v>1.85</v>
      </c>
      <c r="J239"/>
      <c r="K239"/>
      <c r="L239"/>
      <c r="M239"/>
      <c r="N239" s="344">
        <v>22</v>
      </c>
      <c r="O239"/>
      <c r="P239"/>
      <c r="Q239"/>
      <c r="R239" s="347">
        <v>0</v>
      </c>
      <c r="S239" s="345">
        <v>0.48099999999999998</v>
      </c>
      <c r="T239"/>
      <c r="U239"/>
      <c r="V239" s="345">
        <v>4.9000000000000002E-2</v>
      </c>
      <c r="W239" s="345">
        <v>0.19600000000000001</v>
      </c>
      <c r="X239"/>
      <c r="Y239"/>
      <c r="Z239"/>
      <c r="AA239"/>
      <c r="AB239"/>
      <c r="AC239" s="344">
        <v>43.5</v>
      </c>
      <c r="AD239"/>
      <c r="AE239"/>
      <c r="AF239"/>
      <c r="AG239"/>
      <c r="AH239" s="347">
        <v>87</v>
      </c>
      <c r="AI239"/>
      <c r="AJ239" s="347">
        <v>21.4</v>
      </c>
      <c r="AK239"/>
      <c r="AL239" s="347">
        <v>6.5</v>
      </c>
      <c r="AM239" s="345">
        <v>6.7000000000000004E-2</v>
      </c>
      <c r="AN239"/>
      <c r="AO239" s="347">
        <v>18.399999999999999</v>
      </c>
      <c r="AP239" s="344">
        <v>74.95</v>
      </c>
      <c r="AQ239" s="344">
        <v>1.03</v>
      </c>
      <c r="AR239"/>
      <c r="AS239"/>
      <c r="AT239"/>
      <c r="AU239"/>
      <c r="AV239" s="345">
        <v>12.9</v>
      </c>
      <c r="AW239" s="345">
        <v>11.8</v>
      </c>
      <c r="AX239"/>
      <c r="AY239"/>
      <c r="AZ239"/>
      <c r="BA239"/>
      <c r="BB239"/>
      <c r="BC239"/>
      <c r="BD239" s="344">
        <v>29.6</v>
      </c>
      <c r="BE239" s="344">
        <v>7.5</v>
      </c>
      <c r="BF239" s="344">
        <v>7.2</v>
      </c>
    </row>
    <row r="240" spans="1:58" x14ac:dyDescent="0.25">
      <c r="A240" s="232">
        <v>40050</v>
      </c>
      <c r="B240" s="405">
        <f t="shared" ref="B240:C240" si="298">(B238+B239)/2</f>
        <v>6.1099999999999994</v>
      </c>
      <c r="C240" s="405">
        <f t="shared" si="298"/>
        <v>5.2249999999999996</v>
      </c>
      <c r="D240"/>
      <c r="E240"/>
      <c r="F240"/>
      <c r="G240"/>
      <c r="H240"/>
      <c r="I240" s="405">
        <f t="shared" ref="I240" si="299">(I238+I239)/2</f>
        <v>1.8149999999999999</v>
      </c>
      <c r="J240"/>
      <c r="K240"/>
      <c r="L240"/>
      <c r="M240"/>
      <c r="N240" s="405">
        <f t="shared" ref="N240" si="300">(N238+N239)/2</f>
        <v>21</v>
      </c>
      <c r="O240"/>
      <c r="P240"/>
      <c r="Q240"/>
      <c r="R240" s="406">
        <f t="shared" ref="R240:S240" si="301">(R238+R239)/2</f>
        <v>0</v>
      </c>
      <c r="S240" s="407">
        <f t="shared" si="301"/>
        <v>0.53899999999999992</v>
      </c>
      <c r="T240"/>
      <c r="U240"/>
      <c r="V240" s="407">
        <f t="shared" ref="V240:W240" si="302">(V238+V239)/2</f>
        <v>6.0499999999999998E-2</v>
      </c>
      <c r="W240" s="407">
        <f t="shared" si="302"/>
        <v>0.19</v>
      </c>
      <c r="X240"/>
      <c r="Y240"/>
      <c r="Z240"/>
      <c r="AA240"/>
      <c r="AB240"/>
      <c r="AC240" s="405">
        <f t="shared" ref="AC240" si="303">(AC238+AC239)/2</f>
        <v>41.75</v>
      </c>
      <c r="AD240"/>
      <c r="AE240"/>
      <c r="AF240"/>
      <c r="AG240"/>
      <c r="AH240" s="406">
        <f t="shared" ref="AH240" si="304">(AH238+AH239)/2</f>
        <v>83.5</v>
      </c>
      <c r="AI240"/>
      <c r="AJ240" s="406">
        <f t="shared" ref="AJ240" si="305">(AJ238+AJ239)/2</f>
        <v>21.7</v>
      </c>
      <c r="AK240"/>
      <c r="AL240" s="406">
        <f t="shared" ref="AL240:AM240" si="306">(AL238+AL239)/2</f>
        <v>6.65</v>
      </c>
      <c r="AM240" s="407">
        <f t="shared" si="306"/>
        <v>6.7000000000000004E-2</v>
      </c>
      <c r="AN240"/>
      <c r="AO240" s="405">
        <f t="shared" ref="AO240:AQ240" si="307">(AO238+AO239)/2</f>
        <v>18.5</v>
      </c>
      <c r="AP240" s="405">
        <f t="shared" si="307"/>
        <v>76.58</v>
      </c>
      <c r="AQ240" s="405">
        <f t="shared" si="307"/>
        <v>1.095</v>
      </c>
      <c r="AR240"/>
      <c r="AS240"/>
      <c r="AT240"/>
      <c r="AU240"/>
      <c r="AV240" s="345">
        <v>12.212999999999999</v>
      </c>
      <c r="AW240" s="345">
        <v>11.102</v>
      </c>
      <c r="AX240"/>
      <c r="AY240"/>
      <c r="AZ240"/>
      <c r="BA240"/>
      <c r="BB240"/>
      <c r="BC240"/>
      <c r="BD240" s="405">
        <f t="shared" ref="BD240:BF240" si="308">(BD238+BD239)/2</f>
        <v>29.560000000000002</v>
      </c>
      <c r="BE240" s="405">
        <f t="shared" si="308"/>
        <v>7.5</v>
      </c>
      <c r="BF240" s="405">
        <f t="shared" si="308"/>
        <v>7.2</v>
      </c>
    </row>
    <row r="241" spans="1:58" x14ac:dyDescent="0.25">
      <c r="A241" s="232">
        <v>40051</v>
      </c>
      <c r="B241" s="344">
        <v>6.24</v>
      </c>
      <c r="C241" s="344">
        <v>5.33</v>
      </c>
      <c r="D241"/>
      <c r="E241"/>
      <c r="F241"/>
      <c r="G241"/>
      <c r="H241"/>
      <c r="I241" s="344">
        <v>1.88</v>
      </c>
      <c r="J241"/>
      <c r="K241"/>
      <c r="L241"/>
      <c r="M241"/>
      <c r="N241" s="344">
        <v>24</v>
      </c>
      <c r="O241"/>
      <c r="P241"/>
      <c r="Q241"/>
      <c r="R241" s="347">
        <v>0</v>
      </c>
      <c r="S241" s="345">
        <v>0.441</v>
      </c>
      <c r="T241"/>
      <c r="U241"/>
      <c r="V241" s="345">
        <v>8.4000000000000005E-2</v>
      </c>
      <c r="W241" s="345">
        <v>0.156</v>
      </c>
      <c r="X241"/>
      <c r="Y241"/>
      <c r="Z241"/>
      <c r="AA241"/>
      <c r="AB241"/>
      <c r="AC241" s="344">
        <v>39.9</v>
      </c>
      <c r="AD241"/>
      <c r="AE241"/>
      <c r="AF241"/>
      <c r="AG241"/>
      <c r="AH241" s="347">
        <v>79.8</v>
      </c>
      <c r="AI241"/>
      <c r="AJ241" s="347">
        <v>25.1</v>
      </c>
      <c r="AK241"/>
      <c r="AL241" s="347">
        <v>7.7</v>
      </c>
      <c r="AM241" s="345">
        <v>6.2E-2</v>
      </c>
      <c r="AN241"/>
      <c r="AO241" s="347">
        <v>18.3</v>
      </c>
      <c r="AP241" s="344">
        <v>96.53</v>
      </c>
      <c r="AQ241" s="344">
        <v>1.61</v>
      </c>
      <c r="AR241"/>
      <c r="AS241"/>
      <c r="AT241"/>
      <c r="AU241"/>
      <c r="AV241" s="345">
        <v>14.525</v>
      </c>
      <c r="AW241" s="345">
        <v>12.532</v>
      </c>
      <c r="AX241"/>
      <c r="AY241"/>
      <c r="AZ241"/>
      <c r="BA241"/>
      <c r="BB241"/>
      <c r="BC241"/>
      <c r="BD241" s="344">
        <v>31.09</v>
      </c>
      <c r="BE241" s="344">
        <v>7.8</v>
      </c>
      <c r="BF241" s="344">
        <v>7.4</v>
      </c>
    </row>
    <row r="242" spans="1:58" x14ac:dyDescent="0.25">
      <c r="A242" s="232">
        <v>40052</v>
      </c>
      <c r="B242" s="344">
        <v>6.32</v>
      </c>
      <c r="C242" s="372">
        <v>5.17</v>
      </c>
      <c r="D242"/>
      <c r="E242"/>
      <c r="F242"/>
      <c r="G242"/>
      <c r="H242"/>
      <c r="I242" s="344">
        <v>1.88</v>
      </c>
      <c r="J242"/>
      <c r="K242"/>
      <c r="L242"/>
      <c r="M242"/>
      <c r="N242" s="344">
        <v>20</v>
      </c>
      <c r="O242"/>
      <c r="P242"/>
      <c r="Q242"/>
      <c r="R242" s="347">
        <v>0</v>
      </c>
      <c r="S242" s="345">
        <v>0.48599999999999999</v>
      </c>
      <c r="T242"/>
      <c r="U242"/>
      <c r="V242" s="345">
        <v>5.7000000000000002E-2</v>
      </c>
      <c r="W242" s="345">
        <v>0.113</v>
      </c>
      <c r="X242"/>
      <c r="Y242"/>
      <c r="Z242"/>
      <c r="AA242"/>
      <c r="AB242"/>
      <c r="AC242" s="344">
        <v>41.4</v>
      </c>
      <c r="AD242"/>
      <c r="AE242"/>
      <c r="AF242"/>
      <c r="AG242"/>
      <c r="AH242" s="347">
        <v>82.8</v>
      </c>
      <c r="AI242"/>
      <c r="AJ242" s="347">
        <v>25.2</v>
      </c>
      <c r="AK242"/>
      <c r="AL242" s="347">
        <v>7</v>
      </c>
      <c r="AM242" s="345">
        <v>4.3999999999999997E-2</v>
      </c>
      <c r="AN242"/>
      <c r="AO242" s="347"/>
      <c r="AP242" s="344">
        <v>94.82</v>
      </c>
      <c r="AQ242" s="344">
        <v>1.1399999999999999</v>
      </c>
      <c r="AR242"/>
      <c r="AS242"/>
      <c r="AT242"/>
      <c r="AU242"/>
      <c r="AV242" s="345">
        <v>14.36</v>
      </c>
      <c r="AW242" s="345">
        <v>14.24</v>
      </c>
      <c r="AX242"/>
      <c r="AY242"/>
      <c r="AZ242"/>
      <c r="BA242"/>
      <c r="BB242"/>
      <c r="BC242"/>
      <c r="BD242" s="344">
        <v>32.130000000000003</v>
      </c>
      <c r="BE242" s="344">
        <v>7.8</v>
      </c>
      <c r="BF242" s="344">
        <v>7.4</v>
      </c>
    </row>
    <row r="243" spans="1:58" x14ac:dyDescent="0.25">
      <c r="A243" s="232">
        <v>40053</v>
      </c>
      <c r="B243" s="344">
        <v>6.44</v>
      </c>
      <c r="C243" s="344">
        <v>5.12</v>
      </c>
      <c r="D243"/>
      <c r="E243"/>
      <c r="F243"/>
      <c r="G243"/>
      <c r="H243"/>
      <c r="I243" s="344">
        <v>2</v>
      </c>
      <c r="J243"/>
      <c r="K243"/>
      <c r="L243"/>
      <c r="M243"/>
      <c r="N243" s="344">
        <v>36</v>
      </c>
      <c r="O243"/>
      <c r="P243"/>
      <c r="Q243"/>
      <c r="R243" s="347">
        <v>0</v>
      </c>
      <c r="S243" s="345">
        <v>0.47699999999999998</v>
      </c>
      <c r="T243"/>
      <c r="U243"/>
      <c r="V243" s="345">
        <v>5.7000000000000002E-2</v>
      </c>
      <c r="W243" s="345">
        <v>0.16600000000000001</v>
      </c>
      <c r="X243"/>
      <c r="Y243"/>
      <c r="Z243"/>
      <c r="AA243"/>
      <c r="AB243"/>
      <c r="AC243" s="344">
        <v>28.8</v>
      </c>
      <c r="AD243"/>
      <c r="AE243"/>
      <c r="AF243"/>
      <c r="AG243"/>
      <c r="AH243" s="347">
        <v>57.6</v>
      </c>
      <c r="AI243"/>
      <c r="AJ243" s="347">
        <v>22</v>
      </c>
      <c r="AK243"/>
      <c r="AL243" s="347">
        <v>6.8</v>
      </c>
      <c r="AM243" s="345">
        <v>5.6000000000000001E-2</v>
      </c>
      <c r="AN243"/>
      <c r="AO243" s="347">
        <v>16.899999999999999</v>
      </c>
      <c r="AP243" s="344">
        <v>90.41</v>
      </c>
      <c r="AQ243" s="344">
        <v>1.21</v>
      </c>
      <c r="AR243"/>
      <c r="AS243"/>
      <c r="AT243"/>
      <c r="AU243"/>
      <c r="AV243" s="345">
        <v>14.74</v>
      </c>
      <c r="AW243" s="345">
        <v>12.78</v>
      </c>
      <c r="AX243"/>
      <c r="AY243"/>
      <c r="AZ243"/>
      <c r="BA243"/>
      <c r="BB243"/>
      <c r="BC243"/>
      <c r="BD243" s="344">
        <v>34.72</v>
      </c>
      <c r="BE243" s="344">
        <v>7.8</v>
      </c>
      <c r="BF243" s="344">
        <v>7.4</v>
      </c>
    </row>
    <row r="244" spans="1:58" x14ac:dyDescent="0.25">
      <c r="A244" s="232">
        <v>40054</v>
      </c>
      <c r="B244" s="344">
        <v>6.7</v>
      </c>
      <c r="C244" s="344">
        <v>5</v>
      </c>
      <c r="D244"/>
      <c r="E244"/>
      <c r="F244"/>
      <c r="G244"/>
      <c r="H244"/>
      <c r="I244" s="344">
        <v>2.08</v>
      </c>
      <c r="J244"/>
      <c r="K244"/>
      <c r="L244"/>
      <c r="M244"/>
      <c r="N244" s="344">
        <v>34</v>
      </c>
      <c r="O244"/>
      <c r="P244"/>
      <c r="Q244"/>
      <c r="R244" s="347">
        <v>0</v>
      </c>
      <c r="S244" s="345">
        <v>0.52</v>
      </c>
      <c r="T244"/>
      <c r="U244"/>
      <c r="V244" s="345">
        <v>6.2E-2</v>
      </c>
      <c r="W244" s="345">
        <v>0.1</v>
      </c>
      <c r="X244"/>
      <c r="Y244"/>
      <c r="Z244"/>
      <c r="AA244"/>
      <c r="AB244"/>
      <c r="AC244" s="344">
        <v>27.1</v>
      </c>
      <c r="AD244"/>
      <c r="AE244"/>
      <c r="AF244"/>
      <c r="AG244"/>
      <c r="AH244" s="347">
        <v>54.3</v>
      </c>
      <c r="AI244"/>
      <c r="AJ244" s="347">
        <v>23.5</v>
      </c>
      <c r="AK244"/>
      <c r="AL244" s="347">
        <v>6.6</v>
      </c>
      <c r="AM244" s="345">
        <v>5.8999999999999997E-2</v>
      </c>
      <c r="AN244"/>
      <c r="AO244" s="347">
        <v>17.399999999999999</v>
      </c>
      <c r="AP244" s="344">
        <v>83.79</v>
      </c>
      <c r="AQ244" s="344">
        <v>0.96</v>
      </c>
      <c r="AR244"/>
      <c r="AS244"/>
      <c r="AT244"/>
      <c r="AU244"/>
      <c r="AV244" s="345">
        <v>12.62</v>
      </c>
      <c r="AW244" s="345">
        <v>12.52</v>
      </c>
      <c r="AX244"/>
      <c r="AY244"/>
      <c r="AZ244"/>
      <c r="BA244"/>
      <c r="BB244"/>
      <c r="BC244"/>
      <c r="BD244" s="344">
        <v>34.270000000000003</v>
      </c>
      <c r="BE244" s="344">
        <v>7.8</v>
      </c>
      <c r="BF244" s="344">
        <v>7.4</v>
      </c>
    </row>
    <row r="245" spans="1:58" x14ac:dyDescent="0.25">
      <c r="A245" s="232">
        <v>40055</v>
      </c>
      <c r="B245" s="405">
        <f t="shared" ref="B245:C245" si="309">(B243+B244)/2</f>
        <v>6.57</v>
      </c>
      <c r="C245" s="405">
        <f t="shared" si="309"/>
        <v>5.0600000000000005</v>
      </c>
      <c r="D245"/>
      <c r="E245"/>
      <c r="F245"/>
      <c r="G245"/>
      <c r="H245"/>
      <c r="I245" s="405">
        <f t="shared" ref="I245" si="310">(I243+I244)/2</f>
        <v>2.04</v>
      </c>
      <c r="J245"/>
      <c r="K245"/>
      <c r="L245"/>
      <c r="M245"/>
      <c r="N245" s="405">
        <f t="shared" ref="N245" si="311">(N243+N244)/2</f>
        <v>35</v>
      </c>
      <c r="O245"/>
      <c r="P245"/>
      <c r="Q245"/>
      <c r="R245" s="406">
        <f t="shared" ref="R245:S245" si="312">(R243+R244)/2</f>
        <v>0</v>
      </c>
      <c r="S245" s="407">
        <f t="shared" si="312"/>
        <v>0.4985</v>
      </c>
      <c r="T245"/>
      <c r="U245"/>
      <c r="V245" s="407">
        <f t="shared" ref="V245:W245" si="313">(V243+V244)/2</f>
        <v>5.9499999999999997E-2</v>
      </c>
      <c r="W245" s="407">
        <f t="shared" si="313"/>
        <v>0.13300000000000001</v>
      </c>
      <c r="X245"/>
      <c r="Y245"/>
      <c r="Z245"/>
      <c r="AA245"/>
      <c r="AB245"/>
      <c r="AC245" s="405">
        <f t="shared" ref="AC245" si="314">(AC243+AC244)/2</f>
        <v>27.950000000000003</v>
      </c>
      <c r="AD245"/>
      <c r="AE245"/>
      <c r="AF245"/>
      <c r="AG245"/>
      <c r="AH245" s="406">
        <f t="shared" ref="AH245" si="315">(AH243+AH244)/2</f>
        <v>55.95</v>
      </c>
      <c r="AI245"/>
      <c r="AJ245" s="406">
        <f t="shared" ref="AJ245" si="316">(AJ243+AJ244)/2</f>
        <v>22.75</v>
      </c>
      <c r="AK245"/>
      <c r="AL245" s="406">
        <f t="shared" ref="AL245:AM245" si="317">(AL243+AL244)/2</f>
        <v>6.6999999999999993</v>
      </c>
      <c r="AM245" s="407">
        <f t="shared" si="317"/>
        <v>5.7499999999999996E-2</v>
      </c>
      <c r="AN245"/>
      <c r="AO245" s="405">
        <f t="shared" ref="AO245:AQ245" si="318">(AO243+AO244)/2</f>
        <v>17.149999999999999</v>
      </c>
      <c r="AP245" s="405">
        <f t="shared" si="318"/>
        <v>87.1</v>
      </c>
      <c r="AQ245" s="405">
        <f t="shared" si="318"/>
        <v>1.085</v>
      </c>
      <c r="AR245"/>
      <c r="AS245"/>
      <c r="AT245"/>
      <c r="AU245"/>
      <c r="AV245" s="345">
        <v>12.76</v>
      </c>
      <c r="AW245" s="345">
        <v>11.69</v>
      </c>
      <c r="AX245"/>
      <c r="AY245"/>
      <c r="AZ245"/>
      <c r="BA245"/>
      <c r="BB245"/>
      <c r="BC245"/>
      <c r="BD245" s="405">
        <f t="shared" ref="BD245:BF245" si="319">(BD243+BD244)/2</f>
        <v>34.495000000000005</v>
      </c>
      <c r="BE245" s="405">
        <f t="shared" si="319"/>
        <v>7.8</v>
      </c>
      <c r="BF245" s="405">
        <f t="shared" si="319"/>
        <v>7.4</v>
      </c>
    </row>
    <row r="246" spans="1:58" x14ac:dyDescent="0.25">
      <c r="A246" s="232">
        <v>40056</v>
      </c>
      <c r="B246" s="344">
        <v>6.73</v>
      </c>
      <c r="C246" s="344">
        <v>5.24</v>
      </c>
      <c r="D246"/>
      <c r="E246"/>
      <c r="F246"/>
      <c r="G246"/>
      <c r="H246"/>
      <c r="I246" s="344">
        <v>1.87</v>
      </c>
      <c r="J246"/>
      <c r="K246"/>
      <c r="L246"/>
      <c r="M246"/>
      <c r="N246" s="344">
        <v>33</v>
      </c>
      <c r="O246"/>
      <c r="P246"/>
      <c r="Q246"/>
      <c r="R246" s="347">
        <v>0</v>
      </c>
      <c r="S246" s="345">
        <v>0.68600000000000005</v>
      </c>
      <c r="T246"/>
      <c r="U246"/>
      <c r="V246" s="345">
        <v>0.06</v>
      </c>
      <c r="W246" s="345">
        <v>0.17899999999999999</v>
      </c>
      <c r="X246"/>
      <c r="Y246"/>
      <c r="Z246"/>
      <c r="AA246"/>
      <c r="AB246"/>
      <c r="AC246" s="344">
        <v>32.9</v>
      </c>
      <c r="AD246"/>
      <c r="AE246"/>
      <c r="AF246"/>
      <c r="AG246"/>
      <c r="AH246" s="347">
        <v>65.900000000000006</v>
      </c>
      <c r="AI246"/>
      <c r="AJ246" s="347">
        <v>26.1</v>
      </c>
      <c r="AK246"/>
      <c r="AL246" s="347">
        <v>6.4</v>
      </c>
      <c r="AM246" s="345">
        <v>5.8000000000000003E-2</v>
      </c>
      <c r="AN246"/>
      <c r="AO246" s="347">
        <v>15.4</v>
      </c>
      <c r="AP246" s="344">
        <v>77.11</v>
      </c>
      <c r="AQ246" s="344">
        <v>1.18</v>
      </c>
      <c r="AR246"/>
      <c r="AS246"/>
      <c r="AT246"/>
      <c r="AU246"/>
      <c r="AV246" s="345">
        <v>12.57</v>
      </c>
      <c r="AW246" s="345">
        <v>11.49</v>
      </c>
      <c r="AX246"/>
      <c r="AY246"/>
      <c r="AZ246"/>
      <c r="BA246"/>
      <c r="BB246"/>
      <c r="BC246"/>
      <c r="BD246" s="344">
        <v>32.86</v>
      </c>
      <c r="BE246" s="344">
        <v>7.8</v>
      </c>
      <c r="BF246" s="344">
        <v>7.7</v>
      </c>
    </row>
    <row r="247" spans="1:58" x14ac:dyDescent="0.25">
      <c r="A247" s="232">
        <v>40057</v>
      </c>
      <c r="B247" s="405">
        <f t="shared" ref="B247" si="320">(B245+B246)/2</f>
        <v>6.65</v>
      </c>
      <c r="C247" s="405">
        <f>(C245+C246)/2</f>
        <v>5.15</v>
      </c>
      <c r="D247"/>
      <c r="E247"/>
      <c r="F247"/>
      <c r="G247"/>
      <c r="H247"/>
      <c r="I247" s="344">
        <v>1.97</v>
      </c>
      <c r="J247"/>
      <c r="K247"/>
      <c r="L247"/>
      <c r="M247"/>
      <c r="N247" s="405">
        <f t="shared" ref="N247" si="321">(N245+N246)/2</f>
        <v>34</v>
      </c>
      <c r="O247"/>
      <c r="P247"/>
      <c r="Q247"/>
      <c r="R247" s="406">
        <f t="shared" ref="R247" si="322">(R245+R246)/2</f>
        <v>0</v>
      </c>
      <c r="S247" s="405">
        <f>(S245+S246)/2</f>
        <v>0.59225000000000005</v>
      </c>
      <c r="T247"/>
      <c r="U247"/>
      <c r="V247" s="407">
        <f t="shared" ref="V247:W247" si="323">(V245+V246)/2</f>
        <v>5.9749999999999998E-2</v>
      </c>
      <c r="W247" s="407">
        <f t="shared" si="323"/>
        <v>0.156</v>
      </c>
      <c r="X247"/>
      <c r="Y247"/>
      <c r="Z247"/>
      <c r="AA247"/>
      <c r="AB247"/>
      <c r="AC247" s="405">
        <f t="shared" ref="AC247" si="324">(AC245+AC246)/2</f>
        <v>30.425000000000001</v>
      </c>
      <c r="AD247"/>
      <c r="AE247"/>
      <c r="AF247"/>
      <c r="AG247"/>
      <c r="AH247" s="406">
        <f t="shared" ref="AH247" si="325">(AH245+AH246)/2</f>
        <v>60.925000000000004</v>
      </c>
      <c r="AI247"/>
      <c r="AJ247" s="406">
        <f t="shared" ref="AJ247" si="326">(AJ245+AJ246)/2</f>
        <v>24.425000000000001</v>
      </c>
      <c r="AK247"/>
      <c r="AL247" s="406">
        <f t="shared" ref="AL247:AM247" si="327">(AL245+AL246)/2</f>
        <v>6.55</v>
      </c>
      <c r="AM247" s="407">
        <f t="shared" si="327"/>
        <v>5.7749999999999996E-2</v>
      </c>
      <c r="AN247"/>
      <c r="AO247" s="405">
        <f t="shared" ref="AO247" si="328">(AO245+AO246)/2</f>
        <v>16.274999999999999</v>
      </c>
      <c r="AP247" s="344">
        <v>69.260000000000005</v>
      </c>
      <c r="AQ247" s="344">
        <v>0.96</v>
      </c>
      <c r="AR247"/>
      <c r="AS247"/>
      <c r="AT247"/>
      <c r="AU247"/>
      <c r="AV247" s="345">
        <v>11.867000000000001</v>
      </c>
      <c r="AW247" s="345">
        <v>10.744</v>
      </c>
      <c r="AX247"/>
      <c r="AY247"/>
      <c r="AZ247"/>
      <c r="BA247"/>
      <c r="BB247"/>
      <c r="BC247"/>
      <c r="BD247" s="405">
        <f>(BD245+BD246)/2</f>
        <v>33.677500000000002</v>
      </c>
      <c r="BE247" s="405">
        <f>(BE245+BE246)/2</f>
        <v>7.8</v>
      </c>
      <c r="BF247" s="405">
        <f>(BF245+BF246)/2</f>
        <v>7.5500000000000007</v>
      </c>
    </row>
    <row r="248" spans="1:58" x14ac:dyDescent="0.25">
      <c r="A248" s="232">
        <v>40058</v>
      </c>
      <c r="B248" s="344">
        <v>6.41</v>
      </c>
      <c r="C248" s="344">
        <v>5.22</v>
      </c>
      <c r="D248"/>
      <c r="E248"/>
      <c r="F248"/>
      <c r="G248"/>
      <c r="H248"/>
      <c r="I248" s="344">
        <v>1.98</v>
      </c>
      <c r="J248"/>
      <c r="K248"/>
      <c r="L248"/>
      <c r="M248"/>
      <c r="N248" s="344">
        <v>39</v>
      </c>
      <c r="O248"/>
      <c r="P248"/>
      <c r="Q248"/>
      <c r="R248" s="347">
        <v>0</v>
      </c>
      <c r="S248" s="345">
        <v>0.56699999999999995</v>
      </c>
      <c r="T248"/>
      <c r="U248"/>
      <c r="V248" s="345">
        <v>5.8999999999999997E-2</v>
      </c>
      <c r="W248" s="345">
        <v>0.123</v>
      </c>
      <c r="X248"/>
      <c r="Y248"/>
      <c r="Z248"/>
      <c r="AA248"/>
      <c r="AB248"/>
      <c r="AC248" s="344">
        <v>32.5</v>
      </c>
      <c r="AD248"/>
      <c r="AE248"/>
      <c r="AF248"/>
      <c r="AG248"/>
      <c r="AH248" s="347">
        <v>65</v>
      </c>
      <c r="AI248"/>
      <c r="AJ248" s="347">
        <v>25.1</v>
      </c>
      <c r="AK248"/>
      <c r="AL248" s="347">
        <v>7</v>
      </c>
      <c r="AM248" s="345">
        <v>6.9000000000000006E-2</v>
      </c>
      <c r="AN248"/>
      <c r="AO248" s="347">
        <v>15.2</v>
      </c>
      <c r="AP248" s="344">
        <v>83.79</v>
      </c>
      <c r="AQ248" s="344">
        <v>1.24</v>
      </c>
      <c r="AR248"/>
      <c r="AS248"/>
      <c r="AT248"/>
      <c r="AU248"/>
      <c r="AV248" s="345">
        <v>13.89</v>
      </c>
      <c r="AW248" s="345">
        <v>11.91</v>
      </c>
      <c r="AX248"/>
      <c r="AY248"/>
      <c r="AZ248"/>
      <c r="BA248"/>
      <c r="BB248"/>
      <c r="BC248"/>
      <c r="BD248" s="344">
        <v>32.01</v>
      </c>
      <c r="BE248" s="344">
        <v>7.8</v>
      </c>
      <c r="BF248" s="344">
        <v>7.5</v>
      </c>
    </row>
    <row r="249" spans="1:58" x14ac:dyDescent="0.25">
      <c r="A249" s="232">
        <v>40059</v>
      </c>
      <c r="B249" s="344">
        <v>6.75</v>
      </c>
      <c r="C249" s="420">
        <v>5.2</v>
      </c>
      <c r="D249"/>
      <c r="E249"/>
      <c r="F249"/>
      <c r="G249"/>
      <c r="H249"/>
      <c r="I249" s="344">
        <v>2.0699999999999998</v>
      </c>
      <c r="J249"/>
      <c r="K249"/>
      <c r="L249"/>
      <c r="M249"/>
      <c r="N249" s="344">
        <v>32</v>
      </c>
      <c r="O249"/>
      <c r="P249"/>
      <c r="Q249"/>
      <c r="R249" s="347">
        <v>0</v>
      </c>
      <c r="S249" s="345">
        <v>0.379</v>
      </c>
      <c r="T249"/>
      <c r="U249"/>
      <c r="V249" s="345">
        <v>6.2E-2</v>
      </c>
      <c r="W249" s="345">
        <v>6.6000000000000003E-2</v>
      </c>
      <c r="X249"/>
      <c r="Y249"/>
      <c r="Z249"/>
      <c r="AA249"/>
      <c r="AB249"/>
      <c r="AC249" s="344">
        <v>27.6</v>
      </c>
      <c r="AD249"/>
      <c r="AE249"/>
      <c r="AF249"/>
      <c r="AG249"/>
      <c r="AH249" s="347">
        <v>55.2</v>
      </c>
      <c r="AI249"/>
      <c r="AJ249" s="347">
        <v>25.9</v>
      </c>
      <c r="AK249"/>
      <c r="AL249" s="347">
        <v>6.8</v>
      </c>
      <c r="AM249" s="345">
        <v>9.1999999999999998E-2</v>
      </c>
      <c r="AN249"/>
      <c r="AO249" s="347">
        <v>16</v>
      </c>
      <c r="AP249" s="344">
        <v>83.79</v>
      </c>
      <c r="AQ249" s="344">
        <v>0.85</v>
      </c>
      <c r="AR249"/>
      <c r="AS249"/>
      <c r="AT249"/>
      <c r="AU249"/>
      <c r="AV249" s="449">
        <v>13.41</v>
      </c>
      <c r="AW249" s="449">
        <v>13.29</v>
      </c>
      <c r="AX249"/>
      <c r="AY249"/>
      <c r="AZ249"/>
      <c r="BA249"/>
      <c r="BB249"/>
      <c r="BC249"/>
      <c r="BD249" s="344">
        <v>31.22</v>
      </c>
      <c r="BE249" s="344">
        <v>7.8</v>
      </c>
      <c r="BF249" s="344">
        <v>7.5</v>
      </c>
    </row>
    <row r="250" spans="1:58" ht="15.75" thickBot="1" x14ac:dyDescent="0.3">
      <c r="A250" s="232">
        <v>40060</v>
      </c>
      <c r="B250" s="362">
        <v>6.74</v>
      </c>
      <c r="C250" s="362">
        <v>5.19</v>
      </c>
      <c r="D250"/>
      <c r="E250"/>
      <c r="F250"/>
      <c r="G250"/>
      <c r="H250"/>
      <c r="I250" s="362">
        <v>1.97</v>
      </c>
      <c r="J250"/>
      <c r="K250"/>
      <c r="L250"/>
      <c r="M250"/>
      <c r="N250" s="362">
        <v>28</v>
      </c>
      <c r="O250"/>
      <c r="P250"/>
      <c r="Q250"/>
      <c r="R250" s="367">
        <v>0</v>
      </c>
      <c r="S250" s="365">
        <v>0.51100000000000001</v>
      </c>
      <c r="T250"/>
      <c r="U250"/>
      <c r="V250" s="365">
        <v>0.06</v>
      </c>
      <c r="W250" s="365">
        <v>6.8000000000000005E-2</v>
      </c>
      <c r="X250"/>
      <c r="Y250"/>
      <c r="Z250"/>
      <c r="AA250"/>
      <c r="AB250"/>
      <c r="AC250" s="362">
        <v>28.4</v>
      </c>
      <c r="AD250"/>
      <c r="AE250"/>
      <c r="AF250"/>
      <c r="AG250"/>
      <c r="AH250" s="367">
        <v>56.7</v>
      </c>
      <c r="AI250"/>
      <c r="AJ250" s="367">
        <v>24.9</v>
      </c>
      <c r="AK250"/>
      <c r="AL250" s="367">
        <v>6.7</v>
      </c>
      <c r="AM250" s="365">
        <v>8.8999999999999996E-2</v>
      </c>
      <c r="AN250"/>
      <c r="AO250" s="367">
        <v>16.5</v>
      </c>
      <c r="AP250" s="362">
        <v>77.180000000000007</v>
      </c>
      <c r="AQ250" s="362">
        <v>0.93</v>
      </c>
      <c r="AR250"/>
      <c r="AS250"/>
      <c r="AT250"/>
      <c r="AU250"/>
      <c r="AV250" s="365">
        <v>13.16</v>
      </c>
      <c r="AW250" s="365">
        <v>12.07</v>
      </c>
      <c r="AX250"/>
      <c r="AY250"/>
      <c r="AZ250"/>
      <c r="BA250"/>
      <c r="BB250"/>
      <c r="BC250"/>
      <c r="BD250" s="362">
        <v>33.33</v>
      </c>
      <c r="BE250" s="362">
        <v>7.8</v>
      </c>
      <c r="BF250" s="362">
        <v>7.6</v>
      </c>
    </row>
    <row r="251" spans="1:58" x14ac:dyDescent="0.25">
      <c r="A251" s="232">
        <v>40061</v>
      </c>
      <c r="B251" s="372">
        <v>6.93</v>
      </c>
      <c r="C251" s="372">
        <v>5.17</v>
      </c>
      <c r="D251"/>
      <c r="E251"/>
      <c r="F251"/>
      <c r="G251"/>
      <c r="H251"/>
      <c r="I251" s="372">
        <v>2.04</v>
      </c>
      <c r="J251"/>
      <c r="K251"/>
      <c r="L251"/>
      <c r="M251"/>
      <c r="N251" s="372">
        <v>33</v>
      </c>
      <c r="O251"/>
      <c r="P251"/>
      <c r="Q251"/>
      <c r="R251" s="374">
        <v>0</v>
      </c>
      <c r="S251" s="368">
        <v>0.51800000000000002</v>
      </c>
      <c r="T251"/>
      <c r="U251"/>
      <c r="V251" s="368">
        <v>5.6000000000000001E-2</v>
      </c>
      <c r="W251" s="368">
        <v>6.6000000000000003E-2</v>
      </c>
      <c r="X251"/>
      <c r="Y251"/>
      <c r="Z251"/>
      <c r="AA251"/>
      <c r="AB251"/>
      <c r="AC251" s="372">
        <v>28.6</v>
      </c>
      <c r="AD251"/>
      <c r="AE251"/>
      <c r="AF251"/>
      <c r="AG251"/>
      <c r="AH251" s="374">
        <v>57.2</v>
      </c>
      <c r="AI251"/>
      <c r="AJ251" s="374">
        <v>22.4</v>
      </c>
      <c r="AK251"/>
      <c r="AL251" s="374">
        <v>6.9</v>
      </c>
      <c r="AM251" s="368">
        <v>8.7999999999999995E-2</v>
      </c>
      <c r="AN251"/>
      <c r="AO251" s="374">
        <v>16.399999999999999</v>
      </c>
      <c r="AP251" s="372">
        <v>77.88</v>
      </c>
      <c r="AQ251" s="372">
        <v>0.88</v>
      </c>
      <c r="AR251"/>
      <c r="AS251"/>
      <c r="AT251"/>
      <c r="AU251"/>
      <c r="AV251" s="368">
        <v>13.231</v>
      </c>
      <c r="AW251" s="368">
        <v>12.122999999999999</v>
      </c>
      <c r="AX251"/>
      <c r="AY251"/>
      <c r="AZ251"/>
      <c r="BA251"/>
      <c r="BB251"/>
      <c r="BC251"/>
      <c r="BD251" s="372">
        <v>29.57</v>
      </c>
      <c r="BE251" s="372">
        <v>7.8</v>
      </c>
      <c r="BF251" s="372">
        <v>7.8</v>
      </c>
    </row>
    <row r="252" spans="1:58" x14ac:dyDescent="0.25">
      <c r="A252" s="232">
        <v>40062</v>
      </c>
      <c r="B252" s="344">
        <v>6.8</v>
      </c>
      <c r="C252" s="344">
        <v>6.8</v>
      </c>
      <c r="D252"/>
      <c r="E252"/>
      <c r="F252"/>
      <c r="G252"/>
      <c r="H252"/>
      <c r="I252" s="344">
        <v>2.13</v>
      </c>
      <c r="J252"/>
      <c r="K252"/>
      <c r="L252"/>
      <c r="M252"/>
      <c r="N252" s="344">
        <v>34</v>
      </c>
      <c r="O252"/>
      <c r="P252"/>
      <c r="Q252"/>
      <c r="R252" s="347">
        <v>0</v>
      </c>
      <c r="S252" s="345">
        <v>0.497</v>
      </c>
      <c r="T252"/>
      <c r="U252"/>
      <c r="V252" s="345">
        <v>5.1999999999999998E-2</v>
      </c>
      <c r="W252" s="345">
        <v>8.6999999999999994E-2</v>
      </c>
      <c r="X252"/>
      <c r="Y252"/>
      <c r="Z252"/>
      <c r="AA252"/>
      <c r="AB252"/>
      <c r="AC252" s="344">
        <v>27.4</v>
      </c>
      <c r="AD252"/>
      <c r="AE252"/>
      <c r="AF252"/>
      <c r="AG252"/>
      <c r="AH252" s="347">
        <v>54.8</v>
      </c>
      <c r="AI252"/>
      <c r="AJ252" s="347">
        <v>21.7</v>
      </c>
      <c r="AK252"/>
      <c r="AL252" s="347">
        <v>7.4</v>
      </c>
      <c r="AM252" s="345">
        <v>7.9000000000000001E-2</v>
      </c>
      <c r="AN252"/>
      <c r="AO252" s="347">
        <v>16.5</v>
      </c>
      <c r="AP252" s="344">
        <v>83.61</v>
      </c>
      <c r="AQ252" s="344">
        <v>0.84</v>
      </c>
      <c r="AR252"/>
      <c r="AS252"/>
      <c r="AT252"/>
      <c r="AU252"/>
      <c r="AV252" s="345">
        <v>13.805</v>
      </c>
      <c r="AW252" s="345">
        <v>12.769</v>
      </c>
      <c r="AX252"/>
      <c r="AY252"/>
      <c r="AZ252"/>
      <c r="BA252"/>
      <c r="BB252"/>
      <c r="BC252"/>
      <c r="BD252" s="344">
        <v>29.96</v>
      </c>
      <c r="BE252" s="344">
        <v>7.8</v>
      </c>
      <c r="BF252" s="344">
        <v>7.8</v>
      </c>
    </row>
    <row r="253" spans="1:58" x14ac:dyDescent="0.25">
      <c r="A253" s="232">
        <v>40063</v>
      </c>
      <c r="B253" s="344">
        <v>6.34</v>
      </c>
      <c r="C253" s="344">
        <v>5.09</v>
      </c>
      <c r="D253"/>
      <c r="E253"/>
      <c r="F253"/>
      <c r="G253"/>
      <c r="H253"/>
      <c r="I253" s="344">
        <v>2.08</v>
      </c>
      <c r="J253"/>
      <c r="K253"/>
      <c r="L253"/>
      <c r="M253"/>
      <c r="N253" s="344">
        <v>31</v>
      </c>
      <c r="O253"/>
      <c r="P253"/>
      <c r="Q253"/>
      <c r="R253" s="347">
        <v>0</v>
      </c>
      <c r="S253" s="345">
        <v>0.48599999999999999</v>
      </c>
      <c r="T253"/>
      <c r="U253"/>
      <c r="V253" s="345">
        <v>6.0999999999999999E-2</v>
      </c>
      <c r="W253" s="345">
        <v>6.9000000000000006E-2</v>
      </c>
      <c r="X253"/>
      <c r="Y253"/>
      <c r="Z253"/>
      <c r="AA253"/>
      <c r="AB253"/>
      <c r="AC253" s="344">
        <v>29.9</v>
      </c>
      <c r="AD253"/>
      <c r="AE253"/>
      <c r="AF253"/>
      <c r="AG253"/>
      <c r="AH253" s="347">
        <v>59.8</v>
      </c>
      <c r="AI253"/>
      <c r="AJ253" s="347">
        <v>21.1</v>
      </c>
      <c r="AK253"/>
      <c r="AL253" s="347">
        <v>6.7</v>
      </c>
      <c r="AM253" s="345">
        <v>7.3999999999999996E-2</v>
      </c>
      <c r="AN253"/>
      <c r="AO253" s="347">
        <v>16.399999999999999</v>
      </c>
      <c r="AP253" s="344">
        <v>77.180000000000007</v>
      </c>
      <c r="AQ253" s="344">
        <v>0.76</v>
      </c>
      <c r="AR253"/>
      <c r="AS253"/>
      <c r="AT253"/>
      <c r="AU253"/>
      <c r="AV253" s="345">
        <v>13.38</v>
      </c>
      <c r="AW253" s="345">
        <v>12.34</v>
      </c>
      <c r="AX253"/>
      <c r="AY253"/>
      <c r="AZ253"/>
      <c r="BA253"/>
      <c r="BB253"/>
      <c r="BC253"/>
      <c r="BD253" s="344">
        <v>29.81</v>
      </c>
      <c r="BE253" s="344">
        <v>7.8</v>
      </c>
      <c r="BF253" s="344">
        <v>7.8</v>
      </c>
    </row>
    <row r="254" spans="1:58" x14ac:dyDescent="0.25">
      <c r="A254" s="232">
        <v>40064</v>
      </c>
      <c r="B254" s="405">
        <f t="shared" ref="B254:C254" si="329">(B252+B253)/2</f>
        <v>6.57</v>
      </c>
      <c r="C254" s="405">
        <f t="shared" si="329"/>
        <v>5.9450000000000003</v>
      </c>
      <c r="D254"/>
      <c r="E254"/>
      <c r="F254"/>
      <c r="G254"/>
      <c r="H254"/>
      <c r="I254" s="405">
        <f t="shared" ref="I254" si="330">(I252+I253)/2</f>
        <v>2.105</v>
      </c>
      <c r="J254"/>
      <c r="K254"/>
      <c r="L254"/>
      <c r="M254"/>
      <c r="N254" s="405">
        <f t="shared" ref="N254" si="331">(N252+N253)/2</f>
        <v>32.5</v>
      </c>
      <c r="O254"/>
      <c r="P254"/>
      <c r="Q254"/>
      <c r="R254" s="406">
        <f t="shared" ref="R254:S254" si="332">(R252+R253)/2</f>
        <v>0</v>
      </c>
      <c r="S254" s="407">
        <f t="shared" si="332"/>
        <v>0.49149999999999999</v>
      </c>
      <c r="T254"/>
      <c r="U254"/>
      <c r="V254" s="407">
        <f t="shared" ref="V254:W254" si="333">(V252+V253)/2</f>
        <v>5.6499999999999995E-2</v>
      </c>
      <c r="W254" s="407">
        <f t="shared" si="333"/>
        <v>7.8E-2</v>
      </c>
      <c r="X254"/>
      <c r="Y254"/>
      <c r="Z254"/>
      <c r="AA254"/>
      <c r="AB254"/>
      <c r="AC254" s="405">
        <f t="shared" ref="AC254" si="334">(AC252+AC253)/2</f>
        <v>28.65</v>
      </c>
      <c r="AD254"/>
      <c r="AE254"/>
      <c r="AF254"/>
      <c r="AG254"/>
      <c r="AH254" s="406">
        <f t="shared" ref="AH254" si="335">(AH252+AH253)/2</f>
        <v>57.3</v>
      </c>
      <c r="AI254"/>
      <c r="AJ254" s="406">
        <f t="shared" ref="AJ254" si="336">(AJ253+AJ255)/2</f>
        <v>21.9</v>
      </c>
      <c r="AK254"/>
      <c r="AL254" s="406">
        <f t="shared" ref="AL254:AM254" si="337">(AL253+AL255)/2</f>
        <v>7.2</v>
      </c>
      <c r="AM254" s="407">
        <f t="shared" si="337"/>
        <v>8.6499999999999994E-2</v>
      </c>
      <c r="AN254"/>
      <c r="AO254" s="406">
        <f t="shared" ref="AO254:AQ254" si="338">(AO253+AO255)/2</f>
        <v>16.75</v>
      </c>
      <c r="AP254" s="407">
        <f t="shared" si="338"/>
        <v>79.735000000000014</v>
      </c>
      <c r="AQ254" s="405">
        <f t="shared" si="338"/>
        <v>1.03</v>
      </c>
      <c r="AR254"/>
      <c r="AS254"/>
      <c r="AT254"/>
      <c r="AU254"/>
      <c r="AV254" s="345">
        <v>13.672000000000001</v>
      </c>
      <c r="AW254" s="345">
        <v>11.667999999999999</v>
      </c>
      <c r="AX254"/>
      <c r="AY254"/>
      <c r="AZ254"/>
      <c r="BA254"/>
      <c r="BB254"/>
      <c r="BC254"/>
      <c r="BD254" s="405">
        <f t="shared" ref="BD254:BF254" si="339">(BD253+BD255)/2</f>
        <v>30.16</v>
      </c>
      <c r="BE254" s="405">
        <f t="shared" si="339"/>
        <v>7.8</v>
      </c>
      <c r="BF254" s="405">
        <f t="shared" si="339"/>
        <v>7.65</v>
      </c>
    </row>
    <row r="255" spans="1:58" x14ac:dyDescent="0.25">
      <c r="A255" s="232">
        <v>40065</v>
      </c>
      <c r="B255" s="344">
        <v>6.74</v>
      </c>
      <c r="C255" s="344">
        <v>5.12</v>
      </c>
      <c r="D255"/>
      <c r="E255"/>
      <c r="F255"/>
      <c r="G255"/>
      <c r="H255"/>
      <c r="I255" s="344">
        <v>1.9</v>
      </c>
      <c r="J255"/>
      <c r="K255"/>
      <c r="L255"/>
      <c r="M255"/>
      <c r="N255" s="344">
        <v>28</v>
      </c>
      <c r="O255"/>
      <c r="P255"/>
      <c r="Q255"/>
      <c r="R255" s="347">
        <v>0</v>
      </c>
      <c r="S255" s="345">
        <v>0.54700000000000004</v>
      </c>
      <c r="T255"/>
      <c r="U255"/>
      <c r="V255" s="345">
        <v>6.0999999999999999E-2</v>
      </c>
      <c r="W255" s="345">
        <v>0.17499999999999999</v>
      </c>
      <c r="X255"/>
      <c r="Y255"/>
      <c r="Z255"/>
      <c r="AA255"/>
      <c r="AB255"/>
      <c r="AC255" s="344">
        <v>28.2</v>
      </c>
      <c r="AD255"/>
      <c r="AE255"/>
      <c r="AF255"/>
      <c r="AG255"/>
      <c r="AH255" s="347">
        <v>56.5</v>
      </c>
      <c r="AI255"/>
      <c r="AJ255" s="347">
        <v>22.7</v>
      </c>
      <c r="AK255"/>
      <c r="AL255" s="347">
        <v>7.7</v>
      </c>
      <c r="AM255" s="345">
        <v>9.9000000000000005E-2</v>
      </c>
      <c r="AN255"/>
      <c r="AO255" s="347">
        <v>17.100000000000001</v>
      </c>
      <c r="AP255" s="344">
        <v>82.29</v>
      </c>
      <c r="AQ255" s="344">
        <v>1.3</v>
      </c>
      <c r="AR255"/>
      <c r="AS255"/>
      <c r="AT255"/>
      <c r="AU255"/>
      <c r="AV255" s="345">
        <f>(AV254+AV256)/2</f>
        <v>13.422499999999999</v>
      </c>
      <c r="AW255" s="345">
        <f>(AW254+AW256)/2</f>
        <v>11.378</v>
      </c>
      <c r="AX255"/>
      <c r="AY255"/>
      <c r="AZ255"/>
      <c r="BA255"/>
      <c r="BB255"/>
      <c r="BC255"/>
      <c r="BD255" s="344">
        <v>30.51</v>
      </c>
      <c r="BE255" s="344">
        <v>7.8</v>
      </c>
      <c r="BF255" s="344">
        <v>7.5</v>
      </c>
    </row>
    <row r="256" spans="1:58" x14ac:dyDescent="0.25">
      <c r="A256" s="232">
        <v>40066</v>
      </c>
      <c r="B256" s="344">
        <v>6.56</v>
      </c>
      <c r="C256" s="420">
        <v>5.33</v>
      </c>
      <c r="D256"/>
      <c r="E256"/>
      <c r="F256"/>
      <c r="G256"/>
      <c r="H256"/>
      <c r="I256" s="344">
        <v>1.91</v>
      </c>
      <c r="J256"/>
      <c r="K256"/>
      <c r="L256"/>
      <c r="M256"/>
      <c r="N256" s="344">
        <v>30</v>
      </c>
      <c r="O256"/>
      <c r="P256"/>
      <c r="Q256"/>
      <c r="R256" s="347">
        <v>0</v>
      </c>
      <c r="S256" s="345">
        <v>0.69499999999999995</v>
      </c>
      <c r="T256"/>
      <c r="U256"/>
      <c r="V256" s="345">
        <v>0.06</v>
      </c>
      <c r="W256" s="345">
        <v>0.107</v>
      </c>
      <c r="X256"/>
      <c r="Y256"/>
      <c r="Z256"/>
      <c r="AA256"/>
      <c r="AB256"/>
      <c r="AC256" s="344">
        <v>29</v>
      </c>
      <c r="AD256"/>
      <c r="AE256"/>
      <c r="AF256"/>
      <c r="AG256"/>
      <c r="AH256" s="347">
        <v>58</v>
      </c>
      <c r="AI256"/>
      <c r="AJ256" s="347">
        <v>21.6</v>
      </c>
      <c r="AK256"/>
      <c r="AL256" s="347">
        <v>7.4</v>
      </c>
      <c r="AM256" s="345">
        <v>8.2000000000000003E-2</v>
      </c>
      <c r="AN256"/>
      <c r="AO256" s="347">
        <v>16.5</v>
      </c>
      <c r="AP256" s="344">
        <v>88.64</v>
      </c>
      <c r="AQ256" s="344">
        <v>1.72</v>
      </c>
      <c r="AR256"/>
      <c r="AS256"/>
      <c r="AT256"/>
      <c r="AU256"/>
      <c r="AV256" s="345">
        <v>13.173</v>
      </c>
      <c r="AW256" s="345">
        <v>11.087999999999999</v>
      </c>
      <c r="AX256"/>
      <c r="AY256"/>
      <c r="AZ256"/>
      <c r="BA256"/>
      <c r="BB256"/>
      <c r="BC256"/>
      <c r="BD256" s="344">
        <v>30.98</v>
      </c>
      <c r="BE256" s="344">
        <v>7.8</v>
      </c>
      <c r="BF256" s="344">
        <v>7.5</v>
      </c>
    </row>
    <row r="257" spans="1:58" x14ac:dyDescent="0.25">
      <c r="A257" s="232">
        <v>40067</v>
      </c>
      <c r="B257" s="344">
        <v>6.18</v>
      </c>
      <c r="C257" s="344">
        <v>5.32</v>
      </c>
      <c r="D257"/>
      <c r="E257"/>
      <c r="F257"/>
      <c r="G257"/>
      <c r="H257"/>
      <c r="I257" s="344">
        <v>1.95</v>
      </c>
      <c r="J257"/>
      <c r="K257"/>
      <c r="L257"/>
      <c r="M257"/>
      <c r="N257" s="344">
        <v>26</v>
      </c>
      <c r="O257"/>
      <c r="P257"/>
      <c r="Q257"/>
      <c r="R257" s="347">
        <v>0</v>
      </c>
      <c r="S257" s="345">
        <v>0.66200000000000003</v>
      </c>
      <c r="T257"/>
      <c r="U257"/>
      <c r="V257" s="345">
        <v>5.6000000000000001E-2</v>
      </c>
      <c r="W257" s="345">
        <v>0.104</v>
      </c>
      <c r="X257"/>
      <c r="Y257"/>
      <c r="Z257"/>
      <c r="AA257"/>
      <c r="AB257"/>
      <c r="AC257" s="344">
        <v>27.9</v>
      </c>
      <c r="AD257"/>
      <c r="AE257"/>
      <c r="AF257"/>
      <c r="AG257"/>
      <c r="AH257" s="347">
        <v>55.9</v>
      </c>
      <c r="AI257"/>
      <c r="AJ257" s="347">
        <v>22.3</v>
      </c>
      <c r="AK257"/>
      <c r="AL257" s="347">
        <v>7.2</v>
      </c>
      <c r="AM257" s="345">
        <v>8.6999999999999994E-2</v>
      </c>
      <c r="AN257"/>
      <c r="AO257" s="347">
        <v>16.7</v>
      </c>
      <c r="AP257" s="344">
        <v>76.91</v>
      </c>
      <c r="AQ257" s="344">
        <v>0.87</v>
      </c>
      <c r="AR257"/>
      <c r="AS257"/>
      <c r="AT257"/>
      <c r="AU257"/>
      <c r="AV257" s="345">
        <v>13.523</v>
      </c>
      <c r="AW257" s="345">
        <v>12.372</v>
      </c>
      <c r="AX257"/>
      <c r="AY257"/>
      <c r="AZ257"/>
      <c r="BA257"/>
      <c r="BB257"/>
      <c r="BC257"/>
      <c r="BD257" s="344">
        <v>29.85</v>
      </c>
      <c r="BE257" s="344">
        <v>7.8</v>
      </c>
      <c r="BF257" s="344">
        <v>7.5</v>
      </c>
    </row>
    <row r="258" spans="1:58" x14ac:dyDescent="0.25">
      <c r="A258" s="232">
        <v>40068</v>
      </c>
      <c r="B258" s="344">
        <v>6.2</v>
      </c>
      <c r="C258" s="344">
        <v>5.31</v>
      </c>
      <c r="D258"/>
      <c r="E258"/>
      <c r="F258"/>
      <c r="G258"/>
      <c r="H258"/>
      <c r="I258" s="344">
        <v>2</v>
      </c>
      <c r="J258"/>
      <c r="K258"/>
      <c r="L258"/>
      <c r="M258"/>
      <c r="N258" s="344">
        <v>29</v>
      </c>
      <c r="O258"/>
      <c r="P258"/>
      <c r="Q258"/>
      <c r="R258" s="347">
        <v>0</v>
      </c>
      <c r="S258" s="345">
        <v>0.64700000000000002</v>
      </c>
      <c r="T258"/>
      <c r="U258"/>
      <c r="V258" s="345">
        <v>6.0999999999999999E-2</v>
      </c>
      <c r="W258" s="345">
        <v>0.114</v>
      </c>
      <c r="X258"/>
      <c r="Y258"/>
      <c r="Z258"/>
      <c r="AA258"/>
      <c r="AB258"/>
      <c r="AC258" s="344">
        <v>27.7</v>
      </c>
      <c r="AD258"/>
      <c r="AE258"/>
      <c r="AF258"/>
      <c r="AG258"/>
      <c r="AH258" s="347">
        <v>55.4</v>
      </c>
      <c r="AI258"/>
      <c r="AJ258" s="347">
        <v>21.6</v>
      </c>
      <c r="AK258"/>
      <c r="AL258" s="347">
        <v>7</v>
      </c>
      <c r="AM258" s="345">
        <v>7.3999999999999996E-2</v>
      </c>
      <c r="AN258"/>
      <c r="AO258" s="347">
        <v>16.5</v>
      </c>
      <c r="AP258" s="344">
        <v>71.95</v>
      </c>
      <c r="AQ258" s="344">
        <v>0.77</v>
      </c>
      <c r="AR258"/>
      <c r="AS258"/>
      <c r="AT258"/>
      <c r="AU258"/>
      <c r="AV258" s="345">
        <v>12.884</v>
      </c>
      <c r="AW258" s="345">
        <v>11.786</v>
      </c>
      <c r="AX258"/>
      <c r="AY258"/>
      <c r="AZ258"/>
      <c r="BA258"/>
      <c r="BB258"/>
      <c r="BC258"/>
      <c r="BD258" s="344">
        <v>29.83</v>
      </c>
      <c r="BE258" s="344">
        <v>7.8</v>
      </c>
      <c r="BF258" s="344">
        <v>7.5</v>
      </c>
    </row>
    <row r="259" spans="1:58" x14ac:dyDescent="0.25">
      <c r="A259" s="232">
        <v>40069</v>
      </c>
      <c r="B259" s="344">
        <v>5.59</v>
      </c>
      <c r="C259" s="344">
        <v>5.25</v>
      </c>
      <c r="D259"/>
      <c r="E259"/>
      <c r="F259"/>
      <c r="G259"/>
      <c r="H259"/>
      <c r="I259" s="344">
        <v>1.99</v>
      </c>
      <c r="J259"/>
      <c r="K259"/>
      <c r="L259"/>
      <c r="M259"/>
      <c r="N259" s="344">
        <v>30</v>
      </c>
      <c r="O259"/>
      <c r="P259"/>
      <c r="Q259"/>
      <c r="R259" s="347">
        <v>0</v>
      </c>
      <c r="S259" s="345">
        <v>0.63700000000000001</v>
      </c>
      <c r="T259"/>
      <c r="U259"/>
      <c r="V259" s="345">
        <v>6.4000000000000001E-2</v>
      </c>
      <c r="W259" s="345">
        <v>8.1000000000000003E-2</v>
      </c>
      <c r="X259"/>
      <c r="Y259"/>
      <c r="Z259"/>
      <c r="AA259"/>
      <c r="AB259"/>
      <c r="AC259" s="344">
        <v>27.4</v>
      </c>
      <c r="AD259"/>
      <c r="AE259"/>
      <c r="AF259"/>
      <c r="AG259"/>
      <c r="AH259" s="347">
        <v>54.8</v>
      </c>
      <c r="AI259"/>
      <c r="AJ259" s="347">
        <v>21.9</v>
      </c>
      <c r="AK259"/>
      <c r="AL259" s="347">
        <v>6.9</v>
      </c>
      <c r="AM259" s="345">
        <v>6.3E-2</v>
      </c>
      <c r="AN259"/>
      <c r="AO259" s="347">
        <v>16.399999999999999</v>
      </c>
      <c r="AP259" s="344">
        <v>80.84</v>
      </c>
      <c r="AQ259" s="344">
        <v>0.81</v>
      </c>
      <c r="AR259"/>
      <c r="AS259"/>
      <c r="AT259"/>
      <c r="AU259"/>
      <c r="AV259" s="345">
        <v>14.193</v>
      </c>
      <c r="AW259" s="345">
        <v>13.106999999999999</v>
      </c>
      <c r="AX259"/>
      <c r="AY259"/>
      <c r="AZ259"/>
      <c r="BA259"/>
      <c r="BB259"/>
      <c r="BC259"/>
      <c r="BD259" s="344">
        <v>31.18</v>
      </c>
      <c r="BE259" s="344">
        <v>7.8</v>
      </c>
      <c r="BF259" s="344">
        <v>7.7</v>
      </c>
    </row>
    <row r="260" spans="1:58" x14ac:dyDescent="0.25">
      <c r="A260" s="232">
        <v>40070</v>
      </c>
      <c r="B260" s="344">
        <v>6.64</v>
      </c>
      <c r="C260" s="344">
        <v>5.27</v>
      </c>
      <c r="D260"/>
      <c r="E260"/>
      <c r="F260"/>
      <c r="G260"/>
      <c r="H260"/>
      <c r="I260" s="344">
        <v>2.0499999999999998</v>
      </c>
      <c r="J260"/>
      <c r="K260"/>
      <c r="L260"/>
      <c r="M260"/>
      <c r="N260" s="344">
        <v>31</v>
      </c>
      <c r="O260"/>
      <c r="P260"/>
      <c r="Q260"/>
      <c r="R260" s="347">
        <v>0</v>
      </c>
      <c r="S260" s="345">
        <v>0.75800000000000001</v>
      </c>
      <c r="T260"/>
      <c r="U260"/>
      <c r="V260" s="345">
        <v>6.0999999999999999E-2</v>
      </c>
      <c r="W260" s="345">
        <v>0.10299999999999999</v>
      </c>
      <c r="X260"/>
      <c r="Y260"/>
      <c r="Z260"/>
      <c r="AA260"/>
      <c r="AB260"/>
      <c r="AC260" s="344">
        <v>30.9</v>
      </c>
      <c r="AD260"/>
      <c r="AE260"/>
      <c r="AF260"/>
      <c r="AG260"/>
      <c r="AH260" s="347">
        <v>61.8</v>
      </c>
      <c r="AI260"/>
      <c r="AJ260" s="347">
        <v>23.3</v>
      </c>
      <c r="AK260"/>
      <c r="AL260" s="347">
        <v>6.7</v>
      </c>
      <c r="AM260" s="345">
        <v>6.3E-2</v>
      </c>
      <c r="AN260"/>
      <c r="AO260" s="347">
        <v>16.3</v>
      </c>
      <c r="AP260" s="344">
        <v>77.989999999999995</v>
      </c>
      <c r="AQ260" s="344">
        <v>0.99</v>
      </c>
      <c r="AR260"/>
      <c r="AS260"/>
      <c r="AT260"/>
      <c r="AU260"/>
      <c r="AV260" s="345">
        <v>13.16</v>
      </c>
      <c r="AW260" s="345">
        <v>11.66</v>
      </c>
      <c r="AX260"/>
      <c r="AY260"/>
      <c r="AZ260"/>
      <c r="BA260"/>
      <c r="BB260"/>
      <c r="BC260"/>
      <c r="BD260" s="344">
        <v>30.65</v>
      </c>
      <c r="BE260" s="344">
        <v>7.8</v>
      </c>
      <c r="BF260" s="344">
        <v>7.9</v>
      </c>
    </row>
    <row r="261" spans="1:58" x14ac:dyDescent="0.25">
      <c r="A261" s="232">
        <v>40071</v>
      </c>
      <c r="B261" s="405">
        <f t="shared" ref="B261:C261" si="340">(B259+B260)/2</f>
        <v>6.1150000000000002</v>
      </c>
      <c r="C261" s="405">
        <f t="shared" si="340"/>
        <v>5.26</v>
      </c>
      <c r="D261"/>
      <c r="E261"/>
      <c r="F261"/>
      <c r="G261"/>
      <c r="H261"/>
      <c r="I261" s="405">
        <f t="shared" ref="I261" si="341">(I259+I260)/2</f>
        <v>2.02</v>
      </c>
      <c r="J261"/>
      <c r="K261"/>
      <c r="L261"/>
      <c r="M261"/>
      <c r="N261" s="405">
        <f t="shared" ref="N261" si="342">(N259+N260)/2</f>
        <v>30.5</v>
      </c>
      <c r="O261"/>
      <c r="P261"/>
      <c r="Q261"/>
      <c r="R261" s="406">
        <f t="shared" ref="R261:S261" si="343">(R259+R260)/2</f>
        <v>0</v>
      </c>
      <c r="S261" s="407">
        <f t="shared" si="343"/>
        <v>0.69750000000000001</v>
      </c>
      <c r="T261"/>
      <c r="U261"/>
      <c r="V261" s="407">
        <f t="shared" ref="V261:W261" si="344">(V259+V260)/2</f>
        <v>6.25E-2</v>
      </c>
      <c r="W261" s="407">
        <f t="shared" si="344"/>
        <v>9.1999999999999998E-2</v>
      </c>
      <c r="X261"/>
      <c r="Y261"/>
      <c r="Z261"/>
      <c r="AA261"/>
      <c r="AB261"/>
      <c r="AC261" s="405">
        <f t="shared" ref="AC261" si="345">(AC259+AC260)/2</f>
        <v>29.15</v>
      </c>
      <c r="AD261"/>
      <c r="AE261"/>
      <c r="AF261"/>
      <c r="AG261"/>
      <c r="AH261" s="406">
        <f t="shared" ref="AH261" si="346">(AH259+AH260)/2</f>
        <v>58.3</v>
      </c>
      <c r="AI261"/>
      <c r="AJ261" s="406">
        <f>(AJ260+AJ262)/2</f>
        <v>23.5</v>
      </c>
      <c r="AK261"/>
      <c r="AL261" s="406">
        <f>(AL260+AL262)/2</f>
        <v>6.75</v>
      </c>
      <c r="AM261" s="407">
        <f>(AM260+AM262)/2</f>
        <v>6.7500000000000004E-2</v>
      </c>
      <c r="AN261"/>
      <c r="AO261" s="406">
        <f>(AO260+AO262)/2</f>
        <v>16.25</v>
      </c>
      <c r="AP261" s="344">
        <v>72.37</v>
      </c>
      <c r="AQ261" s="344">
        <v>0.84</v>
      </c>
      <c r="AR261"/>
      <c r="AS261"/>
      <c r="AT261"/>
      <c r="AU261"/>
      <c r="AV261" s="345">
        <v>12.61</v>
      </c>
      <c r="AW261" s="345">
        <v>11.86</v>
      </c>
      <c r="AX261"/>
      <c r="AY261"/>
      <c r="AZ261"/>
      <c r="BA261"/>
      <c r="BB261"/>
      <c r="BC261"/>
      <c r="BD261" s="405">
        <f>(BD260+BD262)/2</f>
        <v>31.06</v>
      </c>
      <c r="BE261" s="344">
        <v>7.8</v>
      </c>
      <c r="BF261" s="344">
        <v>7.9</v>
      </c>
    </row>
    <row r="262" spans="1:58" x14ac:dyDescent="0.25">
      <c r="A262" s="232">
        <v>40072</v>
      </c>
      <c r="B262" s="344">
        <v>6.39</v>
      </c>
      <c r="C262" s="344">
        <v>5.32</v>
      </c>
      <c r="D262"/>
      <c r="E262"/>
      <c r="F262"/>
      <c r="G262"/>
      <c r="H262"/>
      <c r="I262" s="344">
        <v>1.84</v>
      </c>
      <c r="J262"/>
      <c r="K262"/>
      <c r="L262"/>
      <c r="M262"/>
      <c r="N262" s="344">
        <v>29</v>
      </c>
      <c r="O262"/>
      <c r="P262"/>
      <c r="Q262"/>
      <c r="R262" s="347">
        <v>0</v>
      </c>
      <c r="S262" s="345">
        <v>0.69399999999999995</v>
      </c>
      <c r="T262"/>
      <c r="U262"/>
      <c r="V262" s="345">
        <v>5.7000000000000002E-2</v>
      </c>
      <c r="W262" s="345">
        <v>7.6999999999999999E-2</v>
      </c>
      <c r="X262"/>
      <c r="Y262"/>
      <c r="Z262"/>
      <c r="AA262"/>
      <c r="AB262"/>
      <c r="AC262" s="344">
        <v>30.4</v>
      </c>
      <c r="AD262"/>
      <c r="AE262"/>
      <c r="AF262"/>
      <c r="AG262"/>
      <c r="AH262" s="347">
        <v>60.8</v>
      </c>
      <c r="AI262"/>
      <c r="AJ262" s="347">
        <v>23.7</v>
      </c>
      <c r="AK262"/>
      <c r="AL262" s="347">
        <v>6.8</v>
      </c>
      <c r="AM262" s="345">
        <v>7.1999999999999995E-2</v>
      </c>
      <c r="AN262"/>
      <c r="AO262" s="347">
        <v>16.2</v>
      </c>
      <c r="AP262" s="344">
        <v>79.95</v>
      </c>
      <c r="AQ262" s="344">
        <v>0.94</v>
      </c>
      <c r="AR262"/>
      <c r="AS262"/>
      <c r="AT262"/>
      <c r="AU262"/>
      <c r="AV262" s="345">
        <v>14.146000000000001</v>
      </c>
      <c r="AW262" s="345">
        <v>13.038</v>
      </c>
      <c r="AX262"/>
      <c r="AY262"/>
      <c r="AZ262"/>
      <c r="BA262"/>
      <c r="BB262"/>
      <c r="BC262"/>
      <c r="BD262" s="344">
        <v>31.47</v>
      </c>
      <c r="BE262" s="344">
        <v>7.8</v>
      </c>
      <c r="BF262" s="344">
        <v>7.9</v>
      </c>
    </row>
    <row r="263" spans="1:58" x14ac:dyDescent="0.25">
      <c r="A263" s="232">
        <v>40073</v>
      </c>
      <c r="B263" s="344">
        <v>6.47</v>
      </c>
      <c r="C263" s="372">
        <v>5.35</v>
      </c>
      <c r="D263"/>
      <c r="E263"/>
      <c r="F263"/>
      <c r="G263"/>
      <c r="H263"/>
      <c r="I263" s="344">
        <v>1.72</v>
      </c>
      <c r="J263"/>
      <c r="K263"/>
      <c r="L263"/>
      <c r="M263"/>
      <c r="N263" s="344">
        <v>31</v>
      </c>
      <c r="O263"/>
      <c r="P263"/>
      <c r="Q263"/>
      <c r="R263" s="347">
        <v>0</v>
      </c>
      <c r="S263" s="345">
        <v>0.66700000000000004</v>
      </c>
      <c r="T263"/>
      <c r="U263"/>
      <c r="V263" s="345">
        <v>6.2E-2</v>
      </c>
      <c r="W263" s="345">
        <v>8.4000000000000005E-2</v>
      </c>
      <c r="X263"/>
      <c r="Y263"/>
      <c r="Z263"/>
      <c r="AA263"/>
      <c r="AB263"/>
      <c r="AC263" s="344">
        <v>31.7</v>
      </c>
      <c r="AD263"/>
      <c r="AE263"/>
      <c r="AF263"/>
      <c r="AG263"/>
      <c r="AH263" s="347">
        <v>63.4</v>
      </c>
      <c r="AI263"/>
      <c r="AJ263" s="347">
        <v>23.7</v>
      </c>
      <c r="AK263"/>
      <c r="AL263" s="347">
        <v>6.4</v>
      </c>
      <c r="AM263" s="345">
        <v>5.3999999999999999E-2</v>
      </c>
      <c r="AN263"/>
      <c r="AO263" s="347">
        <v>16.3</v>
      </c>
      <c r="AP263" s="344">
        <v>63.9</v>
      </c>
      <c r="AQ263" s="344">
        <v>0.64</v>
      </c>
      <c r="AR263"/>
      <c r="AS263"/>
      <c r="AT263"/>
      <c r="AU263"/>
      <c r="AV263" s="345">
        <v>13.435</v>
      </c>
      <c r="AW263" s="345">
        <v>12.317</v>
      </c>
      <c r="AX263"/>
      <c r="AY263"/>
      <c r="AZ263"/>
      <c r="BA263"/>
      <c r="BB263"/>
      <c r="BC263"/>
      <c r="BD263" s="344">
        <v>29.6</v>
      </c>
      <c r="BE263" s="344">
        <v>7.8</v>
      </c>
      <c r="BF263" s="344">
        <v>7.9</v>
      </c>
    </row>
    <row r="264" spans="1:58" x14ac:dyDescent="0.25">
      <c r="A264" s="232">
        <v>40074</v>
      </c>
      <c r="B264" s="344">
        <v>6.22</v>
      </c>
      <c r="C264" s="344">
        <v>5.29</v>
      </c>
      <c r="D264"/>
      <c r="E264"/>
      <c r="F264"/>
      <c r="G264"/>
      <c r="H264"/>
      <c r="I264" s="344">
        <v>1.64</v>
      </c>
      <c r="J264"/>
      <c r="K264"/>
      <c r="L264"/>
      <c r="M264"/>
      <c r="N264" s="344">
        <v>32</v>
      </c>
      <c r="O264"/>
      <c r="P264"/>
      <c r="Q264"/>
      <c r="R264" s="347">
        <v>0</v>
      </c>
      <c r="S264" s="345">
        <v>0.61799999999999999</v>
      </c>
      <c r="T264"/>
      <c r="U264"/>
      <c r="V264" s="345">
        <v>6.4000000000000001E-2</v>
      </c>
      <c r="W264" s="345">
        <v>7.2999999999999995E-2</v>
      </c>
      <c r="X264"/>
      <c r="Y264"/>
      <c r="Z264"/>
      <c r="AA264"/>
      <c r="AB264"/>
      <c r="AC264" s="344">
        <v>26.8</v>
      </c>
      <c r="AD264"/>
      <c r="AE264"/>
      <c r="AF264"/>
      <c r="AG264"/>
      <c r="AH264" s="347">
        <v>53.6</v>
      </c>
      <c r="AI264"/>
      <c r="AJ264" s="347">
        <v>23.7</v>
      </c>
      <c r="AK264"/>
      <c r="AL264" s="347">
        <v>6.7</v>
      </c>
      <c r="AM264" s="345">
        <v>5.7000000000000002E-2</v>
      </c>
      <c r="AN264"/>
      <c r="AO264" s="347">
        <v>15</v>
      </c>
      <c r="AP264" s="344">
        <v>38.229999999999997</v>
      </c>
      <c r="AQ264" s="405">
        <f>(AQ263+AQ265)/2</f>
        <v>0.66999999999999993</v>
      </c>
      <c r="AR264"/>
      <c r="AS264"/>
      <c r="AT264"/>
      <c r="AU264"/>
      <c r="AV264" s="345">
        <v>13.526999999999999</v>
      </c>
      <c r="AW264" s="345">
        <v>12.151</v>
      </c>
      <c r="AX264"/>
      <c r="AY264"/>
      <c r="AZ264"/>
      <c r="BA264"/>
      <c r="BB264"/>
      <c r="BC264"/>
      <c r="BD264" s="344">
        <v>30.12</v>
      </c>
      <c r="BE264" s="344">
        <v>7.3</v>
      </c>
      <c r="BF264" s="344">
        <v>8</v>
      </c>
    </row>
    <row r="265" spans="1:58" x14ac:dyDescent="0.25">
      <c r="A265" s="232">
        <v>40075</v>
      </c>
      <c r="B265" s="344">
        <v>6.27</v>
      </c>
      <c r="C265" s="344">
        <v>5.32</v>
      </c>
      <c r="D265"/>
      <c r="E265"/>
      <c r="F265"/>
      <c r="G265"/>
      <c r="H265"/>
      <c r="I265" s="344">
        <v>1.77</v>
      </c>
      <c r="J265"/>
      <c r="K265"/>
      <c r="L265"/>
      <c r="M265"/>
      <c r="N265" s="344">
        <v>32</v>
      </c>
      <c r="O265"/>
      <c r="P265"/>
      <c r="Q265"/>
      <c r="R265" s="347">
        <v>0</v>
      </c>
      <c r="S265" s="345">
        <v>0.61599999999999999</v>
      </c>
      <c r="T265"/>
      <c r="U265"/>
      <c r="V265" s="345">
        <v>6.7000000000000004E-2</v>
      </c>
      <c r="W265" s="345">
        <v>7.9000000000000001E-2</v>
      </c>
      <c r="X265"/>
      <c r="Y265"/>
      <c r="Z265"/>
      <c r="AA265"/>
      <c r="AB265"/>
      <c r="AC265" s="344">
        <v>27.2</v>
      </c>
      <c r="AD265"/>
      <c r="AE265"/>
      <c r="AF265"/>
      <c r="AG265"/>
      <c r="AH265" s="347">
        <v>54.4</v>
      </c>
      <c r="AI265"/>
      <c r="AJ265" s="347">
        <v>23.4</v>
      </c>
      <c r="AK265"/>
      <c r="AL265" s="347">
        <v>6.9</v>
      </c>
      <c r="AM265" s="345">
        <v>5.8999999999999997E-2</v>
      </c>
      <c r="AN265"/>
      <c r="AO265" s="347">
        <v>14.8</v>
      </c>
      <c r="AP265" s="344">
        <v>70.41</v>
      </c>
      <c r="AQ265" s="344">
        <v>0.7</v>
      </c>
      <c r="AR265"/>
      <c r="AS265"/>
      <c r="AT265"/>
      <c r="AU265"/>
      <c r="AV265" s="345">
        <v>13.07</v>
      </c>
      <c r="AW265" s="345">
        <v>12.95</v>
      </c>
      <c r="AX265"/>
      <c r="AY265"/>
      <c r="AZ265"/>
      <c r="BA265"/>
      <c r="BB265"/>
      <c r="BC265"/>
      <c r="BD265" s="344">
        <v>32.090000000000003</v>
      </c>
      <c r="BE265" s="344">
        <v>7.3</v>
      </c>
      <c r="BF265" s="344">
        <v>8</v>
      </c>
    </row>
    <row r="266" spans="1:58" x14ac:dyDescent="0.25">
      <c r="A266" s="232">
        <v>40076</v>
      </c>
      <c r="B266" s="344">
        <v>7.05</v>
      </c>
      <c r="C266" s="344">
        <v>5.31</v>
      </c>
      <c r="D266"/>
      <c r="E266"/>
      <c r="F266"/>
      <c r="G266"/>
      <c r="H266"/>
      <c r="I266" s="344">
        <v>1.64</v>
      </c>
      <c r="J266"/>
      <c r="K266"/>
      <c r="L266"/>
      <c r="M266"/>
      <c r="N266" s="344">
        <v>31</v>
      </c>
      <c r="O266"/>
      <c r="P266"/>
      <c r="Q266"/>
      <c r="R266" s="347">
        <v>0</v>
      </c>
      <c r="S266" s="345">
        <v>0.60599999999999998</v>
      </c>
      <c r="T266"/>
      <c r="U266"/>
      <c r="V266" s="345">
        <v>7.2999999999999995E-2</v>
      </c>
      <c r="W266" s="345">
        <v>8.8999999999999996E-2</v>
      </c>
      <c r="X266"/>
      <c r="Y266"/>
      <c r="Z266"/>
      <c r="AA266"/>
      <c r="AB266"/>
      <c r="AC266" s="344">
        <v>27.6</v>
      </c>
      <c r="AD266"/>
      <c r="AE266"/>
      <c r="AF266"/>
      <c r="AG266"/>
      <c r="AH266" s="347">
        <v>55.3</v>
      </c>
      <c r="AI266"/>
      <c r="AJ266" s="347">
        <v>24.3</v>
      </c>
      <c r="AK266"/>
      <c r="AL266" s="347">
        <v>6.7</v>
      </c>
      <c r="AM266" s="345">
        <v>6.0999999999999999E-2</v>
      </c>
      <c r="AN266"/>
      <c r="AO266" s="347">
        <v>15</v>
      </c>
      <c r="AP266" s="344">
        <v>74.459999999999994</v>
      </c>
      <c r="AQ266" s="344">
        <v>1.33</v>
      </c>
      <c r="AR266"/>
      <c r="AS266"/>
      <c r="AT266"/>
      <c r="AU266"/>
      <c r="AV266" s="345">
        <v>13.379</v>
      </c>
      <c r="AW266" s="345">
        <v>11.368</v>
      </c>
      <c r="AX266"/>
      <c r="AY266"/>
      <c r="AZ266"/>
      <c r="BA266"/>
      <c r="BB266"/>
      <c r="BC266"/>
      <c r="BD266" s="344">
        <v>32.83</v>
      </c>
      <c r="BE266" s="344">
        <v>7.2</v>
      </c>
      <c r="BF266" s="344">
        <v>8</v>
      </c>
    </row>
    <row r="267" spans="1:58" x14ac:dyDescent="0.25">
      <c r="A267" s="232">
        <v>40077</v>
      </c>
      <c r="B267" s="344">
        <v>6.63</v>
      </c>
      <c r="C267" s="344">
        <v>5.44</v>
      </c>
      <c r="D267"/>
      <c r="E267"/>
      <c r="F267"/>
      <c r="G267"/>
      <c r="H267"/>
      <c r="I267" s="344">
        <v>1.79</v>
      </c>
      <c r="J267"/>
      <c r="K267"/>
      <c r="L267"/>
      <c r="M267"/>
      <c r="N267" s="344">
        <v>25</v>
      </c>
      <c r="O267"/>
      <c r="P267"/>
      <c r="Q267"/>
      <c r="R267" s="347">
        <v>0</v>
      </c>
      <c r="S267" s="345">
        <v>0.58399999999999996</v>
      </c>
      <c r="T267"/>
      <c r="U267"/>
      <c r="V267" s="345">
        <v>6.0999999999999999E-2</v>
      </c>
      <c r="W267" s="345">
        <v>0.106</v>
      </c>
      <c r="X267"/>
      <c r="Y267"/>
      <c r="Z267"/>
      <c r="AA267"/>
      <c r="AB267"/>
      <c r="AC267" s="344">
        <v>27.8</v>
      </c>
      <c r="AD267"/>
      <c r="AE267"/>
      <c r="AF267"/>
      <c r="AG267"/>
      <c r="AH267" s="347">
        <v>55.7</v>
      </c>
      <c r="AI267"/>
      <c r="AJ267" s="347">
        <v>26.3</v>
      </c>
      <c r="AK267"/>
      <c r="AL267" s="347">
        <v>6.9</v>
      </c>
      <c r="AM267" s="345">
        <v>5.8999999999999997E-2</v>
      </c>
      <c r="AN267"/>
      <c r="AO267" s="347">
        <v>14.2</v>
      </c>
      <c r="AP267" s="344">
        <v>63.97</v>
      </c>
      <c r="AQ267" s="344">
        <v>1.1299999999999999</v>
      </c>
      <c r="AR267"/>
      <c r="AS267"/>
      <c r="AT267"/>
      <c r="AU267"/>
      <c r="AV267" s="345">
        <v>12.058</v>
      </c>
      <c r="AW267" s="345">
        <v>9.9309999999999992</v>
      </c>
      <c r="AX267"/>
      <c r="AY267"/>
      <c r="AZ267"/>
      <c r="BA267"/>
      <c r="BB267"/>
      <c r="BC267"/>
      <c r="BD267" s="344">
        <v>31.92</v>
      </c>
      <c r="BE267" s="344">
        <v>7.2</v>
      </c>
      <c r="BF267" s="344">
        <v>8</v>
      </c>
    </row>
    <row r="268" spans="1:58" x14ac:dyDescent="0.25">
      <c r="A268" s="232">
        <v>40078</v>
      </c>
      <c r="B268" s="405">
        <f t="shared" ref="B268:C268" si="347">(B266+B267)/2</f>
        <v>6.84</v>
      </c>
      <c r="C268" s="405">
        <f t="shared" si="347"/>
        <v>5.375</v>
      </c>
      <c r="D268"/>
      <c r="E268"/>
      <c r="F268"/>
      <c r="G268"/>
      <c r="H268"/>
      <c r="I268" s="405">
        <f t="shared" ref="I268" si="348">(I266+I267)/2</f>
        <v>1.7149999999999999</v>
      </c>
      <c r="J268"/>
      <c r="K268"/>
      <c r="L268"/>
      <c r="M268"/>
      <c r="N268" s="405">
        <f t="shared" ref="N268" si="349">(N266+N267)/2</f>
        <v>28</v>
      </c>
      <c r="O268"/>
      <c r="P268"/>
      <c r="Q268"/>
      <c r="R268" s="406">
        <f t="shared" ref="R268:S268" si="350">(R266+R267)/2</f>
        <v>0</v>
      </c>
      <c r="S268" s="407">
        <f t="shared" si="350"/>
        <v>0.59499999999999997</v>
      </c>
      <c r="T268"/>
      <c r="U268"/>
      <c r="V268" s="407">
        <f t="shared" ref="V268:W268" si="351">(V266+V267)/2</f>
        <v>6.7000000000000004E-2</v>
      </c>
      <c r="W268" s="407">
        <f t="shared" si="351"/>
        <v>9.7500000000000003E-2</v>
      </c>
      <c r="X268"/>
      <c r="Y268"/>
      <c r="Z268"/>
      <c r="AA268"/>
      <c r="AB268"/>
      <c r="AC268" s="405">
        <f t="shared" ref="AC268" si="352">(AC266+AC267)/2</f>
        <v>27.700000000000003</v>
      </c>
      <c r="AD268"/>
      <c r="AE268"/>
      <c r="AF268"/>
      <c r="AG268"/>
      <c r="AH268" s="406">
        <f t="shared" ref="AH268" si="353">(AH266+AH267)/2</f>
        <v>55.5</v>
      </c>
      <c r="AI268"/>
      <c r="AJ268" s="406">
        <f t="shared" ref="AJ268" si="354">(AJ267+AJ269)/2</f>
        <v>26.05</v>
      </c>
      <c r="AK268"/>
      <c r="AL268" s="406">
        <f t="shared" ref="AL268:AM268" si="355">(AL267+AL269)/2</f>
        <v>6.8000000000000007</v>
      </c>
      <c r="AM268" s="407">
        <f t="shared" si="355"/>
        <v>6.1499999999999999E-2</v>
      </c>
      <c r="AN268"/>
      <c r="AO268" s="406">
        <f t="shared" ref="AO268:AQ268" si="356">(AO267+AO269)/2</f>
        <v>14</v>
      </c>
      <c r="AP268" s="407">
        <f t="shared" si="356"/>
        <v>67.72999999999999</v>
      </c>
      <c r="AQ268" s="405">
        <f t="shared" si="356"/>
        <v>1.0449999999999999</v>
      </c>
      <c r="AR268"/>
      <c r="AS268"/>
      <c r="AT268"/>
      <c r="AU268"/>
      <c r="AV268" s="345">
        <f>(AV267+AV269)/2</f>
        <v>12.834</v>
      </c>
      <c r="AW268" s="345">
        <f>(AW267+AW269)/2</f>
        <v>10.930999999999999</v>
      </c>
      <c r="AX268"/>
      <c r="AY268"/>
      <c r="AZ268"/>
      <c r="BA268"/>
      <c r="BB268"/>
      <c r="BC268"/>
      <c r="BD268" s="405">
        <f t="shared" ref="BD268:BF268" si="357">(BD267+BD269)/2</f>
        <v>32.755000000000003</v>
      </c>
      <c r="BE268" s="405">
        <f t="shared" si="357"/>
        <v>7.2</v>
      </c>
      <c r="BF268" s="405">
        <f t="shared" si="357"/>
        <v>8</v>
      </c>
    </row>
    <row r="269" spans="1:58" x14ac:dyDescent="0.25">
      <c r="A269" s="232">
        <v>40079</v>
      </c>
      <c r="B269" s="344">
        <v>6.11</v>
      </c>
      <c r="C269" s="344">
        <v>5.41</v>
      </c>
      <c r="D269"/>
      <c r="E269"/>
      <c r="F269"/>
      <c r="G269"/>
      <c r="H269"/>
      <c r="I269" s="344">
        <v>1.96</v>
      </c>
      <c r="J269"/>
      <c r="K269"/>
      <c r="L269"/>
      <c r="M269"/>
      <c r="N269" s="344">
        <v>33</v>
      </c>
      <c r="O269"/>
      <c r="P269"/>
      <c r="Q269"/>
      <c r="R269" s="347">
        <v>0</v>
      </c>
      <c r="S269" s="345">
        <v>0.86899999999999999</v>
      </c>
      <c r="T269"/>
      <c r="U269"/>
      <c r="V269" s="345">
        <v>7.0000000000000007E-2</v>
      </c>
      <c r="W269" s="345">
        <v>0.128</v>
      </c>
      <c r="X269"/>
      <c r="Y269"/>
      <c r="Z269"/>
      <c r="AA269"/>
      <c r="AB269"/>
      <c r="AC269" s="344">
        <v>31.2</v>
      </c>
      <c r="AD269"/>
      <c r="AE269"/>
      <c r="AF269"/>
      <c r="AG269"/>
      <c r="AH269" s="347">
        <v>62.4</v>
      </c>
      <c r="AI269"/>
      <c r="AJ269" s="347">
        <v>25.8</v>
      </c>
      <c r="AK269"/>
      <c r="AL269" s="347">
        <v>6.7</v>
      </c>
      <c r="AM269" s="345">
        <v>6.4000000000000001E-2</v>
      </c>
      <c r="AN269"/>
      <c r="AO269" s="347">
        <v>13.8</v>
      </c>
      <c r="AP269" s="344">
        <v>71.489999999999995</v>
      </c>
      <c r="AQ269" s="344">
        <v>0.96</v>
      </c>
      <c r="AR269"/>
      <c r="AS269"/>
      <c r="AT269"/>
      <c r="AU269"/>
      <c r="AV269" s="345">
        <v>13.61</v>
      </c>
      <c r="AW269" s="345">
        <v>11.930999999999999</v>
      </c>
      <c r="AX269"/>
      <c r="AY269"/>
      <c r="AZ269"/>
      <c r="BA269"/>
      <c r="BB269"/>
      <c r="BC269"/>
      <c r="BD269" s="344">
        <v>33.590000000000003</v>
      </c>
      <c r="BE269" s="344">
        <v>7.2</v>
      </c>
      <c r="BF269" s="344">
        <v>8</v>
      </c>
    </row>
    <row r="270" spans="1:58" x14ac:dyDescent="0.25">
      <c r="A270" s="232">
        <v>40080</v>
      </c>
      <c r="B270" s="344">
        <v>6.59</v>
      </c>
      <c r="C270" s="372">
        <v>5.19</v>
      </c>
      <c r="D270"/>
      <c r="E270"/>
      <c r="F270"/>
      <c r="G270"/>
      <c r="H270"/>
      <c r="I270" s="344">
        <v>1.95</v>
      </c>
      <c r="J270"/>
      <c r="K270"/>
      <c r="L270"/>
      <c r="M270"/>
      <c r="N270" s="344">
        <v>32</v>
      </c>
      <c r="O270"/>
      <c r="P270"/>
      <c r="Q270"/>
      <c r="R270" s="347">
        <v>0</v>
      </c>
      <c r="S270" s="345">
        <v>1.7130000000000001</v>
      </c>
      <c r="T270"/>
      <c r="U270"/>
      <c r="V270" s="345">
        <v>6.5000000000000002E-2</v>
      </c>
      <c r="W270" s="345">
        <v>0.11700000000000001</v>
      </c>
      <c r="X270"/>
      <c r="Y270"/>
      <c r="Z270"/>
      <c r="AA270"/>
      <c r="AB270"/>
      <c r="AC270" s="344">
        <v>27.5</v>
      </c>
      <c r="AD270"/>
      <c r="AE270"/>
      <c r="AF270"/>
      <c r="AG270"/>
      <c r="AH270" s="347">
        <v>55</v>
      </c>
      <c r="AI270"/>
      <c r="AJ270" s="347">
        <v>25.6</v>
      </c>
      <c r="AK270"/>
      <c r="AL270" s="347">
        <v>6.9</v>
      </c>
      <c r="AM270" s="345">
        <v>5.8000000000000003E-2</v>
      </c>
      <c r="AN270"/>
      <c r="AO270" s="347">
        <v>14.5</v>
      </c>
      <c r="AP270" s="344">
        <v>77.180000000000007</v>
      </c>
      <c r="AQ270" s="344">
        <v>0.86</v>
      </c>
      <c r="AR270"/>
      <c r="AS270"/>
      <c r="AT270"/>
      <c r="AU270"/>
      <c r="AV270" s="449">
        <v>13.56</v>
      </c>
      <c r="AW270" s="449">
        <v>12.47</v>
      </c>
      <c r="AX270"/>
      <c r="AY270"/>
      <c r="AZ270"/>
      <c r="BA270"/>
      <c r="BB270"/>
      <c r="BC270"/>
      <c r="BD270" s="344">
        <v>31.66</v>
      </c>
      <c r="BE270" s="344">
        <v>7.1</v>
      </c>
      <c r="BF270" s="344">
        <v>8.1</v>
      </c>
    </row>
    <row r="271" spans="1:58" x14ac:dyDescent="0.25">
      <c r="A271" s="232">
        <v>40081</v>
      </c>
      <c r="B271" s="344">
        <v>6.49</v>
      </c>
      <c r="C271" s="344">
        <v>5.18</v>
      </c>
      <c r="D271"/>
      <c r="E271"/>
      <c r="F271"/>
      <c r="G271"/>
      <c r="H271"/>
      <c r="I271" s="344">
        <v>1.96</v>
      </c>
      <c r="J271"/>
      <c r="K271"/>
      <c r="L271"/>
      <c r="M271"/>
      <c r="N271" s="344">
        <v>35</v>
      </c>
      <c r="O271"/>
      <c r="P271"/>
      <c r="Q271"/>
      <c r="R271" s="347">
        <v>0</v>
      </c>
      <c r="S271" s="345">
        <v>1.3069999999999999</v>
      </c>
      <c r="T271"/>
      <c r="U271"/>
      <c r="V271" s="345">
        <v>6.5000000000000002E-2</v>
      </c>
      <c r="W271" s="345">
        <v>0.122</v>
      </c>
      <c r="X271"/>
      <c r="Y271"/>
      <c r="Z271"/>
      <c r="AA271"/>
      <c r="AB271"/>
      <c r="AC271" s="344">
        <v>27.6</v>
      </c>
      <c r="AD271"/>
      <c r="AE271"/>
      <c r="AF271"/>
      <c r="AG271"/>
      <c r="AH271" s="347">
        <v>55.3</v>
      </c>
      <c r="AI271"/>
      <c r="AJ271" s="347">
        <v>26.4</v>
      </c>
      <c r="AK271"/>
      <c r="AL271" s="347">
        <v>6.6</v>
      </c>
      <c r="AM271" s="345">
        <v>7.0999999999999994E-2</v>
      </c>
      <c r="AN271"/>
      <c r="AO271" s="347">
        <v>14.3</v>
      </c>
      <c r="AP271" s="344">
        <v>76.8</v>
      </c>
      <c r="AQ271" s="344">
        <v>0.88</v>
      </c>
      <c r="AR271"/>
      <c r="AS271"/>
      <c r="AT271"/>
      <c r="AU271"/>
      <c r="AV271" s="345">
        <v>13.404</v>
      </c>
      <c r="AW271" s="345">
        <v>12.278</v>
      </c>
      <c r="AX271"/>
      <c r="AY271"/>
      <c r="AZ271"/>
      <c r="BA271"/>
      <c r="BB271"/>
      <c r="BC271"/>
      <c r="BD271" s="344">
        <v>32.86</v>
      </c>
      <c r="BE271" s="344">
        <v>6.7</v>
      </c>
      <c r="BF271" s="344">
        <v>8.1999999999999993</v>
      </c>
    </row>
    <row r="272" spans="1:58" x14ac:dyDescent="0.25">
      <c r="A272" s="232">
        <v>40082</v>
      </c>
      <c r="B272" s="344">
        <v>6.56</v>
      </c>
      <c r="C272" s="344">
        <v>5.21</v>
      </c>
      <c r="D272"/>
      <c r="E272"/>
      <c r="F272"/>
      <c r="G272"/>
      <c r="H272"/>
      <c r="I272" s="344">
        <v>2.0299999999999998</v>
      </c>
      <c r="J272"/>
      <c r="K272"/>
      <c r="L272"/>
      <c r="M272"/>
      <c r="N272" s="344">
        <v>36</v>
      </c>
      <c r="O272"/>
      <c r="P272"/>
      <c r="Q272"/>
      <c r="R272" s="347">
        <v>0</v>
      </c>
      <c r="S272" s="345">
        <v>1.099</v>
      </c>
      <c r="T272"/>
      <c r="U272"/>
      <c r="V272" s="345">
        <v>5.7000000000000002E-2</v>
      </c>
      <c r="W272" s="345">
        <v>9.9000000000000005E-2</v>
      </c>
      <c r="X272"/>
      <c r="Y272"/>
      <c r="Z272"/>
      <c r="AA272"/>
      <c r="AB272"/>
      <c r="AC272" s="344">
        <v>25.2</v>
      </c>
      <c r="AD272"/>
      <c r="AE272"/>
      <c r="AF272"/>
      <c r="AG272"/>
      <c r="AH272" s="347">
        <v>50.4</v>
      </c>
      <c r="AI272"/>
      <c r="AJ272" s="347">
        <v>26.7</v>
      </c>
      <c r="AK272"/>
      <c r="AL272" s="347">
        <v>7.1</v>
      </c>
      <c r="AM272" s="345">
        <v>7.1999999999999995E-2</v>
      </c>
      <c r="AN272"/>
      <c r="AO272" s="347">
        <v>13.5</v>
      </c>
      <c r="AP272" s="344">
        <v>73.34</v>
      </c>
      <c r="AQ272" s="344">
        <v>0.64</v>
      </c>
      <c r="AR272"/>
      <c r="AS272"/>
      <c r="AT272"/>
      <c r="AU272"/>
      <c r="AV272" s="345">
        <v>13.581</v>
      </c>
      <c r="AW272" s="345">
        <v>12.474</v>
      </c>
      <c r="AX272"/>
      <c r="AY272"/>
      <c r="AZ272"/>
      <c r="BA272"/>
      <c r="BB272"/>
      <c r="BC272"/>
      <c r="BD272" s="344">
        <v>31.92</v>
      </c>
      <c r="BE272" s="344">
        <v>6.5</v>
      </c>
      <c r="BF272" s="344">
        <v>7.7</v>
      </c>
    </row>
    <row r="273" spans="1:58" x14ac:dyDescent="0.25">
      <c r="A273" s="232">
        <v>40083</v>
      </c>
      <c r="B273" s="344">
        <v>6.44</v>
      </c>
      <c r="C273" s="344">
        <v>5.19</v>
      </c>
      <c r="D273"/>
      <c r="E273"/>
      <c r="F273"/>
      <c r="G273"/>
      <c r="H273"/>
      <c r="I273" s="344">
        <v>2.14</v>
      </c>
      <c r="J273"/>
      <c r="K273"/>
      <c r="L273"/>
      <c r="M273"/>
      <c r="N273" s="344">
        <v>31</v>
      </c>
      <c r="O273"/>
      <c r="P273"/>
      <c r="Q273"/>
      <c r="R273" s="347">
        <v>0</v>
      </c>
      <c r="S273" s="345">
        <v>1.131</v>
      </c>
      <c r="T273"/>
      <c r="U273"/>
      <c r="V273" s="345">
        <v>7.9000000000000001E-2</v>
      </c>
      <c r="W273" s="345">
        <v>8.7999999999999995E-2</v>
      </c>
      <c r="X273"/>
      <c r="Y273"/>
      <c r="Z273"/>
      <c r="AA273"/>
      <c r="AB273"/>
      <c r="AC273" s="344">
        <v>26.3</v>
      </c>
      <c r="AD273"/>
      <c r="AE273"/>
      <c r="AF273"/>
      <c r="AG273"/>
      <c r="AH273" s="347">
        <v>52.6</v>
      </c>
      <c r="AI273"/>
      <c r="AJ273" s="347">
        <v>26.2</v>
      </c>
      <c r="AK273"/>
      <c r="AL273" s="347">
        <v>6.9</v>
      </c>
      <c r="AM273" s="345">
        <v>6.0999999999999999E-2</v>
      </c>
      <c r="AN273"/>
      <c r="AO273" s="347">
        <v>13.5</v>
      </c>
      <c r="AP273" s="344">
        <v>77.73</v>
      </c>
      <c r="AQ273" s="344">
        <v>0.57999999999999996</v>
      </c>
      <c r="AR273"/>
      <c r="AS273"/>
      <c r="AT273"/>
      <c r="AU273"/>
      <c r="AV273" s="345">
        <v>14.135999999999999</v>
      </c>
      <c r="AW273" s="345">
        <v>13.023999999999999</v>
      </c>
      <c r="AX273"/>
      <c r="AY273"/>
      <c r="AZ273"/>
      <c r="BA273"/>
      <c r="BB273"/>
      <c r="BC273"/>
      <c r="BD273" s="344">
        <v>30.97</v>
      </c>
      <c r="BE273" s="344">
        <v>6.5</v>
      </c>
      <c r="BF273" s="344">
        <v>7.9</v>
      </c>
    </row>
    <row r="274" spans="1:58" x14ac:dyDescent="0.25">
      <c r="A274" s="232">
        <v>40084</v>
      </c>
      <c r="B274" s="382">
        <v>6.31</v>
      </c>
      <c r="C274" s="344">
        <v>5.14</v>
      </c>
      <c r="D274"/>
      <c r="E274"/>
      <c r="F274"/>
      <c r="G274"/>
      <c r="H274"/>
      <c r="I274" s="382">
        <v>2.16</v>
      </c>
      <c r="J274"/>
      <c r="K274"/>
      <c r="L274"/>
      <c r="M274"/>
      <c r="N274" s="382">
        <v>31</v>
      </c>
      <c r="O274"/>
      <c r="P274"/>
      <c r="Q274"/>
      <c r="R274" s="385">
        <v>0</v>
      </c>
      <c r="S274" s="383">
        <v>0.98399999999999999</v>
      </c>
      <c r="T274"/>
      <c r="U274"/>
      <c r="V274" s="383">
        <v>9.8000000000000004E-2</v>
      </c>
      <c r="W274" s="383">
        <v>0.123</v>
      </c>
      <c r="X274"/>
      <c r="Y274"/>
      <c r="Z274"/>
      <c r="AA274"/>
      <c r="AB274"/>
      <c r="AC274" s="382">
        <v>27.7</v>
      </c>
      <c r="AD274"/>
      <c r="AE274"/>
      <c r="AF274"/>
      <c r="AG274"/>
      <c r="AH274" s="385">
        <v>55.4</v>
      </c>
      <c r="AI274"/>
      <c r="AJ274" s="385">
        <v>25.9</v>
      </c>
      <c r="AK274"/>
      <c r="AL274" s="385">
        <v>5.7</v>
      </c>
      <c r="AM274" s="383">
        <v>6.7000000000000004E-2</v>
      </c>
      <c r="AN274"/>
      <c r="AO274" s="385">
        <v>13.4</v>
      </c>
      <c r="AP274" s="382">
        <v>74.97</v>
      </c>
      <c r="AQ274" s="382">
        <v>0.74</v>
      </c>
      <c r="AR274"/>
      <c r="AS274"/>
      <c r="AT274"/>
      <c r="AU274"/>
      <c r="AV274" s="345">
        <v>14.54</v>
      </c>
      <c r="AW274" s="345">
        <v>11.75</v>
      </c>
      <c r="AX274"/>
      <c r="AY274"/>
      <c r="AZ274"/>
      <c r="BA274"/>
      <c r="BB274"/>
      <c r="BC274"/>
      <c r="BD274" s="344">
        <v>30.52</v>
      </c>
      <c r="BE274" s="344">
        <v>6.5</v>
      </c>
      <c r="BF274" s="344">
        <v>7.9</v>
      </c>
    </row>
    <row r="275" spans="1:58" x14ac:dyDescent="0.25">
      <c r="A275" s="232">
        <v>40085</v>
      </c>
      <c r="B275" s="405">
        <f t="shared" ref="B275:C275" si="358">(B273+B274)/2</f>
        <v>6.375</v>
      </c>
      <c r="C275" s="405">
        <f t="shared" si="358"/>
        <v>5.165</v>
      </c>
      <c r="D275"/>
      <c r="E275"/>
      <c r="F275"/>
      <c r="G275"/>
      <c r="H275"/>
      <c r="I275" s="405">
        <f t="shared" ref="I275" si="359">(I273+I274)/2</f>
        <v>2.1500000000000004</v>
      </c>
      <c r="J275"/>
      <c r="K275"/>
      <c r="L275"/>
      <c r="M275"/>
      <c r="N275" s="405">
        <f t="shared" ref="N275" si="360">(N273+N274)/2</f>
        <v>31</v>
      </c>
      <c r="O275"/>
      <c r="P275"/>
      <c r="Q275"/>
      <c r="R275" s="406">
        <f t="shared" ref="R275:S275" si="361">(R273+R274)/2</f>
        <v>0</v>
      </c>
      <c r="S275" s="407">
        <f t="shared" si="361"/>
        <v>1.0575000000000001</v>
      </c>
      <c r="T275"/>
      <c r="U275"/>
      <c r="V275" s="407">
        <f t="shared" ref="V275:W275" si="362">(V273+V274)/2</f>
        <v>8.8499999999999995E-2</v>
      </c>
      <c r="W275" s="407">
        <f t="shared" si="362"/>
        <v>0.1055</v>
      </c>
      <c r="X275"/>
      <c r="Y275"/>
      <c r="Z275"/>
      <c r="AA275"/>
      <c r="AB275"/>
      <c r="AC275" s="405">
        <f t="shared" ref="AC275" si="363">(AC273+AC274)/2</f>
        <v>27</v>
      </c>
      <c r="AD275"/>
      <c r="AE275"/>
      <c r="AF275"/>
      <c r="AG275"/>
      <c r="AH275" s="406">
        <f t="shared" ref="AH275" si="364">(AH273+AH274)/2</f>
        <v>54</v>
      </c>
      <c r="AI275"/>
      <c r="AJ275" s="406">
        <f t="shared" ref="AJ275" si="365">(AJ274+AJ276)/2</f>
        <v>24.85</v>
      </c>
      <c r="AK275"/>
      <c r="AL275" s="406">
        <f t="shared" ref="AL275:AM275" si="366">(AL274+AL276)/2</f>
        <v>5.75</v>
      </c>
      <c r="AM275" s="407">
        <f t="shared" si="366"/>
        <v>6.9000000000000006E-2</v>
      </c>
      <c r="AN275"/>
      <c r="AO275" s="406">
        <f t="shared" ref="AO275:AQ275" si="367">(AO274+AO276)/2</f>
        <v>13.350000000000001</v>
      </c>
      <c r="AP275" s="407">
        <f t="shared" si="367"/>
        <v>77.085000000000008</v>
      </c>
      <c r="AQ275" s="405">
        <f t="shared" si="367"/>
        <v>0.82499999999999996</v>
      </c>
      <c r="AR275"/>
      <c r="AS275"/>
      <c r="AT275"/>
      <c r="AU275"/>
      <c r="AV275" s="345">
        <f>(AV274+AV276)/2</f>
        <v>14.369499999999999</v>
      </c>
      <c r="AW275" s="345">
        <f>(AW274+AW276)/2</f>
        <v>11.9475</v>
      </c>
      <c r="AX275"/>
      <c r="AY275"/>
      <c r="AZ275"/>
      <c r="BA275"/>
      <c r="BB275"/>
      <c r="BC275"/>
      <c r="BD275" s="405">
        <f t="shared" ref="BD275:BF275" si="368">(BD274+BD276)/2</f>
        <v>30.045000000000002</v>
      </c>
      <c r="BE275" s="405">
        <f t="shared" si="368"/>
        <v>6.5</v>
      </c>
      <c r="BF275" s="405">
        <f t="shared" si="368"/>
        <v>7.9</v>
      </c>
    </row>
    <row r="276" spans="1:58" x14ac:dyDescent="0.25">
      <c r="A276" s="232">
        <v>40086</v>
      </c>
      <c r="B276" s="382">
        <v>6.45</v>
      </c>
      <c r="C276" s="344">
        <v>5.12</v>
      </c>
      <c r="D276"/>
      <c r="E276"/>
      <c r="F276"/>
      <c r="G276"/>
      <c r="H276"/>
      <c r="I276" s="382">
        <v>2.0499999999999998</v>
      </c>
      <c r="J276"/>
      <c r="K276"/>
      <c r="L276"/>
      <c r="M276"/>
      <c r="N276" s="382">
        <v>30</v>
      </c>
      <c r="O276"/>
      <c r="P276"/>
      <c r="Q276"/>
      <c r="R276" s="385">
        <v>0</v>
      </c>
      <c r="S276" s="383">
        <v>0.86399999999999999</v>
      </c>
      <c r="T276"/>
      <c r="U276"/>
      <c r="V276" s="383">
        <v>6.0999999999999999E-2</v>
      </c>
      <c r="W276" s="383">
        <v>8.5000000000000006E-2</v>
      </c>
      <c r="X276"/>
      <c r="Y276"/>
      <c r="Z276"/>
      <c r="AA276"/>
      <c r="AB276"/>
      <c r="AC276" s="382">
        <v>27.9</v>
      </c>
      <c r="AD276"/>
      <c r="AE276"/>
      <c r="AF276"/>
      <c r="AG276"/>
      <c r="AH276" s="385">
        <v>55.8</v>
      </c>
      <c r="AI276"/>
      <c r="AJ276" s="385">
        <v>23.8</v>
      </c>
      <c r="AK276"/>
      <c r="AL276" s="385">
        <v>5.8</v>
      </c>
      <c r="AM276" s="383">
        <v>7.0999999999999994E-2</v>
      </c>
      <c r="AN276"/>
      <c r="AO276" s="385">
        <v>13.3</v>
      </c>
      <c r="AP276" s="382">
        <v>79.2</v>
      </c>
      <c r="AQ276" s="382">
        <v>0.91</v>
      </c>
      <c r="AR276"/>
      <c r="AS276"/>
      <c r="AT276"/>
      <c r="AU276"/>
      <c r="AV276" s="383">
        <v>14.199</v>
      </c>
      <c r="AW276" s="383">
        <v>12.145</v>
      </c>
      <c r="AX276"/>
      <c r="AY276"/>
      <c r="AZ276"/>
      <c r="BA276"/>
      <c r="BB276"/>
      <c r="BC276"/>
      <c r="BD276" s="382">
        <v>29.57</v>
      </c>
      <c r="BE276" s="382">
        <v>6.5</v>
      </c>
      <c r="BF276" s="382">
        <v>7.9</v>
      </c>
    </row>
    <row r="277" spans="1:58" x14ac:dyDescent="0.25">
      <c r="A277" s="232">
        <v>40087</v>
      </c>
      <c r="B277" s="382">
        <v>6.67</v>
      </c>
      <c r="C277" s="372">
        <v>5.24</v>
      </c>
      <c r="D277"/>
      <c r="E277"/>
      <c r="F277"/>
      <c r="G277"/>
      <c r="H277"/>
      <c r="I277" s="382">
        <v>1.98</v>
      </c>
      <c r="J277"/>
      <c r="K277"/>
      <c r="L277"/>
      <c r="M277"/>
      <c r="N277" s="382">
        <v>27</v>
      </c>
      <c r="O277"/>
      <c r="P277"/>
      <c r="Q277"/>
      <c r="R277" s="385">
        <v>0</v>
      </c>
      <c r="S277" s="383">
        <v>0.88500000000000001</v>
      </c>
      <c r="T277"/>
      <c r="U277"/>
      <c r="V277" s="383">
        <v>0.06</v>
      </c>
      <c r="W277" s="383">
        <v>9.8000000000000004E-2</v>
      </c>
      <c r="X277"/>
      <c r="Y277"/>
      <c r="Z277"/>
      <c r="AA277"/>
      <c r="AB277"/>
      <c r="AC277" s="382">
        <v>25.5</v>
      </c>
      <c r="AD277"/>
      <c r="AE277"/>
      <c r="AF277"/>
      <c r="AG277"/>
      <c r="AH277" s="385">
        <v>51.1</v>
      </c>
      <c r="AI277"/>
      <c r="AJ277" s="385">
        <v>24.4</v>
      </c>
      <c r="AK277"/>
      <c r="AL277" s="385">
        <v>5.9</v>
      </c>
      <c r="AM277" s="383">
        <v>8.0000000000000002E-3</v>
      </c>
      <c r="AN277"/>
      <c r="AO277" s="385">
        <v>12.6</v>
      </c>
      <c r="AP277" s="382">
        <v>76.62</v>
      </c>
      <c r="AQ277" s="382">
        <v>7.0999999999999994E-2</v>
      </c>
      <c r="AR277"/>
      <c r="AS277"/>
      <c r="AT277"/>
      <c r="AU277"/>
      <c r="AV277" s="383">
        <v>15.189</v>
      </c>
      <c r="AW277" s="383">
        <v>12.928000000000001</v>
      </c>
      <c r="AX277"/>
      <c r="AY277"/>
      <c r="AZ277"/>
      <c r="BA277"/>
      <c r="BB277"/>
      <c r="BC277"/>
      <c r="BD277" s="382">
        <v>29.57</v>
      </c>
      <c r="BE277" s="382">
        <v>6.5</v>
      </c>
      <c r="BF277" s="382">
        <v>8.1999999999999993</v>
      </c>
    </row>
    <row r="278" spans="1:58" x14ac:dyDescent="0.25">
      <c r="A278" s="232">
        <v>40088</v>
      </c>
      <c r="B278" s="405">
        <f t="shared" ref="B278:C278" si="369">(B276+B277)/2</f>
        <v>6.5600000000000005</v>
      </c>
      <c r="C278" s="405">
        <f t="shared" si="369"/>
        <v>5.18</v>
      </c>
      <c r="D278"/>
      <c r="E278"/>
      <c r="F278"/>
      <c r="G278"/>
      <c r="H278"/>
      <c r="I278" s="405">
        <f t="shared" ref="I278" si="370">(I276+I277)/2</f>
        <v>2.0149999999999997</v>
      </c>
      <c r="J278"/>
      <c r="K278"/>
      <c r="L278"/>
      <c r="M278"/>
      <c r="N278" s="405">
        <f t="shared" ref="N278" si="371">(N276+N277)/2</f>
        <v>28.5</v>
      </c>
      <c r="O278"/>
      <c r="P278"/>
      <c r="Q278"/>
      <c r="R278" s="406">
        <f t="shared" ref="R278:S278" si="372">(R276+R277)/2</f>
        <v>0</v>
      </c>
      <c r="S278" s="407">
        <f t="shared" si="372"/>
        <v>0.87450000000000006</v>
      </c>
      <c r="T278"/>
      <c r="U278"/>
      <c r="V278" s="407">
        <f t="shared" ref="V278:W278" si="373">(V276+V277)/2</f>
        <v>6.0499999999999998E-2</v>
      </c>
      <c r="W278" s="407">
        <f t="shared" si="373"/>
        <v>9.1499999999999998E-2</v>
      </c>
      <c r="X278"/>
      <c r="Y278"/>
      <c r="Z278"/>
      <c r="AA278"/>
      <c r="AB278"/>
      <c r="AC278" s="405">
        <f t="shared" ref="AC278" si="374">(AC276+AC277)/2</f>
        <v>26.7</v>
      </c>
      <c r="AD278"/>
      <c r="AE278"/>
      <c r="AF278"/>
      <c r="AG278"/>
      <c r="AH278" s="406">
        <f t="shared" ref="AH278" si="375">(AH276+AH277)/2</f>
        <v>53.45</v>
      </c>
      <c r="AI278"/>
      <c r="AJ278" s="406">
        <f t="shared" ref="AJ278" si="376">(AJ277+AJ279)/2</f>
        <v>24.2</v>
      </c>
      <c r="AK278"/>
      <c r="AL278" s="406">
        <f t="shared" ref="AL278:AM278" si="377">(AL277+AL279)/2</f>
        <v>5.95</v>
      </c>
      <c r="AM278" s="407">
        <f t="shared" si="377"/>
        <v>1.0999999999999999E-2</v>
      </c>
      <c r="AN278"/>
      <c r="AO278" s="406">
        <f t="shared" ref="AO278:AQ278" si="378">(AO277+AO279)/2</f>
        <v>12.55</v>
      </c>
      <c r="AP278" s="407">
        <f t="shared" si="378"/>
        <v>77.425000000000011</v>
      </c>
      <c r="AQ278" s="405">
        <f t="shared" si="378"/>
        <v>0.1605</v>
      </c>
      <c r="AR278"/>
      <c r="AS278"/>
      <c r="AT278"/>
      <c r="AU278"/>
      <c r="AV278" s="345">
        <f>(AV277+AV279)/2</f>
        <v>14.7</v>
      </c>
      <c r="AW278" s="345">
        <f>(AW277+AW279)/2</f>
        <v>13.015499999999999</v>
      </c>
      <c r="AX278"/>
      <c r="AY278"/>
      <c r="AZ278"/>
      <c r="BA278"/>
      <c r="BB278"/>
      <c r="BC278"/>
      <c r="BD278" s="405">
        <f t="shared" ref="BD278:BF278" si="379">(BD277+BD279)/2</f>
        <v>29.725000000000001</v>
      </c>
      <c r="BE278" s="405">
        <f t="shared" si="379"/>
        <v>6.5</v>
      </c>
      <c r="BF278" s="405">
        <f t="shared" si="379"/>
        <v>8.1999999999999993</v>
      </c>
    </row>
    <row r="279" spans="1:58" x14ac:dyDescent="0.25">
      <c r="A279" s="232">
        <v>40089</v>
      </c>
      <c r="B279" s="382">
        <v>6.4</v>
      </c>
      <c r="C279" s="372">
        <v>5.13</v>
      </c>
      <c r="D279"/>
      <c r="E279"/>
      <c r="F279"/>
      <c r="G279"/>
      <c r="H279"/>
      <c r="I279" s="382">
        <v>2.46</v>
      </c>
      <c r="J279"/>
      <c r="K279"/>
      <c r="L279"/>
      <c r="M279"/>
      <c r="N279" s="382">
        <v>21</v>
      </c>
      <c r="O279"/>
      <c r="P279"/>
      <c r="Q279"/>
      <c r="R279" s="385">
        <v>0</v>
      </c>
      <c r="S279" s="383">
        <v>9.7199999999999995E-2</v>
      </c>
      <c r="T279"/>
      <c r="U279"/>
      <c r="V279" s="383">
        <v>7.6999999999999999E-2</v>
      </c>
      <c r="W279" s="383">
        <v>0.106</v>
      </c>
      <c r="X279"/>
      <c r="Y279"/>
      <c r="Z279"/>
      <c r="AA279"/>
      <c r="AB279"/>
      <c r="AC279" s="382">
        <v>26</v>
      </c>
      <c r="AD279"/>
      <c r="AE279"/>
      <c r="AF279"/>
      <c r="AG279"/>
      <c r="AH279" s="385">
        <v>52</v>
      </c>
      <c r="AI279"/>
      <c r="AJ279" s="385">
        <v>24</v>
      </c>
      <c r="AK279"/>
      <c r="AL279" s="385">
        <v>6</v>
      </c>
      <c r="AM279" s="383">
        <v>1.4E-2</v>
      </c>
      <c r="AN279"/>
      <c r="AO279" s="385">
        <v>12.5</v>
      </c>
      <c r="AP279" s="382">
        <v>78.23</v>
      </c>
      <c r="AQ279" s="382">
        <v>0.25</v>
      </c>
      <c r="AR279"/>
      <c r="AS279"/>
      <c r="AT279"/>
      <c r="AU279"/>
      <c r="AV279" s="449">
        <v>14.211</v>
      </c>
      <c r="AW279" s="449">
        <v>13.103</v>
      </c>
      <c r="AX279"/>
      <c r="AY279"/>
      <c r="AZ279"/>
      <c r="BA279"/>
      <c r="BB279"/>
      <c r="BC279"/>
      <c r="BD279" s="382">
        <v>29.88</v>
      </c>
      <c r="BE279" s="382">
        <v>6.5</v>
      </c>
      <c r="BF279" s="382">
        <v>8.1999999999999993</v>
      </c>
    </row>
    <row r="280" spans="1:58" ht="15.75" thickBot="1" x14ac:dyDescent="0.3">
      <c r="A280" s="232">
        <v>40090</v>
      </c>
      <c r="B280" s="386">
        <v>5.74</v>
      </c>
      <c r="C280" s="362">
        <v>4.87</v>
      </c>
      <c r="D280"/>
      <c r="E280"/>
      <c r="F280"/>
      <c r="G280"/>
      <c r="H280"/>
      <c r="I280" s="386">
        <v>2.27</v>
      </c>
      <c r="J280"/>
      <c r="K280"/>
      <c r="L280"/>
      <c r="M280"/>
      <c r="N280" s="386">
        <v>22</v>
      </c>
      <c r="O280"/>
      <c r="P280"/>
      <c r="Q280"/>
      <c r="R280" s="389">
        <v>0</v>
      </c>
      <c r="S280" s="387">
        <v>0.76200000000000001</v>
      </c>
      <c r="T280"/>
      <c r="U280"/>
      <c r="V280" s="387">
        <v>7.2999999999999995E-2</v>
      </c>
      <c r="W280" s="387">
        <v>0.157</v>
      </c>
      <c r="X280"/>
      <c r="Y280"/>
      <c r="Z280"/>
      <c r="AA280"/>
      <c r="AB280"/>
      <c r="AC280" s="386">
        <v>26.2</v>
      </c>
      <c r="AD280"/>
      <c r="AE280"/>
      <c r="AF280"/>
      <c r="AG280"/>
      <c r="AH280" s="389">
        <v>52.4</v>
      </c>
      <c r="AI280"/>
      <c r="AJ280" s="389">
        <v>24.9</v>
      </c>
      <c r="AK280"/>
      <c r="AL280" s="389">
        <v>6.2</v>
      </c>
      <c r="AM280" s="387">
        <v>4.2999999999999997E-2</v>
      </c>
      <c r="AN280"/>
      <c r="AO280" s="389">
        <v>11.8</v>
      </c>
      <c r="AP280" s="386">
        <v>74.97</v>
      </c>
      <c r="AQ280" s="386">
        <v>0.37</v>
      </c>
      <c r="AR280"/>
      <c r="AS280"/>
      <c r="AT280"/>
      <c r="AU280"/>
      <c r="AV280" s="387">
        <v>14.238</v>
      </c>
      <c r="AW280" s="387">
        <v>13.124000000000001</v>
      </c>
      <c r="AX280"/>
      <c r="AY280"/>
      <c r="AZ280"/>
      <c r="BA280"/>
      <c r="BB280"/>
      <c r="BC280"/>
      <c r="BD280" s="386">
        <v>33.130000000000003</v>
      </c>
      <c r="BE280" s="386">
        <v>6.7</v>
      </c>
      <c r="BF280" s="386">
        <v>8.4</v>
      </c>
    </row>
    <row r="281" spans="1:58" x14ac:dyDescent="0.25">
      <c r="A281" s="232">
        <v>40091</v>
      </c>
      <c r="B281" s="390">
        <v>6.74</v>
      </c>
      <c r="C281" s="372">
        <v>4.9400000000000004</v>
      </c>
      <c r="D281"/>
      <c r="E281"/>
      <c r="F281"/>
      <c r="G281"/>
      <c r="H281"/>
      <c r="I281" s="390">
        <v>1.99</v>
      </c>
      <c r="J281"/>
      <c r="K281"/>
      <c r="L281"/>
      <c r="M281"/>
      <c r="N281" s="390">
        <v>23</v>
      </c>
      <c r="O281"/>
      <c r="P281"/>
      <c r="Q281"/>
      <c r="R281" s="393">
        <v>0</v>
      </c>
      <c r="S281" s="391">
        <v>0.65100000000000002</v>
      </c>
      <c r="T281"/>
      <c r="U281"/>
      <c r="V281" s="391">
        <v>7.5999999999999998E-2</v>
      </c>
      <c r="W281" s="391">
        <v>0.193</v>
      </c>
      <c r="X281"/>
      <c r="Y281"/>
      <c r="Z281"/>
      <c r="AA281"/>
      <c r="AB281"/>
      <c r="AC281" s="390">
        <v>27.1</v>
      </c>
      <c r="AD281"/>
      <c r="AE281"/>
      <c r="AF281"/>
      <c r="AG281"/>
      <c r="AH281" s="393">
        <v>54.2</v>
      </c>
      <c r="AI281"/>
      <c r="AJ281" s="393">
        <v>23.7</v>
      </c>
      <c r="AK281"/>
      <c r="AL281" s="393">
        <v>5.9</v>
      </c>
      <c r="AM281" s="391">
        <v>3.7999999999999999E-2</v>
      </c>
      <c r="AN281"/>
      <c r="AO281" s="393">
        <v>12</v>
      </c>
      <c r="AP281" s="390">
        <v>68.36</v>
      </c>
      <c r="AQ281" s="390">
        <v>0.44</v>
      </c>
      <c r="AR281"/>
      <c r="AS281"/>
      <c r="AT281"/>
      <c r="AU281"/>
      <c r="AV281" s="391">
        <v>13.61</v>
      </c>
      <c r="AW281" s="391">
        <v>12.77</v>
      </c>
      <c r="AX281"/>
      <c r="AY281"/>
      <c r="AZ281"/>
      <c r="BA281"/>
      <c r="BB281"/>
      <c r="BC281"/>
      <c r="BD281" s="390">
        <v>31.91</v>
      </c>
      <c r="BE281" s="390">
        <v>6.7</v>
      </c>
      <c r="BF281" s="390">
        <v>8.8000000000000007</v>
      </c>
    </row>
    <row r="282" spans="1:58" x14ac:dyDescent="0.25">
      <c r="A282" s="232">
        <v>40092</v>
      </c>
      <c r="B282" s="405">
        <f t="shared" ref="B282:C282" si="380">(B280+B281)/2</f>
        <v>6.24</v>
      </c>
      <c r="C282" s="405">
        <f t="shared" si="380"/>
        <v>4.9050000000000002</v>
      </c>
      <c r="D282"/>
      <c r="E282"/>
      <c r="F282"/>
      <c r="G282"/>
      <c r="H282"/>
      <c r="I282" s="405">
        <f t="shared" ref="I282" si="381">(I280+I281)/2</f>
        <v>2.13</v>
      </c>
      <c r="J282"/>
      <c r="K282"/>
      <c r="L282"/>
      <c r="M282"/>
      <c r="N282" s="405">
        <f t="shared" ref="N282" si="382">(N280+N281)/2</f>
        <v>22.5</v>
      </c>
      <c r="O282"/>
      <c r="P282"/>
      <c r="Q282"/>
      <c r="R282" s="406">
        <f t="shared" ref="R282:S282" si="383">(R280+R281)/2</f>
        <v>0</v>
      </c>
      <c r="S282" s="407">
        <f t="shared" si="383"/>
        <v>0.70650000000000002</v>
      </c>
      <c r="T282"/>
      <c r="U282"/>
      <c r="V282" s="407">
        <f t="shared" ref="V282:W282" si="384">(V280+V281)/2</f>
        <v>7.4499999999999997E-2</v>
      </c>
      <c r="W282" s="407">
        <f t="shared" si="384"/>
        <v>0.17499999999999999</v>
      </c>
      <c r="X282"/>
      <c r="Y282"/>
      <c r="Z282"/>
      <c r="AA282"/>
      <c r="AB282"/>
      <c r="AC282" s="405">
        <f t="shared" ref="AC282" si="385">(AC280+AC281)/2</f>
        <v>26.65</v>
      </c>
      <c r="AD282"/>
      <c r="AE282"/>
      <c r="AF282"/>
      <c r="AG282"/>
      <c r="AH282" s="406">
        <f t="shared" ref="AH282" si="386">(AH280+AH281)/2</f>
        <v>53.3</v>
      </c>
      <c r="AI282"/>
      <c r="AJ282" s="406">
        <f>(AJ281+AJ283)/2</f>
        <v>23.25</v>
      </c>
      <c r="AK282"/>
      <c r="AL282" s="406">
        <f>(AL281+AL283)/2</f>
        <v>5.65</v>
      </c>
      <c r="AM282" s="407">
        <f>(AM281+AM283)/2</f>
        <v>5.5999999999999994E-2</v>
      </c>
      <c r="AN282"/>
      <c r="AO282" s="406">
        <f>(AO281+AO283)/2</f>
        <v>6.95</v>
      </c>
      <c r="AP282" s="382">
        <v>71.88</v>
      </c>
      <c r="AQ282" s="382">
        <v>0.64</v>
      </c>
      <c r="AR282"/>
      <c r="AS282"/>
      <c r="AT282"/>
      <c r="AU282"/>
      <c r="AV282" s="383">
        <v>13.502000000000001</v>
      </c>
      <c r="AW282" s="383">
        <v>12.664999999999999</v>
      </c>
      <c r="AX282"/>
      <c r="AY282"/>
      <c r="AZ282"/>
      <c r="BA282"/>
      <c r="BB282"/>
      <c r="BC282"/>
      <c r="BD282" s="405">
        <f>(BD280+BD281)/2</f>
        <v>32.520000000000003</v>
      </c>
      <c r="BE282" s="382">
        <v>6.8</v>
      </c>
      <c r="BF282" s="382">
        <v>9.1999999999999993</v>
      </c>
    </row>
    <row r="283" spans="1:58" x14ac:dyDescent="0.25">
      <c r="A283" s="232">
        <v>40093</v>
      </c>
      <c r="B283" s="382">
        <v>6.31</v>
      </c>
      <c r="C283" s="344">
        <v>4.95</v>
      </c>
      <c r="D283"/>
      <c r="E283"/>
      <c r="F283"/>
      <c r="G283"/>
      <c r="H283"/>
      <c r="I283" s="382">
        <v>1.92</v>
      </c>
      <c r="J283"/>
      <c r="K283"/>
      <c r="L283"/>
      <c r="M283"/>
      <c r="N283" s="382">
        <v>30</v>
      </c>
      <c r="O283"/>
      <c r="P283"/>
      <c r="Q283"/>
      <c r="R283" s="385">
        <v>0</v>
      </c>
      <c r="S283" s="383">
        <v>0.6</v>
      </c>
      <c r="T283"/>
      <c r="U283"/>
      <c r="V283" s="383">
        <v>5.3999999999999999E-2</v>
      </c>
      <c r="W283" s="383">
        <v>0.20699999999999999</v>
      </c>
      <c r="X283"/>
      <c r="Y283"/>
      <c r="Z283"/>
      <c r="AA283"/>
      <c r="AB283"/>
      <c r="AC283" s="382">
        <v>26.5</v>
      </c>
      <c r="AD283"/>
      <c r="AE283"/>
      <c r="AF283"/>
      <c r="AG283"/>
      <c r="AH283" s="385">
        <v>53</v>
      </c>
      <c r="AI283"/>
      <c r="AJ283" s="385">
        <v>22.8</v>
      </c>
      <c r="AK283"/>
      <c r="AL283" s="385">
        <v>5.4</v>
      </c>
      <c r="AM283" s="383">
        <v>7.3999999999999996E-2</v>
      </c>
      <c r="AN283"/>
      <c r="AO283" s="385">
        <v>1.9</v>
      </c>
      <c r="AP283" s="382">
        <v>74.790000000000006</v>
      </c>
      <c r="AQ283" s="405">
        <f>(AQ282+AQ284)/2</f>
        <v>0.67500000000000004</v>
      </c>
      <c r="AR283"/>
      <c r="AS283"/>
      <c r="AT283"/>
      <c r="AU283"/>
      <c r="AV283" s="383">
        <v>14.715</v>
      </c>
      <c r="AW283" s="383">
        <v>13.62</v>
      </c>
      <c r="AX283"/>
      <c r="AY283"/>
      <c r="AZ283"/>
      <c r="BA283"/>
      <c r="BB283"/>
      <c r="BC283"/>
      <c r="BD283" s="405">
        <f>(BD281+BD282)/2</f>
        <v>32.215000000000003</v>
      </c>
      <c r="BE283" s="405">
        <f>(BE282+BE284)/2</f>
        <v>6.8</v>
      </c>
      <c r="BF283" s="405">
        <f>(BF282+BF284)/2</f>
        <v>9.5</v>
      </c>
    </row>
    <row r="284" spans="1:58" x14ac:dyDescent="0.25">
      <c r="A284" s="232">
        <v>40094</v>
      </c>
      <c r="B284" s="382">
        <v>6.24</v>
      </c>
      <c r="C284" s="372">
        <v>4.99</v>
      </c>
      <c r="D284"/>
      <c r="E284"/>
      <c r="F284"/>
      <c r="G284"/>
      <c r="H284"/>
      <c r="I284" s="382">
        <v>1.92</v>
      </c>
      <c r="J284"/>
      <c r="K284"/>
      <c r="L284"/>
      <c r="M284"/>
      <c r="N284" s="382">
        <v>32</v>
      </c>
      <c r="O284"/>
      <c r="P284"/>
      <c r="Q284"/>
      <c r="R284" s="385">
        <v>0</v>
      </c>
      <c r="S284" s="383">
        <v>0.59499999999999997</v>
      </c>
      <c r="T284"/>
      <c r="U284"/>
      <c r="V284" s="383">
        <v>7.6999999999999999E-2</v>
      </c>
      <c r="W284" s="383">
        <v>0.19700000000000001</v>
      </c>
      <c r="X284"/>
      <c r="Y284"/>
      <c r="Z284"/>
      <c r="AA284"/>
      <c r="AB284"/>
      <c r="AC284" s="382">
        <v>27.4</v>
      </c>
      <c r="AD284"/>
      <c r="AE284"/>
      <c r="AF284"/>
      <c r="AG284"/>
      <c r="AH284" s="385">
        <v>54.8</v>
      </c>
      <c r="AI284"/>
      <c r="AJ284" s="385">
        <v>23.3</v>
      </c>
      <c r="AK284"/>
      <c r="AL284" s="385">
        <v>5</v>
      </c>
      <c r="AM284" s="383">
        <v>6.4000000000000001E-2</v>
      </c>
      <c r="AN284"/>
      <c r="AO284" s="385">
        <v>11.8</v>
      </c>
      <c r="AP284" s="382">
        <v>77.59</v>
      </c>
      <c r="AQ284" s="382">
        <v>0.71</v>
      </c>
      <c r="AR284"/>
      <c r="AS284"/>
      <c r="AT284"/>
      <c r="AU284"/>
      <c r="AV284" s="383">
        <v>14.446</v>
      </c>
      <c r="AW284" s="383">
        <v>13.374000000000001</v>
      </c>
      <c r="AX284"/>
      <c r="AY284"/>
      <c r="AZ284"/>
      <c r="BA284"/>
      <c r="BB284"/>
      <c r="BC284"/>
      <c r="BD284" s="382">
        <v>30.52</v>
      </c>
      <c r="BE284" s="382">
        <v>6.8</v>
      </c>
      <c r="BF284" s="382">
        <v>9.8000000000000007</v>
      </c>
    </row>
    <row r="285" spans="1:58" x14ac:dyDescent="0.25">
      <c r="A285" s="232">
        <v>40095</v>
      </c>
      <c r="B285" s="382">
        <v>6.09</v>
      </c>
      <c r="C285" s="344">
        <v>4.96</v>
      </c>
      <c r="D285"/>
      <c r="E285"/>
      <c r="F285"/>
      <c r="G285"/>
      <c r="H285"/>
      <c r="I285" s="382">
        <v>1.98</v>
      </c>
      <c r="J285"/>
      <c r="K285"/>
      <c r="L285"/>
      <c r="M285"/>
      <c r="N285" s="382">
        <v>33</v>
      </c>
      <c r="O285"/>
      <c r="P285"/>
      <c r="Q285"/>
      <c r="R285" s="385">
        <v>0</v>
      </c>
      <c r="S285" s="383">
        <v>0.59699999999999998</v>
      </c>
      <c r="T285"/>
      <c r="U285"/>
      <c r="V285" s="383">
        <v>8.6999999999999994E-2</v>
      </c>
      <c r="W285" s="383">
        <v>0.14599999999999999</v>
      </c>
      <c r="X285"/>
      <c r="Y285"/>
      <c r="Z285"/>
      <c r="AA285"/>
      <c r="AB285"/>
      <c r="AC285" s="382">
        <v>28.6</v>
      </c>
      <c r="AD285"/>
      <c r="AE285"/>
      <c r="AF285"/>
      <c r="AG285"/>
      <c r="AH285" s="385">
        <v>57.2</v>
      </c>
      <c r="AI285"/>
      <c r="AJ285" s="385">
        <v>23.9</v>
      </c>
      <c r="AK285"/>
      <c r="AL285" s="385">
        <v>6.2</v>
      </c>
      <c r="AM285" s="383">
        <v>5.8000000000000003E-2</v>
      </c>
      <c r="AN285"/>
      <c r="AO285" s="385">
        <v>12.8</v>
      </c>
      <c r="AP285" s="382">
        <v>71.86</v>
      </c>
      <c r="AQ285" s="382">
        <v>0.62</v>
      </c>
      <c r="AR285"/>
      <c r="AS285"/>
      <c r="AT285"/>
      <c r="AU285"/>
      <c r="AV285" s="383">
        <v>13.656000000000001</v>
      </c>
      <c r="AW285" s="383">
        <v>12.526999999999999</v>
      </c>
      <c r="AX285"/>
      <c r="AY285"/>
      <c r="AZ285"/>
      <c r="BA285"/>
      <c r="BB285"/>
      <c r="BC285"/>
      <c r="BD285" s="405">
        <f>(BD283+BD284)/2</f>
        <v>31.3675</v>
      </c>
      <c r="BE285" s="382">
        <v>6.8</v>
      </c>
      <c r="BF285" s="382">
        <v>9.8000000000000007</v>
      </c>
    </row>
    <row r="286" spans="1:58" x14ac:dyDescent="0.25">
      <c r="A286" s="232">
        <v>40096</v>
      </c>
      <c r="B286" s="382">
        <v>6.26</v>
      </c>
      <c r="C286" s="344">
        <v>4.97</v>
      </c>
      <c r="D286"/>
      <c r="E286"/>
      <c r="F286"/>
      <c r="G286"/>
      <c r="H286"/>
      <c r="I286" s="382">
        <v>2.02</v>
      </c>
      <c r="J286"/>
      <c r="K286"/>
      <c r="L286"/>
      <c r="M286"/>
      <c r="N286" s="382">
        <v>33</v>
      </c>
      <c r="O286"/>
      <c r="P286"/>
      <c r="Q286"/>
      <c r="R286" s="385" t="s">
        <v>228</v>
      </c>
      <c r="S286" s="383">
        <v>0.57899999999999996</v>
      </c>
      <c r="T286"/>
      <c r="U286"/>
      <c r="V286" s="383">
        <v>8.4000000000000005E-2</v>
      </c>
      <c r="W286" s="383">
        <v>0.85</v>
      </c>
      <c r="X286"/>
      <c r="Y286"/>
      <c r="Z286"/>
      <c r="AA286"/>
      <c r="AB286"/>
      <c r="AC286" s="382">
        <v>28.1</v>
      </c>
      <c r="AD286"/>
      <c r="AE286"/>
      <c r="AF286"/>
      <c r="AG286"/>
      <c r="AH286" s="385">
        <v>56.2</v>
      </c>
      <c r="AI286"/>
      <c r="AJ286" s="385">
        <v>24.3</v>
      </c>
      <c r="AK286"/>
      <c r="AL286" s="385">
        <v>6.9</v>
      </c>
      <c r="AM286" s="383">
        <v>6.9000000000000006E-2</v>
      </c>
      <c r="AN286"/>
      <c r="AO286" s="385">
        <v>12.4</v>
      </c>
      <c r="AP286" s="382">
        <v>72.77</v>
      </c>
      <c r="AQ286" s="382">
        <v>0.47</v>
      </c>
      <c r="AR286"/>
      <c r="AS286"/>
      <c r="AT286"/>
      <c r="AU286"/>
      <c r="AV286" s="383">
        <v>14.31</v>
      </c>
      <c r="AW286" s="383">
        <v>13.25</v>
      </c>
      <c r="AX286"/>
      <c r="AY286"/>
      <c r="AZ286"/>
      <c r="BA286"/>
      <c r="BB286"/>
      <c r="BC286"/>
      <c r="BD286" s="382">
        <v>32.06</v>
      </c>
      <c r="BE286" s="382">
        <v>6.9</v>
      </c>
      <c r="BF286" s="382">
        <v>9.8000000000000007</v>
      </c>
    </row>
    <row r="287" spans="1:58" x14ac:dyDescent="0.25">
      <c r="A287" s="232">
        <v>40097</v>
      </c>
      <c r="B287" s="382">
        <v>6.39</v>
      </c>
      <c r="C287" s="344">
        <v>4.97</v>
      </c>
      <c r="D287"/>
      <c r="E287"/>
      <c r="F287"/>
      <c r="G287"/>
      <c r="H287"/>
      <c r="I287" s="382">
        <v>2.0299999999999998</v>
      </c>
      <c r="J287"/>
      <c r="K287"/>
      <c r="L287"/>
      <c r="M287"/>
      <c r="N287" s="382">
        <v>23</v>
      </c>
      <c r="O287"/>
      <c r="P287"/>
      <c r="Q287"/>
      <c r="R287" s="385">
        <v>0</v>
      </c>
      <c r="S287" s="383">
        <v>0.58499999999999996</v>
      </c>
      <c r="T287"/>
      <c r="U287"/>
      <c r="V287" s="383">
        <v>5.1999999999999998E-2</v>
      </c>
      <c r="W287" s="383">
        <v>8.5999999999999993E-2</v>
      </c>
      <c r="X287"/>
      <c r="Y287"/>
      <c r="Z287"/>
      <c r="AA287"/>
      <c r="AB287"/>
      <c r="AC287" s="382">
        <v>28</v>
      </c>
      <c r="AD287"/>
      <c r="AE287"/>
      <c r="AF287"/>
      <c r="AG287"/>
      <c r="AH287" s="385">
        <v>56.1</v>
      </c>
      <c r="AI287"/>
      <c r="AJ287" s="385">
        <v>23.3</v>
      </c>
      <c r="AK287"/>
      <c r="AL287" s="385">
        <v>6.7</v>
      </c>
      <c r="AM287" s="383">
        <v>6.4000000000000001E-2</v>
      </c>
      <c r="AN287"/>
      <c r="AO287" s="385">
        <v>12.4</v>
      </c>
      <c r="AP287" s="382">
        <v>72.77</v>
      </c>
      <c r="AQ287" s="382">
        <v>0.44</v>
      </c>
      <c r="AR287"/>
      <c r="AS287"/>
      <c r="AT287"/>
      <c r="AU287"/>
      <c r="AV287" s="383">
        <v>13.46</v>
      </c>
      <c r="AW287" s="383">
        <v>13.38</v>
      </c>
      <c r="AX287"/>
      <c r="AY287"/>
      <c r="AZ287"/>
      <c r="BA287"/>
      <c r="BB287"/>
      <c r="BC287"/>
      <c r="BD287" s="382">
        <v>30.98</v>
      </c>
      <c r="BE287" s="382">
        <v>6.9</v>
      </c>
      <c r="BF287" s="382">
        <v>9.8000000000000007</v>
      </c>
    </row>
    <row r="288" spans="1:58" x14ac:dyDescent="0.25">
      <c r="A288" s="232">
        <v>40098</v>
      </c>
      <c r="B288" s="382">
        <v>6.58</v>
      </c>
      <c r="C288" s="344">
        <v>5.07</v>
      </c>
      <c r="D288"/>
      <c r="E288"/>
      <c r="F288"/>
      <c r="G288"/>
      <c r="H288"/>
      <c r="I288" s="382">
        <v>1.99</v>
      </c>
      <c r="J288"/>
      <c r="K288"/>
      <c r="L288"/>
      <c r="M288"/>
      <c r="N288" s="382">
        <v>24</v>
      </c>
      <c r="O288"/>
      <c r="P288"/>
      <c r="Q288"/>
      <c r="R288" s="385">
        <v>0</v>
      </c>
      <c r="S288" s="383">
        <v>0.72799999999999998</v>
      </c>
      <c r="T288"/>
      <c r="U288"/>
      <c r="V288" s="383">
        <v>5.8999999999999997E-2</v>
      </c>
      <c r="W288" s="383">
        <v>0.11600000000000001</v>
      </c>
      <c r="X288"/>
      <c r="Y288"/>
      <c r="Z288"/>
      <c r="AA288"/>
      <c r="AB288"/>
      <c r="AC288" s="382">
        <v>27.5</v>
      </c>
      <c r="AD288"/>
      <c r="AE288"/>
      <c r="AF288"/>
      <c r="AG288"/>
      <c r="AH288" s="385">
        <v>55</v>
      </c>
      <c r="AI288"/>
      <c r="AJ288" s="385">
        <v>24.6</v>
      </c>
      <c r="AK288"/>
      <c r="AL288" s="385">
        <v>6.9</v>
      </c>
      <c r="AM288" s="383">
        <v>3.3000000000000002E-2</v>
      </c>
      <c r="AN288"/>
      <c r="AO288" s="385">
        <v>12.2</v>
      </c>
      <c r="AP288" s="382">
        <v>69.44</v>
      </c>
      <c r="AQ288" s="382">
        <v>0.6</v>
      </c>
      <c r="AR288"/>
      <c r="AS288"/>
      <c r="AT288"/>
      <c r="AU288"/>
      <c r="AV288" s="383">
        <v>13.273</v>
      </c>
      <c r="AW288" s="383">
        <v>12.159000000000001</v>
      </c>
      <c r="AX288"/>
      <c r="AY288"/>
      <c r="AZ288"/>
      <c r="BA288"/>
      <c r="BB288"/>
      <c r="BC288"/>
      <c r="BD288" s="382">
        <v>30.04</v>
      </c>
      <c r="BE288" s="382">
        <v>6.9</v>
      </c>
      <c r="BF288" s="382">
        <v>9.5</v>
      </c>
    </row>
    <row r="289" spans="1:58" x14ac:dyDescent="0.25">
      <c r="A289" s="232">
        <v>40099</v>
      </c>
      <c r="B289" s="405">
        <f t="shared" ref="B289:C289" si="387">(B287+B288)/2</f>
        <v>6.4849999999999994</v>
      </c>
      <c r="C289" s="405">
        <f t="shared" si="387"/>
        <v>5.0199999999999996</v>
      </c>
      <c r="D289"/>
      <c r="E289"/>
      <c r="F289"/>
      <c r="G289"/>
      <c r="H289"/>
      <c r="I289" s="405">
        <f t="shared" ref="I289" si="388">(I287+I288)/2</f>
        <v>2.0099999999999998</v>
      </c>
      <c r="J289"/>
      <c r="K289"/>
      <c r="L289"/>
      <c r="M289"/>
      <c r="N289" s="405">
        <f t="shared" ref="N289" si="389">(N287+N288)/2</f>
        <v>23.5</v>
      </c>
      <c r="O289"/>
      <c r="P289"/>
      <c r="Q289"/>
      <c r="R289" s="406">
        <f t="shared" ref="R289:S289" si="390">(R287+R288)/2</f>
        <v>0</v>
      </c>
      <c r="S289" s="407">
        <f t="shared" si="390"/>
        <v>0.65649999999999997</v>
      </c>
      <c r="T289"/>
      <c r="U289"/>
      <c r="V289" s="407">
        <f t="shared" ref="V289:W289" si="391">(V287+V288)/2</f>
        <v>5.5499999999999994E-2</v>
      </c>
      <c r="W289" s="407">
        <f t="shared" si="391"/>
        <v>0.10100000000000001</v>
      </c>
      <c r="X289"/>
      <c r="Y289"/>
      <c r="Z289"/>
      <c r="AA289"/>
      <c r="AB289"/>
      <c r="AC289" s="405">
        <f t="shared" ref="AC289" si="392">(AC287+AC288)/2</f>
        <v>27.75</v>
      </c>
      <c r="AD289"/>
      <c r="AE289"/>
      <c r="AF289"/>
      <c r="AG289"/>
      <c r="AH289" s="406">
        <f t="shared" ref="AH289" si="393">(AH287+AH288)/2</f>
        <v>55.55</v>
      </c>
      <c r="AI289"/>
      <c r="AJ289" s="406">
        <f t="shared" ref="AJ289" si="394">(AJ288+AJ290)/2</f>
        <v>24.25</v>
      </c>
      <c r="AK289"/>
      <c r="AL289" s="406">
        <f t="shared" ref="AL289:AM289" si="395">(AL288+AL290)/2</f>
        <v>6.8000000000000007</v>
      </c>
      <c r="AM289" s="407">
        <f t="shared" si="395"/>
        <v>0.04</v>
      </c>
      <c r="AN289"/>
      <c r="AO289" s="406">
        <f t="shared" ref="AO289:AQ289" si="396">(AO288+AO290)/2</f>
        <v>11.85</v>
      </c>
      <c r="AP289" s="407">
        <f t="shared" si="396"/>
        <v>75.224999999999994</v>
      </c>
      <c r="AQ289" s="405">
        <f t="shared" si="396"/>
        <v>0.67999999999999994</v>
      </c>
      <c r="AR289"/>
      <c r="AS289"/>
      <c r="AT289"/>
      <c r="AU289"/>
      <c r="AV289" s="345">
        <f>(AV288+AV290)/2</f>
        <v>14.404499999999999</v>
      </c>
      <c r="AW289" s="345">
        <f>(AW288+AW290)/2</f>
        <v>12.808</v>
      </c>
      <c r="AX289"/>
      <c r="AY289"/>
      <c r="AZ289"/>
      <c r="BA289"/>
      <c r="BB289"/>
      <c r="BC289"/>
      <c r="BD289" s="405">
        <f t="shared" ref="BD289:BF289" si="397">(BD288+BD290)/2</f>
        <v>30.46</v>
      </c>
      <c r="BE289" s="405">
        <f t="shared" si="397"/>
        <v>6.9</v>
      </c>
      <c r="BF289" s="405">
        <f t="shared" si="397"/>
        <v>9.5</v>
      </c>
    </row>
    <row r="290" spans="1:58" x14ac:dyDescent="0.25">
      <c r="A290" s="232">
        <v>40100</v>
      </c>
      <c r="B290" s="382">
        <v>6.31</v>
      </c>
      <c r="C290" s="344">
        <v>5.03</v>
      </c>
      <c r="D290"/>
      <c r="E290"/>
      <c r="F290"/>
      <c r="G290"/>
      <c r="H290"/>
      <c r="I290" s="382">
        <v>1.97</v>
      </c>
      <c r="J290"/>
      <c r="K290"/>
      <c r="L290"/>
      <c r="M290"/>
      <c r="N290" s="382">
        <v>23</v>
      </c>
      <c r="O290"/>
      <c r="P290"/>
      <c r="Q290"/>
      <c r="R290" s="385">
        <v>0</v>
      </c>
      <c r="S290" s="383">
        <v>0.63800000000000001</v>
      </c>
      <c r="T290"/>
      <c r="U290"/>
      <c r="V290" s="383">
        <v>6.3E-2</v>
      </c>
      <c r="W290" s="383">
        <v>0.114</v>
      </c>
      <c r="X290"/>
      <c r="Y290"/>
      <c r="Z290"/>
      <c r="AA290"/>
      <c r="AB290"/>
      <c r="AC290" s="382">
        <v>25.1</v>
      </c>
      <c r="AD290"/>
      <c r="AE290"/>
      <c r="AF290"/>
      <c r="AG290"/>
      <c r="AH290" s="385">
        <v>50.2</v>
      </c>
      <c r="AI290"/>
      <c r="AJ290" s="385">
        <v>23.9</v>
      </c>
      <c r="AK290"/>
      <c r="AL290" s="385">
        <v>6.7</v>
      </c>
      <c r="AM290" s="383">
        <v>4.7E-2</v>
      </c>
      <c r="AN290"/>
      <c r="AO290" s="385">
        <v>11.5</v>
      </c>
      <c r="AP290" s="382">
        <v>81.010000000000005</v>
      </c>
      <c r="AQ290" s="382">
        <v>0.76</v>
      </c>
      <c r="AR290"/>
      <c r="AS290"/>
      <c r="AT290"/>
      <c r="AU290"/>
      <c r="AV290" s="383">
        <v>15.536</v>
      </c>
      <c r="AW290" s="383">
        <v>13.457000000000001</v>
      </c>
      <c r="AX290"/>
      <c r="AY290"/>
      <c r="AZ290"/>
      <c r="BA290"/>
      <c r="BB290"/>
      <c r="BC290"/>
      <c r="BD290" s="382">
        <v>30.88</v>
      </c>
      <c r="BE290" s="382">
        <v>6.9</v>
      </c>
      <c r="BF290" s="382">
        <v>9.5</v>
      </c>
    </row>
    <row r="291" spans="1:58" x14ac:dyDescent="0.25">
      <c r="A291" s="232">
        <v>40101</v>
      </c>
      <c r="B291" s="382">
        <v>6.42</v>
      </c>
      <c r="C291" s="372">
        <v>5.0599999999999996</v>
      </c>
      <c r="D291"/>
      <c r="E291"/>
      <c r="F291"/>
      <c r="G291"/>
      <c r="H291"/>
      <c r="I291" s="382">
        <v>1.68</v>
      </c>
      <c r="J291"/>
      <c r="K291"/>
      <c r="L291"/>
      <c r="M291"/>
      <c r="N291" s="382">
        <v>24</v>
      </c>
      <c r="O291"/>
      <c r="P291"/>
      <c r="Q291"/>
      <c r="R291" s="385">
        <v>0</v>
      </c>
      <c r="S291" s="383">
        <v>0.59399999999999997</v>
      </c>
      <c r="T291"/>
      <c r="U291"/>
      <c r="V291" s="383">
        <v>6.5000000000000002E-2</v>
      </c>
      <c r="W291" s="383">
        <v>9.0999999999999998E-2</v>
      </c>
      <c r="X291"/>
      <c r="Y291"/>
      <c r="Z291"/>
      <c r="AA291"/>
      <c r="AB291"/>
      <c r="AC291" s="382">
        <v>23.5</v>
      </c>
      <c r="AD291"/>
      <c r="AE291"/>
      <c r="AF291"/>
      <c r="AG291"/>
      <c r="AH291" s="385">
        <v>47</v>
      </c>
      <c r="AI291"/>
      <c r="AJ291" s="385">
        <v>26.4</v>
      </c>
      <c r="AK291"/>
      <c r="AL291" s="385">
        <v>5.7</v>
      </c>
      <c r="AM291" s="383">
        <v>4.1000000000000002E-2</v>
      </c>
      <c r="AN291"/>
      <c r="AO291" s="385">
        <v>11</v>
      </c>
      <c r="AP291" s="382">
        <v>74.97</v>
      </c>
      <c r="AQ291" s="382">
        <v>0.99</v>
      </c>
      <c r="AR291"/>
      <c r="AS291"/>
      <c r="AT291"/>
      <c r="AU291"/>
      <c r="AV291" s="368">
        <v>13.86</v>
      </c>
      <c r="AW291" s="368">
        <v>12.77</v>
      </c>
      <c r="AX291"/>
      <c r="AY291"/>
      <c r="AZ291"/>
      <c r="BA291"/>
      <c r="BB291"/>
      <c r="BC291"/>
      <c r="BD291" s="382">
        <v>31.86</v>
      </c>
      <c r="BE291" s="382">
        <v>7.1</v>
      </c>
      <c r="BF291" s="382">
        <v>10</v>
      </c>
    </row>
    <row r="292" spans="1:58" x14ac:dyDescent="0.25">
      <c r="A292" s="232">
        <v>40102</v>
      </c>
      <c r="B292" s="382">
        <v>6.4</v>
      </c>
      <c r="C292" s="344">
        <v>4.95</v>
      </c>
      <c r="D292"/>
      <c r="E292"/>
      <c r="F292"/>
      <c r="G292"/>
      <c r="H292"/>
      <c r="I292" s="382">
        <v>1.87</v>
      </c>
      <c r="J292"/>
      <c r="K292"/>
      <c r="L292"/>
      <c r="M292"/>
      <c r="N292" s="382">
        <v>19</v>
      </c>
      <c r="O292"/>
      <c r="P292"/>
      <c r="Q292"/>
      <c r="R292" s="385">
        <v>0</v>
      </c>
      <c r="S292" s="202">
        <v>0.57999999999999996</v>
      </c>
      <c r="T292"/>
      <c r="U292"/>
      <c r="V292" s="383">
        <v>0.11</v>
      </c>
      <c r="W292" s="383">
        <v>0.13700000000000001</v>
      </c>
      <c r="X292"/>
      <c r="Y292"/>
      <c r="Z292"/>
      <c r="AA292"/>
      <c r="AB292"/>
      <c r="AC292" s="382">
        <v>26.6</v>
      </c>
      <c r="AD292"/>
      <c r="AE292"/>
      <c r="AF292"/>
      <c r="AG292"/>
      <c r="AH292" s="385">
        <v>53.2</v>
      </c>
      <c r="AI292"/>
      <c r="AJ292" s="385">
        <v>25.4</v>
      </c>
      <c r="AK292"/>
      <c r="AL292" s="385">
        <v>6.2</v>
      </c>
      <c r="AM292" s="383">
        <v>3.7999999999999999E-2</v>
      </c>
      <c r="AN292"/>
      <c r="AO292" s="385">
        <v>11.1</v>
      </c>
      <c r="AP292" s="382">
        <v>60.13</v>
      </c>
      <c r="AQ292" s="382">
        <v>0.25</v>
      </c>
      <c r="AR292"/>
      <c r="AS292"/>
      <c r="AT292"/>
      <c r="AU292"/>
      <c r="AV292" s="383">
        <v>13.968</v>
      </c>
      <c r="AW292" s="383">
        <v>12.869</v>
      </c>
      <c r="AX292"/>
      <c r="AY292"/>
      <c r="AZ292"/>
      <c r="BA292"/>
      <c r="BB292"/>
      <c r="BC292"/>
      <c r="BD292" s="382">
        <v>28.64</v>
      </c>
      <c r="BE292" s="382">
        <v>7.6</v>
      </c>
      <c r="BF292" s="382">
        <v>11.6</v>
      </c>
    </row>
    <row r="293" spans="1:58" x14ac:dyDescent="0.25">
      <c r="A293" s="232">
        <v>40103</v>
      </c>
      <c r="B293" s="382">
        <v>6.56</v>
      </c>
      <c r="C293" s="344">
        <v>4.92</v>
      </c>
      <c r="D293"/>
      <c r="E293"/>
      <c r="F293"/>
      <c r="G293"/>
      <c r="H293"/>
      <c r="I293" s="382">
        <v>1.75</v>
      </c>
      <c r="J293"/>
      <c r="K293"/>
      <c r="L293"/>
      <c r="M293"/>
      <c r="N293" s="382">
        <v>19</v>
      </c>
      <c r="O293"/>
      <c r="P293"/>
      <c r="Q293"/>
      <c r="R293" s="385">
        <v>0</v>
      </c>
      <c r="S293" s="202">
        <v>0.76600000000000001</v>
      </c>
      <c r="T293"/>
      <c r="U293"/>
      <c r="V293" s="383">
        <v>6.5000000000000002E-2</v>
      </c>
      <c r="W293" s="383">
        <v>0.1</v>
      </c>
      <c r="X293"/>
      <c r="Y293"/>
      <c r="Z293"/>
      <c r="AA293"/>
      <c r="AB293"/>
      <c r="AC293" s="382">
        <v>29.4</v>
      </c>
      <c r="AD293"/>
      <c r="AE293"/>
      <c r="AF293"/>
      <c r="AG293"/>
      <c r="AH293" s="385">
        <v>59</v>
      </c>
      <c r="AI293"/>
      <c r="AJ293" s="385">
        <v>21.9</v>
      </c>
      <c r="AK293"/>
      <c r="AL293" s="385">
        <v>6</v>
      </c>
      <c r="AM293" s="383">
        <v>4.1000000000000002E-2</v>
      </c>
      <c r="AN293"/>
      <c r="AO293" s="385">
        <v>11.4</v>
      </c>
      <c r="AP293" s="382">
        <v>71.53</v>
      </c>
      <c r="AQ293" s="382">
        <v>0.81</v>
      </c>
      <c r="AR293"/>
      <c r="AS293"/>
      <c r="AT293"/>
      <c r="AU293"/>
      <c r="AV293" s="383">
        <v>13.781000000000001</v>
      </c>
      <c r="AW293" s="383">
        <v>12.664999999999999</v>
      </c>
      <c r="AX293"/>
      <c r="AY293"/>
      <c r="AZ293"/>
      <c r="BA293"/>
      <c r="BB293"/>
      <c r="BC293"/>
      <c r="BD293" s="382">
        <v>30.51</v>
      </c>
      <c r="BE293" s="382">
        <v>7.8</v>
      </c>
      <c r="BF293" s="382">
        <v>12.1</v>
      </c>
    </row>
    <row r="294" spans="1:58" x14ac:dyDescent="0.25">
      <c r="A294" s="232">
        <v>40104</v>
      </c>
      <c r="B294" s="382">
        <v>6.42</v>
      </c>
      <c r="C294" s="344">
        <v>5.09</v>
      </c>
      <c r="D294"/>
      <c r="E294"/>
      <c r="F294"/>
      <c r="G294"/>
      <c r="H294"/>
      <c r="I294" s="382">
        <v>1.63</v>
      </c>
      <c r="J294"/>
      <c r="K294"/>
      <c r="L294"/>
      <c r="M294"/>
      <c r="N294" s="382">
        <v>23</v>
      </c>
      <c r="O294"/>
      <c r="P294"/>
      <c r="Q294"/>
      <c r="R294" s="385">
        <v>0</v>
      </c>
      <c r="S294" s="202">
        <v>0.65600000000000003</v>
      </c>
      <c r="T294"/>
      <c r="U294"/>
      <c r="V294" s="383">
        <v>9.8000000000000004E-2</v>
      </c>
      <c r="W294" s="383">
        <v>0.19600000000000001</v>
      </c>
      <c r="X294"/>
      <c r="Y294"/>
      <c r="Z294"/>
      <c r="AA294"/>
      <c r="AB294"/>
      <c r="AC294" s="382">
        <v>26.1</v>
      </c>
      <c r="AD294"/>
      <c r="AE294"/>
      <c r="AF294"/>
      <c r="AG294"/>
      <c r="AH294" s="385">
        <v>52.2</v>
      </c>
      <c r="AI294"/>
      <c r="AJ294" s="385">
        <v>22.5</v>
      </c>
      <c r="AK294"/>
      <c r="AL294" s="385">
        <v>5.7</v>
      </c>
      <c r="AM294" s="383">
        <v>4.5999999999999999E-2</v>
      </c>
      <c r="AN294"/>
      <c r="AO294" s="385">
        <v>11</v>
      </c>
      <c r="AP294" s="382">
        <v>73.36</v>
      </c>
      <c r="AQ294" s="382">
        <v>0.96</v>
      </c>
      <c r="AR294"/>
      <c r="AS294"/>
      <c r="AT294"/>
      <c r="AU294"/>
      <c r="AV294" s="383">
        <v>14.522</v>
      </c>
      <c r="AW294" s="383">
        <v>13.375999999999999</v>
      </c>
      <c r="AX294"/>
      <c r="AY294"/>
      <c r="AZ294"/>
      <c r="BA294"/>
      <c r="BB294"/>
      <c r="BC294"/>
      <c r="BD294" s="382">
        <v>31.02</v>
      </c>
      <c r="BE294" s="382">
        <v>7.5</v>
      </c>
      <c r="BF294" s="382">
        <v>12</v>
      </c>
    </row>
    <row r="295" spans="1:58" x14ac:dyDescent="0.25">
      <c r="A295" s="232">
        <v>40105</v>
      </c>
      <c r="B295" s="382">
        <v>6.4</v>
      </c>
      <c r="C295" s="344">
        <v>5.09</v>
      </c>
      <c r="D295"/>
      <c r="E295"/>
      <c r="F295"/>
      <c r="G295"/>
      <c r="H295"/>
      <c r="I295" s="382">
        <v>1.63</v>
      </c>
      <c r="J295"/>
      <c r="K295"/>
      <c r="L295"/>
      <c r="M295"/>
      <c r="N295" s="382">
        <v>27</v>
      </c>
      <c r="O295"/>
      <c r="P295"/>
      <c r="Q295"/>
      <c r="R295" s="385">
        <v>0</v>
      </c>
      <c r="S295" s="202">
        <v>0.63700000000000001</v>
      </c>
      <c r="T295"/>
      <c r="U295"/>
      <c r="V295" s="383">
        <v>0.113</v>
      </c>
      <c r="W295" s="383">
        <v>0.221</v>
      </c>
      <c r="X295"/>
      <c r="Y295"/>
      <c r="Z295"/>
      <c r="AA295"/>
      <c r="AB295"/>
      <c r="AC295" s="382">
        <v>27.9</v>
      </c>
      <c r="AD295"/>
      <c r="AE295"/>
      <c r="AF295"/>
      <c r="AG295"/>
      <c r="AH295" s="385">
        <v>55.9</v>
      </c>
      <c r="AI295"/>
      <c r="AJ295" s="385">
        <v>22.1</v>
      </c>
      <c r="AK295"/>
      <c r="AL295" s="385">
        <v>5.4</v>
      </c>
      <c r="AM295" s="383">
        <v>6.7000000000000004E-2</v>
      </c>
      <c r="AN295"/>
      <c r="AO295" s="385">
        <v>10.9</v>
      </c>
      <c r="AP295" s="382">
        <v>67.150000000000006</v>
      </c>
      <c r="AQ295" s="382">
        <v>0.99</v>
      </c>
      <c r="AR295"/>
      <c r="AS295"/>
      <c r="AT295"/>
      <c r="AU295"/>
      <c r="AV295" s="383">
        <v>12.798999999999999</v>
      </c>
      <c r="AW295" s="383">
        <v>11.654999999999999</v>
      </c>
      <c r="AX295"/>
      <c r="AY295"/>
      <c r="AZ295"/>
      <c r="BA295"/>
      <c r="BB295"/>
      <c r="BC295"/>
      <c r="BD295" s="382">
        <v>29.84</v>
      </c>
      <c r="BE295" s="382">
        <v>7.5</v>
      </c>
      <c r="BF295" s="382">
        <v>12.5</v>
      </c>
    </row>
    <row r="296" spans="1:58" x14ac:dyDescent="0.25">
      <c r="A296" s="232">
        <v>40106</v>
      </c>
      <c r="B296" s="405">
        <f t="shared" ref="B296:C296" si="398">(B294+B295)/2</f>
        <v>6.41</v>
      </c>
      <c r="C296" s="405">
        <f t="shared" si="398"/>
        <v>5.09</v>
      </c>
      <c r="D296"/>
      <c r="E296"/>
      <c r="F296"/>
      <c r="G296"/>
      <c r="H296"/>
      <c r="I296" s="405">
        <f t="shared" ref="I296" si="399">(I294+I295)/2</f>
        <v>1.63</v>
      </c>
      <c r="J296"/>
      <c r="K296"/>
      <c r="L296"/>
      <c r="M296"/>
      <c r="N296" s="405">
        <f t="shared" ref="N296" si="400">(N294+N295)/2</f>
        <v>25</v>
      </c>
      <c r="O296"/>
      <c r="P296"/>
      <c r="Q296"/>
      <c r="R296" s="406">
        <f t="shared" ref="R296:S296" si="401">(R294+R295)/2</f>
        <v>0</v>
      </c>
      <c r="S296" s="407">
        <f t="shared" si="401"/>
        <v>0.64650000000000007</v>
      </c>
      <c r="T296"/>
      <c r="U296"/>
      <c r="V296" s="407">
        <f t="shared" ref="V296:W296" si="402">(V294+V295)/2</f>
        <v>0.10550000000000001</v>
      </c>
      <c r="W296" s="407">
        <f t="shared" si="402"/>
        <v>0.20850000000000002</v>
      </c>
      <c r="X296"/>
      <c r="Y296"/>
      <c r="Z296"/>
      <c r="AA296"/>
      <c r="AB296"/>
      <c r="AC296" s="405">
        <f t="shared" ref="AC296" si="403">(AC294+AC295)/2</f>
        <v>27</v>
      </c>
      <c r="AD296"/>
      <c r="AE296"/>
      <c r="AF296"/>
      <c r="AG296"/>
      <c r="AH296" s="406">
        <f t="shared" ref="AH296" si="404">(AH294+AH295)/2</f>
        <v>54.05</v>
      </c>
      <c r="AI296"/>
      <c r="AJ296" s="406">
        <f t="shared" ref="AJ296" si="405">(AJ295+AJ297)/2</f>
        <v>23.1</v>
      </c>
      <c r="AK296"/>
      <c r="AL296" s="406">
        <f t="shared" ref="AL296:AM296" si="406">(AL295+AL297)/2</f>
        <v>4.95</v>
      </c>
      <c r="AM296" s="407">
        <f t="shared" si="406"/>
        <v>3.3500000000000002E-2</v>
      </c>
      <c r="AN296"/>
      <c r="AO296" s="406">
        <f t="shared" ref="AO296:AQ296" si="407">(AO295+AO297)/2</f>
        <v>11.45</v>
      </c>
      <c r="AP296" s="407">
        <f t="shared" si="407"/>
        <v>71.045000000000002</v>
      </c>
      <c r="AQ296" s="405">
        <f t="shared" si="407"/>
        <v>0.96499999999999997</v>
      </c>
      <c r="AR296"/>
      <c r="AS296"/>
      <c r="AT296"/>
      <c r="AU296"/>
      <c r="AV296" s="345">
        <f>(AV295+AV297)/2</f>
        <v>13.1595</v>
      </c>
      <c r="AW296" s="345">
        <f>(AW295+AW297)/2</f>
        <v>12.029</v>
      </c>
      <c r="AX296"/>
      <c r="AY296"/>
      <c r="AZ296"/>
      <c r="BA296"/>
      <c r="BB296"/>
      <c r="BC296"/>
      <c r="BD296" s="405">
        <f t="shared" ref="BD296:BF296" si="408">(BD295+BD297)/2</f>
        <v>29.475000000000001</v>
      </c>
      <c r="BE296" s="405">
        <f t="shared" si="408"/>
        <v>7.5</v>
      </c>
      <c r="BF296" s="405">
        <f t="shared" si="408"/>
        <v>12.75</v>
      </c>
    </row>
    <row r="297" spans="1:58" x14ac:dyDescent="0.25">
      <c r="A297" s="232">
        <v>40107</v>
      </c>
      <c r="B297" s="382">
        <v>6.36</v>
      </c>
      <c r="C297" s="450">
        <v>5.03</v>
      </c>
      <c r="D297"/>
      <c r="E297"/>
      <c r="F297"/>
      <c r="G297"/>
      <c r="H297"/>
      <c r="I297" s="382">
        <v>1.8</v>
      </c>
      <c r="J297"/>
      <c r="K297"/>
      <c r="L297"/>
      <c r="M297"/>
      <c r="N297" s="382">
        <v>20</v>
      </c>
      <c r="O297"/>
      <c r="P297"/>
      <c r="Q297"/>
      <c r="R297" s="385">
        <v>0</v>
      </c>
      <c r="S297" s="383">
        <v>0.62</v>
      </c>
      <c r="T297"/>
      <c r="U297"/>
      <c r="V297" s="383">
        <v>9.4E-2</v>
      </c>
      <c r="W297" s="383">
        <v>0.27300000000000002</v>
      </c>
      <c r="X297"/>
      <c r="Y297"/>
      <c r="Z297"/>
      <c r="AA297"/>
      <c r="AB297"/>
      <c r="AC297" s="382">
        <v>25.1</v>
      </c>
      <c r="AD297"/>
      <c r="AE297"/>
      <c r="AF297"/>
      <c r="AG297"/>
      <c r="AH297" s="385">
        <v>50.3</v>
      </c>
      <c r="AI297"/>
      <c r="AJ297" s="385">
        <v>24.1</v>
      </c>
      <c r="AK297"/>
      <c r="AL297" s="385">
        <v>4.5</v>
      </c>
      <c r="AM297" s="383">
        <v>0</v>
      </c>
      <c r="AN297"/>
      <c r="AO297" s="385">
        <v>12</v>
      </c>
      <c r="AP297" s="382">
        <v>74.94</v>
      </c>
      <c r="AQ297" s="382">
        <v>0.94</v>
      </c>
      <c r="AR297"/>
      <c r="AS297"/>
      <c r="AT297"/>
      <c r="AU297"/>
      <c r="AV297" s="383">
        <v>13.52</v>
      </c>
      <c r="AW297" s="383">
        <v>12.403</v>
      </c>
      <c r="AX297"/>
      <c r="AY297"/>
      <c r="AZ297"/>
      <c r="BA297"/>
      <c r="BB297"/>
      <c r="BC297"/>
      <c r="BD297" s="382">
        <v>29.11</v>
      </c>
      <c r="BE297" s="382">
        <v>7.5</v>
      </c>
      <c r="BF297" s="382">
        <v>13</v>
      </c>
    </row>
    <row r="298" spans="1:58" x14ac:dyDescent="0.25">
      <c r="A298" s="232">
        <v>40108</v>
      </c>
      <c r="B298" s="382">
        <v>6.54</v>
      </c>
      <c r="C298" s="372">
        <v>5.2</v>
      </c>
      <c r="D298"/>
      <c r="E298"/>
      <c r="F298"/>
      <c r="G298"/>
      <c r="H298"/>
      <c r="I298" s="382">
        <v>1.84</v>
      </c>
      <c r="J298"/>
      <c r="K298"/>
      <c r="L298"/>
      <c r="M298"/>
      <c r="N298" s="382">
        <v>22</v>
      </c>
      <c r="O298"/>
      <c r="P298"/>
      <c r="Q298"/>
      <c r="R298" s="385">
        <v>0</v>
      </c>
      <c r="S298" s="383">
        <v>2.2610000000000001</v>
      </c>
      <c r="T298"/>
      <c r="U298"/>
      <c r="V298" s="383">
        <v>6.2E-2</v>
      </c>
      <c r="W298" s="383">
        <v>0.35399999999999998</v>
      </c>
      <c r="X298"/>
      <c r="Y298"/>
      <c r="Z298"/>
      <c r="AA298"/>
      <c r="AB298"/>
      <c r="AC298" s="382">
        <v>28.6</v>
      </c>
      <c r="AD298"/>
      <c r="AE298"/>
      <c r="AF298"/>
      <c r="AG298"/>
      <c r="AH298" s="385">
        <v>57.3</v>
      </c>
      <c r="AI298"/>
      <c r="AJ298" s="385">
        <v>25</v>
      </c>
      <c r="AK298"/>
      <c r="AL298" s="385">
        <v>4.5999999999999996</v>
      </c>
      <c r="AM298" s="407">
        <f>(AM297+AM299)/2</f>
        <v>3.5000000000000003E-2</v>
      </c>
      <c r="AN298"/>
      <c r="AO298" s="385">
        <v>11.3</v>
      </c>
      <c r="AP298" s="382">
        <v>77.75</v>
      </c>
      <c r="AQ298" s="382">
        <v>0.9</v>
      </c>
      <c r="AR298"/>
      <c r="AS298"/>
      <c r="AT298"/>
      <c r="AU298"/>
      <c r="AV298" s="383">
        <v>14.007</v>
      </c>
      <c r="AW298" s="383">
        <v>12.903</v>
      </c>
      <c r="AX298"/>
      <c r="AY298"/>
      <c r="AZ298"/>
      <c r="BA298"/>
      <c r="BB298"/>
      <c r="BC298"/>
      <c r="BD298" s="382">
        <v>29.57</v>
      </c>
      <c r="BE298" s="382">
        <v>7.5</v>
      </c>
      <c r="BF298" s="382">
        <v>13.3</v>
      </c>
    </row>
    <row r="299" spans="1:58" x14ac:dyDescent="0.25">
      <c r="A299" s="232">
        <v>40109</v>
      </c>
      <c r="B299" s="382">
        <v>6.49</v>
      </c>
      <c r="C299" s="382">
        <v>5.01</v>
      </c>
      <c r="D299"/>
      <c r="E299"/>
      <c r="F299"/>
      <c r="G299"/>
      <c r="H299"/>
      <c r="I299" s="382">
        <v>1.77</v>
      </c>
      <c r="J299"/>
      <c r="K299"/>
      <c r="L299"/>
      <c r="M299"/>
      <c r="N299" s="382">
        <v>20</v>
      </c>
      <c r="O299"/>
      <c r="P299"/>
      <c r="Q299"/>
      <c r="R299" s="385">
        <v>0</v>
      </c>
      <c r="S299" s="383">
        <v>1.927</v>
      </c>
      <c r="T299"/>
      <c r="U299"/>
      <c r="V299" s="383">
        <v>0.109</v>
      </c>
      <c r="W299" s="383">
        <v>0.33700000000000002</v>
      </c>
      <c r="X299"/>
      <c r="Y299"/>
      <c r="Z299"/>
      <c r="AA299"/>
      <c r="AB299"/>
      <c r="AC299" s="382">
        <v>29</v>
      </c>
      <c r="AD299"/>
      <c r="AE299"/>
      <c r="AF299"/>
      <c r="AG299"/>
      <c r="AH299" s="385">
        <v>58.1</v>
      </c>
      <c r="AI299"/>
      <c r="AJ299" s="385">
        <v>26.4</v>
      </c>
      <c r="AK299"/>
      <c r="AL299" s="385">
        <v>4.8</v>
      </c>
      <c r="AM299" s="383">
        <v>7.0000000000000007E-2</v>
      </c>
      <c r="AN299"/>
      <c r="AO299" s="385">
        <v>11.3</v>
      </c>
      <c r="AP299" s="382">
        <v>76.819999999999993</v>
      </c>
      <c r="AQ299" s="382">
        <v>0.95</v>
      </c>
      <c r="AR299"/>
      <c r="AS299"/>
      <c r="AT299"/>
      <c r="AU299"/>
      <c r="AV299" s="383">
        <v>14.010999999999999</v>
      </c>
      <c r="AW299" s="383">
        <v>12.813000000000001</v>
      </c>
      <c r="AX299"/>
      <c r="AY299"/>
      <c r="AZ299"/>
      <c r="BA299"/>
      <c r="BB299"/>
      <c r="BC299"/>
      <c r="BD299" s="382">
        <v>29.88</v>
      </c>
      <c r="BE299" s="201">
        <v>7.5</v>
      </c>
      <c r="BF299" s="382">
        <v>13.3</v>
      </c>
    </row>
    <row r="300" spans="1:58" x14ac:dyDescent="0.25">
      <c r="A300" s="232">
        <v>40110</v>
      </c>
      <c r="B300" s="382">
        <v>6.37</v>
      </c>
      <c r="C300" s="382">
        <v>4.97</v>
      </c>
      <c r="D300"/>
      <c r="E300"/>
      <c r="F300"/>
      <c r="G300"/>
      <c r="H300"/>
      <c r="I300" s="382">
        <v>1.69</v>
      </c>
      <c r="J300"/>
      <c r="K300"/>
      <c r="L300"/>
      <c r="M300"/>
      <c r="N300" s="382">
        <v>21</v>
      </c>
      <c r="O300"/>
      <c r="P300"/>
      <c r="Q300"/>
      <c r="R300" s="385">
        <v>0</v>
      </c>
      <c r="S300" s="383">
        <v>1.3839999999999999</v>
      </c>
      <c r="T300"/>
      <c r="U300"/>
      <c r="V300" s="383">
        <v>9.9000000000000005E-2</v>
      </c>
      <c r="W300" s="383">
        <v>0.42099999999999999</v>
      </c>
      <c r="X300"/>
      <c r="Y300"/>
      <c r="Z300"/>
      <c r="AA300"/>
      <c r="AB300"/>
      <c r="AC300" s="382">
        <v>30.4</v>
      </c>
      <c r="AD300"/>
      <c r="AE300"/>
      <c r="AF300"/>
      <c r="AG300"/>
      <c r="AH300" s="385">
        <v>60.8</v>
      </c>
      <c r="AI300"/>
      <c r="AJ300" s="385">
        <v>24.5</v>
      </c>
      <c r="AK300"/>
      <c r="AL300" s="385">
        <v>5.0999999999999996</v>
      </c>
      <c r="AM300" s="383">
        <v>6.4000000000000001E-2</v>
      </c>
      <c r="AN300"/>
      <c r="AO300" s="405">
        <f>(AO298+AO299)/2</f>
        <v>11.3</v>
      </c>
      <c r="AP300" s="382">
        <v>75.63</v>
      </c>
      <c r="AQ300" s="382">
        <v>1.05</v>
      </c>
      <c r="AR300"/>
      <c r="AS300"/>
      <c r="AT300"/>
      <c r="AU300"/>
      <c r="AV300" s="383">
        <v>13.618</v>
      </c>
      <c r="AW300" s="383">
        <v>12.521000000000001</v>
      </c>
      <c r="AX300"/>
      <c r="AY300"/>
      <c r="AZ300"/>
      <c r="BA300"/>
      <c r="BB300"/>
      <c r="BC300"/>
      <c r="BD300" s="382">
        <v>32.299999999999997</v>
      </c>
      <c r="BE300" s="187">
        <v>7.5</v>
      </c>
      <c r="BF300" s="382">
        <v>13.3</v>
      </c>
    </row>
    <row r="301" spans="1:58" x14ac:dyDescent="0.25">
      <c r="A301" s="232">
        <v>40111</v>
      </c>
      <c r="B301" s="405">
        <f t="shared" ref="B301:C301" si="409">(B299+B300)/2</f>
        <v>6.43</v>
      </c>
      <c r="C301" s="405">
        <f t="shared" si="409"/>
        <v>4.99</v>
      </c>
      <c r="D301"/>
      <c r="E301"/>
      <c r="F301"/>
      <c r="G301"/>
      <c r="H301"/>
      <c r="I301" s="405">
        <f t="shared" ref="I301" si="410">(I299+I300)/2</f>
        <v>1.73</v>
      </c>
      <c r="J301"/>
      <c r="K301"/>
      <c r="L301"/>
      <c r="M301"/>
      <c r="N301" s="405">
        <f t="shared" ref="N301" si="411">(N299+N300)/2</f>
        <v>20.5</v>
      </c>
      <c r="O301"/>
      <c r="P301"/>
      <c r="Q301"/>
      <c r="R301" s="406">
        <f t="shared" ref="R301:S301" si="412">(R299+R300)/2</f>
        <v>0</v>
      </c>
      <c r="S301" s="407">
        <f t="shared" si="412"/>
        <v>1.6555</v>
      </c>
      <c r="T301"/>
      <c r="U301"/>
      <c r="V301" s="407">
        <f t="shared" ref="V301:W301" si="413">(V299+V300)/2</f>
        <v>0.10400000000000001</v>
      </c>
      <c r="W301" s="407">
        <f t="shared" si="413"/>
        <v>0.379</v>
      </c>
      <c r="X301"/>
      <c r="Y301"/>
      <c r="Z301"/>
      <c r="AA301"/>
      <c r="AB301"/>
      <c r="AC301" s="405">
        <f t="shared" ref="AC301" si="414">(AC299+AC300)/2</f>
        <v>29.7</v>
      </c>
      <c r="AD301"/>
      <c r="AE301"/>
      <c r="AF301"/>
      <c r="AG301"/>
      <c r="AH301" s="406">
        <f t="shared" ref="AH301" si="415">(AH299+AH300)/2</f>
        <v>59.45</v>
      </c>
      <c r="AI301"/>
      <c r="AJ301" s="406">
        <f>(AJ300+AJ302)/2</f>
        <v>24.05</v>
      </c>
      <c r="AK301"/>
      <c r="AL301" s="406">
        <f>(AL300+AL302)/2</f>
        <v>5.5</v>
      </c>
      <c r="AM301" s="407">
        <f>(AM300+AM302)/2</f>
        <v>7.9500000000000001E-2</v>
      </c>
      <c r="AN301"/>
      <c r="AO301" s="405">
        <f>(AO299+AO300)/2</f>
        <v>11.3</v>
      </c>
      <c r="AP301" s="405">
        <f t="shared" ref="AP301:AQ302" si="416">(AP299+AP300)/2</f>
        <v>76.224999999999994</v>
      </c>
      <c r="AQ301" s="405">
        <f t="shared" si="416"/>
        <v>1</v>
      </c>
      <c r="AR301"/>
      <c r="AS301"/>
      <c r="AT301"/>
      <c r="AU301"/>
      <c r="AV301" s="345">
        <f>(AV300+AV302)/2</f>
        <v>13.374000000000001</v>
      </c>
      <c r="AW301" s="345">
        <f>(AW300+AW302)/2</f>
        <v>12.0555</v>
      </c>
      <c r="AX301"/>
      <c r="AY301"/>
      <c r="AZ301"/>
      <c r="BA301"/>
      <c r="BB301"/>
      <c r="BC301"/>
      <c r="BD301" s="405">
        <f t="shared" ref="BD301:BF302" si="417">(BD299+BD300)/2</f>
        <v>31.089999999999996</v>
      </c>
      <c r="BE301" s="405">
        <f t="shared" si="417"/>
        <v>7.5</v>
      </c>
      <c r="BF301" s="405">
        <f t="shared" si="417"/>
        <v>13.3</v>
      </c>
    </row>
    <row r="302" spans="1:58" x14ac:dyDescent="0.25">
      <c r="A302" s="232">
        <v>40112</v>
      </c>
      <c r="B302" s="344">
        <v>5.92</v>
      </c>
      <c r="C302" s="344">
        <v>4.96</v>
      </c>
      <c r="D302"/>
      <c r="E302"/>
      <c r="F302"/>
      <c r="G302"/>
      <c r="H302"/>
      <c r="I302" s="344">
        <v>1.66</v>
      </c>
      <c r="J302"/>
      <c r="K302"/>
      <c r="L302"/>
      <c r="M302"/>
      <c r="N302" s="344">
        <v>40</v>
      </c>
      <c r="O302"/>
      <c r="P302"/>
      <c r="Q302"/>
      <c r="R302" s="347">
        <v>0</v>
      </c>
      <c r="S302" s="345">
        <v>1.554</v>
      </c>
      <c r="T302"/>
      <c r="U302"/>
      <c r="V302" s="345">
        <v>0.13700000000000001</v>
      </c>
      <c r="W302" s="345">
        <v>0.45900000000000002</v>
      </c>
      <c r="X302"/>
      <c r="Y302"/>
      <c r="Z302"/>
      <c r="AA302"/>
      <c r="AB302"/>
      <c r="AC302" s="344">
        <v>29.1</v>
      </c>
      <c r="AD302"/>
      <c r="AE302"/>
      <c r="AF302"/>
      <c r="AG302"/>
      <c r="AH302" s="347">
        <v>58.2</v>
      </c>
      <c r="AI302"/>
      <c r="AJ302" s="347">
        <v>23.6</v>
      </c>
      <c r="AK302"/>
      <c r="AL302" s="347">
        <v>5.9</v>
      </c>
      <c r="AM302" s="345">
        <v>9.5000000000000001E-2</v>
      </c>
      <c r="AN302"/>
      <c r="AO302" s="405">
        <f>(AO300+AO301)/2</f>
        <v>11.3</v>
      </c>
      <c r="AP302" s="405">
        <f t="shared" si="416"/>
        <v>75.927499999999995</v>
      </c>
      <c r="AQ302" s="405">
        <f t="shared" si="416"/>
        <v>1.0249999999999999</v>
      </c>
      <c r="AR302"/>
      <c r="AS302"/>
      <c r="AT302"/>
      <c r="AU302"/>
      <c r="AV302" s="345">
        <v>13.13</v>
      </c>
      <c r="AW302" s="345">
        <v>11.59</v>
      </c>
      <c r="AX302"/>
      <c r="AY302"/>
      <c r="AZ302"/>
      <c r="BA302"/>
      <c r="BB302"/>
      <c r="BC302"/>
      <c r="BD302" s="405">
        <f t="shared" si="417"/>
        <v>31.694999999999997</v>
      </c>
      <c r="BE302" s="405">
        <f t="shared" si="417"/>
        <v>7.5</v>
      </c>
      <c r="BF302" s="405">
        <f t="shared" si="417"/>
        <v>13.3</v>
      </c>
    </row>
    <row r="303" spans="1:58" x14ac:dyDescent="0.25">
      <c r="A303" s="232">
        <v>40113</v>
      </c>
      <c r="B303" s="405">
        <f t="shared" ref="B303:C303" si="418">(B301+B302)/2</f>
        <v>6.1749999999999998</v>
      </c>
      <c r="C303" s="405">
        <f t="shared" si="418"/>
        <v>4.9749999999999996</v>
      </c>
      <c r="D303"/>
      <c r="E303"/>
      <c r="F303"/>
      <c r="G303"/>
      <c r="H303"/>
      <c r="I303" s="405">
        <f t="shared" ref="I303" si="419">(I301+I302)/2</f>
        <v>1.6949999999999998</v>
      </c>
      <c r="J303"/>
      <c r="K303"/>
      <c r="L303"/>
      <c r="M303"/>
      <c r="N303" s="405">
        <f t="shared" ref="N303" si="420">(N301+N302)/2</f>
        <v>30.25</v>
      </c>
      <c r="O303"/>
      <c r="P303"/>
      <c r="Q303"/>
      <c r="R303" s="406">
        <f t="shared" ref="R303:S303" si="421">(R301+R302)/2</f>
        <v>0</v>
      </c>
      <c r="S303" s="407">
        <f t="shared" si="421"/>
        <v>1.6047500000000001</v>
      </c>
      <c r="T303"/>
      <c r="U303"/>
      <c r="V303" s="407">
        <f t="shared" ref="V303:W303" si="422">(V301+V302)/2</f>
        <v>0.12050000000000001</v>
      </c>
      <c r="W303" s="407">
        <f t="shared" si="422"/>
        <v>0.41900000000000004</v>
      </c>
      <c r="X303"/>
      <c r="Y303"/>
      <c r="Z303"/>
      <c r="AA303"/>
      <c r="AB303"/>
      <c r="AC303" s="405">
        <f t="shared" ref="AC303" si="423">(AC301+AC302)/2</f>
        <v>29.4</v>
      </c>
      <c r="AD303"/>
      <c r="AE303"/>
      <c r="AF303"/>
      <c r="AG303"/>
      <c r="AH303" s="406">
        <f t="shared" ref="AH303" si="424">(AH301+AH302)/2</f>
        <v>58.825000000000003</v>
      </c>
      <c r="AI303"/>
      <c r="AJ303" s="406">
        <f>(AJ302+AJ304)/2</f>
        <v>22.35</v>
      </c>
      <c r="AK303"/>
      <c r="AL303" s="406">
        <f>(AL302+AL304)/2</f>
        <v>5.8000000000000007</v>
      </c>
      <c r="AM303" s="407">
        <f>(AM302+AM304)/2</f>
        <v>8.6499999999999994E-2</v>
      </c>
      <c r="AN303"/>
      <c r="AO303" s="405">
        <f>(AO301+AO302)/2</f>
        <v>11.3</v>
      </c>
      <c r="AP303" s="344">
        <v>77.05</v>
      </c>
      <c r="AQ303" s="246">
        <v>0.97</v>
      </c>
      <c r="AR303"/>
      <c r="AS303"/>
      <c r="AT303"/>
      <c r="AU303"/>
      <c r="AV303" s="240">
        <v>13.882</v>
      </c>
      <c r="AW303" s="345">
        <v>12.967000000000001</v>
      </c>
      <c r="AX303"/>
      <c r="AY303"/>
      <c r="AZ303"/>
      <c r="BA303"/>
      <c r="BB303"/>
      <c r="BC303"/>
      <c r="BD303" s="405">
        <f>(BD301+BD302)/2</f>
        <v>31.392499999999998</v>
      </c>
      <c r="BE303" s="344">
        <v>7.8</v>
      </c>
      <c r="BF303" s="344">
        <v>13.3</v>
      </c>
    </row>
    <row r="304" spans="1:58" x14ac:dyDescent="0.25">
      <c r="A304" s="232">
        <v>40114</v>
      </c>
      <c r="B304" s="344">
        <v>6.24</v>
      </c>
      <c r="C304" s="344">
        <v>5.16</v>
      </c>
      <c r="D304"/>
      <c r="E304"/>
      <c r="F304"/>
      <c r="G304"/>
      <c r="H304"/>
      <c r="I304" s="344">
        <v>1.64</v>
      </c>
      <c r="J304"/>
      <c r="K304"/>
      <c r="L304"/>
      <c r="M304"/>
      <c r="N304" s="344">
        <v>48</v>
      </c>
      <c r="O304"/>
      <c r="P304"/>
      <c r="Q304"/>
      <c r="R304" s="347">
        <v>0</v>
      </c>
      <c r="S304" s="345">
        <v>1.0820000000000001</v>
      </c>
      <c r="T304"/>
      <c r="U304"/>
      <c r="V304" s="345">
        <v>0.153</v>
      </c>
      <c r="W304" s="345">
        <v>0.42</v>
      </c>
      <c r="X304"/>
      <c r="Y304"/>
      <c r="Z304"/>
      <c r="AA304"/>
      <c r="AB304"/>
      <c r="AC304" s="344">
        <v>29.3</v>
      </c>
      <c r="AD304"/>
      <c r="AE304"/>
      <c r="AF304"/>
      <c r="AG304"/>
      <c r="AH304" s="347">
        <v>58.7</v>
      </c>
      <c r="AI304"/>
      <c r="AJ304" s="347">
        <v>21.1</v>
      </c>
      <c r="AK304"/>
      <c r="AL304" s="347">
        <v>5.7</v>
      </c>
      <c r="AM304" s="345">
        <v>7.8E-2</v>
      </c>
      <c r="AN304"/>
      <c r="AO304" s="347">
        <v>9</v>
      </c>
      <c r="AP304" s="344">
        <v>79.38</v>
      </c>
      <c r="AQ304" s="344">
        <v>1.36</v>
      </c>
      <c r="AR304"/>
      <c r="AS304"/>
      <c r="AT304"/>
      <c r="AU304"/>
      <c r="AV304" s="345">
        <v>14.56</v>
      </c>
      <c r="AW304" s="345">
        <v>12</v>
      </c>
      <c r="AX304"/>
      <c r="AY304"/>
      <c r="AZ304"/>
      <c r="BA304"/>
      <c r="BB304"/>
      <c r="BC304"/>
      <c r="BD304" s="344">
        <v>31.14</v>
      </c>
      <c r="BE304" s="344">
        <v>7.8</v>
      </c>
      <c r="BF304" s="344">
        <v>13.3</v>
      </c>
    </row>
    <row r="305" spans="1:58" x14ac:dyDescent="0.25">
      <c r="A305" s="232">
        <v>40115</v>
      </c>
      <c r="B305" s="405">
        <f t="shared" ref="B305:C305" si="425">(B303+B304)/2</f>
        <v>6.2074999999999996</v>
      </c>
      <c r="C305" s="405">
        <f t="shared" si="425"/>
        <v>5.0674999999999999</v>
      </c>
      <c r="D305"/>
      <c r="E305"/>
      <c r="F305"/>
      <c r="G305"/>
      <c r="H305"/>
      <c r="I305" s="405">
        <f t="shared" ref="I305" si="426">(I303+I304)/2</f>
        <v>1.6675</v>
      </c>
      <c r="J305"/>
      <c r="K305"/>
      <c r="L305"/>
      <c r="M305"/>
      <c r="N305" s="405">
        <f t="shared" ref="N305" si="427">(N303+N304)/2</f>
        <v>39.125</v>
      </c>
      <c r="O305"/>
      <c r="P305"/>
      <c r="Q305"/>
      <c r="R305" s="406">
        <f t="shared" ref="R305:S305" si="428">(R303+R304)/2</f>
        <v>0</v>
      </c>
      <c r="S305" s="407">
        <f t="shared" si="428"/>
        <v>1.343375</v>
      </c>
      <c r="T305"/>
      <c r="U305"/>
      <c r="V305" s="407">
        <f t="shared" ref="V305:W305" si="429">(V303+V304)/2</f>
        <v>0.13675000000000001</v>
      </c>
      <c r="W305" s="407">
        <f t="shared" si="429"/>
        <v>0.41949999999999998</v>
      </c>
      <c r="X305"/>
      <c r="Y305"/>
      <c r="Z305"/>
      <c r="AA305"/>
      <c r="AB305"/>
      <c r="AC305" s="405">
        <f t="shared" ref="AC305" si="430">(AC303+AC304)/2</f>
        <v>29.35</v>
      </c>
      <c r="AD305"/>
      <c r="AE305"/>
      <c r="AF305"/>
      <c r="AG305"/>
      <c r="AH305" s="406">
        <f t="shared" ref="AH305" si="431">(AH303+AH304)/2</f>
        <v>58.762500000000003</v>
      </c>
      <c r="AI305"/>
      <c r="AJ305" s="406">
        <f t="shared" ref="AJ305" si="432">(AJ304+AJ306)/2</f>
        <v>21.35</v>
      </c>
      <c r="AK305"/>
      <c r="AL305" s="406">
        <f t="shared" ref="AL305:AM305" si="433">(AL304+AL306)/2</f>
        <v>6.3000000000000007</v>
      </c>
      <c r="AM305" s="407">
        <f t="shared" si="433"/>
        <v>0.35399999999999998</v>
      </c>
      <c r="AN305"/>
      <c r="AO305" s="406">
        <f t="shared" ref="AO305:AQ305" si="434">(AO304+AO306)/2</f>
        <v>8.65</v>
      </c>
      <c r="AP305" s="407">
        <f t="shared" si="434"/>
        <v>76.314999999999998</v>
      </c>
      <c r="AQ305" s="405">
        <f t="shared" si="434"/>
        <v>1.1850000000000001</v>
      </c>
      <c r="AR305"/>
      <c r="AS305"/>
      <c r="AT305"/>
      <c r="AU305"/>
      <c r="AV305" s="345">
        <f>(AV304+AV306)/2</f>
        <v>14.034500000000001</v>
      </c>
      <c r="AW305" s="345">
        <f>(AW304+AW306)/2</f>
        <v>11.9565</v>
      </c>
      <c r="AX305"/>
      <c r="AY305"/>
      <c r="AZ305"/>
      <c r="BA305"/>
      <c r="BB305"/>
      <c r="BC305"/>
      <c r="BD305" s="405">
        <f t="shared" ref="BD305:BF305" si="435">(BD304+BD306)/2</f>
        <v>30.060000000000002</v>
      </c>
      <c r="BE305" s="405">
        <f t="shared" si="435"/>
        <v>7.8</v>
      </c>
      <c r="BF305" s="405">
        <f t="shared" si="435"/>
        <v>12.8</v>
      </c>
    </row>
    <row r="306" spans="1:58" x14ac:dyDescent="0.25">
      <c r="A306" s="232">
        <v>40116</v>
      </c>
      <c r="B306" s="344">
        <v>6.31</v>
      </c>
      <c r="C306" s="344">
        <v>5.09</v>
      </c>
      <c r="D306"/>
      <c r="E306"/>
      <c r="F306"/>
      <c r="G306"/>
      <c r="H306"/>
      <c r="I306" s="344">
        <v>1.78</v>
      </c>
      <c r="J306"/>
      <c r="K306"/>
      <c r="L306"/>
      <c r="M306"/>
      <c r="N306" s="344">
        <v>34</v>
      </c>
      <c r="O306"/>
      <c r="P306"/>
      <c r="Q306"/>
      <c r="R306" s="347">
        <v>0</v>
      </c>
      <c r="S306" s="345">
        <v>1.6539999999999999</v>
      </c>
      <c r="T306"/>
      <c r="U306"/>
      <c r="V306" s="345">
        <v>6.8000000000000005E-2</v>
      </c>
      <c r="W306" s="345">
        <v>0.21099999999999999</v>
      </c>
      <c r="X306"/>
      <c r="Y306"/>
      <c r="Z306"/>
      <c r="AA306"/>
      <c r="AB306"/>
      <c r="AC306" s="344">
        <v>29.4</v>
      </c>
      <c r="AD306"/>
      <c r="AE306"/>
      <c r="AF306"/>
      <c r="AG306"/>
      <c r="AH306" s="347">
        <v>58.8</v>
      </c>
      <c r="AI306"/>
      <c r="AJ306" s="347">
        <v>21.6</v>
      </c>
      <c r="AK306"/>
      <c r="AL306" s="347">
        <v>6.9</v>
      </c>
      <c r="AM306" s="345">
        <v>0.63</v>
      </c>
      <c r="AN306"/>
      <c r="AO306" s="347">
        <v>8.3000000000000007</v>
      </c>
      <c r="AP306" s="344">
        <v>73.25</v>
      </c>
      <c r="AQ306" s="344">
        <v>1.01</v>
      </c>
      <c r="AR306"/>
      <c r="AS306"/>
      <c r="AT306"/>
      <c r="AU306"/>
      <c r="AV306" s="345">
        <v>13.509</v>
      </c>
      <c r="AW306" s="345">
        <v>11.913</v>
      </c>
      <c r="AX306"/>
      <c r="AY306"/>
      <c r="AZ306"/>
      <c r="BA306"/>
      <c r="BB306"/>
      <c r="BC306"/>
      <c r="BD306" s="344">
        <v>28.98</v>
      </c>
      <c r="BE306" s="344">
        <v>7.8</v>
      </c>
      <c r="BF306" s="344">
        <v>12.3</v>
      </c>
    </row>
    <row r="307" spans="1:58" x14ac:dyDescent="0.25">
      <c r="A307" s="232">
        <v>40117</v>
      </c>
      <c r="B307" s="344">
        <v>6.19</v>
      </c>
      <c r="C307" s="344">
        <v>4.99</v>
      </c>
      <c r="D307"/>
      <c r="E307"/>
      <c r="F307"/>
      <c r="G307"/>
      <c r="H307"/>
      <c r="I307" s="344">
        <v>1.73</v>
      </c>
      <c r="J307"/>
      <c r="K307"/>
      <c r="L307"/>
      <c r="M307"/>
      <c r="N307" s="344">
        <v>32</v>
      </c>
      <c r="O307"/>
      <c r="P307"/>
      <c r="Q307"/>
      <c r="R307" s="347">
        <v>0</v>
      </c>
      <c r="S307" s="345">
        <v>1.48</v>
      </c>
      <c r="T307"/>
      <c r="U307"/>
      <c r="V307" s="345">
        <v>9.0999999999999998E-2</v>
      </c>
      <c r="W307" s="345">
        <v>0.215</v>
      </c>
      <c r="X307"/>
      <c r="Y307"/>
      <c r="Z307"/>
      <c r="AA307"/>
      <c r="AB307"/>
      <c r="AC307" s="344">
        <v>29.4</v>
      </c>
      <c r="AD307"/>
      <c r="AE307"/>
      <c r="AF307"/>
      <c r="AG307"/>
      <c r="AH307" s="347">
        <v>59.8</v>
      </c>
      <c r="AI307"/>
      <c r="AJ307" s="347">
        <v>21.6</v>
      </c>
      <c r="AK307"/>
      <c r="AL307" s="347">
        <v>6.8</v>
      </c>
      <c r="AM307" s="345">
        <v>6.2E-2</v>
      </c>
      <c r="AN307"/>
      <c r="AO307" s="347">
        <v>8.8000000000000007</v>
      </c>
      <c r="AP307" s="344">
        <v>66.150000000000006</v>
      </c>
      <c r="AQ307" s="344">
        <v>0.86</v>
      </c>
      <c r="AR307"/>
      <c r="AS307"/>
      <c r="AT307"/>
      <c r="AU307"/>
      <c r="AV307" s="345">
        <v>12.97</v>
      </c>
      <c r="AW307" s="345">
        <v>11.58</v>
      </c>
      <c r="AX307"/>
      <c r="AY307"/>
      <c r="AZ307"/>
      <c r="BA307"/>
      <c r="BB307"/>
      <c r="BC307"/>
      <c r="BD307" s="405">
        <f>(BD306+BD308)/2</f>
        <v>29.16</v>
      </c>
      <c r="BE307" s="344">
        <v>7.8</v>
      </c>
      <c r="BF307" s="344">
        <v>12</v>
      </c>
    </row>
    <row r="308" spans="1:58" x14ac:dyDescent="0.25">
      <c r="A308" s="232">
        <v>40118</v>
      </c>
      <c r="B308" s="344">
        <v>6.48</v>
      </c>
      <c r="C308" s="344">
        <v>5.1100000000000003</v>
      </c>
      <c r="D308"/>
      <c r="E308"/>
      <c r="F308"/>
      <c r="G308"/>
      <c r="H308"/>
      <c r="I308" s="344">
        <v>1.76</v>
      </c>
      <c r="J308"/>
      <c r="K308"/>
      <c r="L308"/>
      <c r="M308"/>
      <c r="N308" s="344">
        <v>36</v>
      </c>
      <c r="O308"/>
      <c r="P308"/>
      <c r="Q308"/>
      <c r="R308" s="347">
        <v>0</v>
      </c>
      <c r="S308" s="345">
        <v>1.399</v>
      </c>
      <c r="T308"/>
      <c r="U308"/>
      <c r="V308" s="345">
        <v>7.6999999999999999E-2</v>
      </c>
      <c r="W308" s="345">
        <v>0.252</v>
      </c>
      <c r="X308"/>
      <c r="Y308"/>
      <c r="Z308"/>
      <c r="AA308"/>
      <c r="AB308"/>
      <c r="AC308" s="344">
        <v>26.1</v>
      </c>
      <c r="AD308"/>
      <c r="AE308"/>
      <c r="AF308"/>
      <c r="AG308"/>
      <c r="AH308" s="347">
        <v>52.2</v>
      </c>
      <c r="AI308"/>
      <c r="AJ308" s="347">
        <v>23.3</v>
      </c>
      <c r="AK308"/>
      <c r="AL308" s="347">
        <v>5.9</v>
      </c>
      <c r="AM308" s="345">
        <v>3.5999999999999997E-2</v>
      </c>
      <c r="AN308"/>
      <c r="AO308" s="347">
        <v>8.4</v>
      </c>
      <c r="AP308" s="344">
        <v>69.569999999999993</v>
      </c>
      <c r="AQ308" s="344">
        <v>0.97</v>
      </c>
      <c r="AR308"/>
      <c r="AS308"/>
      <c r="AT308"/>
      <c r="AU308"/>
      <c r="AV308" s="345">
        <v>13.865</v>
      </c>
      <c r="AW308" s="345">
        <v>11.555</v>
      </c>
      <c r="AX308"/>
      <c r="AY308"/>
      <c r="AZ308"/>
      <c r="BA308"/>
      <c r="BB308"/>
      <c r="BC308"/>
      <c r="BD308" s="344">
        <v>29.34</v>
      </c>
      <c r="BE308" s="344">
        <v>7.8</v>
      </c>
      <c r="BF308" s="344">
        <v>12</v>
      </c>
    </row>
    <row r="309" spans="1:58" x14ac:dyDescent="0.25">
      <c r="A309" s="232">
        <v>40119</v>
      </c>
      <c r="B309" s="344">
        <v>6.56</v>
      </c>
      <c r="C309" s="344">
        <v>6.56</v>
      </c>
      <c r="D309"/>
      <c r="E309"/>
      <c r="F309"/>
      <c r="G309"/>
      <c r="H309"/>
      <c r="I309" s="344">
        <v>1.65</v>
      </c>
      <c r="J309"/>
      <c r="K309"/>
      <c r="L309"/>
      <c r="M309"/>
      <c r="N309" s="344">
        <v>34</v>
      </c>
      <c r="O309"/>
      <c r="P309"/>
      <c r="Q309"/>
      <c r="R309" s="347">
        <v>0</v>
      </c>
      <c r="S309" s="345">
        <v>1.298</v>
      </c>
      <c r="T309"/>
      <c r="U309"/>
      <c r="V309" s="345">
        <v>8.4000000000000005E-2</v>
      </c>
      <c r="W309" s="345">
        <v>0.222</v>
      </c>
      <c r="X309"/>
      <c r="Y309"/>
      <c r="Z309"/>
      <c r="AA309"/>
      <c r="AB309"/>
      <c r="AC309" s="344">
        <v>28.6</v>
      </c>
      <c r="AD309"/>
      <c r="AE309"/>
      <c r="AF309"/>
      <c r="AG309"/>
      <c r="AH309" s="347">
        <v>57.2</v>
      </c>
      <c r="AI309"/>
      <c r="AJ309" s="347">
        <v>24.4</v>
      </c>
      <c r="AK309"/>
      <c r="AL309" s="347">
        <v>6.1</v>
      </c>
      <c r="AM309" s="345">
        <v>3.3000000000000002E-2</v>
      </c>
      <c r="AN309"/>
      <c r="AO309" s="347">
        <v>8.1999999999999993</v>
      </c>
      <c r="AP309" s="344">
        <v>67.47</v>
      </c>
      <c r="AQ309" s="344">
        <v>1.1499999999999999</v>
      </c>
      <c r="AR309"/>
      <c r="AS309"/>
      <c r="AT309"/>
      <c r="AU309"/>
      <c r="AV309" s="345">
        <v>12.167999999999999</v>
      </c>
      <c r="AW309" s="345">
        <v>10.936</v>
      </c>
      <c r="AX309"/>
      <c r="AY309"/>
      <c r="AZ309"/>
      <c r="BA309"/>
      <c r="BB309"/>
      <c r="BC309"/>
      <c r="BD309" s="344">
        <v>28.87</v>
      </c>
      <c r="BE309" s="344">
        <v>7.8</v>
      </c>
      <c r="BF309" s="344">
        <v>12.4</v>
      </c>
    </row>
    <row r="310" spans="1:58" x14ac:dyDescent="0.25">
      <c r="A310" s="232">
        <v>40120</v>
      </c>
      <c r="B310" s="405">
        <f t="shared" ref="B310:C310" si="436">(B308+B309)/2</f>
        <v>6.52</v>
      </c>
      <c r="C310" s="405">
        <f t="shared" si="436"/>
        <v>5.835</v>
      </c>
      <c r="D310"/>
      <c r="E310"/>
      <c r="F310"/>
      <c r="G310"/>
      <c r="H310"/>
      <c r="I310" s="405">
        <f t="shared" ref="I310" si="437">(I308+I309)/2</f>
        <v>1.7050000000000001</v>
      </c>
      <c r="J310"/>
      <c r="K310"/>
      <c r="L310"/>
      <c r="M310"/>
      <c r="N310" s="405">
        <f t="shared" ref="N310" si="438">(N308+N309)/2</f>
        <v>35</v>
      </c>
      <c r="O310"/>
      <c r="P310"/>
      <c r="Q310"/>
      <c r="R310" s="406">
        <f t="shared" ref="R310:S310" si="439">(R308+R309)/2</f>
        <v>0</v>
      </c>
      <c r="S310" s="407">
        <f t="shared" si="439"/>
        <v>1.3485</v>
      </c>
      <c r="T310"/>
      <c r="U310"/>
      <c r="V310" s="407">
        <f t="shared" ref="V310:W310" si="440">(V308+V309)/2</f>
        <v>8.0500000000000002E-2</v>
      </c>
      <c r="W310" s="407">
        <f t="shared" si="440"/>
        <v>0.23699999999999999</v>
      </c>
      <c r="X310"/>
      <c r="Y310"/>
      <c r="Z310"/>
      <c r="AA310"/>
      <c r="AB310"/>
      <c r="AC310" s="405">
        <f t="shared" ref="AC310" si="441">(AC308+AC309)/2</f>
        <v>27.35</v>
      </c>
      <c r="AD310"/>
      <c r="AE310"/>
      <c r="AF310"/>
      <c r="AG310"/>
      <c r="AH310" s="406">
        <f t="shared" ref="AH310" si="442">(AH308+AH309)/2</f>
        <v>54.7</v>
      </c>
      <c r="AI310"/>
      <c r="AJ310" s="406">
        <f t="shared" ref="AJ310" si="443">(AJ309+AJ311)/2</f>
        <v>24.549999999999997</v>
      </c>
      <c r="AK310"/>
      <c r="AL310" s="406">
        <f t="shared" ref="AL310:AM310" si="444">(AL309+AL311)/2</f>
        <v>6.4</v>
      </c>
      <c r="AM310" s="407">
        <f t="shared" si="444"/>
        <v>3.95E-2</v>
      </c>
      <c r="AN310"/>
      <c r="AO310" s="406">
        <f t="shared" ref="AO310:AQ310" si="445">(AO309+AO311)/2</f>
        <v>8.0500000000000007</v>
      </c>
      <c r="AP310" s="407">
        <f t="shared" si="445"/>
        <v>68.77</v>
      </c>
      <c r="AQ310" s="405">
        <f t="shared" si="445"/>
        <v>1.1599999999999999</v>
      </c>
      <c r="AR310"/>
      <c r="AS310"/>
      <c r="AT310"/>
      <c r="AU310"/>
      <c r="AV310" s="345">
        <f>(AV309+AV311)/2</f>
        <v>12.656499999999999</v>
      </c>
      <c r="AW310" s="345">
        <f>(AW309+AW311)/2</f>
        <v>10.9915</v>
      </c>
      <c r="AX310"/>
      <c r="AY310"/>
      <c r="AZ310"/>
      <c r="BA310"/>
      <c r="BB310"/>
      <c r="BC310"/>
      <c r="BD310" s="405">
        <f t="shared" ref="BD310:BF310" si="446">(BD309+BD311)/2</f>
        <v>29.560000000000002</v>
      </c>
      <c r="BE310" s="405">
        <f t="shared" si="446"/>
        <v>7.8</v>
      </c>
      <c r="BF310" s="405">
        <f t="shared" si="446"/>
        <v>12.4</v>
      </c>
    </row>
    <row r="311" spans="1:58" ht="15.75" thickBot="1" x14ac:dyDescent="0.3">
      <c r="A311" s="232">
        <v>40121</v>
      </c>
      <c r="B311" s="362">
        <v>6.36</v>
      </c>
      <c r="C311" s="362">
        <v>5.08</v>
      </c>
      <c r="D311"/>
      <c r="E311"/>
      <c r="F311"/>
      <c r="G311"/>
      <c r="H311"/>
      <c r="I311" s="362">
        <v>1.71</v>
      </c>
      <c r="J311"/>
      <c r="K311"/>
      <c r="L311"/>
      <c r="M311"/>
      <c r="N311" s="362">
        <v>36</v>
      </c>
      <c r="O311"/>
      <c r="P311"/>
      <c r="Q311"/>
      <c r="R311" s="367">
        <v>0</v>
      </c>
      <c r="S311" s="365">
        <v>1.41</v>
      </c>
      <c r="T311"/>
      <c r="U311"/>
      <c r="V311" s="365">
        <v>9.6000000000000002E-2</v>
      </c>
      <c r="W311" s="365">
        <v>0.23799999999999999</v>
      </c>
      <c r="X311"/>
      <c r="Y311"/>
      <c r="Z311"/>
      <c r="AA311"/>
      <c r="AB311"/>
      <c r="AC311" s="362">
        <v>26.8</v>
      </c>
      <c r="AD311"/>
      <c r="AE311"/>
      <c r="AF311"/>
      <c r="AG311"/>
      <c r="AH311" s="367">
        <v>53.6</v>
      </c>
      <c r="AI311"/>
      <c r="AJ311" s="367">
        <v>24.7</v>
      </c>
      <c r="AK311"/>
      <c r="AL311" s="367">
        <v>6.7</v>
      </c>
      <c r="AM311" s="365">
        <v>4.5999999999999999E-2</v>
      </c>
      <c r="AN311"/>
      <c r="AO311" s="367">
        <v>7.9</v>
      </c>
      <c r="AP311" s="362">
        <v>70.069999999999993</v>
      </c>
      <c r="AQ311" s="362">
        <v>1.17</v>
      </c>
      <c r="AR311"/>
      <c r="AS311"/>
      <c r="AT311"/>
      <c r="AU311"/>
      <c r="AV311" s="425">
        <v>13.145</v>
      </c>
      <c r="AW311" s="425">
        <v>11.047000000000001</v>
      </c>
      <c r="AX311"/>
      <c r="AY311"/>
      <c r="AZ311"/>
      <c r="BA311"/>
      <c r="BB311"/>
      <c r="BC311"/>
      <c r="BD311" s="362">
        <v>30.25</v>
      </c>
      <c r="BE311" s="362">
        <v>7.8</v>
      </c>
      <c r="BF311" s="362">
        <v>12.4</v>
      </c>
    </row>
    <row r="312" spans="1:58" x14ac:dyDescent="0.25">
      <c r="A312" s="232">
        <v>40122</v>
      </c>
      <c r="B312" s="405">
        <f t="shared" ref="B312:C312" si="447">(B310+B311)/2</f>
        <v>6.4399999999999995</v>
      </c>
      <c r="C312" s="405">
        <f t="shared" si="447"/>
        <v>5.4574999999999996</v>
      </c>
      <c r="D312"/>
      <c r="E312"/>
      <c r="F312"/>
      <c r="G312"/>
      <c r="H312"/>
      <c r="I312" s="405">
        <f t="shared" ref="I312" si="448">(I310+I311)/2</f>
        <v>1.7075</v>
      </c>
      <c r="J312"/>
      <c r="K312"/>
      <c r="L312"/>
      <c r="M312"/>
      <c r="N312" s="405">
        <f t="shared" ref="N312" si="449">(N310+N311)/2</f>
        <v>35.5</v>
      </c>
      <c r="O312"/>
      <c r="P312"/>
      <c r="Q312"/>
      <c r="R312" s="406">
        <f t="shared" ref="R312:S312" si="450">(R310+R311)/2</f>
        <v>0</v>
      </c>
      <c r="S312" s="407">
        <f t="shared" si="450"/>
        <v>1.3792499999999999</v>
      </c>
      <c r="T312"/>
      <c r="U312"/>
      <c r="V312" s="407">
        <f t="shared" ref="V312:W312" si="451">(V310+V311)/2</f>
        <v>8.8249999999999995E-2</v>
      </c>
      <c r="W312" s="407">
        <f t="shared" si="451"/>
        <v>0.23749999999999999</v>
      </c>
      <c r="X312"/>
      <c r="Y312"/>
      <c r="Z312"/>
      <c r="AA312"/>
      <c r="AB312"/>
      <c r="AC312" s="405">
        <f t="shared" ref="AC312" si="452">(AC310+AC311)/2</f>
        <v>27.075000000000003</v>
      </c>
      <c r="AD312"/>
      <c r="AE312"/>
      <c r="AF312"/>
      <c r="AG312"/>
      <c r="AH312" s="406">
        <f t="shared" ref="AH312" si="453">(AH310+AH311)/2</f>
        <v>54.150000000000006</v>
      </c>
      <c r="AI312"/>
      <c r="AJ312" s="406">
        <f t="shared" ref="AJ312" si="454">(AJ311+AJ313)/2</f>
        <v>24</v>
      </c>
      <c r="AK312"/>
      <c r="AL312" s="406">
        <f t="shared" ref="AL312:AM312" si="455">(AL311+AL313)/2</f>
        <v>6.5500000000000007</v>
      </c>
      <c r="AM312" s="407">
        <f t="shared" si="455"/>
        <v>4.9000000000000002E-2</v>
      </c>
      <c r="AN312"/>
      <c r="AO312" s="406">
        <f t="shared" ref="AO312:AQ312" si="456">(AO311+AO313)/2</f>
        <v>7.65</v>
      </c>
      <c r="AP312" s="407">
        <f t="shared" si="456"/>
        <v>70.114999999999995</v>
      </c>
      <c r="AQ312" s="405">
        <f t="shared" si="456"/>
        <v>1.0899999999999999</v>
      </c>
      <c r="AR312"/>
      <c r="AS312"/>
      <c r="AT312"/>
      <c r="AU312"/>
      <c r="AV312" s="446">
        <f>(AV311+AV313)/2</f>
        <v>15.596499999999999</v>
      </c>
      <c r="AW312" s="446">
        <f>(AW311+AW313)/2</f>
        <v>11.637499999999999</v>
      </c>
      <c r="AX312"/>
      <c r="AY312"/>
      <c r="AZ312"/>
      <c r="BA312"/>
      <c r="BB312"/>
      <c r="BC312"/>
      <c r="BD312" s="405">
        <f>(BD310+BD311)/2</f>
        <v>29.905000000000001</v>
      </c>
      <c r="BE312" s="405">
        <f>(BE311+BE313)/2</f>
        <v>7.8</v>
      </c>
      <c r="BF312" s="405">
        <f>(BF311+BF313)/2</f>
        <v>12.2</v>
      </c>
    </row>
    <row r="313" spans="1:58" x14ac:dyDescent="0.25">
      <c r="A313" s="232">
        <v>40123</v>
      </c>
      <c r="B313" s="344">
        <v>6.6</v>
      </c>
      <c r="C313" s="344">
        <v>5.03</v>
      </c>
      <c r="D313"/>
      <c r="E313"/>
      <c r="F313"/>
      <c r="G313"/>
      <c r="H313"/>
      <c r="I313" s="344">
        <v>1.6</v>
      </c>
      <c r="J313"/>
      <c r="K313"/>
      <c r="L313"/>
      <c r="M313"/>
      <c r="N313" s="344">
        <v>48</v>
      </c>
      <c r="O313"/>
      <c r="P313"/>
      <c r="Q313"/>
      <c r="R313" s="347">
        <v>0</v>
      </c>
      <c r="S313" s="345">
        <v>1.7929999999999999</v>
      </c>
      <c r="T313"/>
      <c r="U313"/>
      <c r="V313" s="345">
        <v>9.5000000000000001E-2</v>
      </c>
      <c r="W313" s="345">
        <v>0.29599999999999999</v>
      </c>
      <c r="X313"/>
      <c r="Y313"/>
      <c r="Z313"/>
      <c r="AA313"/>
      <c r="AB313"/>
      <c r="AC313" s="344">
        <v>29.8</v>
      </c>
      <c r="AD313"/>
      <c r="AE313"/>
      <c r="AF313"/>
      <c r="AG313"/>
      <c r="AH313" s="347">
        <v>59.6</v>
      </c>
      <c r="AI313"/>
      <c r="AJ313" s="347">
        <v>23.3</v>
      </c>
      <c r="AK313"/>
      <c r="AL313" s="347">
        <v>6.4</v>
      </c>
      <c r="AM313" s="345">
        <v>5.1999999999999998E-2</v>
      </c>
      <c r="AN313"/>
      <c r="AO313" s="347">
        <v>7.4</v>
      </c>
      <c r="AP313" s="344">
        <v>70.16</v>
      </c>
      <c r="AQ313" s="344">
        <v>1.01</v>
      </c>
      <c r="AR313"/>
      <c r="AS313"/>
      <c r="AT313"/>
      <c r="AU313"/>
      <c r="AV313" s="345">
        <v>18.047999999999998</v>
      </c>
      <c r="AW313" s="345">
        <v>12.228</v>
      </c>
      <c r="AX313"/>
      <c r="AY313"/>
      <c r="AZ313"/>
      <c r="BA313"/>
      <c r="BB313"/>
      <c r="BC313"/>
      <c r="BD313" s="405">
        <f>(BD311+BD312)/2</f>
        <v>30.077500000000001</v>
      </c>
      <c r="BE313" s="344">
        <v>7.8</v>
      </c>
      <c r="BF313" s="344">
        <v>12</v>
      </c>
    </row>
    <row r="314" spans="1:58" x14ac:dyDescent="0.25">
      <c r="A314" s="232">
        <v>40124</v>
      </c>
      <c r="B314" s="344">
        <v>6.45</v>
      </c>
      <c r="C314" s="344">
        <v>6.45</v>
      </c>
      <c r="D314"/>
      <c r="E314"/>
      <c r="F314"/>
      <c r="G314"/>
      <c r="H314"/>
      <c r="I314" s="344">
        <v>1.63</v>
      </c>
      <c r="J314"/>
      <c r="K314"/>
      <c r="L314"/>
      <c r="M314"/>
      <c r="N314" s="344">
        <v>44</v>
      </c>
      <c r="O314"/>
      <c r="P314"/>
      <c r="Q314"/>
      <c r="R314" s="347">
        <v>0</v>
      </c>
      <c r="S314" s="345">
        <v>1.641</v>
      </c>
      <c r="T314"/>
      <c r="U314"/>
      <c r="V314" s="345">
        <v>0.14599999999999999</v>
      </c>
      <c r="W314" s="345">
        <v>0.33400000000000002</v>
      </c>
      <c r="X314"/>
      <c r="Y314"/>
      <c r="Z314"/>
      <c r="AA314"/>
      <c r="AB314"/>
      <c r="AC314" s="344">
        <v>27.2</v>
      </c>
      <c r="AD314"/>
      <c r="AE314"/>
      <c r="AF314"/>
      <c r="AG314"/>
      <c r="AH314" s="347">
        <v>54.4</v>
      </c>
      <c r="AI314"/>
      <c r="AJ314" s="347">
        <v>23.4</v>
      </c>
      <c r="AK314"/>
      <c r="AL314" s="347">
        <v>6.6</v>
      </c>
      <c r="AM314" s="345">
        <v>5.8999999999999997E-2</v>
      </c>
      <c r="AN314"/>
      <c r="AO314" s="347">
        <v>7.2</v>
      </c>
      <c r="AP314" s="344">
        <v>70.56</v>
      </c>
      <c r="AQ314" s="344">
        <v>1.03</v>
      </c>
      <c r="AR314"/>
      <c r="AS314"/>
      <c r="AT314"/>
      <c r="AU314"/>
      <c r="AV314" s="345">
        <v>14.302</v>
      </c>
      <c r="AW314" s="345">
        <v>12.038</v>
      </c>
      <c r="AX314"/>
      <c r="AY314"/>
      <c r="AZ314"/>
      <c r="BA314"/>
      <c r="BB314"/>
      <c r="BC314"/>
      <c r="BD314" s="405">
        <f>(BD312+BD313)/2</f>
        <v>29.991250000000001</v>
      </c>
      <c r="BE314" s="344">
        <v>7.8</v>
      </c>
      <c r="BF314" s="344">
        <v>12</v>
      </c>
    </row>
    <row r="315" spans="1:58" x14ac:dyDescent="0.25">
      <c r="A315" s="232">
        <v>40125</v>
      </c>
      <c r="B315" s="344">
        <v>6.39</v>
      </c>
      <c r="C315" s="344">
        <v>4.97</v>
      </c>
      <c r="D315"/>
      <c r="E315"/>
      <c r="F315"/>
      <c r="G315"/>
      <c r="H315"/>
      <c r="I315" s="344">
        <v>1.56</v>
      </c>
      <c r="J315"/>
      <c r="K315"/>
      <c r="L315"/>
      <c r="M315"/>
      <c r="N315" s="344">
        <v>47</v>
      </c>
      <c r="O315"/>
      <c r="P315"/>
      <c r="Q315"/>
      <c r="R315" s="347">
        <v>0</v>
      </c>
      <c r="S315" s="345">
        <v>1.5840000000000001</v>
      </c>
      <c r="T315"/>
      <c r="U315"/>
      <c r="V315" s="345">
        <v>0.13400000000000001</v>
      </c>
      <c r="W315" s="345">
        <v>0.40100000000000002</v>
      </c>
      <c r="X315"/>
      <c r="Y315"/>
      <c r="Z315"/>
      <c r="AA315"/>
      <c r="AB315"/>
      <c r="AC315" s="344">
        <v>28</v>
      </c>
      <c r="AD315"/>
      <c r="AE315"/>
      <c r="AF315"/>
      <c r="AG315"/>
      <c r="AH315" s="347">
        <v>56</v>
      </c>
      <c r="AI315"/>
      <c r="AJ315" s="347">
        <v>23.7</v>
      </c>
      <c r="AK315"/>
      <c r="AL315" s="347">
        <v>6.8</v>
      </c>
      <c r="AM315" s="345">
        <v>6.7000000000000004E-2</v>
      </c>
      <c r="AN315"/>
      <c r="AO315" s="347">
        <v>7.2</v>
      </c>
      <c r="AP315" s="344">
        <v>70.254999999999995</v>
      </c>
      <c r="AQ315" s="344">
        <v>1.25</v>
      </c>
      <c r="AR315"/>
      <c r="AS315"/>
      <c r="AT315"/>
      <c r="AU315"/>
      <c r="AV315" s="345">
        <v>12.95</v>
      </c>
      <c r="AW315" s="345">
        <v>11.334</v>
      </c>
      <c r="AX315"/>
      <c r="AY315"/>
      <c r="AZ315"/>
      <c r="BA315"/>
      <c r="BB315"/>
      <c r="BC315"/>
      <c r="BD315" s="344">
        <v>31.71</v>
      </c>
      <c r="BE315" s="344">
        <v>7.8</v>
      </c>
      <c r="BF315" s="344">
        <v>12.2</v>
      </c>
    </row>
    <row r="316" spans="1:58" x14ac:dyDescent="0.25">
      <c r="A316" s="232">
        <v>40126</v>
      </c>
      <c r="B316" s="344">
        <v>6.24</v>
      </c>
      <c r="C316" s="344">
        <v>4.99</v>
      </c>
      <c r="D316"/>
      <c r="E316"/>
      <c r="F316"/>
      <c r="G316"/>
      <c r="H316"/>
      <c r="I316" s="344">
        <v>1.67</v>
      </c>
      <c r="J316"/>
      <c r="K316"/>
      <c r="L316"/>
      <c r="M316"/>
      <c r="N316" s="344">
        <v>44</v>
      </c>
      <c r="O316"/>
      <c r="P316"/>
      <c r="Q316"/>
      <c r="R316" s="347">
        <v>0</v>
      </c>
      <c r="S316" s="345">
        <v>1.7110000000000001</v>
      </c>
      <c r="T316"/>
      <c r="U316"/>
      <c r="V316" s="345">
        <v>0.113</v>
      </c>
      <c r="W316" s="345">
        <v>0.34399999999999997</v>
      </c>
      <c r="X316"/>
      <c r="Y316"/>
      <c r="Z316"/>
      <c r="AA316"/>
      <c r="AB316"/>
      <c r="AC316" s="344">
        <v>27.7</v>
      </c>
      <c r="AD316"/>
      <c r="AE316"/>
      <c r="AF316"/>
      <c r="AG316"/>
      <c r="AH316" s="347">
        <v>55.4</v>
      </c>
      <c r="AI316"/>
      <c r="AJ316" s="347">
        <v>22.3</v>
      </c>
      <c r="AK316"/>
      <c r="AL316" s="347">
        <v>5.0999999999999996</v>
      </c>
      <c r="AM316" s="345">
        <v>9.1999999999999998E-2</v>
      </c>
      <c r="AN316"/>
      <c r="AO316" s="347">
        <v>7.1</v>
      </c>
      <c r="AP316" s="344">
        <v>68.36</v>
      </c>
      <c r="AQ316" s="344">
        <v>1.04</v>
      </c>
      <c r="AR316"/>
      <c r="AS316"/>
      <c r="AT316"/>
      <c r="AU316"/>
      <c r="AV316" s="345">
        <v>12.52</v>
      </c>
      <c r="AW316" s="345">
        <v>11.45</v>
      </c>
      <c r="AX316"/>
      <c r="AY316"/>
      <c r="AZ316"/>
      <c r="BA316"/>
      <c r="BB316"/>
      <c r="BC316"/>
      <c r="BD316" s="344">
        <v>30.43</v>
      </c>
      <c r="BE316" s="344">
        <v>7.8</v>
      </c>
      <c r="BF316" s="344">
        <v>12</v>
      </c>
    </row>
    <row r="317" spans="1:58" x14ac:dyDescent="0.25">
      <c r="A317" s="232">
        <v>40127</v>
      </c>
      <c r="B317" s="405">
        <f t="shared" ref="B317:C317" si="457">(B315+B316)/2</f>
        <v>6.3149999999999995</v>
      </c>
      <c r="C317" s="405">
        <f t="shared" si="457"/>
        <v>4.9800000000000004</v>
      </c>
      <c r="D317"/>
      <c r="E317"/>
      <c r="F317"/>
      <c r="G317"/>
      <c r="H317"/>
      <c r="I317" s="405">
        <f t="shared" ref="I317" si="458">(I315+I316)/2</f>
        <v>1.615</v>
      </c>
      <c r="J317"/>
      <c r="K317"/>
      <c r="L317"/>
      <c r="M317"/>
      <c r="N317" s="405">
        <f t="shared" ref="N317" si="459">(N315+N316)/2</f>
        <v>45.5</v>
      </c>
      <c r="O317"/>
      <c r="P317"/>
      <c r="Q317"/>
      <c r="R317" s="406">
        <f t="shared" ref="R317:S317" si="460">(R315+R316)/2</f>
        <v>0</v>
      </c>
      <c r="S317" s="407">
        <f t="shared" si="460"/>
        <v>1.6475</v>
      </c>
      <c r="T317"/>
      <c r="U317"/>
      <c r="V317" s="407">
        <f t="shared" ref="V317:W317" si="461">(V315+V316)/2</f>
        <v>0.1235</v>
      </c>
      <c r="W317" s="407">
        <f t="shared" si="461"/>
        <v>0.3725</v>
      </c>
      <c r="X317"/>
      <c r="Y317"/>
      <c r="Z317"/>
      <c r="AA317"/>
      <c r="AB317"/>
      <c r="AC317" s="405">
        <f t="shared" ref="AC317" si="462">(AC315+AC316)/2</f>
        <v>27.85</v>
      </c>
      <c r="AD317"/>
      <c r="AE317"/>
      <c r="AF317"/>
      <c r="AG317"/>
      <c r="AH317" s="406">
        <f t="shared" ref="AH317" si="463">(AH315+AH316)/2</f>
        <v>55.7</v>
      </c>
      <c r="AI317"/>
      <c r="AJ317" s="406">
        <f t="shared" ref="AJ317" si="464">(AJ316+AJ318)/2</f>
        <v>23</v>
      </c>
      <c r="AK317"/>
      <c r="AL317" s="406">
        <f t="shared" ref="AL317:AM317" si="465">(AL316+AL318)/2</f>
        <v>5.9</v>
      </c>
      <c r="AM317" s="407">
        <f t="shared" si="465"/>
        <v>0.14500000000000002</v>
      </c>
      <c r="AN317"/>
      <c r="AO317" s="406">
        <f t="shared" ref="AO317:AQ317" si="466">(AO316+AO318)/2</f>
        <v>6.85</v>
      </c>
      <c r="AP317" s="407">
        <f t="shared" si="466"/>
        <v>69.515000000000001</v>
      </c>
      <c r="AQ317" s="405">
        <f t="shared" si="466"/>
        <v>0.9850000000000001</v>
      </c>
      <c r="AR317"/>
      <c r="AS317"/>
      <c r="AT317"/>
      <c r="AU317"/>
      <c r="AV317" s="345">
        <f>(AV316+AV318)/2</f>
        <v>12.7225</v>
      </c>
      <c r="AW317" s="345">
        <f>(AW316+AW318)/2</f>
        <v>11.621499999999999</v>
      </c>
      <c r="AX317"/>
      <c r="AY317"/>
      <c r="AZ317"/>
      <c r="BA317"/>
      <c r="BB317"/>
      <c r="BC317"/>
      <c r="BD317" s="405">
        <f t="shared" ref="BD317:BF317" si="467">(BD316+BD318)/2</f>
        <v>29.3</v>
      </c>
      <c r="BE317" s="405">
        <f t="shared" si="467"/>
        <v>7.8</v>
      </c>
      <c r="BF317" s="405">
        <f t="shared" si="467"/>
        <v>11.8</v>
      </c>
    </row>
    <row r="318" spans="1:58" x14ac:dyDescent="0.25">
      <c r="A318" s="232">
        <v>40128</v>
      </c>
      <c r="B318" s="344">
        <v>6.97</v>
      </c>
      <c r="C318" s="344">
        <v>5.09</v>
      </c>
      <c r="D318"/>
      <c r="E318"/>
      <c r="F318"/>
      <c r="G318"/>
      <c r="H318"/>
      <c r="I318" s="344">
        <v>1.79</v>
      </c>
      <c r="J318"/>
      <c r="K318"/>
      <c r="L318"/>
      <c r="M318"/>
      <c r="N318" s="344">
        <v>65</v>
      </c>
      <c r="O318"/>
      <c r="P318"/>
      <c r="Q318"/>
      <c r="R318" s="347">
        <v>0</v>
      </c>
      <c r="S318" s="345">
        <v>2.4700000000000002</v>
      </c>
      <c r="T318"/>
      <c r="U318"/>
      <c r="V318" s="345">
        <v>2.3900000000000001E-2</v>
      </c>
      <c r="W318" s="345">
        <v>0.47499999999999998</v>
      </c>
      <c r="X318"/>
      <c r="Y318"/>
      <c r="Z318"/>
      <c r="AA318"/>
      <c r="AB318"/>
      <c r="AC318" s="344">
        <v>29.3</v>
      </c>
      <c r="AD318"/>
      <c r="AE318"/>
      <c r="AF318"/>
      <c r="AG318"/>
      <c r="AH318" s="347">
        <v>58.7</v>
      </c>
      <c r="AI318"/>
      <c r="AJ318" s="347">
        <v>23.7</v>
      </c>
      <c r="AK318"/>
      <c r="AL318" s="347">
        <v>6.7</v>
      </c>
      <c r="AM318" s="345">
        <v>0.19800000000000001</v>
      </c>
      <c r="AN318"/>
      <c r="AO318" s="347">
        <v>6.6</v>
      </c>
      <c r="AP318" s="344">
        <v>70.67</v>
      </c>
      <c r="AQ318" s="344">
        <v>0.93</v>
      </c>
      <c r="AR318"/>
      <c r="AS318"/>
      <c r="AT318"/>
      <c r="AU318"/>
      <c r="AV318" s="345">
        <v>12.925000000000001</v>
      </c>
      <c r="AW318" s="345">
        <v>11.792999999999999</v>
      </c>
      <c r="AX318"/>
      <c r="AY318"/>
      <c r="AZ318"/>
      <c r="BA318"/>
      <c r="BB318"/>
      <c r="BC318"/>
      <c r="BD318" s="344">
        <v>28.17</v>
      </c>
      <c r="BE318" s="344">
        <v>7.8</v>
      </c>
      <c r="BF318" s="344">
        <v>11.6</v>
      </c>
    </row>
    <row r="319" spans="1:58" x14ac:dyDescent="0.25">
      <c r="A319" s="232">
        <v>40129</v>
      </c>
      <c r="B319" s="344">
        <v>6.31</v>
      </c>
      <c r="C319" s="344">
        <v>5.09</v>
      </c>
      <c r="D319"/>
      <c r="E319"/>
      <c r="F319"/>
      <c r="G319"/>
      <c r="H319"/>
      <c r="I319" s="344">
        <v>1.65</v>
      </c>
      <c r="J319"/>
      <c r="K319"/>
      <c r="L319"/>
      <c r="M319"/>
      <c r="N319" s="344">
        <v>51</v>
      </c>
      <c r="O319"/>
      <c r="P319"/>
      <c r="Q319"/>
      <c r="R319" s="347">
        <v>0</v>
      </c>
      <c r="S319" s="345">
        <v>0.98899999999999999</v>
      </c>
      <c r="T319"/>
      <c r="U319"/>
      <c r="V319" s="345">
        <v>0.63400000000000001</v>
      </c>
      <c r="W319" s="345">
        <v>0.46</v>
      </c>
      <c r="X319"/>
      <c r="Y319"/>
      <c r="Z319"/>
      <c r="AA319"/>
      <c r="AB319"/>
      <c r="AC319" s="344">
        <v>28.4</v>
      </c>
      <c r="AD319"/>
      <c r="AE319"/>
      <c r="AF319"/>
      <c r="AG319"/>
      <c r="AH319" s="347">
        <v>56.8</v>
      </c>
      <c r="AI319"/>
      <c r="AJ319" s="347">
        <v>23.1</v>
      </c>
      <c r="AK319"/>
      <c r="AL319" s="347">
        <v>5.8</v>
      </c>
      <c r="AM319" s="345">
        <v>6.0000000000000001E-3</v>
      </c>
      <c r="AN319"/>
      <c r="AO319" s="347">
        <v>6.3</v>
      </c>
      <c r="AP319" s="344">
        <v>49.17</v>
      </c>
      <c r="AQ319" s="344">
        <v>0.33</v>
      </c>
      <c r="AR319"/>
      <c r="AS319"/>
      <c r="AT319"/>
      <c r="AU319"/>
      <c r="AV319" s="345">
        <v>12.397</v>
      </c>
      <c r="AW319" s="345">
        <v>11.292</v>
      </c>
      <c r="AX319"/>
      <c r="AY319"/>
      <c r="AZ319"/>
      <c r="BA319"/>
      <c r="BB319"/>
      <c r="BC319"/>
      <c r="BD319" s="344">
        <v>32.86</v>
      </c>
      <c r="BE319" s="344">
        <v>7.8</v>
      </c>
      <c r="BF319" s="344">
        <v>11.4</v>
      </c>
    </row>
    <row r="320" spans="1:58" x14ac:dyDescent="0.25">
      <c r="A320" s="232">
        <v>40130</v>
      </c>
      <c r="B320" s="344">
        <v>6.58</v>
      </c>
      <c r="C320" s="344">
        <v>5.05</v>
      </c>
      <c r="D320"/>
      <c r="E320"/>
      <c r="F320"/>
      <c r="G320"/>
      <c r="H320"/>
      <c r="I320" s="344">
        <v>1.56</v>
      </c>
      <c r="J320"/>
      <c r="K320"/>
      <c r="L320"/>
      <c r="M320"/>
      <c r="N320" s="344">
        <v>47</v>
      </c>
      <c r="O320"/>
      <c r="P320"/>
      <c r="Q320"/>
      <c r="R320" s="347">
        <v>0</v>
      </c>
      <c r="S320" s="345">
        <v>0.78900000000000003</v>
      </c>
      <c r="T320"/>
      <c r="U320"/>
      <c r="V320" s="345">
        <v>0.19900000000000001</v>
      </c>
      <c r="W320" s="345">
        <v>0.53400000000000003</v>
      </c>
      <c r="X320"/>
      <c r="Y320"/>
      <c r="Z320"/>
      <c r="AA320"/>
      <c r="AB320"/>
      <c r="AC320" s="344">
        <v>28.7</v>
      </c>
      <c r="AD320"/>
      <c r="AE320"/>
      <c r="AF320"/>
      <c r="AG320"/>
      <c r="AH320" s="347">
        <v>57.4</v>
      </c>
      <c r="AI320"/>
      <c r="AJ320" s="347">
        <v>22.9</v>
      </c>
      <c r="AK320"/>
      <c r="AL320" s="347">
        <v>6.2</v>
      </c>
      <c r="AM320" s="345">
        <v>1.9E-2</v>
      </c>
      <c r="AN320"/>
      <c r="AO320" s="347">
        <v>5.8</v>
      </c>
      <c r="AP320" s="344">
        <v>105.38</v>
      </c>
      <c r="AQ320" s="344">
        <v>2.6</v>
      </c>
      <c r="AR320"/>
      <c r="AS320"/>
      <c r="AT320"/>
      <c r="AU320"/>
      <c r="AV320" s="345">
        <v>13.489000000000001</v>
      </c>
      <c r="AW320" s="345">
        <v>11.494999999999999</v>
      </c>
      <c r="AX320"/>
      <c r="AY320"/>
      <c r="AZ320"/>
      <c r="BA320"/>
      <c r="BB320"/>
      <c r="BC320"/>
      <c r="BD320" s="344">
        <v>32.869999999999997</v>
      </c>
      <c r="BE320" s="344">
        <v>7.8</v>
      </c>
      <c r="BF320" s="344">
        <v>11.8</v>
      </c>
    </row>
    <row r="321" spans="1:58" x14ac:dyDescent="0.25">
      <c r="A321" s="232">
        <v>40131</v>
      </c>
      <c r="B321" s="344">
        <v>6.39</v>
      </c>
      <c r="C321" s="344">
        <v>5.25</v>
      </c>
      <c r="D321"/>
      <c r="E321"/>
      <c r="F321"/>
      <c r="G321"/>
      <c r="H321"/>
      <c r="I321" s="344">
        <v>1.57</v>
      </c>
      <c r="J321"/>
      <c r="K321"/>
      <c r="L321"/>
      <c r="M321"/>
      <c r="N321" s="344">
        <v>43</v>
      </c>
      <c r="O321"/>
      <c r="P321"/>
      <c r="Q321"/>
      <c r="R321" s="347">
        <v>0</v>
      </c>
      <c r="S321" s="345">
        <v>0.68700000000000006</v>
      </c>
      <c r="T321"/>
      <c r="U321"/>
      <c r="V321" s="345">
        <v>9.8000000000000004E-2</v>
      </c>
      <c r="W321" s="345">
        <v>0.28999999999999998</v>
      </c>
      <c r="X321"/>
      <c r="Y321"/>
      <c r="Z321"/>
      <c r="AA321"/>
      <c r="AB321"/>
      <c r="AC321" s="344">
        <v>29.3</v>
      </c>
      <c r="AD321"/>
      <c r="AE321"/>
      <c r="AF321"/>
      <c r="AG321"/>
      <c r="AH321" s="347">
        <v>58.6</v>
      </c>
      <c r="AI321"/>
      <c r="AJ321" s="347">
        <v>26.5</v>
      </c>
      <c r="AK321"/>
      <c r="AL321" s="347">
        <v>6</v>
      </c>
      <c r="AM321" s="345">
        <v>3.1E-2</v>
      </c>
      <c r="AN321"/>
      <c r="AO321" s="347">
        <v>5.7</v>
      </c>
      <c r="AP321" s="344">
        <v>102.86</v>
      </c>
      <c r="AQ321" s="344">
        <v>2.5299999999999998</v>
      </c>
      <c r="AR321"/>
      <c r="AS321"/>
      <c r="AT321"/>
      <c r="AU321"/>
      <c r="AV321" s="345">
        <v>13.276999999999999</v>
      </c>
      <c r="AW321" s="345">
        <v>11.367000000000001</v>
      </c>
      <c r="AX321"/>
      <c r="AY321"/>
      <c r="AZ321"/>
      <c r="BA321"/>
      <c r="BB321"/>
      <c r="BC321"/>
      <c r="BD321" s="344">
        <v>33.06</v>
      </c>
      <c r="BE321" s="344">
        <v>7.8</v>
      </c>
      <c r="BF321" s="344">
        <v>11.8</v>
      </c>
    </row>
    <row r="322" spans="1:58" x14ac:dyDescent="0.25">
      <c r="A322" s="232">
        <v>40132</v>
      </c>
      <c r="B322" s="344">
        <v>6.2</v>
      </c>
      <c r="C322" s="344">
        <v>5.26</v>
      </c>
      <c r="D322"/>
      <c r="E322"/>
      <c r="F322"/>
      <c r="G322"/>
      <c r="H322"/>
      <c r="I322" s="344">
        <v>1.58</v>
      </c>
      <c r="J322"/>
      <c r="K322"/>
      <c r="L322"/>
      <c r="M322"/>
      <c r="N322" s="344">
        <v>45</v>
      </c>
      <c r="O322"/>
      <c r="P322"/>
      <c r="Q322"/>
      <c r="R322" s="347">
        <v>0</v>
      </c>
      <c r="S322" s="345">
        <v>0.84499999999999997</v>
      </c>
      <c r="T322"/>
      <c r="U322"/>
      <c r="V322" s="345">
        <v>7.0999999999999994E-2</v>
      </c>
      <c r="W322" s="345">
        <v>0.41199999999999998</v>
      </c>
      <c r="X322"/>
      <c r="Y322"/>
      <c r="Z322"/>
      <c r="AA322"/>
      <c r="AB322"/>
      <c r="AC322" s="344">
        <v>29.3</v>
      </c>
      <c r="AD322"/>
      <c r="AE322"/>
      <c r="AF322"/>
      <c r="AG322"/>
      <c r="AH322" s="347">
        <v>58.6</v>
      </c>
      <c r="AI322"/>
      <c r="AJ322" s="347">
        <v>25.8</v>
      </c>
      <c r="AK322"/>
      <c r="AL322" s="347">
        <v>6.2</v>
      </c>
      <c r="AM322" s="345">
        <v>4.2000000000000003E-2</v>
      </c>
      <c r="AN322"/>
      <c r="AO322" s="347">
        <v>5.6</v>
      </c>
      <c r="AP322" s="344">
        <v>99.75</v>
      </c>
      <c r="AQ322" s="344">
        <v>2.59</v>
      </c>
      <c r="AR322"/>
      <c r="AS322"/>
      <c r="AT322"/>
      <c r="AU322"/>
      <c r="AV322" s="345">
        <v>12.031000000000001</v>
      </c>
      <c r="AW322" s="345">
        <v>10.872</v>
      </c>
      <c r="AX322"/>
      <c r="AY322"/>
      <c r="AZ322"/>
      <c r="BA322"/>
      <c r="BB322"/>
      <c r="BC322"/>
      <c r="BD322" s="344">
        <v>31.23</v>
      </c>
      <c r="BE322" s="344">
        <v>7.8</v>
      </c>
      <c r="BF322" s="344">
        <v>11.8</v>
      </c>
    </row>
    <row r="323" spans="1:58" x14ac:dyDescent="0.25">
      <c r="A323" s="232">
        <v>40133</v>
      </c>
      <c r="B323" s="344">
        <v>6.51</v>
      </c>
      <c r="C323" s="344">
        <v>4.96</v>
      </c>
      <c r="D323"/>
      <c r="E323"/>
      <c r="F323"/>
      <c r="G323"/>
      <c r="H323"/>
      <c r="I323" s="344">
        <v>1.62</v>
      </c>
      <c r="J323"/>
      <c r="K323"/>
      <c r="L323"/>
      <c r="M323"/>
      <c r="N323" s="344">
        <v>44</v>
      </c>
      <c r="O323"/>
      <c r="P323"/>
      <c r="Q323"/>
      <c r="R323" s="347">
        <v>0</v>
      </c>
      <c r="S323" s="345">
        <v>0.91800000000000004</v>
      </c>
      <c r="T323"/>
      <c r="U323"/>
      <c r="V323" s="345">
        <v>8.6999999999999994E-2</v>
      </c>
      <c r="W323" s="345">
        <v>0.39400000000000002</v>
      </c>
      <c r="X323"/>
      <c r="Y323"/>
      <c r="Z323"/>
      <c r="AA323"/>
      <c r="AB323"/>
      <c r="AC323" s="344">
        <v>26.7</v>
      </c>
      <c r="AD323"/>
      <c r="AE323"/>
      <c r="AF323"/>
      <c r="AG323"/>
      <c r="AH323" s="347">
        <v>53.4</v>
      </c>
      <c r="AI323"/>
      <c r="AJ323" s="347">
        <v>25.8</v>
      </c>
      <c r="AK323"/>
      <c r="AL323" s="347">
        <v>6.4</v>
      </c>
      <c r="AM323" s="345">
        <v>3.9E-2</v>
      </c>
      <c r="AN323"/>
      <c r="AO323" s="347">
        <v>5.4</v>
      </c>
      <c r="AP323" s="344">
        <v>101.69</v>
      </c>
      <c r="AQ323" s="344">
        <v>2.52</v>
      </c>
      <c r="AR323"/>
      <c r="AS323"/>
      <c r="AT323"/>
      <c r="AU323"/>
      <c r="AV323" s="345">
        <v>12.26</v>
      </c>
      <c r="AW323" s="345">
        <v>11.14</v>
      </c>
      <c r="AX323"/>
      <c r="AY323"/>
      <c r="AZ323"/>
      <c r="BA323"/>
      <c r="BB323"/>
      <c r="BC323"/>
      <c r="BD323" s="344">
        <v>32.369999999999997</v>
      </c>
      <c r="BE323" s="344">
        <v>8</v>
      </c>
      <c r="BF323" s="344">
        <v>11</v>
      </c>
    </row>
    <row r="324" spans="1:58" x14ac:dyDescent="0.25">
      <c r="A324" s="232">
        <v>40134</v>
      </c>
      <c r="B324" s="405">
        <f t="shared" ref="B324:C324" si="468">(B322+B323)/2</f>
        <v>6.3550000000000004</v>
      </c>
      <c r="C324" s="405">
        <f t="shared" si="468"/>
        <v>5.1099999999999994</v>
      </c>
      <c r="D324"/>
      <c r="E324"/>
      <c r="F324"/>
      <c r="G324"/>
      <c r="H324"/>
      <c r="I324" s="405">
        <f t="shared" ref="I324" si="469">(I322+I323)/2</f>
        <v>1.6</v>
      </c>
      <c r="J324"/>
      <c r="K324"/>
      <c r="L324"/>
      <c r="M324"/>
      <c r="N324" s="405">
        <f t="shared" ref="N324" si="470">(N322+N323)/2</f>
        <v>44.5</v>
      </c>
      <c r="O324"/>
      <c r="P324"/>
      <c r="Q324"/>
      <c r="R324" s="406">
        <f t="shared" ref="R324:S324" si="471">(R322+R323)/2</f>
        <v>0</v>
      </c>
      <c r="S324" s="407">
        <f t="shared" si="471"/>
        <v>0.88149999999999995</v>
      </c>
      <c r="T324"/>
      <c r="U324"/>
      <c r="V324" s="407">
        <f t="shared" ref="V324:W324" si="472">(V322+V323)/2</f>
        <v>7.8999999999999987E-2</v>
      </c>
      <c r="W324" s="407">
        <f t="shared" si="472"/>
        <v>0.40300000000000002</v>
      </c>
      <c r="X324"/>
      <c r="Y324"/>
      <c r="Z324"/>
      <c r="AA324"/>
      <c r="AB324"/>
      <c r="AC324" s="405">
        <f t="shared" ref="AC324" si="473">(AC322+AC323)/2</f>
        <v>28</v>
      </c>
      <c r="AD324"/>
      <c r="AE324"/>
      <c r="AF324"/>
      <c r="AG324"/>
      <c r="AH324" s="406">
        <f t="shared" ref="AH324" si="474">(AH322+AH323)/2</f>
        <v>56</v>
      </c>
      <c r="AI324"/>
      <c r="AJ324" s="406">
        <f>(AJ323+AJ325)/2</f>
        <v>25.3</v>
      </c>
      <c r="AK324"/>
      <c r="AL324" s="406">
        <f>(AL323+AL325)/2</f>
        <v>5.65</v>
      </c>
      <c r="AM324" s="407">
        <f>(AM323+AM325)/2</f>
        <v>0.04</v>
      </c>
      <c r="AN324"/>
      <c r="AO324" s="406">
        <f>(AO323+AO325)/2</f>
        <v>4.9000000000000004</v>
      </c>
      <c r="AP324" s="344">
        <v>108.05</v>
      </c>
      <c r="AQ324" s="344">
        <v>2.62</v>
      </c>
      <c r="AR324"/>
      <c r="AS324"/>
      <c r="AT324"/>
      <c r="AU324"/>
      <c r="AV324" s="345">
        <v>12.849</v>
      </c>
      <c r="AW324" s="345">
        <v>11.824999999999999</v>
      </c>
      <c r="AX324"/>
      <c r="AY324"/>
      <c r="AZ324"/>
      <c r="BA324"/>
      <c r="BB324"/>
      <c r="BC324"/>
      <c r="BD324" s="405">
        <f>(BD323+BD325)/2</f>
        <v>32.879999999999995</v>
      </c>
      <c r="BE324" s="344">
        <v>7.7</v>
      </c>
      <c r="BF324" s="344">
        <v>12.8</v>
      </c>
    </row>
    <row r="325" spans="1:58" x14ac:dyDescent="0.25">
      <c r="A325" s="232">
        <v>40135</v>
      </c>
      <c r="B325" s="344">
        <v>6.01</v>
      </c>
      <c r="C325" s="344">
        <v>5.08</v>
      </c>
      <c r="D325"/>
      <c r="E325"/>
      <c r="F325"/>
      <c r="G325"/>
      <c r="H325"/>
      <c r="I325" s="344">
        <v>1.48</v>
      </c>
      <c r="J325"/>
      <c r="K325"/>
      <c r="L325"/>
      <c r="M325"/>
      <c r="N325" s="344">
        <v>42</v>
      </c>
      <c r="O325"/>
      <c r="P325"/>
      <c r="Q325"/>
      <c r="R325" s="347">
        <v>0</v>
      </c>
      <c r="S325" s="345">
        <v>1.6419999999999999</v>
      </c>
      <c r="T325"/>
      <c r="U325"/>
      <c r="V325" s="345">
        <v>7.1999999999999995E-2</v>
      </c>
      <c r="W325" s="345">
        <v>0.433</v>
      </c>
      <c r="X325"/>
      <c r="Y325"/>
      <c r="Z325"/>
      <c r="AA325"/>
      <c r="AB325"/>
      <c r="AC325" s="344">
        <v>25.3</v>
      </c>
      <c r="AD325"/>
      <c r="AE325"/>
      <c r="AF325"/>
      <c r="AG325"/>
      <c r="AH325" s="347">
        <v>50.7</v>
      </c>
      <c r="AI325"/>
      <c r="AJ325" s="347">
        <v>24.8</v>
      </c>
      <c r="AK325"/>
      <c r="AL325" s="347">
        <v>4.9000000000000004</v>
      </c>
      <c r="AM325" s="345">
        <v>4.1000000000000002E-2</v>
      </c>
      <c r="AN325"/>
      <c r="AO325" s="347">
        <v>4.4000000000000004</v>
      </c>
      <c r="AP325" s="344">
        <v>105.7</v>
      </c>
      <c r="AQ325" s="344">
        <v>2.83</v>
      </c>
      <c r="AR325"/>
      <c r="AS325"/>
      <c r="AT325"/>
      <c r="AU325"/>
      <c r="AV325" s="345">
        <v>12.542999999999999</v>
      </c>
      <c r="AW325" s="345">
        <v>11.146000000000001</v>
      </c>
      <c r="AX325"/>
      <c r="AY325"/>
      <c r="AZ325"/>
      <c r="BA325"/>
      <c r="BB325"/>
      <c r="BC325"/>
      <c r="BD325" s="344">
        <v>33.39</v>
      </c>
      <c r="BE325" s="344">
        <v>7.9</v>
      </c>
      <c r="BF325" s="344">
        <v>12.8</v>
      </c>
    </row>
    <row r="326" spans="1:58" x14ac:dyDescent="0.25">
      <c r="A326" s="232">
        <v>40136</v>
      </c>
      <c r="B326" s="344">
        <v>6.14</v>
      </c>
      <c r="C326" s="344">
        <v>5.03</v>
      </c>
      <c r="D326"/>
      <c r="E326"/>
      <c r="F326"/>
      <c r="G326"/>
      <c r="H326"/>
      <c r="I326" s="344">
        <v>1.43</v>
      </c>
      <c r="J326"/>
      <c r="K326"/>
      <c r="L326"/>
      <c r="M326"/>
      <c r="N326" s="344">
        <v>50</v>
      </c>
      <c r="O326"/>
      <c r="P326"/>
      <c r="Q326"/>
      <c r="R326" s="347">
        <v>0</v>
      </c>
      <c r="S326" s="345">
        <v>1.494</v>
      </c>
      <c r="T326"/>
      <c r="U326"/>
      <c r="V326" s="345">
        <v>8.1000000000000003E-2</v>
      </c>
      <c r="W326" s="345">
        <v>0.54</v>
      </c>
      <c r="X326"/>
      <c r="Y326"/>
      <c r="Z326"/>
      <c r="AA326"/>
      <c r="AB326"/>
      <c r="AC326" s="344">
        <v>26.4</v>
      </c>
      <c r="AD326"/>
      <c r="AE326"/>
      <c r="AF326"/>
      <c r="AG326"/>
      <c r="AH326" s="347">
        <v>52.8</v>
      </c>
      <c r="AI326"/>
      <c r="AJ326" s="347">
        <v>23.9</v>
      </c>
      <c r="AK326"/>
      <c r="AL326" s="347">
        <v>5.0999999999999996</v>
      </c>
      <c r="AM326" s="345">
        <v>5.3999999999999999E-2</v>
      </c>
      <c r="AN326"/>
      <c r="AO326" s="347">
        <v>5.3</v>
      </c>
      <c r="AP326" s="344">
        <v>109.17</v>
      </c>
      <c r="AQ326" s="344">
        <v>2.69</v>
      </c>
      <c r="AR326"/>
      <c r="AS326"/>
      <c r="AT326"/>
      <c r="AU326"/>
      <c r="AV326" s="345">
        <v>13.173</v>
      </c>
      <c r="AW326" s="345">
        <v>12.019</v>
      </c>
      <c r="AX326"/>
      <c r="AY326"/>
      <c r="AZ326"/>
      <c r="BA326"/>
      <c r="BB326"/>
      <c r="BC326"/>
      <c r="BD326" s="344">
        <v>32.76</v>
      </c>
      <c r="BE326" s="344">
        <v>7.9</v>
      </c>
      <c r="BF326" s="344">
        <v>13</v>
      </c>
    </row>
    <row r="327" spans="1:58" x14ac:dyDescent="0.25">
      <c r="A327" s="232">
        <v>40137</v>
      </c>
      <c r="B327" s="344">
        <v>6.21</v>
      </c>
      <c r="C327" s="344">
        <v>5.03</v>
      </c>
      <c r="D327"/>
      <c r="E327"/>
      <c r="F327"/>
      <c r="G327"/>
      <c r="H327"/>
      <c r="I327" s="344">
        <v>1.41</v>
      </c>
      <c r="J327"/>
      <c r="K327"/>
      <c r="L327"/>
      <c r="M327"/>
      <c r="N327" s="344">
        <v>44</v>
      </c>
      <c r="O327"/>
      <c r="P327"/>
      <c r="Q327"/>
      <c r="R327" s="347">
        <v>0</v>
      </c>
      <c r="S327" s="345">
        <v>1.8879999999999999</v>
      </c>
      <c r="T327"/>
      <c r="U327"/>
      <c r="V327" s="345">
        <v>8.6999999999999994E-2</v>
      </c>
      <c r="W327" s="345">
        <v>0.45700000000000002</v>
      </c>
      <c r="X327"/>
      <c r="Y327"/>
      <c r="Z327"/>
      <c r="AA327"/>
      <c r="AB327"/>
      <c r="AC327" s="344">
        <v>28.5</v>
      </c>
      <c r="AD327"/>
      <c r="AE327"/>
      <c r="AF327"/>
      <c r="AG327"/>
      <c r="AH327" s="347">
        <v>57</v>
      </c>
      <c r="AI327"/>
      <c r="AJ327" s="347">
        <v>24.6</v>
      </c>
      <c r="AK327"/>
      <c r="AL327" s="347">
        <v>6.1</v>
      </c>
      <c r="AM327" s="345">
        <v>5.0999999999999997E-2</v>
      </c>
      <c r="AN327"/>
      <c r="AO327" s="347">
        <v>4.2</v>
      </c>
      <c r="AP327" s="344">
        <v>108.55</v>
      </c>
      <c r="AQ327" s="344">
        <v>2.81</v>
      </c>
      <c r="AR327"/>
      <c r="AS327"/>
      <c r="AT327"/>
      <c r="AU327"/>
      <c r="AV327" s="345">
        <v>12.807</v>
      </c>
      <c r="AW327" s="345">
        <v>11.669</v>
      </c>
      <c r="AX327"/>
      <c r="AY327"/>
      <c r="AZ327"/>
      <c r="BA327"/>
      <c r="BB327"/>
      <c r="BC327"/>
      <c r="BD327" s="344">
        <v>30.85</v>
      </c>
      <c r="BE327" s="344">
        <v>7.9</v>
      </c>
      <c r="BF327" s="344">
        <v>13.6</v>
      </c>
    </row>
    <row r="328" spans="1:58" x14ac:dyDescent="0.25">
      <c r="A328" s="232">
        <v>40138</v>
      </c>
      <c r="B328" s="344">
        <v>6.02</v>
      </c>
      <c r="C328" s="344">
        <v>5.14</v>
      </c>
      <c r="D328"/>
      <c r="E328"/>
      <c r="F328"/>
      <c r="G328"/>
      <c r="H328"/>
      <c r="I328" s="344">
        <v>1.53</v>
      </c>
      <c r="J328"/>
      <c r="K328"/>
      <c r="L328"/>
      <c r="M328"/>
      <c r="N328" s="344">
        <v>60</v>
      </c>
      <c r="O328"/>
      <c r="P328"/>
      <c r="Q328"/>
      <c r="R328" s="347">
        <v>1</v>
      </c>
      <c r="S328" s="345">
        <v>3.165</v>
      </c>
      <c r="T328"/>
      <c r="U328"/>
      <c r="V328" s="345">
        <v>0.104</v>
      </c>
      <c r="W328" s="345">
        <v>0.308</v>
      </c>
      <c r="X328"/>
      <c r="Y328"/>
      <c r="Z328"/>
      <c r="AA328"/>
      <c r="AB328"/>
      <c r="AC328" s="344">
        <v>30.7</v>
      </c>
      <c r="AD328"/>
      <c r="AE328"/>
      <c r="AF328"/>
      <c r="AG328"/>
      <c r="AH328" s="347">
        <v>61.4</v>
      </c>
      <c r="AI328"/>
      <c r="AJ328" s="347">
        <v>25.4</v>
      </c>
      <c r="AK328"/>
      <c r="AL328" s="347">
        <v>6.9</v>
      </c>
      <c r="AM328" s="345">
        <v>4.8000000000000001E-2</v>
      </c>
      <c r="AN328"/>
      <c r="AO328" s="347">
        <v>3.6</v>
      </c>
      <c r="AP328" s="344">
        <v>99.23</v>
      </c>
      <c r="AQ328" s="344">
        <v>2.35</v>
      </c>
      <c r="AR328"/>
      <c r="AS328"/>
      <c r="AT328"/>
      <c r="AU328"/>
      <c r="AV328" s="345">
        <v>12.76</v>
      </c>
      <c r="AW328" s="345">
        <v>11.62</v>
      </c>
      <c r="AX328"/>
      <c r="AY328"/>
      <c r="AZ328"/>
      <c r="BA328"/>
      <c r="BB328"/>
      <c r="BC328"/>
      <c r="BD328" s="344">
        <v>31.86</v>
      </c>
      <c r="BE328" s="344">
        <v>7.9</v>
      </c>
      <c r="BF328" s="344">
        <v>13.6</v>
      </c>
    </row>
    <row r="329" spans="1:58" x14ac:dyDescent="0.25">
      <c r="A329" s="232">
        <v>40139</v>
      </c>
      <c r="B329" s="344">
        <v>6.44</v>
      </c>
      <c r="C329" s="344">
        <v>5.0999999999999996</v>
      </c>
      <c r="D329"/>
      <c r="E329"/>
      <c r="F329"/>
      <c r="G329"/>
      <c r="H329"/>
      <c r="I329" s="344">
        <v>1.77</v>
      </c>
      <c r="J329"/>
      <c r="K329"/>
      <c r="L329"/>
      <c r="M329"/>
      <c r="N329" s="344">
        <v>55</v>
      </c>
      <c r="O329"/>
      <c r="P329"/>
      <c r="Q329"/>
      <c r="R329" s="347">
        <v>0</v>
      </c>
      <c r="S329" s="345">
        <v>2.113</v>
      </c>
      <c r="T329"/>
      <c r="U329"/>
      <c r="V329" s="407">
        <f>(V327+V328)/2</f>
        <v>9.5500000000000002E-2</v>
      </c>
      <c r="W329" s="345">
        <v>0.61699999999999999</v>
      </c>
      <c r="X329"/>
      <c r="Y329"/>
      <c r="Z329"/>
      <c r="AA329"/>
      <c r="AB329"/>
      <c r="AC329" s="344">
        <v>29.5</v>
      </c>
      <c r="AD329"/>
      <c r="AE329"/>
      <c r="AF329"/>
      <c r="AG329"/>
      <c r="AH329" s="347">
        <v>59</v>
      </c>
      <c r="AI329"/>
      <c r="AJ329" s="347">
        <v>23.7</v>
      </c>
      <c r="AK329"/>
      <c r="AL329" s="347">
        <v>5.6</v>
      </c>
      <c r="AM329" s="345">
        <v>2E-3</v>
      </c>
      <c r="AN329"/>
      <c r="AO329" s="347">
        <v>3.4</v>
      </c>
      <c r="AP329" s="344">
        <v>110.28</v>
      </c>
      <c r="AQ329" s="344">
        <v>2.4</v>
      </c>
      <c r="AR329"/>
      <c r="AS329"/>
      <c r="AT329"/>
      <c r="AU329"/>
      <c r="AV329" s="345">
        <v>13.12</v>
      </c>
      <c r="AW329" s="345">
        <v>12</v>
      </c>
      <c r="AX329"/>
      <c r="AY329"/>
      <c r="AZ329"/>
      <c r="BA329"/>
      <c r="BB329"/>
      <c r="BC329"/>
      <c r="BD329" s="344">
        <v>32.86</v>
      </c>
      <c r="BE329" s="348">
        <v>7.9</v>
      </c>
      <c r="BF329" s="344">
        <v>13.4</v>
      </c>
    </row>
    <row r="330" spans="1:58" x14ac:dyDescent="0.25">
      <c r="A330" s="232">
        <v>40140</v>
      </c>
      <c r="B330" s="344">
        <v>6.51</v>
      </c>
      <c r="C330" s="344">
        <v>5.19</v>
      </c>
      <c r="D330"/>
      <c r="E330"/>
      <c r="F330"/>
      <c r="G330"/>
      <c r="H330"/>
      <c r="I330" s="344">
        <v>2</v>
      </c>
      <c r="J330"/>
      <c r="K330"/>
      <c r="L330"/>
      <c r="M330"/>
      <c r="N330" s="344">
        <v>49</v>
      </c>
      <c r="O330"/>
      <c r="P330"/>
      <c r="Q330"/>
      <c r="R330" s="347">
        <v>0</v>
      </c>
      <c r="S330" s="345">
        <v>1.7909999999999999</v>
      </c>
      <c r="T330"/>
      <c r="U330"/>
      <c r="V330" s="345">
        <v>0.70399999999999996</v>
      </c>
      <c r="W330" s="345">
        <v>0.114</v>
      </c>
      <c r="X330"/>
      <c r="Y330"/>
      <c r="Z330"/>
      <c r="AA330"/>
      <c r="AB330"/>
      <c r="AC330" s="344">
        <v>25.2</v>
      </c>
      <c r="AD330"/>
      <c r="AE330"/>
      <c r="AF330"/>
      <c r="AG330"/>
      <c r="AH330" s="347">
        <v>50.5</v>
      </c>
      <c r="AI330"/>
      <c r="AJ330" s="347">
        <v>23.3</v>
      </c>
      <c r="AK330"/>
      <c r="AL330" s="347">
        <v>5.8</v>
      </c>
      <c r="AM330" s="345">
        <v>1.4999999999999999E-2</v>
      </c>
      <c r="AN330"/>
      <c r="AO330" s="347">
        <v>3.4</v>
      </c>
      <c r="AP330" s="344">
        <v>105.77</v>
      </c>
      <c r="AQ330" s="344">
        <v>2.1800000000000002</v>
      </c>
      <c r="AR330"/>
      <c r="AS330"/>
      <c r="AT330"/>
      <c r="AU330"/>
      <c r="AV330" s="345">
        <v>12.521000000000001</v>
      </c>
      <c r="AW330" s="345">
        <v>11.497999999999999</v>
      </c>
      <c r="AX330"/>
      <c r="AY330"/>
      <c r="AZ330"/>
      <c r="BA330"/>
      <c r="BB330"/>
      <c r="BC330"/>
      <c r="BD330" s="344">
        <v>32.39</v>
      </c>
      <c r="BE330" s="348">
        <v>7.9</v>
      </c>
      <c r="BF330" s="344">
        <v>13.4</v>
      </c>
    </row>
    <row r="331" spans="1:58" x14ac:dyDescent="0.25">
      <c r="A331" s="232">
        <v>40141</v>
      </c>
      <c r="B331" s="405">
        <f t="shared" ref="B331:C331" si="475">(B329+B330)/2</f>
        <v>6.4749999999999996</v>
      </c>
      <c r="C331" s="405">
        <f t="shared" si="475"/>
        <v>5.1449999999999996</v>
      </c>
      <c r="D331"/>
      <c r="E331"/>
      <c r="F331"/>
      <c r="G331"/>
      <c r="H331"/>
      <c r="I331" s="405">
        <f t="shared" ref="I331" si="476">(I329+I330)/2</f>
        <v>1.885</v>
      </c>
      <c r="J331"/>
      <c r="K331"/>
      <c r="L331"/>
      <c r="M331"/>
      <c r="N331" s="405">
        <f t="shared" ref="N331" si="477">(N329+N330)/2</f>
        <v>52</v>
      </c>
      <c r="O331"/>
      <c r="P331"/>
      <c r="Q331"/>
      <c r="R331" s="406">
        <f t="shared" ref="R331:S331" si="478">(R329+R330)/2</f>
        <v>0</v>
      </c>
      <c r="S331" s="407">
        <f t="shared" si="478"/>
        <v>1.952</v>
      </c>
      <c r="T331"/>
      <c r="U331"/>
      <c r="V331" s="407">
        <f t="shared" ref="V331:W331" si="479">(V329+V330)/2</f>
        <v>0.39974999999999999</v>
      </c>
      <c r="W331" s="407">
        <f t="shared" si="479"/>
        <v>0.36549999999999999</v>
      </c>
      <c r="X331"/>
      <c r="Y331"/>
      <c r="Z331"/>
      <c r="AA331"/>
      <c r="AB331"/>
      <c r="AC331" s="405">
        <f t="shared" ref="AC331" si="480">(AC329+AC330)/2</f>
        <v>27.35</v>
      </c>
      <c r="AD331"/>
      <c r="AE331"/>
      <c r="AF331"/>
      <c r="AG331"/>
      <c r="AH331" s="406">
        <f t="shared" ref="AH331" si="481">(AH329+AH330)/2</f>
        <v>54.75</v>
      </c>
      <c r="AI331"/>
      <c r="AJ331" s="406">
        <f t="shared" ref="AJ331" si="482">(AJ330+AJ332)/2</f>
        <v>23.6</v>
      </c>
      <c r="AK331"/>
      <c r="AL331" s="406">
        <f t="shared" ref="AL331:AM331" si="483">(AL330+AL332)/2</f>
        <v>5.25</v>
      </c>
      <c r="AM331" s="407">
        <f t="shared" si="483"/>
        <v>8.0000000000000002E-3</v>
      </c>
      <c r="AN331"/>
      <c r="AO331" s="406">
        <f t="shared" ref="AO331:AQ331" si="484">(AO330+AO332)/2</f>
        <v>3.65</v>
      </c>
      <c r="AP331" s="407">
        <f t="shared" si="484"/>
        <v>110.86499999999999</v>
      </c>
      <c r="AQ331" s="405">
        <f t="shared" si="484"/>
        <v>2.2199999999999998</v>
      </c>
      <c r="AR331"/>
      <c r="AS331"/>
      <c r="AT331"/>
      <c r="AU331"/>
      <c r="AV331" s="202">
        <f>(AV328+AV329)/2</f>
        <v>12.94</v>
      </c>
      <c r="AW331" s="202">
        <f>(AW328+AW329)/2</f>
        <v>11.809999999999999</v>
      </c>
      <c r="AX331"/>
      <c r="AY331"/>
      <c r="AZ331"/>
      <c r="BA331"/>
      <c r="BB331"/>
      <c r="BC331"/>
      <c r="BD331" s="405">
        <f t="shared" ref="BD331:BF331" si="485">(BD330+BD332)/2</f>
        <v>31.78</v>
      </c>
      <c r="BE331" s="405">
        <f t="shared" si="485"/>
        <v>7.9</v>
      </c>
      <c r="BF331" s="405">
        <f t="shared" si="485"/>
        <v>13.4</v>
      </c>
    </row>
    <row r="332" spans="1:58" x14ac:dyDescent="0.25">
      <c r="A332" s="232">
        <v>40142</v>
      </c>
      <c r="B332" s="344">
        <v>6.26</v>
      </c>
      <c r="C332" s="344">
        <v>4.95</v>
      </c>
      <c r="D332"/>
      <c r="E332"/>
      <c r="F332"/>
      <c r="G332"/>
      <c r="H332"/>
      <c r="I332" s="258">
        <v>2.0099999999999998</v>
      </c>
      <c r="J332"/>
      <c r="K332"/>
      <c r="L332"/>
      <c r="M332"/>
      <c r="N332" s="344">
        <v>51</v>
      </c>
      <c r="O332"/>
      <c r="P332"/>
      <c r="Q332"/>
      <c r="R332" s="347">
        <v>0</v>
      </c>
      <c r="S332" s="345">
        <v>1.597</v>
      </c>
      <c r="T332"/>
      <c r="U332"/>
      <c r="V332" s="345">
        <v>0.375</v>
      </c>
      <c r="W332" s="345">
        <v>0.1</v>
      </c>
      <c r="X332"/>
      <c r="Y332"/>
      <c r="Z332"/>
      <c r="AA332"/>
      <c r="AB332"/>
      <c r="AC332" s="344">
        <v>25.2</v>
      </c>
      <c r="AD332"/>
      <c r="AE332"/>
      <c r="AF332"/>
      <c r="AG332"/>
      <c r="AH332" s="347">
        <v>50.4</v>
      </c>
      <c r="AI332"/>
      <c r="AJ332" s="347">
        <v>23.9</v>
      </c>
      <c r="AK332"/>
      <c r="AL332" s="347">
        <v>4.7</v>
      </c>
      <c r="AM332" s="345">
        <v>1E-3</v>
      </c>
      <c r="AN332"/>
      <c r="AO332" s="347">
        <v>3.9</v>
      </c>
      <c r="AP332" s="344">
        <v>115.96</v>
      </c>
      <c r="AQ332" s="344">
        <v>2.2599999999999998</v>
      </c>
      <c r="AR332"/>
      <c r="AS332"/>
      <c r="AT332"/>
      <c r="AU332"/>
      <c r="AV332" s="345">
        <v>13.504</v>
      </c>
      <c r="AW332" s="345">
        <v>12.339</v>
      </c>
      <c r="AX332"/>
      <c r="AY332"/>
      <c r="AZ332"/>
      <c r="BA332"/>
      <c r="BB332"/>
      <c r="BC332"/>
      <c r="BD332" s="344">
        <v>31.17</v>
      </c>
      <c r="BE332" s="344">
        <v>7.9</v>
      </c>
      <c r="BF332" s="344">
        <v>13.4</v>
      </c>
    </row>
    <row r="333" spans="1:58" x14ac:dyDescent="0.25">
      <c r="A333" s="232">
        <v>40143</v>
      </c>
      <c r="B333" s="344">
        <v>6.33</v>
      </c>
      <c r="C333" s="405">
        <v>5.16</v>
      </c>
      <c r="D333"/>
      <c r="E333"/>
      <c r="F333"/>
      <c r="G333"/>
      <c r="H333"/>
      <c r="I333" s="344">
        <v>1.93</v>
      </c>
      <c r="J333"/>
      <c r="K333"/>
      <c r="L333"/>
      <c r="M333"/>
      <c r="N333" s="344">
        <v>59</v>
      </c>
      <c r="O333"/>
      <c r="P333"/>
      <c r="Q333"/>
      <c r="R333" s="347">
        <v>0</v>
      </c>
      <c r="S333" s="345">
        <v>1.508</v>
      </c>
      <c r="T333"/>
      <c r="U333"/>
      <c r="V333" s="345">
        <v>8.6999999999999994E-2</v>
      </c>
      <c r="W333" s="345">
        <v>0.379</v>
      </c>
      <c r="X333"/>
      <c r="Y333"/>
      <c r="Z333"/>
      <c r="AA333"/>
      <c r="AB333"/>
      <c r="AC333" s="344">
        <v>26.8</v>
      </c>
      <c r="AD333"/>
      <c r="AE333"/>
      <c r="AF333"/>
      <c r="AG333"/>
      <c r="AH333" s="347">
        <v>53.6</v>
      </c>
      <c r="AI333"/>
      <c r="AJ333" s="347">
        <v>25.1</v>
      </c>
      <c r="AK333"/>
      <c r="AL333" s="347">
        <v>5.6</v>
      </c>
      <c r="AM333" s="345">
        <v>7.0999999999999994E-2</v>
      </c>
      <c r="AN333"/>
      <c r="AO333" s="347">
        <v>3.8</v>
      </c>
      <c r="AP333" s="344">
        <v>104.94</v>
      </c>
      <c r="AQ333" s="344">
        <v>2.0699999999999998</v>
      </c>
      <c r="AR333"/>
      <c r="AS333"/>
      <c r="AT333"/>
      <c r="AU333"/>
      <c r="AV333" s="345">
        <v>13</v>
      </c>
      <c r="AW333" s="345">
        <v>11.91</v>
      </c>
      <c r="AX333"/>
      <c r="AY333"/>
      <c r="AZ333"/>
      <c r="BA333"/>
      <c r="BB333"/>
      <c r="BC333"/>
      <c r="BD333" s="344">
        <v>32.28</v>
      </c>
      <c r="BE333" s="344">
        <v>7.9</v>
      </c>
      <c r="BF333" s="344">
        <v>13</v>
      </c>
    </row>
    <row r="334" spans="1:58" x14ac:dyDescent="0.25">
      <c r="A334" s="232">
        <v>40144</v>
      </c>
      <c r="B334" s="344">
        <v>6.08</v>
      </c>
      <c r="C334" s="344">
        <v>5.05</v>
      </c>
      <c r="D334"/>
      <c r="E334"/>
      <c r="F334"/>
      <c r="G334"/>
      <c r="H334"/>
      <c r="I334" s="344">
        <v>1.78</v>
      </c>
      <c r="J334"/>
      <c r="K334"/>
      <c r="L334"/>
      <c r="M334"/>
      <c r="N334" s="344">
        <v>48</v>
      </c>
      <c r="O334"/>
      <c r="P334"/>
      <c r="Q334"/>
      <c r="R334" s="347">
        <v>0</v>
      </c>
      <c r="S334" s="345">
        <v>1.369</v>
      </c>
      <c r="T334"/>
      <c r="U334"/>
      <c r="V334" s="345">
        <v>0.60899999999999999</v>
      </c>
      <c r="W334" s="345">
        <v>0.44900000000000001</v>
      </c>
      <c r="X334"/>
      <c r="Y334"/>
      <c r="Z334"/>
      <c r="AA334"/>
      <c r="AB334"/>
      <c r="AC334" s="344">
        <v>29.1</v>
      </c>
      <c r="AD334"/>
      <c r="AE334"/>
      <c r="AF334"/>
      <c r="AG334"/>
      <c r="AH334" s="347">
        <v>58.3</v>
      </c>
      <c r="AI334"/>
      <c r="AJ334" s="347">
        <v>22.2</v>
      </c>
      <c r="AK334"/>
      <c r="AL334" s="347">
        <v>6.1</v>
      </c>
      <c r="AM334" s="345">
        <v>5.1999999999999998E-2</v>
      </c>
      <c r="AN334"/>
      <c r="AO334" s="347">
        <v>3.6</v>
      </c>
      <c r="AP334" s="344">
        <v>109.85</v>
      </c>
      <c r="AQ334" s="344">
        <v>2.38</v>
      </c>
      <c r="AR334"/>
      <c r="AS334"/>
      <c r="AT334"/>
      <c r="AU334"/>
      <c r="AV334" s="345">
        <v>13.083</v>
      </c>
      <c r="AW334" s="345">
        <v>11.984999999999999</v>
      </c>
      <c r="AX334"/>
      <c r="AY334"/>
      <c r="AZ334"/>
      <c r="BA334"/>
      <c r="BB334"/>
      <c r="BC334"/>
      <c r="BD334" s="344">
        <v>31.22</v>
      </c>
      <c r="BE334" s="344">
        <v>7.9</v>
      </c>
      <c r="BF334" s="344">
        <v>12.9</v>
      </c>
    </row>
    <row r="335" spans="1:58" x14ac:dyDescent="0.25">
      <c r="A335" s="232">
        <v>40145</v>
      </c>
      <c r="B335" s="344">
        <v>5.98</v>
      </c>
      <c r="C335" s="344">
        <v>5.05</v>
      </c>
      <c r="D335"/>
      <c r="E335"/>
      <c r="F335"/>
      <c r="G335"/>
      <c r="H335"/>
      <c r="I335" s="344">
        <v>1.77</v>
      </c>
      <c r="J335"/>
      <c r="K335"/>
      <c r="L335"/>
      <c r="M335"/>
      <c r="N335" s="344">
        <v>47</v>
      </c>
      <c r="O335"/>
      <c r="P335"/>
      <c r="Q335"/>
      <c r="R335" s="347">
        <v>0</v>
      </c>
      <c r="S335" s="345">
        <v>1.3009999999999999</v>
      </c>
      <c r="T335"/>
      <c r="U335"/>
      <c r="V335" s="345">
        <v>0.58299999999999996</v>
      </c>
      <c r="W335" s="345">
        <v>0.46400000000000002</v>
      </c>
      <c r="X335"/>
      <c r="Y335"/>
      <c r="Z335"/>
      <c r="AA335"/>
      <c r="AB335"/>
      <c r="AC335" s="344">
        <v>29.6</v>
      </c>
      <c r="AD335"/>
      <c r="AE335"/>
      <c r="AF335"/>
      <c r="AG335"/>
      <c r="AH335" s="347">
        <v>59.2</v>
      </c>
      <c r="AI335"/>
      <c r="AJ335" s="347">
        <v>23.6</v>
      </c>
      <c r="AK335"/>
      <c r="AL335" s="347">
        <v>5.9</v>
      </c>
      <c r="AM335" s="345">
        <v>0.01</v>
      </c>
      <c r="AN335"/>
      <c r="AO335" s="347">
        <v>3.5</v>
      </c>
      <c r="AP335" s="344">
        <v>102.2</v>
      </c>
      <c r="AQ335" s="344">
        <v>2.3199999999999998</v>
      </c>
      <c r="AR335"/>
      <c r="AS335"/>
      <c r="AT335"/>
      <c r="AU335"/>
      <c r="AV335" s="345">
        <v>12.552</v>
      </c>
      <c r="AW335" s="345">
        <v>11.323</v>
      </c>
      <c r="AX335"/>
      <c r="AY335"/>
      <c r="AZ335"/>
      <c r="BA335"/>
      <c r="BB335"/>
      <c r="BC335"/>
      <c r="BD335" s="344">
        <v>31.69</v>
      </c>
      <c r="BE335" s="344">
        <v>7.9</v>
      </c>
      <c r="BF335" s="344">
        <v>13</v>
      </c>
    </row>
    <row r="336" spans="1:58" x14ac:dyDescent="0.25">
      <c r="A336" s="232">
        <v>40146</v>
      </c>
      <c r="B336" s="344">
        <v>5.94</v>
      </c>
      <c r="C336" s="344">
        <v>5.0999999999999996</v>
      </c>
      <c r="D336"/>
      <c r="E336"/>
      <c r="F336"/>
      <c r="G336"/>
      <c r="H336"/>
      <c r="I336" s="344">
        <v>1.8</v>
      </c>
      <c r="J336"/>
      <c r="K336"/>
      <c r="L336"/>
      <c r="M336"/>
      <c r="N336" s="344">
        <v>52</v>
      </c>
      <c r="O336"/>
      <c r="P336"/>
      <c r="Q336"/>
      <c r="R336" s="347">
        <v>0</v>
      </c>
      <c r="S336" s="345">
        <v>1.3919999999999999</v>
      </c>
      <c r="T336"/>
      <c r="U336"/>
      <c r="V336" s="345">
        <v>8.2000000000000003E-2</v>
      </c>
      <c r="W336" s="345">
        <v>0.56100000000000005</v>
      </c>
      <c r="X336"/>
      <c r="Y336"/>
      <c r="Z336"/>
      <c r="AA336"/>
      <c r="AB336"/>
      <c r="AC336" s="344">
        <v>30.2</v>
      </c>
      <c r="AD336"/>
      <c r="AE336"/>
      <c r="AF336"/>
      <c r="AG336"/>
      <c r="AH336" s="347">
        <v>60.4</v>
      </c>
      <c r="AI336"/>
      <c r="AJ336" s="347">
        <v>24</v>
      </c>
      <c r="AK336"/>
      <c r="AL336" s="347">
        <v>6.2</v>
      </c>
      <c r="AM336" s="345">
        <v>8.9999999999999993E-3</v>
      </c>
      <c r="AN336"/>
      <c r="AO336" s="347">
        <v>3.5</v>
      </c>
      <c r="AP336" s="344">
        <v>108.31</v>
      </c>
      <c r="AQ336" s="344">
        <v>2.34</v>
      </c>
      <c r="AR336"/>
      <c r="AS336"/>
      <c r="AT336"/>
      <c r="AU336"/>
      <c r="AV336" s="345">
        <v>12.975</v>
      </c>
      <c r="AW336" s="345">
        <v>11.874000000000001</v>
      </c>
      <c r="AX336"/>
      <c r="AY336"/>
      <c r="AZ336"/>
      <c r="BA336"/>
      <c r="BB336"/>
      <c r="BC336"/>
      <c r="BD336" s="344">
        <v>30.09</v>
      </c>
      <c r="BE336" s="344">
        <v>7.9</v>
      </c>
      <c r="BF336" s="344">
        <v>13</v>
      </c>
    </row>
    <row r="337" spans="1:58" x14ac:dyDescent="0.25">
      <c r="A337" s="232">
        <v>40147</v>
      </c>
      <c r="B337" s="344">
        <v>6.04</v>
      </c>
      <c r="C337" s="344">
        <v>5.0999999999999996</v>
      </c>
      <c r="D337"/>
      <c r="E337"/>
      <c r="F337"/>
      <c r="G337"/>
      <c r="H337"/>
      <c r="I337" s="344">
        <v>1.8</v>
      </c>
      <c r="J337"/>
      <c r="K337"/>
      <c r="L337"/>
      <c r="M337"/>
      <c r="N337" s="344">
        <v>50</v>
      </c>
      <c r="O337"/>
      <c r="P337"/>
      <c r="Q337"/>
      <c r="R337" s="347">
        <v>0</v>
      </c>
      <c r="S337" s="345">
        <v>1.2989999999999999</v>
      </c>
      <c r="T337"/>
      <c r="U337"/>
      <c r="V337" s="345">
        <v>0.10100000000000001</v>
      </c>
      <c r="W337" s="345">
        <v>0.314</v>
      </c>
      <c r="X337"/>
      <c r="Y337"/>
      <c r="Z337"/>
      <c r="AA337"/>
      <c r="AB337"/>
      <c r="AC337" s="344">
        <v>29.7</v>
      </c>
      <c r="AD337"/>
      <c r="AE337"/>
      <c r="AF337"/>
      <c r="AG337"/>
      <c r="AH337" s="347">
        <v>59.4</v>
      </c>
      <c r="AI337"/>
      <c r="AJ337" s="347">
        <v>22.9</v>
      </c>
      <c r="AK337"/>
      <c r="AL337" s="347">
        <v>6.4</v>
      </c>
      <c r="AM337" s="345">
        <v>7.6999999999999999E-2</v>
      </c>
      <c r="AN337"/>
      <c r="AO337" s="347">
        <v>3.4</v>
      </c>
      <c r="AP337" s="344">
        <v>103.64</v>
      </c>
      <c r="AQ337" s="344">
        <v>2.4</v>
      </c>
      <c r="AR337"/>
      <c r="AS337"/>
      <c r="AT337"/>
      <c r="AU337"/>
      <c r="AV337" s="345">
        <v>12.33</v>
      </c>
      <c r="AW337" s="345">
        <v>11.19</v>
      </c>
      <c r="AX337"/>
      <c r="AY337"/>
      <c r="AZ337"/>
      <c r="BA337"/>
      <c r="BB337"/>
      <c r="BC337"/>
      <c r="BD337" s="344">
        <v>32.08</v>
      </c>
      <c r="BE337" s="344">
        <v>7.9</v>
      </c>
      <c r="BF337" s="344">
        <v>13</v>
      </c>
    </row>
    <row r="338" spans="1:58" x14ac:dyDescent="0.25">
      <c r="A338" s="232">
        <v>40148</v>
      </c>
      <c r="B338" s="405">
        <f t="shared" ref="B338:C338" si="486">(B336+B337)/2</f>
        <v>5.99</v>
      </c>
      <c r="C338" s="405">
        <f t="shared" si="486"/>
        <v>5.0999999999999996</v>
      </c>
      <c r="D338"/>
      <c r="E338"/>
      <c r="F338"/>
      <c r="G338"/>
      <c r="H338"/>
      <c r="I338" s="405">
        <f t="shared" ref="I338" si="487">(I336+I337)/2</f>
        <v>1.8</v>
      </c>
      <c r="J338"/>
      <c r="K338"/>
      <c r="L338"/>
      <c r="M338"/>
      <c r="N338" s="405">
        <f t="shared" ref="N338" si="488">(N336+N337)/2</f>
        <v>51</v>
      </c>
      <c r="O338"/>
      <c r="P338"/>
      <c r="Q338"/>
      <c r="R338" s="406">
        <f t="shared" ref="R338:S338" si="489">(R336+R337)/2</f>
        <v>0</v>
      </c>
      <c r="S338" s="407">
        <f t="shared" si="489"/>
        <v>1.3454999999999999</v>
      </c>
      <c r="T338"/>
      <c r="U338"/>
      <c r="V338" s="407">
        <f t="shared" ref="V338:W338" si="490">(V336+V337)/2</f>
        <v>9.1499999999999998E-2</v>
      </c>
      <c r="W338" s="407">
        <f t="shared" si="490"/>
        <v>0.4375</v>
      </c>
      <c r="X338"/>
      <c r="Y338"/>
      <c r="Z338"/>
      <c r="AA338"/>
      <c r="AB338"/>
      <c r="AC338" s="405">
        <f t="shared" ref="AC338" si="491">(AC336+AC337)/2</f>
        <v>29.95</v>
      </c>
      <c r="AD338"/>
      <c r="AE338"/>
      <c r="AF338"/>
      <c r="AG338"/>
      <c r="AH338" s="406">
        <f t="shared" ref="AH338" si="492">(AH336+AH337)/2</f>
        <v>59.9</v>
      </c>
      <c r="AI338"/>
      <c r="AJ338" s="406">
        <f t="shared" ref="AJ338" si="493">(AJ337+AJ339)/2</f>
        <v>22.1</v>
      </c>
      <c r="AK338"/>
      <c r="AL338" s="406">
        <f t="shared" ref="AL338:AM338" si="494">(AL337+AL339)/2</f>
        <v>6.4</v>
      </c>
      <c r="AM338" s="407">
        <f t="shared" si="494"/>
        <v>6.9000000000000006E-2</v>
      </c>
      <c r="AN338"/>
      <c r="AO338" s="406">
        <f t="shared" ref="AO338:AQ338" si="495">(AO337+AO339)/2</f>
        <v>3.4</v>
      </c>
      <c r="AP338" s="407">
        <f t="shared" si="495"/>
        <v>105.825</v>
      </c>
      <c r="AQ338" s="405">
        <f t="shared" si="495"/>
        <v>2.3899999999999997</v>
      </c>
      <c r="AR338"/>
      <c r="AS338"/>
      <c r="AT338"/>
      <c r="AU338"/>
      <c r="AV338" s="202">
        <f>(AV335+AV336)/2</f>
        <v>12.763500000000001</v>
      </c>
      <c r="AW338" s="202">
        <f>(AW335+AW336)/2</f>
        <v>11.598500000000001</v>
      </c>
      <c r="AX338"/>
      <c r="AY338"/>
      <c r="AZ338"/>
      <c r="BA338"/>
      <c r="BB338"/>
      <c r="BC338"/>
      <c r="BD338" s="405">
        <f t="shared" ref="BD338:BF338" si="496">(BD337+BD339)/2</f>
        <v>31.765000000000001</v>
      </c>
      <c r="BE338" s="405">
        <f t="shared" si="496"/>
        <v>7.9</v>
      </c>
      <c r="BF338" s="405">
        <f t="shared" si="496"/>
        <v>13</v>
      </c>
    </row>
    <row r="339" spans="1:58" x14ac:dyDescent="0.25">
      <c r="A339" s="232">
        <v>40149</v>
      </c>
      <c r="B339" s="344">
        <v>6.41</v>
      </c>
      <c r="C339" s="344">
        <v>5.12</v>
      </c>
      <c r="D339"/>
      <c r="E339"/>
      <c r="F339"/>
      <c r="G339"/>
      <c r="H339"/>
      <c r="I339" s="344">
        <v>1.86</v>
      </c>
      <c r="J339"/>
      <c r="K339"/>
      <c r="L339"/>
      <c r="M339"/>
      <c r="N339" s="344">
        <v>57</v>
      </c>
      <c r="O339"/>
      <c r="P339"/>
      <c r="Q339"/>
      <c r="R339" s="347">
        <v>0</v>
      </c>
      <c r="S339" s="345">
        <v>1.177</v>
      </c>
      <c r="T339"/>
      <c r="U339"/>
      <c r="V339" s="345">
        <v>0.185</v>
      </c>
      <c r="W339" s="345">
        <v>0.76100000000000001</v>
      </c>
      <c r="X339"/>
      <c r="Y339"/>
      <c r="Z339"/>
      <c r="AA339"/>
      <c r="AB339"/>
      <c r="AC339" s="344">
        <v>29.3</v>
      </c>
      <c r="AD339"/>
      <c r="AE339"/>
      <c r="AF339"/>
      <c r="AG339"/>
      <c r="AH339" s="347">
        <v>58.6</v>
      </c>
      <c r="AI339"/>
      <c r="AJ339" s="347">
        <v>21.3</v>
      </c>
      <c r="AK339"/>
      <c r="AL339" s="347">
        <v>6.4</v>
      </c>
      <c r="AM339" s="345">
        <v>6.0999999999999999E-2</v>
      </c>
      <c r="AN339"/>
      <c r="AO339" s="347">
        <v>3.4</v>
      </c>
      <c r="AP339" s="344">
        <v>108.01</v>
      </c>
      <c r="AQ339" s="344">
        <v>2.38</v>
      </c>
      <c r="AR339"/>
      <c r="AS339"/>
      <c r="AT339"/>
      <c r="AU339"/>
      <c r="AV339" s="345">
        <v>13.55</v>
      </c>
      <c r="AW339" s="345">
        <v>11.56</v>
      </c>
      <c r="AX339"/>
      <c r="AY339"/>
      <c r="AZ339"/>
      <c r="BA339"/>
      <c r="BB339"/>
      <c r="BC339"/>
      <c r="BD339" s="344">
        <v>31.45</v>
      </c>
      <c r="BE339" s="344">
        <v>7.9</v>
      </c>
      <c r="BF339" s="344">
        <v>13</v>
      </c>
    </row>
    <row r="340" spans="1:58" x14ac:dyDescent="0.25">
      <c r="A340" s="232">
        <v>40150</v>
      </c>
      <c r="B340" s="344">
        <v>6.12</v>
      </c>
      <c r="C340" s="405">
        <v>5.12</v>
      </c>
      <c r="D340"/>
      <c r="E340"/>
      <c r="F340"/>
      <c r="G340"/>
      <c r="H340"/>
      <c r="I340" s="344">
        <v>1.88</v>
      </c>
      <c r="J340"/>
      <c r="K340"/>
      <c r="L340"/>
      <c r="M340"/>
      <c r="N340" s="344">
        <v>44</v>
      </c>
      <c r="O340"/>
      <c r="P340"/>
      <c r="Q340"/>
      <c r="R340" s="347">
        <v>0</v>
      </c>
      <c r="S340" s="345">
        <v>1.034</v>
      </c>
      <c r="T340"/>
      <c r="U340"/>
      <c r="V340" s="345">
        <v>9.6000000000000002E-2</v>
      </c>
      <c r="W340" s="345">
        <v>0.39</v>
      </c>
      <c r="X340"/>
      <c r="Y340"/>
      <c r="Z340"/>
      <c r="AA340"/>
      <c r="AB340"/>
      <c r="AC340" s="344">
        <v>29.7</v>
      </c>
      <c r="AD340"/>
      <c r="AE340"/>
      <c r="AF340"/>
      <c r="AG340"/>
      <c r="AH340" s="347">
        <v>59.5</v>
      </c>
      <c r="AI340"/>
      <c r="AJ340" s="347">
        <v>21.1</v>
      </c>
      <c r="AK340"/>
      <c r="AL340" s="347">
        <v>8.4</v>
      </c>
      <c r="AM340" s="345">
        <v>0.05</v>
      </c>
      <c r="AN340"/>
      <c r="AO340" s="347">
        <v>3.4</v>
      </c>
      <c r="AP340" s="405">
        <f t="shared" ref="AP340:AQ344" si="497">(AP338+AP339)/2</f>
        <v>106.9175</v>
      </c>
      <c r="AQ340" s="405">
        <f t="shared" si="497"/>
        <v>2.3849999999999998</v>
      </c>
      <c r="AR340"/>
      <c r="AS340"/>
      <c r="AT340"/>
      <c r="AU340"/>
      <c r="AV340" s="345">
        <v>13.366</v>
      </c>
      <c r="AW340" s="345">
        <v>11.254</v>
      </c>
      <c r="AX340"/>
      <c r="AY340"/>
      <c r="AZ340"/>
      <c r="BA340"/>
      <c r="BB340"/>
      <c r="BC340"/>
      <c r="BD340" s="344">
        <v>31.22</v>
      </c>
      <c r="BE340" s="344">
        <v>7.9</v>
      </c>
      <c r="BF340" s="344">
        <v>13</v>
      </c>
    </row>
    <row r="341" spans="1:58" ht="15.75" thickBot="1" x14ac:dyDescent="0.3">
      <c r="A341" s="232">
        <v>40151</v>
      </c>
      <c r="B341" s="362">
        <v>6.14</v>
      </c>
      <c r="C341" s="362">
        <v>5.29</v>
      </c>
      <c r="D341"/>
      <c r="E341"/>
      <c r="F341"/>
      <c r="G341"/>
      <c r="H341"/>
      <c r="I341" s="362">
        <v>1.94</v>
      </c>
      <c r="J341"/>
      <c r="K341"/>
      <c r="L341"/>
      <c r="M341"/>
      <c r="N341" s="362">
        <v>41</v>
      </c>
      <c r="O341"/>
      <c r="P341"/>
      <c r="Q341"/>
      <c r="R341" s="367">
        <v>0</v>
      </c>
      <c r="S341" s="365">
        <v>0.97599999999999998</v>
      </c>
      <c r="T341"/>
      <c r="U341"/>
      <c r="V341" s="365">
        <v>8.4000000000000005E-2</v>
      </c>
      <c r="W341" s="365">
        <v>0.29699999999999999</v>
      </c>
      <c r="X341"/>
      <c r="Y341"/>
      <c r="Z341"/>
      <c r="AA341"/>
      <c r="AB341"/>
      <c r="AC341" s="362">
        <v>30.4</v>
      </c>
      <c r="AD341"/>
      <c r="AE341"/>
      <c r="AF341"/>
      <c r="AG341"/>
      <c r="AH341" s="367">
        <v>60.8</v>
      </c>
      <c r="AI341"/>
      <c r="AJ341" s="367">
        <v>22.5</v>
      </c>
      <c r="AK341"/>
      <c r="AL341" s="367">
        <v>7.9</v>
      </c>
      <c r="AM341" s="365">
        <v>4.9000000000000002E-2</v>
      </c>
      <c r="AN341"/>
      <c r="AO341" s="367">
        <v>3.3</v>
      </c>
      <c r="AP341" s="408">
        <f t="shared" si="497"/>
        <v>107.46375</v>
      </c>
      <c r="AQ341" s="418">
        <f t="shared" si="497"/>
        <v>2.3824999999999998</v>
      </c>
      <c r="AR341"/>
      <c r="AS341"/>
      <c r="AT341"/>
      <c r="AU341"/>
      <c r="AV341" s="365">
        <v>12.843</v>
      </c>
      <c r="AW341" s="365">
        <v>11.712999999999999</v>
      </c>
      <c r="AX341"/>
      <c r="AY341"/>
      <c r="AZ341"/>
      <c r="BA341"/>
      <c r="BB341"/>
      <c r="BC341"/>
      <c r="BD341" s="362">
        <v>31.93</v>
      </c>
      <c r="BE341" s="362">
        <v>7.9</v>
      </c>
      <c r="BF341" s="362">
        <v>13</v>
      </c>
    </row>
    <row r="342" spans="1:58" x14ac:dyDescent="0.25">
      <c r="A342" s="232">
        <v>40152</v>
      </c>
      <c r="B342" s="372">
        <v>6.1</v>
      </c>
      <c r="C342" s="372">
        <v>5.25</v>
      </c>
      <c r="D342"/>
      <c r="E342"/>
      <c r="F342"/>
      <c r="G342"/>
      <c r="H342"/>
      <c r="I342" s="372">
        <v>1.88</v>
      </c>
      <c r="J342"/>
      <c r="K342"/>
      <c r="L342"/>
      <c r="M342"/>
      <c r="N342" s="372">
        <v>52</v>
      </c>
      <c r="O342"/>
      <c r="P342"/>
      <c r="Q342"/>
      <c r="R342" s="374">
        <v>0</v>
      </c>
      <c r="S342" s="368">
        <v>0.877</v>
      </c>
      <c r="T342"/>
      <c r="U342"/>
      <c r="V342" s="368">
        <v>9.4E-2</v>
      </c>
      <c r="W342" s="368">
        <v>0.38700000000000001</v>
      </c>
      <c r="X342"/>
      <c r="Y342"/>
      <c r="Z342"/>
      <c r="AA342"/>
      <c r="AB342"/>
      <c r="AC342" s="372">
        <v>27.9</v>
      </c>
      <c r="AD342"/>
      <c r="AE342"/>
      <c r="AF342"/>
      <c r="AG342"/>
      <c r="AH342" s="374">
        <v>55.8</v>
      </c>
      <c r="AI342"/>
      <c r="AJ342" s="374">
        <v>21.7</v>
      </c>
      <c r="AK342"/>
      <c r="AL342" s="374">
        <v>6.9</v>
      </c>
      <c r="AM342" s="368">
        <v>9.9000000000000005E-2</v>
      </c>
      <c r="AN342"/>
      <c r="AO342" s="374">
        <v>3.5</v>
      </c>
      <c r="AP342" s="409">
        <f t="shared" si="497"/>
        <v>107.19062500000001</v>
      </c>
      <c r="AQ342" s="420">
        <f t="shared" si="497"/>
        <v>2.38375</v>
      </c>
      <c r="AR342"/>
      <c r="AS342"/>
      <c r="AT342"/>
      <c r="AU342"/>
      <c r="AV342" s="368">
        <v>14.103999999999999</v>
      </c>
      <c r="AW342" s="368">
        <v>12.882</v>
      </c>
      <c r="AX342"/>
      <c r="AY342"/>
      <c r="AZ342"/>
      <c r="BA342"/>
      <c r="BB342"/>
      <c r="BC342"/>
      <c r="BD342" s="372">
        <v>30.42</v>
      </c>
      <c r="BE342" s="372">
        <v>7.9</v>
      </c>
      <c r="BF342" s="372">
        <v>13</v>
      </c>
    </row>
    <row r="343" spans="1:58" x14ac:dyDescent="0.25">
      <c r="A343" s="232">
        <v>40153</v>
      </c>
      <c r="B343" s="344">
        <v>6.21</v>
      </c>
      <c r="C343" s="344">
        <v>5.26</v>
      </c>
      <c r="D343"/>
      <c r="E343"/>
      <c r="F343"/>
      <c r="G343"/>
      <c r="H343"/>
      <c r="I343" s="344">
        <v>1.88</v>
      </c>
      <c r="J343"/>
      <c r="K343"/>
      <c r="L343"/>
      <c r="M343"/>
      <c r="N343" s="344">
        <v>50</v>
      </c>
      <c r="O343"/>
      <c r="P343"/>
      <c r="Q343"/>
      <c r="R343" s="347">
        <v>0</v>
      </c>
      <c r="S343" s="345">
        <v>0.92900000000000005</v>
      </c>
      <c r="T343"/>
      <c r="U343"/>
      <c r="V343" s="345">
        <v>8.6999999999999994E-2</v>
      </c>
      <c r="W343" s="345">
        <v>0.29399999999999998</v>
      </c>
      <c r="X343"/>
      <c r="Y343"/>
      <c r="Z343"/>
      <c r="AA343"/>
      <c r="AB343"/>
      <c r="AC343" s="344">
        <v>27.1</v>
      </c>
      <c r="AD343"/>
      <c r="AE343"/>
      <c r="AF343"/>
      <c r="AG343"/>
      <c r="AH343" s="347">
        <v>54.2</v>
      </c>
      <c r="AI343"/>
      <c r="AJ343" s="347">
        <v>22</v>
      </c>
      <c r="AK343"/>
      <c r="AL343" s="347">
        <v>7</v>
      </c>
      <c r="AM343" s="345">
        <v>7.3999999999999996E-2</v>
      </c>
      <c r="AN343"/>
      <c r="AO343" s="347">
        <v>3.6</v>
      </c>
      <c r="AP343" s="405">
        <f t="shared" si="497"/>
        <v>107.32718750000001</v>
      </c>
      <c r="AQ343" s="405">
        <f t="shared" si="497"/>
        <v>2.3831249999999997</v>
      </c>
      <c r="AR343"/>
      <c r="AS343"/>
      <c r="AT343"/>
      <c r="AU343"/>
      <c r="AV343" s="345">
        <v>12.79</v>
      </c>
      <c r="AW343" s="345">
        <v>11.686999999999999</v>
      </c>
      <c r="AX343"/>
      <c r="AY343"/>
      <c r="AZ343"/>
      <c r="BA343"/>
      <c r="BB343"/>
      <c r="BC343"/>
      <c r="BD343" s="344">
        <v>31.01</v>
      </c>
      <c r="BE343" s="344">
        <v>7.9</v>
      </c>
      <c r="BF343" s="344">
        <v>13</v>
      </c>
    </row>
    <row r="344" spans="1:58" x14ac:dyDescent="0.25">
      <c r="A344" s="232">
        <v>40154</v>
      </c>
      <c r="B344" s="344">
        <v>6.19</v>
      </c>
      <c r="C344" s="344">
        <v>5.17</v>
      </c>
      <c r="D344"/>
      <c r="E344"/>
      <c r="F344"/>
      <c r="G344"/>
      <c r="H344"/>
      <c r="I344" s="344">
        <v>1.92</v>
      </c>
      <c r="J344"/>
      <c r="K344"/>
      <c r="L344"/>
      <c r="M344"/>
      <c r="N344" s="344">
        <v>52</v>
      </c>
      <c r="O344"/>
      <c r="P344"/>
      <c r="Q344"/>
      <c r="R344" s="347">
        <v>0</v>
      </c>
      <c r="S344" s="345">
        <v>0.75700000000000001</v>
      </c>
      <c r="T344"/>
      <c r="U344"/>
      <c r="V344" s="345">
        <v>5.8000000000000003E-2</v>
      </c>
      <c r="W344" s="345">
        <v>0.19700000000000001</v>
      </c>
      <c r="X344"/>
      <c r="Y344"/>
      <c r="Z344"/>
      <c r="AA344"/>
      <c r="AB344"/>
      <c r="AC344" s="344">
        <v>30.2</v>
      </c>
      <c r="AD344"/>
      <c r="AE344"/>
      <c r="AF344"/>
      <c r="AG344"/>
      <c r="AH344" s="347">
        <v>60.4</v>
      </c>
      <c r="AI344"/>
      <c r="AJ344" s="347">
        <v>23.9</v>
      </c>
      <c r="AK344"/>
      <c r="AL344" s="347">
        <v>6.8</v>
      </c>
      <c r="AM344" s="345">
        <v>6.3E-2</v>
      </c>
      <c r="AN344"/>
      <c r="AO344" s="347">
        <v>3.7</v>
      </c>
      <c r="AP344" s="405">
        <f t="shared" si="497"/>
        <v>107.25890625000001</v>
      </c>
      <c r="AQ344" s="405">
        <f t="shared" si="497"/>
        <v>2.3834374999999999</v>
      </c>
      <c r="AR344"/>
      <c r="AS344"/>
      <c r="AT344"/>
      <c r="AU344"/>
      <c r="AV344" s="345">
        <v>12.9</v>
      </c>
      <c r="AW344" s="345">
        <v>11.76</v>
      </c>
      <c r="AX344"/>
      <c r="AY344"/>
      <c r="AZ344"/>
      <c r="BA344"/>
      <c r="BB344"/>
      <c r="BC344"/>
      <c r="BD344" s="344">
        <v>31.71</v>
      </c>
      <c r="BE344" s="344">
        <v>7.9</v>
      </c>
      <c r="BF344" s="344">
        <v>13</v>
      </c>
    </row>
    <row r="345" spans="1:58" x14ac:dyDescent="0.25">
      <c r="A345" s="232">
        <v>40155</v>
      </c>
      <c r="B345" s="405">
        <f t="shared" ref="B345:C345" si="498">(B343+B344)/2</f>
        <v>6.2</v>
      </c>
      <c r="C345" s="405">
        <f t="shared" si="498"/>
        <v>5.2149999999999999</v>
      </c>
      <c r="D345"/>
      <c r="E345"/>
      <c r="F345"/>
      <c r="G345"/>
      <c r="H345"/>
      <c r="I345" s="405">
        <f t="shared" ref="I345" si="499">(I343+I344)/2</f>
        <v>1.9</v>
      </c>
      <c r="J345"/>
      <c r="K345"/>
      <c r="L345"/>
      <c r="M345"/>
      <c r="N345" s="405">
        <f t="shared" ref="N345" si="500">(N343+N344)/2</f>
        <v>51</v>
      </c>
      <c r="O345"/>
      <c r="P345"/>
      <c r="Q345"/>
      <c r="R345" s="406">
        <f t="shared" ref="R345:S345" si="501">(R343+R344)/2</f>
        <v>0</v>
      </c>
      <c r="S345" s="407">
        <f t="shared" si="501"/>
        <v>0.84299999999999997</v>
      </c>
      <c r="T345"/>
      <c r="U345"/>
      <c r="V345" s="407">
        <f t="shared" ref="V345:W345" si="502">(V343+V344)/2</f>
        <v>7.2499999999999995E-2</v>
      </c>
      <c r="W345" s="407">
        <f t="shared" si="502"/>
        <v>0.2455</v>
      </c>
      <c r="X345"/>
      <c r="Y345"/>
      <c r="Z345"/>
      <c r="AA345"/>
      <c r="AB345"/>
      <c r="AC345" s="405">
        <f t="shared" ref="AC345" si="503">(AC343+AC344)/2</f>
        <v>28.65</v>
      </c>
      <c r="AD345"/>
      <c r="AE345"/>
      <c r="AF345"/>
      <c r="AG345"/>
      <c r="AH345" s="406">
        <f t="shared" ref="AH345" si="504">(AH343+AH344)/2</f>
        <v>57.3</v>
      </c>
      <c r="AI345"/>
      <c r="AJ345" s="406">
        <f>(AJ344+AJ346)/2</f>
        <v>23.4</v>
      </c>
      <c r="AK345"/>
      <c r="AL345" s="406">
        <f>(AL344+AL346)/2</f>
        <v>6.9</v>
      </c>
      <c r="AM345" s="407">
        <f>(AM344+AM346)/2</f>
        <v>7.0000000000000007E-2</v>
      </c>
      <c r="AN345"/>
      <c r="AO345" s="406">
        <f>(AO344+AO346)/2</f>
        <v>3.6500000000000004</v>
      </c>
      <c r="AP345" s="344">
        <v>71.3</v>
      </c>
      <c r="AQ345" s="344">
        <v>0.8</v>
      </c>
      <c r="AR345"/>
      <c r="AS345"/>
      <c r="AT345"/>
      <c r="AU345"/>
      <c r="AV345" s="345">
        <v>13.097</v>
      </c>
      <c r="AW345" s="345">
        <v>11.898999999999999</v>
      </c>
      <c r="AX345"/>
      <c r="AY345"/>
      <c r="AZ345"/>
      <c r="BA345"/>
      <c r="BB345"/>
      <c r="BC345"/>
      <c r="BD345" s="405">
        <f>(BD344+BD346)/2</f>
        <v>31.73</v>
      </c>
      <c r="BE345" s="344">
        <v>7.9</v>
      </c>
      <c r="BF345" s="344">
        <v>12.8</v>
      </c>
    </row>
    <row r="346" spans="1:58" x14ac:dyDescent="0.25">
      <c r="A346" s="232">
        <v>40156</v>
      </c>
      <c r="B346" s="344">
        <v>6.11</v>
      </c>
      <c r="C346" s="344">
        <v>5.07</v>
      </c>
      <c r="D346"/>
      <c r="E346"/>
      <c r="F346"/>
      <c r="G346"/>
      <c r="H346"/>
      <c r="I346" s="344">
        <v>2.0099999999999998</v>
      </c>
      <c r="J346"/>
      <c r="K346"/>
      <c r="L346"/>
      <c r="M346"/>
      <c r="N346" s="344">
        <v>53</v>
      </c>
      <c r="O346"/>
      <c r="P346"/>
      <c r="Q346"/>
      <c r="R346" s="347">
        <v>0</v>
      </c>
      <c r="S346" s="345">
        <v>0.93700000000000006</v>
      </c>
      <c r="T346"/>
      <c r="U346"/>
      <c r="V346" s="345">
        <v>6.3E-2</v>
      </c>
      <c r="W346" s="345">
        <v>0.17399999999999999</v>
      </c>
      <c r="X346"/>
      <c r="Y346"/>
      <c r="Z346"/>
      <c r="AA346"/>
      <c r="AB346"/>
      <c r="AC346" s="344">
        <v>29.9</v>
      </c>
      <c r="AD346"/>
      <c r="AE346"/>
      <c r="AF346"/>
      <c r="AG346"/>
      <c r="AH346" s="347">
        <v>59.9</v>
      </c>
      <c r="AI346"/>
      <c r="AJ346" s="347">
        <v>22.9</v>
      </c>
      <c r="AK346"/>
      <c r="AL346" s="347">
        <v>7</v>
      </c>
      <c r="AM346" s="345">
        <v>7.6999999999999999E-2</v>
      </c>
      <c r="AN346"/>
      <c r="AO346" s="347">
        <v>3.6</v>
      </c>
      <c r="AP346" s="344">
        <v>81.650000000000006</v>
      </c>
      <c r="AQ346" s="344">
        <v>1.06</v>
      </c>
      <c r="AR346"/>
      <c r="AS346"/>
      <c r="AT346"/>
      <c r="AU346"/>
      <c r="AV346" s="345">
        <v>14.067</v>
      </c>
      <c r="AW346" s="345">
        <v>12.071999999999999</v>
      </c>
      <c r="AX346"/>
      <c r="AY346"/>
      <c r="AZ346"/>
      <c r="BA346"/>
      <c r="BB346"/>
      <c r="BC346"/>
      <c r="BD346" s="344">
        <v>31.75</v>
      </c>
      <c r="BE346" s="344">
        <v>7.9</v>
      </c>
      <c r="BF346" s="344">
        <v>12.8</v>
      </c>
    </row>
    <row r="347" spans="1:58" x14ac:dyDescent="0.25">
      <c r="A347" s="232">
        <v>40157</v>
      </c>
      <c r="B347" s="344">
        <v>5.99</v>
      </c>
      <c r="C347" s="348">
        <v>5.07</v>
      </c>
      <c r="D347"/>
      <c r="E347"/>
      <c r="F347"/>
      <c r="G347"/>
      <c r="H347"/>
      <c r="I347" s="344">
        <v>2.06</v>
      </c>
      <c r="J347"/>
      <c r="K347"/>
      <c r="L347"/>
      <c r="M347"/>
      <c r="N347" s="344">
        <v>50</v>
      </c>
      <c r="O347"/>
      <c r="P347"/>
      <c r="Q347"/>
      <c r="R347" s="347">
        <v>0</v>
      </c>
      <c r="S347" s="345">
        <v>0.879</v>
      </c>
      <c r="T347"/>
      <c r="U347"/>
      <c r="V347" s="345">
        <v>0.19400000000000001</v>
      </c>
      <c r="W347" s="345">
        <v>0.17299999999999999</v>
      </c>
      <c r="X347"/>
      <c r="Y347"/>
      <c r="Z347"/>
      <c r="AA347"/>
      <c r="AB347"/>
      <c r="AC347" s="344">
        <v>30.5</v>
      </c>
      <c r="AD347"/>
      <c r="AE347"/>
      <c r="AF347"/>
      <c r="AG347"/>
      <c r="AH347" s="347">
        <v>61</v>
      </c>
      <c r="AI347"/>
      <c r="AJ347" s="347">
        <v>23.5</v>
      </c>
      <c r="AK347"/>
      <c r="AL347" s="347">
        <v>5.4</v>
      </c>
      <c r="AM347" s="345">
        <v>0.104</v>
      </c>
      <c r="AN347"/>
      <c r="AO347" s="347">
        <v>3.7</v>
      </c>
      <c r="AP347" s="344">
        <v>72.77</v>
      </c>
      <c r="AQ347" s="344">
        <v>0.5</v>
      </c>
      <c r="AR347"/>
      <c r="AS347"/>
      <c r="AT347"/>
      <c r="AU347"/>
      <c r="AV347" s="345">
        <v>13.06</v>
      </c>
      <c r="AW347" s="345">
        <v>12.88</v>
      </c>
      <c r="AX347"/>
      <c r="AY347"/>
      <c r="AZ347"/>
      <c r="BA347"/>
      <c r="BB347"/>
      <c r="BC347"/>
      <c r="BD347" s="344">
        <v>31.1</v>
      </c>
      <c r="BE347" s="344">
        <v>7.9</v>
      </c>
      <c r="BF347" s="344">
        <v>12.8</v>
      </c>
    </row>
    <row r="348" spans="1:58" x14ac:dyDescent="0.25">
      <c r="A348" s="232">
        <v>40158</v>
      </c>
      <c r="B348" s="405">
        <f t="shared" ref="B348:C348" si="505">(B346+B347)/2</f>
        <v>6.0500000000000007</v>
      </c>
      <c r="C348" s="405">
        <f t="shared" si="505"/>
        <v>5.07</v>
      </c>
      <c r="D348"/>
      <c r="E348"/>
      <c r="F348"/>
      <c r="G348"/>
      <c r="H348"/>
      <c r="I348" s="405">
        <f t="shared" ref="I348" si="506">(I346+I347)/2</f>
        <v>2.0350000000000001</v>
      </c>
      <c r="J348"/>
      <c r="K348"/>
      <c r="L348"/>
      <c r="M348"/>
      <c r="N348" s="405">
        <f t="shared" ref="N348" si="507">(N346+N347)/2</f>
        <v>51.5</v>
      </c>
      <c r="O348"/>
      <c r="P348"/>
      <c r="Q348"/>
      <c r="R348" s="406">
        <f t="shared" ref="R348:S348" si="508">(R346+R347)/2</f>
        <v>0</v>
      </c>
      <c r="S348" s="407">
        <f t="shared" si="508"/>
        <v>0.90800000000000003</v>
      </c>
      <c r="T348"/>
      <c r="U348"/>
      <c r="V348" s="407">
        <f t="shared" ref="V348:W348" si="509">(V346+V347)/2</f>
        <v>0.1285</v>
      </c>
      <c r="W348" s="407">
        <f t="shared" si="509"/>
        <v>0.17349999999999999</v>
      </c>
      <c r="X348"/>
      <c r="Y348"/>
      <c r="Z348"/>
      <c r="AA348"/>
      <c r="AB348"/>
      <c r="AC348" s="405">
        <f t="shared" ref="AC348" si="510">(AC346+AC347)/2</f>
        <v>30.2</v>
      </c>
      <c r="AD348"/>
      <c r="AE348"/>
      <c r="AF348"/>
      <c r="AG348"/>
      <c r="AH348" s="406">
        <f t="shared" ref="AH348" si="511">(AH346+AH347)/2</f>
        <v>60.45</v>
      </c>
      <c r="AI348"/>
      <c r="AJ348" s="406">
        <f t="shared" ref="AJ348" si="512">(AJ346+AJ347)/2</f>
        <v>23.2</v>
      </c>
      <c r="AK348"/>
      <c r="AL348" s="406">
        <f t="shared" ref="AL348:AM348" si="513">(AL347+AL349)/2</f>
        <v>6.1</v>
      </c>
      <c r="AM348" s="407">
        <f t="shared" si="513"/>
        <v>8.3499999999999991E-2</v>
      </c>
      <c r="AN348"/>
      <c r="AO348" s="406">
        <f t="shared" ref="AO348:AQ348" si="514">(AO347+AO349)/2</f>
        <v>3.8</v>
      </c>
      <c r="AP348" s="407">
        <f t="shared" si="514"/>
        <v>73.87</v>
      </c>
      <c r="AQ348" s="405">
        <f t="shared" si="514"/>
        <v>0.56499999999999995</v>
      </c>
      <c r="AR348"/>
      <c r="AS348"/>
      <c r="AT348"/>
      <c r="AU348"/>
      <c r="AV348" s="202">
        <f>(AV345+AV346)/2</f>
        <v>13.582000000000001</v>
      </c>
      <c r="AW348" s="202">
        <f>(AW345+AW346)/2</f>
        <v>11.985499999999998</v>
      </c>
      <c r="AX348"/>
      <c r="AY348"/>
      <c r="AZ348"/>
      <c r="BA348"/>
      <c r="BB348"/>
      <c r="BC348"/>
      <c r="BD348" s="405">
        <f t="shared" ref="BD348:BF348" si="515">(BD347+BD349)/2</f>
        <v>31.015000000000001</v>
      </c>
      <c r="BE348" s="405">
        <f t="shared" si="515"/>
        <v>7.9</v>
      </c>
      <c r="BF348" s="405">
        <f t="shared" si="515"/>
        <v>12.8</v>
      </c>
    </row>
    <row r="349" spans="1:58" x14ac:dyDescent="0.25">
      <c r="A349" s="232">
        <v>40159</v>
      </c>
      <c r="B349" s="344">
        <v>6.34</v>
      </c>
      <c r="C349" s="344">
        <v>5.07</v>
      </c>
      <c r="D349"/>
      <c r="E349"/>
      <c r="F349"/>
      <c r="G349"/>
      <c r="H349"/>
      <c r="I349" s="344">
        <v>2.02</v>
      </c>
      <c r="J349"/>
      <c r="K349"/>
      <c r="L349"/>
      <c r="M349"/>
      <c r="N349" s="344">
        <v>51</v>
      </c>
      <c r="O349"/>
      <c r="P349"/>
      <c r="Q349"/>
      <c r="R349" s="347">
        <v>0</v>
      </c>
      <c r="S349" s="345">
        <v>0.85099999999999998</v>
      </c>
      <c r="T349"/>
      <c r="U349"/>
      <c r="V349" s="345">
        <v>9.7000000000000003E-2</v>
      </c>
      <c r="W349" s="345">
        <v>0.20300000000000001</v>
      </c>
      <c r="X349"/>
      <c r="Y349"/>
      <c r="Z349"/>
      <c r="AA349"/>
      <c r="AB349"/>
      <c r="AC349" s="344">
        <v>31.1</v>
      </c>
      <c r="AD349"/>
      <c r="AE349"/>
      <c r="AF349"/>
      <c r="AG349"/>
      <c r="AH349" s="347">
        <v>62.2</v>
      </c>
      <c r="AI349"/>
      <c r="AJ349" s="347">
        <v>23.9</v>
      </c>
      <c r="AK349"/>
      <c r="AL349" s="347">
        <v>6.8</v>
      </c>
      <c r="AM349" s="345">
        <v>6.3E-2</v>
      </c>
      <c r="AN349"/>
      <c r="AO349" s="347">
        <v>3.9</v>
      </c>
      <c r="AP349" s="344">
        <v>74.97</v>
      </c>
      <c r="AQ349" s="344">
        <v>0.63</v>
      </c>
      <c r="AR349"/>
      <c r="AS349"/>
      <c r="AT349"/>
      <c r="AU349"/>
      <c r="AV349" s="345">
        <v>14.03</v>
      </c>
      <c r="AW349" s="345">
        <v>12.82</v>
      </c>
      <c r="AX349"/>
      <c r="AY349"/>
      <c r="AZ349"/>
      <c r="BA349"/>
      <c r="BB349"/>
      <c r="BC349"/>
      <c r="BD349" s="344">
        <v>30.93</v>
      </c>
      <c r="BE349" s="344">
        <v>7.9</v>
      </c>
      <c r="BF349" s="344">
        <v>12.8</v>
      </c>
    </row>
    <row r="350" spans="1:58" x14ac:dyDescent="0.25">
      <c r="A350" s="232">
        <v>40160</v>
      </c>
      <c r="B350" s="344">
        <v>5.95</v>
      </c>
      <c r="C350" s="344">
        <v>5.15</v>
      </c>
      <c r="D350"/>
      <c r="E350"/>
      <c r="F350"/>
      <c r="G350"/>
      <c r="H350"/>
      <c r="I350" s="344">
        <v>1.98</v>
      </c>
      <c r="J350"/>
      <c r="K350"/>
      <c r="L350"/>
      <c r="M350"/>
      <c r="N350" s="344">
        <v>46</v>
      </c>
      <c r="O350"/>
      <c r="P350"/>
      <c r="Q350"/>
      <c r="R350" s="347">
        <v>0</v>
      </c>
      <c r="S350" s="345">
        <v>0.84599999999999997</v>
      </c>
      <c r="T350"/>
      <c r="U350"/>
      <c r="V350" s="345">
        <v>9.6000000000000002E-2</v>
      </c>
      <c r="W350" s="345">
        <v>0.39400000000000002</v>
      </c>
      <c r="X350"/>
      <c r="Y350"/>
      <c r="Z350"/>
      <c r="AA350"/>
      <c r="AB350"/>
      <c r="AC350" s="344">
        <v>39.700000000000003</v>
      </c>
      <c r="AD350"/>
      <c r="AE350"/>
      <c r="AF350"/>
      <c r="AG350"/>
      <c r="AH350" s="347">
        <v>79.599999999999994</v>
      </c>
      <c r="AI350"/>
      <c r="AJ350" s="347">
        <v>21.5</v>
      </c>
      <c r="AK350"/>
      <c r="AL350" s="347">
        <v>6.3</v>
      </c>
      <c r="AM350" s="345">
        <v>5.7000000000000002E-2</v>
      </c>
      <c r="AN350"/>
      <c r="AO350" s="347">
        <v>3.8</v>
      </c>
      <c r="AP350" s="344">
        <v>77</v>
      </c>
      <c r="AQ350" s="344">
        <v>0.86</v>
      </c>
      <c r="AR350"/>
      <c r="AS350"/>
      <c r="AT350"/>
      <c r="AU350"/>
      <c r="AV350" s="345">
        <v>13.436</v>
      </c>
      <c r="AW350" s="345">
        <v>12.321999999999999</v>
      </c>
      <c r="AX350"/>
      <c r="AY350"/>
      <c r="AZ350"/>
      <c r="BA350"/>
      <c r="BB350"/>
      <c r="BC350"/>
      <c r="BD350" s="344">
        <v>30.98</v>
      </c>
      <c r="BE350" s="344">
        <v>7.9</v>
      </c>
      <c r="BF350" s="344">
        <v>12.4</v>
      </c>
    </row>
    <row r="351" spans="1:58" x14ac:dyDescent="0.25">
      <c r="A351" s="232">
        <v>40161</v>
      </c>
      <c r="B351" s="344">
        <v>5.93</v>
      </c>
      <c r="C351" s="344">
        <v>5.0999999999999996</v>
      </c>
      <c r="D351"/>
      <c r="E351"/>
      <c r="F351"/>
      <c r="G351"/>
      <c r="H351"/>
      <c r="I351" s="344">
        <v>1.71</v>
      </c>
      <c r="J351"/>
      <c r="K351"/>
      <c r="L351"/>
      <c r="M351"/>
      <c r="N351" s="344">
        <v>44</v>
      </c>
      <c r="O351"/>
      <c r="P351"/>
      <c r="Q351"/>
      <c r="R351" s="347">
        <v>0</v>
      </c>
      <c r="S351" s="345">
        <v>0.78700000000000003</v>
      </c>
      <c r="T351"/>
      <c r="U351"/>
      <c r="V351" s="345">
        <v>0.23400000000000001</v>
      </c>
      <c r="W351" s="345">
        <v>0.36799999999999999</v>
      </c>
      <c r="X351"/>
      <c r="Y351"/>
      <c r="Z351"/>
      <c r="AA351"/>
      <c r="AB351"/>
      <c r="AC351" s="344">
        <v>46.7</v>
      </c>
      <c r="AD351"/>
      <c r="AE351"/>
      <c r="AF351"/>
      <c r="AG351"/>
      <c r="AH351" s="347">
        <v>93.5</v>
      </c>
      <c r="AI351"/>
      <c r="AJ351" s="347">
        <v>24.5</v>
      </c>
      <c r="AK351"/>
      <c r="AL351" s="347">
        <v>6.5</v>
      </c>
      <c r="AM351" s="345">
        <v>7.0999999999999994E-2</v>
      </c>
      <c r="AN351"/>
      <c r="AO351" s="347">
        <v>3.8</v>
      </c>
      <c r="AP351" s="344">
        <v>51.33</v>
      </c>
      <c r="AQ351" s="344">
        <v>0.17</v>
      </c>
      <c r="AR351"/>
      <c r="AS351"/>
      <c r="AT351"/>
      <c r="AU351"/>
      <c r="AV351" s="345">
        <v>13.5</v>
      </c>
      <c r="AW351" s="345">
        <v>12.39</v>
      </c>
      <c r="AX351"/>
      <c r="AY351"/>
      <c r="AZ351"/>
      <c r="BA351"/>
      <c r="BB351"/>
      <c r="BC351"/>
      <c r="BD351" s="344">
        <v>29.1</v>
      </c>
      <c r="BE351" s="344">
        <v>7.9</v>
      </c>
      <c r="BF351" s="344">
        <v>12.4</v>
      </c>
    </row>
    <row r="352" spans="1:58" x14ac:dyDescent="0.25">
      <c r="A352" s="232">
        <v>40162</v>
      </c>
      <c r="B352" s="405">
        <f t="shared" ref="B352:C352" si="516">(B350+B351)/2</f>
        <v>5.9399999999999995</v>
      </c>
      <c r="C352" s="405">
        <f t="shared" si="516"/>
        <v>5.125</v>
      </c>
      <c r="D352"/>
      <c r="E352"/>
      <c r="F352"/>
      <c r="G352"/>
      <c r="H352"/>
      <c r="I352" s="405">
        <f t="shared" ref="I352" si="517">(I350+I351)/2</f>
        <v>1.845</v>
      </c>
      <c r="J352"/>
      <c r="K352"/>
      <c r="L352"/>
      <c r="M352"/>
      <c r="N352" s="405">
        <f t="shared" ref="N352" si="518">(N350+N351)/2</f>
        <v>45</v>
      </c>
      <c r="O352"/>
      <c r="P352"/>
      <c r="Q352"/>
      <c r="R352" s="406">
        <f t="shared" ref="R352:S352" si="519">(R350+R351)/2</f>
        <v>0</v>
      </c>
      <c r="S352" s="407">
        <f t="shared" si="519"/>
        <v>0.8165</v>
      </c>
      <c r="T352"/>
      <c r="U352"/>
      <c r="V352" s="407">
        <f t="shared" ref="V352:W352" si="520">(V350+V351)/2</f>
        <v>0.16500000000000001</v>
      </c>
      <c r="W352" s="407">
        <f t="shared" si="520"/>
        <v>0.38100000000000001</v>
      </c>
      <c r="X352"/>
      <c r="Y352"/>
      <c r="Z352"/>
      <c r="AA352"/>
      <c r="AB352"/>
      <c r="AC352" s="405">
        <f t="shared" ref="AC352" si="521">(AC350+AC351)/2</f>
        <v>43.2</v>
      </c>
      <c r="AD352"/>
      <c r="AE352"/>
      <c r="AF352"/>
      <c r="AG352"/>
      <c r="AH352" s="406">
        <f t="shared" ref="AH352" si="522">(AH350+AH351)/2</f>
        <v>86.55</v>
      </c>
      <c r="AI352"/>
      <c r="AJ352" s="406">
        <f t="shared" ref="AJ352" si="523">(AJ351+AJ353)/2</f>
        <v>24.3</v>
      </c>
      <c r="AK352"/>
      <c r="AL352" s="406">
        <f t="shared" ref="AL352:AM352" si="524">(AL351+AL353)/2</f>
        <v>5.95</v>
      </c>
      <c r="AM352" s="407">
        <f t="shared" si="524"/>
        <v>6.9500000000000006E-2</v>
      </c>
      <c r="AN352"/>
      <c r="AO352" s="406">
        <f t="shared" ref="AO352:AQ352" si="525">(AO351+AO353)/2</f>
        <v>3.8499999999999996</v>
      </c>
      <c r="AP352" s="407">
        <f t="shared" si="525"/>
        <v>57.725000000000001</v>
      </c>
      <c r="AQ352" s="405">
        <f t="shared" si="525"/>
        <v>0.48500000000000004</v>
      </c>
      <c r="AR352"/>
      <c r="AS352"/>
      <c r="AT352"/>
      <c r="AU352"/>
      <c r="AV352" s="202">
        <f>(AV349+AV350)/2</f>
        <v>13.733000000000001</v>
      </c>
      <c r="AW352" s="202">
        <f>(AW349+AW350)/2</f>
        <v>12.571</v>
      </c>
      <c r="AX352"/>
      <c r="AY352"/>
      <c r="AZ352"/>
      <c r="BA352"/>
      <c r="BB352"/>
      <c r="BC352"/>
      <c r="BD352" s="405">
        <f t="shared" ref="BD352:BF352" si="526">(BD351+BD353)/2</f>
        <v>29.145000000000003</v>
      </c>
      <c r="BE352" s="405">
        <f t="shared" si="526"/>
        <v>7.9</v>
      </c>
      <c r="BF352" s="405">
        <f t="shared" si="526"/>
        <v>12.4</v>
      </c>
    </row>
    <row r="353" spans="1:58" x14ac:dyDescent="0.25">
      <c r="A353" s="232">
        <v>40163</v>
      </c>
      <c r="B353" s="344">
        <v>6.2</v>
      </c>
      <c r="C353" s="344">
        <v>5.0599999999999996</v>
      </c>
      <c r="D353"/>
      <c r="E353"/>
      <c r="F353"/>
      <c r="G353"/>
      <c r="H353"/>
      <c r="I353" s="344">
        <v>1.61</v>
      </c>
      <c r="J353"/>
      <c r="K353"/>
      <c r="L353"/>
      <c r="M353"/>
      <c r="N353" s="344">
        <v>46</v>
      </c>
      <c r="O353"/>
      <c r="P353"/>
      <c r="Q353"/>
      <c r="R353" s="347">
        <v>0</v>
      </c>
      <c r="S353" s="345">
        <v>0.72299999999999998</v>
      </c>
      <c r="T353"/>
      <c r="U353"/>
      <c r="V353" s="345">
        <v>0.114</v>
      </c>
      <c r="W353" s="345">
        <v>0.65</v>
      </c>
      <c r="X353"/>
      <c r="Y353"/>
      <c r="Z353"/>
      <c r="AA353"/>
      <c r="AB353"/>
      <c r="AC353" s="344">
        <v>34.299999999999997</v>
      </c>
      <c r="AD353"/>
      <c r="AE353"/>
      <c r="AF353"/>
      <c r="AG353"/>
      <c r="AH353" s="347">
        <v>68.599999999999994</v>
      </c>
      <c r="AI353"/>
      <c r="AJ353" s="347">
        <v>24.1</v>
      </c>
      <c r="AK353"/>
      <c r="AL353" s="347">
        <v>5.4</v>
      </c>
      <c r="AM353" s="345">
        <v>6.8000000000000005E-2</v>
      </c>
      <c r="AN353"/>
      <c r="AO353" s="347">
        <v>3.9</v>
      </c>
      <c r="AP353" s="344">
        <v>64.12</v>
      </c>
      <c r="AQ353" s="344">
        <v>0.8</v>
      </c>
      <c r="AR353"/>
      <c r="AS353"/>
      <c r="AT353"/>
      <c r="AU353"/>
      <c r="AV353" s="345">
        <v>14.154</v>
      </c>
      <c r="AW353" s="345">
        <v>12.074999999999999</v>
      </c>
      <c r="AX353"/>
      <c r="AY353"/>
      <c r="AZ353"/>
      <c r="BA353"/>
      <c r="BB353"/>
      <c r="BC353"/>
      <c r="BD353" s="344">
        <v>29.19</v>
      </c>
      <c r="BE353" s="344">
        <v>7.9</v>
      </c>
      <c r="BF353" s="344">
        <v>12.4</v>
      </c>
    </row>
    <row r="354" spans="1:58" x14ac:dyDescent="0.25">
      <c r="A354" s="232">
        <v>40164</v>
      </c>
      <c r="B354" s="344">
        <v>5.97</v>
      </c>
      <c r="C354" s="405">
        <v>5.21</v>
      </c>
      <c r="D354"/>
      <c r="E354"/>
      <c r="F354"/>
      <c r="G354"/>
      <c r="H354"/>
      <c r="I354" s="344">
        <v>1.68</v>
      </c>
      <c r="J354"/>
      <c r="K354"/>
      <c r="L354"/>
      <c r="M354"/>
      <c r="N354" s="344">
        <v>54</v>
      </c>
      <c r="O354"/>
      <c r="P354"/>
      <c r="Q354"/>
      <c r="R354" s="347">
        <v>1</v>
      </c>
      <c r="S354" s="345">
        <v>0.72599999999999998</v>
      </c>
      <c r="T354"/>
      <c r="U354"/>
      <c r="V354" s="345">
        <v>0.27300000000000002</v>
      </c>
      <c r="W354" s="345">
        <v>0.878</v>
      </c>
      <c r="X354"/>
      <c r="Y354"/>
      <c r="Z354"/>
      <c r="AA354"/>
      <c r="AB354"/>
      <c r="AC354" s="344">
        <v>35.4</v>
      </c>
      <c r="AD354"/>
      <c r="AE354"/>
      <c r="AF354"/>
      <c r="AG354"/>
      <c r="AH354" s="347">
        <v>70.8</v>
      </c>
      <c r="AI354"/>
      <c r="AJ354" s="347">
        <v>24.4</v>
      </c>
      <c r="AK354"/>
      <c r="AL354" s="347">
        <v>6</v>
      </c>
      <c r="AM354" s="345">
        <v>8.8999999999999996E-2</v>
      </c>
      <c r="AN354"/>
      <c r="AO354" s="347">
        <v>3.8</v>
      </c>
      <c r="AP354" s="344">
        <v>57.33</v>
      </c>
      <c r="AQ354" s="344">
        <v>0.39</v>
      </c>
      <c r="AR354"/>
      <c r="AS354"/>
      <c r="AT354"/>
      <c r="AU354"/>
      <c r="AV354" s="345">
        <v>12.76</v>
      </c>
      <c r="AW354" s="345">
        <v>12.56</v>
      </c>
      <c r="AX354"/>
      <c r="AY354"/>
      <c r="AZ354"/>
      <c r="BA354"/>
      <c r="BB354"/>
      <c r="BC354"/>
      <c r="BD354" s="405">
        <f>(BD353+BD355)/2</f>
        <v>30.32</v>
      </c>
      <c r="BE354" s="344">
        <v>7.9</v>
      </c>
      <c r="BF354" s="344">
        <v>12.8</v>
      </c>
    </row>
    <row r="355" spans="1:58" x14ac:dyDescent="0.25">
      <c r="A355" s="232">
        <v>40165</v>
      </c>
      <c r="B355" s="344">
        <v>6.08</v>
      </c>
      <c r="C355" s="344">
        <v>5.03</v>
      </c>
      <c r="D355"/>
      <c r="E355"/>
      <c r="F355"/>
      <c r="G355"/>
      <c r="H355"/>
      <c r="I355" s="344">
        <v>1.58</v>
      </c>
      <c r="J355"/>
      <c r="K355"/>
      <c r="L355"/>
      <c r="M355"/>
      <c r="N355" s="344">
        <v>45</v>
      </c>
      <c r="O355"/>
      <c r="P355"/>
      <c r="Q355"/>
      <c r="R355" s="347">
        <v>0</v>
      </c>
      <c r="S355" s="345">
        <v>0.75800000000000001</v>
      </c>
      <c r="T355"/>
      <c r="U355"/>
      <c r="V355" s="345">
        <v>0.105</v>
      </c>
      <c r="W355" s="345">
        <v>1.123</v>
      </c>
      <c r="X355"/>
      <c r="Y355"/>
      <c r="Z355"/>
      <c r="AA355"/>
      <c r="AB355"/>
      <c r="AC355" s="344">
        <v>39.200000000000003</v>
      </c>
      <c r="AD355"/>
      <c r="AE355"/>
      <c r="AF355"/>
      <c r="AG355"/>
      <c r="AH355" s="347">
        <v>78.5</v>
      </c>
      <c r="AI355"/>
      <c r="AJ355" s="347">
        <v>22.7</v>
      </c>
      <c r="AK355"/>
      <c r="AL355" s="347">
        <v>6.2</v>
      </c>
      <c r="AM355" s="345">
        <v>7.1999999999999995E-2</v>
      </c>
      <c r="AN355"/>
      <c r="AO355" s="347">
        <v>3.9</v>
      </c>
      <c r="AP355" s="344">
        <v>55.87</v>
      </c>
      <c r="AQ355" s="344">
        <v>0.63</v>
      </c>
      <c r="AR355"/>
      <c r="AS355"/>
      <c r="AT355"/>
      <c r="AU355"/>
      <c r="AV355" s="345">
        <v>12.56</v>
      </c>
      <c r="AW355" s="345">
        <v>11.49</v>
      </c>
      <c r="AX355"/>
      <c r="AY355"/>
      <c r="AZ355"/>
      <c r="BA355"/>
      <c r="BB355"/>
      <c r="BC355"/>
      <c r="BD355" s="344">
        <v>31.45</v>
      </c>
      <c r="BE355" s="344">
        <v>8.1</v>
      </c>
      <c r="BF355" s="344">
        <v>13.4</v>
      </c>
    </row>
    <row r="356" spans="1:58" x14ac:dyDescent="0.25">
      <c r="A356" s="232">
        <v>40166</v>
      </c>
      <c r="B356" s="344">
        <v>6.14</v>
      </c>
      <c r="C356" s="344">
        <v>5.32</v>
      </c>
      <c r="D356"/>
      <c r="E356"/>
      <c r="F356"/>
      <c r="G356"/>
      <c r="H356"/>
      <c r="I356" s="344">
        <v>1.79</v>
      </c>
      <c r="J356"/>
      <c r="K356"/>
      <c r="L356"/>
      <c r="M356"/>
      <c r="N356" s="344">
        <v>45</v>
      </c>
      <c r="O356"/>
      <c r="P356"/>
      <c r="Q356"/>
      <c r="R356" s="347">
        <v>0</v>
      </c>
      <c r="S356" s="345">
        <v>0.68899999999999995</v>
      </c>
      <c r="T356"/>
      <c r="U356"/>
      <c r="V356" s="345">
        <v>0.111</v>
      </c>
      <c r="W356" s="345">
        <v>0.54500000000000004</v>
      </c>
      <c r="X356"/>
      <c r="Y356"/>
      <c r="Z356"/>
      <c r="AA356"/>
      <c r="AB356"/>
      <c r="AC356" s="344">
        <v>39.6</v>
      </c>
      <c r="AD356"/>
      <c r="AE356"/>
      <c r="AF356"/>
      <c r="AG356"/>
      <c r="AH356" s="347">
        <v>79.2</v>
      </c>
      <c r="AI356"/>
      <c r="AJ356" s="347">
        <v>24.4</v>
      </c>
      <c r="AK356"/>
      <c r="AL356" s="347">
        <v>6.9</v>
      </c>
      <c r="AM356" s="345">
        <v>0.20100000000000001</v>
      </c>
      <c r="AN356"/>
      <c r="AO356" s="347">
        <v>3.8</v>
      </c>
      <c r="AP356" s="344">
        <v>53.25</v>
      </c>
      <c r="AQ356" s="344">
        <v>0.36</v>
      </c>
      <c r="AR356"/>
      <c r="AS356"/>
      <c r="AT356"/>
      <c r="AU356"/>
      <c r="AV356" s="345">
        <v>12.427</v>
      </c>
      <c r="AW356" s="345">
        <v>11.243</v>
      </c>
      <c r="AX356"/>
      <c r="AY356"/>
      <c r="AZ356"/>
      <c r="BA356"/>
      <c r="BB356"/>
      <c r="BC356"/>
      <c r="BD356" s="344">
        <v>31.92</v>
      </c>
      <c r="BE356" s="344">
        <v>8.1</v>
      </c>
      <c r="BF356" s="344">
        <v>11.5</v>
      </c>
    </row>
    <row r="357" spans="1:58" x14ac:dyDescent="0.25">
      <c r="A357" s="232">
        <v>40167</v>
      </c>
      <c r="B357" s="344">
        <v>6.19</v>
      </c>
      <c r="C357" s="344">
        <v>5.12</v>
      </c>
      <c r="D357"/>
      <c r="E357"/>
      <c r="F357"/>
      <c r="G357"/>
      <c r="H357"/>
      <c r="I357" s="344">
        <v>1.86</v>
      </c>
      <c r="J357"/>
      <c r="K357"/>
      <c r="L357"/>
      <c r="M357"/>
      <c r="N357" s="344">
        <v>44</v>
      </c>
      <c r="O357"/>
      <c r="P357"/>
      <c r="Q357"/>
      <c r="R357" s="347">
        <v>0</v>
      </c>
      <c r="S357" s="345">
        <v>0.74399999999999999</v>
      </c>
      <c r="T357"/>
      <c r="U357"/>
      <c r="V357" s="345">
        <v>0.16600000000000001</v>
      </c>
      <c r="W357" s="345">
        <v>0.93899999999999995</v>
      </c>
      <c r="X357"/>
      <c r="Y357"/>
      <c r="Z357"/>
      <c r="AA357"/>
      <c r="AB357"/>
      <c r="AC357" s="344">
        <v>37.1</v>
      </c>
      <c r="AD357"/>
      <c r="AE357"/>
      <c r="AF357"/>
      <c r="AG357"/>
      <c r="AH357" s="347">
        <v>74.2</v>
      </c>
      <c r="AI357"/>
      <c r="AJ357" s="347">
        <v>23.2</v>
      </c>
      <c r="AK357"/>
      <c r="AL357" s="347">
        <v>3.7</v>
      </c>
      <c r="AM357" s="345">
        <v>7.1999999999999995E-2</v>
      </c>
      <c r="AN357"/>
      <c r="AO357" s="347">
        <v>3.7</v>
      </c>
      <c r="AP357" s="344">
        <v>53.89</v>
      </c>
      <c r="AQ357" s="344">
        <v>0.27</v>
      </c>
      <c r="AR357"/>
      <c r="AS357"/>
      <c r="AT357"/>
      <c r="AU357"/>
      <c r="AV357" s="345">
        <v>12.662000000000001</v>
      </c>
      <c r="AW357" s="345">
        <v>11.444000000000001</v>
      </c>
      <c r="AX357"/>
      <c r="AY357"/>
      <c r="AZ357"/>
      <c r="BA357"/>
      <c r="BB357"/>
      <c r="BC357"/>
      <c r="BD357" s="344">
        <v>31.92</v>
      </c>
      <c r="BE357" s="344">
        <v>6.8</v>
      </c>
      <c r="BF357" s="344">
        <v>8.8000000000000007</v>
      </c>
    </row>
    <row r="358" spans="1:58" x14ac:dyDescent="0.25">
      <c r="A358" s="232">
        <v>40168</v>
      </c>
      <c r="B358" s="344">
        <v>6.14</v>
      </c>
      <c r="C358" s="344">
        <v>5.12</v>
      </c>
      <c r="D358"/>
      <c r="E358"/>
      <c r="F358"/>
      <c r="G358"/>
      <c r="H358"/>
      <c r="I358" s="344">
        <v>1.88</v>
      </c>
      <c r="J358"/>
      <c r="K358"/>
      <c r="L358"/>
      <c r="M358"/>
      <c r="N358" s="344">
        <v>46</v>
      </c>
      <c r="O358"/>
      <c r="P358"/>
      <c r="Q358"/>
      <c r="R358" s="347">
        <v>0</v>
      </c>
      <c r="S358" s="345">
        <v>0.75700000000000001</v>
      </c>
      <c r="T358"/>
      <c r="U358"/>
      <c r="V358" s="345">
        <v>7.9000000000000001E-2</v>
      </c>
      <c r="W358" s="345">
        <v>0.155</v>
      </c>
      <c r="X358"/>
      <c r="Y358"/>
      <c r="Z358"/>
      <c r="AA358"/>
      <c r="AB358"/>
      <c r="AC358" s="344">
        <v>35.6</v>
      </c>
      <c r="AD358"/>
      <c r="AE358"/>
      <c r="AF358"/>
      <c r="AG358"/>
      <c r="AH358" s="347">
        <v>71.2</v>
      </c>
      <c r="AI358"/>
      <c r="AJ358" s="347">
        <v>24.4</v>
      </c>
      <c r="AK358"/>
      <c r="AL358" s="347">
        <v>6.4</v>
      </c>
      <c r="AM358" s="345">
        <v>8.4000000000000005E-2</v>
      </c>
      <c r="AN358"/>
      <c r="AO358" s="347">
        <v>3.7</v>
      </c>
      <c r="AP358" s="344">
        <v>55.13</v>
      </c>
      <c r="AQ358" s="344">
        <v>0.28999999999999998</v>
      </c>
      <c r="AR358"/>
      <c r="AS358"/>
      <c r="AT358"/>
      <c r="AU358"/>
      <c r="AV358" s="345">
        <v>12.61</v>
      </c>
      <c r="AW358" s="345">
        <v>11.52</v>
      </c>
      <c r="AX358"/>
      <c r="AY358"/>
      <c r="AZ358"/>
      <c r="BA358"/>
      <c r="BB358"/>
      <c r="BC358"/>
      <c r="BD358" s="344">
        <v>30.77</v>
      </c>
      <c r="BE358" s="344">
        <v>6.8</v>
      </c>
      <c r="BF358" s="344">
        <v>7.8</v>
      </c>
    </row>
    <row r="359" spans="1:58" x14ac:dyDescent="0.25">
      <c r="A359" s="232">
        <v>40169</v>
      </c>
      <c r="B359" s="405">
        <f t="shared" ref="B359:C359" si="527">(B357+B358)/2</f>
        <v>6.165</v>
      </c>
      <c r="C359" s="405">
        <f t="shared" si="527"/>
        <v>5.12</v>
      </c>
      <c r="D359"/>
      <c r="E359"/>
      <c r="F359"/>
      <c r="G359"/>
      <c r="H359"/>
      <c r="I359" s="405">
        <f t="shared" ref="I359" si="528">(I357+I358)/2</f>
        <v>1.87</v>
      </c>
      <c r="J359"/>
      <c r="K359"/>
      <c r="L359"/>
      <c r="M359"/>
      <c r="N359" s="405">
        <f t="shared" ref="N359" si="529">(N357+N358)/2</f>
        <v>45</v>
      </c>
      <c r="O359"/>
      <c r="P359"/>
      <c r="Q359"/>
      <c r="R359" s="406">
        <f t="shared" ref="R359:S359" si="530">(R357+R358)/2</f>
        <v>0</v>
      </c>
      <c r="S359" s="407">
        <f t="shared" si="530"/>
        <v>0.75049999999999994</v>
      </c>
      <c r="T359"/>
      <c r="U359"/>
      <c r="V359" s="407">
        <f t="shared" ref="V359:W359" si="531">(V357+V358)/2</f>
        <v>0.1225</v>
      </c>
      <c r="W359" s="407">
        <f t="shared" si="531"/>
        <v>0.54699999999999993</v>
      </c>
      <c r="X359"/>
      <c r="Y359"/>
      <c r="Z359"/>
      <c r="AA359"/>
      <c r="AB359"/>
      <c r="AC359" s="405">
        <f t="shared" ref="AC359" si="532">(AC357+AC358)/2</f>
        <v>36.35</v>
      </c>
      <c r="AD359"/>
      <c r="AE359"/>
      <c r="AF359"/>
      <c r="AG359"/>
      <c r="AH359" s="406">
        <f t="shared" ref="AH359" si="533">(AH357+AH358)/2</f>
        <v>72.7</v>
      </c>
      <c r="AI359"/>
      <c r="AJ359" s="406">
        <f t="shared" ref="AJ359" si="534">(AJ358+AJ360)/2</f>
        <v>23.75</v>
      </c>
      <c r="AK359"/>
      <c r="AL359" s="406">
        <f t="shared" ref="AL359:AM359" si="535">(AL358+AL360)/2</f>
        <v>5.4</v>
      </c>
      <c r="AM359" s="407">
        <f t="shared" si="535"/>
        <v>4.5500000000000006E-2</v>
      </c>
      <c r="AN359"/>
      <c r="AO359" s="406">
        <f t="shared" ref="AO359:AQ359" si="536">(AO358+AO360)/2</f>
        <v>3.6500000000000004</v>
      </c>
      <c r="AP359" s="407">
        <f t="shared" si="536"/>
        <v>56.980000000000004</v>
      </c>
      <c r="AQ359" s="405">
        <f t="shared" si="536"/>
        <v>0.38500000000000001</v>
      </c>
      <c r="AR359"/>
      <c r="AS359"/>
      <c r="AT359"/>
      <c r="AU359"/>
      <c r="AV359" s="202">
        <f>(AV356+AV357)/2</f>
        <v>12.544499999999999</v>
      </c>
      <c r="AW359" s="202">
        <f>(AW356+AW357)/2</f>
        <v>11.343500000000001</v>
      </c>
      <c r="AX359"/>
      <c r="AY359"/>
      <c r="AZ359"/>
      <c r="BA359"/>
      <c r="BB359"/>
      <c r="BC359"/>
      <c r="BD359" s="405">
        <f t="shared" ref="BD359:BF359" si="537">(BD358+BD360)/2</f>
        <v>31.344999999999999</v>
      </c>
      <c r="BE359" s="405">
        <f t="shared" si="537"/>
        <v>6.8</v>
      </c>
      <c r="BF359" s="405">
        <f t="shared" si="537"/>
        <v>7.8</v>
      </c>
    </row>
    <row r="360" spans="1:58" x14ac:dyDescent="0.25">
      <c r="A360" s="232">
        <v>40170</v>
      </c>
      <c r="B360" s="344">
        <v>6.46</v>
      </c>
      <c r="C360" s="344">
        <v>4.9400000000000004</v>
      </c>
      <c r="D360"/>
      <c r="E360"/>
      <c r="F360"/>
      <c r="G360"/>
      <c r="H360"/>
      <c r="I360" s="344">
        <v>1.79</v>
      </c>
      <c r="J360"/>
      <c r="K360"/>
      <c r="L360"/>
      <c r="M360"/>
      <c r="N360" s="344">
        <v>43</v>
      </c>
      <c r="O360"/>
      <c r="P360"/>
      <c r="Q360"/>
      <c r="R360" s="347">
        <v>0</v>
      </c>
      <c r="S360" s="345">
        <v>0.77500000000000002</v>
      </c>
      <c r="T360"/>
      <c r="U360"/>
      <c r="V360" s="345">
        <v>0.45400000000000001</v>
      </c>
      <c r="W360" s="345">
        <v>0.83699999999999997</v>
      </c>
      <c r="X360"/>
      <c r="Y360"/>
      <c r="Z360"/>
      <c r="AA360"/>
      <c r="AB360"/>
      <c r="AC360" s="344">
        <v>40.6</v>
      </c>
      <c r="AD360"/>
      <c r="AE360"/>
      <c r="AF360"/>
      <c r="AG360"/>
      <c r="AH360" s="347">
        <v>81.2</v>
      </c>
      <c r="AI360"/>
      <c r="AJ360" s="347">
        <v>23.1</v>
      </c>
      <c r="AK360"/>
      <c r="AL360" s="347">
        <v>4.4000000000000004</v>
      </c>
      <c r="AM360" s="345">
        <v>7.0000000000000001E-3</v>
      </c>
      <c r="AN360"/>
      <c r="AO360" s="347">
        <v>3.6</v>
      </c>
      <c r="AP360" s="344">
        <v>58.83</v>
      </c>
      <c r="AQ360" s="344">
        <v>0.48</v>
      </c>
      <c r="AR360"/>
      <c r="AS360"/>
      <c r="AT360"/>
      <c r="AU360"/>
      <c r="AV360" s="345">
        <v>14.856</v>
      </c>
      <c r="AW360" s="345">
        <v>11.257</v>
      </c>
      <c r="AX360"/>
      <c r="AY360"/>
      <c r="AZ360"/>
      <c r="BA360"/>
      <c r="BB360"/>
      <c r="BC360"/>
      <c r="BD360" s="344">
        <v>31.92</v>
      </c>
      <c r="BE360" s="344">
        <v>6.8</v>
      </c>
      <c r="BF360" s="344">
        <v>7.8</v>
      </c>
    </row>
    <row r="361" spans="1:58" x14ac:dyDescent="0.25">
      <c r="A361" s="232">
        <v>40171</v>
      </c>
      <c r="B361" s="344">
        <v>6.11</v>
      </c>
      <c r="C361" s="405">
        <v>5.2</v>
      </c>
      <c r="D361"/>
      <c r="E361"/>
      <c r="F361"/>
      <c r="G361"/>
      <c r="H361"/>
      <c r="I361" s="344">
        <v>1.95</v>
      </c>
      <c r="J361"/>
      <c r="K361"/>
      <c r="L361"/>
      <c r="M361"/>
      <c r="N361" s="344">
        <v>44</v>
      </c>
      <c r="O361"/>
      <c r="P361"/>
      <c r="Q361"/>
      <c r="R361" s="347">
        <v>0</v>
      </c>
      <c r="S361" s="345">
        <v>0.76100000000000001</v>
      </c>
      <c r="T361"/>
      <c r="U361"/>
      <c r="V361" s="345">
        <v>0.113</v>
      </c>
      <c r="W361" s="345">
        <v>0.51900000000000002</v>
      </c>
      <c r="X361"/>
      <c r="Y361"/>
      <c r="Z361"/>
      <c r="AA361"/>
      <c r="AB361"/>
      <c r="AC361" s="344">
        <v>34.1</v>
      </c>
      <c r="AD361"/>
      <c r="AE361"/>
      <c r="AF361"/>
      <c r="AG361"/>
      <c r="AH361" s="347">
        <v>68.3</v>
      </c>
      <c r="AI361"/>
      <c r="AJ361" s="347">
        <v>24.3</v>
      </c>
      <c r="AK361"/>
      <c r="AL361" s="347">
        <v>5.2</v>
      </c>
      <c r="AM361" s="345">
        <v>9.1999999999999998E-2</v>
      </c>
      <c r="AN361"/>
      <c r="AO361" s="347">
        <v>3.8</v>
      </c>
      <c r="AP361" s="344">
        <v>57.83</v>
      </c>
      <c r="AQ361" s="344">
        <v>0.3</v>
      </c>
      <c r="AR361"/>
      <c r="AS361"/>
      <c r="AT361"/>
      <c r="AU361"/>
      <c r="AV361" s="345">
        <v>14.744999999999999</v>
      </c>
      <c r="AW361" s="345">
        <v>11.645</v>
      </c>
      <c r="AX361"/>
      <c r="AY361"/>
      <c r="AZ361"/>
      <c r="BA361"/>
      <c r="BB361"/>
      <c r="BC361"/>
      <c r="BD361" s="344">
        <v>31.45</v>
      </c>
      <c r="BE361" s="344">
        <v>6.4</v>
      </c>
      <c r="BF361" s="344">
        <v>7.6</v>
      </c>
    </row>
    <row r="362" spans="1:58" x14ac:dyDescent="0.25">
      <c r="A362" s="232">
        <v>40172</v>
      </c>
      <c r="B362" s="344">
        <v>6.09</v>
      </c>
      <c r="C362" s="344">
        <v>5.41</v>
      </c>
      <c r="D362"/>
      <c r="E362"/>
      <c r="F362"/>
      <c r="G362"/>
      <c r="H362"/>
      <c r="I362" s="344">
        <v>1.85</v>
      </c>
      <c r="J362"/>
      <c r="K362"/>
      <c r="L362"/>
      <c r="M362"/>
      <c r="N362" s="344">
        <v>43</v>
      </c>
      <c r="O362"/>
      <c r="P362"/>
      <c r="Q362"/>
      <c r="R362" s="347">
        <v>0</v>
      </c>
      <c r="S362" s="345">
        <v>0.69099999999999995</v>
      </c>
      <c r="T362"/>
      <c r="U362"/>
      <c r="V362" s="345">
        <v>9.8000000000000004E-2</v>
      </c>
      <c r="W362" s="345">
        <v>0.16700000000000001</v>
      </c>
      <c r="X362"/>
      <c r="Y362"/>
      <c r="Z362"/>
      <c r="AA362"/>
      <c r="AB362"/>
      <c r="AC362" s="344">
        <v>30.4</v>
      </c>
      <c r="AD362"/>
      <c r="AE362"/>
      <c r="AF362"/>
      <c r="AG362"/>
      <c r="AH362" s="347">
        <v>60.8</v>
      </c>
      <c r="AI362"/>
      <c r="AJ362" s="347">
        <v>21.8</v>
      </c>
      <c r="AK362"/>
      <c r="AL362" s="347">
        <v>6</v>
      </c>
      <c r="AM362" s="345">
        <v>6.3E-2</v>
      </c>
      <c r="AN362"/>
      <c r="AO362" s="347">
        <v>3.7</v>
      </c>
      <c r="AP362" s="344">
        <v>54.93</v>
      </c>
      <c r="AQ362" s="344">
        <v>0.31</v>
      </c>
      <c r="AR362"/>
      <c r="AS362"/>
      <c r="AT362"/>
      <c r="AU362"/>
      <c r="AV362" s="345">
        <v>15.94</v>
      </c>
      <c r="AW362" s="345">
        <v>11.52</v>
      </c>
      <c r="AX362"/>
      <c r="AY362"/>
      <c r="AZ362"/>
      <c r="BA362"/>
      <c r="BB362"/>
      <c r="BC362"/>
      <c r="BD362" s="344">
        <v>30.67</v>
      </c>
      <c r="BE362" s="344">
        <v>6.2</v>
      </c>
      <c r="BF362" s="344">
        <v>7.4</v>
      </c>
    </row>
    <row r="363" spans="1:58" x14ac:dyDescent="0.25">
      <c r="A363" s="232">
        <v>40173</v>
      </c>
      <c r="B363" s="405">
        <f t="shared" ref="B363:C363" si="538">(B361+B362)/2</f>
        <v>6.1</v>
      </c>
      <c r="C363" s="405">
        <f t="shared" si="538"/>
        <v>5.3049999999999997</v>
      </c>
      <c r="D363"/>
      <c r="E363"/>
      <c r="F363"/>
      <c r="G363"/>
      <c r="H363"/>
      <c r="I363" s="405">
        <f t="shared" ref="I363" si="539">(I361+I362)/2</f>
        <v>1.9</v>
      </c>
      <c r="J363"/>
      <c r="K363"/>
      <c r="L363"/>
      <c r="M363"/>
      <c r="N363" s="405">
        <f t="shared" ref="N363" si="540">(N361+N362)/2</f>
        <v>43.5</v>
      </c>
      <c r="O363"/>
      <c r="P363"/>
      <c r="Q363"/>
      <c r="R363" s="406">
        <f t="shared" ref="R363:S363" si="541">(R361+R362)/2</f>
        <v>0</v>
      </c>
      <c r="S363" s="407">
        <f t="shared" si="541"/>
        <v>0.72599999999999998</v>
      </c>
      <c r="T363"/>
      <c r="U363"/>
      <c r="V363" s="407">
        <f t="shared" ref="V363:W363" si="542">(V361+V362)/2</f>
        <v>0.10550000000000001</v>
      </c>
      <c r="W363" s="407">
        <f t="shared" si="542"/>
        <v>0.34300000000000003</v>
      </c>
      <c r="X363"/>
      <c r="Y363"/>
      <c r="Z363"/>
      <c r="AA363"/>
      <c r="AB363"/>
      <c r="AC363" s="405">
        <f t="shared" ref="AC363" si="543">(AC361+AC362)/2</f>
        <v>32.25</v>
      </c>
      <c r="AD363"/>
      <c r="AE363"/>
      <c r="AF363"/>
      <c r="AG363"/>
      <c r="AH363" s="406">
        <f t="shared" ref="AH363" si="544">(AH361+AH362)/2</f>
        <v>64.55</v>
      </c>
      <c r="AI363"/>
      <c r="AJ363" s="406">
        <f t="shared" ref="AJ363" si="545">(AJ362+AJ364)/2</f>
        <v>22.6</v>
      </c>
      <c r="AK363"/>
      <c r="AL363" s="406">
        <f t="shared" ref="AL363:AM363" si="546">(AL362+AL364)/2</f>
        <v>6.35</v>
      </c>
      <c r="AM363" s="407">
        <f t="shared" si="546"/>
        <v>5.7499999999999996E-2</v>
      </c>
      <c r="AN363"/>
      <c r="AO363" s="406">
        <f t="shared" ref="AO363:AQ363" si="547">(AO362+AO364)/2</f>
        <v>3.6500000000000004</v>
      </c>
      <c r="AP363" s="407">
        <f t="shared" si="547"/>
        <v>52.45</v>
      </c>
      <c r="AQ363" s="405">
        <f t="shared" si="547"/>
        <v>0.30499999999999999</v>
      </c>
      <c r="AR363"/>
      <c r="AS363"/>
      <c r="AT363"/>
      <c r="AU363"/>
      <c r="AV363" s="202">
        <f>(AV360+AV361)/2</f>
        <v>14.8005</v>
      </c>
      <c r="AW363" s="202">
        <f>(AW360+AW361)/2</f>
        <v>11.451000000000001</v>
      </c>
      <c r="AX363"/>
      <c r="AY363"/>
      <c r="AZ363"/>
      <c r="BA363"/>
      <c r="BB363"/>
      <c r="BC363"/>
      <c r="BD363" s="405">
        <f t="shared" ref="BD363:BF363" si="548">(BD362+BD364)/2</f>
        <v>30.94</v>
      </c>
      <c r="BE363" s="405">
        <f t="shared" si="548"/>
        <v>6.1</v>
      </c>
      <c r="BF363" s="405">
        <f t="shared" si="548"/>
        <v>7.4</v>
      </c>
    </row>
    <row r="364" spans="1:58" x14ac:dyDescent="0.25">
      <c r="A364" s="232">
        <v>40174</v>
      </c>
      <c r="B364" s="344">
        <v>6.22</v>
      </c>
      <c r="C364" s="344">
        <v>5.42</v>
      </c>
      <c r="D364"/>
      <c r="E364"/>
      <c r="F364"/>
      <c r="G364"/>
      <c r="H364"/>
      <c r="I364" s="344">
        <v>1.84</v>
      </c>
      <c r="J364"/>
      <c r="K364"/>
      <c r="L364"/>
      <c r="M364"/>
      <c r="N364" s="344">
        <v>52</v>
      </c>
      <c r="O364"/>
      <c r="P364"/>
      <c r="Q364"/>
      <c r="R364" s="347">
        <v>0</v>
      </c>
      <c r="S364" s="345">
        <v>0.65600000000000003</v>
      </c>
      <c r="T364"/>
      <c r="U364"/>
      <c r="V364" s="345">
        <v>8.1000000000000003E-2</v>
      </c>
      <c r="W364" s="345">
        <v>1.1240000000000001</v>
      </c>
      <c r="X364"/>
      <c r="Y364"/>
      <c r="Z364"/>
      <c r="AA364"/>
      <c r="AB364"/>
      <c r="AC364" s="344">
        <v>32.1</v>
      </c>
      <c r="AD364"/>
      <c r="AE364"/>
      <c r="AF364"/>
      <c r="AG364"/>
      <c r="AH364" s="347">
        <v>74.2</v>
      </c>
      <c r="AI364"/>
      <c r="AJ364" s="347">
        <v>23.4</v>
      </c>
      <c r="AK364"/>
      <c r="AL364" s="347">
        <v>6.7</v>
      </c>
      <c r="AM364" s="345">
        <v>5.1999999999999998E-2</v>
      </c>
      <c r="AN364"/>
      <c r="AO364" s="347">
        <v>3.6</v>
      </c>
      <c r="AP364" s="344">
        <v>49.97</v>
      </c>
      <c r="AQ364" s="344">
        <v>0.3</v>
      </c>
      <c r="AR364"/>
      <c r="AS364"/>
      <c r="AT364"/>
      <c r="AU364"/>
      <c r="AV364" s="345">
        <v>14.946999999999999</v>
      </c>
      <c r="AW364" s="345">
        <v>10.589</v>
      </c>
      <c r="AX364"/>
      <c r="AY364"/>
      <c r="AZ364"/>
      <c r="BA364"/>
      <c r="BB364"/>
      <c r="BC364"/>
      <c r="BD364" s="344">
        <v>31.21</v>
      </c>
      <c r="BE364" s="344">
        <v>6</v>
      </c>
      <c r="BF364" s="344">
        <v>7.4</v>
      </c>
    </row>
    <row r="365" spans="1:58" x14ac:dyDescent="0.25">
      <c r="A365" s="232">
        <v>40175</v>
      </c>
      <c r="B365" s="344">
        <v>6.03</v>
      </c>
      <c r="C365" s="344">
        <v>5.61</v>
      </c>
      <c r="D365"/>
      <c r="E365"/>
      <c r="F365"/>
      <c r="G365"/>
      <c r="H365"/>
      <c r="I365" s="344">
        <v>1.85</v>
      </c>
      <c r="J365"/>
      <c r="K365"/>
      <c r="L365"/>
      <c r="M365"/>
      <c r="N365" s="344">
        <v>50</v>
      </c>
      <c r="O365"/>
      <c r="P365"/>
      <c r="Q365"/>
      <c r="R365" s="347">
        <v>0</v>
      </c>
      <c r="S365" s="345">
        <v>0.627</v>
      </c>
      <c r="T365"/>
      <c r="U365"/>
      <c r="V365" s="345">
        <v>9.0999999999999998E-2</v>
      </c>
      <c r="W365" s="345">
        <v>1.1339999999999999</v>
      </c>
      <c r="X365"/>
      <c r="Y365"/>
      <c r="Z365"/>
      <c r="AA365"/>
      <c r="AB365"/>
      <c r="AC365" s="344">
        <v>35.1</v>
      </c>
      <c r="AD365"/>
      <c r="AE365"/>
      <c r="AF365"/>
      <c r="AG365"/>
      <c r="AH365" s="347">
        <v>70.2</v>
      </c>
      <c r="AI365"/>
      <c r="AJ365" s="347">
        <v>24.4</v>
      </c>
      <c r="AK365"/>
      <c r="AL365" s="347">
        <v>6.2</v>
      </c>
      <c r="AM365" s="345">
        <v>6.8000000000000005E-2</v>
      </c>
      <c r="AN365"/>
      <c r="AO365" s="347">
        <v>3.6</v>
      </c>
      <c r="AP365" s="344">
        <v>55.41</v>
      </c>
      <c r="AQ365" s="344">
        <v>0.32</v>
      </c>
      <c r="AR365"/>
      <c r="AS365"/>
      <c r="AT365"/>
      <c r="AU365"/>
      <c r="AV365" s="345">
        <v>15.932</v>
      </c>
      <c r="AW365" s="345">
        <v>11.595000000000001</v>
      </c>
      <c r="AX365"/>
      <c r="AY365"/>
      <c r="AZ365"/>
      <c r="BA365"/>
      <c r="BB365"/>
      <c r="BC365"/>
      <c r="BD365" s="344">
        <v>30.94</v>
      </c>
      <c r="BE365" s="344">
        <v>6</v>
      </c>
      <c r="BF365" s="344">
        <v>7.2</v>
      </c>
    </row>
    <row r="366" spans="1:58" x14ac:dyDescent="0.25">
      <c r="A366" s="232">
        <v>40176</v>
      </c>
      <c r="B366" s="405">
        <f t="shared" ref="B366:C366" si="549">(B364+B365)/2</f>
        <v>6.125</v>
      </c>
      <c r="C366" s="405">
        <f t="shared" si="549"/>
        <v>5.5150000000000006</v>
      </c>
      <c r="D366"/>
      <c r="E366"/>
      <c r="F366"/>
      <c r="G366"/>
      <c r="H366"/>
      <c r="I366" s="405">
        <f t="shared" ref="I366" si="550">(I364+I365)/2</f>
        <v>1.8450000000000002</v>
      </c>
      <c r="J366"/>
      <c r="K366"/>
      <c r="L366"/>
      <c r="M366"/>
      <c r="N366" s="405">
        <f t="shared" ref="N366" si="551">(N364+N365)/2</f>
        <v>51</v>
      </c>
      <c r="O366"/>
      <c r="P366"/>
      <c r="Q366"/>
      <c r="R366" s="406">
        <f t="shared" ref="R366:S366" si="552">(R364+R365)/2</f>
        <v>0</v>
      </c>
      <c r="S366" s="407">
        <f t="shared" si="552"/>
        <v>0.64149999999999996</v>
      </c>
      <c r="T366"/>
      <c r="U366"/>
      <c r="V366" s="407">
        <f t="shared" ref="V366:W366" si="553">(V364+V365)/2</f>
        <v>8.5999999999999993E-2</v>
      </c>
      <c r="W366" s="407">
        <f t="shared" si="553"/>
        <v>1.129</v>
      </c>
      <c r="X366"/>
      <c r="Y366"/>
      <c r="Z366"/>
      <c r="AA366"/>
      <c r="AB366"/>
      <c r="AC366" s="405">
        <f t="shared" ref="AC366" si="554">(AC364+AC365)/2</f>
        <v>33.6</v>
      </c>
      <c r="AD366"/>
      <c r="AE366"/>
      <c r="AF366"/>
      <c r="AG366"/>
      <c r="AH366" s="406">
        <f t="shared" ref="AH366" si="555">(AH364+AH365)/2</f>
        <v>72.2</v>
      </c>
      <c r="AI366"/>
      <c r="AJ366" s="406">
        <f>(AJ365+AJ367)/2</f>
        <v>23.4</v>
      </c>
      <c r="AK366"/>
      <c r="AL366" s="406">
        <f>(AL365+AL367)/2</f>
        <v>6.1</v>
      </c>
      <c r="AM366" s="407">
        <f>(AM365+AM367)/2</f>
        <v>8.2500000000000004E-2</v>
      </c>
      <c r="AN366"/>
      <c r="AO366" s="406">
        <f>(AO365+AO367)/2</f>
        <v>3.6500000000000004</v>
      </c>
      <c r="AP366" s="344">
        <v>50.12</v>
      </c>
      <c r="AQ366" s="344">
        <v>0.27</v>
      </c>
      <c r="AR366"/>
      <c r="AS366"/>
      <c r="AT366"/>
      <c r="AU366"/>
      <c r="AV366" s="345">
        <v>15.135</v>
      </c>
      <c r="AW366" s="345">
        <v>10.672000000000001</v>
      </c>
      <c r="AX366"/>
      <c r="AY366"/>
      <c r="AZ366"/>
      <c r="BA366"/>
      <c r="BB366"/>
      <c r="BC366"/>
      <c r="BD366" s="405">
        <f>(BD365+BD367)/2</f>
        <v>30.655000000000001</v>
      </c>
      <c r="BE366" s="344">
        <v>6</v>
      </c>
      <c r="BF366" s="344">
        <v>7</v>
      </c>
    </row>
    <row r="367" spans="1:58" x14ac:dyDescent="0.25">
      <c r="A367" s="232">
        <v>40177</v>
      </c>
      <c r="B367" s="344">
        <v>6.01</v>
      </c>
      <c r="C367" s="344">
        <v>5.35</v>
      </c>
      <c r="D367"/>
      <c r="E367"/>
      <c r="F367"/>
      <c r="G367"/>
      <c r="H367"/>
      <c r="I367" s="344">
        <v>1.82</v>
      </c>
      <c r="J367"/>
      <c r="K367"/>
      <c r="L367"/>
      <c r="M367"/>
      <c r="N367" s="344">
        <v>45</v>
      </c>
      <c r="O367"/>
      <c r="P367"/>
      <c r="Q367"/>
      <c r="R367" s="347">
        <v>0</v>
      </c>
      <c r="S367" s="345">
        <v>0.59399999999999997</v>
      </c>
      <c r="T367"/>
      <c r="U367"/>
      <c r="V367" s="345">
        <v>0.13400000000000001</v>
      </c>
      <c r="W367" s="345">
        <v>1.04</v>
      </c>
      <c r="X367"/>
      <c r="Y367"/>
      <c r="Z367"/>
      <c r="AA367"/>
      <c r="AB367"/>
      <c r="AC367" s="344">
        <v>28.3</v>
      </c>
      <c r="AD367"/>
      <c r="AE367"/>
      <c r="AF367"/>
      <c r="AG367"/>
      <c r="AH367" s="347">
        <v>56.6</v>
      </c>
      <c r="AI367"/>
      <c r="AJ367" s="347">
        <v>22.4</v>
      </c>
      <c r="AK367"/>
      <c r="AL367" s="347">
        <v>6</v>
      </c>
      <c r="AM367" s="345">
        <v>9.7000000000000003E-2</v>
      </c>
      <c r="AN367"/>
      <c r="AO367" s="347">
        <v>3.7</v>
      </c>
      <c r="AP367" s="344">
        <v>59.16</v>
      </c>
      <c r="AQ367" s="344">
        <v>0.34</v>
      </c>
      <c r="AR367"/>
      <c r="AS367"/>
      <c r="AT367"/>
      <c r="AU367"/>
      <c r="AV367" s="345">
        <v>16.849</v>
      </c>
      <c r="AW367" s="345">
        <v>12.459</v>
      </c>
      <c r="AX367"/>
      <c r="AY367"/>
      <c r="AZ367"/>
      <c r="BA367"/>
      <c r="BB367"/>
      <c r="BC367"/>
      <c r="BD367" s="344">
        <v>30.37</v>
      </c>
      <c r="BE367" s="344">
        <v>6</v>
      </c>
      <c r="BF367" s="344">
        <v>7</v>
      </c>
    </row>
    <row r="368" spans="1:58" x14ac:dyDescent="0.25">
      <c r="A368" s="232">
        <v>40178</v>
      </c>
      <c r="B368" s="344">
        <v>6.11</v>
      </c>
      <c r="C368" s="405">
        <v>5.09</v>
      </c>
      <c r="D368"/>
      <c r="E368"/>
      <c r="F368"/>
      <c r="G368"/>
      <c r="H368"/>
      <c r="I368" s="344">
        <v>1.73</v>
      </c>
      <c r="J368"/>
      <c r="K368"/>
      <c r="L368"/>
      <c r="M368"/>
      <c r="N368" s="344">
        <v>41</v>
      </c>
      <c r="O368"/>
      <c r="P368"/>
      <c r="Q368"/>
      <c r="R368" s="347">
        <v>0</v>
      </c>
      <c r="S368" s="345">
        <v>0.624</v>
      </c>
      <c r="T368"/>
      <c r="U368"/>
      <c r="V368" s="345">
        <v>0.41199999999999998</v>
      </c>
      <c r="W368" s="345">
        <v>0.86699999999999999</v>
      </c>
      <c r="X368"/>
      <c r="Y368"/>
      <c r="Z368"/>
      <c r="AA368"/>
      <c r="AB368"/>
      <c r="AC368" s="344">
        <v>29.9</v>
      </c>
      <c r="AD368"/>
      <c r="AE368"/>
      <c r="AF368"/>
      <c r="AG368"/>
      <c r="AH368" s="347">
        <v>59.8</v>
      </c>
      <c r="AI368"/>
      <c r="AJ368" s="347">
        <v>24.9</v>
      </c>
      <c r="AK368"/>
      <c r="AL368" s="347">
        <v>4.7</v>
      </c>
      <c r="AM368" s="345">
        <v>9.0999999999999998E-2</v>
      </c>
      <c r="AN368"/>
      <c r="AO368" s="347">
        <v>3.6</v>
      </c>
      <c r="AP368" s="344">
        <v>51.82</v>
      </c>
      <c r="AQ368" s="344">
        <v>0.44</v>
      </c>
      <c r="AR368"/>
      <c r="AS368"/>
      <c r="AT368"/>
      <c r="AU368"/>
      <c r="AV368" s="345">
        <v>15.189</v>
      </c>
      <c r="AW368" s="345">
        <v>10.821999999999999</v>
      </c>
      <c r="AX368"/>
      <c r="AY368"/>
      <c r="AZ368"/>
      <c r="BA368"/>
      <c r="BB368"/>
      <c r="BC368"/>
      <c r="BD368" s="344">
        <v>30.26</v>
      </c>
      <c r="BE368" s="344">
        <v>6</v>
      </c>
      <c r="BF368" s="344">
        <v>7</v>
      </c>
    </row>
    <row r="369" spans="2:58" ht="15.75" thickBot="1" x14ac:dyDescent="0.3">
      <c r="B369" s="362">
        <v>5.82</v>
      </c>
      <c r="C369" s="362">
        <v>5.19</v>
      </c>
      <c r="D369"/>
      <c r="E369"/>
      <c r="F369"/>
      <c r="G369"/>
      <c r="H369"/>
      <c r="I369" s="362">
        <v>1.79</v>
      </c>
      <c r="J369"/>
      <c r="K369"/>
      <c r="L369"/>
      <c r="M369"/>
      <c r="N369" s="362">
        <v>40</v>
      </c>
      <c r="O369"/>
      <c r="P369"/>
      <c r="Q369"/>
      <c r="R369" s="367">
        <v>0</v>
      </c>
      <c r="S369" s="365">
        <v>0.61299999999999999</v>
      </c>
      <c r="T369"/>
      <c r="U369"/>
      <c r="V369" s="365">
        <v>0.124</v>
      </c>
      <c r="W369" s="365">
        <v>0.82899999999999996</v>
      </c>
      <c r="X369"/>
      <c r="Y369"/>
      <c r="Z369"/>
      <c r="AA369"/>
      <c r="AB369"/>
      <c r="AC369" s="362">
        <v>32.9</v>
      </c>
      <c r="AD369"/>
      <c r="AE369"/>
      <c r="AF369"/>
      <c r="AG369"/>
      <c r="AH369" s="367">
        <v>65.8</v>
      </c>
      <c r="AI369"/>
      <c r="AJ369" s="367">
        <v>23.8</v>
      </c>
      <c r="AK369"/>
      <c r="AL369" s="367">
        <v>5.9</v>
      </c>
      <c r="AM369" s="365">
        <v>7.3999999999999996E-2</v>
      </c>
      <c r="AN369"/>
      <c r="AO369" s="367">
        <v>3.6</v>
      </c>
      <c r="AP369" s="362">
        <v>55.74</v>
      </c>
      <c r="AQ369" s="362">
        <v>0.35</v>
      </c>
      <c r="AR369"/>
      <c r="AS369"/>
      <c r="AT369"/>
      <c r="AU369"/>
      <c r="AV369" s="365">
        <v>16.166</v>
      </c>
      <c r="AW369" s="365">
        <v>11.801</v>
      </c>
      <c r="AX369"/>
      <c r="AY369"/>
      <c r="AZ369"/>
      <c r="BA369"/>
      <c r="BB369"/>
      <c r="BC369"/>
      <c r="BD369" s="362">
        <v>30.52</v>
      </c>
      <c r="BE369" s="362">
        <v>6</v>
      </c>
      <c r="BF369" s="362">
        <v>7</v>
      </c>
    </row>
    <row r="370" spans="2:58" x14ac:dyDescent="0.25">
      <c r="B370"/>
      <c r="C370"/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</row>
    <row r="371" spans="2:58" x14ac:dyDescent="0.25">
      <c r="B371"/>
      <c r="C371"/>
      <c r="D371"/>
      <c r="E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</row>
    <row r="372" spans="2:58" x14ac:dyDescent="0.25">
      <c r="B372"/>
      <c r="C372"/>
      <c r="D372"/>
      <c r="E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</row>
  </sheetData>
  <mergeCells count="14">
    <mergeCell ref="AZ2:BB2"/>
    <mergeCell ref="BC2:BF2"/>
    <mergeCell ref="AI2:AJ2"/>
    <mergeCell ref="AK2:AL2"/>
    <mergeCell ref="AN2:AO2"/>
    <mergeCell ref="AR2:AS2"/>
    <mergeCell ref="AT2:AU2"/>
    <mergeCell ref="AV2:AY2"/>
    <mergeCell ref="B2:H2"/>
    <mergeCell ref="I2:L2"/>
    <mergeCell ref="M2:R2"/>
    <mergeCell ref="S2:X2"/>
    <mergeCell ref="Y2:AC2"/>
    <mergeCell ref="AD2:AH2"/>
  </mergeCells>
  <pageMargins left="0.7" right="0.7" top="0.75" bottom="0.75" header="0.3" footer="0.3"/>
  <pageSetup orientation="portrait" horizontalDpi="1200" verticalDpi="12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CF5902-A3F6-4D51-BEF6-BAA702901EAB}">
  <dimension ref="A1:BW372"/>
  <sheetViews>
    <sheetView topLeftCell="Q1" zoomScale="85" zoomScaleNormal="85" workbookViewId="0">
      <selection activeCell="S403" sqref="S403:Y414"/>
    </sheetView>
  </sheetViews>
  <sheetFormatPr defaultRowHeight="15" x14ac:dyDescent="0.25"/>
  <cols>
    <col min="1" max="1" width="11.85546875" style="83" customWidth="1"/>
    <col min="2" max="6" width="9.140625" style="83"/>
    <col min="7" max="7" width="10.42578125" style="83" customWidth="1"/>
    <col min="8" max="23" width="9.140625" style="83"/>
    <col min="24" max="24" width="9.7109375" style="83" customWidth="1"/>
    <col min="25" max="38" width="9.140625" style="83"/>
    <col min="39" max="39" width="12.140625" style="83" customWidth="1"/>
    <col min="40" max="42" width="9.140625" style="83"/>
    <col min="43" max="43" width="11.140625" style="83" customWidth="1"/>
    <col min="44" max="56" width="9.140625" style="83"/>
    <col min="57" max="57" width="9.85546875" style="83" customWidth="1"/>
    <col min="58" max="58" width="10.5703125" style="83" customWidth="1"/>
    <col min="59" max="65" width="9.140625" style="83"/>
    <col min="66" max="66" width="14.42578125" style="83" bestFit="1" customWidth="1"/>
    <col min="67" max="16384" width="9.140625" style="83"/>
  </cols>
  <sheetData>
    <row r="1" spans="1:75" ht="15.75" thickBot="1" x14ac:dyDescent="0.3">
      <c r="A1" s="89" t="s">
        <v>211</v>
      </c>
    </row>
    <row r="2" spans="1:75" x14ac:dyDescent="0.25">
      <c r="A2" s="89"/>
      <c r="B2" s="91" t="s">
        <v>1</v>
      </c>
      <c r="C2" s="92"/>
      <c r="D2" s="92"/>
      <c r="E2" s="92"/>
      <c r="F2" s="92"/>
      <c r="G2" s="92"/>
      <c r="H2" s="93"/>
      <c r="I2" s="91" t="s">
        <v>2</v>
      </c>
      <c r="J2" s="92"/>
      <c r="K2" s="92"/>
      <c r="L2" s="93"/>
      <c r="M2" s="91" t="s">
        <v>3</v>
      </c>
      <c r="N2" s="92"/>
      <c r="O2" s="92"/>
      <c r="P2" s="92"/>
      <c r="Q2" s="92"/>
      <c r="R2" s="93"/>
      <c r="S2" s="94" t="s">
        <v>4</v>
      </c>
      <c r="T2" s="95"/>
      <c r="U2" s="95"/>
      <c r="V2" s="95"/>
      <c r="W2" s="95"/>
      <c r="X2" s="96"/>
      <c r="Y2" s="94" t="s">
        <v>5</v>
      </c>
      <c r="Z2" s="95"/>
      <c r="AA2" s="95"/>
      <c r="AB2" s="95"/>
      <c r="AC2" s="96"/>
      <c r="AD2" s="94" t="s">
        <v>6</v>
      </c>
      <c r="AE2" s="95"/>
      <c r="AF2" s="95"/>
      <c r="AG2" s="95"/>
      <c r="AH2" s="96"/>
      <c r="AI2" s="94" t="s">
        <v>7</v>
      </c>
      <c r="AJ2" s="96"/>
      <c r="AK2" s="94" t="s">
        <v>8</v>
      </c>
      <c r="AL2" s="96"/>
      <c r="AM2" s="97" t="s">
        <v>9</v>
      </c>
      <c r="AN2" s="94" t="s">
        <v>10</v>
      </c>
      <c r="AO2" s="96"/>
      <c r="AP2" s="98" t="s">
        <v>67</v>
      </c>
      <c r="AQ2" s="97" t="s">
        <v>11</v>
      </c>
      <c r="AR2" s="94" t="s">
        <v>12</v>
      </c>
      <c r="AS2" s="95"/>
      <c r="AT2" s="95" t="s">
        <v>13</v>
      </c>
      <c r="AU2" s="96"/>
      <c r="AV2" s="94" t="s">
        <v>212</v>
      </c>
      <c r="AW2" s="95"/>
      <c r="AX2" s="95"/>
      <c r="AY2" s="96"/>
      <c r="AZ2" s="94" t="s">
        <v>15</v>
      </c>
      <c r="BA2" s="95"/>
      <c r="BB2" s="96"/>
      <c r="BC2" s="94" t="s">
        <v>16</v>
      </c>
      <c r="BD2" s="95"/>
      <c r="BE2" s="95"/>
      <c r="BF2" s="96"/>
      <c r="BN2" s="99" t="s">
        <v>17</v>
      </c>
    </row>
    <row r="3" spans="1:75" x14ac:dyDescent="0.25">
      <c r="A3" s="100" t="s">
        <v>18</v>
      </c>
      <c r="B3" s="102" t="s">
        <v>19</v>
      </c>
      <c r="C3" s="100" t="s">
        <v>20</v>
      </c>
      <c r="D3" s="100" t="s">
        <v>21</v>
      </c>
      <c r="E3" s="100" t="s">
        <v>22</v>
      </c>
      <c r="F3" s="100" t="s">
        <v>23</v>
      </c>
      <c r="G3" s="100" t="s">
        <v>24</v>
      </c>
      <c r="H3" s="103" t="s">
        <v>25</v>
      </c>
      <c r="I3" s="102" t="s">
        <v>26</v>
      </c>
      <c r="J3" s="100" t="s">
        <v>27</v>
      </c>
      <c r="K3" s="100" t="s">
        <v>28</v>
      </c>
      <c r="L3" s="103" t="s">
        <v>29</v>
      </c>
      <c r="M3" s="102" t="s">
        <v>30</v>
      </c>
      <c r="N3" s="100" t="s">
        <v>31</v>
      </c>
      <c r="O3" s="104" t="s">
        <v>32</v>
      </c>
      <c r="P3" s="104" t="s">
        <v>33</v>
      </c>
      <c r="Q3" s="104" t="s">
        <v>34</v>
      </c>
      <c r="R3" s="105" t="s">
        <v>35</v>
      </c>
      <c r="S3" s="106" t="s">
        <v>19</v>
      </c>
      <c r="T3" s="104" t="s">
        <v>36</v>
      </c>
      <c r="U3" s="104" t="s">
        <v>22</v>
      </c>
      <c r="V3" s="104" t="s">
        <v>23</v>
      </c>
      <c r="W3" s="104" t="s">
        <v>25</v>
      </c>
      <c r="X3" s="105" t="s">
        <v>24</v>
      </c>
      <c r="Y3" s="106" t="s">
        <v>19</v>
      </c>
      <c r="Z3" s="104" t="s">
        <v>20</v>
      </c>
      <c r="AA3" s="104" t="s">
        <v>22</v>
      </c>
      <c r="AB3" s="104" t="s">
        <v>23</v>
      </c>
      <c r="AC3" s="105" t="s">
        <v>25</v>
      </c>
      <c r="AD3" s="106" t="s">
        <v>19</v>
      </c>
      <c r="AE3" s="104" t="s">
        <v>20</v>
      </c>
      <c r="AF3" s="104" t="s">
        <v>22</v>
      </c>
      <c r="AG3" s="104" t="s">
        <v>23</v>
      </c>
      <c r="AH3" s="105" t="s">
        <v>25</v>
      </c>
      <c r="AI3" s="106" t="s">
        <v>19</v>
      </c>
      <c r="AJ3" s="105" t="s">
        <v>25</v>
      </c>
      <c r="AK3" s="106" t="s">
        <v>19</v>
      </c>
      <c r="AL3" s="105" t="s">
        <v>25</v>
      </c>
      <c r="AM3" s="107" t="s">
        <v>37</v>
      </c>
      <c r="AN3" s="106" t="s">
        <v>19</v>
      </c>
      <c r="AO3" s="105" t="s">
        <v>25</v>
      </c>
      <c r="AP3" s="105"/>
      <c r="AQ3" s="107"/>
      <c r="AR3" s="106" t="s">
        <v>19</v>
      </c>
      <c r="AS3" s="104" t="s">
        <v>23</v>
      </c>
      <c r="AT3" s="104" t="s">
        <v>19</v>
      </c>
      <c r="AU3" s="105" t="s">
        <v>23</v>
      </c>
      <c r="AV3" s="106" t="s">
        <v>19</v>
      </c>
      <c r="AW3" s="104" t="s">
        <v>25</v>
      </c>
      <c r="AX3" s="104" t="s">
        <v>23</v>
      </c>
      <c r="AY3" s="105" t="s">
        <v>38</v>
      </c>
      <c r="AZ3" s="104" t="s">
        <v>39</v>
      </c>
      <c r="BA3" s="104" t="s">
        <v>40</v>
      </c>
      <c r="BB3" s="105" t="s">
        <v>41</v>
      </c>
      <c r="BC3" s="106" t="s">
        <v>2</v>
      </c>
      <c r="BD3" s="104" t="s">
        <v>42</v>
      </c>
      <c r="BE3" s="104" t="s">
        <v>43</v>
      </c>
      <c r="BF3" s="105" t="s">
        <v>44</v>
      </c>
      <c r="BG3" s="104"/>
      <c r="BH3" s="104"/>
      <c r="BI3" s="104"/>
      <c r="BJ3" s="104"/>
      <c r="BK3" s="104"/>
      <c r="BL3" s="104"/>
      <c r="BM3" s="104"/>
      <c r="BN3" s="108" t="s">
        <v>45</v>
      </c>
      <c r="BO3" s="104"/>
      <c r="BP3" s="109"/>
      <c r="BQ3" s="109"/>
      <c r="BR3" s="109"/>
      <c r="BS3" s="109"/>
      <c r="BT3" s="109"/>
      <c r="BU3" s="109"/>
      <c r="BV3" s="109"/>
      <c r="BW3" s="109"/>
    </row>
    <row r="4" spans="1:75" x14ac:dyDescent="0.25">
      <c r="A4" s="232">
        <v>39814</v>
      </c>
      <c r="B4" s="372">
        <v>5.78</v>
      </c>
      <c r="C4" s="368">
        <v>5.55</v>
      </c>
      <c r="D4"/>
      <c r="E4"/>
      <c r="F4"/>
      <c r="G4"/>
      <c r="H4" s="372">
        <v>7.3</v>
      </c>
      <c r="I4" s="372">
        <v>1.83</v>
      </c>
      <c r="J4"/>
      <c r="K4"/>
      <c r="L4"/>
      <c r="M4"/>
      <c r="N4" s="373">
        <v>43</v>
      </c>
      <c r="O4"/>
      <c r="P4"/>
      <c r="Q4"/>
      <c r="R4" s="373">
        <v>0</v>
      </c>
      <c r="S4" s="368">
        <v>0.64300000000000002</v>
      </c>
      <c r="T4"/>
      <c r="U4"/>
      <c r="V4" s="368">
        <v>0.13300000000000001</v>
      </c>
      <c r="W4" s="368">
        <v>0.17599999999999999</v>
      </c>
      <c r="X4"/>
      <c r="Y4"/>
      <c r="Z4"/>
      <c r="AA4"/>
      <c r="AB4"/>
      <c r="AC4" s="372">
        <v>30</v>
      </c>
      <c r="AD4"/>
      <c r="AE4"/>
      <c r="AF4"/>
      <c r="AG4"/>
      <c r="AH4" s="374">
        <v>60</v>
      </c>
      <c r="AI4"/>
      <c r="AJ4" s="374">
        <v>24.1</v>
      </c>
      <c r="AK4"/>
      <c r="AL4" s="374">
        <v>6.2</v>
      </c>
      <c r="AM4" s="368">
        <v>6.3E-2</v>
      </c>
      <c r="AN4"/>
      <c r="AO4" s="374">
        <v>3.5</v>
      </c>
      <c r="AP4" s="372">
        <v>52.92</v>
      </c>
      <c r="AQ4" s="372">
        <v>0.31</v>
      </c>
      <c r="AR4"/>
      <c r="AS4"/>
      <c r="AT4"/>
      <c r="AU4"/>
      <c r="AV4" s="368">
        <v>15.48</v>
      </c>
      <c r="AW4" s="368">
        <v>11.21</v>
      </c>
      <c r="AX4"/>
      <c r="AY4"/>
      <c r="AZ4"/>
      <c r="BA4"/>
      <c r="BB4"/>
      <c r="BC4"/>
      <c r="BD4" s="372">
        <f>(BD10+BD9)/2</f>
        <v>26.92</v>
      </c>
      <c r="BE4" s="372">
        <v>6</v>
      </c>
      <c r="BF4" s="372">
        <v>7.2</v>
      </c>
      <c r="BN4" s="108" t="s">
        <v>227</v>
      </c>
    </row>
    <row r="5" spans="1:75" x14ac:dyDescent="0.25">
      <c r="A5" s="232">
        <v>39815</v>
      </c>
      <c r="B5" s="344">
        <v>6.5</v>
      </c>
      <c r="C5" s="345">
        <v>5.28</v>
      </c>
      <c r="D5"/>
      <c r="E5"/>
      <c r="F5"/>
      <c r="G5"/>
      <c r="H5" s="344">
        <v>7.28</v>
      </c>
      <c r="I5" s="344">
        <v>1.78</v>
      </c>
      <c r="J5"/>
      <c r="K5"/>
      <c r="L5"/>
      <c r="M5"/>
      <c r="N5" s="346">
        <v>39</v>
      </c>
      <c r="O5"/>
      <c r="P5"/>
      <c r="Q5"/>
      <c r="R5" s="346">
        <v>0</v>
      </c>
      <c r="S5" s="345">
        <v>0.6</v>
      </c>
      <c r="T5"/>
      <c r="U5"/>
      <c r="V5" s="345">
        <v>0.39700000000000002</v>
      </c>
      <c r="W5" s="345">
        <v>0.311</v>
      </c>
      <c r="X5"/>
      <c r="Y5"/>
      <c r="Z5"/>
      <c r="AA5"/>
      <c r="AB5"/>
      <c r="AC5" s="344">
        <v>31.5</v>
      </c>
      <c r="AD5"/>
      <c r="AE5"/>
      <c r="AF5"/>
      <c r="AG5"/>
      <c r="AH5" s="347">
        <v>63</v>
      </c>
      <c r="AI5"/>
      <c r="AJ5" s="347">
        <v>27.9</v>
      </c>
      <c r="AK5"/>
      <c r="AL5" s="347">
        <v>4.8</v>
      </c>
      <c r="AM5" s="345">
        <v>5.1999999999999998E-2</v>
      </c>
      <c r="AN5"/>
      <c r="AO5" s="347">
        <v>3.7</v>
      </c>
      <c r="AP5" s="344">
        <v>52.92</v>
      </c>
      <c r="AQ5" s="344">
        <v>0.19</v>
      </c>
      <c r="AR5"/>
      <c r="AS5"/>
      <c r="AT5"/>
      <c r="AU5"/>
      <c r="AV5" s="368">
        <v>15.7</v>
      </c>
      <c r="AW5" s="368">
        <v>12.21</v>
      </c>
      <c r="AX5"/>
      <c r="AY5"/>
      <c r="AZ5"/>
      <c r="BA5"/>
      <c r="BB5"/>
      <c r="BC5"/>
      <c r="BD5" s="344">
        <v>28.17</v>
      </c>
      <c r="BE5" s="344">
        <v>6</v>
      </c>
      <c r="BF5" s="344">
        <v>7.2</v>
      </c>
      <c r="BN5" s="141"/>
    </row>
    <row r="6" spans="1:75" x14ac:dyDescent="0.25">
      <c r="A6" s="232">
        <v>39816</v>
      </c>
      <c r="B6" s="405">
        <f t="shared" ref="B6:C7" si="0">(B4+B5)/2</f>
        <v>6.1400000000000006</v>
      </c>
      <c r="C6" s="407">
        <f t="shared" si="0"/>
        <v>5.415</v>
      </c>
      <c r="D6"/>
      <c r="E6"/>
      <c r="F6"/>
      <c r="G6"/>
      <c r="H6" s="405">
        <f t="shared" ref="H6:I7" si="1">(H4+H5)/2</f>
        <v>7.29</v>
      </c>
      <c r="I6" s="405">
        <f t="shared" si="1"/>
        <v>1.8050000000000002</v>
      </c>
      <c r="J6"/>
      <c r="K6"/>
      <c r="L6"/>
      <c r="M6"/>
      <c r="N6" s="451">
        <f t="shared" ref="N6:N7" si="2">(N4+N5)/2</f>
        <v>41</v>
      </c>
      <c r="O6"/>
      <c r="P6"/>
      <c r="Q6"/>
      <c r="R6" s="451">
        <f t="shared" ref="R6:S7" si="3">(R4+R5)/2</f>
        <v>0</v>
      </c>
      <c r="S6" s="407">
        <f t="shared" si="3"/>
        <v>0.62149999999999994</v>
      </c>
      <c r="T6"/>
      <c r="U6"/>
      <c r="V6" s="407">
        <f t="shared" ref="V6:W7" si="4">(V4+V5)/2</f>
        <v>0.26500000000000001</v>
      </c>
      <c r="W6" s="407">
        <f t="shared" si="4"/>
        <v>0.24349999999999999</v>
      </c>
      <c r="X6"/>
      <c r="Y6"/>
      <c r="Z6"/>
      <c r="AA6"/>
      <c r="AB6"/>
      <c r="AC6" s="405">
        <f t="shared" ref="AC6:AC7" si="5">(AC4+AC5)/2</f>
        <v>30.75</v>
      </c>
      <c r="AD6"/>
      <c r="AE6"/>
      <c r="AF6"/>
      <c r="AG6"/>
      <c r="AH6" s="406">
        <f t="shared" ref="AH6:AH7" si="6">(AH4+AH5)/2</f>
        <v>61.5</v>
      </c>
      <c r="AI6"/>
      <c r="AJ6" s="406">
        <f t="shared" ref="AJ6:AJ7" si="7">(AJ4+AJ5)/2</f>
        <v>26</v>
      </c>
      <c r="AK6"/>
      <c r="AL6" s="406">
        <f t="shared" ref="AL6:AM7" si="8">(AL4+AL5)/2</f>
        <v>5.5</v>
      </c>
      <c r="AM6" s="407">
        <f t="shared" si="8"/>
        <v>5.7499999999999996E-2</v>
      </c>
      <c r="AN6"/>
      <c r="AO6" s="406">
        <f t="shared" ref="AO6:AQ7" si="9">(AO4+AO5)/2</f>
        <v>3.6</v>
      </c>
      <c r="AP6" s="405">
        <f t="shared" si="9"/>
        <v>52.92</v>
      </c>
      <c r="AQ6" s="407">
        <f t="shared" si="9"/>
        <v>0.25</v>
      </c>
      <c r="AR6"/>
      <c r="AS6"/>
      <c r="AT6"/>
      <c r="AU6"/>
      <c r="AV6" s="368">
        <v>15.58</v>
      </c>
      <c r="AW6" s="368">
        <v>11.24</v>
      </c>
      <c r="AX6"/>
      <c r="AY6"/>
      <c r="AZ6"/>
      <c r="BA6"/>
      <c r="BB6"/>
      <c r="BC6"/>
      <c r="BD6" s="405">
        <f t="shared" ref="BD6:BF7" si="10">(BD4+BD5)/2</f>
        <v>27.545000000000002</v>
      </c>
      <c r="BE6" s="405">
        <f t="shared" si="10"/>
        <v>6</v>
      </c>
      <c r="BF6" s="405">
        <f t="shared" si="10"/>
        <v>7.2</v>
      </c>
      <c r="BN6" s="108"/>
    </row>
    <row r="7" spans="1:75" x14ac:dyDescent="0.25">
      <c r="A7" s="232">
        <v>39817</v>
      </c>
      <c r="B7" s="405">
        <f t="shared" si="0"/>
        <v>6.32</v>
      </c>
      <c r="C7" s="407">
        <f t="shared" si="0"/>
        <v>5.3475000000000001</v>
      </c>
      <c r="D7"/>
      <c r="E7"/>
      <c r="F7"/>
      <c r="G7"/>
      <c r="H7" s="405">
        <f t="shared" si="1"/>
        <v>7.2850000000000001</v>
      </c>
      <c r="I7" s="405">
        <f t="shared" si="1"/>
        <v>1.7925</v>
      </c>
      <c r="J7"/>
      <c r="K7"/>
      <c r="L7"/>
      <c r="M7"/>
      <c r="N7" s="451">
        <f t="shared" si="2"/>
        <v>40</v>
      </c>
      <c r="O7"/>
      <c r="P7"/>
      <c r="Q7"/>
      <c r="R7" s="451">
        <f t="shared" si="3"/>
        <v>0</v>
      </c>
      <c r="S7" s="407">
        <f t="shared" si="3"/>
        <v>0.6107499999999999</v>
      </c>
      <c r="T7"/>
      <c r="U7"/>
      <c r="V7" s="407">
        <f t="shared" si="4"/>
        <v>0.33100000000000002</v>
      </c>
      <c r="W7" s="407">
        <f t="shared" si="4"/>
        <v>0.27725</v>
      </c>
      <c r="X7"/>
      <c r="Y7"/>
      <c r="Z7"/>
      <c r="AA7"/>
      <c r="AB7"/>
      <c r="AC7" s="405">
        <f t="shared" si="5"/>
        <v>31.125</v>
      </c>
      <c r="AD7"/>
      <c r="AE7"/>
      <c r="AF7"/>
      <c r="AG7"/>
      <c r="AH7" s="406">
        <f t="shared" si="6"/>
        <v>62.25</v>
      </c>
      <c r="AI7"/>
      <c r="AJ7" s="406">
        <f t="shared" si="7"/>
        <v>26.95</v>
      </c>
      <c r="AK7"/>
      <c r="AL7" s="406">
        <f t="shared" si="8"/>
        <v>5.15</v>
      </c>
      <c r="AM7" s="407">
        <f t="shared" si="8"/>
        <v>5.4749999999999993E-2</v>
      </c>
      <c r="AN7"/>
      <c r="AO7" s="406">
        <f t="shared" si="9"/>
        <v>3.6500000000000004</v>
      </c>
      <c r="AP7" s="405">
        <f t="shared" si="9"/>
        <v>52.92</v>
      </c>
      <c r="AQ7" s="407">
        <f t="shared" si="9"/>
        <v>0.22</v>
      </c>
      <c r="AR7"/>
      <c r="AS7"/>
      <c r="AT7"/>
      <c r="AU7"/>
      <c r="AV7" s="368">
        <f>(AV5+AV6)/2</f>
        <v>15.64</v>
      </c>
      <c r="AW7" s="368">
        <f>(AW5+AW6)/2</f>
        <v>11.725000000000001</v>
      </c>
      <c r="AX7"/>
      <c r="AY7"/>
      <c r="AZ7"/>
      <c r="BA7"/>
      <c r="BB7"/>
      <c r="BC7"/>
      <c r="BD7" s="405">
        <f t="shared" si="10"/>
        <v>27.857500000000002</v>
      </c>
      <c r="BE7" s="405">
        <f t="shared" si="10"/>
        <v>6</v>
      </c>
      <c r="BF7" s="405">
        <f t="shared" si="10"/>
        <v>7.2</v>
      </c>
      <c r="BN7" s="108" t="s">
        <v>47</v>
      </c>
    </row>
    <row r="8" spans="1:75" ht="15.75" thickBot="1" x14ac:dyDescent="0.3">
      <c r="A8" s="232">
        <v>39818</v>
      </c>
      <c r="B8" s="344">
        <v>6.02</v>
      </c>
      <c r="C8" s="345">
        <v>4.76</v>
      </c>
      <c r="D8"/>
      <c r="E8"/>
      <c r="F8"/>
      <c r="G8"/>
      <c r="H8" s="344">
        <v>6.76</v>
      </c>
      <c r="I8" s="344">
        <v>1.63</v>
      </c>
      <c r="J8"/>
      <c r="K8"/>
      <c r="L8"/>
      <c r="M8"/>
      <c r="N8" s="346">
        <v>40</v>
      </c>
      <c r="O8"/>
      <c r="P8"/>
      <c r="Q8"/>
      <c r="R8" s="346">
        <v>0</v>
      </c>
      <c r="S8" s="345">
        <v>0.60899999999999999</v>
      </c>
      <c r="T8"/>
      <c r="U8"/>
      <c r="V8" s="345">
        <v>0.26400000000000001</v>
      </c>
      <c r="W8" s="345">
        <v>0.56100000000000005</v>
      </c>
      <c r="X8"/>
      <c r="Y8"/>
      <c r="Z8"/>
      <c r="AA8"/>
      <c r="AB8"/>
      <c r="AC8" s="344">
        <v>27.4</v>
      </c>
      <c r="AD8"/>
      <c r="AE8"/>
      <c r="AF8"/>
      <c r="AG8"/>
      <c r="AH8" s="347">
        <v>54.8</v>
      </c>
      <c r="AI8"/>
      <c r="AJ8" s="347">
        <v>25.7</v>
      </c>
      <c r="AK8"/>
      <c r="AL8" s="347">
        <v>6.7</v>
      </c>
      <c r="AM8" s="345">
        <v>7.0999999999999994E-2</v>
      </c>
      <c r="AN8"/>
      <c r="AO8" s="347">
        <v>3.7</v>
      </c>
      <c r="AP8" s="344">
        <v>67.56</v>
      </c>
      <c r="AQ8" s="344">
        <v>0.82</v>
      </c>
      <c r="AR8"/>
      <c r="AS8"/>
      <c r="AT8"/>
      <c r="AU8"/>
      <c r="AV8" s="368">
        <v>16.838000000000001</v>
      </c>
      <c r="AW8" s="368">
        <v>12.516</v>
      </c>
      <c r="AX8"/>
      <c r="AY8"/>
      <c r="AZ8"/>
      <c r="BA8"/>
      <c r="BB8"/>
      <c r="BC8"/>
      <c r="BD8" s="405">
        <f>(BD6+BD7)/2</f>
        <v>27.701250000000002</v>
      </c>
      <c r="BE8" s="344">
        <v>5.7</v>
      </c>
      <c r="BF8" s="344">
        <v>7.2</v>
      </c>
      <c r="BN8" s="145" t="s">
        <v>48</v>
      </c>
    </row>
    <row r="9" spans="1:75" x14ac:dyDescent="0.25">
      <c r="A9" s="232">
        <v>39819</v>
      </c>
      <c r="B9" s="344">
        <v>6.08</v>
      </c>
      <c r="C9" s="345">
        <v>5.55</v>
      </c>
      <c r="D9"/>
      <c r="E9"/>
      <c r="F9"/>
      <c r="G9"/>
      <c r="H9" s="344">
        <v>7.64</v>
      </c>
      <c r="I9" s="344">
        <v>1.72</v>
      </c>
      <c r="J9"/>
      <c r="K9"/>
      <c r="L9"/>
      <c r="M9"/>
      <c r="N9" s="346">
        <v>40</v>
      </c>
      <c r="O9"/>
      <c r="P9"/>
      <c r="Q9"/>
      <c r="R9" s="346">
        <v>0</v>
      </c>
      <c r="S9" s="345">
        <v>0.59799999999999998</v>
      </c>
      <c r="T9"/>
      <c r="U9"/>
      <c r="V9" s="345">
        <v>0.10299999999999999</v>
      </c>
      <c r="W9" s="345">
        <v>0.11799999999999999</v>
      </c>
      <c r="X9"/>
      <c r="Y9"/>
      <c r="Z9"/>
      <c r="AA9"/>
      <c r="AB9"/>
      <c r="AC9" s="344">
        <v>29.6</v>
      </c>
      <c r="AD9"/>
      <c r="AE9"/>
      <c r="AF9"/>
      <c r="AG9"/>
      <c r="AH9" s="347">
        <v>59.2</v>
      </c>
      <c r="AI9"/>
      <c r="AJ9" s="347">
        <v>24.5</v>
      </c>
      <c r="AK9"/>
      <c r="AL9" s="347">
        <v>6.8</v>
      </c>
      <c r="AM9" s="345">
        <v>6.3E-2</v>
      </c>
      <c r="AN9"/>
      <c r="AO9" s="347">
        <v>4</v>
      </c>
      <c r="AP9" s="344">
        <v>70.56</v>
      </c>
      <c r="AQ9" s="344">
        <v>0.88</v>
      </c>
      <c r="AR9"/>
      <c r="AS9"/>
      <c r="AT9"/>
      <c r="AU9"/>
      <c r="AV9" s="368">
        <v>16.600000000000001</v>
      </c>
      <c r="AW9" s="368">
        <v>12.31</v>
      </c>
      <c r="AX9"/>
      <c r="AY9"/>
      <c r="AZ9"/>
      <c r="BA9"/>
      <c r="BB9"/>
      <c r="BC9"/>
      <c r="BD9" s="344">
        <v>27.08</v>
      </c>
      <c r="BE9" s="344">
        <v>5.7</v>
      </c>
      <c r="BF9" s="344">
        <v>7.2</v>
      </c>
      <c r="BN9" s="89" t="s">
        <v>49</v>
      </c>
    </row>
    <row r="10" spans="1:75" x14ac:dyDescent="0.25">
      <c r="A10" s="232">
        <v>39820</v>
      </c>
      <c r="B10" s="344">
        <v>6</v>
      </c>
      <c r="C10" s="345">
        <v>5.09</v>
      </c>
      <c r="D10"/>
      <c r="E10"/>
      <c r="F10"/>
      <c r="G10"/>
      <c r="H10" s="344">
        <v>7.07</v>
      </c>
      <c r="I10" s="344">
        <v>1.71</v>
      </c>
      <c r="J10"/>
      <c r="K10"/>
      <c r="L10"/>
      <c r="M10"/>
      <c r="N10" s="346">
        <v>39</v>
      </c>
      <c r="O10"/>
      <c r="P10"/>
      <c r="Q10"/>
      <c r="R10" s="346">
        <v>0</v>
      </c>
      <c r="S10" s="345">
        <v>0.58299999999999996</v>
      </c>
      <c r="T10"/>
      <c r="U10"/>
      <c r="V10" s="345">
        <v>0.16200000000000001</v>
      </c>
      <c r="W10" s="345">
        <v>0.72299999999999998</v>
      </c>
      <c r="X10"/>
      <c r="Y10"/>
      <c r="Z10"/>
      <c r="AA10"/>
      <c r="AB10"/>
      <c r="AC10" s="344">
        <v>33</v>
      </c>
      <c r="AD10"/>
      <c r="AE10"/>
      <c r="AF10"/>
      <c r="AG10"/>
      <c r="AH10" s="347">
        <v>66</v>
      </c>
      <c r="AI10"/>
      <c r="AJ10" s="347">
        <v>23.7</v>
      </c>
      <c r="AK10"/>
      <c r="AL10" s="347">
        <v>6.7</v>
      </c>
      <c r="AM10" s="345">
        <v>5.6000000000000001E-2</v>
      </c>
      <c r="AN10"/>
      <c r="AO10" s="347">
        <v>3.8</v>
      </c>
      <c r="AP10" s="344">
        <v>71.39</v>
      </c>
      <c r="AQ10" s="344">
        <v>0.9</v>
      </c>
      <c r="AR10"/>
      <c r="AS10"/>
      <c r="AT10"/>
      <c r="AU10"/>
      <c r="AV10" s="368">
        <v>16.696999999999999</v>
      </c>
      <c r="AW10" s="368">
        <v>12.42</v>
      </c>
      <c r="AX10"/>
      <c r="AY10"/>
      <c r="AZ10"/>
      <c r="BA10"/>
      <c r="BB10"/>
      <c r="BC10"/>
      <c r="BD10" s="344">
        <v>26.76</v>
      </c>
      <c r="BE10" s="344">
        <v>5.7</v>
      </c>
      <c r="BF10" s="344">
        <v>7.4</v>
      </c>
    </row>
    <row r="11" spans="1:75" x14ac:dyDescent="0.25">
      <c r="A11" s="232">
        <v>39821</v>
      </c>
      <c r="B11" s="344">
        <v>6.05</v>
      </c>
      <c r="C11" s="345">
        <v>5.26</v>
      </c>
      <c r="D11"/>
      <c r="E11"/>
      <c r="F11"/>
      <c r="G11"/>
      <c r="H11" s="344">
        <v>7.41</v>
      </c>
      <c r="I11" s="344">
        <v>1.7</v>
      </c>
      <c r="J11"/>
      <c r="K11"/>
      <c r="L11"/>
      <c r="M11"/>
      <c r="N11" s="346">
        <v>38</v>
      </c>
      <c r="O11"/>
      <c r="P11"/>
      <c r="Q11"/>
      <c r="R11" s="346">
        <v>0</v>
      </c>
      <c r="S11" s="345">
        <v>0.55400000000000005</v>
      </c>
      <c r="T11"/>
      <c r="U11"/>
      <c r="V11" s="345">
        <v>0.25</v>
      </c>
      <c r="W11" s="345">
        <v>0.255</v>
      </c>
      <c r="X11"/>
      <c r="Y11"/>
      <c r="Z11"/>
      <c r="AA11"/>
      <c r="AB11"/>
      <c r="AC11" s="344">
        <v>30.5</v>
      </c>
      <c r="AD11"/>
      <c r="AE11"/>
      <c r="AF11"/>
      <c r="AG11"/>
      <c r="AH11" s="347">
        <v>61.1</v>
      </c>
      <c r="AI11"/>
      <c r="AJ11" s="347">
        <v>26.1</v>
      </c>
      <c r="AK11"/>
      <c r="AL11" s="347">
        <v>9.1</v>
      </c>
      <c r="AM11" s="345">
        <v>8.6999999999999994E-2</v>
      </c>
      <c r="AN11"/>
      <c r="AO11" s="347">
        <v>3.7</v>
      </c>
      <c r="AP11" s="344">
        <v>77.349999999999994</v>
      </c>
      <c r="AQ11" s="344">
        <v>0.98</v>
      </c>
      <c r="AR11"/>
      <c r="AS11"/>
      <c r="AT11"/>
      <c r="AU11"/>
      <c r="AV11" s="368">
        <v>17.343</v>
      </c>
      <c r="AW11" s="368">
        <v>13.103999999999999</v>
      </c>
      <c r="AX11"/>
      <c r="AY11"/>
      <c r="AZ11"/>
      <c r="BA11"/>
      <c r="BB11"/>
      <c r="BC11"/>
      <c r="BD11" s="344">
        <v>26.29</v>
      </c>
      <c r="BE11" s="344">
        <v>5.5</v>
      </c>
      <c r="BF11" s="344">
        <v>7.4</v>
      </c>
    </row>
    <row r="12" spans="1:75" x14ac:dyDescent="0.25">
      <c r="A12" s="232">
        <v>39822</v>
      </c>
      <c r="B12" s="344">
        <v>6.11</v>
      </c>
      <c r="C12" s="345">
        <v>5.23</v>
      </c>
      <c r="D12"/>
      <c r="E12"/>
      <c r="F12"/>
      <c r="G12"/>
      <c r="H12" s="344">
        <v>7.07</v>
      </c>
      <c r="I12" s="344">
        <v>1.71</v>
      </c>
      <c r="J12"/>
      <c r="K12"/>
      <c r="L12"/>
      <c r="M12"/>
      <c r="N12" s="346">
        <v>35</v>
      </c>
      <c r="O12"/>
      <c r="P12"/>
      <c r="Q12"/>
      <c r="R12" s="346">
        <v>0</v>
      </c>
      <c r="S12" s="345">
        <v>0.504</v>
      </c>
      <c r="T12"/>
      <c r="U12"/>
      <c r="V12" s="345">
        <v>9.7000000000000003E-2</v>
      </c>
      <c r="W12" s="345">
        <v>0.33100000000000002</v>
      </c>
      <c r="X12"/>
      <c r="Y12"/>
      <c r="Z12"/>
      <c r="AA12"/>
      <c r="AB12"/>
      <c r="AC12" s="344">
        <v>31.1</v>
      </c>
      <c r="AD12"/>
      <c r="AE12"/>
      <c r="AF12"/>
      <c r="AG12"/>
      <c r="AH12" s="347">
        <v>62.2</v>
      </c>
      <c r="AI12"/>
      <c r="AJ12" s="347">
        <v>26</v>
      </c>
      <c r="AK12"/>
      <c r="AL12" s="347">
        <v>8.4</v>
      </c>
      <c r="AM12" s="345">
        <v>0.08</v>
      </c>
      <c r="AN12"/>
      <c r="AO12" s="347">
        <v>3.6</v>
      </c>
      <c r="AP12" s="344">
        <v>73.34</v>
      </c>
      <c r="AQ12" s="344">
        <v>0.92</v>
      </c>
      <c r="AR12"/>
      <c r="AS12"/>
      <c r="AT12"/>
      <c r="AU12"/>
      <c r="AV12" s="368">
        <v>16.98</v>
      </c>
      <c r="AW12" s="368">
        <v>12.659000000000001</v>
      </c>
      <c r="AX12"/>
      <c r="AY12"/>
      <c r="AZ12"/>
      <c r="BA12"/>
      <c r="BB12"/>
      <c r="BC12"/>
      <c r="BD12" s="344">
        <v>28.06</v>
      </c>
      <c r="BE12" s="344">
        <v>5.5</v>
      </c>
      <c r="BF12" s="344">
        <v>7.4</v>
      </c>
    </row>
    <row r="13" spans="1:75" x14ac:dyDescent="0.25">
      <c r="A13" s="232">
        <v>39823</v>
      </c>
      <c r="B13" s="344">
        <v>6.04</v>
      </c>
      <c r="C13" s="345">
        <v>5.21</v>
      </c>
      <c r="D13"/>
      <c r="E13"/>
      <c r="F13"/>
      <c r="G13"/>
      <c r="H13" s="344">
        <v>6.95</v>
      </c>
      <c r="I13" s="344">
        <v>1.73</v>
      </c>
      <c r="J13"/>
      <c r="K13"/>
      <c r="L13"/>
      <c r="M13"/>
      <c r="N13" s="346">
        <v>40</v>
      </c>
      <c r="O13"/>
      <c r="P13"/>
      <c r="Q13"/>
      <c r="R13" s="346">
        <v>0</v>
      </c>
      <c r="S13" s="345">
        <v>0.48299999999999998</v>
      </c>
      <c r="T13"/>
      <c r="U13"/>
      <c r="V13" s="345">
        <v>8.1000000000000003E-2</v>
      </c>
      <c r="W13" s="407">
        <f>(W11+W12)/2</f>
        <v>0.29300000000000004</v>
      </c>
      <c r="X13"/>
      <c r="Y13"/>
      <c r="Z13"/>
      <c r="AA13"/>
      <c r="AB13"/>
      <c r="AC13" s="344">
        <v>33.700000000000003</v>
      </c>
      <c r="AD13"/>
      <c r="AE13"/>
      <c r="AF13"/>
      <c r="AG13"/>
      <c r="AH13" s="347">
        <v>67.400000000000006</v>
      </c>
      <c r="AI13"/>
      <c r="AJ13" s="347">
        <v>24.6</v>
      </c>
      <c r="AK13"/>
      <c r="AL13" s="347">
        <v>7.4</v>
      </c>
      <c r="AM13" s="345">
        <v>7.0999999999999994E-2</v>
      </c>
      <c r="AN13"/>
      <c r="AO13" s="347">
        <v>3.8</v>
      </c>
      <c r="AP13" s="344">
        <v>72.77</v>
      </c>
      <c r="AQ13" s="344">
        <v>0.88</v>
      </c>
      <c r="AR13"/>
      <c r="AS13"/>
      <c r="AT13"/>
      <c r="AU13"/>
      <c r="AV13" s="368">
        <v>16.989999999999998</v>
      </c>
      <c r="AW13" s="368">
        <v>12.67</v>
      </c>
      <c r="AX13"/>
      <c r="AY13"/>
      <c r="AZ13"/>
      <c r="BA13"/>
      <c r="BB13"/>
      <c r="BC13"/>
      <c r="BD13" s="344">
        <v>27.77</v>
      </c>
      <c r="BE13" s="344">
        <v>5.5</v>
      </c>
      <c r="BF13" s="344">
        <v>7.4</v>
      </c>
    </row>
    <row r="14" spans="1:75" x14ac:dyDescent="0.25">
      <c r="A14" s="232">
        <v>39824</v>
      </c>
      <c r="B14" s="405">
        <f t="shared" ref="B14" si="11">(B13+B15)/2</f>
        <v>6.1950000000000003</v>
      </c>
      <c r="C14" s="407">
        <f>(C13+C15)/2</f>
        <v>5.1950000000000003</v>
      </c>
      <c r="D14"/>
      <c r="E14"/>
      <c r="F14"/>
      <c r="G14"/>
      <c r="H14" s="405">
        <f>(H13+H15)/2</f>
        <v>6.9550000000000001</v>
      </c>
      <c r="I14" s="405">
        <f>(I13+I15)/2</f>
        <v>1.7250000000000001</v>
      </c>
      <c r="J14"/>
      <c r="K14"/>
      <c r="L14"/>
      <c r="M14"/>
      <c r="N14" s="451">
        <f t="shared" ref="N14" si="12">(N13+N15)/2</f>
        <v>39</v>
      </c>
      <c r="O14"/>
      <c r="P14"/>
      <c r="Q14"/>
      <c r="R14" s="451">
        <f t="shared" ref="R14" si="13">(R13+R15)/2</f>
        <v>0</v>
      </c>
      <c r="S14" s="407">
        <f>(S13+S15)/2</f>
        <v>0.47199999999999998</v>
      </c>
      <c r="T14"/>
      <c r="U14"/>
      <c r="V14" s="407">
        <f t="shared" ref="V14" si="14">(V13+V15)/2</f>
        <v>0.11050000000000001</v>
      </c>
      <c r="W14" s="407">
        <f>(W12+W13)/2</f>
        <v>0.31200000000000006</v>
      </c>
      <c r="X14"/>
      <c r="Y14"/>
      <c r="Z14"/>
      <c r="AA14"/>
      <c r="AB14"/>
      <c r="AC14" s="405">
        <f t="shared" ref="AC14" si="15">(AC13+AC15)/2</f>
        <v>32.6</v>
      </c>
      <c r="AD14"/>
      <c r="AE14"/>
      <c r="AF14"/>
      <c r="AG14"/>
      <c r="AH14" s="406">
        <f t="shared" ref="AH14" si="16">(AH13+AH15)/2</f>
        <v>65.300000000000011</v>
      </c>
      <c r="AI14"/>
      <c r="AJ14" s="406">
        <f t="shared" ref="AJ14" si="17">(AJ13+AJ15)/2</f>
        <v>24.5</v>
      </c>
      <c r="AK14"/>
      <c r="AL14" s="406">
        <f t="shared" ref="AL14:AM14" si="18">(AL13+AL15)/2</f>
        <v>6.95</v>
      </c>
      <c r="AM14" s="407">
        <f t="shared" si="18"/>
        <v>6.25E-2</v>
      </c>
      <c r="AN14"/>
      <c r="AO14" s="406">
        <f t="shared" ref="AO14:AQ14" si="19">(AO13+AO15)/2</f>
        <v>3.65</v>
      </c>
      <c r="AP14" s="405">
        <f t="shared" si="19"/>
        <v>72.449999999999989</v>
      </c>
      <c r="AQ14" s="407">
        <f t="shared" si="19"/>
        <v>0.94</v>
      </c>
      <c r="AR14"/>
      <c r="AS14"/>
      <c r="AT14"/>
      <c r="AU14"/>
      <c r="AV14" s="368">
        <f>(AV12+AV13)/2</f>
        <v>16.984999999999999</v>
      </c>
      <c r="AW14" s="368">
        <f>(AW12+AW13)/2</f>
        <v>12.6645</v>
      </c>
      <c r="AX14"/>
      <c r="AY14"/>
      <c r="AZ14"/>
      <c r="BA14"/>
      <c r="BB14"/>
      <c r="BC14"/>
      <c r="BD14" s="405">
        <f t="shared" ref="BD14:BF14" si="20">(BD13+BD15)/2</f>
        <v>28.67</v>
      </c>
      <c r="BE14" s="405">
        <f t="shared" si="20"/>
        <v>5.5</v>
      </c>
      <c r="BF14" s="405">
        <f t="shared" si="20"/>
        <v>7.4</v>
      </c>
    </row>
    <row r="15" spans="1:75" x14ac:dyDescent="0.25">
      <c r="A15" s="232">
        <v>39825</v>
      </c>
      <c r="B15" s="344">
        <v>6.35</v>
      </c>
      <c r="C15" s="345">
        <v>5.18</v>
      </c>
      <c r="D15"/>
      <c r="E15"/>
      <c r="F15"/>
      <c r="G15"/>
      <c r="H15" s="344">
        <v>6.96</v>
      </c>
      <c r="I15" s="344">
        <v>1.72</v>
      </c>
      <c r="J15"/>
      <c r="K15"/>
      <c r="L15"/>
      <c r="M15"/>
      <c r="N15" s="346">
        <v>38</v>
      </c>
      <c r="O15"/>
      <c r="P15"/>
      <c r="Q15"/>
      <c r="R15" s="346">
        <v>0</v>
      </c>
      <c r="S15" s="345">
        <v>0.46100000000000002</v>
      </c>
      <c r="T15"/>
      <c r="U15"/>
      <c r="V15" s="345">
        <v>0.14000000000000001</v>
      </c>
      <c r="W15" s="345">
        <v>0.80500000000000005</v>
      </c>
      <c r="X15"/>
      <c r="Y15"/>
      <c r="Z15"/>
      <c r="AA15"/>
      <c r="AB15"/>
      <c r="AC15" s="344">
        <v>31.5</v>
      </c>
      <c r="AD15"/>
      <c r="AE15"/>
      <c r="AF15"/>
      <c r="AG15"/>
      <c r="AH15" s="347">
        <v>63.2</v>
      </c>
      <c r="AI15"/>
      <c r="AJ15" s="347">
        <v>24.4</v>
      </c>
      <c r="AK15"/>
      <c r="AL15" s="347">
        <v>6.5</v>
      </c>
      <c r="AM15" s="345">
        <v>5.3999999999999999E-2</v>
      </c>
      <c r="AN15"/>
      <c r="AO15" s="347">
        <v>3.5</v>
      </c>
      <c r="AP15" s="344">
        <v>72.13</v>
      </c>
      <c r="AQ15" s="344">
        <v>1</v>
      </c>
      <c r="AR15"/>
      <c r="AS15"/>
      <c r="AT15"/>
      <c r="AU15"/>
      <c r="AV15" s="368">
        <v>16.594000000000001</v>
      </c>
      <c r="AW15" s="368">
        <v>12.037000000000001</v>
      </c>
      <c r="AX15"/>
      <c r="AY15"/>
      <c r="AZ15"/>
      <c r="BA15"/>
      <c r="BB15"/>
      <c r="BC15"/>
      <c r="BD15" s="344">
        <v>29.57</v>
      </c>
      <c r="BE15" s="344">
        <v>5.5</v>
      </c>
      <c r="BF15" s="344">
        <v>7.4</v>
      </c>
    </row>
    <row r="16" spans="1:75" x14ac:dyDescent="0.25">
      <c r="A16" s="232">
        <v>39826</v>
      </c>
      <c r="B16" s="344">
        <v>5.85</v>
      </c>
      <c r="C16" s="345">
        <v>5.46</v>
      </c>
      <c r="D16"/>
      <c r="E16"/>
      <c r="F16"/>
      <c r="G16"/>
      <c r="H16" s="344">
        <v>7.11</v>
      </c>
      <c r="I16" s="344">
        <v>1.73</v>
      </c>
      <c r="J16"/>
      <c r="K16"/>
      <c r="L16"/>
      <c r="M16"/>
      <c r="N16" s="346">
        <v>37</v>
      </c>
      <c r="O16"/>
      <c r="P16"/>
      <c r="Q16"/>
      <c r="R16" s="346">
        <v>0</v>
      </c>
      <c r="S16" s="345">
        <v>0.47770000000000001</v>
      </c>
      <c r="T16"/>
      <c r="U16"/>
      <c r="V16" s="345">
        <v>0.19900000000000001</v>
      </c>
      <c r="W16" s="345">
        <v>0.753</v>
      </c>
      <c r="X16"/>
      <c r="Y16"/>
      <c r="Z16"/>
      <c r="AA16"/>
      <c r="AB16"/>
      <c r="AC16" s="344">
        <v>33.299999999999997</v>
      </c>
      <c r="AD16"/>
      <c r="AE16"/>
      <c r="AF16"/>
      <c r="AG16"/>
      <c r="AH16" s="347">
        <v>66.7</v>
      </c>
      <c r="AI16"/>
      <c r="AJ16" s="347">
        <v>26.6</v>
      </c>
      <c r="AK16"/>
      <c r="AL16" s="347">
        <v>10</v>
      </c>
      <c r="AM16" s="345">
        <v>3.5000000000000003E-2</v>
      </c>
      <c r="AN16"/>
      <c r="AO16" s="347">
        <v>3.5</v>
      </c>
      <c r="AP16" s="344">
        <v>71.11</v>
      </c>
      <c r="AQ16" s="344">
        <v>0.9</v>
      </c>
      <c r="AR16"/>
      <c r="AS16"/>
      <c r="AT16"/>
      <c r="AU16"/>
      <c r="AV16" s="368">
        <v>16.677</v>
      </c>
      <c r="AW16" s="368">
        <v>12.27</v>
      </c>
      <c r="AX16"/>
      <c r="AY16"/>
      <c r="AZ16"/>
      <c r="BA16"/>
      <c r="BB16"/>
      <c r="BC16"/>
      <c r="BD16" s="344">
        <v>28.87</v>
      </c>
      <c r="BE16" s="344">
        <v>5.0999999999999996</v>
      </c>
      <c r="BF16" s="344">
        <v>7.4</v>
      </c>
    </row>
    <row r="17" spans="1:58" x14ac:dyDescent="0.25">
      <c r="A17" s="232">
        <v>39827</v>
      </c>
      <c r="B17" s="344">
        <v>5.96</v>
      </c>
      <c r="C17" s="345">
        <v>5.3</v>
      </c>
      <c r="D17"/>
      <c r="E17"/>
      <c r="F17"/>
      <c r="G17"/>
      <c r="H17" s="344">
        <v>7.18</v>
      </c>
      <c r="I17" s="344">
        <v>1.73</v>
      </c>
      <c r="J17"/>
      <c r="K17"/>
      <c r="L17"/>
      <c r="M17"/>
      <c r="N17" s="346">
        <v>40</v>
      </c>
      <c r="O17"/>
      <c r="P17"/>
      <c r="Q17"/>
      <c r="R17" s="346">
        <v>0</v>
      </c>
      <c r="S17" s="345">
        <v>0.46100000000000002</v>
      </c>
      <c r="T17"/>
      <c r="U17"/>
      <c r="V17" s="345">
        <v>9.4E-2</v>
      </c>
      <c r="W17" s="345">
        <v>0.47899999999999998</v>
      </c>
      <c r="X17"/>
      <c r="Y17"/>
      <c r="Z17"/>
      <c r="AA17"/>
      <c r="AB17"/>
      <c r="AC17" s="344">
        <v>32.799999999999997</v>
      </c>
      <c r="AD17"/>
      <c r="AE17"/>
      <c r="AF17"/>
      <c r="AG17"/>
      <c r="AH17" s="347">
        <v>65.599999999999994</v>
      </c>
      <c r="AI17"/>
      <c r="AJ17" s="347">
        <v>25.7</v>
      </c>
      <c r="AK17"/>
      <c r="AL17" s="347">
        <v>9.1</v>
      </c>
      <c r="AM17" s="345">
        <v>4.7E-2</v>
      </c>
      <c r="AN17"/>
      <c r="AO17" s="347">
        <v>3.4</v>
      </c>
      <c r="AP17" s="344">
        <v>73.12</v>
      </c>
      <c r="AQ17" s="344">
        <v>0.95</v>
      </c>
      <c r="AR17"/>
      <c r="AS17"/>
      <c r="AT17"/>
      <c r="AU17"/>
      <c r="AV17" s="368">
        <v>16.751999999999999</v>
      </c>
      <c r="AW17" s="368">
        <v>12.391</v>
      </c>
      <c r="AX17"/>
      <c r="AY17"/>
      <c r="AZ17"/>
      <c r="BA17"/>
      <c r="BB17"/>
      <c r="BC17"/>
      <c r="BD17" s="344">
        <v>28.51</v>
      </c>
      <c r="BE17" s="344">
        <v>4.5</v>
      </c>
      <c r="BF17" s="344">
        <v>7.4</v>
      </c>
    </row>
    <row r="18" spans="1:58" x14ac:dyDescent="0.25">
      <c r="A18" s="232">
        <v>39828</v>
      </c>
      <c r="B18" s="344">
        <v>5.94</v>
      </c>
      <c r="C18" s="345">
        <v>5.22</v>
      </c>
      <c r="D18"/>
      <c r="E18"/>
      <c r="F18"/>
      <c r="G18"/>
      <c r="H18" s="344">
        <v>6.9</v>
      </c>
      <c r="I18" s="344">
        <v>1.73</v>
      </c>
      <c r="J18"/>
      <c r="K18"/>
      <c r="L18"/>
      <c r="M18"/>
      <c r="N18" s="346">
        <v>36</v>
      </c>
      <c r="O18"/>
      <c r="P18"/>
      <c r="Q18"/>
      <c r="R18" s="346">
        <v>0</v>
      </c>
      <c r="S18" s="345">
        <v>0.437</v>
      </c>
      <c r="T18"/>
      <c r="U18"/>
      <c r="V18" s="345">
        <v>7.0999999999999994E-2</v>
      </c>
      <c r="W18" s="345">
        <v>0.23799999999999999</v>
      </c>
      <c r="X18"/>
      <c r="Y18"/>
      <c r="Z18"/>
      <c r="AA18"/>
      <c r="AB18"/>
      <c r="AC18" s="344">
        <v>33.6</v>
      </c>
      <c r="AD18"/>
      <c r="AE18"/>
      <c r="AF18"/>
      <c r="AG18"/>
      <c r="AH18" s="347">
        <v>67.2</v>
      </c>
      <c r="AI18"/>
      <c r="AJ18" s="347">
        <v>26.1</v>
      </c>
      <c r="AK18"/>
      <c r="AL18" s="347">
        <v>9.1999999999999993</v>
      </c>
      <c r="AM18" s="345">
        <v>6.7000000000000004E-2</v>
      </c>
      <c r="AN18"/>
      <c r="AO18" s="347">
        <v>3.4</v>
      </c>
      <c r="AP18" s="344">
        <v>72.459999999999994</v>
      </c>
      <c r="AQ18" s="344">
        <v>0.92</v>
      </c>
      <c r="AR18"/>
      <c r="AS18"/>
      <c r="AT18"/>
      <c r="AU18"/>
      <c r="AV18" s="368">
        <v>16.728000000000002</v>
      </c>
      <c r="AW18" s="368">
        <v>12.406000000000001</v>
      </c>
      <c r="AX18"/>
      <c r="AY18"/>
      <c r="AZ18"/>
      <c r="BA18"/>
      <c r="BB18"/>
      <c r="BC18"/>
      <c r="BD18" s="344">
        <v>28.05</v>
      </c>
      <c r="BE18" s="344">
        <v>4.3</v>
      </c>
      <c r="BF18" s="344">
        <v>7.4</v>
      </c>
    </row>
    <row r="19" spans="1:58" x14ac:dyDescent="0.25">
      <c r="A19" s="232">
        <v>39829</v>
      </c>
      <c r="B19" s="344">
        <v>6.11</v>
      </c>
      <c r="C19" s="345">
        <v>5.2</v>
      </c>
      <c r="D19"/>
      <c r="E19"/>
      <c r="F19"/>
      <c r="G19"/>
      <c r="H19" s="344">
        <v>6.82</v>
      </c>
      <c r="I19" s="344">
        <v>1.73</v>
      </c>
      <c r="J19"/>
      <c r="K19"/>
      <c r="L19"/>
      <c r="M19"/>
      <c r="N19" s="346">
        <v>38</v>
      </c>
      <c r="O19"/>
      <c r="P19"/>
      <c r="Q19"/>
      <c r="R19" s="451">
        <f t="shared" ref="R19" si="21">(R18+R20)/2</f>
        <v>0</v>
      </c>
      <c r="S19" s="345">
        <v>0.432</v>
      </c>
      <c r="T19"/>
      <c r="U19"/>
      <c r="V19" s="407">
        <f t="shared" ref="V19" si="22">(V18+V20)/2</f>
        <v>7.8999999999999987E-2</v>
      </c>
      <c r="W19" s="345">
        <v>0.29899999999999999</v>
      </c>
      <c r="X19"/>
      <c r="Y19"/>
      <c r="Z19"/>
      <c r="AA19"/>
      <c r="AB19"/>
      <c r="AC19" s="405">
        <f t="shared" ref="AC19" si="23">(AC18+AC20)/2</f>
        <v>29.35</v>
      </c>
      <c r="AD19"/>
      <c r="AE19"/>
      <c r="AF19"/>
      <c r="AG19"/>
      <c r="AH19" s="406">
        <f t="shared" ref="AH19" si="24">(AH18+AH20)/2</f>
        <v>58.7</v>
      </c>
      <c r="AI19"/>
      <c r="AJ19" s="406">
        <f t="shared" ref="AJ19" si="25">(AJ18+AJ20)/2</f>
        <v>25.85</v>
      </c>
      <c r="AK19"/>
      <c r="AL19" s="406">
        <f t="shared" ref="AL19:AM19" si="26">(AL18+AL20)/2</f>
        <v>7.6499999999999995</v>
      </c>
      <c r="AM19" s="407">
        <f t="shared" si="26"/>
        <v>7.0000000000000007E-2</v>
      </c>
      <c r="AN19"/>
      <c r="AO19" s="406">
        <f t="shared" ref="AO19:AQ19" si="27">(AO18+AO20)/2</f>
        <v>3.75</v>
      </c>
      <c r="AP19" s="405">
        <f t="shared" si="27"/>
        <v>70.75</v>
      </c>
      <c r="AQ19" s="407">
        <f t="shared" si="27"/>
        <v>0.87</v>
      </c>
      <c r="AR19"/>
      <c r="AS19"/>
      <c r="AT19"/>
      <c r="AU19"/>
      <c r="AV19" s="368">
        <v>16.695</v>
      </c>
      <c r="AW19" s="368">
        <v>12.356</v>
      </c>
      <c r="AX19"/>
      <c r="AY19"/>
      <c r="AZ19"/>
      <c r="BA19"/>
      <c r="BB19"/>
      <c r="BC19"/>
      <c r="BD19" s="405">
        <f t="shared" ref="BD19:BF19" si="28">(BD18+BD20)/2</f>
        <v>28.12</v>
      </c>
      <c r="BE19" s="405">
        <f t="shared" si="28"/>
        <v>4.3</v>
      </c>
      <c r="BF19" s="405">
        <f t="shared" si="28"/>
        <v>7.4</v>
      </c>
    </row>
    <row r="20" spans="1:58" x14ac:dyDescent="0.25">
      <c r="A20" s="232">
        <v>39830</v>
      </c>
      <c r="B20" s="344">
        <v>6.09</v>
      </c>
      <c r="C20" s="345">
        <v>5.31</v>
      </c>
      <c r="D20"/>
      <c r="E20"/>
      <c r="F20"/>
      <c r="G20"/>
      <c r="H20" s="344">
        <v>5.27</v>
      </c>
      <c r="I20" s="344">
        <v>1.72</v>
      </c>
      <c r="J20"/>
      <c r="K20"/>
      <c r="L20"/>
      <c r="M20"/>
      <c r="N20" s="346">
        <v>38</v>
      </c>
      <c r="O20"/>
      <c r="P20"/>
      <c r="Q20"/>
      <c r="R20" s="346">
        <v>0</v>
      </c>
      <c r="S20" s="345">
        <v>0.42699999999999999</v>
      </c>
      <c r="T20"/>
      <c r="U20"/>
      <c r="V20" s="345">
        <v>8.6999999999999994E-2</v>
      </c>
      <c r="W20" s="345">
        <v>0.247</v>
      </c>
      <c r="X20"/>
      <c r="Y20"/>
      <c r="Z20"/>
      <c r="AA20"/>
      <c r="AB20"/>
      <c r="AC20" s="344">
        <v>25.1</v>
      </c>
      <c r="AD20"/>
      <c r="AE20"/>
      <c r="AF20"/>
      <c r="AG20"/>
      <c r="AH20" s="347">
        <v>50.2</v>
      </c>
      <c r="AI20"/>
      <c r="AJ20" s="347">
        <v>25.6</v>
      </c>
      <c r="AK20"/>
      <c r="AL20" s="347">
        <v>6.1</v>
      </c>
      <c r="AM20" s="345">
        <v>7.2999999999999995E-2</v>
      </c>
      <c r="AN20"/>
      <c r="AO20" s="347">
        <v>4.0999999999999996</v>
      </c>
      <c r="AP20" s="344">
        <v>69.040000000000006</v>
      </c>
      <c r="AQ20" s="344">
        <v>0.82</v>
      </c>
      <c r="AR20"/>
      <c r="AS20"/>
      <c r="AT20"/>
      <c r="AU20"/>
      <c r="AV20" s="368">
        <v>16.68</v>
      </c>
      <c r="AW20" s="368">
        <v>12.34</v>
      </c>
      <c r="AX20"/>
      <c r="AY20"/>
      <c r="AZ20"/>
      <c r="BA20"/>
      <c r="BB20"/>
      <c r="BC20"/>
      <c r="BD20" s="344">
        <v>28.19</v>
      </c>
      <c r="BE20" s="344">
        <v>4.3</v>
      </c>
      <c r="BF20" s="344">
        <v>7.4</v>
      </c>
    </row>
    <row r="21" spans="1:58" x14ac:dyDescent="0.25">
      <c r="A21" s="232">
        <v>39831</v>
      </c>
      <c r="B21" s="405">
        <f t="shared" ref="B21" si="29">(B20+B22)/2</f>
        <v>6.05</v>
      </c>
      <c r="C21" s="407">
        <f>(C20+C22)/2</f>
        <v>5.1449999999999996</v>
      </c>
      <c r="D21"/>
      <c r="E21"/>
      <c r="F21"/>
      <c r="G21"/>
      <c r="H21" s="405">
        <f>(H20+H22)/2</f>
        <v>6.2949999999999999</v>
      </c>
      <c r="I21" s="344">
        <v>1.72</v>
      </c>
      <c r="J21"/>
      <c r="K21"/>
      <c r="L21"/>
      <c r="M21"/>
      <c r="N21" s="451">
        <f t="shared" ref="N21" si="30">(N20+N22)/2</f>
        <v>37.5</v>
      </c>
      <c r="O21"/>
      <c r="P21"/>
      <c r="Q21"/>
      <c r="R21" s="451">
        <f t="shared" ref="R21" si="31">(R20+R22)/2</f>
        <v>0</v>
      </c>
      <c r="S21" s="407">
        <f>(S20+S22)/2</f>
        <v>0.42</v>
      </c>
      <c r="T21"/>
      <c r="U21"/>
      <c r="V21" s="407">
        <f t="shared" ref="V21:W21" si="32">(V20+V22)/2</f>
        <v>7.4999999999999997E-2</v>
      </c>
      <c r="W21" s="407">
        <f t="shared" si="32"/>
        <v>0.33299999999999996</v>
      </c>
      <c r="X21"/>
      <c r="Y21"/>
      <c r="Z21"/>
      <c r="AA21"/>
      <c r="AB21"/>
      <c r="AC21" s="405">
        <f t="shared" ref="AC21" si="33">(AC20+AC22)/2</f>
        <v>26.65</v>
      </c>
      <c r="AD21"/>
      <c r="AE21"/>
      <c r="AF21"/>
      <c r="AG21"/>
      <c r="AH21" s="406">
        <f t="shared" ref="AH21" si="34">(AH20+AH22)/2</f>
        <v>53.3</v>
      </c>
      <c r="AI21"/>
      <c r="AJ21" s="406">
        <f t="shared" ref="AJ21" si="35">(AJ20+AJ22)/2</f>
        <v>25.450000000000003</v>
      </c>
      <c r="AK21"/>
      <c r="AL21" s="406">
        <f t="shared" ref="AL21:AM21" si="36">(AL20+AL22)/2</f>
        <v>6.25</v>
      </c>
      <c r="AM21" s="407">
        <f t="shared" si="36"/>
        <v>7.6499999999999999E-2</v>
      </c>
      <c r="AN21"/>
      <c r="AO21" s="406">
        <f t="shared" ref="AO21" si="37">(AO20+AO22)/2</f>
        <v>4.0999999999999996</v>
      </c>
      <c r="AP21" s="344">
        <v>71.66</v>
      </c>
      <c r="AQ21" s="344">
        <v>1.02</v>
      </c>
      <c r="AR21"/>
      <c r="AS21"/>
      <c r="AT21"/>
      <c r="AU21"/>
      <c r="AV21" s="368">
        <v>16.373000000000001</v>
      </c>
      <c r="AW21" s="368">
        <v>11.888</v>
      </c>
      <c r="AX21"/>
      <c r="AY21"/>
      <c r="AZ21"/>
      <c r="BA21"/>
      <c r="BB21"/>
      <c r="BC21"/>
      <c r="BD21" s="344">
        <v>14.085000000000001</v>
      </c>
      <c r="BE21" s="344">
        <v>4.2</v>
      </c>
      <c r="BF21" s="344">
        <v>7.4</v>
      </c>
    </row>
    <row r="22" spans="1:58" x14ac:dyDescent="0.25">
      <c r="A22" s="232">
        <v>39832</v>
      </c>
      <c r="B22" s="344">
        <v>6.01</v>
      </c>
      <c r="C22" s="345">
        <v>4.9800000000000004</v>
      </c>
      <c r="D22"/>
      <c r="E22"/>
      <c r="F22"/>
      <c r="G22"/>
      <c r="H22" s="344">
        <v>7.32</v>
      </c>
      <c r="I22" s="344">
        <v>1.71</v>
      </c>
      <c r="J22"/>
      <c r="K22"/>
      <c r="L22"/>
      <c r="M22"/>
      <c r="N22" s="346">
        <v>37</v>
      </c>
      <c r="O22"/>
      <c r="P22"/>
      <c r="Q22"/>
      <c r="R22" s="346">
        <v>0</v>
      </c>
      <c r="S22" s="345">
        <v>0.41299999999999998</v>
      </c>
      <c r="T22"/>
      <c r="U22"/>
      <c r="V22" s="345">
        <v>6.3E-2</v>
      </c>
      <c r="W22" s="345">
        <v>0.41899999999999998</v>
      </c>
      <c r="X22"/>
      <c r="Y22"/>
      <c r="Z22"/>
      <c r="AA22"/>
      <c r="AB22"/>
      <c r="AC22" s="344">
        <v>28.2</v>
      </c>
      <c r="AD22"/>
      <c r="AE22"/>
      <c r="AF22"/>
      <c r="AG22"/>
      <c r="AH22" s="347">
        <v>56.4</v>
      </c>
      <c r="AI22"/>
      <c r="AJ22" s="347">
        <v>25.3</v>
      </c>
      <c r="AK22"/>
      <c r="AL22" s="347">
        <v>6.4</v>
      </c>
      <c r="AM22" s="345">
        <v>0.08</v>
      </c>
      <c r="AN22"/>
      <c r="AO22" s="347">
        <v>4.0999999999999996</v>
      </c>
      <c r="AP22" s="344">
        <v>77.88</v>
      </c>
      <c r="AQ22" s="344">
        <v>1.1599999999999999</v>
      </c>
      <c r="AR22"/>
      <c r="AS22"/>
      <c r="AT22"/>
      <c r="AU22"/>
      <c r="AV22" s="368">
        <v>17.539000000000001</v>
      </c>
      <c r="AW22" s="368">
        <v>14.292999999999999</v>
      </c>
      <c r="AX22"/>
      <c r="AY22"/>
      <c r="AZ22"/>
      <c r="BA22"/>
      <c r="BB22"/>
      <c r="BC22"/>
      <c r="BD22" s="344">
        <v>29.44</v>
      </c>
      <c r="BE22" s="344">
        <v>4.2</v>
      </c>
      <c r="BF22" s="344">
        <v>7.4</v>
      </c>
    </row>
    <row r="23" spans="1:58" x14ac:dyDescent="0.25">
      <c r="A23" s="232">
        <v>39833</v>
      </c>
      <c r="B23" s="344">
        <v>6.11</v>
      </c>
      <c r="C23" s="345">
        <v>5.45</v>
      </c>
      <c r="D23"/>
      <c r="E23"/>
      <c r="F23"/>
      <c r="G23"/>
      <c r="H23" s="344">
        <v>7.62</v>
      </c>
      <c r="I23" s="344">
        <v>1.61</v>
      </c>
      <c r="J23"/>
      <c r="K23"/>
      <c r="L23"/>
      <c r="M23"/>
      <c r="N23" s="346">
        <v>41</v>
      </c>
      <c r="O23"/>
      <c r="P23"/>
      <c r="Q23"/>
      <c r="R23" s="346">
        <v>0</v>
      </c>
      <c r="S23" s="345">
        <v>0.42699999999999999</v>
      </c>
      <c r="T23"/>
      <c r="U23"/>
      <c r="V23" s="345">
        <v>6.3E-2</v>
      </c>
      <c r="W23" s="345">
        <v>0.34399999999999997</v>
      </c>
      <c r="X23"/>
      <c r="Y23"/>
      <c r="Z23"/>
      <c r="AA23"/>
      <c r="AB23"/>
      <c r="AC23" s="344">
        <v>29</v>
      </c>
      <c r="AD23"/>
      <c r="AE23"/>
      <c r="AF23"/>
      <c r="AG23"/>
      <c r="AH23" s="347">
        <v>58</v>
      </c>
      <c r="AI23"/>
      <c r="AJ23" s="347">
        <v>25.2</v>
      </c>
      <c r="AK23"/>
      <c r="AL23" s="347">
        <v>6.9</v>
      </c>
      <c r="AM23" s="345">
        <v>8.8999999999999996E-2</v>
      </c>
      <c r="AN23"/>
      <c r="AO23" s="347">
        <v>4.0999999999999996</v>
      </c>
      <c r="AP23" s="344">
        <v>67.47</v>
      </c>
      <c r="AQ23" s="344">
        <v>0.85</v>
      </c>
      <c r="AR23"/>
      <c r="AS23"/>
      <c r="AT23"/>
      <c r="AU23"/>
      <c r="AV23" s="368">
        <v>16.584</v>
      </c>
      <c r="AW23" s="368">
        <v>12.186</v>
      </c>
      <c r="AX23"/>
      <c r="AY23"/>
      <c r="AZ23"/>
      <c r="BA23"/>
      <c r="BB23"/>
      <c r="BC23"/>
      <c r="BD23" s="344">
        <v>28.02</v>
      </c>
      <c r="BE23" s="344">
        <v>4.2</v>
      </c>
      <c r="BF23" s="344">
        <v>7.4</v>
      </c>
    </row>
    <row r="24" spans="1:58" x14ac:dyDescent="0.25">
      <c r="A24" s="232">
        <v>39834</v>
      </c>
      <c r="B24" s="344">
        <v>6.17</v>
      </c>
      <c r="C24" s="345">
        <v>5.34</v>
      </c>
      <c r="D24"/>
      <c r="E24"/>
      <c r="F24"/>
      <c r="G24"/>
      <c r="H24" s="344">
        <v>6.67</v>
      </c>
      <c r="I24" s="344">
        <v>1.58</v>
      </c>
      <c r="J24"/>
      <c r="K24"/>
      <c r="L24"/>
      <c r="M24"/>
      <c r="N24" s="346">
        <v>42</v>
      </c>
      <c r="O24"/>
      <c r="P24"/>
      <c r="Q24"/>
      <c r="R24" s="346">
        <v>0</v>
      </c>
      <c r="S24" s="345">
        <v>0.43</v>
      </c>
      <c r="T24"/>
      <c r="U24"/>
      <c r="V24" s="345">
        <v>8.5999999999999993E-2</v>
      </c>
      <c r="W24" s="345">
        <v>0.39600000000000002</v>
      </c>
      <c r="X24"/>
      <c r="Y24"/>
      <c r="Z24"/>
      <c r="AA24"/>
      <c r="AB24"/>
      <c r="AC24" s="344">
        <v>28.4</v>
      </c>
      <c r="AD24"/>
      <c r="AE24"/>
      <c r="AF24"/>
      <c r="AG24"/>
      <c r="AH24" s="347">
        <v>56.8</v>
      </c>
      <c r="AI24"/>
      <c r="AJ24" s="347">
        <v>24.9</v>
      </c>
      <c r="AK24"/>
      <c r="AL24" s="347">
        <v>6.6</v>
      </c>
      <c r="AM24" s="345">
        <v>7.2999999999999995E-2</v>
      </c>
      <c r="AN24"/>
      <c r="AO24" s="347">
        <v>3.7</v>
      </c>
      <c r="AP24" s="344">
        <v>72.03</v>
      </c>
      <c r="AQ24" s="344">
        <v>1.01</v>
      </c>
      <c r="AR24"/>
      <c r="AS24"/>
      <c r="AT24"/>
      <c r="AU24"/>
      <c r="AV24" s="368">
        <v>16.994</v>
      </c>
      <c r="AW24" s="368">
        <v>12.615</v>
      </c>
      <c r="AX24"/>
      <c r="AY24"/>
      <c r="AZ24"/>
      <c r="BA24"/>
      <c r="BB24"/>
      <c r="BC24"/>
      <c r="BD24" s="405">
        <f>(BD22+BD23)/2</f>
        <v>28.73</v>
      </c>
      <c r="BE24" s="344">
        <v>4.0999999999999996</v>
      </c>
      <c r="BF24" s="344">
        <v>7.9</v>
      </c>
    </row>
    <row r="25" spans="1:58" x14ac:dyDescent="0.25">
      <c r="A25" s="232">
        <v>39835</v>
      </c>
      <c r="B25" s="344">
        <v>6.14</v>
      </c>
      <c r="C25" s="345">
        <v>5.3</v>
      </c>
      <c r="D25"/>
      <c r="E25"/>
      <c r="F25"/>
      <c r="G25"/>
      <c r="H25" s="344">
        <v>7.73</v>
      </c>
      <c r="I25" s="344">
        <v>1.54</v>
      </c>
      <c r="J25"/>
      <c r="K25"/>
      <c r="L25"/>
      <c r="M25"/>
      <c r="N25" s="346">
        <v>37</v>
      </c>
      <c r="O25"/>
      <c r="P25"/>
      <c r="Q25"/>
      <c r="R25" s="346">
        <v>0</v>
      </c>
      <c r="S25" s="345">
        <v>0.41199999999999998</v>
      </c>
      <c r="T25"/>
      <c r="U25"/>
      <c r="V25" s="345">
        <v>7.3999999999999996E-2</v>
      </c>
      <c r="W25" s="345">
        <v>0.47599999999999998</v>
      </c>
      <c r="X25"/>
      <c r="Y25"/>
      <c r="Z25"/>
      <c r="AA25"/>
      <c r="AB25"/>
      <c r="AC25" s="344">
        <v>29.14</v>
      </c>
      <c r="AD25"/>
      <c r="AE25"/>
      <c r="AF25"/>
      <c r="AG25"/>
      <c r="AH25" s="347">
        <v>58</v>
      </c>
      <c r="AI25"/>
      <c r="AJ25" s="406">
        <f t="shared" ref="AJ25" si="38">(AJ24+AJ26)/2</f>
        <v>25.1</v>
      </c>
      <c r="AK25"/>
      <c r="AL25" s="406">
        <f t="shared" ref="AL25:AM25" si="39">(AL24+AL26)/2</f>
        <v>6.5</v>
      </c>
      <c r="AM25" s="407">
        <f t="shared" si="39"/>
        <v>8.0499999999999988E-2</v>
      </c>
      <c r="AN25"/>
      <c r="AO25" s="406">
        <f t="shared" ref="AO25:AQ25" si="40">(AO24+AO26)/2</f>
        <v>3.6</v>
      </c>
      <c r="AP25" s="405">
        <f t="shared" si="40"/>
        <v>69.09</v>
      </c>
      <c r="AQ25" s="407">
        <f t="shared" si="40"/>
        <v>1.01</v>
      </c>
      <c r="AR25"/>
      <c r="AS25"/>
      <c r="AT25"/>
      <c r="AU25"/>
      <c r="AV25" s="368">
        <v>16.46</v>
      </c>
      <c r="AW25" s="368">
        <v>12.09</v>
      </c>
      <c r="AX25"/>
      <c r="AY25"/>
      <c r="AZ25"/>
      <c r="BA25"/>
      <c r="BB25"/>
      <c r="BC25"/>
      <c r="BD25" s="405">
        <f>(BD23+BD24)/2</f>
        <v>28.375</v>
      </c>
      <c r="BE25" s="405">
        <f>(BE24+BE26)/2</f>
        <v>4.0999999999999996</v>
      </c>
      <c r="BF25" s="405">
        <f>(BF24+BF26)/2</f>
        <v>7.9</v>
      </c>
    </row>
    <row r="26" spans="1:58" x14ac:dyDescent="0.25">
      <c r="A26" s="232">
        <v>39836</v>
      </c>
      <c r="B26" s="344">
        <v>6.13</v>
      </c>
      <c r="C26" s="345">
        <v>5.25</v>
      </c>
      <c r="D26"/>
      <c r="E26"/>
      <c r="F26"/>
      <c r="G26"/>
      <c r="H26" s="344">
        <v>7.49</v>
      </c>
      <c r="I26" s="344">
        <v>1.48</v>
      </c>
      <c r="J26"/>
      <c r="K26"/>
      <c r="L26"/>
      <c r="M26"/>
      <c r="N26" s="346">
        <v>36</v>
      </c>
      <c r="O26"/>
      <c r="P26"/>
      <c r="Q26"/>
      <c r="R26" s="346">
        <v>0</v>
      </c>
      <c r="S26" s="345">
        <v>0.40100000000000002</v>
      </c>
      <c r="T26"/>
      <c r="U26"/>
      <c r="V26" s="345">
        <v>0.107</v>
      </c>
      <c r="W26" s="345">
        <v>0.50600000000000001</v>
      </c>
      <c r="X26"/>
      <c r="Y26"/>
      <c r="Z26"/>
      <c r="AA26"/>
      <c r="AB26"/>
      <c r="AC26" s="344">
        <v>30.4</v>
      </c>
      <c r="AD26"/>
      <c r="AE26"/>
      <c r="AF26"/>
      <c r="AG26"/>
      <c r="AH26" s="347">
        <v>60.9</v>
      </c>
      <c r="AI26"/>
      <c r="AJ26" s="347">
        <v>25.3</v>
      </c>
      <c r="AK26"/>
      <c r="AL26" s="347">
        <v>6.4</v>
      </c>
      <c r="AM26" s="345">
        <v>8.7999999999999995E-2</v>
      </c>
      <c r="AN26"/>
      <c r="AO26" s="347">
        <v>3.5</v>
      </c>
      <c r="AP26" s="344">
        <v>66.150000000000006</v>
      </c>
      <c r="AQ26" s="344">
        <v>1.01</v>
      </c>
      <c r="AR26"/>
      <c r="AS26"/>
      <c r="AT26"/>
      <c r="AU26"/>
      <c r="AV26" s="368">
        <v>16.454999999999998</v>
      </c>
      <c r="AW26" s="368">
        <v>12.061</v>
      </c>
      <c r="AX26"/>
      <c r="AY26"/>
      <c r="AZ26"/>
      <c r="BA26"/>
      <c r="BB26"/>
      <c r="BC26"/>
      <c r="BD26" s="344">
        <v>29.25</v>
      </c>
      <c r="BE26" s="344">
        <v>4.0999999999999996</v>
      </c>
      <c r="BF26" s="344">
        <v>7.9</v>
      </c>
    </row>
    <row r="27" spans="1:58" x14ac:dyDescent="0.25">
      <c r="A27" s="232">
        <v>39837</v>
      </c>
      <c r="B27" s="344">
        <v>6.1</v>
      </c>
      <c r="C27" s="345">
        <v>5.34</v>
      </c>
      <c r="D27"/>
      <c r="E27"/>
      <c r="F27"/>
      <c r="G27"/>
      <c r="H27" s="344">
        <v>7.17</v>
      </c>
      <c r="I27" s="344">
        <v>1.8</v>
      </c>
      <c r="J27"/>
      <c r="K27"/>
      <c r="L27"/>
      <c r="M27"/>
      <c r="N27" s="346">
        <v>34</v>
      </c>
      <c r="O27"/>
      <c r="P27"/>
      <c r="Q27"/>
      <c r="R27" s="346">
        <v>0</v>
      </c>
      <c r="S27" s="345">
        <v>0.39900000000000002</v>
      </c>
      <c r="T27"/>
      <c r="U27"/>
      <c r="V27" s="345">
        <v>0.128</v>
      </c>
      <c r="W27" s="345">
        <v>0.442</v>
      </c>
      <c r="X27"/>
      <c r="Y27"/>
      <c r="Z27"/>
      <c r="AA27"/>
      <c r="AB27"/>
      <c r="AC27" s="344">
        <v>31.4</v>
      </c>
      <c r="AD27"/>
      <c r="AE27"/>
      <c r="AF27"/>
      <c r="AG27"/>
      <c r="AH27" s="347">
        <v>62.8</v>
      </c>
      <c r="AI27"/>
      <c r="AJ27" s="347">
        <v>24.7</v>
      </c>
      <c r="AK27"/>
      <c r="AL27" s="347">
        <v>8.1999999999999993</v>
      </c>
      <c r="AM27" s="345">
        <v>1E-3</v>
      </c>
      <c r="AN27"/>
      <c r="AO27" s="347">
        <v>3.4</v>
      </c>
      <c r="AP27" s="344">
        <v>67.23</v>
      </c>
      <c r="AQ27" s="344">
        <v>0.69</v>
      </c>
      <c r="AR27"/>
      <c r="AS27"/>
      <c r="AT27"/>
      <c r="AU27"/>
      <c r="AV27" s="368">
        <v>16.62</v>
      </c>
      <c r="AW27" s="368">
        <v>12.27</v>
      </c>
      <c r="AX27"/>
      <c r="AY27"/>
      <c r="AZ27"/>
      <c r="BA27"/>
      <c r="BB27"/>
      <c r="BC27"/>
      <c r="BD27" s="344">
        <v>30.04</v>
      </c>
      <c r="BE27" s="344">
        <v>4.0999999999999996</v>
      </c>
      <c r="BF27" s="344">
        <v>8.1999999999999993</v>
      </c>
    </row>
    <row r="28" spans="1:58" x14ac:dyDescent="0.25">
      <c r="A28" s="232">
        <v>39838</v>
      </c>
      <c r="B28" s="405">
        <f t="shared" ref="B28:C28" si="41">(B27+B29)/2</f>
        <v>6.04</v>
      </c>
      <c r="C28" s="407">
        <f t="shared" si="41"/>
        <v>5.2450000000000001</v>
      </c>
      <c r="D28"/>
      <c r="E28"/>
      <c r="F28"/>
      <c r="G28"/>
      <c r="H28" s="405">
        <f t="shared" ref="H28:I28" si="42">(H27+H29)/2</f>
        <v>7.07</v>
      </c>
      <c r="I28" s="405">
        <f t="shared" si="42"/>
        <v>1.81</v>
      </c>
      <c r="J28"/>
      <c r="K28"/>
      <c r="L28"/>
      <c r="M28"/>
      <c r="N28" s="451">
        <f t="shared" ref="N28" si="43">(N27+N29)/2</f>
        <v>33</v>
      </c>
      <c r="O28"/>
      <c r="P28"/>
      <c r="Q28"/>
      <c r="R28" s="451">
        <f t="shared" ref="R28:S28" si="44">(R27+R29)/2</f>
        <v>0.5</v>
      </c>
      <c r="S28" s="407">
        <f t="shared" si="44"/>
        <v>0.38750000000000001</v>
      </c>
      <c r="T28"/>
      <c r="U28"/>
      <c r="V28" s="407">
        <f t="shared" ref="V28:W28" si="45">(V27+V29)/2</f>
        <v>0.11</v>
      </c>
      <c r="W28" s="407">
        <f t="shared" si="45"/>
        <v>0.52749999999999997</v>
      </c>
      <c r="X28"/>
      <c r="Y28"/>
      <c r="Z28"/>
      <c r="AA28"/>
      <c r="AB28"/>
      <c r="AC28" s="405">
        <f t="shared" ref="AC28" si="46">(AC27+AC29)/2</f>
        <v>31.299999999999997</v>
      </c>
      <c r="AD28"/>
      <c r="AE28"/>
      <c r="AF28"/>
      <c r="AG28"/>
      <c r="AH28" s="406">
        <f t="shared" ref="AH28" si="47">(AH27+AH29)/2</f>
        <v>62.599999999999994</v>
      </c>
      <c r="AI28"/>
      <c r="AJ28" s="406">
        <f t="shared" ref="AJ28" si="48">(AJ27+AJ29)/2</f>
        <v>24.799999999999997</v>
      </c>
      <c r="AK28"/>
      <c r="AL28" s="406">
        <f t="shared" ref="AL28:AM28" si="49">(AL27+AL29)/2</f>
        <v>7.55</v>
      </c>
      <c r="AM28" s="407">
        <f t="shared" si="49"/>
        <v>2.1000000000000001E-2</v>
      </c>
      <c r="AN28"/>
      <c r="AO28" s="406">
        <f t="shared" ref="AO28:AQ28" si="50">(AO27+AO29)/2</f>
        <v>3.45</v>
      </c>
      <c r="AP28" s="405">
        <f t="shared" si="50"/>
        <v>68.86</v>
      </c>
      <c r="AQ28" s="407">
        <f t="shared" si="50"/>
        <v>0.745</v>
      </c>
      <c r="AR28"/>
      <c r="AS28"/>
      <c r="AT28"/>
      <c r="AU28"/>
      <c r="AV28" s="368">
        <v>17.291</v>
      </c>
      <c r="AW28" s="368">
        <v>12.194000000000001</v>
      </c>
      <c r="AX28"/>
      <c r="AY28"/>
      <c r="AZ28"/>
      <c r="BA28"/>
      <c r="BB28"/>
      <c r="BC28"/>
      <c r="BD28" s="405">
        <f t="shared" ref="BD28:BF28" si="51">(BD27+BD29)/2</f>
        <v>30.785</v>
      </c>
      <c r="BE28" s="405">
        <f t="shared" si="51"/>
        <v>4.0999999999999996</v>
      </c>
      <c r="BF28" s="405">
        <f t="shared" si="51"/>
        <v>8.1999999999999993</v>
      </c>
    </row>
    <row r="29" spans="1:58" x14ac:dyDescent="0.25">
      <c r="A29" s="232">
        <v>39839</v>
      </c>
      <c r="B29" s="344">
        <v>5.98</v>
      </c>
      <c r="C29" s="345">
        <v>5.15</v>
      </c>
      <c r="D29"/>
      <c r="E29"/>
      <c r="F29"/>
      <c r="G29"/>
      <c r="H29" s="344">
        <v>6.97</v>
      </c>
      <c r="I29" s="344">
        <v>1.82</v>
      </c>
      <c r="J29"/>
      <c r="K29"/>
      <c r="L29"/>
      <c r="M29"/>
      <c r="N29" s="346">
        <v>32</v>
      </c>
      <c r="O29"/>
      <c r="P29"/>
      <c r="Q29"/>
      <c r="R29" s="346">
        <v>1</v>
      </c>
      <c r="S29" s="345">
        <v>0.376</v>
      </c>
      <c r="T29"/>
      <c r="U29"/>
      <c r="V29" s="345">
        <v>9.1999999999999998E-2</v>
      </c>
      <c r="W29" s="345">
        <v>0.61299999999999999</v>
      </c>
      <c r="X29"/>
      <c r="Y29"/>
      <c r="Z29"/>
      <c r="AA29"/>
      <c r="AB29"/>
      <c r="AC29" s="344">
        <v>31.2</v>
      </c>
      <c r="AD29"/>
      <c r="AE29"/>
      <c r="AF29"/>
      <c r="AG29"/>
      <c r="AH29" s="347">
        <v>62.4</v>
      </c>
      <c r="AI29"/>
      <c r="AJ29" s="347">
        <v>24.9</v>
      </c>
      <c r="AK29"/>
      <c r="AL29" s="347">
        <v>6.9</v>
      </c>
      <c r="AM29" s="345">
        <v>4.1000000000000002E-2</v>
      </c>
      <c r="AN29"/>
      <c r="AO29" s="347">
        <v>3.5</v>
      </c>
      <c r="AP29" s="344">
        <v>70.489999999999995</v>
      </c>
      <c r="AQ29" s="344">
        <v>0.8</v>
      </c>
      <c r="AR29"/>
      <c r="AS29"/>
      <c r="AT29"/>
      <c r="AU29"/>
      <c r="AV29" s="368">
        <f>(AV27+AV28)/2</f>
        <v>16.955500000000001</v>
      </c>
      <c r="AW29" s="368">
        <f>(AW27+AW28)/2</f>
        <v>12.231999999999999</v>
      </c>
      <c r="AX29"/>
      <c r="AY29"/>
      <c r="AZ29"/>
      <c r="BA29"/>
      <c r="BB29"/>
      <c r="BC29"/>
      <c r="BD29" s="344">
        <v>31.53</v>
      </c>
      <c r="BE29" s="344">
        <v>4.0999999999999996</v>
      </c>
      <c r="BF29" s="344">
        <v>8.1999999999999993</v>
      </c>
    </row>
    <row r="30" spans="1:58" x14ac:dyDescent="0.25">
      <c r="A30" s="232">
        <v>39840</v>
      </c>
      <c r="B30" s="344">
        <v>6.18</v>
      </c>
      <c r="C30" s="345">
        <v>5.29</v>
      </c>
      <c r="D30"/>
      <c r="E30"/>
      <c r="F30"/>
      <c r="G30"/>
      <c r="H30" s="344">
        <v>6.82</v>
      </c>
      <c r="I30" s="344">
        <v>1.84</v>
      </c>
      <c r="J30"/>
      <c r="K30"/>
      <c r="L30"/>
      <c r="M30"/>
      <c r="N30" s="346">
        <v>33</v>
      </c>
      <c r="O30"/>
      <c r="P30"/>
      <c r="Q30"/>
      <c r="R30" s="346">
        <v>0</v>
      </c>
      <c r="S30" s="345">
        <v>0.38900000000000001</v>
      </c>
      <c r="T30"/>
      <c r="U30"/>
      <c r="V30" s="345">
        <v>9.1999999999999998E-2</v>
      </c>
      <c r="W30" s="345">
        <v>6.82</v>
      </c>
      <c r="X30"/>
      <c r="Y30"/>
      <c r="Z30"/>
      <c r="AA30"/>
      <c r="AB30"/>
      <c r="AC30" s="344">
        <v>33.200000000000003</v>
      </c>
      <c r="AD30"/>
      <c r="AE30"/>
      <c r="AF30"/>
      <c r="AG30"/>
      <c r="AH30" s="347">
        <v>66.400000000000006</v>
      </c>
      <c r="AI30"/>
      <c r="AJ30" s="347">
        <v>24.9</v>
      </c>
      <c r="AK30"/>
      <c r="AL30" s="347">
        <v>7</v>
      </c>
      <c r="AM30" s="345">
        <v>4.2000000000000003E-2</v>
      </c>
      <c r="AN30"/>
      <c r="AO30" s="347">
        <v>3.7</v>
      </c>
      <c r="AP30" s="344">
        <v>68.44</v>
      </c>
      <c r="AQ30" s="344">
        <v>0.65</v>
      </c>
      <c r="AR30"/>
      <c r="AS30"/>
      <c r="AT30"/>
      <c r="AU30"/>
      <c r="AV30" s="368">
        <v>16.829999999999998</v>
      </c>
      <c r="AW30" s="368">
        <v>12.49</v>
      </c>
      <c r="AX30"/>
      <c r="AY30"/>
      <c r="AZ30"/>
      <c r="BA30"/>
      <c r="BB30"/>
      <c r="BC30"/>
      <c r="BD30" s="344">
        <v>30.12</v>
      </c>
      <c r="BE30" s="344">
        <v>4</v>
      </c>
      <c r="BF30" s="344">
        <v>8.6</v>
      </c>
    </row>
    <row r="31" spans="1:58" x14ac:dyDescent="0.25">
      <c r="A31" s="232">
        <v>39841</v>
      </c>
      <c r="B31" s="405">
        <f t="shared" ref="B31:C31" si="52">(B30+B32)/2</f>
        <v>5.9649999999999999</v>
      </c>
      <c r="C31" s="407">
        <f t="shared" si="52"/>
        <v>5.2050000000000001</v>
      </c>
      <c r="D31"/>
      <c r="E31"/>
      <c r="F31"/>
      <c r="G31"/>
      <c r="H31" s="405">
        <f t="shared" ref="H31:I31" si="53">(H30+H32)/2</f>
        <v>6.85</v>
      </c>
      <c r="I31" s="405">
        <f t="shared" si="53"/>
        <v>1.7349999999999999</v>
      </c>
      <c r="J31"/>
      <c r="K31"/>
      <c r="L31"/>
      <c r="M31"/>
      <c r="N31" s="451">
        <f t="shared" ref="N31" si="54">(N30+N32)/2</f>
        <v>37</v>
      </c>
      <c r="O31"/>
      <c r="P31"/>
      <c r="Q31"/>
      <c r="R31" s="451">
        <f t="shared" ref="R31:S31" si="55">(R30+R32)/2</f>
        <v>0</v>
      </c>
      <c r="S31" s="407">
        <f t="shared" si="55"/>
        <v>0.40900000000000003</v>
      </c>
      <c r="T31"/>
      <c r="U31"/>
      <c r="V31" s="407">
        <f t="shared" ref="V31:W31" si="56">(V30+V32)/2</f>
        <v>0.28149999999999997</v>
      </c>
      <c r="W31" s="407">
        <f t="shared" si="56"/>
        <v>3.8170000000000002</v>
      </c>
      <c r="X31"/>
      <c r="Y31"/>
      <c r="Z31"/>
      <c r="AA31"/>
      <c r="AB31"/>
      <c r="AC31" s="405">
        <f t="shared" ref="AC31" si="57">(AC30+AC32)/2</f>
        <v>32.549999999999997</v>
      </c>
      <c r="AD31"/>
      <c r="AE31"/>
      <c r="AF31"/>
      <c r="AG31"/>
      <c r="AH31" s="406">
        <f t="shared" ref="AH31" si="58">(AH30+AH32)/2</f>
        <v>65.150000000000006</v>
      </c>
      <c r="AI31"/>
      <c r="AJ31" s="406">
        <f t="shared" ref="AJ31" si="59">(AJ30+AJ32)/2</f>
        <v>24.1</v>
      </c>
      <c r="AK31"/>
      <c r="AL31" s="406">
        <f t="shared" ref="AL31:AM31" si="60">(AL30+AL32)/2</f>
        <v>7.6</v>
      </c>
      <c r="AM31" s="407">
        <f t="shared" si="60"/>
        <v>2.5500000000000002E-2</v>
      </c>
      <c r="AN31"/>
      <c r="AO31" s="406">
        <f t="shared" ref="AO31:AQ31" si="61">(AO30+AO32)/2</f>
        <v>3.7</v>
      </c>
      <c r="AP31" s="405">
        <f t="shared" si="61"/>
        <v>66.069999999999993</v>
      </c>
      <c r="AQ31" s="407">
        <f t="shared" si="61"/>
        <v>0.755</v>
      </c>
      <c r="AR31"/>
      <c r="AS31"/>
      <c r="AT31"/>
      <c r="AU31"/>
      <c r="AV31" s="368">
        <v>16.245999999999999</v>
      </c>
      <c r="AW31" s="368">
        <v>11.946999999999999</v>
      </c>
      <c r="AX31"/>
      <c r="AY31"/>
      <c r="AZ31"/>
      <c r="BA31"/>
      <c r="BB31"/>
      <c r="BC31"/>
      <c r="BD31" s="405">
        <f t="shared" ref="BD31:BF31" si="62">(BD30+BD32)/2</f>
        <v>29.844999999999999</v>
      </c>
      <c r="BE31" s="405">
        <f t="shared" si="62"/>
        <v>4</v>
      </c>
      <c r="BF31" s="405">
        <f t="shared" si="62"/>
        <v>8.6499999999999986</v>
      </c>
    </row>
    <row r="32" spans="1:58" x14ac:dyDescent="0.25">
      <c r="A32" s="232">
        <v>39842</v>
      </c>
      <c r="B32" s="344">
        <v>5.75</v>
      </c>
      <c r="C32" s="345">
        <v>5.12</v>
      </c>
      <c r="D32"/>
      <c r="E32"/>
      <c r="F32"/>
      <c r="G32"/>
      <c r="H32" s="344">
        <v>6.88</v>
      </c>
      <c r="I32" s="344">
        <v>1.63</v>
      </c>
      <c r="J32"/>
      <c r="K32"/>
      <c r="L32"/>
      <c r="M32"/>
      <c r="N32" s="346">
        <v>41</v>
      </c>
      <c r="O32"/>
      <c r="P32"/>
      <c r="Q32"/>
      <c r="R32" s="346">
        <v>0</v>
      </c>
      <c r="S32" s="345">
        <v>0.42899999999999999</v>
      </c>
      <c r="T32"/>
      <c r="U32"/>
      <c r="V32" s="345">
        <v>0.47099999999999997</v>
      </c>
      <c r="W32" s="345">
        <v>0.81399999999999995</v>
      </c>
      <c r="X32"/>
      <c r="Y32"/>
      <c r="Z32"/>
      <c r="AA32"/>
      <c r="AB32"/>
      <c r="AC32" s="344">
        <v>31.9</v>
      </c>
      <c r="AD32"/>
      <c r="AE32"/>
      <c r="AF32"/>
      <c r="AG32"/>
      <c r="AH32" s="347">
        <v>63.9</v>
      </c>
      <c r="AI32"/>
      <c r="AJ32" s="347">
        <v>23.3</v>
      </c>
      <c r="AK32"/>
      <c r="AL32" s="347">
        <v>8.1999999999999993</v>
      </c>
      <c r="AM32" s="345">
        <v>8.9999999999999993E-3</v>
      </c>
      <c r="AN32"/>
      <c r="AO32" s="347">
        <v>3.7</v>
      </c>
      <c r="AP32" s="344">
        <v>63.7</v>
      </c>
      <c r="AQ32" s="344">
        <v>0.86</v>
      </c>
      <c r="AR32"/>
      <c r="AS32"/>
      <c r="AT32"/>
      <c r="AU32"/>
      <c r="AV32" s="368">
        <v>15.94</v>
      </c>
      <c r="AW32" s="368">
        <v>11.625</v>
      </c>
      <c r="AX32"/>
      <c r="AY32"/>
      <c r="AZ32"/>
      <c r="BA32"/>
      <c r="BB32"/>
      <c r="BC32"/>
      <c r="BD32" s="344">
        <v>29.57</v>
      </c>
      <c r="BE32" s="344">
        <v>4</v>
      </c>
      <c r="BF32" s="344">
        <v>8.6999999999999993</v>
      </c>
    </row>
    <row r="33" spans="1:58" x14ac:dyDescent="0.25">
      <c r="A33" s="232">
        <v>39843</v>
      </c>
      <c r="B33" s="344">
        <v>5.86</v>
      </c>
      <c r="C33" s="345">
        <v>5.0999999999999996</v>
      </c>
      <c r="D33"/>
      <c r="E33"/>
      <c r="F33"/>
      <c r="G33"/>
      <c r="H33" s="344">
        <v>6.97</v>
      </c>
      <c r="I33" s="344">
        <v>1.76</v>
      </c>
      <c r="J33"/>
      <c r="K33"/>
      <c r="L33"/>
      <c r="M33"/>
      <c r="N33" s="346">
        <v>31</v>
      </c>
      <c r="O33"/>
      <c r="P33"/>
      <c r="Q33"/>
      <c r="R33" s="346">
        <v>0</v>
      </c>
      <c r="S33" s="345">
        <v>0.45400000000000001</v>
      </c>
      <c r="T33"/>
      <c r="U33"/>
      <c r="V33" s="345">
        <v>0.113</v>
      </c>
      <c r="W33" s="345">
        <v>0.66100000000000003</v>
      </c>
      <c r="X33"/>
      <c r="Y33"/>
      <c r="Z33"/>
      <c r="AA33"/>
      <c r="AB33"/>
      <c r="AC33" s="344">
        <v>30.9</v>
      </c>
      <c r="AD33"/>
      <c r="AE33"/>
      <c r="AF33"/>
      <c r="AG33"/>
      <c r="AH33" s="347">
        <v>61.8</v>
      </c>
      <c r="AI33"/>
      <c r="AJ33" s="347">
        <v>24.1</v>
      </c>
      <c r="AK33"/>
      <c r="AL33" s="347">
        <v>7.7</v>
      </c>
      <c r="AM33" s="345">
        <v>8.6999999999999994E-2</v>
      </c>
      <c r="AN33"/>
      <c r="AO33" s="347">
        <v>3.6</v>
      </c>
      <c r="AP33" s="344">
        <v>66.5</v>
      </c>
      <c r="AQ33" s="344">
        <v>0.75</v>
      </c>
      <c r="AR33"/>
      <c r="AS33"/>
      <c r="AT33"/>
      <c r="AU33"/>
      <c r="AV33" s="368">
        <v>16.286999999999999</v>
      </c>
      <c r="AW33" s="368">
        <v>12.031000000000001</v>
      </c>
      <c r="AX33"/>
      <c r="AY33"/>
      <c r="AZ33"/>
      <c r="BA33"/>
      <c r="BB33"/>
      <c r="BC33"/>
      <c r="BD33" s="344">
        <v>28.52</v>
      </c>
      <c r="BE33" s="344">
        <v>4</v>
      </c>
      <c r="BF33" s="344">
        <v>8.6999999999999993</v>
      </c>
    </row>
    <row r="34" spans="1:58" ht="15.75" thickBot="1" x14ac:dyDescent="0.3">
      <c r="A34" s="232">
        <v>39844</v>
      </c>
      <c r="B34" s="362">
        <v>5.66</v>
      </c>
      <c r="C34" s="365">
        <v>5.15</v>
      </c>
      <c r="D34"/>
      <c r="E34"/>
      <c r="F34"/>
      <c r="G34"/>
      <c r="H34" s="362">
        <v>7.07</v>
      </c>
      <c r="I34" s="362">
        <v>1.69</v>
      </c>
      <c r="J34"/>
      <c r="K34"/>
      <c r="L34"/>
      <c r="M34"/>
      <c r="N34" s="366">
        <v>34</v>
      </c>
      <c r="O34"/>
      <c r="P34"/>
      <c r="Q34"/>
      <c r="R34" s="366">
        <v>0</v>
      </c>
      <c r="S34" s="365">
        <v>0.437</v>
      </c>
      <c r="T34"/>
      <c r="U34"/>
      <c r="V34" s="365">
        <v>0.124</v>
      </c>
      <c r="W34" s="365">
        <v>0.64900000000000002</v>
      </c>
      <c r="X34"/>
      <c r="Y34"/>
      <c r="Z34"/>
      <c r="AA34"/>
      <c r="AB34"/>
      <c r="AC34" s="362">
        <v>31</v>
      </c>
      <c r="AD34"/>
      <c r="AE34"/>
      <c r="AF34"/>
      <c r="AG34"/>
      <c r="AH34" s="367">
        <v>62</v>
      </c>
      <c r="AI34"/>
      <c r="AJ34" s="367">
        <v>26.9</v>
      </c>
      <c r="AK34"/>
      <c r="AL34" s="367">
        <v>5.9</v>
      </c>
      <c r="AM34" s="365">
        <v>9.2999999999999999E-2</v>
      </c>
      <c r="AN34"/>
      <c r="AO34" s="367">
        <v>3.6</v>
      </c>
      <c r="AP34" s="362">
        <v>70.56</v>
      </c>
      <c r="AQ34" s="362">
        <v>0.95</v>
      </c>
      <c r="AR34"/>
      <c r="AS34"/>
      <c r="AT34"/>
      <c r="AU34"/>
      <c r="AV34" s="365">
        <v>16.71</v>
      </c>
      <c r="AW34" s="365">
        <v>12.12</v>
      </c>
      <c r="AX34"/>
      <c r="AY34"/>
      <c r="AZ34"/>
      <c r="BA34"/>
      <c r="BB34"/>
      <c r="BC34"/>
      <c r="BD34" s="362">
        <v>28.65</v>
      </c>
      <c r="BE34" s="362">
        <v>4</v>
      </c>
      <c r="BF34" s="362">
        <v>8.6999999999999993</v>
      </c>
    </row>
    <row r="35" spans="1:58" x14ac:dyDescent="0.25">
      <c r="A35" s="232">
        <v>39845</v>
      </c>
      <c r="B35" s="405">
        <f t="shared" ref="B35:C35" si="63">(B34+B36)/2</f>
        <v>5.77</v>
      </c>
      <c r="C35" s="407">
        <f t="shared" si="63"/>
        <v>5.1449999999999996</v>
      </c>
      <c r="D35"/>
      <c r="E35"/>
      <c r="F35"/>
      <c r="G35"/>
      <c r="H35" s="405">
        <f t="shared" ref="H35:I35" si="64">(H34+H36)/2</f>
        <v>6.9950000000000001</v>
      </c>
      <c r="I35" s="405">
        <f t="shared" si="64"/>
        <v>1.595</v>
      </c>
      <c r="J35"/>
      <c r="K35"/>
      <c r="L35"/>
      <c r="M35"/>
      <c r="N35" s="451">
        <f t="shared" ref="N35" si="65">(N34+N36)/2</f>
        <v>35.5</v>
      </c>
      <c r="O35"/>
      <c r="P35"/>
      <c r="Q35"/>
      <c r="R35" s="452">
        <f t="shared" ref="R35:S35" si="66">(R34+R36)/2</f>
        <v>0</v>
      </c>
      <c r="S35" s="407">
        <f t="shared" si="66"/>
        <v>0.4365</v>
      </c>
      <c r="T35"/>
      <c r="U35"/>
      <c r="V35" s="407">
        <f t="shared" ref="V35:W35" si="67">(V34+V36)/2</f>
        <v>0.496</v>
      </c>
      <c r="W35" s="407">
        <f t="shared" si="67"/>
        <v>0.84850000000000003</v>
      </c>
      <c r="X35"/>
      <c r="Y35"/>
      <c r="Z35"/>
      <c r="AA35"/>
      <c r="AB35"/>
      <c r="AC35" s="405">
        <f t="shared" ref="AC35" si="68">(AC34+AC36)/2</f>
        <v>30.65</v>
      </c>
      <c r="AD35"/>
      <c r="AE35"/>
      <c r="AF35"/>
      <c r="AG35"/>
      <c r="AH35" s="406">
        <f t="shared" ref="AH35" si="69">(AH34+AH36)/2</f>
        <v>61.3</v>
      </c>
      <c r="AI35"/>
      <c r="AJ35" s="406">
        <f t="shared" ref="AJ35" si="70">(AJ34+AJ36)/2</f>
        <v>25.1</v>
      </c>
      <c r="AK35"/>
      <c r="AL35" s="406">
        <f t="shared" ref="AL35:AM35" si="71">(AL34+AL36)/2</f>
        <v>7.3500000000000005</v>
      </c>
      <c r="AM35" s="407">
        <f t="shared" si="71"/>
        <v>8.6999999999999994E-2</v>
      </c>
      <c r="AN35"/>
      <c r="AO35" s="406">
        <f t="shared" ref="AO35:AQ35" si="72">(AO34+AO36)/2</f>
        <v>3.55</v>
      </c>
      <c r="AP35" s="405">
        <f t="shared" si="72"/>
        <v>60.790000000000006</v>
      </c>
      <c r="AQ35" s="407">
        <f t="shared" si="72"/>
        <v>0.57499999999999996</v>
      </c>
      <c r="AR35"/>
      <c r="AS35"/>
      <c r="AT35"/>
      <c r="AU35"/>
      <c r="AV35" s="368">
        <f>(AV33+AV34)/2</f>
        <v>16.4985</v>
      </c>
      <c r="AW35" s="368">
        <f>(AW33+AW34)/2</f>
        <v>12.0755</v>
      </c>
      <c r="AX35"/>
      <c r="AY35"/>
      <c r="AZ35"/>
      <c r="BA35"/>
      <c r="BB35"/>
      <c r="BC35"/>
      <c r="BD35" s="405">
        <f t="shared" ref="BD35:BF35" si="73">(BD34+BD36)/2</f>
        <v>30.049999999999997</v>
      </c>
      <c r="BE35" s="405">
        <f t="shared" si="73"/>
        <v>4</v>
      </c>
      <c r="BF35" s="405">
        <f t="shared" si="73"/>
        <v>8.6999999999999993</v>
      </c>
    </row>
    <row r="36" spans="1:58" x14ac:dyDescent="0.25">
      <c r="A36" s="232">
        <v>39846</v>
      </c>
      <c r="B36" s="344">
        <v>5.88</v>
      </c>
      <c r="C36" s="345">
        <v>5.14</v>
      </c>
      <c r="D36"/>
      <c r="E36"/>
      <c r="F36"/>
      <c r="G36"/>
      <c r="H36" s="344">
        <v>6.92</v>
      </c>
      <c r="I36" s="344">
        <v>1.5</v>
      </c>
      <c r="J36"/>
      <c r="K36"/>
      <c r="L36"/>
      <c r="M36"/>
      <c r="N36" s="346">
        <v>37</v>
      </c>
      <c r="O36"/>
      <c r="P36"/>
      <c r="Q36"/>
      <c r="R36" s="346">
        <v>0</v>
      </c>
      <c r="S36" s="345">
        <v>0.436</v>
      </c>
      <c r="T36"/>
      <c r="U36"/>
      <c r="V36" s="345">
        <v>0.86799999999999999</v>
      </c>
      <c r="W36" s="345">
        <v>1.048</v>
      </c>
      <c r="X36"/>
      <c r="Y36"/>
      <c r="Z36"/>
      <c r="AA36"/>
      <c r="AB36"/>
      <c r="AC36" s="344">
        <v>30.3</v>
      </c>
      <c r="AD36"/>
      <c r="AE36"/>
      <c r="AF36"/>
      <c r="AG36"/>
      <c r="AH36" s="347">
        <v>60.6</v>
      </c>
      <c r="AI36"/>
      <c r="AJ36" s="347">
        <v>23.3</v>
      </c>
      <c r="AK36"/>
      <c r="AL36" s="347">
        <v>8.8000000000000007</v>
      </c>
      <c r="AM36" s="345">
        <v>8.1000000000000003E-2</v>
      </c>
      <c r="AN36"/>
      <c r="AO36" s="347">
        <v>3.5</v>
      </c>
      <c r="AP36" s="344">
        <v>51.02</v>
      </c>
      <c r="AQ36" s="344">
        <v>0.2</v>
      </c>
      <c r="AR36"/>
      <c r="AS36"/>
      <c r="AT36"/>
      <c r="AU36"/>
      <c r="AV36" s="368">
        <v>17.809000000000001</v>
      </c>
      <c r="AW36" s="410">
        <v>13.611000000000001</v>
      </c>
      <c r="AX36"/>
      <c r="AY36"/>
      <c r="AZ36"/>
      <c r="BA36"/>
      <c r="BB36"/>
      <c r="BC36"/>
      <c r="BD36" s="344">
        <v>31.45</v>
      </c>
      <c r="BE36" s="344">
        <v>4</v>
      </c>
      <c r="BF36" s="344">
        <v>8.6999999999999993</v>
      </c>
    </row>
    <row r="37" spans="1:58" x14ac:dyDescent="0.25">
      <c r="A37" s="232">
        <v>39847</v>
      </c>
      <c r="B37" s="344">
        <v>6.06</v>
      </c>
      <c r="C37" s="345">
        <v>5.27</v>
      </c>
      <c r="D37"/>
      <c r="E37"/>
      <c r="F37"/>
      <c r="G37"/>
      <c r="H37" s="344">
        <v>6.82</v>
      </c>
      <c r="I37" s="344">
        <v>1.54</v>
      </c>
      <c r="J37"/>
      <c r="K37"/>
      <c r="L37"/>
      <c r="M37"/>
      <c r="N37" s="346">
        <v>38</v>
      </c>
      <c r="O37"/>
      <c r="P37"/>
      <c r="Q37"/>
      <c r="R37" s="346">
        <v>0</v>
      </c>
      <c r="S37" s="345">
        <v>0.42899999999999999</v>
      </c>
      <c r="T37"/>
      <c r="U37"/>
      <c r="V37" s="345">
        <v>0.17599999999999999</v>
      </c>
      <c r="W37" s="345">
        <v>0.90900000000000003</v>
      </c>
      <c r="X37"/>
      <c r="Y37"/>
      <c r="Z37"/>
      <c r="AA37"/>
      <c r="AB37"/>
      <c r="AC37" s="344">
        <v>31</v>
      </c>
      <c r="AD37"/>
      <c r="AE37"/>
      <c r="AF37"/>
      <c r="AG37"/>
      <c r="AH37" s="347">
        <v>62</v>
      </c>
      <c r="AI37"/>
      <c r="AJ37" s="347">
        <v>25.3</v>
      </c>
      <c r="AK37"/>
      <c r="AL37" s="347">
        <v>8.1999999999999993</v>
      </c>
      <c r="AM37" s="345">
        <v>8.0000000000000002E-3</v>
      </c>
      <c r="AN37"/>
      <c r="AO37" s="347">
        <v>3.6</v>
      </c>
      <c r="AP37" s="344">
        <v>69.7</v>
      </c>
      <c r="AQ37" s="344">
        <v>0.85</v>
      </c>
      <c r="AR37"/>
      <c r="AS37"/>
      <c r="AT37"/>
      <c r="AU37"/>
      <c r="AV37" s="368">
        <v>19.093</v>
      </c>
      <c r="AW37" s="410">
        <v>12.09</v>
      </c>
      <c r="AX37"/>
      <c r="AY37"/>
      <c r="AZ37"/>
      <c r="BA37"/>
      <c r="BB37"/>
      <c r="BC37"/>
      <c r="BD37" s="344">
        <v>28.17</v>
      </c>
      <c r="BE37" s="344">
        <v>4</v>
      </c>
      <c r="BF37" s="344">
        <v>8.6999999999999993</v>
      </c>
    </row>
    <row r="38" spans="1:58" x14ac:dyDescent="0.25">
      <c r="A38" s="232">
        <v>39848</v>
      </c>
      <c r="B38" s="344">
        <v>6.14</v>
      </c>
      <c r="C38" s="345">
        <v>5.23</v>
      </c>
      <c r="D38"/>
      <c r="E38"/>
      <c r="F38"/>
      <c r="G38"/>
      <c r="H38" s="344">
        <v>6.97</v>
      </c>
      <c r="I38" s="344">
        <v>1.72</v>
      </c>
      <c r="J38"/>
      <c r="K38"/>
      <c r="L38"/>
      <c r="M38"/>
      <c r="N38" s="346">
        <v>35</v>
      </c>
      <c r="O38"/>
      <c r="P38"/>
      <c r="Q38"/>
      <c r="R38" s="346">
        <v>0</v>
      </c>
      <c r="S38" s="345">
        <v>0.437</v>
      </c>
      <c r="T38"/>
      <c r="U38"/>
      <c r="V38" s="345">
        <v>9.1999999999999998E-2</v>
      </c>
      <c r="W38" s="345">
        <v>0.56100000000000005</v>
      </c>
      <c r="X38"/>
      <c r="Y38"/>
      <c r="Z38"/>
      <c r="AA38"/>
      <c r="AB38"/>
      <c r="AC38" s="344">
        <v>32.1</v>
      </c>
      <c r="AD38"/>
      <c r="AE38"/>
      <c r="AF38"/>
      <c r="AG38"/>
      <c r="AH38" s="347">
        <v>64.2</v>
      </c>
      <c r="AI38"/>
      <c r="AJ38" s="347">
        <v>25.1</v>
      </c>
      <c r="AK38"/>
      <c r="AL38" s="347">
        <v>7.7</v>
      </c>
      <c r="AM38" s="345">
        <v>0.01</v>
      </c>
      <c r="AN38"/>
      <c r="AO38" s="347">
        <v>3.5</v>
      </c>
      <c r="AP38" s="344">
        <v>62.09</v>
      </c>
      <c r="AQ38" s="344">
        <v>0.55000000000000004</v>
      </c>
      <c r="AR38"/>
      <c r="AS38"/>
      <c r="AT38"/>
      <c r="AU38"/>
      <c r="AV38" s="368">
        <v>14.738</v>
      </c>
      <c r="AW38" s="410">
        <v>12.433999999999999</v>
      </c>
      <c r="AX38"/>
      <c r="AY38"/>
      <c r="AZ38"/>
      <c r="BA38"/>
      <c r="BB38"/>
      <c r="BC38"/>
      <c r="BD38" s="344">
        <v>30.01</v>
      </c>
      <c r="BE38" s="344">
        <v>4</v>
      </c>
      <c r="BF38" s="344">
        <v>8.6999999999999993</v>
      </c>
    </row>
    <row r="39" spans="1:58" x14ac:dyDescent="0.25">
      <c r="A39" s="232">
        <v>39849</v>
      </c>
      <c r="B39" s="344">
        <v>6.07</v>
      </c>
      <c r="C39" s="345">
        <v>6.07</v>
      </c>
      <c r="D39"/>
      <c r="E39"/>
      <c r="F39"/>
      <c r="G39"/>
      <c r="H39" s="344">
        <v>6.91</v>
      </c>
      <c r="I39" s="344">
        <v>1.67</v>
      </c>
      <c r="J39"/>
      <c r="K39"/>
      <c r="L39"/>
      <c r="M39"/>
      <c r="N39" s="346">
        <v>38</v>
      </c>
      <c r="O39"/>
      <c r="P39"/>
      <c r="Q39"/>
      <c r="R39" s="346">
        <v>0</v>
      </c>
      <c r="S39" s="345">
        <v>0.41699999999999998</v>
      </c>
      <c r="T39"/>
      <c r="U39"/>
      <c r="V39" s="345">
        <v>7.3999999999999996E-2</v>
      </c>
      <c r="W39" s="345">
        <v>0.496</v>
      </c>
      <c r="X39"/>
      <c r="Y39"/>
      <c r="Z39"/>
      <c r="AA39"/>
      <c r="AB39"/>
      <c r="AC39" s="344">
        <v>33.299999999999997</v>
      </c>
      <c r="AD39"/>
      <c r="AE39"/>
      <c r="AF39"/>
      <c r="AG39"/>
      <c r="AH39" s="347">
        <v>66.7</v>
      </c>
      <c r="AI39"/>
      <c r="AJ39" s="347">
        <v>24.9</v>
      </c>
      <c r="AK39"/>
      <c r="AL39" s="347">
        <v>6.2</v>
      </c>
      <c r="AM39" s="345">
        <v>5.3999999999999999E-2</v>
      </c>
      <c r="AN39"/>
      <c r="AO39" s="347">
        <v>3.6</v>
      </c>
      <c r="AP39" s="344">
        <v>59.16</v>
      </c>
      <c r="AQ39" s="344">
        <v>0.63</v>
      </c>
      <c r="AR39"/>
      <c r="AS39"/>
      <c r="AT39"/>
      <c r="AU39"/>
      <c r="AV39" s="368">
        <v>12.772</v>
      </c>
      <c r="AW39" s="410">
        <v>11.601000000000001</v>
      </c>
      <c r="AX39"/>
      <c r="AY39"/>
      <c r="AZ39"/>
      <c r="BA39"/>
      <c r="BB39"/>
      <c r="BC39"/>
      <c r="BD39" s="344">
        <v>29.53</v>
      </c>
      <c r="BE39" s="344">
        <v>4</v>
      </c>
      <c r="BF39" s="344">
        <v>8.6999999999999993</v>
      </c>
    </row>
    <row r="40" spans="1:58" x14ac:dyDescent="0.25">
      <c r="A40" s="232">
        <v>39850</v>
      </c>
      <c r="B40" s="344">
        <v>6.16</v>
      </c>
      <c r="C40" s="345">
        <v>6.16</v>
      </c>
      <c r="D40"/>
      <c r="E40"/>
      <c r="F40"/>
      <c r="G40"/>
      <c r="H40" s="344">
        <v>6.64</v>
      </c>
      <c r="I40" s="344">
        <v>1.68</v>
      </c>
      <c r="J40"/>
      <c r="K40"/>
      <c r="L40"/>
      <c r="M40"/>
      <c r="N40" s="346">
        <v>40</v>
      </c>
      <c r="O40"/>
      <c r="P40"/>
      <c r="Q40"/>
      <c r="R40" s="346">
        <v>0</v>
      </c>
      <c r="S40" s="345">
        <v>0.41199999999999998</v>
      </c>
      <c r="T40"/>
      <c r="U40"/>
      <c r="V40" s="345">
        <v>8.1000000000000003E-2</v>
      </c>
      <c r="W40" s="345">
        <v>0.49199999999999999</v>
      </c>
      <c r="X40"/>
      <c r="Y40"/>
      <c r="Z40"/>
      <c r="AA40"/>
      <c r="AB40"/>
      <c r="AC40" s="344">
        <v>30.5</v>
      </c>
      <c r="AD40"/>
      <c r="AE40"/>
      <c r="AF40"/>
      <c r="AG40"/>
      <c r="AH40" s="347">
        <v>61</v>
      </c>
      <c r="AI40"/>
      <c r="AJ40" s="347">
        <v>24.5</v>
      </c>
      <c r="AK40"/>
      <c r="AL40" s="347">
        <v>6.4</v>
      </c>
      <c r="AM40" s="345">
        <v>4.9000000000000002E-2</v>
      </c>
      <c r="AN40"/>
      <c r="AO40" s="347">
        <v>3.7</v>
      </c>
      <c r="AP40" s="344">
        <v>66.92</v>
      </c>
      <c r="AQ40" s="344">
        <v>0.71</v>
      </c>
      <c r="AR40"/>
      <c r="AS40"/>
      <c r="AT40"/>
      <c r="AU40"/>
      <c r="AV40" s="368">
        <v>13.914999999999999</v>
      </c>
      <c r="AW40" s="410">
        <v>12.718999999999999</v>
      </c>
      <c r="AX40"/>
      <c r="AY40"/>
      <c r="AZ40"/>
      <c r="BA40"/>
      <c r="BB40"/>
      <c r="BC40"/>
      <c r="BD40" s="344">
        <v>29.24</v>
      </c>
      <c r="BE40" s="344">
        <v>4</v>
      </c>
      <c r="BF40" s="344">
        <v>8.6999999999999993</v>
      </c>
    </row>
    <row r="41" spans="1:58" x14ac:dyDescent="0.25">
      <c r="A41" s="232">
        <v>39851</v>
      </c>
      <c r="B41" s="344">
        <v>6.01</v>
      </c>
      <c r="C41" s="345">
        <v>6.01</v>
      </c>
      <c r="D41"/>
      <c r="E41"/>
      <c r="F41"/>
      <c r="G41"/>
      <c r="H41" s="344">
        <v>6.24</v>
      </c>
      <c r="I41" s="344">
        <v>1.65</v>
      </c>
      <c r="J41"/>
      <c r="K41"/>
      <c r="L41"/>
      <c r="M41"/>
      <c r="N41" s="346">
        <v>41</v>
      </c>
      <c r="O41"/>
      <c r="P41"/>
      <c r="Q41"/>
      <c r="R41" s="346">
        <v>0</v>
      </c>
      <c r="S41" s="345">
        <v>0.47899999999999998</v>
      </c>
      <c r="T41"/>
      <c r="U41"/>
      <c r="V41" s="345">
        <v>7.3999999999999996E-2</v>
      </c>
      <c r="W41" s="345">
        <v>0.60399999999999998</v>
      </c>
      <c r="X41"/>
      <c r="Y41"/>
      <c r="Z41"/>
      <c r="AA41"/>
      <c r="AB41"/>
      <c r="AC41" s="344">
        <v>30.9</v>
      </c>
      <c r="AD41"/>
      <c r="AE41"/>
      <c r="AF41"/>
      <c r="AG41"/>
      <c r="AH41" s="347">
        <v>61.8</v>
      </c>
      <c r="AI41"/>
      <c r="AJ41" s="347">
        <v>25.1</v>
      </c>
      <c r="AK41"/>
      <c r="AL41" s="347">
        <v>6</v>
      </c>
      <c r="AM41" s="345">
        <v>6.3E-2</v>
      </c>
      <c r="AN41"/>
      <c r="AO41" s="347">
        <v>3.8</v>
      </c>
      <c r="AP41" s="344">
        <v>66.11</v>
      </c>
      <c r="AQ41" s="344">
        <v>0.81</v>
      </c>
      <c r="AR41"/>
      <c r="AS41"/>
      <c r="AT41"/>
      <c r="AU41"/>
      <c r="AV41" s="368">
        <v>13.41</v>
      </c>
      <c r="AW41" s="410">
        <v>12.2</v>
      </c>
      <c r="AX41"/>
      <c r="AY41"/>
      <c r="AZ41"/>
      <c r="BA41"/>
      <c r="BB41"/>
      <c r="BC41"/>
      <c r="BD41" s="344">
        <v>31.52</v>
      </c>
      <c r="BE41" s="344">
        <v>4</v>
      </c>
      <c r="BF41" s="344">
        <v>9.6</v>
      </c>
    </row>
    <row r="42" spans="1:58" x14ac:dyDescent="0.25">
      <c r="A42" s="232">
        <v>39852</v>
      </c>
      <c r="B42" s="405">
        <f t="shared" ref="B42:C42" si="74">(B41+B43)/2</f>
        <v>6.04</v>
      </c>
      <c r="C42" s="407">
        <f t="shared" si="74"/>
        <v>5.55</v>
      </c>
      <c r="D42"/>
      <c r="E42"/>
      <c r="F42"/>
      <c r="G42"/>
      <c r="H42" s="405">
        <f t="shared" ref="H42:I42" si="75">(H41+H43)/2</f>
        <v>7.0049999999999999</v>
      </c>
      <c r="I42" s="405">
        <f t="shared" si="75"/>
        <v>1.65</v>
      </c>
      <c r="J42"/>
      <c r="K42"/>
      <c r="L42"/>
      <c r="M42"/>
      <c r="N42" s="451">
        <f t="shared" ref="N42" si="76">(N41+N43)/2</f>
        <v>42.5</v>
      </c>
      <c r="O42"/>
      <c r="P42"/>
      <c r="Q42"/>
      <c r="R42" s="451">
        <f t="shared" ref="R42:S42" si="77">(R41+R43)/2</f>
        <v>0</v>
      </c>
      <c r="S42" s="407">
        <f t="shared" si="77"/>
        <v>0.48</v>
      </c>
      <c r="T42"/>
      <c r="U42"/>
      <c r="V42" s="407">
        <f t="shared" ref="V42:W42" si="78">(V41+V43)/2</f>
        <v>7.7499999999999999E-2</v>
      </c>
      <c r="W42" s="407">
        <f t="shared" si="78"/>
        <v>0.63250000000000006</v>
      </c>
      <c r="X42"/>
      <c r="Y42"/>
      <c r="Z42"/>
      <c r="AA42"/>
      <c r="AB42"/>
      <c r="AC42" s="405">
        <f t="shared" ref="AC42" si="79">(AC41+AC43)/2</f>
        <v>31.15</v>
      </c>
      <c r="AD42"/>
      <c r="AE42"/>
      <c r="AF42"/>
      <c r="AG42"/>
      <c r="AH42" s="406">
        <f t="shared" ref="AH42" si="80">(AH41+AH43)/2</f>
        <v>62.3</v>
      </c>
      <c r="AI42"/>
      <c r="AJ42" s="406">
        <f t="shared" ref="AJ42" si="81">(AJ41+AJ43)/2</f>
        <v>25.3</v>
      </c>
      <c r="AK42"/>
      <c r="AL42" s="406">
        <f t="shared" ref="AL42:AM42" si="82">(AL41+AL43)/2</f>
        <v>5.95</v>
      </c>
      <c r="AM42" s="407">
        <f t="shared" si="82"/>
        <v>6.7500000000000004E-2</v>
      </c>
      <c r="AN42"/>
      <c r="AO42" s="406">
        <f t="shared" ref="AO42:AQ42" si="83">(AO41+AO43)/2</f>
        <v>3.75</v>
      </c>
      <c r="AP42" s="405">
        <f t="shared" si="83"/>
        <v>66.954999999999998</v>
      </c>
      <c r="AQ42" s="407">
        <f t="shared" si="83"/>
        <v>0.85000000000000009</v>
      </c>
      <c r="AR42"/>
      <c r="AS42"/>
      <c r="AT42"/>
      <c r="AU42"/>
      <c r="AV42" s="368">
        <f>(AV40+AV41)/2</f>
        <v>13.6625</v>
      </c>
      <c r="AW42" s="368">
        <f>(AW40+AW41)/2</f>
        <v>12.459499999999998</v>
      </c>
      <c r="AX42"/>
      <c r="AY42"/>
      <c r="AZ42"/>
      <c r="BA42"/>
      <c r="BB42"/>
      <c r="BC42"/>
      <c r="BD42" s="405">
        <f t="shared" ref="BD42:BF42" si="84">(BD41+BD43)/2</f>
        <v>30.564999999999998</v>
      </c>
      <c r="BE42" s="405">
        <f t="shared" si="84"/>
        <v>4</v>
      </c>
      <c r="BF42" s="405">
        <f t="shared" si="84"/>
        <v>10.1</v>
      </c>
    </row>
    <row r="43" spans="1:58" x14ac:dyDescent="0.25">
      <c r="A43" s="232">
        <v>39853</v>
      </c>
      <c r="B43" s="201">
        <v>6.07</v>
      </c>
      <c r="C43" s="202">
        <v>5.09</v>
      </c>
      <c r="D43"/>
      <c r="E43"/>
      <c r="F43"/>
      <c r="G43"/>
      <c r="H43" s="201">
        <v>7.77</v>
      </c>
      <c r="I43" s="201">
        <v>1.65</v>
      </c>
      <c r="J43"/>
      <c r="K43"/>
      <c r="L43"/>
      <c r="M43"/>
      <c r="N43" s="363">
        <v>44</v>
      </c>
      <c r="O43"/>
      <c r="P43"/>
      <c r="Q43"/>
      <c r="R43" s="346">
        <v>0</v>
      </c>
      <c r="S43" s="202">
        <v>0.48099999999999998</v>
      </c>
      <c r="T43"/>
      <c r="U43"/>
      <c r="V43" s="202">
        <v>8.1000000000000003E-2</v>
      </c>
      <c r="W43" s="202">
        <v>0.66100000000000003</v>
      </c>
      <c r="X43"/>
      <c r="Y43"/>
      <c r="Z43"/>
      <c r="AA43"/>
      <c r="AB43"/>
      <c r="AC43" s="201">
        <v>31.4</v>
      </c>
      <c r="AD43"/>
      <c r="AE43"/>
      <c r="AF43"/>
      <c r="AG43"/>
      <c r="AH43" s="347">
        <v>62.8</v>
      </c>
      <c r="AI43"/>
      <c r="AJ43" s="347">
        <v>25.5</v>
      </c>
      <c r="AK43"/>
      <c r="AL43" s="347">
        <v>5.9</v>
      </c>
      <c r="AM43" s="202">
        <v>7.1999999999999995E-2</v>
      </c>
      <c r="AN43"/>
      <c r="AO43" s="347">
        <v>3.7</v>
      </c>
      <c r="AP43" s="344">
        <v>67.8</v>
      </c>
      <c r="AQ43" s="344">
        <v>0.89</v>
      </c>
      <c r="AR43"/>
      <c r="AS43"/>
      <c r="AT43"/>
      <c r="AU43"/>
      <c r="AV43" s="368">
        <v>13.323</v>
      </c>
      <c r="AW43" s="410">
        <v>12.138</v>
      </c>
      <c r="AX43"/>
      <c r="AY43"/>
      <c r="AZ43"/>
      <c r="BA43"/>
      <c r="BB43"/>
      <c r="BC43"/>
      <c r="BD43" s="201">
        <v>29.61</v>
      </c>
      <c r="BE43" s="344">
        <v>4</v>
      </c>
      <c r="BF43" s="344">
        <v>10.6</v>
      </c>
    </row>
    <row r="44" spans="1:58" x14ac:dyDescent="0.25">
      <c r="A44" s="232">
        <v>39854</v>
      </c>
      <c r="B44" s="405">
        <f t="shared" ref="B44:C45" si="85">(B42+B43)/2</f>
        <v>6.0549999999999997</v>
      </c>
      <c r="C44" s="407">
        <f t="shared" si="85"/>
        <v>5.32</v>
      </c>
      <c r="D44"/>
      <c r="E44"/>
      <c r="F44"/>
      <c r="G44"/>
      <c r="H44" s="405">
        <f t="shared" ref="H44:I45" si="86">(H42+H43)/2</f>
        <v>7.3874999999999993</v>
      </c>
      <c r="I44" s="405">
        <f t="shared" si="86"/>
        <v>1.65</v>
      </c>
      <c r="J44"/>
      <c r="K44"/>
      <c r="L44"/>
      <c r="M44"/>
      <c r="N44" s="451">
        <f t="shared" ref="N44:N45" si="87">(N42+N43)/2</f>
        <v>43.25</v>
      </c>
      <c r="O44"/>
      <c r="P44"/>
      <c r="Q44"/>
      <c r="R44" s="451">
        <f t="shared" ref="R44:S45" si="88">(R42+R43)/2</f>
        <v>0</v>
      </c>
      <c r="S44" s="407">
        <f t="shared" si="88"/>
        <v>0.48049999999999998</v>
      </c>
      <c r="T44"/>
      <c r="U44"/>
      <c r="V44" s="407">
        <f t="shared" ref="V44:W45" si="89">(V42+V43)/2</f>
        <v>7.9250000000000001E-2</v>
      </c>
      <c r="W44" s="407">
        <f t="shared" si="89"/>
        <v>0.64675000000000005</v>
      </c>
      <c r="X44"/>
      <c r="Y44"/>
      <c r="Z44"/>
      <c r="AA44"/>
      <c r="AB44"/>
      <c r="AC44" s="405">
        <f t="shared" ref="AC44:AC45" si="90">(AC42+AC43)/2</f>
        <v>31.274999999999999</v>
      </c>
      <c r="AD44"/>
      <c r="AE44"/>
      <c r="AF44"/>
      <c r="AG44"/>
      <c r="AH44" s="406">
        <f t="shared" ref="AH44:AH45" si="91">(AH42+AH43)/2</f>
        <v>62.55</v>
      </c>
      <c r="AI44"/>
      <c r="AJ44" s="406">
        <f t="shared" ref="AJ44:AJ45" si="92">(AJ42+AJ43)/2</f>
        <v>25.4</v>
      </c>
      <c r="AK44"/>
      <c r="AL44" s="406">
        <f t="shared" ref="AL44:AM45" si="93">(AL42+AL43)/2</f>
        <v>5.9250000000000007</v>
      </c>
      <c r="AM44" s="407">
        <f t="shared" si="93"/>
        <v>6.9750000000000006E-2</v>
      </c>
      <c r="AN44"/>
      <c r="AO44" s="406">
        <f t="shared" ref="AO44:AQ45" si="94">(AO42+AO43)/2</f>
        <v>3.7250000000000001</v>
      </c>
      <c r="AP44" s="405">
        <f t="shared" si="94"/>
        <v>67.377499999999998</v>
      </c>
      <c r="AQ44" s="407">
        <f t="shared" si="94"/>
        <v>0.87000000000000011</v>
      </c>
      <c r="AR44"/>
      <c r="AS44"/>
      <c r="AT44"/>
      <c r="AU44"/>
      <c r="AV44" s="368">
        <v>14.116</v>
      </c>
      <c r="AW44" s="410">
        <v>12.909000000000001</v>
      </c>
      <c r="AX44"/>
      <c r="AY44"/>
      <c r="AZ44"/>
      <c r="BA44"/>
      <c r="BB44"/>
      <c r="BC44"/>
      <c r="BD44" s="405">
        <f t="shared" ref="BD44:BF45" si="95">(BD42+BD43)/2</f>
        <v>30.087499999999999</v>
      </c>
      <c r="BE44" s="405">
        <f t="shared" si="95"/>
        <v>4</v>
      </c>
      <c r="BF44" s="405">
        <f t="shared" si="95"/>
        <v>10.35</v>
      </c>
    </row>
    <row r="45" spans="1:58" x14ac:dyDescent="0.25">
      <c r="A45" s="232">
        <v>39855</v>
      </c>
      <c r="B45" s="405">
        <f t="shared" si="85"/>
        <v>6.0625</v>
      </c>
      <c r="C45" s="407">
        <f t="shared" si="85"/>
        <v>5.2050000000000001</v>
      </c>
      <c r="D45"/>
      <c r="E45"/>
      <c r="F45"/>
      <c r="G45"/>
      <c r="H45" s="405">
        <f t="shared" si="86"/>
        <v>7.5787499999999994</v>
      </c>
      <c r="I45" s="405">
        <f t="shared" si="86"/>
        <v>1.65</v>
      </c>
      <c r="J45"/>
      <c r="K45"/>
      <c r="L45"/>
      <c r="M45"/>
      <c r="N45" s="451">
        <f t="shared" si="87"/>
        <v>43.625</v>
      </c>
      <c r="O45"/>
      <c r="P45"/>
      <c r="Q45"/>
      <c r="R45" s="451">
        <f t="shared" si="88"/>
        <v>0</v>
      </c>
      <c r="S45" s="407">
        <f t="shared" si="88"/>
        <v>0.48075000000000001</v>
      </c>
      <c r="T45"/>
      <c r="U45"/>
      <c r="V45" s="407">
        <f t="shared" si="89"/>
        <v>8.0125000000000002E-2</v>
      </c>
      <c r="W45" s="407">
        <f t="shared" si="89"/>
        <v>0.65387499999999998</v>
      </c>
      <c r="X45"/>
      <c r="Y45"/>
      <c r="Z45"/>
      <c r="AA45"/>
      <c r="AB45"/>
      <c r="AC45" s="405">
        <f t="shared" si="90"/>
        <v>31.337499999999999</v>
      </c>
      <c r="AD45"/>
      <c r="AE45"/>
      <c r="AF45"/>
      <c r="AG45"/>
      <c r="AH45" s="406">
        <f t="shared" si="91"/>
        <v>62.674999999999997</v>
      </c>
      <c r="AI45"/>
      <c r="AJ45" s="406">
        <f t="shared" si="92"/>
        <v>25.45</v>
      </c>
      <c r="AK45"/>
      <c r="AL45" s="406">
        <f t="shared" si="93"/>
        <v>5.9125000000000005</v>
      </c>
      <c r="AM45" s="407">
        <f t="shared" si="93"/>
        <v>7.0874999999999994E-2</v>
      </c>
      <c r="AN45"/>
      <c r="AO45" s="406">
        <f t="shared" si="94"/>
        <v>3.7125000000000004</v>
      </c>
      <c r="AP45" s="405">
        <f t="shared" si="94"/>
        <v>67.588750000000005</v>
      </c>
      <c r="AQ45" s="407">
        <f t="shared" si="94"/>
        <v>0.88000000000000012</v>
      </c>
      <c r="AR45"/>
      <c r="AS45"/>
      <c r="AT45"/>
      <c r="AU45"/>
      <c r="AV45" s="368">
        <f>(AV43+AV44)/2</f>
        <v>13.7195</v>
      </c>
      <c r="AW45" s="368">
        <f>(AW43+AW44)/2</f>
        <v>12.5235</v>
      </c>
      <c r="AX45"/>
      <c r="AY45"/>
      <c r="AZ45"/>
      <c r="BA45"/>
      <c r="BB45"/>
      <c r="BC45"/>
      <c r="BD45" s="405">
        <f t="shared" si="95"/>
        <v>29.848749999999999</v>
      </c>
      <c r="BE45" s="405">
        <f t="shared" si="95"/>
        <v>4</v>
      </c>
      <c r="BF45" s="405">
        <f t="shared" si="95"/>
        <v>10.475</v>
      </c>
    </row>
    <row r="46" spans="1:58" x14ac:dyDescent="0.25">
      <c r="A46" s="232">
        <v>39856</v>
      </c>
      <c r="B46" s="344">
        <v>5.98</v>
      </c>
      <c r="C46" s="345">
        <v>5.04</v>
      </c>
      <c r="D46"/>
      <c r="E46"/>
      <c r="F46"/>
      <c r="G46"/>
      <c r="H46" s="344">
        <v>7.69</v>
      </c>
      <c r="I46" s="344">
        <v>1.62</v>
      </c>
      <c r="J46"/>
      <c r="K46"/>
      <c r="L46"/>
      <c r="M46"/>
      <c r="N46" s="346">
        <v>41</v>
      </c>
      <c r="O46"/>
      <c r="P46"/>
      <c r="Q46"/>
      <c r="R46" s="346">
        <v>0</v>
      </c>
      <c r="S46" s="345">
        <v>0.46800000000000003</v>
      </c>
      <c r="T46"/>
      <c r="U46"/>
      <c r="V46" s="345">
        <v>0.64200000000000002</v>
      </c>
      <c r="W46" s="345">
        <v>7.69</v>
      </c>
      <c r="X46"/>
      <c r="Y46"/>
      <c r="Z46"/>
      <c r="AA46"/>
      <c r="AB46"/>
      <c r="AC46" s="344">
        <v>30</v>
      </c>
      <c r="AD46"/>
      <c r="AE46"/>
      <c r="AF46"/>
      <c r="AG46"/>
      <c r="AH46" s="347">
        <v>60</v>
      </c>
      <c r="AI46"/>
      <c r="AJ46" s="347">
        <v>23.1</v>
      </c>
      <c r="AK46"/>
      <c r="AL46" s="347">
        <v>6.2</v>
      </c>
      <c r="AM46" s="345">
        <v>5.7000000000000002E-2</v>
      </c>
      <c r="AN46"/>
      <c r="AO46" s="347">
        <v>3.5</v>
      </c>
      <c r="AP46" s="344">
        <v>48.51</v>
      </c>
      <c r="AQ46" s="344">
        <v>0.24</v>
      </c>
      <c r="AR46"/>
      <c r="AS46"/>
      <c r="AT46"/>
      <c r="AU46"/>
      <c r="AV46" s="345">
        <v>12.92</v>
      </c>
      <c r="AW46" s="345">
        <v>11.82</v>
      </c>
      <c r="AX46"/>
      <c r="AY46"/>
      <c r="AZ46"/>
      <c r="BA46"/>
      <c r="BB46"/>
      <c r="BC46"/>
      <c r="BD46" s="344">
        <v>28.64</v>
      </c>
      <c r="BE46" s="344">
        <v>4</v>
      </c>
      <c r="BF46" s="344">
        <v>10.6</v>
      </c>
    </row>
    <row r="47" spans="1:58" x14ac:dyDescent="0.25">
      <c r="A47" s="232">
        <v>39857</v>
      </c>
      <c r="B47" s="344">
        <v>5.67</v>
      </c>
      <c r="C47" s="345">
        <v>4.9800000000000004</v>
      </c>
      <c r="D47"/>
      <c r="E47"/>
      <c r="F47"/>
      <c r="G47"/>
      <c r="H47" s="344">
        <v>7.67</v>
      </c>
      <c r="I47" s="344">
        <v>1.63</v>
      </c>
      <c r="J47"/>
      <c r="K47"/>
      <c r="L47"/>
      <c r="M47"/>
      <c r="N47" s="346">
        <v>32</v>
      </c>
      <c r="O47"/>
      <c r="P47"/>
      <c r="Q47"/>
      <c r="R47" s="346">
        <v>0</v>
      </c>
      <c r="S47" s="345">
        <v>0.47699999999999998</v>
      </c>
      <c r="T47"/>
      <c r="U47"/>
      <c r="V47" s="345">
        <v>0.34899999999999998</v>
      </c>
      <c r="W47" s="345">
        <v>0.622</v>
      </c>
      <c r="X47"/>
      <c r="Y47"/>
      <c r="Z47"/>
      <c r="AA47"/>
      <c r="AB47"/>
      <c r="AC47" s="344">
        <v>30</v>
      </c>
      <c r="AD47"/>
      <c r="AE47"/>
      <c r="AF47"/>
      <c r="AG47"/>
      <c r="AH47" s="347">
        <v>60</v>
      </c>
      <c r="AI47"/>
      <c r="AJ47" s="347">
        <v>21.9</v>
      </c>
      <c r="AK47"/>
      <c r="AL47" s="347">
        <v>6</v>
      </c>
      <c r="AM47" s="345">
        <v>7.1999999999999995E-2</v>
      </c>
      <c r="AN47"/>
      <c r="AO47" s="347">
        <v>3.4</v>
      </c>
      <c r="AP47" s="344">
        <v>61.74</v>
      </c>
      <c r="AQ47" s="344">
        <v>0.64</v>
      </c>
      <c r="AR47"/>
      <c r="AS47"/>
      <c r="AT47"/>
      <c r="AU47"/>
      <c r="AV47" s="368">
        <v>12.53</v>
      </c>
      <c r="AW47" s="410">
        <v>12.33</v>
      </c>
      <c r="AX47"/>
      <c r="AY47"/>
      <c r="AZ47"/>
      <c r="BA47"/>
      <c r="BB47"/>
      <c r="BC47"/>
      <c r="BD47" s="344">
        <v>29.11</v>
      </c>
      <c r="BE47" s="344">
        <v>4</v>
      </c>
      <c r="BF47" s="344">
        <v>10.6</v>
      </c>
    </row>
    <row r="48" spans="1:58" x14ac:dyDescent="0.25">
      <c r="A48" s="232">
        <v>39858</v>
      </c>
      <c r="B48" s="344">
        <v>5.74</v>
      </c>
      <c r="C48" s="345">
        <v>5.2</v>
      </c>
      <c r="D48"/>
      <c r="E48"/>
      <c r="F48"/>
      <c r="G48"/>
      <c r="H48" s="344">
        <v>7.77</v>
      </c>
      <c r="I48" s="344">
        <v>1.65</v>
      </c>
      <c r="J48"/>
      <c r="K48"/>
      <c r="L48"/>
      <c r="M48"/>
      <c r="N48" s="346">
        <v>32</v>
      </c>
      <c r="O48"/>
      <c r="P48"/>
      <c r="Q48"/>
      <c r="R48" s="346">
        <v>0</v>
      </c>
      <c r="S48" s="345">
        <v>0.438</v>
      </c>
      <c r="T48"/>
      <c r="U48"/>
      <c r="V48" s="345">
        <v>0.32800000000000001</v>
      </c>
      <c r="W48" s="345">
        <v>0.46300000000000002</v>
      </c>
      <c r="X48"/>
      <c r="Y48"/>
      <c r="Z48"/>
      <c r="AA48"/>
      <c r="AB48"/>
      <c r="AC48" s="344">
        <v>31.1</v>
      </c>
      <c r="AD48"/>
      <c r="AE48"/>
      <c r="AF48"/>
      <c r="AG48"/>
      <c r="AH48" s="347">
        <v>62</v>
      </c>
      <c r="AI48"/>
      <c r="AJ48" s="347">
        <v>23.7</v>
      </c>
      <c r="AK48"/>
      <c r="AL48" s="347">
        <v>6.4</v>
      </c>
      <c r="AM48" s="345">
        <v>5.5E-2</v>
      </c>
      <c r="AN48"/>
      <c r="AO48" s="347">
        <v>3.4</v>
      </c>
      <c r="AP48" s="344">
        <v>59.79</v>
      </c>
      <c r="AQ48" s="344">
        <v>0.76</v>
      </c>
      <c r="AR48"/>
      <c r="AS48"/>
      <c r="AT48"/>
      <c r="AU48"/>
      <c r="AV48" s="368">
        <v>12.33</v>
      </c>
      <c r="AW48" s="410">
        <v>12.25</v>
      </c>
      <c r="AX48"/>
      <c r="AY48"/>
      <c r="AZ48"/>
      <c r="BA48"/>
      <c r="BB48"/>
      <c r="BC48"/>
      <c r="BD48" s="344">
        <v>28.87</v>
      </c>
      <c r="BE48" s="344">
        <v>4</v>
      </c>
      <c r="BF48" s="344">
        <v>10.6</v>
      </c>
    </row>
    <row r="49" spans="1:58" x14ac:dyDescent="0.25">
      <c r="A49" s="232">
        <v>39859</v>
      </c>
      <c r="B49" s="344">
        <v>5.9</v>
      </c>
      <c r="C49" s="345">
        <v>5.09</v>
      </c>
      <c r="D49"/>
      <c r="E49"/>
      <c r="F49"/>
      <c r="G49"/>
      <c r="H49" s="344">
        <v>6.9</v>
      </c>
      <c r="I49" s="344">
        <v>1.56</v>
      </c>
      <c r="J49"/>
      <c r="K49"/>
      <c r="L49"/>
      <c r="M49"/>
      <c r="N49" s="346">
        <v>38</v>
      </c>
      <c r="O49"/>
      <c r="P49"/>
      <c r="Q49"/>
      <c r="R49" s="346">
        <v>0</v>
      </c>
      <c r="S49" s="345">
        <v>0.42199999999999999</v>
      </c>
      <c r="T49"/>
      <c r="U49"/>
      <c r="V49" s="345">
        <v>0.124</v>
      </c>
      <c r="W49" s="345">
        <v>0.63900000000000001</v>
      </c>
      <c r="X49"/>
      <c r="Y49"/>
      <c r="Z49"/>
      <c r="AA49"/>
      <c r="AB49"/>
      <c r="AC49" s="344">
        <v>32.299999999999997</v>
      </c>
      <c r="AD49"/>
      <c r="AE49"/>
      <c r="AF49"/>
      <c r="AG49"/>
      <c r="AH49" s="347">
        <v>64.599999999999994</v>
      </c>
      <c r="AI49"/>
      <c r="AJ49" s="347">
        <v>22.7</v>
      </c>
      <c r="AK49"/>
      <c r="AL49" s="347">
        <v>6</v>
      </c>
      <c r="AM49" s="345">
        <v>6.6000000000000003E-2</v>
      </c>
      <c r="AN49"/>
      <c r="AO49" s="347">
        <v>3.3</v>
      </c>
      <c r="AP49" s="344">
        <v>52.3</v>
      </c>
      <c r="AQ49" s="344">
        <v>0.52</v>
      </c>
      <c r="AR49"/>
      <c r="AS49"/>
      <c r="AT49"/>
      <c r="AU49"/>
      <c r="AV49" s="368">
        <v>12.492000000000001</v>
      </c>
      <c r="AW49" s="410">
        <v>11.411</v>
      </c>
      <c r="AX49"/>
      <c r="AY49"/>
      <c r="AZ49"/>
      <c r="BA49"/>
      <c r="BB49"/>
      <c r="BC49"/>
      <c r="BD49" s="344">
        <v>29.57</v>
      </c>
      <c r="BE49" s="344">
        <v>4</v>
      </c>
      <c r="BF49" s="344">
        <v>10.8</v>
      </c>
    </row>
    <row r="50" spans="1:58" x14ac:dyDescent="0.25">
      <c r="A50" s="232">
        <v>39860</v>
      </c>
      <c r="B50" s="453">
        <v>5.85</v>
      </c>
      <c r="C50" s="202">
        <v>5.0599999999999996</v>
      </c>
      <c r="D50"/>
      <c r="E50"/>
      <c r="F50"/>
      <c r="G50"/>
      <c r="H50" s="201">
        <v>6.96</v>
      </c>
      <c r="I50" s="201">
        <v>1.71</v>
      </c>
      <c r="J50"/>
      <c r="K50"/>
      <c r="L50"/>
      <c r="M50"/>
      <c r="N50" s="239">
        <v>34</v>
      </c>
      <c r="O50"/>
      <c r="P50"/>
      <c r="Q50"/>
      <c r="R50" s="239">
        <v>0</v>
      </c>
      <c r="S50" s="202">
        <v>0.439</v>
      </c>
      <c r="T50"/>
      <c r="U50"/>
      <c r="V50" s="240">
        <v>0.113</v>
      </c>
      <c r="W50" s="240">
        <v>0.83799999999999997</v>
      </c>
      <c r="X50"/>
      <c r="Y50"/>
      <c r="Z50"/>
      <c r="AA50"/>
      <c r="AB50"/>
      <c r="AC50" s="187">
        <v>31.6</v>
      </c>
      <c r="AD50"/>
      <c r="AE50"/>
      <c r="AF50"/>
      <c r="AG50"/>
      <c r="AH50" s="347">
        <v>63.2</v>
      </c>
      <c r="AI50"/>
      <c r="AJ50" s="347">
        <v>24.5</v>
      </c>
      <c r="AK50"/>
      <c r="AL50" s="347">
        <v>6.7</v>
      </c>
      <c r="AM50" s="240">
        <v>6.3E-2</v>
      </c>
      <c r="AN50"/>
      <c r="AO50" s="347">
        <v>3.6</v>
      </c>
      <c r="AP50" s="344">
        <v>70.41</v>
      </c>
      <c r="AQ50" s="344">
        <v>0.83</v>
      </c>
      <c r="AR50"/>
      <c r="AS50"/>
      <c r="AT50"/>
      <c r="AU50"/>
      <c r="AV50" s="368">
        <v>14.587999999999999</v>
      </c>
      <c r="AW50" s="345">
        <v>12.587</v>
      </c>
      <c r="AX50"/>
      <c r="AY50"/>
      <c r="AZ50"/>
      <c r="BA50"/>
      <c r="BB50"/>
      <c r="BC50"/>
      <c r="BD50" s="187">
        <v>28.64</v>
      </c>
      <c r="BE50" s="344">
        <v>4</v>
      </c>
      <c r="BF50" s="344">
        <v>10.6</v>
      </c>
    </row>
    <row r="51" spans="1:58" x14ac:dyDescent="0.25">
      <c r="A51" s="232">
        <v>39861</v>
      </c>
      <c r="B51" s="413">
        <v>5.84</v>
      </c>
      <c r="C51" s="345">
        <v>5.16</v>
      </c>
      <c r="D51"/>
      <c r="E51"/>
      <c r="F51"/>
      <c r="G51"/>
      <c r="H51" s="344">
        <v>6.68</v>
      </c>
      <c r="I51" s="344">
        <v>1.65</v>
      </c>
      <c r="J51"/>
      <c r="K51"/>
      <c r="L51"/>
      <c r="M51"/>
      <c r="N51" s="346">
        <v>34</v>
      </c>
      <c r="O51"/>
      <c r="P51"/>
      <c r="Q51"/>
      <c r="R51" s="346">
        <v>0</v>
      </c>
      <c r="S51" s="345">
        <v>0.43099999999999999</v>
      </c>
      <c r="T51"/>
      <c r="U51"/>
      <c r="V51" s="345">
        <v>9.1999999999999998E-2</v>
      </c>
      <c r="W51" s="427">
        <v>0.75600000000000001</v>
      </c>
      <c r="X51"/>
      <c r="Y51"/>
      <c r="Z51"/>
      <c r="AA51"/>
      <c r="AB51"/>
      <c r="AC51" s="344">
        <v>31.7</v>
      </c>
      <c r="AD51"/>
      <c r="AE51"/>
      <c r="AF51"/>
      <c r="AG51"/>
      <c r="AH51" s="347">
        <v>63.4</v>
      </c>
      <c r="AI51"/>
      <c r="AJ51" s="347">
        <v>24.1</v>
      </c>
      <c r="AK51"/>
      <c r="AL51" s="347">
        <v>5.9</v>
      </c>
      <c r="AM51" s="345">
        <v>6.0999999999999999E-2</v>
      </c>
      <c r="AN51"/>
      <c r="AO51" s="347">
        <v>3.4</v>
      </c>
      <c r="AP51" s="344">
        <v>63.95</v>
      </c>
      <c r="AQ51" s="344">
        <v>0.54</v>
      </c>
      <c r="AR51"/>
      <c r="AS51"/>
      <c r="AT51"/>
      <c r="AU51"/>
      <c r="AV51" s="368">
        <v>13.41</v>
      </c>
      <c r="AW51" s="345">
        <v>13.25</v>
      </c>
      <c r="AX51"/>
      <c r="AY51"/>
      <c r="AZ51"/>
      <c r="BA51"/>
      <c r="BB51"/>
      <c r="BC51"/>
      <c r="BD51" s="344">
        <v>30.53</v>
      </c>
      <c r="BE51" s="344">
        <v>4</v>
      </c>
      <c r="BF51" s="344">
        <v>10.8</v>
      </c>
    </row>
    <row r="52" spans="1:58" x14ac:dyDescent="0.25">
      <c r="A52" s="232">
        <v>39862</v>
      </c>
      <c r="B52" s="405">
        <f t="shared" ref="B52:C52" si="96">(B51+B53)/2</f>
        <v>5.82</v>
      </c>
      <c r="C52" s="407">
        <f t="shared" si="96"/>
        <v>5.09</v>
      </c>
      <c r="D52"/>
      <c r="E52"/>
      <c r="F52"/>
      <c r="G52"/>
      <c r="H52" s="405">
        <f t="shared" ref="H52:I52" si="97">(H51+H53)/2</f>
        <v>6.71</v>
      </c>
      <c r="I52" s="405">
        <f t="shared" si="97"/>
        <v>1.63</v>
      </c>
      <c r="J52"/>
      <c r="K52"/>
      <c r="L52"/>
      <c r="M52"/>
      <c r="N52" s="451">
        <f t="shared" ref="N52" si="98">(N51+N53)/2</f>
        <v>37</v>
      </c>
      <c r="O52"/>
      <c r="P52"/>
      <c r="Q52"/>
      <c r="R52" s="451">
        <f t="shared" ref="R52:S52" si="99">(R51+R53)/2</f>
        <v>0</v>
      </c>
      <c r="S52" s="407">
        <f t="shared" si="99"/>
        <v>0.42749999999999999</v>
      </c>
      <c r="T52"/>
      <c r="U52"/>
      <c r="V52" s="407">
        <f t="shared" ref="V52:W52" si="100">(V51+V53)/2</f>
        <v>0.10300000000000001</v>
      </c>
      <c r="W52" s="407">
        <f t="shared" si="100"/>
        <v>0.81899999999999995</v>
      </c>
      <c r="X52"/>
      <c r="Y52"/>
      <c r="Z52"/>
      <c r="AA52"/>
      <c r="AB52"/>
      <c r="AC52" s="405">
        <f t="shared" ref="AC52" si="101">(AC51+AC53)/2</f>
        <v>31.7</v>
      </c>
      <c r="AD52"/>
      <c r="AE52"/>
      <c r="AF52"/>
      <c r="AG52"/>
      <c r="AH52" s="406">
        <f t="shared" ref="AH52" si="102">(AH51+AH53)/2</f>
        <v>63.5</v>
      </c>
      <c r="AI52"/>
      <c r="AJ52" s="406">
        <f t="shared" ref="AJ52" si="103">(AJ51+AJ53)/2</f>
        <v>22.950000000000003</v>
      </c>
      <c r="AK52"/>
      <c r="AL52" s="406">
        <f t="shared" ref="AL52:AM52" si="104">(AL51+AL53)/2</f>
        <v>6.9</v>
      </c>
      <c r="AM52" s="407">
        <f t="shared" si="104"/>
        <v>3.5499999999999997E-2</v>
      </c>
      <c r="AN52"/>
      <c r="AO52" s="406">
        <f t="shared" ref="AO52:AQ52" si="105">(AO51+AO53)/2</f>
        <v>3.3</v>
      </c>
      <c r="AP52" s="405">
        <f t="shared" si="105"/>
        <v>65.92</v>
      </c>
      <c r="AQ52" s="407">
        <f t="shared" si="105"/>
        <v>0.67999999999999994</v>
      </c>
      <c r="AR52"/>
      <c r="AS52"/>
      <c r="AT52"/>
      <c r="AU52"/>
      <c r="AV52" s="368">
        <f>(AV50+AV51)/2</f>
        <v>13.998999999999999</v>
      </c>
      <c r="AW52" s="368">
        <f>(AW50+AW51)/2</f>
        <v>12.9185</v>
      </c>
      <c r="AX52"/>
      <c r="AY52"/>
      <c r="AZ52"/>
      <c r="BA52"/>
      <c r="BB52"/>
      <c r="BC52"/>
      <c r="BD52" s="405">
        <f t="shared" ref="BD52:BF52" si="106">(BD51+BD53)/2</f>
        <v>29.935000000000002</v>
      </c>
      <c r="BE52" s="405">
        <f t="shared" si="106"/>
        <v>4</v>
      </c>
      <c r="BF52" s="405">
        <f t="shared" si="106"/>
        <v>10.8</v>
      </c>
    </row>
    <row r="53" spans="1:58" x14ac:dyDescent="0.25">
      <c r="A53" s="232">
        <v>39863</v>
      </c>
      <c r="B53" s="344">
        <v>5.8</v>
      </c>
      <c r="C53" s="345">
        <v>5.0199999999999996</v>
      </c>
      <c r="D53"/>
      <c r="E53"/>
      <c r="F53"/>
      <c r="G53"/>
      <c r="H53" s="344">
        <v>6.74</v>
      </c>
      <c r="I53" s="344">
        <v>1.61</v>
      </c>
      <c r="J53"/>
      <c r="K53"/>
      <c r="L53"/>
      <c r="M53"/>
      <c r="N53" s="346">
        <v>40</v>
      </c>
      <c r="O53"/>
      <c r="P53"/>
      <c r="Q53"/>
      <c r="R53" s="346">
        <v>0</v>
      </c>
      <c r="S53" s="345">
        <v>0.42399999999999999</v>
      </c>
      <c r="T53"/>
      <c r="U53"/>
      <c r="V53" s="345">
        <v>0.114</v>
      </c>
      <c r="W53" s="345">
        <v>0.88200000000000001</v>
      </c>
      <c r="X53"/>
      <c r="Y53"/>
      <c r="Z53"/>
      <c r="AA53"/>
      <c r="AB53"/>
      <c r="AC53" s="344">
        <v>31.7</v>
      </c>
      <c r="AD53"/>
      <c r="AE53"/>
      <c r="AF53"/>
      <c r="AG53"/>
      <c r="AH53" s="347">
        <v>63.6</v>
      </c>
      <c r="AI53"/>
      <c r="AJ53" s="347">
        <v>21.8</v>
      </c>
      <c r="AK53"/>
      <c r="AL53" s="347">
        <v>7.9</v>
      </c>
      <c r="AM53" s="345">
        <v>0.01</v>
      </c>
      <c r="AN53"/>
      <c r="AO53" s="347">
        <v>3.2</v>
      </c>
      <c r="AP53" s="344">
        <v>67.89</v>
      </c>
      <c r="AQ53" s="344">
        <v>0.82</v>
      </c>
      <c r="AR53"/>
      <c r="AS53"/>
      <c r="AT53"/>
      <c r="AU53"/>
      <c r="AV53" s="368">
        <v>13.815</v>
      </c>
      <c r="AW53" s="410">
        <v>12.7</v>
      </c>
      <c r="AX53"/>
      <c r="AY53"/>
      <c r="AZ53"/>
      <c r="BA53"/>
      <c r="BB53"/>
      <c r="BC53"/>
      <c r="BD53" s="344">
        <v>29.34</v>
      </c>
      <c r="BE53" s="344">
        <v>4</v>
      </c>
      <c r="BF53" s="344">
        <v>10.8</v>
      </c>
    </row>
    <row r="54" spans="1:58" x14ac:dyDescent="0.25">
      <c r="A54" s="232">
        <v>39864</v>
      </c>
      <c r="B54" s="344">
        <v>5.96</v>
      </c>
      <c r="C54" s="345">
        <v>5.17</v>
      </c>
      <c r="D54"/>
      <c r="E54"/>
      <c r="F54"/>
      <c r="G54"/>
      <c r="H54" s="344">
        <v>6.78</v>
      </c>
      <c r="I54" s="344">
        <v>1.59</v>
      </c>
      <c r="J54"/>
      <c r="K54"/>
      <c r="L54"/>
      <c r="M54"/>
      <c r="N54" s="346">
        <v>37</v>
      </c>
      <c r="O54"/>
      <c r="P54"/>
      <c r="Q54"/>
      <c r="R54" s="346">
        <v>0</v>
      </c>
      <c r="S54" s="345">
        <v>0.41699999999999998</v>
      </c>
      <c r="T54"/>
      <c r="U54"/>
      <c r="V54" s="345">
        <v>9.7000000000000003E-2</v>
      </c>
      <c r="W54" s="345">
        <v>0.67400000000000004</v>
      </c>
      <c r="X54"/>
      <c r="Y54"/>
      <c r="Z54"/>
      <c r="AA54"/>
      <c r="AB54"/>
      <c r="AC54" s="344">
        <v>30.4</v>
      </c>
      <c r="AD54"/>
      <c r="AE54"/>
      <c r="AF54"/>
      <c r="AG54"/>
      <c r="AH54" s="347">
        <v>60.8</v>
      </c>
      <c r="AI54"/>
      <c r="AJ54" s="347">
        <v>21.1</v>
      </c>
      <c r="AK54"/>
      <c r="AL54" s="347">
        <v>6.9</v>
      </c>
      <c r="AM54" s="345">
        <v>1.4E-2</v>
      </c>
      <c r="AN54"/>
      <c r="AO54" s="347">
        <v>3.3</v>
      </c>
      <c r="AP54" s="344">
        <v>66.5</v>
      </c>
      <c r="AQ54" s="344">
        <v>0.88</v>
      </c>
      <c r="AR54"/>
      <c r="AS54"/>
      <c r="AT54"/>
      <c r="AU54"/>
      <c r="AV54" s="368">
        <v>13.37</v>
      </c>
      <c r="AW54" s="410">
        <v>12.246</v>
      </c>
      <c r="AX54"/>
      <c r="AY54"/>
      <c r="AZ54"/>
      <c r="BA54"/>
      <c r="BB54"/>
      <c r="BC54"/>
      <c r="BD54" s="344">
        <v>30.23</v>
      </c>
      <c r="BE54" s="344">
        <v>4</v>
      </c>
      <c r="BF54" s="344">
        <v>10.8</v>
      </c>
    </row>
    <row r="55" spans="1:58" x14ac:dyDescent="0.25">
      <c r="A55" s="232">
        <v>39865</v>
      </c>
      <c r="B55" s="344">
        <v>6.02</v>
      </c>
      <c r="C55" s="345">
        <v>5.24</v>
      </c>
      <c r="D55"/>
      <c r="E55"/>
      <c r="F55"/>
      <c r="G55"/>
      <c r="H55" s="344">
        <v>6.94</v>
      </c>
      <c r="I55" s="344">
        <v>1.62</v>
      </c>
      <c r="J55"/>
      <c r="K55"/>
      <c r="L55"/>
      <c r="M55"/>
      <c r="N55" s="346">
        <v>40</v>
      </c>
      <c r="O55"/>
      <c r="P55"/>
      <c r="Q55"/>
      <c r="R55" s="346">
        <v>0</v>
      </c>
      <c r="S55" s="345">
        <v>0.436</v>
      </c>
      <c r="T55"/>
      <c r="U55"/>
      <c r="V55" s="345">
        <v>8.5999999999999993E-2</v>
      </c>
      <c r="W55" s="345">
        <v>0.64700000000000002</v>
      </c>
      <c r="X55"/>
      <c r="Y55"/>
      <c r="Z55"/>
      <c r="AA55"/>
      <c r="AB55"/>
      <c r="AC55" s="344">
        <v>29.2</v>
      </c>
      <c r="AD55"/>
      <c r="AE55"/>
      <c r="AF55"/>
      <c r="AG55"/>
      <c r="AH55" s="347">
        <v>58.4</v>
      </c>
      <c r="AI55"/>
      <c r="AJ55" s="347">
        <v>23.2</v>
      </c>
      <c r="AK55"/>
      <c r="AL55" s="347">
        <v>7.1</v>
      </c>
      <c r="AM55" s="345">
        <v>9.8000000000000004E-2</v>
      </c>
      <c r="AN55"/>
      <c r="AO55" s="347">
        <v>3.2</v>
      </c>
      <c r="AP55" s="344">
        <v>66.150000000000006</v>
      </c>
      <c r="AQ55" s="344">
        <v>0.92</v>
      </c>
      <c r="AR55"/>
      <c r="AS55"/>
      <c r="AT55"/>
      <c r="AU55"/>
      <c r="AV55" s="368">
        <v>12.92</v>
      </c>
      <c r="AW55" s="410">
        <v>11.82</v>
      </c>
      <c r="AX55"/>
      <c r="AY55"/>
      <c r="AZ55"/>
      <c r="BA55"/>
      <c r="BB55"/>
      <c r="BC55"/>
      <c r="BD55" s="344">
        <v>29.51</v>
      </c>
      <c r="BE55" s="344">
        <v>4</v>
      </c>
      <c r="BF55" s="344">
        <v>10.8</v>
      </c>
    </row>
    <row r="56" spans="1:58" x14ac:dyDescent="0.25">
      <c r="A56" s="232">
        <v>39866</v>
      </c>
      <c r="B56" s="405">
        <f t="shared" ref="B56:C56" si="107">(B55+B57)/2</f>
        <v>6.0250000000000004</v>
      </c>
      <c r="C56" s="407">
        <f t="shared" si="107"/>
        <v>5.17</v>
      </c>
      <c r="D56"/>
      <c r="E56"/>
      <c r="F56"/>
      <c r="G56"/>
      <c r="H56" s="405">
        <f t="shared" ref="H56:I56" si="108">(H55+H57)/2</f>
        <v>6.8550000000000004</v>
      </c>
      <c r="I56" s="405">
        <f t="shared" si="108"/>
        <v>1.59</v>
      </c>
      <c r="J56"/>
      <c r="K56"/>
      <c r="L56"/>
      <c r="M56"/>
      <c r="N56" s="451">
        <f t="shared" ref="N56" si="109">(N55+N57)/2</f>
        <v>40</v>
      </c>
      <c r="O56"/>
      <c r="P56"/>
      <c r="Q56"/>
      <c r="R56" s="451">
        <f t="shared" ref="R56:S56" si="110">(R55+R57)/2</f>
        <v>0</v>
      </c>
      <c r="S56" s="407">
        <f t="shared" si="110"/>
        <v>0.42849999999999999</v>
      </c>
      <c r="T56"/>
      <c r="U56"/>
      <c r="V56" s="407">
        <f t="shared" ref="V56:W56" si="111">(V55+V57)/2</f>
        <v>0.23499999999999999</v>
      </c>
      <c r="W56" s="407">
        <f t="shared" si="111"/>
        <v>0.73550000000000004</v>
      </c>
      <c r="X56"/>
      <c r="Y56"/>
      <c r="Z56"/>
      <c r="AA56"/>
      <c r="AB56"/>
      <c r="AC56" s="405">
        <f t="shared" ref="AC56" si="112">(AC55+AC57)/2</f>
        <v>30.45</v>
      </c>
      <c r="AD56"/>
      <c r="AE56"/>
      <c r="AF56"/>
      <c r="AG56"/>
      <c r="AH56" s="406">
        <f t="shared" ref="AH56" si="113">(AH55+AH57)/2</f>
        <v>60.9</v>
      </c>
      <c r="AI56"/>
      <c r="AJ56" s="406">
        <f t="shared" ref="AJ56" si="114">(AJ55+AJ57)/2</f>
        <v>23.299999999999997</v>
      </c>
      <c r="AK56"/>
      <c r="AL56" s="406">
        <f t="shared" ref="AL56:AM56" si="115">(AL55+AL57)/2</f>
        <v>7.35</v>
      </c>
      <c r="AM56" s="407">
        <f t="shared" si="115"/>
        <v>5.0500000000000003E-2</v>
      </c>
      <c r="AN56"/>
      <c r="AO56" s="406">
        <f t="shared" ref="AO56:AQ56" si="116">(AO55+AO57)/2</f>
        <v>3.1500000000000004</v>
      </c>
      <c r="AP56" s="405">
        <f t="shared" si="116"/>
        <v>67.055000000000007</v>
      </c>
      <c r="AQ56" s="407">
        <f t="shared" si="116"/>
        <v>1.01</v>
      </c>
      <c r="AR56"/>
      <c r="AS56"/>
      <c r="AT56"/>
      <c r="AU56"/>
      <c r="AV56" s="368">
        <f>(AV54+AV55)/2</f>
        <v>13.145</v>
      </c>
      <c r="AW56" s="368">
        <f>(AW54+AW55)/2</f>
        <v>12.033000000000001</v>
      </c>
      <c r="AX56"/>
      <c r="AY56"/>
      <c r="AZ56"/>
      <c r="BA56"/>
      <c r="BB56"/>
      <c r="BC56"/>
      <c r="BD56" s="405">
        <f t="shared" ref="BD56:BF56" si="117">(BD55+BD57)/2</f>
        <v>30.48</v>
      </c>
      <c r="BE56" s="405">
        <f t="shared" si="117"/>
        <v>4</v>
      </c>
      <c r="BF56" s="405">
        <f t="shared" si="117"/>
        <v>10.8</v>
      </c>
    </row>
    <row r="57" spans="1:58" x14ac:dyDescent="0.25">
      <c r="A57" s="232">
        <v>39867</v>
      </c>
      <c r="B57" s="344">
        <v>6.03</v>
      </c>
      <c r="C57" s="345">
        <v>5.0999999999999996</v>
      </c>
      <c r="D57"/>
      <c r="E57"/>
      <c r="F57"/>
      <c r="G57"/>
      <c r="H57" s="344">
        <v>6.77</v>
      </c>
      <c r="I57" s="344">
        <v>1.56</v>
      </c>
      <c r="J57"/>
      <c r="K57"/>
      <c r="L57"/>
      <c r="M57"/>
      <c r="N57" s="346">
        <v>40</v>
      </c>
      <c r="O57"/>
      <c r="P57"/>
      <c r="Q57"/>
      <c r="R57" s="346">
        <v>0</v>
      </c>
      <c r="S57" s="345">
        <v>0.42099999999999999</v>
      </c>
      <c r="T57"/>
      <c r="U57"/>
      <c r="V57" s="345">
        <v>0.38400000000000001</v>
      </c>
      <c r="W57" s="345">
        <v>0.82399999999999995</v>
      </c>
      <c r="X57"/>
      <c r="Y57"/>
      <c r="Z57"/>
      <c r="AA57"/>
      <c r="AB57"/>
      <c r="AC57" s="344">
        <v>31.7</v>
      </c>
      <c r="AD57"/>
      <c r="AE57"/>
      <c r="AF57"/>
      <c r="AG57"/>
      <c r="AH57" s="347">
        <v>63.4</v>
      </c>
      <c r="AI57"/>
      <c r="AJ57" s="347">
        <v>23.4</v>
      </c>
      <c r="AK57"/>
      <c r="AL57" s="347">
        <v>7.6</v>
      </c>
      <c r="AM57" s="345">
        <v>3.0000000000000001E-3</v>
      </c>
      <c r="AN57"/>
      <c r="AO57" s="347">
        <v>3.1</v>
      </c>
      <c r="AP57" s="344">
        <v>67.959999999999994</v>
      </c>
      <c r="AQ57" s="344">
        <v>1.1000000000000001</v>
      </c>
      <c r="AR57"/>
      <c r="AS57"/>
      <c r="AT57"/>
      <c r="AU57"/>
      <c r="AV57" s="368">
        <v>13.643000000000001</v>
      </c>
      <c r="AW57" s="410">
        <v>11.616</v>
      </c>
      <c r="AX57"/>
      <c r="AY57"/>
      <c r="AZ57"/>
      <c r="BA57"/>
      <c r="BB57"/>
      <c r="BC57"/>
      <c r="BD57" s="344">
        <v>31.45</v>
      </c>
      <c r="BE57" s="344">
        <v>4</v>
      </c>
      <c r="BF57" s="344">
        <v>10.8</v>
      </c>
    </row>
    <row r="58" spans="1:58" x14ac:dyDescent="0.25">
      <c r="A58" s="232">
        <v>39868</v>
      </c>
      <c r="B58" s="414">
        <v>5.77</v>
      </c>
      <c r="C58" s="416">
        <v>5.19</v>
      </c>
      <c r="D58"/>
      <c r="E58"/>
      <c r="F58"/>
      <c r="G58"/>
      <c r="H58" s="414">
        <v>6.83</v>
      </c>
      <c r="I58" s="414">
        <v>1.58</v>
      </c>
      <c r="J58"/>
      <c r="K58"/>
      <c r="L58"/>
      <c r="M58"/>
      <c r="N58" s="454">
        <v>42</v>
      </c>
      <c r="O58"/>
      <c r="P58"/>
      <c r="Q58"/>
      <c r="R58" s="454">
        <v>0</v>
      </c>
      <c r="S58" s="416">
        <v>0.41</v>
      </c>
      <c r="T58"/>
      <c r="U58"/>
      <c r="V58" s="416">
        <v>0.105</v>
      </c>
      <c r="W58" s="416">
        <v>0.745</v>
      </c>
      <c r="X58"/>
      <c r="Y58"/>
      <c r="Z58"/>
      <c r="AA58"/>
      <c r="AB58"/>
      <c r="AC58" s="414">
        <v>32.200000000000003</v>
      </c>
      <c r="AD58"/>
      <c r="AE58"/>
      <c r="AF58"/>
      <c r="AG58"/>
      <c r="AH58" s="415">
        <v>64.400000000000006</v>
      </c>
      <c r="AI58"/>
      <c r="AJ58" s="415">
        <v>24.5</v>
      </c>
      <c r="AK58"/>
      <c r="AL58" s="347">
        <v>7.4</v>
      </c>
      <c r="AM58" s="345">
        <v>8.9999999999999993E-3</v>
      </c>
      <c r="AN58"/>
      <c r="AO58" s="347">
        <v>3.2</v>
      </c>
      <c r="AP58" s="344">
        <v>65.45</v>
      </c>
      <c r="AQ58" s="344">
        <v>1.1100000000000001</v>
      </c>
      <c r="AR58"/>
      <c r="AS58"/>
      <c r="AT58"/>
      <c r="AU58"/>
      <c r="AV58" s="368">
        <v>13.2</v>
      </c>
      <c r="AW58" s="410">
        <v>11.037000000000001</v>
      </c>
      <c r="AX58"/>
      <c r="AY58"/>
      <c r="AZ58"/>
      <c r="BA58"/>
      <c r="BB58"/>
      <c r="BC58"/>
      <c r="BD58" s="344">
        <v>30.98</v>
      </c>
      <c r="BE58" s="344">
        <v>4</v>
      </c>
      <c r="BF58" s="246">
        <v>10.8</v>
      </c>
    </row>
    <row r="59" spans="1:58" x14ac:dyDescent="0.25">
      <c r="A59" s="232">
        <v>39869</v>
      </c>
      <c r="B59" s="344">
        <v>5.82</v>
      </c>
      <c r="C59" s="345">
        <v>5.82</v>
      </c>
      <c r="D59"/>
      <c r="E59"/>
      <c r="F59"/>
      <c r="G59"/>
      <c r="H59" s="344">
        <v>6.9</v>
      </c>
      <c r="I59" s="344">
        <v>1.56</v>
      </c>
      <c r="J59"/>
      <c r="K59"/>
      <c r="L59"/>
      <c r="M59"/>
      <c r="N59" s="346">
        <v>38</v>
      </c>
      <c r="O59"/>
      <c r="P59"/>
      <c r="Q59"/>
      <c r="R59" s="346">
        <v>0</v>
      </c>
      <c r="S59" s="407">
        <f>(S57+S58)/2</f>
        <v>0.41549999999999998</v>
      </c>
      <c r="T59"/>
      <c r="U59"/>
      <c r="V59" s="345">
        <v>0.24199999999999999</v>
      </c>
      <c r="W59" s="345">
        <v>0.77200000000000002</v>
      </c>
      <c r="X59"/>
      <c r="Y59"/>
      <c r="Z59"/>
      <c r="AA59"/>
      <c r="AB59"/>
      <c r="AC59" s="344">
        <v>32.299999999999997</v>
      </c>
      <c r="AD59"/>
      <c r="AE59"/>
      <c r="AF59"/>
      <c r="AG59"/>
      <c r="AH59" s="347">
        <v>64.599999999999994</v>
      </c>
      <c r="AI59"/>
      <c r="AJ59" s="347">
        <v>24.5</v>
      </c>
      <c r="AK59"/>
      <c r="AL59" s="347">
        <v>6.2</v>
      </c>
      <c r="AM59" s="345">
        <v>8.9999999999999993E-3</v>
      </c>
      <c r="AN59"/>
      <c r="AO59" s="347">
        <v>3.2</v>
      </c>
      <c r="AP59" s="344">
        <v>61.56</v>
      </c>
      <c r="AQ59" s="344">
        <v>0.89</v>
      </c>
      <c r="AR59"/>
      <c r="AS59"/>
      <c r="AT59"/>
      <c r="AU59"/>
      <c r="AV59" s="368">
        <v>12.595000000000001</v>
      </c>
      <c r="AW59" s="410">
        <v>11.416</v>
      </c>
      <c r="AX59"/>
      <c r="AY59"/>
      <c r="AZ59"/>
      <c r="BA59"/>
      <c r="BB59"/>
      <c r="BC59"/>
      <c r="BD59" s="344">
        <v>29.58</v>
      </c>
      <c r="BE59" s="344">
        <v>3.8</v>
      </c>
      <c r="BF59" s="344">
        <v>10.8</v>
      </c>
    </row>
    <row r="60" spans="1:58" x14ac:dyDescent="0.25">
      <c r="A60" s="232">
        <v>39870</v>
      </c>
      <c r="B60" s="344">
        <v>5.9</v>
      </c>
      <c r="C60" s="345">
        <v>5.9</v>
      </c>
      <c r="D60"/>
      <c r="E60"/>
      <c r="F60"/>
      <c r="G60"/>
      <c r="H60" s="344">
        <v>6.85</v>
      </c>
      <c r="I60" s="344">
        <v>1.56</v>
      </c>
      <c r="J60"/>
      <c r="K60"/>
      <c r="L60"/>
      <c r="M60"/>
      <c r="N60" s="346">
        <v>41</v>
      </c>
      <c r="O60"/>
      <c r="P60"/>
      <c r="Q60"/>
      <c r="R60" s="346">
        <v>0</v>
      </c>
      <c r="S60" s="345">
        <v>1E-3</v>
      </c>
      <c r="T60"/>
      <c r="U60"/>
      <c r="V60" s="345">
        <v>0.16</v>
      </c>
      <c r="W60" s="345">
        <v>0.754</v>
      </c>
      <c r="X60"/>
      <c r="Y60"/>
      <c r="Z60"/>
      <c r="AA60"/>
      <c r="AB60"/>
      <c r="AC60" s="344">
        <v>30</v>
      </c>
      <c r="AD60"/>
      <c r="AE60"/>
      <c r="AF60"/>
      <c r="AG60"/>
      <c r="AH60" s="347">
        <v>60.1</v>
      </c>
      <c r="AI60"/>
      <c r="AJ60" s="347">
        <v>21.1</v>
      </c>
      <c r="AK60"/>
      <c r="AL60" s="347">
        <v>5.8</v>
      </c>
      <c r="AM60" s="345">
        <v>1.4999999999999999E-2</v>
      </c>
      <c r="AN60"/>
      <c r="AO60" s="347">
        <v>3.2</v>
      </c>
      <c r="AP60" s="344">
        <v>65.180000000000007</v>
      </c>
      <c r="AQ60" s="344">
        <v>0.84</v>
      </c>
      <c r="AR60"/>
      <c r="AS60"/>
      <c r="AT60"/>
      <c r="AU60"/>
      <c r="AV60" s="368">
        <v>13.471</v>
      </c>
      <c r="AW60" s="410">
        <v>12.321</v>
      </c>
      <c r="AX60"/>
      <c r="AY60"/>
      <c r="AZ60"/>
      <c r="BA60"/>
      <c r="BB60"/>
      <c r="BC60"/>
      <c r="BD60" s="344">
        <v>29.84</v>
      </c>
      <c r="BE60" s="344">
        <v>3.8</v>
      </c>
      <c r="BF60" s="344">
        <v>10.8</v>
      </c>
    </row>
    <row r="61" spans="1:58" x14ac:dyDescent="0.25">
      <c r="A61" s="232">
        <v>39871</v>
      </c>
      <c r="B61" s="344">
        <v>5.78</v>
      </c>
      <c r="C61" s="345">
        <v>5</v>
      </c>
      <c r="D61"/>
      <c r="E61"/>
      <c r="F61"/>
      <c r="G61"/>
      <c r="H61" s="344">
        <v>6.7</v>
      </c>
      <c r="I61" s="344">
        <v>1.62</v>
      </c>
      <c r="J61"/>
      <c r="K61"/>
      <c r="L61"/>
      <c r="M61"/>
      <c r="N61" s="346">
        <v>41</v>
      </c>
      <c r="O61"/>
      <c r="P61"/>
      <c r="Q61"/>
      <c r="R61" s="346">
        <v>0</v>
      </c>
      <c r="S61" s="345">
        <v>1E-3</v>
      </c>
      <c r="T61"/>
      <c r="U61"/>
      <c r="V61" s="345">
        <v>0.121</v>
      </c>
      <c r="W61" s="345">
        <v>0.68300000000000005</v>
      </c>
      <c r="X61"/>
      <c r="Y61"/>
      <c r="Z61"/>
      <c r="AA61"/>
      <c r="AB61"/>
      <c r="AC61" s="344">
        <v>30.9</v>
      </c>
      <c r="AD61"/>
      <c r="AE61"/>
      <c r="AF61"/>
      <c r="AG61"/>
      <c r="AH61" s="347">
        <v>61.8</v>
      </c>
      <c r="AI61"/>
      <c r="AJ61" s="347">
        <v>21.8</v>
      </c>
      <c r="AK61"/>
      <c r="AL61" s="347">
        <v>6</v>
      </c>
      <c r="AM61" s="345">
        <v>3.1E-2</v>
      </c>
      <c r="AN61"/>
      <c r="AO61" s="347">
        <v>3.1</v>
      </c>
      <c r="AP61" s="344">
        <v>66.08</v>
      </c>
      <c r="AQ61" s="344">
        <v>0.82</v>
      </c>
      <c r="AR61"/>
      <c r="AS61"/>
      <c r="AT61"/>
      <c r="AU61"/>
      <c r="AV61" s="368">
        <v>13.42</v>
      </c>
      <c r="AW61" s="410">
        <v>12.319000000000001</v>
      </c>
      <c r="AX61"/>
      <c r="AY61"/>
      <c r="AZ61"/>
      <c r="BA61"/>
      <c r="BB61"/>
      <c r="BC61"/>
      <c r="BD61" s="344">
        <v>29.61</v>
      </c>
      <c r="BE61" s="344">
        <v>3.8</v>
      </c>
      <c r="BF61" s="344">
        <v>10.8</v>
      </c>
    </row>
    <row r="62" spans="1:58" x14ac:dyDescent="0.25">
      <c r="A62" s="232">
        <v>39872</v>
      </c>
      <c r="B62" s="344">
        <v>5.78</v>
      </c>
      <c r="C62" s="345">
        <v>5.78</v>
      </c>
      <c r="D62"/>
      <c r="E62"/>
      <c r="F62"/>
      <c r="G62"/>
      <c r="H62" s="344">
        <v>6.7</v>
      </c>
      <c r="I62" s="344">
        <v>1.62</v>
      </c>
      <c r="J62"/>
      <c r="K62"/>
      <c r="L62"/>
      <c r="M62"/>
      <c r="N62" s="346">
        <v>41</v>
      </c>
      <c r="O62"/>
      <c r="P62"/>
      <c r="Q62"/>
      <c r="R62" s="346">
        <v>0</v>
      </c>
      <c r="S62" s="345">
        <v>1E-3</v>
      </c>
      <c r="T62"/>
      <c r="U62"/>
      <c r="V62" s="345">
        <v>0.121</v>
      </c>
      <c r="W62" s="345">
        <v>0.68300000000000005</v>
      </c>
      <c r="X62"/>
      <c r="Y62"/>
      <c r="Z62"/>
      <c r="AA62"/>
      <c r="AB62"/>
      <c r="AC62" s="344">
        <v>30.9</v>
      </c>
      <c r="AD62"/>
      <c r="AE62"/>
      <c r="AF62"/>
      <c r="AG62"/>
      <c r="AH62" s="347">
        <v>61.8</v>
      </c>
      <c r="AI62"/>
      <c r="AJ62" s="347">
        <v>21.8</v>
      </c>
      <c r="AK62"/>
      <c r="AL62" s="347">
        <v>6.4</v>
      </c>
      <c r="AM62" s="345">
        <v>3.1E-2</v>
      </c>
      <c r="AN62"/>
      <c r="AO62" s="347">
        <v>3.1</v>
      </c>
      <c r="AP62" s="344">
        <v>66.08</v>
      </c>
      <c r="AQ62" s="344">
        <v>0.82</v>
      </c>
      <c r="AR62"/>
      <c r="AS62"/>
      <c r="AT62"/>
      <c r="AU62"/>
      <c r="AV62" s="368">
        <v>13.11</v>
      </c>
      <c r="AW62" s="410">
        <v>11.94</v>
      </c>
      <c r="AX62"/>
      <c r="AY62"/>
      <c r="AZ62"/>
      <c r="BA62"/>
      <c r="BB62"/>
      <c r="BC62"/>
      <c r="BD62" s="344">
        <v>29.61</v>
      </c>
      <c r="BE62" s="344">
        <v>3.8</v>
      </c>
      <c r="BF62" s="344">
        <v>10.8</v>
      </c>
    </row>
    <row r="63" spans="1:58" x14ac:dyDescent="0.25">
      <c r="A63" s="232">
        <v>39873</v>
      </c>
      <c r="B63" s="405">
        <f t="shared" ref="B63:C64" si="118">(B61+B62)/2</f>
        <v>5.78</v>
      </c>
      <c r="C63" s="407">
        <f t="shared" si="118"/>
        <v>5.3900000000000006</v>
      </c>
      <c r="D63"/>
      <c r="E63"/>
      <c r="F63"/>
      <c r="G63"/>
      <c r="H63" s="405">
        <f t="shared" ref="H63:I63" si="119">(H61+H62)/2</f>
        <v>6.7</v>
      </c>
      <c r="I63" s="405">
        <f t="shared" si="119"/>
        <v>1.62</v>
      </c>
      <c r="J63"/>
      <c r="K63"/>
      <c r="L63"/>
      <c r="M63"/>
      <c r="N63" s="451">
        <f t="shared" ref="N63:N64" si="120">(N61+N62)/2</f>
        <v>41</v>
      </c>
      <c r="O63"/>
      <c r="P63"/>
      <c r="Q63"/>
      <c r="R63" s="451">
        <f t="shared" ref="R63:S64" si="121">(R61+R62)/2</f>
        <v>0</v>
      </c>
      <c r="S63" s="407">
        <f t="shared" si="121"/>
        <v>1E-3</v>
      </c>
      <c r="T63"/>
      <c r="U63"/>
      <c r="V63" s="407">
        <f t="shared" ref="V63:W64" si="122">(V61+V62)/2</f>
        <v>0.121</v>
      </c>
      <c r="W63" s="407">
        <f t="shared" si="122"/>
        <v>0.68300000000000005</v>
      </c>
      <c r="X63"/>
      <c r="Y63"/>
      <c r="Z63"/>
      <c r="AA63"/>
      <c r="AB63"/>
      <c r="AC63" s="405">
        <f t="shared" ref="AC63:AC64" si="123">(AC61+AC62)/2</f>
        <v>30.9</v>
      </c>
      <c r="AD63"/>
      <c r="AE63"/>
      <c r="AF63"/>
      <c r="AG63"/>
      <c r="AH63" s="406">
        <f t="shared" ref="AH63:AH64" si="124">(AH61+AH62)/2</f>
        <v>61.8</v>
      </c>
      <c r="AI63"/>
      <c r="AJ63" s="406">
        <f t="shared" ref="AJ63:AJ64" si="125">(AJ61+AJ62)/2</f>
        <v>21.8</v>
      </c>
      <c r="AK63"/>
      <c r="AL63" s="406">
        <f t="shared" ref="AL63:AM64" si="126">(AL61+AL62)/2</f>
        <v>6.2</v>
      </c>
      <c r="AM63" s="407">
        <f t="shared" si="126"/>
        <v>3.1E-2</v>
      </c>
      <c r="AN63"/>
      <c r="AO63" s="406">
        <f t="shared" ref="AO63:AO64" si="127">(AO61+AO62)/2</f>
        <v>3.1</v>
      </c>
      <c r="AP63" s="405">
        <f>(AP61+AP62)/2</f>
        <v>66.08</v>
      </c>
      <c r="AQ63" s="407">
        <f>(AQ61+AQ62)/2</f>
        <v>0.82</v>
      </c>
      <c r="AR63"/>
      <c r="AS63"/>
      <c r="AT63"/>
      <c r="AU63"/>
      <c r="AV63" s="368">
        <f t="shared" ref="AV63:AW63" si="128">(AV61+AV62)/2</f>
        <v>13.265000000000001</v>
      </c>
      <c r="AW63" s="368">
        <f t="shared" si="128"/>
        <v>12.1295</v>
      </c>
      <c r="AX63"/>
      <c r="AY63"/>
      <c r="AZ63"/>
      <c r="BA63"/>
      <c r="BB63"/>
      <c r="BC63"/>
      <c r="BD63" s="405">
        <f>(BD61+BD62)/2</f>
        <v>29.61</v>
      </c>
      <c r="BE63" s="405">
        <f>(BE61+BE62)/2</f>
        <v>3.8</v>
      </c>
      <c r="BF63" s="405">
        <f>(BF61+BF62)/2</f>
        <v>10.8</v>
      </c>
    </row>
    <row r="64" spans="1:58" x14ac:dyDescent="0.25">
      <c r="A64" s="232">
        <v>39874</v>
      </c>
      <c r="B64" s="405">
        <f t="shared" si="118"/>
        <v>5.78</v>
      </c>
      <c r="C64" s="407">
        <f>(C62+C63)/2</f>
        <v>5.5850000000000009</v>
      </c>
      <c r="D64"/>
      <c r="E64"/>
      <c r="F64"/>
      <c r="G64"/>
      <c r="H64" s="405">
        <f>(H62+H63)/2</f>
        <v>6.7</v>
      </c>
      <c r="I64" s="344">
        <v>1.62</v>
      </c>
      <c r="J64"/>
      <c r="K64"/>
      <c r="L64"/>
      <c r="M64"/>
      <c r="N64" s="451">
        <f t="shared" si="120"/>
        <v>41</v>
      </c>
      <c r="O64"/>
      <c r="P64"/>
      <c r="Q64"/>
      <c r="R64" s="451">
        <f t="shared" si="121"/>
        <v>0</v>
      </c>
      <c r="S64" s="407">
        <f>(S62+S63)/2</f>
        <v>1E-3</v>
      </c>
      <c r="T64"/>
      <c r="U64"/>
      <c r="V64" s="407">
        <f t="shared" si="122"/>
        <v>0.121</v>
      </c>
      <c r="W64" s="407">
        <f t="shared" si="122"/>
        <v>0.68300000000000005</v>
      </c>
      <c r="X64"/>
      <c r="Y64"/>
      <c r="Z64"/>
      <c r="AA64"/>
      <c r="AB64"/>
      <c r="AC64" s="405">
        <f t="shared" si="123"/>
        <v>30.9</v>
      </c>
      <c r="AD64"/>
      <c r="AE64"/>
      <c r="AF64"/>
      <c r="AG64"/>
      <c r="AH64" s="406">
        <f t="shared" si="124"/>
        <v>61.8</v>
      </c>
      <c r="AI64"/>
      <c r="AJ64" s="406">
        <f t="shared" si="125"/>
        <v>21.8</v>
      </c>
      <c r="AK64"/>
      <c r="AL64" s="406">
        <f t="shared" si="126"/>
        <v>6.3000000000000007</v>
      </c>
      <c r="AM64" s="407">
        <f t="shared" si="126"/>
        <v>3.1E-2</v>
      </c>
      <c r="AN64"/>
      <c r="AO64" s="406">
        <f t="shared" si="127"/>
        <v>3.1</v>
      </c>
      <c r="AP64" s="344">
        <v>57.68</v>
      </c>
      <c r="AQ64" s="344">
        <v>0.82</v>
      </c>
      <c r="AR64"/>
      <c r="AS64"/>
      <c r="AT64"/>
      <c r="AU64"/>
      <c r="AV64" s="345">
        <v>11.981999999999999</v>
      </c>
      <c r="AW64" s="417">
        <v>10.714</v>
      </c>
      <c r="AX64"/>
      <c r="AY64"/>
      <c r="AZ64"/>
      <c r="BA64"/>
      <c r="BB64"/>
      <c r="BC64"/>
      <c r="BD64" s="405">
        <f>(BD62+BD63)/2</f>
        <v>29.61</v>
      </c>
      <c r="BE64" s="344">
        <v>4</v>
      </c>
      <c r="BF64" s="344">
        <v>11</v>
      </c>
    </row>
    <row r="65" spans="1:58" x14ac:dyDescent="0.25">
      <c r="A65" s="232">
        <v>39875</v>
      </c>
      <c r="B65" s="344">
        <v>6.04</v>
      </c>
      <c r="C65" s="345">
        <v>5.13</v>
      </c>
      <c r="D65"/>
      <c r="E65"/>
      <c r="F65"/>
      <c r="G65"/>
      <c r="H65" s="344">
        <v>7.51</v>
      </c>
      <c r="I65" s="344">
        <v>1.6</v>
      </c>
      <c r="J65"/>
      <c r="K65"/>
      <c r="L65"/>
      <c r="M65"/>
      <c r="N65" s="346">
        <v>38</v>
      </c>
      <c r="O65"/>
      <c r="P65"/>
      <c r="Q65"/>
      <c r="R65" s="346">
        <v>0</v>
      </c>
      <c r="S65" s="407">
        <f>(S63+S64)/2</f>
        <v>1E-3</v>
      </c>
      <c r="T65"/>
      <c r="U65"/>
      <c r="V65" s="345">
        <v>7.1999999999999995E-2</v>
      </c>
      <c r="W65" s="345">
        <v>0.65</v>
      </c>
      <c r="X65"/>
      <c r="Y65"/>
      <c r="Z65"/>
      <c r="AA65"/>
      <c r="AB65"/>
      <c r="AC65" s="344">
        <v>32.299999999999997</v>
      </c>
      <c r="AD65"/>
      <c r="AE65"/>
      <c r="AF65"/>
      <c r="AG65"/>
      <c r="AH65" s="347">
        <v>64.7</v>
      </c>
      <c r="AI65"/>
      <c r="AJ65" s="347">
        <v>22.8</v>
      </c>
      <c r="AK65"/>
      <c r="AL65" s="347">
        <v>6.5</v>
      </c>
      <c r="AM65" s="345">
        <v>6.2E-2</v>
      </c>
      <c r="AN65"/>
      <c r="AO65" s="347">
        <v>3</v>
      </c>
      <c r="AP65" s="344">
        <v>67.08</v>
      </c>
      <c r="AQ65" s="344">
        <v>0.99</v>
      </c>
      <c r="AR65"/>
      <c r="AS65"/>
      <c r="AT65"/>
      <c r="AU65"/>
      <c r="AV65" s="345">
        <v>13.903</v>
      </c>
      <c r="AW65" s="417">
        <v>11.765000000000001</v>
      </c>
      <c r="AX65"/>
      <c r="AY65"/>
      <c r="AZ65"/>
      <c r="BA65"/>
      <c r="BB65"/>
      <c r="BC65"/>
      <c r="BD65" s="344">
        <v>29.1</v>
      </c>
      <c r="BE65" s="344">
        <v>4</v>
      </c>
      <c r="BF65" s="344">
        <v>11</v>
      </c>
    </row>
    <row r="66" spans="1:58" ht="15.75" thickBot="1" x14ac:dyDescent="0.3">
      <c r="A66" s="232">
        <v>39876</v>
      </c>
      <c r="B66" s="362">
        <v>5.98</v>
      </c>
      <c r="C66" s="365">
        <v>5.98</v>
      </c>
      <c r="D66"/>
      <c r="E66"/>
      <c r="F66"/>
      <c r="G66"/>
      <c r="H66" s="362">
        <v>7.54</v>
      </c>
      <c r="I66" s="362">
        <v>1.6</v>
      </c>
      <c r="J66"/>
      <c r="K66"/>
      <c r="L66"/>
      <c r="M66"/>
      <c r="N66" s="366">
        <v>42</v>
      </c>
      <c r="O66"/>
      <c r="P66"/>
      <c r="Q66"/>
      <c r="R66" s="366">
        <v>0</v>
      </c>
      <c r="S66" s="365">
        <v>0.41699999999999998</v>
      </c>
      <c r="T66"/>
      <c r="U66"/>
      <c r="V66" s="365">
        <v>6.0999999999999999E-2</v>
      </c>
      <c r="W66" s="365">
        <v>0.58199999999999996</v>
      </c>
      <c r="X66"/>
      <c r="Y66"/>
      <c r="Z66"/>
      <c r="AA66"/>
      <c r="AB66"/>
      <c r="AC66" s="362">
        <v>31.7</v>
      </c>
      <c r="AD66"/>
      <c r="AE66"/>
      <c r="AF66"/>
      <c r="AG66"/>
      <c r="AH66" s="367">
        <v>63.4</v>
      </c>
      <c r="AI66"/>
      <c r="AJ66" s="367">
        <v>23.9</v>
      </c>
      <c r="AK66"/>
      <c r="AL66" s="367">
        <v>6.2</v>
      </c>
      <c r="AM66" s="365">
        <v>5.7000000000000002E-2</v>
      </c>
      <c r="AN66"/>
      <c r="AO66" s="367">
        <v>3</v>
      </c>
      <c r="AP66" s="436">
        <v>64.540000000000006</v>
      </c>
      <c r="AQ66" s="362">
        <v>1.0900000000000001</v>
      </c>
      <c r="AR66"/>
      <c r="AS66"/>
      <c r="AT66"/>
      <c r="AU66"/>
      <c r="AV66" s="365">
        <v>13.101000000000001</v>
      </c>
      <c r="AW66" s="419">
        <v>10.871</v>
      </c>
      <c r="AX66"/>
      <c r="AY66"/>
      <c r="AZ66"/>
      <c r="BA66"/>
      <c r="BB66"/>
      <c r="BC66"/>
      <c r="BD66" s="362">
        <v>29.88</v>
      </c>
      <c r="BE66" s="362">
        <v>4</v>
      </c>
      <c r="BF66" s="362">
        <v>11</v>
      </c>
    </row>
    <row r="67" spans="1:58" x14ac:dyDescent="0.25">
      <c r="A67" s="232">
        <v>39877</v>
      </c>
      <c r="B67" s="372">
        <v>6.15</v>
      </c>
      <c r="C67" s="368">
        <v>5.19</v>
      </c>
      <c r="D67"/>
      <c r="E67"/>
      <c r="F67"/>
      <c r="G67"/>
      <c r="H67" s="372">
        <v>7.6</v>
      </c>
      <c r="I67" s="372">
        <v>1.6</v>
      </c>
      <c r="J67"/>
      <c r="K67"/>
      <c r="L67"/>
      <c r="M67"/>
      <c r="N67" s="373">
        <v>36</v>
      </c>
      <c r="O67"/>
      <c r="P67"/>
      <c r="Q67"/>
      <c r="R67" s="373">
        <v>0</v>
      </c>
      <c r="S67" s="407">
        <f>(S65+S66)/2</f>
        <v>0.20899999999999999</v>
      </c>
      <c r="T67"/>
      <c r="U67"/>
      <c r="V67" s="368">
        <v>0.13500000000000001</v>
      </c>
      <c r="W67" s="368">
        <v>0.64600000000000002</v>
      </c>
      <c r="X67"/>
      <c r="Y67"/>
      <c r="Z67"/>
      <c r="AA67"/>
      <c r="AB67"/>
      <c r="AC67" s="372">
        <v>33</v>
      </c>
      <c r="AD67"/>
      <c r="AE67"/>
      <c r="AF67"/>
      <c r="AG67"/>
      <c r="AH67" s="374">
        <v>66</v>
      </c>
      <c r="AI67"/>
      <c r="AJ67" s="374">
        <v>23.4</v>
      </c>
      <c r="AK67"/>
      <c r="AL67" s="374">
        <v>6</v>
      </c>
      <c r="AM67" s="368">
        <v>5.1999999999999998E-2</v>
      </c>
      <c r="AN67"/>
      <c r="AO67" s="374">
        <v>3</v>
      </c>
      <c r="AP67" s="442">
        <v>63.72</v>
      </c>
      <c r="AQ67" s="372">
        <v>0.84</v>
      </c>
      <c r="AR67"/>
      <c r="AS67"/>
      <c r="AT67"/>
      <c r="AU67"/>
      <c r="AV67" s="368">
        <v>13.039</v>
      </c>
      <c r="AW67" s="410">
        <v>11.851000000000001</v>
      </c>
      <c r="AX67"/>
      <c r="AY67"/>
      <c r="AZ67"/>
      <c r="BA67"/>
      <c r="BB67"/>
      <c r="BC67"/>
      <c r="BD67" s="372">
        <v>29.22</v>
      </c>
      <c r="BE67" s="372">
        <v>4</v>
      </c>
      <c r="BF67" s="372">
        <v>11</v>
      </c>
    </row>
    <row r="68" spans="1:58" x14ac:dyDescent="0.25">
      <c r="A68" s="232">
        <v>39878</v>
      </c>
      <c r="B68" s="344">
        <v>5.81</v>
      </c>
      <c r="C68" s="345">
        <v>5.81</v>
      </c>
      <c r="D68"/>
      <c r="E68"/>
      <c r="F68"/>
      <c r="G68"/>
      <c r="H68" s="344">
        <v>6.5</v>
      </c>
      <c r="I68" s="344">
        <v>1.57</v>
      </c>
      <c r="J68"/>
      <c r="K68"/>
      <c r="L68"/>
      <c r="M68"/>
      <c r="N68" s="346">
        <v>36</v>
      </c>
      <c r="O68"/>
      <c r="P68"/>
      <c r="Q68"/>
      <c r="R68" s="346">
        <v>0</v>
      </c>
      <c r="S68" s="407">
        <f>(S66+S67)/2</f>
        <v>0.313</v>
      </c>
      <c r="T68"/>
      <c r="U68"/>
      <c r="V68" s="345">
        <v>0.114</v>
      </c>
      <c r="W68" s="345">
        <v>0.63200000000000001</v>
      </c>
      <c r="X68"/>
      <c r="Y68"/>
      <c r="Z68"/>
      <c r="AA68"/>
      <c r="AB68"/>
      <c r="AC68" s="344">
        <v>32.200000000000003</v>
      </c>
      <c r="AD68"/>
      <c r="AE68"/>
      <c r="AF68"/>
      <c r="AG68"/>
      <c r="AH68" s="347">
        <v>64.400000000000006</v>
      </c>
      <c r="AI68"/>
      <c r="AJ68" s="347">
        <v>25.3</v>
      </c>
      <c r="AK68"/>
      <c r="AL68" s="347">
        <v>5.9</v>
      </c>
      <c r="AM68" s="345">
        <v>7.0000000000000001E-3</v>
      </c>
      <c r="AN68"/>
      <c r="AO68" s="347">
        <v>3</v>
      </c>
      <c r="AP68" s="421">
        <v>63.22</v>
      </c>
      <c r="AQ68" s="344">
        <v>0.76</v>
      </c>
      <c r="AR68"/>
      <c r="AS68"/>
      <c r="AT68"/>
      <c r="AU68"/>
      <c r="AV68" s="345">
        <v>12.99</v>
      </c>
      <c r="AW68" s="417">
        <v>12.31</v>
      </c>
      <c r="AX68"/>
      <c r="AY68"/>
      <c r="AZ68"/>
      <c r="BA68"/>
      <c r="BB68"/>
      <c r="BC68"/>
      <c r="BD68" s="344">
        <v>29.45</v>
      </c>
      <c r="BE68" s="344">
        <v>4</v>
      </c>
      <c r="BF68" s="344">
        <v>11</v>
      </c>
    </row>
    <row r="69" spans="1:58" x14ac:dyDescent="0.25">
      <c r="A69" s="232">
        <v>39879</v>
      </c>
      <c r="B69" s="344">
        <v>5.8</v>
      </c>
      <c r="C69" s="345">
        <v>5.8</v>
      </c>
      <c r="D69"/>
      <c r="E69"/>
      <c r="F69"/>
      <c r="G69"/>
      <c r="H69" s="344">
        <v>6.74</v>
      </c>
      <c r="I69" s="344">
        <v>1.63</v>
      </c>
      <c r="J69"/>
      <c r="K69"/>
      <c r="L69"/>
      <c r="M69"/>
      <c r="N69" s="346">
        <v>36</v>
      </c>
      <c r="O69"/>
      <c r="P69"/>
      <c r="Q69"/>
      <c r="R69" s="346">
        <v>0</v>
      </c>
      <c r="S69" s="345">
        <v>0.42399999999999999</v>
      </c>
      <c r="T69"/>
      <c r="U69"/>
      <c r="V69" s="345">
        <v>8.3000000000000004E-2</v>
      </c>
      <c r="W69" s="345">
        <v>0.65200000000000002</v>
      </c>
      <c r="X69"/>
      <c r="Y69"/>
      <c r="Z69"/>
      <c r="AA69"/>
      <c r="AB69"/>
      <c r="AC69" s="344">
        <v>34.700000000000003</v>
      </c>
      <c r="AD69"/>
      <c r="AE69"/>
      <c r="AF69"/>
      <c r="AG69"/>
      <c r="AH69" s="347">
        <v>69.5</v>
      </c>
      <c r="AI69"/>
      <c r="AJ69" s="347">
        <v>23.5</v>
      </c>
      <c r="AK69"/>
      <c r="AL69" s="347">
        <v>8.6</v>
      </c>
      <c r="AM69" s="345">
        <v>5.8000000000000003E-2</v>
      </c>
      <c r="AN69"/>
      <c r="AO69" s="347">
        <v>3</v>
      </c>
      <c r="AP69" s="421">
        <v>64.540000000000006</v>
      </c>
      <c r="AQ69" s="344">
        <v>0.86</v>
      </c>
      <c r="AR69"/>
      <c r="AS69"/>
      <c r="AT69"/>
      <c r="AU69"/>
      <c r="AV69" s="345">
        <v>12.282999999999999</v>
      </c>
      <c r="AW69" s="417">
        <v>11.753</v>
      </c>
      <c r="AX69"/>
      <c r="AY69"/>
      <c r="AZ69"/>
      <c r="BA69"/>
      <c r="BB69"/>
      <c r="BC69"/>
      <c r="BD69" s="344">
        <v>29.57</v>
      </c>
      <c r="BE69" s="344">
        <v>4.2</v>
      </c>
      <c r="BF69" s="344">
        <v>11.4</v>
      </c>
    </row>
    <row r="70" spans="1:58" x14ac:dyDescent="0.25">
      <c r="A70" s="232">
        <v>39880</v>
      </c>
      <c r="B70" s="344">
        <v>5.93</v>
      </c>
      <c r="C70" s="345">
        <v>5.93</v>
      </c>
      <c r="D70"/>
      <c r="E70"/>
      <c r="F70"/>
      <c r="G70"/>
      <c r="H70" s="344">
        <v>6.8</v>
      </c>
      <c r="I70" s="344">
        <v>1.64</v>
      </c>
      <c r="J70"/>
      <c r="K70"/>
      <c r="L70"/>
      <c r="M70"/>
      <c r="N70" s="346">
        <v>37</v>
      </c>
      <c r="O70"/>
      <c r="P70"/>
      <c r="Q70"/>
      <c r="R70" s="346">
        <v>0</v>
      </c>
      <c r="S70" s="345">
        <v>0.38</v>
      </c>
      <c r="T70"/>
      <c r="U70"/>
      <c r="V70" s="345">
        <v>0.113</v>
      </c>
      <c r="W70" s="345">
        <v>0.94199999999999995</v>
      </c>
      <c r="X70"/>
      <c r="Y70"/>
      <c r="Z70"/>
      <c r="AA70"/>
      <c r="AB70"/>
      <c r="AC70" s="344">
        <v>35.1</v>
      </c>
      <c r="AD70"/>
      <c r="AE70"/>
      <c r="AF70"/>
      <c r="AG70"/>
      <c r="AH70" s="347">
        <v>70.2</v>
      </c>
      <c r="AI70"/>
      <c r="AJ70" s="347">
        <v>21.8</v>
      </c>
      <c r="AK70"/>
      <c r="AL70" s="347">
        <v>7.9</v>
      </c>
      <c r="AM70" s="345">
        <v>5.7000000000000002E-2</v>
      </c>
      <c r="AN70"/>
      <c r="AO70" s="347">
        <v>3</v>
      </c>
      <c r="AP70" s="421">
        <v>62.73</v>
      </c>
      <c r="AQ70" s="344">
        <v>0.68</v>
      </c>
      <c r="AR70"/>
      <c r="AS70"/>
      <c r="AT70"/>
      <c r="AU70"/>
      <c r="AV70" s="345">
        <v>13.7</v>
      </c>
      <c r="AW70" s="417">
        <v>12.31</v>
      </c>
      <c r="AX70"/>
      <c r="AY70"/>
      <c r="AZ70"/>
      <c r="BA70"/>
      <c r="BB70"/>
      <c r="BC70"/>
      <c r="BD70" s="344">
        <v>29.34</v>
      </c>
      <c r="BE70" s="344">
        <v>4.2</v>
      </c>
      <c r="BF70" s="344">
        <v>11.4</v>
      </c>
    </row>
    <row r="71" spans="1:58" x14ac:dyDescent="0.25">
      <c r="A71" s="232">
        <v>39881</v>
      </c>
      <c r="B71" s="405">
        <f t="shared" ref="B71:C71" si="129">(B70+B72)/2</f>
        <v>5.91</v>
      </c>
      <c r="C71" s="407">
        <f t="shared" si="129"/>
        <v>5.91</v>
      </c>
      <c r="D71"/>
      <c r="E71"/>
      <c r="F71"/>
      <c r="G71"/>
      <c r="H71" s="405">
        <f t="shared" ref="H71:I71" si="130">(H70+H72)/2</f>
        <v>6.7549999999999999</v>
      </c>
      <c r="I71" s="405">
        <f t="shared" si="130"/>
        <v>1.63</v>
      </c>
      <c r="J71"/>
      <c r="K71"/>
      <c r="L71"/>
      <c r="M71"/>
      <c r="N71" s="451">
        <f t="shared" ref="N71" si="131">(N70+N72)/2</f>
        <v>36.5</v>
      </c>
      <c r="O71"/>
      <c r="P71"/>
      <c r="Q71"/>
      <c r="R71" s="451">
        <f t="shared" ref="R71:S71" si="132">(R70+R72)/2</f>
        <v>0</v>
      </c>
      <c r="S71" s="407">
        <f t="shared" si="132"/>
        <v>0.3785</v>
      </c>
      <c r="T71"/>
      <c r="U71"/>
      <c r="V71" s="407">
        <f t="shared" ref="V71:W71" si="133">(V70+V72)/2</f>
        <v>0.1085</v>
      </c>
      <c r="W71" s="407">
        <f t="shared" si="133"/>
        <v>0.78800000000000003</v>
      </c>
      <c r="X71"/>
      <c r="Y71"/>
      <c r="Z71"/>
      <c r="AA71"/>
      <c r="AB71"/>
      <c r="AC71" s="405">
        <f t="shared" ref="AC71" si="134">(AC70+AC72)/2</f>
        <v>34.1</v>
      </c>
      <c r="AD71"/>
      <c r="AE71"/>
      <c r="AF71"/>
      <c r="AG71"/>
      <c r="AH71" s="406">
        <f t="shared" ref="AH71" si="135">(AH70+AH72)/2</f>
        <v>68.2</v>
      </c>
      <c r="AI71"/>
      <c r="AJ71" s="406">
        <f t="shared" ref="AJ71" si="136">(AJ70+AJ72)/2</f>
        <v>22.1</v>
      </c>
      <c r="AK71"/>
      <c r="AL71" s="406">
        <f t="shared" ref="AL71:AM71" si="137">(AL70+AL72)/2</f>
        <v>7.5</v>
      </c>
      <c r="AM71" s="407">
        <f t="shared" si="137"/>
        <v>0.06</v>
      </c>
      <c r="AN71"/>
      <c r="AO71" s="406">
        <f t="shared" ref="AO71:AQ71" si="138">(AO70+AO72)/2</f>
        <v>3</v>
      </c>
      <c r="AP71" s="405">
        <f t="shared" si="138"/>
        <v>65.664999999999992</v>
      </c>
      <c r="AQ71" s="407">
        <f t="shared" si="138"/>
        <v>0.87000000000000011</v>
      </c>
      <c r="AR71"/>
      <c r="AS71"/>
      <c r="AT71"/>
      <c r="AU71"/>
      <c r="AV71" s="368">
        <f>(AV69+AV70)/2</f>
        <v>12.991499999999998</v>
      </c>
      <c r="AW71" s="368">
        <f>(AW69+AW70)/2</f>
        <v>12.031500000000001</v>
      </c>
      <c r="AX71"/>
      <c r="AY71"/>
      <c r="AZ71"/>
      <c r="BA71"/>
      <c r="BB71"/>
      <c r="BC71"/>
      <c r="BD71" s="405">
        <f t="shared" ref="BD71:BF71" si="139">(BD70+BD72)/2</f>
        <v>29.395</v>
      </c>
      <c r="BE71" s="405">
        <f t="shared" si="139"/>
        <v>4.2</v>
      </c>
      <c r="BF71" s="405">
        <f t="shared" si="139"/>
        <v>11.55</v>
      </c>
    </row>
    <row r="72" spans="1:58" x14ac:dyDescent="0.25">
      <c r="A72" s="232">
        <v>39882</v>
      </c>
      <c r="B72" s="344">
        <v>5.89</v>
      </c>
      <c r="C72" s="345">
        <v>5.89</v>
      </c>
      <c r="D72"/>
      <c r="E72"/>
      <c r="F72"/>
      <c r="G72"/>
      <c r="H72" s="344">
        <v>6.71</v>
      </c>
      <c r="I72" s="344">
        <v>1.62</v>
      </c>
      <c r="J72"/>
      <c r="K72"/>
      <c r="L72"/>
      <c r="M72"/>
      <c r="N72" s="346">
        <v>36</v>
      </c>
      <c r="O72"/>
      <c r="P72"/>
      <c r="Q72"/>
      <c r="R72" s="346">
        <v>0</v>
      </c>
      <c r="S72" s="345">
        <v>0.377</v>
      </c>
      <c r="T72"/>
      <c r="U72"/>
      <c r="V72" s="345">
        <v>0.104</v>
      </c>
      <c r="W72" s="345">
        <v>0.63400000000000001</v>
      </c>
      <c r="X72"/>
      <c r="Y72"/>
      <c r="Z72"/>
      <c r="AA72"/>
      <c r="AB72"/>
      <c r="AC72" s="344">
        <v>33.1</v>
      </c>
      <c r="AD72"/>
      <c r="AE72"/>
      <c r="AF72"/>
      <c r="AG72"/>
      <c r="AH72" s="347">
        <v>66.2</v>
      </c>
      <c r="AI72"/>
      <c r="AJ72" s="347">
        <v>22.4</v>
      </c>
      <c r="AK72"/>
      <c r="AL72" s="347">
        <v>7.1</v>
      </c>
      <c r="AM72" s="345">
        <v>6.3E-2</v>
      </c>
      <c r="AN72"/>
      <c r="AO72" s="347">
        <v>3</v>
      </c>
      <c r="AP72" s="421">
        <v>68.599999999999994</v>
      </c>
      <c r="AQ72" s="344">
        <v>1.06</v>
      </c>
      <c r="AR72"/>
      <c r="AS72"/>
      <c r="AT72"/>
      <c r="AU72"/>
      <c r="AV72" s="345">
        <v>13.72</v>
      </c>
      <c r="AW72" s="417">
        <v>11.641</v>
      </c>
      <c r="AX72"/>
      <c r="AY72"/>
      <c r="AZ72"/>
      <c r="BA72"/>
      <c r="BB72"/>
      <c r="BC72"/>
      <c r="BD72" s="344">
        <v>29.45</v>
      </c>
      <c r="BE72" s="344">
        <v>4.2</v>
      </c>
      <c r="BF72" s="344">
        <v>11.7</v>
      </c>
    </row>
    <row r="73" spans="1:58" x14ac:dyDescent="0.25">
      <c r="A73" s="232">
        <v>39883</v>
      </c>
      <c r="B73" s="344">
        <v>5.94</v>
      </c>
      <c r="C73" s="345">
        <v>5.94</v>
      </c>
      <c r="D73"/>
      <c r="E73"/>
      <c r="F73"/>
      <c r="G73"/>
      <c r="H73" s="344">
        <v>7.13</v>
      </c>
      <c r="I73" s="344">
        <v>1.66</v>
      </c>
      <c r="J73"/>
      <c r="K73"/>
      <c r="L73"/>
      <c r="M73"/>
      <c r="N73" s="346">
        <v>38</v>
      </c>
      <c r="O73"/>
      <c r="P73"/>
      <c r="Q73"/>
      <c r="R73" s="346">
        <v>0</v>
      </c>
      <c r="S73" s="345">
        <v>0.38200000000000001</v>
      </c>
      <c r="T73"/>
      <c r="U73"/>
      <c r="V73" s="345">
        <v>9.9000000000000005E-2</v>
      </c>
      <c r="W73" s="345">
        <v>0.747</v>
      </c>
      <c r="X73"/>
      <c r="Y73"/>
      <c r="Z73"/>
      <c r="AA73"/>
      <c r="AB73"/>
      <c r="AC73" s="344">
        <v>32.9</v>
      </c>
      <c r="AD73"/>
      <c r="AE73"/>
      <c r="AF73"/>
      <c r="AG73"/>
      <c r="AH73" s="347">
        <v>65.8</v>
      </c>
      <c r="AI73"/>
      <c r="AJ73" s="347">
        <v>21.8</v>
      </c>
      <c r="AK73"/>
      <c r="AL73" s="347">
        <v>7</v>
      </c>
      <c r="AM73" s="345">
        <v>7.0999999999999994E-2</v>
      </c>
      <c r="AN73"/>
      <c r="AO73" s="347">
        <v>3</v>
      </c>
      <c r="AP73" s="421">
        <v>57.33</v>
      </c>
      <c r="AQ73" s="344">
        <v>0.4</v>
      </c>
      <c r="AR73"/>
      <c r="AS73"/>
      <c r="AT73"/>
      <c r="AU73"/>
      <c r="AV73" s="345">
        <v>12.85</v>
      </c>
      <c r="AW73" s="417">
        <v>12.6</v>
      </c>
      <c r="AX73"/>
      <c r="AY73"/>
      <c r="AZ73"/>
      <c r="BA73"/>
      <c r="BB73"/>
      <c r="BC73"/>
      <c r="BD73" s="344">
        <v>30.27</v>
      </c>
      <c r="BE73" s="344">
        <v>4.2</v>
      </c>
      <c r="BF73" s="344">
        <v>11.4</v>
      </c>
    </row>
    <row r="74" spans="1:58" x14ac:dyDescent="0.25">
      <c r="A74" s="232">
        <v>39884</v>
      </c>
      <c r="B74" s="344">
        <v>5.8</v>
      </c>
      <c r="C74" s="345">
        <v>5.8</v>
      </c>
      <c r="D74"/>
      <c r="E74"/>
      <c r="F74"/>
      <c r="G74"/>
      <c r="H74" s="344">
        <v>6.65</v>
      </c>
      <c r="I74" s="344">
        <v>1.64</v>
      </c>
      <c r="J74"/>
      <c r="K74"/>
      <c r="L74"/>
      <c r="M74"/>
      <c r="N74" s="346">
        <v>36</v>
      </c>
      <c r="O74"/>
      <c r="P74"/>
      <c r="Q74"/>
      <c r="R74" s="346">
        <v>0.2</v>
      </c>
      <c r="S74" s="345">
        <v>0.38</v>
      </c>
      <c r="T74"/>
      <c r="U74"/>
      <c r="V74" s="345">
        <v>0.28799999999999998</v>
      </c>
      <c r="W74" s="345">
        <v>0.88100000000000001</v>
      </c>
      <c r="X74"/>
      <c r="Y74"/>
      <c r="Z74"/>
      <c r="AA74"/>
      <c r="AB74"/>
      <c r="AC74" s="344">
        <v>34.200000000000003</v>
      </c>
      <c r="AD74"/>
      <c r="AE74"/>
      <c r="AF74"/>
      <c r="AG74"/>
      <c r="AH74" s="347">
        <v>68.400000000000006</v>
      </c>
      <c r="AI74"/>
      <c r="AJ74" s="347">
        <v>22.4</v>
      </c>
      <c r="AK74"/>
      <c r="AL74" s="347">
        <v>6.8</v>
      </c>
      <c r="AM74" s="345">
        <v>6.6000000000000003E-2</v>
      </c>
      <c r="AN74"/>
      <c r="AO74" s="347">
        <v>3</v>
      </c>
      <c r="AP74" s="421">
        <v>65.14</v>
      </c>
      <c r="AQ74" s="344">
        <v>0.9</v>
      </c>
      <c r="AR74"/>
      <c r="AS74"/>
      <c r="AT74"/>
      <c r="AU74"/>
      <c r="AV74" s="345">
        <v>13.318</v>
      </c>
      <c r="AW74" s="417">
        <v>11.64</v>
      </c>
      <c r="AX74"/>
      <c r="AY74"/>
      <c r="AZ74"/>
      <c r="BA74"/>
      <c r="BB74"/>
      <c r="BC74"/>
      <c r="BD74" s="344">
        <v>28.17</v>
      </c>
      <c r="BE74" s="344">
        <v>4.2</v>
      </c>
      <c r="BF74" s="344">
        <v>11.4</v>
      </c>
    </row>
    <row r="75" spans="1:58" x14ac:dyDescent="0.25">
      <c r="A75" s="232">
        <v>39885</v>
      </c>
      <c r="B75" s="344">
        <v>5.94</v>
      </c>
      <c r="C75" s="345">
        <v>5.94</v>
      </c>
      <c r="D75"/>
      <c r="E75"/>
      <c r="F75"/>
      <c r="G75"/>
      <c r="H75" s="344">
        <v>6.81</v>
      </c>
      <c r="I75" s="344">
        <v>1.6</v>
      </c>
      <c r="J75"/>
      <c r="K75"/>
      <c r="L75"/>
      <c r="M75"/>
      <c r="N75" s="346">
        <v>35</v>
      </c>
      <c r="O75"/>
      <c r="P75"/>
      <c r="Q75"/>
      <c r="R75" s="346">
        <v>0</v>
      </c>
      <c r="S75" s="345">
        <v>0.38900000000000001</v>
      </c>
      <c r="T75"/>
      <c r="U75"/>
      <c r="V75" s="345">
        <v>0.152</v>
      </c>
      <c r="W75" s="345">
        <v>0.89</v>
      </c>
      <c r="X75"/>
      <c r="Y75"/>
      <c r="Z75"/>
      <c r="AA75"/>
      <c r="AB75"/>
      <c r="AC75" s="344">
        <v>34.4</v>
      </c>
      <c r="AD75"/>
      <c r="AE75"/>
      <c r="AF75"/>
      <c r="AG75"/>
      <c r="AH75" s="347">
        <v>68.8</v>
      </c>
      <c r="AI75"/>
      <c r="AJ75" s="347">
        <v>21.7</v>
      </c>
      <c r="AK75"/>
      <c r="AL75" s="347">
        <v>8.6</v>
      </c>
      <c r="AM75" s="345">
        <v>2E-3</v>
      </c>
      <c r="AN75"/>
      <c r="AO75" s="347">
        <v>3</v>
      </c>
      <c r="AP75" s="421">
        <v>66.989999999999995</v>
      </c>
      <c r="AQ75" s="344">
        <v>0.73</v>
      </c>
      <c r="AR75"/>
      <c r="AS75"/>
      <c r="AT75"/>
      <c r="AU75"/>
      <c r="AV75" s="345">
        <v>13.801</v>
      </c>
      <c r="AW75" s="417">
        <v>13.068</v>
      </c>
      <c r="AX75"/>
      <c r="AY75"/>
      <c r="AZ75"/>
      <c r="BA75"/>
      <c r="BB75"/>
      <c r="BC75"/>
      <c r="BD75" s="344">
        <v>28.87</v>
      </c>
      <c r="BE75" s="344">
        <v>4.2</v>
      </c>
      <c r="BF75" s="344">
        <v>11.4</v>
      </c>
    </row>
    <row r="76" spans="1:58" x14ac:dyDescent="0.25">
      <c r="A76" s="232">
        <v>39886</v>
      </c>
      <c r="B76" s="344">
        <v>5.91</v>
      </c>
      <c r="C76" s="345">
        <v>5.91</v>
      </c>
      <c r="D76"/>
      <c r="E76"/>
      <c r="F76"/>
      <c r="G76"/>
      <c r="H76" s="344">
        <v>6.78</v>
      </c>
      <c r="I76" s="344">
        <v>1.43</v>
      </c>
      <c r="J76"/>
      <c r="K76"/>
      <c r="L76"/>
      <c r="M76"/>
      <c r="N76" s="346">
        <v>35</v>
      </c>
      <c r="O76"/>
      <c r="P76"/>
      <c r="Q76"/>
      <c r="R76" s="346">
        <v>0</v>
      </c>
      <c r="S76" s="345">
        <v>0.38400000000000001</v>
      </c>
      <c r="T76"/>
      <c r="U76"/>
      <c r="V76" s="345">
        <v>0.107</v>
      </c>
      <c r="W76" s="345">
        <v>0.72499999999999998</v>
      </c>
      <c r="X76"/>
      <c r="Y76"/>
      <c r="Z76"/>
      <c r="AA76"/>
      <c r="AB76"/>
      <c r="AC76" s="344">
        <v>34.200000000000003</v>
      </c>
      <c r="AD76"/>
      <c r="AE76"/>
      <c r="AF76"/>
      <c r="AG76"/>
      <c r="AH76" s="347">
        <v>68.400000000000006</v>
      </c>
      <c r="AI76"/>
      <c r="AJ76" s="347">
        <v>21.3</v>
      </c>
      <c r="AK76"/>
      <c r="AL76" s="347">
        <v>7.7</v>
      </c>
      <c r="AM76" s="345">
        <v>8.9999999999999993E-3</v>
      </c>
      <c r="AN76"/>
      <c r="AO76" s="347">
        <v>3</v>
      </c>
      <c r="AP76" s="421">
        <v>63.72</v>
      </c>
      <c r="AQ76" s="344">
        <v>1.08</v>
      </c>
      <c r="AR76"/>
      <c r="AS76"/>
      <c r="AT76"/>
      <c r="AU76"/>
      <c r="AV76" s="345">
        <v>12.722</v>
      </c>
      <c r="AW76" s="417">
        <v>11.519</v>
      </c>
      <c r="AX76"/>
      <c r="AY76"/>
      <c r="AZ76"/>
      <c r="BA76"/>
      <c r="BB76"/>
      <c r="BC76"/>
      <c r="BD76" s="344">
        <v>29.6</v>
      </c>
      <c r="BE76" s="344">
        <v>4.2</v>
      </c>
      <c r="BF76" s="344">
        <v>11.4</v>
      </c>
    </row>
    <row r="77" spans="1:58" x14ac:dyDescent="0.25">
      <c r="A77" s="232">
        <v>39887</v>
      </c>
      <c r="B77" s="344">
        <v>6.01</v>
      </c>
      <c r="C77" s="345">
        <v>5.24</v>
      </c>
      <c r="D77"/>
      <c r="E77"/>
      <c r="F77"/>
      <c r="G77"/>
      <c r="H77" s="344">
        <v>6.98</v>
      </c>
      <c r="I77" s="344">
        <v>1.6</v>
      </c>
      <c r="J77"/>
      <c r="K77"/>
      <c r="L77"/>
      <c r="M77"/>
      <c r="N77" s="346">
        <v>30</v>
      </c>
      <c r="O77"/>
      <c r="P77"/>
      <c r="Q77"/>
      <c r="R77" s="346">
        <v>0</v>
      </c>
      <c r="S77" s="345">
        <v>0.39700000000000002</v>
      </c>
      <c r="T77"/>
      <c r="U77"/>
      <c r="V77" s="345">
        <v>0.14599999999999999</v>
      </c>
      <c r="W77" s="345">
        <v>0.65900000000000003</v>
      </c>
      <c r="X77"/>
      <c r="Y77"/>
      <c r="Z77"/>
      <c r="AA77"/>
      <c r="AB77"/>
      <c r="AC77" s="344">
        <v>33.9</v>
      </c>
      <c r="AD77"/>
      <c r="AE77"/>
      <c r="AF77"/>
      <c r="AG77"/>
      <c r="AH77" s="347">
        <v>67.900000000000006</v>
      </c>
      <c r="AI77"/>
      <c r="AJ77" s="347">
        <v>21.5</v>
      </c>
      <c r="AK77"/>
      <c r="AL77" s="347">
        <v>6.8</v>
      </c>
      <c r="AM77" s="345">
        <v>1.2E-2</v>
      </c>
      <c r="AN77"/>
      <c r="AO77" s="347">
        <v>2.9</v>
      </c>
      <c r="AP77" s="421">
        <v>66.180000000000007</v>
      </c>
      <c r="AQ77" s="344">
        <v>0.94</v>
      </c>
      <c r="AR77"/>
      <c r="AS77"/>
      <c r="AT77"/>
      <c r="AU77"/>
      <c r="AV77" s="345">
        <v>12.94</v>
      </c>
      <c r="AW77" s="417">
        <v>11.81</v>
      </c>
      <c r="AX77"/>
      <c r="AY77"/>
      <c r="AZ77"/>
      <c r="BA77"/>
      <c r="BB77"/>
      <c r="BC77"/>
      <c r="BD77" s="344">
        <v>29.6</v>
      </c>
      <c r="BE77" s="344">
        <v>4.2</v>
      </c>
      <c r="BF77" s="344">
        <v>11.4</v>
      </c>
    </row>
    <row r="78" spans="1:58" x14ac:dyDescent="0.25">
      <c r="A78" s="232">
        <v>39888</v>
      </c>
      <c r="B78" s="405">
        <f t="shared" ref="B78:C78" si="140">(B77+B79)/2</f>
        <v>6.0949999999999998</v>
      </c>
      <c r="C78" s="407">
        <f t="shared" si="140"/>
        <v>5.2200000000000006</v>
      </c>
      <c r="D78"/>
      <c r="E78"/>
      <c r="F78"/>
      <c r="G78"/>
      <c r="H78" s="405">
        <f t="shared" ref="H78:I78" si="141">(H77+H79)/2</f>
        <v>6.8550000000000004</v>
      </c>
      <c r="I78" s="405">
        <f t="shared" si="141"/>
        <v>4.0949999999999998</v>
      </c>
      <c r="J78"/>
      <c r="K78"/>
      <c r="L78"/>
      <c r="M78"/>
      <c r="N78" s="451">
        <f t="shared" ref="N78" si="142">(N77+N79)/2</f>
        <v>33.5</v>
      </c>
      <c r="O78"/>
      <c r="P78"/>
      <c r="Q78"/>
      <c r="R78" s="451">
        <f t="shared" ref="R78:S78" si="143">(R77+R79)/2</f>
        <v>0</v>
      </c>
      <c r="S78" s="407">
        <f t="shared" si="143"/>
        <v>0.38300000000000001</v>
      </c>
      <c r="T78"/>
      <c r="U78"/>
      <c r="V78" s="407">
        <f t="shared" ref="V78:W78" si="144">(V77+V79)/2</f>
        <v>0.15949999999999998</v>
      </c>
      <c r="W78" s="407">
        <f t="shared" si="144"/>
        <v>0.78800000000000003</v>
      </c>
      <c r="X78"/>
      <c r="Y78"/>
      <c r="Z78"/>
      <c r="AA78"/>
      <c r="AB78"/>
      <c r="AC78" s="405">
        <f t="shared" ref="AC78" si="145">(AC77+AC79)/2</f>
        <v>33.75</v>
      </c>
      <c r="AD78"/>
      <c r="AE78"/>
      <c r="AF78"/>
      <c r="AG78"/>
      <c r="AH78" s="406">
        <f t="shared" ref="AH78" si="146">(AH77+AH79)/2</f>
        <v>67.550000000000011</v>
      </c>
      <c r="AI78"/>
      <c r="AJ78" s="406">
        <f t="shared" ref="AJ78" si="147">(AJ77+AJ79)/2</f>
        <v>21.55</v>
      </c>
      <c r="AK78"/>
      <c r="AL78" s="406">
        <f t="shared" ref="AL78:AM78" si="148">(AL77+AL79)/2</f>
        <v>6.6999999999999993</v>
      </c>
      <c r="AM78" s="407">
        <f t="shared" si="148"/>
        <v>2.7000000000000003E-2</v>
      </c>
      <c r="AN78"/>
      <c r="AO78" s="406">
        <f t="shared" ref="AO78:AQ78" si="149">(AO77+AO79)/2</f>
        <v>2.95</v>
      </c>
      <c r="AP78" s="405">
        <f t="shared" si="149"/>
        <v>67.069999999999993</v>
      </c>
      <c r="AQ78" s="407">
        <f t="shared" si="149"/>
        <v>0.96</v>
      </c>
      <c r="AR78"/>
      <c r="AS78"/>
      <c r="AT78"/>
      <c r="AU78"/>
      <c r="AV78" s="368">
        <f>(AV76+AV77)/2</f>
        <v>12.831</v>
      </c>
      <c r="AW78" s="368">
        <f>(AW76+AW77)/2</f>
        <v>11.6645</v>
      </c>
      <c r="AX78"/>
      <c r="AY78"/>
      <c r="AZ78"/>
      <c r="BA78"/>
      <c r="BB78"/>
      <c r="BC78"/>
      <c r="BD78" s="405">
        <f t="shared" ref="BD78:BF78" si="150">(BD77+BD79)/2</f>
        <v>29.47</v>
      </c>
      <c r="BE78" s="405">
        <f t="shared" si="150"/>
        <v>4.2</v>
      </c>
      <c r="BF78" s="405">
        <f t="shared" si="150"/>
        <v>11.4</v>
      </c>
    </row>
    <row r="79" spans="1:58" x14ac:dyDescent="0.25">
      <c r="A79" s="232">
        <v>39889</v>
      </c>
      <c r="B79" s="344">
        <v>6.18</v>
      </c>
      <c r="C79" s="345">
        <v>5.2</v>
      </c>
      <c r="D79"/>
      <c r="E79"/>
      <c r="F79"/>
      <c r="G79"/>
      <c r="H79" s="344">
        <v>6.73</v>
      </c>
      <c r="I79" s="344">
        <v>6.59</v>
      </c>
      <c r="J79"/>
      <c r="K79"/>
      <c r="L79"/>
      <c r="M79"/>
      <c r="N79" s="346">
        <v>37</v>
      </c>
      <c r="O79"/>
      <c r="P79"/>
      <c r="Q79"/>
      <c r="R79" s="346">
        <v>0</v>
      </c>
      <c r="S79" s="345">
        <v>0.36899999999999999</v>
      </c>
      <c r="T79"/>
      <c r="U79"/>
      <c r="V79" s="345">
        <v>0.17299999999999999</v>
      </c>
      <c r="W79" s="345">
        <v>0.91700000000000004</v>
      </c>
      <c r="X79"/>
      <c r="Y79"/>
      <c r="Z79"/>
      <c r="AA79"/>
      <c r="AB79"/>
      <c r="AC79" s="344">
        <v>33.6</v>
      </c>
      <c r="AD79"/>
      <c r="AE79"/>
      <c r="AF79"/>
      <c r="AG79"/>
      <c r="AH79" s="347">
        <v>67.2</v>
      </c>
      <c r="AI79"/>
      <c r="AJ79" s="347">
        <v>21.6</v>
      </c>
      <c r="AK79"/>
      <c r="AL79" s="347">
        <v>6.6</v>
      </c>
      <c r="AM79" s="345">
        <v>4.2000000000000003E-2</v>
      </c>
      <c r="AN79"/>
      <c r="AO79" s="347">
        <v>3</v>
      </c>
      <c r="AP79" s="421">
        <v>67.959999999999994</v>
      </c>
      <c r="AQ79" s="344">
        <v>0.98</v>
      </c>
      <c r="AR79"/>
      <c r="AS79"/>
      <c r="AT79"/>
      <c r="AU79"/>
      <c r="AV79" s="345">
        <v>13.68</v>
      </c>
      <c r="AW79" s="417">
        <v>12.003</v>
      </c>
      <c r="AX79"/>
      <c r="AY79"/>
      <c r="AZ79"/>
      <c r="BA79"/>
      <c r="BB79"/>
      <c r="BC79"/>
      <c r="BD79" s="344">
        <v>29.34</v>
      </c>
      <c r="BE79" s="344">
        <v>4.2</v>
      </c>
      <c r="BF79" s="344">
        <v>11.4</v>
      </c>
    </row>
    <row r="80" spans="1:58" x14ac:dyDescent="0.25">
      <c r="A80" s="232">
        <v>39890</v>
      </c>
      <c r="B80" s="344">
        <v>6.17</v>
      </c>
      <c r="C80" s="345">
        <v>5.31</v>
      </c>
      <c r="D80"/>
      <c r="E80"/>
      <c r="F80"/>
      <c r="G80"/>
      <c r="H80" s="344">
        <v>6.97</v>
      </c>
      <c r="I80" s="344">
        <v>1.56</v>
      </c>
      <c r="J80"/>
      <c r="K80"/>
      <c r="L80"/>
      <c r="M80"/>
      <c r="N80" s="346">
        <v>36</v>
      </c>
      <c r="O80"/>
      <c r="P80"/>
      <c r="Q80"/>
      <c r="R80" s="346">
        <v>0</v>
      </c>
      <c r="S80" s="345">
        <v>0.36799999999999999</v>
      </c>
      <c r="T80"/>
      <c r="U80"/>
      <c r="V80" s="345">
        <v>0.112</v>
      </c>
      <c r="W80" s="345">
        <v>0.68600000000000005</v>
      </c>
      <c r="X80"/>
      <c r="Y80"/>
      <c r="Z80"/>
      <c r="AA80"/>
      <c r="AB80"/>
      <c r="AC80" s="344">
        <v>34.200000000000003</v>
      </c>
      <c r="AD80"/>
      <c r="AE80"/>
      <c r="AF80"/>
      <c r="AG80"/>
      <c r="AH80" s="347">
        <v>68.400000000000006</v>
      </c>
      <c r="AI80"/>
      <c r="AJ80" s="347">
        <v>21.6</v>
      </c>
      <c r="AK80"/>
      <c r="AL80" s="347">
        <v>6.8</v>
      </c>
      <c r="AM80" s="345">
        <v>7.1999999999999995E-2</v>
      </c>
      <c r="AN80"/>
      <c r="AO80" s="347">
        <v>3.2</v>
      </c>
      <c r="AP80" s="421">
        <v>61.28</v>
      </c>
      <c r="AQ80" s="344">
        <v>0.73</v>
      </c>
      <c r="AR80"/>
      <c r="AS80"/>
      <c r="AT80"/>
      <c r="AU80"/>
      <c r="AV80" s="345">
        <v>12.89</v>
      </c>
      <c r="AW80" s="417">
        <v>12.132999999999999</v>
      </c>
      <c r="AX80"/>
      <c r="AY80"/>
      <c r="AZ80"/>
      <c r="BA80"/>
      <c r="BB80"/>
      <c r="BC80"/>
      <c r="BD80" s="344">
        <v>29.34</v>
      </c>
      <c r="BE80" s="344">
        <v>4.2</v>
      </c>
      <c r="BF80" s="344">
        <v>11.4</v>
      </c>
    </row>
    <row r="81" spans="1:58" x14ac:dyDescent="0.25">
      <c r="A81" s="232">
        <v>39891</v>
      </c>
      <c r="B81" s="344">
        <v>6.14</v>
      </c>
      <c r="C81" s="345">
        <v>5.3</v>
      </c>
      <c r="D81"/>
      <c r="E81"/>
      <c r="F81"/>
      <c r="G81"/>
      <c r="H81" s="344">
        <v>6.94</v>
      </c>
      <c r="I81" s="344">
        <v>1.43</v>
      </c>
      <c r="J81"/>
      <c r="K81"/>
      <c r="L81"/>
      <c r="M81"/>
      <c r="N81" s="346">
        <v>35</v>
      </c>
      <c r="O81"/>
      <c r="P81"/>
      <c r="Q81"/>
      <c r="R81" s="346">
        <v>0</v>
      </c>
      <c r="S81" s="345">
        <v>0.374</v>
      </c>
      <c r="T81"/>
      <c r="U81"/>
      <c r="V81" s="345">
        <v>0.127</v>
      </c>
      <c r="W81" s="345">
        <v>0.73099999999999998</v>
      </c>
      <c r="X81"/>
      <c r="Y81"/>
      <c r="Z81"/>
      <c r="AA81"/>
      <c r="AB81"/>
      <c r="AC81" s="344">
        <v>33.9</v>
      </c>
      <c r="AD81"/>
      <c r="AE81"/>
      <c r="AF81"/>
      <c r="AG81"/>
      <c r="AH81" s="347">
        <v>67.8</v>
      </c>
      <c r="AI81"/>
      <c r="AJ81" s="347">
        <v>22.6</v>
      </c>
      <c r="AK81"/>
      <c r="AL81" s="347">
        <v>6.9</v>
      </c>
      <c r="AM81" s="345">
        <v>8.1000000000000003E-2</v>
      </c>
      <c r="AN81"/>
      <c r="AO81" s="347">
        <v>3.2</v>
      </c>
      <c r="AP81" s="421">
        <v>71.86</v>
      </c>
      <c r="AQ81" s="344">
        <v>1.19</v>
      </c>
      <c r="AR81"/>
      <c r="AS81"/>
      <c r="AT81"/>
      <c r="AU81"/>
      <c r="AV81" s="345">
        <v>14.561999999999999</v>
      </c>
      <c r="AW81" s="417">
        <v>12.438000000000001</v>
      </c>
      <c r="AX81"/>
      <c r="AY81"/>
      <c r="AZ81"/>
      <c r="BA81"/>
      <c r="BB81"/>
      <c r="BC81"/>
      <c r="BD81" s="344">
        <v>28.74</v>
      </c>
      <c r="BE81" s="344">
        <v>4</v>
      </c>
      <c r="BF81" s="344">
        <v>11.4</v>
      </c>
    </row>
    <row r="82" spans="1:58" x14ac:dyDescent="0.25">
      <c r="A82" s="232">
        <v>39892</v>
      </c>
      <c r="B82" s="344">
        <v>6.04</v>
      </c>
      <c r="C82" s="345">
        <v>5.32</v>
      </c>
      <c r="D82"/>
      <c r="E82"/>
      <c r="F82"/>
      <c r="G82"/>
      <c r="H82" s="344">
        <v>7.11</v>
      </c>
      <c r="I82" s="344">
        <v>1.46</v>
      </c>
      <c r="J82"/>
      <c r="K82"/>
      <c r="L82"/>
      <c r="M82"/>
      <c r="N82" s="346">
        <v>40</v>
      </c>
      <c r="O82"/>
      <c r="P82"/>
      <c r="Q82"/>
      <c r="R82" s="346">
        <v>0</v>
      </c>
      <c r="S82" s="345">
        <v>0.35899999999999999</v>
      </c>
      <c r="T82"/>
      <c r="U82"/>
      <c r="V82" s="345">
        <v>9.0999999999999998E-2</v>
      </c>
      <c r="W82" s="345">
        <v>0.62</v>
      </c>
      <c r="X82"/>
      <c r="Y82"/>
      <c r="Z82"/>
      <c r="AA82"/>
      <c r="AB82"/>
      <c r="AC82" s="344">
        <v>32.6</v>
      </c>
      <c r="AD82"/>
      <c r="AE82"/>
      <c r="AF82"/>
      <c r="AG82"/>
      <c r="AH82" s="347">
        <v>65.2</v>
      </c>
      <c r="AI82"/>
      <c r="AJ82" s="347">
        <v>23.2</v>
      </c>
      <c r="AK82"/>
      <c r="AL82" s="347">
        <v>6.4</v>
      </c>
      <c r="AM82" s="345">
        <v>9.5000000000000001E-2</v>
      </c>
      <c r="AN82"/>
      <c r="AO82" s="347">
        <v>3.2</v>
      </c>
      <c r="AP82" s="421">
        <v>63.06</v>
      </c>
      <c r="AQ82" s="344">
        <v>0.84</v>
      </c>
      <c r="AR82"/>
      <c r="AS82"/>
      <c r="AT82"/>
      <c r="AU82"/>
      <c r="AV82" s="345">
        <v>14.561999999999999</v>
      </c>
      <c r="AW82" s="417">
        <v>12.438000000000001</v>
      </c>
      <c r="AX82"/>
      <c r="AY82"/>
      <c r="AZ82"/>
      <c r="BA82"/>
      <c r="BB82"/>
      <c r="BC82"/>
      <c r="BD82" s="344">
        <v>30.54</v>
      </c>
      <c r="BE82" s="344">
        <v>4</v>
      </c>
      <c r="BF82" s="344">
        <v>11.4</v>
      </c>
    </row>
    <row r="83" spans="1:58" x14ac:dyDescent="0.25">
      <c r="A83" s="232">
        <v>39893</v>
      </c>
      <c r="B83" s="344">
        <v>5.73</v>
      </c>
      <c r="C83" s="345">
        <v>5.33</v>
      </c>
      <c r="D83"/>
      <c r="E83"/>
      <c r="F83"/>
      <c r="G83"/>
      <c r="H83" s="344">
        <v>6.81</v>
      </c>
      <c r="I83" s="344">
        <v>1.44</v>
      </c>
      <c r="J83"/>
      <c r="K83"/>
      <c r="L83"/>
      <c r="M83"/>
      <c r="N83" s="346">
        <v>42</v>
      </c>
      <c r="O83"/>
      <c r="P83"/>
      <c r="Q83"/>
      <c r="R83" s="346">
        <v>0</v>
      </c>
      <c r="S83" s="345">
        <v>0.35699999999999998</v>
      </c>
      <c r="T83"/>
      <c r="U83"/>
      <c r="V83" s="345">
        <v>0.104</v>
      </c>
      <c r="W83" s="345">
        <v>0.75600000000000001</v>
      </c>
      <c r="X83"/>
      <c r="Y83"/>
      <c r="Z83"/>
      <c r="AA83"/>
      <c r="AB83"/>
      <c r="AC83" s="344">
        <v>32.4</v>
      </c>
      <c r="AD83"/>
      <c r="AE83"/>
      <c r="AF83"/>
      <c r="AG83"/>
      <c r="AH83" s="347">
        <v>64.8</v>
      </c>
      <c r="AI83"/>
      <c r="AJ83" s="347">
        <v>23.7</v>
      </c>
      <c r="AK83"/>
      <c r="AL83" s="347">
        <v>6.6</v>
      </c>
      <c r="AM83" s="345">
        <v>8.3000000000000004E-2</v>
      </c>
      <c r="AN83"/>
      <c r="AO83" s="347">
        <v>3.4</v>
      </c>
      <c r="AP83" s="421">
        <v>66.989999999999995</v>
      </c>
      <c r="AQ83" s="344">
        <v>1.1499999999999999</v>
      </c>
      <c r="AR83"/>
      <c r="AS83"/>
      <c r="AT83"/>
      <c r="AU83"/>
      <c r="AV83" s="345">
        <v>13.443</v>
      </c>
      <c r="AW83" s="417">
        <v>11.743</v>
      </c>
      <c r="AX83"/>
      <c r="AY83"/>
      <c r="AZ83"/>
      <c r="BA83"/>
      <c r="BB83"/>
      <c r="BC83"/>
      <c r="BD83" s="344">
        <v>29.25</v>
      </c>
      <c r="BE83" s="344">
        <v>4</v>
      </c>
      <c r="BF83" s="344">
        <v>11.4</v>
      </c>
    </row>
    <row r="84" spans="1:58" x14ac:dyDescent="0.25">
      <c r="A84" s="232">
        <v>39894</v>
      </c>
      <c r="B84" s="344">
        <v>6.1</v>
      </c>
      <c r="C84" s="345">
        <v>5.22</v>
      </c>
      <c r="D84"/>
      <c r="E84"/>
      <c r="F84"/>
      <c r="G84"/>
      <c r="H84" s="344">
        <v>7.01</v>
      </c>
      <c r="I84" s="344">
        <v>1.53</v>
      </c>
      <c r="J84"/>
      <c r="K84"/>
      <c r="L84"/>
      <c r="M84"/>
      <c r="N84" s="346">
        <v>42</v>
      </c>
      <c r="O84"/>
      <c r="P84"/>
      <c r="Q84"/>
      <c r="R84" s="346">
        <v>0</v>
      </c>
      <c r="S84" s="345">
        <v>0.36599999999999999</v>
      </c>
      <c r="T84"/>
      <c r="U84"/>
      <c r="V84" s="345">
        <v>0.113</v>
      </c>
      <c r="W84" s="345">
        <v>1.2410000000000001</v>
      </c>
      <c r="X84"/>
      <c r="Y84"/>
      <c r="Z84"/>
      <c r="AA84"/>
      <c r="AB84"/>
      <c r="AC84" s="344">
        <v>33.1</v>
      </c>
      <c r="AD84"/>
      <c r="AE84"/>
      <c r="AF84"/>
      <c r="AG84"/>
      <c r="AH84" s="347">
        <v>66.2</v>
      </c>
      <c r="AI84"/>
      <c r="AJ84" s="347">
        <v>23.6</v>
      </c>
      <c r="AK84"/>
      <c r="AL84" s="347">
        <v>6.2</v>
      </c>
      <c r="AM84" s="345">
        <v>9.0999999999999998E-2</v>
      </c>
      <c r="AN84"/>
      <c r="AO84" s="347">
        <v>3.1</v>
      </c>
      <c r="AP84" s="421">
        <v>67.05</v>
      </c>
      <c r="AQ84" s="344">
        <v>0.87</v>
      </c>
      <c r="AR84"/>
      <c r="AS84"/>
      <c r="AT84"/>
      <c r="AU84"/>
      <c r="AV84" s="345">
        <v>13.35</v>
      </c>
      <c r="AW84" s="417">
        <v>12.66</v>
      </c>
      <c r="AX84"/>
      <c r="AY84"/>
      <c r="AZ84"/>
      <c r="BA84"/>
      <c r="BB84"/>
      <c r="BC84"/>
      <c r="BD84" s="344">
        <v>29.44</v>
      </c>
      <c r="BE84" s="344">
        <v>4.2</v>
      </c>
      <c r="BF84" s="344">
        <v>11.4</v>
      </c>
    </row>
    <row r="85" spans="1:58" x14ac:dyDescent="0.25">
      <c r="A85" s="232">
        <v>39895</v>
      </c>
      <c r="B85" s="405">
        <f t="shared" ref="B85:C85" si="151">(B84+B86)/2</f>
        <v>6.07</v>
      </c>
      <c r="C85" s="407">
        <f t="shared" si="151"/>
        <v>5.24</v>
      </c>
      <c r="D85"/>
      <c r="E85"/>
      <c r="F85"/>
      <c r="G85"/>
      <c r="H85" s="405">
        <f t="shared" ref="H85:I85" si="152">(H84+H86)/2</f>
        <v>6.9749999999999996</v>
      </c>
      <c r="I85" s="405">
        <f t="shared" si="152"/>
        <v>1.56</v>
      </c>
      <c r="J85"/>
      <c r="K85"/>
      <c r="L85"/>
      <c r="M85"/>
      <c r="N85" s="451">
        <f t="shared" ref="N85" si="153">(N84+N86)/2</f>
        <v>40.5</v>
      </c>
      <c r="O85"/>
      <c r="P85"/>
      <c r="Q85"/>
      <c r="R85" s="451">
        <f t="shared" ref="R85:S85" si="154">(R84+R86)/2</f>
        <v>0</v>
      </c>
      <c r="S85" s="407">
        <f t="shared" si="154"/>
        <v>0.36149999999999999</v>
      </c>
      <c r="T85"/>
      <c r="U85"/>
      <c r="V85" s="407">
        <f t="shared" ref="V85:W85" si="155">(V84+V86)/2</f>
        <v>0.16</v>
      </c>
      <c r="W85" s="407">
        <f t="shared" si="155"/>
        <v>0.97850000000000004</v>
      </c>
      <c r="X85"/>
      <c r="Y85"/>
      <c r="Z85"/>
      <c r="AA85"/>
      <c r="AB85"/>
      <c r="AC85" s="405">
        <f t="shared" ref="AC85" si="156">(AC84+AC86)/2</f>
        <v>32.85</v>
      </c>
      <c r="AD85"/>
      <c r="AE85"/>
      <c r="AF85"/>
      <c r="AG85"/>
      <c r="AH85" s="406">
        <f t="shared" ref="AH85" si="157">(AH84+AH86)/2</f>
        <v>65.7</v>
      </c>
      <c r="AI85"/>
      <c r="AJ85" s="406">
        <f t="shared" ref="AJ85" si="158">(AJ84+AJ86)/2</f>
        <v>23.9</v>
      </c>
      <c r="AK85"/>
      <c r="AL85" s="406">
        <f t="shared" ref="AL85:AM85" si="159">(AL84+AL86)/2</f>
        <v>6.3000000000000007</v>
      </c>
      <c r="AM85" s="407">
        <f t="shared" si="159"/>
        <v>0.09</v>
      </c>
      <c r="AN85"/>
      <c r="AO85" s="406">
        <f t="shared" ref="AO85" si="160">(AO84+AO86)/2</f>
        <v>3.1500000000000004</v>
      </c>
      <c r="AP85" s="421">
        <v>63.33</v>
      </c>
      <c r="AQ85" s="344">
        <v>0.75</v>
      </c>
      <c r="AR85"/>
      <c r="AS85"/>
      <c r="AT85"/>
      <c r="AU85"/>
      <c r="AV85" s="345">
        <v>12.956</v>
      </c>
      <c r="AW85" s="417">
        <v>11.834</v>
      </c>
      <c r="AX85"/>
      <c r="AY85"/>
      <c r="AZ85"/>
      <c r="BA85"/>
      <c r="BB85"/>
      <c r="BC85"/>
      <c r="BD85" s="405">
        <f>(BD84+BD86)/2</f>
        <v>29.105</v>
      </c>
      <c r="BE85" s="344">
        <v>4.0999999999999996</v>
      </c>
      <c r="BF85" s="344">
        <v>11.4</v>
      </c>
    </row>
    <row r="86" spans="1:58" x14ac:dyDescent="0.25">
      <c r="A86" s="232">
        <v>39896</v>
      </c>
      <c r="B86" s="344">
        <v>6.04</v>
      </c>
      <c r="C86" s="345">
        <v>5.26</v>
      </c>
      <c r="D86"/>
      <c r="E86"/>
      <c r="F86"/>
      <c r="G86"/>
      <c r="H86" s="344">
        <v>6.94</v>
      </c>
      <c r="I86" s="344">
        <v>1.59</v>
      </c>
      <c r="J86"/>
      <c r="K86"/>
      <c r="L86"/>
      <c r="M86"/>
      <c r="N86" s="346">
        <v>39</v>
      </c>
      <c r="O86"/>
      <c r="P86"/>
      <c r="Q86"/>
      <c r="R86" s="346">
        <v>0</v>
      </c>
      <c r="S86" s="345">
        <v>0.35699999999999998</v>
      </c>
      <c r="T86"/>
      <c r="U86"/>
      <c r="V86" s="345">
        <v>0.20699999999999999</v>
      </c>
      <c r="W86" s="345">
        <v>0.71599999999999997</v>
      </c>
      <c r="X86"/>
      <c r="Y86"/>
      <c r="Z86"/>
      <c r="AA86"/>
      <c r="AB86"/>
      <c r="AC86" s="344">
        <v>32.6</v>
      </c>
      <c r="AD86"/>
      <c r="AE86"/>
      <c r="AF86"/>
      <c r="AG86"/>
      <c r="AH86" s="347">
        <v>65.2</v>
      </c>
      <c r="AI86"/>
      <c r="AJ86" s="347">
        <v>24.2</v>
      </c>
      <c r="AK86"/>
      <c r="AL86" s="347">
        <v>6.4</v>
      </c>
      <c r="AM86" s="345">
        <v>8.8999999999999996E-2</v>
      </c>
      <c r="AN86"/>
      <c r="AO86" s="347">
        <v>3.2</v>
      </c>
      <c r="AP86" s="421">
        <v>71.819999999999993</v>
      </c>
      <c r="AQ86" s="344">
        <v>1.02</v>
      </c>
      <c r="AR86"/>
      <c r="AS86"/>
      <c r="AT86"/>
      <c r="AU86"/>
      <c r="AV86" s="345">
        <v>14.965</v>
      </c>
      <c r="AW86" s="417">
        <v>12.484</v>
      </c>
      <c r="AX86"/>
      <c r="AY86"/>
      <c r="AZ86"/>
      <c r="BA86"/>
      <c r="BB86"/>
      <c r="BC86"/>
      <c r="BD86" s="344">
        <v>28.77</v>
      </c>
      <c r="BE86" s="344">
        <v>4.0999999999999996</v>
      </c>
      <c r="BF86" s="344">
        <v>11.4</v>
      </c>
    </row>
    <row r="87" spans="1:58" x14ac:dyDescent="0.25">
      <c r="A87" s="232">
        <v>39897</v>
      </c>
      <c r="B87" s="344">
        <v>6.12</v>
      </c>
      <c r="C87" s="345">
        <v>5.37</v>
      </c>
      <c r="D87"/>
      <c r="E87"/>
      <c r="F87"/>
      <c r="G87"/>
      <c r="H87" s="344">
        <v>7.25</v>
      </c>
      <c r="I87" s="344">
        <v>1.49</v>
      </c>
      <c r="J87"/>
      <c r="K87"/>
      <c r="L87"/>
      <c r="M87"/>
      <c r="N87" s="346">
        <v>40</v>
      </c>
      <c r="O87"/>
      <c r="P87"/>
      <c r="Q87"/>
      <c r="R87" s="346">
        <v>0</v>
      </c>
      <c r="S87" s="345">
        <v>0.35399999999999998</v>
      </c>
      <c r="T87"/>
      <c r="U87"/>
      <c r="V87" s="345">
        <v>8.5000000000000006E-2</v>
      </c>
      <c r="W87" s="345">
        <v>0.56100000000000005</v>
      </c>
      <c r="X87"/>
      <c r="Y87"/>
      <c r="Z87"/>
      <c r="AA87"/>
      <c r="AB87"/>
      <c r="AC87" s="344">
        <v>31.3</v>
      </c>
      <c r="AD87"/>
      <c r="AE87"/>
      <c r="AF87"/>
      <c r="AG87"/>
      <c r="AH87" s="347">
        <v>62.6</v>
      </c>
      <c r="AI87"/>
      <c r="AJ87" s="347">
        <v>21.7</v>
      </c>
      <c r="AK87"/>
      <c r="AL87" s="347">
        <v>6.7</v>
      </c>
      <c r="AM87" s="345">
        <v>9.8000000000000004E-2</v>
      </c>
      <c r="AN87"/>
      <c r="AO87" s="347">
        <v>3.1</v>
      </c>
      <c r="AP87" s="421">
        <v>67.14</v>
      </c>
      <c r="AQ87" s="344">
        <v>1</v>
      </c>
      <c r="AR87"/>
      <c r="AS87"/>
      <c r="AT87"/>
      <c r="AU87"/>
      <c r="AV87" s="345">
        <v>14.471</v>
      </c>
      <c r="AW87" s="417">
        <v>12.228999999999999</v>
      </c>
      <c r="AX87"/>
      <c r="AY87"/>
      <c r="AZ87"/>
      <c r="BA87"/>
      <c r="BB87"/>
      <c r="BC87"/>
      <c r="BD87" s="344">
        <v>29</v>
      </c>
      <c r="BE87" s="344">
        <v>4.0999999999999996</v>
      </c>
      <c r="BF87" s="344">
        <v>11.4</v>
      </c>
    </row>
    <row r="88" spans="1:58" x14ac:dyDescent="0.25">
      <c r="A88" s="232">
        <v>39898</v>
      </c>
      <c r="B88" s="344">
        <v>5.92</v>
      </c>
      <c r="C88" s="345">
        <v>5.36</v>
      </c>
      <c r="D88"/>
      <c r="E88"/>
      <c r="F88"/>
      <c r="G88"/>
      <c r="H88" s="344">
        <v>7.01</v>
      </c>
      <c r="I88" s="344">
        <v>1.51</v>
      </c>
      <c r="J88"/>
      <c r="K88"/>
      <c r="L88"/>
      <c r="M88"/>
      <c r="N88" s="346">
        <v>41</v>
      </c>
      <c r="O88"/>
      <c r="P88"/>
      <c r="Q88"/>
      <c r="R88" s="346">
        <v>0</v>
      </c>
      <c r="S88" s="345">
        <v>0.35399999999999998</v>
      </c>
      <c r="T88"/>
      <c r="U88"/>
      <c r="V88" s="345">
        <v>7.9000000000000001E-2</v>
      </c>
      <c r="W88" s="345">
        <v>0.60299999999999998</v>
      </c>
      <c r="X88"/>
      <c r="Y88"/>
      <c r="Z88"/>
      <c r="AA88"/>
      <c r="AB88"/>
      <c r="AC88" s="344">
        <v>31.6</v>
      </c>
      <c r="AD88"/>
      <c r="AE88"/>
      <c r="AF88"/>
      <c r="AG88"/>
      <c r="AH88" s="347">
        <v>63.2</v>
      </c>
      <c r="AI88"/>
      <c r="AJ88" s="347">
        <v>21.7</v>
      </c>
      <c r="AK88"/>
      <c r="AL88" s="347">
        <v>6.9</v>
      </c>
      <c r="AM88" s="345">
        <v>8.1000000000000003E-2</v>
      </c>
      <c r="AN88"/>
      <c r="AO88" s="347">
        <v>3.5</v>
      </c>
      <c r="AP88" s="421">
        <v>69.41</v>
      </c>
      <c r="AQ88" s="344">
        <v>0.99</v>
      </c>
      <c r="AR88"/>
      <c r="AS88"/>
      <c r="AT88"/>
      <c r="AU88"/>
      <c r="AV88" s="345">
        <v>13.833</v>
      </c>
      <c r="AW88" s="417">
        <v>12.603</v>
      </c>
      <c r="AX88"/>
      <c r="AY88"/>
      <c r="AZ88"/>
      <c r="BA88"/>
      <c r="BB88"/>
      <c r="BC88"/>
      <c r="BD88" s="344">
        <v>29.29</v>
      </c>
      <c r="BE88" s="344">
        <v>4.0999999999999996</v>
      </c>
      <c r="BF88" s="344">
        <v>11.4</v>
      </c>
    </row>
    <row r="89" spans="1:58" x14ac:dyDescent="0.25">
      <c r="A89" s="232">
        <v>39899</v>
      </c>
      <c r="B89" s="344">
        <v>6.01</v>
      </c>
      <c r="C89" s="345">
        <v>5.29</v>
      </c>
      <c r="D89"/>
      <c r="E89"/>
      <c r="F89"/>
      <c r="G89"/>
      <c r="H89" s="344">
        <v>6.95</v>
      </c>
      <c r="I89" s="344">
        <v>1.67</v>
      </c>
      <c r="J89"/>
      <c r="K89"/>
      <c r="L89"/>
      <c r="M89"/>
      <c r="N89" s="346">
        <v>39</v>
      </c>
      <c r="O89"/>
      <c r="P89"/>
      <c r="Q89"/>
      <c r="R89" s="346">
        <v>0</v>
      </c>
      <c r="S89" s="345">
        <v>0.35699999999999998</v>
      </c>
      <c r="T89"/>
      <c r="U89"/>
      <c r="V89" s="345">
        <v>6.0999999999999999E-2</v>
      </c>
      <c r="W89" s="345">
        <v>0.49299999999999999</v>
      </c>
      <c r="X89"/>
      <c r="Y89"/>
      <c r="Z89"/>
      <c r="AA89"/>
      <c r="AB89"/>
      <c r="AC89" s="344">
        <v>30.7</v>
      </c>
      <c r="AD89"/>
      <c r="AE89"/>
      <c r="AF89"/>
      <c r="AG89"/>
      <c r="AH89" s="347">
        <v>61.4</v>
      </c>
      <c r="AI89"/>
      <c r="AJ89" s="347">
        <v>22.4</v>
      </c>
      <c r="AK89"/>
      <c r="AL89" s="347">
        <v>7.2</v>
      </c>
      <c r="AM89" s="345">
        <v>6.9000000000000006E-2</v>
      </c>
      <c r="AN89"/>
      <c r="AO89" s="347">
        <v>3.5</v>
      </c>
      <c r="AP89" s="421">
        <v>66.180000000000007</v>
      </c>
      <c r="AQ89" s="344">
        <v>0.67</v>
      </c>
      <c r="AR89"/>
      <c r="AS89"/>
      <c r="AT89"/>
      <c r="AU89"/>
      <c r="AV89" s="345">
        <v>13.11</v>
      </c>
      <c r="AW89" s="417">
        <v>12.86</v>
      </c>
      <c r="AX89"/>
      <c r="AY89"/>
      <c r="AZ89"/>
      <c r="BA89"/>
      <c r="BB89"/>
      <c r="BC89"/>
      <c r="BD89" s="344">
        <v>29.32</v>
      </c>
      <c r="BE89" s="344">
        <v>4.0999999999999996</v>
      </c>
      <c r="BF89" s="344">
        <v>11.4</v>
      </c>
    </row>
    <row r="90" spans="1:58" x14ac:dyDescent="0.25">
      <c r="A90" s="232">
        <v>39900</v>
      </c>
      <c r="B90" s="344">
        <v>5.8</v>
      </c>
      <c r="C90" s="345">
        <v>5.26</v>
      </c>
      <c r="D90"/>
      <c r="E90"/>
      <c r="F90"/>
      <c r="G90"/>
      <c r="H90" s="344">
        <v>6.83</v>
      </c>
      <c r="I90" s="344">
        <v>1.55</v>
      </c>
      <c r="J90"/>
      <c r="K90"/>
      <c r="L90"/>
      <c r="M90"/>
      <c r="N90" s="346">
        <v>37</v>
      </c>
      <c r="O90"/>
      <c r="P90"/>
      <c r="Q90"/>
      <c r="R90" s="346">
        <v>0</v>
      </c>
      <c r="S90" s="345">
        <v>0.35099999999999998</v>
      </c>
      <c r="T90"/>
      <c r="U90"/>
      <c r="V90" s="345">
        <v>0.09</v>
      </c>
      <c r="W90" s="345">
        <v>0.51700000000000002</v>
      </c>
      <c r="X90"/>
      <c r="Y90"/>
      <c r="Z90"/>
      <c r="AA90"/>
      <c r="AB90"/>
      <c r="AC90" s="344">
        <v>33.299999999999997</v>
      </c>
      <c r="AD90"/>
      <c r="AE90"/>
      <c r="AF90"/>
      <c r="AG90"/>
      <c r="AH90" s="347">
        <v>66.7</v>
      </c>
      <c r="AI90"/>
      <c r="AJ90" s="347">
        <v>23</v>
      </c>
      <c r="AK90"/>
      <c r="AL90" s="347">
        <v>6.7</v>
      </c>
      <c r="AM90" s="345">
        <v>5.8000000000000003E-2</v>
      </c>
      <c r="AN90"/>
      <c r="AO90" s="347">
        <v>3</v>
      </c>
      <c r="AP90" s="421">
        <v>63.57</v>
      </c>
      <c r="AQ90" s="344">
        <v>0.9</v>
      </c>
      <c r="AR90"/>
      <c r="AS90"/>
      <c r="AT90"/>
      <c r="AU90"/>
      <c r="AV90" s="345">
        <v>13.074</v>
      </c>
      <c r="AW90" s="417">
        <v>11.797000000000001</v>
      </c>
      <c r="AX90"/>
      <c r="AY90"/>
      <c r="AZ90"/>
      <c r="BA90"/>
      <c r="BB90"/>
      <c r="BC90"/>
      <c r="BD90" s="344">
        <v>28.17</v>
      </c>
      <c r="BE90" s="344">
        <v>4.0999999999999996</v>
      </c>
      <c r="BF90" s="344">
        <v>11.4</v>
      </c>
    </row>
    <row r="91" spans="1:58" x14ac:dyDescent="0.25">
      <c r="A91" s="232">
        <v>39901</v>
      </c>
      <c r="B91" s="344">
        <v>5.86</v>
      </c>
      <c r="C91" s="345">
        <v>5.13</v>
      </c>
      <c r="D91"/>
      <c r="E91"/>
      <c r="F91"/>
      <c r="G91"/>
      <c r="H91" s="344">
        <v>6.63</v>
      </c>
      <c r="I91" s="344">
        <v>1.54</v>
      </c>
      <c r="J91"/>
      <c r="K91"/>
      <c r="L91"/>
      <c r="M91"/>
      <c r="N91" s="346">
        <v>36</v>
      </c>
      <c r="O91"/>
      <c r="P91"/>
      <c r="Q91"/>
      <c r="R91" s="346">
        <v>0</v>
      </c>
      <c r="S91" s="345">
        <v>0.35899999999999999</v>
      </c>
      <c r="T91"/>
      <c r="U91"/>
      <c r="V91" s="345">
        <v>8.2000000000000003E-2</v>
      </c>
      <c r="W91" s="345">
        <v>0.71899999999999997</v>
      </c>
      <c r="X91"/>
      <c r="Y91"/>
      <c r="Z91"/>
      <c r="AA91"/>
      <c r="AB91"/>
      <c r="AC91" s="344">
        <v>33.1</v>
      </c>
      <c r="AD91"/>
      <c r="AE91"/>
      <c r="AF91"/>
      <c r="AG91"/>
      <c r="AH91" s="347">
        <v>66.2</v>
      </c>
      <c r="AI91"/>
      <c r="AJ91" s="347">
        <v>22.6</v>
      </c>
      <c r="AK91"/>
      <c r="AL91" s="347">
        <v>6.9</v>
      </c>
      <c r="AM91" s="345">
        <v>7.1999999999999995E-2</v>
      </c>
      <c r="AN91"/>
      <c r="AO91" s="347">
        <v>3.1</v>
      </c>
      <c r="AP91" s="421">
        <v>69.040000000000006</v>
      </c>
      <c r="AQ91" s="344">
        <v>0.97</v>
      </c>
      <c r="AR91"/>
      <c r="AS91"/>
      <c r="AT91"/>
      <c r="AU91"/>
      <c r="AV91" s="345">
        <v>14.01</v>
      </c>
      <c r="AW91" s="417">
        <v>12.5</v>
      </c>
      <c r="AX91"/>
      <c r="AY91"/>
      <c r="AZ91"/>
      <c r="BA91"/>
      <c r="BB91"/>
      <c r="BC91"/>
      <c r="BD91" s="344">
        <v>27.7</v>
      </c>
      <c r="BE91" s="344">
        <v>4.0999999999999996</v>
      </c>
      <c r="BF91" s="344">
        <v>11.4</v>
      </c>
    </row>
    <row r="92" spans="1:58" x14ac:dyDescent="0.25">
      <c r="A92" s="232">
        <v>39902</v>
      </c>
      <c r="B92" s="405">
        <f t="shared" ref="B92:C92" si="161">(B91+B93)/2</f>
        <v>5.8849999999999998</v>
      </c>
      <c r="C92" s="407">
        <f t="shared" si="161"/>
        <v>5.1349999999999998</v>
      </c>
      <c r="D92"/>
      <c r="E92"/>
      <c r="F92"/>
      <c r="G92"/>
      <c r="H92" s="405">
        <f t="shared" ref="H92:I92" si="162">(H91+H93)/2</f>
        <v>6.7050000000000001</v>
      </c>
      <c r="I92" s="405">
        <f t="shared" si="162"/>
        <v>1.5449999999999999</v>
      </c>
      <c r="J92"/>
      <c r="K92"/>
      <c r="L92"/>
      <c r="M92"/>
      <c r="N92" s="451">
        <f t="shared" ref="N92" si="163">(N91+N93)/2</f>
        <v>34</v>
      </c>
      <c r="O92"/>
      <c r="P92"/>
      <c r="Q92"/>
      <c r="R92" s="451">
        <f t="shared" ref="R92:S92" si="164">(R91+R93)/2</f>
        <v>0</v>
      </c>
      <c r="S92" s="407">
        <f t="shared" si="164"/>
        <v>0.35199999999999998</v>
      </c>
      <c r="T92"/>
      <c r="U92"/>
      <c r="V92" s="407">
        <f t="shared" ref="V92:W92" si="165">(V91+V93)/2</f>
        <v>8.0500000000000002E-2</v>
      </c>
      <c r="W92" s="407">
        <f t="shared" si="165"/>
        <v>0.58599999999999997</v>
      </c>
      <c r="X92"/>
      <c r="Y92"/>
      <c r="Z92"/>
      <c r="AA92"/>
      <c r="AB92"/>
      <c r="AC92" s="405">
        <f t="shared" ref="AC92" si="166">(AC91+AC93)/2</f>
        <v>33.450000000000003</v>
      </c>
      <c r="AD92"/>
      <c r="AE92"/>
      <c r="AF92"/>
      <c r="AG92"/>
      <c r="AH92" s="406">
        <f t="shared" ref="AH92" si="167">(AH91+AH93)/2</f>
        <v>66.900000000000006</v>
      </c>
      <c r="AI92"/>
      <c r="AJ92" s="406">
        <f t="shared" ref="AJ92" si="168">(AJ91+AJ93)/2</f>
        <v>22.200000000000003</v>
      </c>
      <c r="AK92"/>
      <c r="AL92" s="406">
        <f t="shared" ref="AL92:AM92" si="169">(AL91+AL93)/2</f>
        <v>6.8000000000000007</v>
      </c>
      <c r="AM92" s="407">
        <f t="shared" si="169"/>
        <v>6.6500000000000004E-2</v>
      </c>
      <c r="AN92"/>
      <c r="AO92" s="406">
        <f t="shared" ref="AO92:AQ92" si="170">(AO91+AO93)/2</f>
        <v>3.05</v>
      </c>
      <c r="AP92" s="405">
        <f t="shared" si="170"/>
        <v>69.580000000000013</v>
      </c>
      <c r="AQ92" s="407">
        <f t="shared" si="170"/>
        <v>1.06</v>
      </c>
      <c r="AR92"/>
      <c r="AS92"/>
      <c r="AT92"/>
      <c r="AU92"/>
      <c r="AV92" s="368">
        <f>(AV90+AV91)/2</f>
        <v>13.542</v>
      </c>
      <c r="AW92" s="368">
        <f>(AW90+AW91)/2</f>
        <v>12.1485</v>
      </c>
      <c r="AX92"/>
      <c r="AY92"/>
      <c r="AZ92"/>
      <c r="BA92"/>
      <c r="BB92"/>
      <c r="BC92"/>
      <c r="BD92" s="405">
        <f t="shared" ref="BD92:BF92" si="171">(BD91+BD93)/2</f>
        <v>27.73</v>
      </c>
      <c r="BE92" s="405">
        <f t="shared" si="171"/>
        <v>4.0999999999999996</v>
      </c>
      <c r="BF92" s="405">
        <f t="shared" si="171"/>
        <v>11.4</v>
      </c>
    </row>
    <row r="93" spans="1:58" x14ac:dyDescent="0.25">
      <c r="A93" s="232">
        <v>39903</v>
      </c>
      <c r="B93" s="344">
        <v>5.91</v>
      </c>
      <c r="C93" s="345">
        <v>5.14</v>
      </c>
      <c r="D93"/>
      <c r="E93"/>
      <c r="F93"/>
      <c r="G93"/>
      <c r="H93" s="421">
        <v>6.78</v>
      </c>
      <c r="I93" s="344">
        <v>1.55</v>
      </c>
      <c r="J93"/>
      <c r="K93"/>
      <c r="L93"/>
      <c r="M93"/>
      <c r="N93" s="346">
        <v>32</v>
      </c>
      <c r="O93"/>
      <c r="P93"/>
      <c r="Q93"/>
      <c r="R93" s="346">
        <v>0</v>
      </c>
      <c r="S93" s="345">
        <v>0.34499999999999997</v>
      </c>
      <c r="T93"/>
      <c r="U93"/>
      <c r="V93" s="345">
        <v>7.9000000000000001E-2</v>
      </c>
      <c r="W93" s="345">
        <v>0.45300000000000001</v>
      </c>
      <c r="X93"/>
      <c r="Y93"/>
      <c r="Z93"/>
      <c r="AA93"/>
      <c r="AB93"/>
      <c r="AC93" s="344">
        <v>33.799999999999997</v>
      </c>
      <c r="AD93"/>
      <c r="AE93"/>
      <c r="AF93"/>
      <c r="AG93"/>
      <c r="AH93" s="347">
        <v>67.599999999999994</v>
      </c>
      <c r="AI93"/>
      <c r="AJ93" s="347">
        <v>21.8</v>
      </c>
      <c r="AK93"/>
      <c r="AL93" s="347">
        <v>6.7</v>
      </c>
      <c r="AM93" s="345">
        <v>6.0999999999999999E-2</v>
      </c>
      <c r="AN93"/>
      <c r="AO93" s="347">
        <v>3</v>
      </c>
      <c r="AP93" s="421">
        <v>70.12</v>
      </c>
      <c r="AQ93" s="344">
        <v>1.1499999999999999</v>
      </c>
      <c r="AR93"/>
      <c r="AS93"/>
      <c r="AT93"/>
      <c r="AU93"/>
      <c r="AV93" s="345">
        <v>13.944000000000001</v>
      </c>
      <c r="AW93" s="417">
        <v>11.773</v>
      </c>
      <c r="AX93"/>
      <c r="AY93"/>
      <c r="AZ93"/>
      <c r="BA93"/>
      <c r="BB93"/>
      <c r="BC93"/>
      <c r="BD93" s="344">
        <v>27.76</v>
      </c>
      <c r="BE93" s="344">
        <v>4.0999999999999996</v>
      </c>
      <c r="BF93" s="344">
        <v>11.4</v>
      </c>
    </row>
    <row r="94" spans="1:58" x14ac:dyDescent="0.25">
      <c r="A94" s="232">
        <v>39904</v>
      </c>
      <c r="B94" s="344">
        <v>5.69</v>
      </c>
      <c r="C94" s="345">
        <v>5.32</v>
      </c>
      <c r="D94"/>
      <c r="E94"/>
      <c r="F94"/>
      <c r="G94"/>
      <c r="H94" s="344">
        <v>6.71</v>
      </c>
      <c r="I94" s="421">
        <v>1.54</v>
      </c>
      <c r="J94"/>
      <c r="K94"/>
      <c r="L94"/>
      <c r="M94"/>
      <c r="N94" s="346">
        <v>35</v>
      </c>
      <c r="O94"/>
      <c r="P94"/>
      <c r="Q94"/>
      <c r="R94" s="346">
        <v>0</v>
      </c>
      <c r="S94" s="345">
        <v>0.35199999999999998</v>
      </c>
      <c r="T94"/>
      <c r="U94"/>
      <c r="V94" s="345">
        <v>9.2999999999999999E-2</v>
      </c>
      <c r="W94" s="345">
        <v>0.50800000000000001</v>
      </c>
      <c r="X94"/>
      <c r="Y94"/>
      <c r="Z94"/>
      <c r="AA94"/>
      <c r="AB94"/>
      <c r="AC94" s="344">
        <v>33.799999999999997</v>
      </c>
      <c r="AD94"/>
      <c r="AE94"/>
      <c r="AF94"/>
      <c r="AG94"/>
      <c r="AH94" s="347">
        <v>67.599999999999994</v>
      </c>
      <c r="AI94"/>
      <c r="AJ94" s="347">
        <v>25.1</v>
      </c>
      <c r="AK94"/>
      <c r="AL94" s="347">
        <v>6.7</v>
      </c>
      <c r="AM94" s="345">
        <v>5.8999999999999997E-2</v>
      </c>
      <c r="AN94"/>
      <c r="AO94" s="347">
        <v>3</v>
      </c>
      <c r="AP94" s="421">
        <v>66.150000000000006</v>
      </c>
      <c r="AQ94" s="344">
        <v>0.78</v>
      </c>
      <c r="AR94"/>
      <c r="AS94"/>
      <c r="AT94"/>
      <c r="AU94"/>
      <c r="AV94" s="345">
        <v>13.23</v>
      </c>
      <c r="AW94" s="417">
        <v>12.96</v>
      </c>
      <c r="AX94"/>
      <c r="AY94"/>
      <c r="AZ94"/>
      <c r="BA94"/>
      <c r="BB94"/>
      <c r="BC94"/>
      <c r="BD94" s="421">
        <v>27.09</v>
      </c>
      <c r="BE94" s="344">
        <v>4.0999999999999996</v>
      </c>
      <c r="BF94" s="344">
        <v>11.4</v>
      </c>
    </row>
    <row r="95" spans="1:58" x14ac:dyDescent="0.25">
      <c r="A95" s="232">
        <v>39905</v>
      </c>
      <c r="B95" s="413">
        <v>5.72</v>
      </c>
      <c r="C95" s="425">
        <v>5.2</v>
      </c>
      <c r="D95"/>
      <c r="E95"/>
      <c r="F95"/>
      <c r="G95"/>
      <c r="H95" s="422">
        <v>6.82</v>
      </c>
      <c r="I95" s="423">
        <v>1.59</v>
      </c>
      <c r="J95"/>
      <c r="K95"/>
      <c r="L95"/>
      <c r="M95"/>
      <c r="N95" s="455">
        <v>36</v>
      </c>
      <c r="O95"/>
      <c r="P95"/>
      <c r="Q95"/>
      <c r="R95" s="456">
        <v>0</v>
      </c>
      <c r="S95" s="425">
        <v>0.34899999999999998</v>
      </c>
      <c r="T95"/>
      <c r="U95"/>
      <c r="V95" s="426">
        <v>6.4000000000000001E-2</v>
      </c>
      <c r="W95" s="427">
        <v>0.51800000000000002</v>
      </c>
      <c r="X95"/>
      <c r="Y95"/>
      <c r="Z95"/>
      <c r="AA95"/>
      <c r="AB95"/>
      <c r="AC95" s="428">
        <v>34.1</v>
      </c>
      <c r="AD95"/>
      <c r="AE95"/>
      <c r="AF95"/>
      <c r="AG95"/>
      <c r="AH95" s="429">
        <v>68.2</v>
      </c>
      <c r="AI95"/>
      <c r="AJ95" s="424">
        <v>22.3</v>
      </c>
      <c r="AK95"/>
      <c r="AL95" s="424">
        <v>8.4</v>
      </c>
      <c r="AM95" s="425">
        <v>7.0000000000000001E-3</v>
      </c>
      <c r="AN95"/>
      <c r="AO95" s="424">
        <v>3.1</v>
      </c>
      <c r="AP95" s="423">
        <v>69.89</v>
      </c>
      <c r="AQ95" s="422">
        <v>0.84</v>
      </c>
      <c r="AR95"/>
      <c r="AS95"/>
      <c r="AT95"/>
      <c r="AU95"/>
      <c r="AV95" s="345">
        <v>14.183999999999999</v>
      </c>
      <c r="AW95" s="345">
        <v>13.036</v>
      </c>
      <c r="AX95"/>
      <c r="AY95"/>
      <c r="AZ95"/>
      <c r="BA95"/>
      <c r="BB95"/>
      <c r="BC95"/>
      <c r="BD95" s="246">
        <v>32.39</v>
      </c>
      <c r="BE95" s="246">
        <v>4.0999999999999996</v>
      </c>
      <c r="BF95" s="246">
        <v>11.4</v>
      </c>
    </row>
    <row r="96" spans="1:58" x14ac:dyDescent="0.25">
      <c r="A96" s="232">
        <v>39906</v>
      </c>
      <c r="B96" s="413">
        <v>5.77</v>
      </c>
      <c r="C96" s="345">
        <v>5.07</v>
      </c>
      <c r="D96"/>
      <c r="E96"/>
      <c r="F96"/>
      <c r="G96"/>
      <c r="H96" s="422">
        <v>6.52</v>
      </c>
      <c r="I96" s="421">
        <v>1.43</v>
      </c>
      <c r="J96"/>
      <c r="K96"/>
      <c r="L96"/>
      <c r="M96"/>
      <c r="N96" s="455">
        <v>35</v>
      </c>
      <c r="O96"/>
      <c r="P96"/>
      <c r="Q96"/>
      <c r="R96" s="456">
        <v>0</v>
      </c>
      <c r="S96" s="345">
        <v>0.35699999999999998</v>
      </c>
      <c r="T96"/>
      <c r="U96"/>
      <c r="V96" s="426">
        <v>7.2999999999999995E-2</v>
      </c>
      <c r="W96" s="430">
        <v>0.89200000000000002</v>
      </c>
      <c r="X96"/>
      <c r="Y96"/>
      <c r="Z96"/>
      <c r="AA96"/>
      <c r="AB96"/>
      <c r="AC96" s="428">
        <v>34.299999999999997</v>
      </c>
      <c r="AD96"/>
      <c r="AE96"/>
      <c r="AF96"/>
      <c r="AG96"/>
      <c r="AH96" s="347">
        <v>68.7</v>
      </c>
      <c r="AI96"/>
      <c r="AJ96" s="431">
        <v>23.7</v>
      </c>
      <c r="AK96"/>
      <c r="AL96" s="424">
        <v>7.8</v>
      </c>
      <c r="AM96" s="425">
        <v>8.9999999999999993E-3</v>
      </c>
      <c r="AN96"/>
      <c r="AO96" s="424">
        <v>3</v>
      </c>
      <c r="AP96" s="423">
        <v>65.59</v>
      </c>
      <c r="AQ96" s="344">
        <v>1.08</v>
      </c>
      <c r="AR96"/>
      <c r="AS96"/>
      <c r="AT96"/>
      <c r="AU96"/>
      <c r="AV96" s="368">
        <v>13.317</v>
      </c>
      <c r="AW96" s="368">
        <v>12.053000000000001</v>
      </c>
      <c r="AX96"/>
      <c r="AY96"/>
      <c r="AZ96"/>
      <c r="BA96"/>
      <c r="BB96"/>
      <c r="BC96"/>
      <c r="BD96" s="421">
        <v>32.39</v>
      </c>
      <c r="BE96" s="344">
        <v>4.0999999999999996</v>
      </c>
      <c r="BF96" s="344">
        <v>11.4</v>
      </c>
    </row>
    <row r="97" spans="1:58" ht="15.75" thickBot="1" x14ac:dyDescent="0.3">
      <c r="A97" s="232">
        <v>39907</v>
      </c>
      <c r="B97" s="432">
        <v>5.93</v>
      </c>
      <c r="C97" s="437">
        <v>5.05</v>
      </c>
      <c r="D97"/>
      <c r="E97"/>
      <c r="F97"/>
      <c r="G97"/>
      <c r="H97" s="362">
        <v>6.67</v>
      </c>
      <c r="I97" s="436">
        <v>1.39</v>
      </c>
      <c r="J97"/>
      <c r="K97"/>
      <c r="L97"/>
      <c r="M97"/>
      <c r="N97" s="366">
        <v>36</v>
      </c>
      <c r="O97"/>
      <c r="P97"/>
      <c r="Q97"/>
      <c r="R97" s="457">
        <v>0</v>
      </c>
      <c r="S97" s="365">
        <v>0.34699999999999998</v>
      </c>
      <c r="T97"/>
      <c r="U97"/>
      <c r="V97" s="435">
        <v>6.8000000000000005E-2</v>
      </c>
      <c r="W97" s="365">
        <v>0.50700000000000001</v>
      </c>
      <c r="X97"/>
      <c r="Y97"/>
      <c r="Z97"/>
      <c r="AA97"/>
      <c r="AB97"/>
      <c r="AC97" s="436">
        <v>33.9</v>
      </c>
      <c r="AD97"/>
      <c r="AE97"/>
      <c r="AF97"/>
      <c r="AG97"/>
      <c r="AH97" s="367">
        <v>67.8</v>
      </c>
      <c r="AI97"/>
      <c r="AJ97" s="367">
        <v>22.7</v>
      </c>
      <c r="AK97"/>
      <c r="AL97" s="434">
        <v>6.9</v>
      </c>
      <c r="AM97" s="365">
        <v>1.2E-2</v>
      </c>
      <c r="AN97"/>
      <c r="AO97" s="434">
        <v>3.1</v>
      </c>
      <c r="AP97" s="436">
        <v>66.5</v>
      </c>
      <c r="AQ97" s="362">
        <v>1.1100000000000001</v>
      </c>
      <c r="AR97"/>
      <c r="AS97"/>
      <c r="AT97"/>
      <c r="AU97"/>
      <c r="AV97" s="437">
        <v>13.242000000000001</v>
      </c>
      <c r="AW97" s="437">
        <v>12.061</v>
      </c>
      <c r="AX97"/>
      <c r="AY97"/>
      <c r="AZ97"/>
      <c r="BA97"/>
      <c r="BB97"/>
      <c r="BC97"/>
      <c r="BD97" s="436">
        <v>32.21</v>
      </c>
      <c r="BE97" s="362">
        <v>4.0999999999999996</v>
      </c>
      <c r="BF97" s="362">
        <v>11.4</v>
      </c>
    </row>
    <row r="98" spans="1:58" x14ac:dyDescent="0.25">
      <c r="A98" s="232">
        <v>39908</v>
      </c>
      <c r="B98" s="438">
        <v>5.89</v>
      </c>
      <c r="C98" s="368">
        <v>5.03</v>
      </c>
      <c r="D98"/>
      <c r="E98"/>
      <c r="F98"/>
      <c r="G98"/>
      <c r="H98" s="372">
        <v>6.85</v>
      </c>
      <c r="I98" s="372">
        <v>1.29</v>
      </c>
      <c r="J98"/>
      <c r="K98"/>
      <c r="L98"/>
      <c r="M98"/>
      <c r="N98" s="373">
        <v>33</v>
      </c>
      <c r="O98"/>
      <c r="P98"/>
      <c r="Q98"/>
      <c r="R98" s="373">
        <v>0</v>
      </c>
      <c r="S98" s="368">
        <v>0.34699999999999998</v>
      </c>
      <c r="T98"/>
      <c r="U98"/>
      <c r="V98" s="441">
        <v>5.0999999999999997E-2</v>
      </c>
      <c r="W98" s="368">
        <v>0.51200000000000001</v>
      </c>
      <c r="X98"/>
      <c r="Y98"/>
      <c r="Z98"/>
      <c r="AA98"/>
      <c r="AB98"/>
      <c r="AC98" s="442">
        <v>31.6</v>
      </c>
      <c r="AD98"/>
      <c r="AE98"/>
      <c r="AF98"/>
      <c r="AG98"/>
      <c r="AH98" s="374">
        <v>63.2</v>
      </c>
      <c r="AI98"/>
      <c r="AJ98" s="374">
        <v>22.7</v>
      </c>
      <c r="AK98"/>
      <c r="AL98" s="443">
        <v>6.9</v>
      </c>
      <c r="AM98" s="368">
        <v>1.7999999999999999E-2</v>
      </c>
      <c r="AN98"/>
      <c r="AO98" s="374">
        <v>3.2</v>
      </c>
      <c r="AP98" s="442">
        <v>35.28</v>
      </c>
      <c r="AQ98" s="372">
        <v>0.1</v>
      </c>
      <c r="AR98"/>
      <c r="AS98"/>
      <c r="AT98"/>
      <c r="AU98"/>
      <c r="AV98" s="368">
        <v>12.769</v>
      </c>
      <c r="AW98" s="368">
        <v>11.555999999999999</v>
      </c>
      <c r="AX98"/>
      <c r="AY98"/>
      <c r="AZ98"/>
      <c r="BA98"/>
      <c r="BB98"/>
      <c r="BC98"/>
      <c r="BD98" s="442">
        <v>30.71</v>
      </c>
      <c r="BE98" s="372">
        <v>4.0999999999999996</v>
      </c>
      <c r="BF98" s="372">
        <v>11.4</v>
      </c>
    </row>
    <row r="99" spans="1:58" x14ac:dyDescent="0.25">
      <c r="A99" s="232">
        <v>39909</v>
      </c>
      <c r="B99" s="405">
        <f t="shared" ref="B99:C99" si="172">(B98+B100)/2</f>
        <v>5.82</v>
      </c>
      <c r="C99" s="407">
        <f t="shared" si="172"/>
        <v>5.0500000000000007</v>
      </c>
      <c r="D99"/>
      <c r="E99"/>
      <c r="F99"/>
      <c r="G99"/>
      <c r="H99" s="405">
        <f t="shared" ref="H99:I99" si="173">(H98+H100)/2</f>
        <v>6.7649999999999997</v>
      </c>
      <c r="I99" s="405">
        <f t="shared" si="173"/>
        <v>1.4</v>
      </c>
      <c r="J99"/>
      <c r="K99"/>
      <c r="L99"/>
      <c r="M99"/>
      <c r="N99" s="451">
        <f t="shared" ref="N99" si="174">(N98+N100)/2</f>
        <v>33</v>
      </c>
      <c r="O99"/>
      <c r="P99"/>
      <c r="Q99"/>
      <c r="R99" s="451">
        <f t="shared" ref="R99:S99" si="175">(R98+R100)/2</f>
        <v>0</v>
      </c>
      <c r="S99" s="407">
        <f t="shared" si="175"/>
        <v>0.35099999999999998</v>
      </c>
      <c r="T99"/>
      <c r="U99"/>
      <c r="V99" s="407">
        <f t="shared" ref="V99:W99" si="176">(V98+V100)/2</f>
        <v>9.849999999999999E-2</v>
      </c>
      <c r="W99" s="407">
        <f t="shared" si="176"/>
        <v>0.69850000000000001</v>
      </c>
      <c r="X99"/>
      <c r="Y99"/>
      <c r="Z99"/>
      <c r="AA99"/>
      <c r="AB99"/>
      <c r="AC99" s="405">
        <f t="shared" ref="AC99" si="177">(AC98+AC100)/2</f>
        <v>33.5</v>
      </c>
      <c r="AD99"/>
      <c r="AE99"/>
      <c r="AF99"/>
      <c r="AG99"/>
      <c r="AH99" s="406">
        <f t="shared" ref="AH99" si="178">(AH98+AH100)/2</f>
        <v>67.050000000000011</v>
      </c>
      <c r="AI99"/>
      <c r="AJ99" s="406">
        <f t="shared" ref="AJ99" si="179">(AJ98+AJ100)/2</f>
        <v>22.95</v>
      </c>
      <c r="AK99"/>
      <c r="AL99" s="406">
        <f t="shared" ref="AL99:AM99" si="180">(AL98+AL100)/2</f>
        <v>7.9</v>
      </c>
      <c r="AM99" s="407">
        <f t="shared" si="180"/>
        <v>2.0499999999999997E-2</v>
      </c>
      <c r="AN99"/>
      <c r="AO99" s="406">
        <f t="shared" ref="AO99:AQ99" si="181">(AO98+AO100)/2</f>
        <v>3.1</v>
      </c>
      <c r="AP99" s="405">
        <f t="shared" si="181"/>
        <v>54.47</v>
      </c>
      <c r="AQ99" s="407">
        <f t="shared" si="181"/>
        <v>0.65</v>
      </c>
      <c r="AR99"/>
      <c r="AS99"/>
      <c r="AT99"/>
      <c r="AU99"/>
      <c r="AV99" s="368">
        <f>(AV97+AV98)/2</f>
        <v>13.005500000000001</v>
      </c>
      <c r="AW99" s="368">
        <f>(AW97+AW98)/2</f>
        <v>11.808499999999999</v>
      </c>
      <c r="AX99"/>
      <c r="AY99"/>
      <c r="AZ99"/>
      <c r="BA99"/>
      <c r="BB99"/>
      <c r="BC99"/>
      <c r="BD99" s="405">
        <f t="shared" ref="BD99:BF99" si="182">(BD98+BD100)/2</f>
        <v>31.55</v>
      </c>
      <c r="BE99" s="405">
        <f t="shared" si="182"/>
        <v>4.0999999999999996</v>
      </c>
      <c r="BF99" s="405">
        <f t="shared" si="182"/>
        <v>11.4</v>
      </c>
    </row>
    <row r="100" spans="1:58" x14ac:dyDescent="0.25">
      <c r="A100" s="232">
        <v>39910</v>
      </c>
      <c r="B100" s="344">
        <v>5.75</v>
      </c>
      <c r="C100" s="345">
        <v>5.07</v>
      </c>
      <c r="D100"/>
      <c r="E100"/>
      <c r="F100"/>
      <c r="G100"/>
      <c r="H100" s="344">
        <v>6.68</v>
      </c>
      <c r="I100" s="344">
        <v>1.51</v>
      </c>
      <c r="J100"/>
      <c r="K100"/>
      <c r="L100"/>
      <c r="M100"/>
      <c r="N100" s="346">
        <v>33</v>
      </c>
      <c r="O100"/>
      <c r="P100"/>
      <c r="Q100"/>
      <c r="R100" s="346">
        <v>0</v>
      </c>
      <c r="S100" s="345">
        <v>0.35499999999999998</v>
      </c>
      <c r="T100"/>
      <c r="U100"/>
      <c r="V100" s="345">
        <v>0.14599999999999999</v>
      </c>
      <c r="W100" s="345">
        <v>0.88500000000000001</v>
      </c>
      <c r="X100"/>
      <c r="Y100"/>
      <c r="Z100"/>
      <c r="AA100"/>
      <c r="AB100"/>
      <c r="AC100" s="344">
        <v>35.4</v>
      </c>
      <c r="AD100"/>
      <c r="AE100"/>
      <c r="AF100"/>
      <c r="AG100"/>
      <c r="AH100" s="347">
        <v>70.900000000000006</v>
      </c>
      <c r="AI100"/>
      <c r="AJ100" s="347">
        <v>23.2</v>
      </c>
      <c r="AK100"/>
      <c r="AL100" s="347">
        <v>8.9</v>
      </c>
      <c r="AM100" s="427">
        <v>2.3E-2</v>
      </c>
      <c r="AN100"/>
      <c r="AO100" s="347">
        <v>3</v>
      </c>
      <c r="AP100" s="344">
        <v>73.66</v>
      </c>
      <c r="AQ100" s="344">
        <v>1.2</v>
      </c>
      <c r="AR100"/>
      <c r="AS100"/>
      <c r="AT100"/>
      <c r="AU100"/>
      <c r="AV100" s="368">
        <v>14.395</v>
      </c>
      <c r="AW100" s="368">
        <v>12.36</v>
      </c>
      <c r="AX100"/>
      <c r="AY100"/>
      <c r="AZ100"/>
      <c r="BA100"/>
      <c r="BB100"/>
      <c r="BC100"/>
      <c r="BD100" s="344">
        <v>32.39</v>
      </c>
      <c r="BE100" s="344">
        <v>4.0999999999999996</v>
      </c>
      <c r="BF100" s="344">
        <v>11.4</v>
      </c>
    </row>
    <row r="101" spans="1:58" x14ac:dyDescent="0.25">
      <c r="A101" s="232">
        <v>39911</v>
      </c>
      <c r="B101" s="344">
        <v>5.39</v>
      </c>
      <c r="C101" s="345">
        <v>5.03</v>
      </c>
      <c r="D101"/>
      <c r="E101"/>
      <c r="F101"/>
      <c r="G101"/>
      <c r="H101" s="344">
        <v>6.98</v>
      </c>
      <c r="I101" s="344">
        <v>1.46</v>
      </c>
      <c r="J101"/>
      <c r="K101"/>
      <c r="L101"/>
      <c r="M101"/>
      <c r="N101" s="346">
        <v>33</v>
      </c>
      <c r="O101"/>
      <c r="P101"/>
      <c r="Q101"/>
      <c r="R101" s="346">
        <v>0</v>
      </c>
      <c r="S101" s="345">
        <v>0.35299999999999998</v>
      </c>
      <c r="T101"/>
      <c r="U101"/>
      <c r="V101" s="345">
        <v>0.19900000000000001</v>
      </c>
      <c r="W101" s="345">
        <v>0.65</v>
      </c>
      <c r="X101"/>
      <c r="Y101"/>
      <c r="Z101"/>
      <c r="AA101"/>
      <c r="AB101"/>
      <c r="AC101" s="421">
        <v>36.200000000000003</v>
      </c>
      <c r="AD101"/>
      <c r="AE101"/>
      <c r="AF101"/>
      <c r="AG101"/>
      <c r="AH101" s="347">
        <v>72.400000000000006</v>
      </c>
      <c r="AI101"/>
      <c r="AJ101" s="347">
        <v>23.4</v>
      </c>
      <c r="AK101"/>
      <c r="AL101" s="347">
        <v>8.6</v>
      </c>
      <c r="AM101" s="345">
        <v>2.4E-2</v>
      </c>
      <c r="AN101"/>
      <c r="AO101" s="347">
        <v>3</v>
      </c>
      <c r="AP101" s="344">
        <v>66.260000000000005</v>
      </c>
      <c r="AQ101" s="344">
        <v>1.18</v>
      </c>
      <c r="AR101"/>
      <c r="AS101"/>
      <c r="AT101"/>
      <c r="AU101"/>
      <c r="AV101" s="368">
        <v>13.59</v>
      </c>
      <c r="AW101" s="368">
        <v>11.407999999999999</v>
      </c>
      <c r="AX101"/>
      <c r="AY101"/>
      <c r="AZ101"/>
      <c r="BA101"/>
      <c r="BB101"/>
      <c r="BC101"/>
      <c r="BD101" s="421">
        <v>30.98</v>
      </c>
      <c r="BE101" s="344">
        <v>4.0999999999999996</v>
      </c>
      <c r="BF101" s="344">
        <v>11.4</v>
      </c>
    </row>
    <row r="102" spans="1:58" x14ac:dyDescent="0.25">
      <c r="A102" s="232">
        <v>39912</v>
      </c>
      <c r="B102" s="413">
        <v>5.9</v>
      </c>
      <c r="C102" s="368">
        <v>5.38</v>
      </c>
      <c r="D102"/>
      <c r="E102"/>
      <c r="F102"/>
      <c r="G102"/>
      <c r="H102" s="344">
        <v>6.98</v>
      </c>
      <c r="I102" s="444">
        <v>1.59</v>
      </c>
      <c r="J102"/>
      <c r="K102"/>
      <c r="L102"/>
      <c r="M102"/>
      <c r="N102" s="346">
        <v>33</v>
      </c>
      <c r="O102"/>
      <c r="P102"/>
      <c r="Q102"/>
      <c r="R102" s="346">
        <v>0</v>
      </c>
      <c r="S102" s="248">
        <v>0.34699999999999998</v>
      </c>
      <c r="T102"/>
      <c r="U102"/>
      <c r="V102" s="427">
        <v>6.7000000000000004E-2</v>
      </c>
      <c r="W102" s="417">
        <v>0.59699999999999998</v>
      </c>
      <c r="X102"/>
      <c r="Y102"/>
      <c r="Z102"/>
      <c r="AA102"/>
      <c r="AB102"/>
      <c r="AC102" s="246">
        <v>34.799999999999997</v>
      </c>
      <c r="AD102"/>
      <c r="AE102"/>
      <c r="AF102"/>
      <c r="AG102"/>
      <c r="AH102" s="445">
        <v>69.599999999999994</v>
      </c>
      <c r="AI102"/>
      <c r="AJ102" s="445">
        <v>22.8</v>
      </c>
      <c r="AK102"/>
      <c r="AL102" s="445">
        <v>7.9</v>
      </c>
      <c r="AM102" s="427">
        <v>3.6999999999999998E-2</v>
      </c>
      <c r="AN102"/>
      <c r="AO102" s="424">
        <v>3.1</v>
      </c>
      <c r="AP102" s="422">
        <v>64.430000000000007</v>
      </c>
      <c r="AQ102" s="458">
        <v>0.56000000000000005</v>
      </c>
      <c r="AR102"/>
      <c r="AS102"/>
      <c r="AT102"/>
      <c r="AU102"/>
      <c r="AV102" s="368">
        <v>14.932</v>
      </c>
      <c r="AW102" s="368">
        <v>13.624000000000001</v>
      </c>
      <c r="AX102"/>
      <c r="AY102"/>
      <c r="AZ102"/>
      <c r="BA102"/>
      <c r="BB102"/>
      <c r="BC102"/>
      <c r="BD102" s="246">
        <v>29.91</v>
      </c>
      <c r="BE102" s="246">
        <v>4.0999999999999996</v>
      </c>
      <c r="BF102" s="246">
        <v>11.4</v>
      </c>
    </row>
    <row r="103" spans="1:58" x14ac:dyDescent="0.25">
      <c r="A103" s="232">
        <v>39913</v>
      </c>
      <c r="B103" s="344">
        <v>5.9</v>
      </c>
      <c r="C103" s="345">
        <v>5.41</v>
      </c>
      <c r="D103"/>
      <c r="E103"/>
      <c r="F103"/>
      <c r="G103"/>
      <c r="H103" s="344">
        <v>6.98</v>
      </c>
      <c r="I103" s="344">
        <v>1.57</v>
      </c>
      <c r="J103"/>
      <c r="K103"/>
      <c r="L103"/>
      <c r="M103"/>
      <c r="N103" s="346">
        <v>31</v>
      </c>
      <c r="O103"/>
      <c r="P103"/>
      <c r="Q103"/>
      <c r="R103" s="346">
        <v>0</v>
      </c>
      <c r="S103" s="345">
        <v>0.34599999999999997</v>
      </c>
      <c r="T103"/>
      <c r="U103"/>
      <c r="V103" s="345">
        <v>0.10100000000000001</v>
      </c>
      <c r="W103" s="345">
        <v>0.55700000000000005</v>
      </c>
      <c r="X103"/>
      <c r="Y103"/>
      <c r="Z103"/>
      <c r="AA103"/>
      <c r="AB103"/>
      <c r="AC103" s="344">
        <v>27.8</v>
      </c>
      <c r="AD103"/>
      <c r="AE103"/>
      <c r="AF103"/>
      <c r="AG103"/>
      <c r="AH103" s="347">
        <v>55.6</v>
      </c>
      <c r="AI103"/>
      <c r="AJ103" s="347">
        <v>23.6</v>
      </c>
      <c r="AK103"/>
      <c r="AL103" s="347">
        <v>7.2</v>
      </c>
      <c r="AM103" s="407">
        <f>(AM101+AM102)/2</f>
        <v>3.0499999999999999E-2</v>
      </c>
      <c r="AN103"/>
      <c r="AO103" s="431">
        <v>4</v>
      </c>
      <c r="AP103" s="344">
        <v>70.16</v>
      </c>
      <c r="AQ103" s="344">
        <v>0.94</v>
      </c>
      <c r="AR103"/>
      <c r="AS103"/>
      <c r="AT103"/>
      <c r="AU103"/>
      <c r="AV103" s="368">
        <v>13.912000000000001</v>
      </c>
      <c r="AW103" s="368">
        <v>12.715</v>
      </c>
      <c r="AX103"/>
      <c r="AY103"/>
      <c r="AZ103"/>
      <c r="BA103"/>
      <c r="BB103"/>
      <c r="BC103"/>
      <c r="BD103" s="421">
        <v>29.31</v>
      </c>
      <c r="BE103" s="344">
        <v>4.0999999999999996</v>
      </c>
      <c r="BF103" s="344">
        <v>11.4</v>
      </c>
    </row>
    <row r="104" spans="1:58" x14ac:dyDescent="0.25">
      <c r="A104" s="232">
        <v>39914</v>
      </c>
      <c r="B104" s="344">
        <v>5.88</v>
      </c>
      <c r="C104" s="345">
        <v>5.2</v>
      </c>
      <c r="D104"/>
      <c r="E104"/>
      <c r="F104"/>
      <c r="G104"/>
      <c r="H104" s="344">
        <v>6.83</v>
      </c>
      <c r="I104" s="344">
        <v>1.58</v>
      </c>
      <c r="J104"/>
      <c r="K104"/>
      <c r="L104"/>
      <c r="M104"/>
      <c r="N104" s="346">
        <v>33</v>
      </c>
      <c r="O104"/>
      <c r="P104"/>
      <c r="Q104"/>
      <c r="R104" s="346">
        <v>0</v>
      </c>
      <c r="S104" s="345">
        <v>0.34799999999999998</v>
      </c>
      <c r="T104"/>
      <c r="U104"/>
      <c r="V104" s="345">
        <v>9.6000000000000002E-2</v>
      </c>
      <c r="W104" s="345">
        <v>0.53600000000000003</v>
      </c>
      <c r="X104"/>
      <c r="Y104"/>
      <c r="Z104"/>
      <c r="AA104"/>
      <c r="AB104"/>
      <c r="AC104" s="344">
        <v>33.299999999999997</v>
      </c>
      <c r="AD104"/>
      <c r="AE104"/>
      <c r="AF104"/>
      <c r="AG104"/>
      <c r="AH104" s="347">
        <v>66.599999999999994</v>
      </c>
      <c r="AI104"/>
      <c r="AJ104" s="347">
        <v>23.9</v>
      </c>
      <c r="AK104"/>
      <c r="AL104" s="347">
        <v>6.9</v>
      </c>
      <c r="AM104" s="345">
        <v>3.5999999999999997E-2</v>
      </c>
      <c r="AN104"/>
      <c r="AO104" s="431">
        <v>3</v>
      </c>
      <c r="AP104" s="344">
        <v>70.34</v>
      </c>
      <c r="AQ104" s="344">
        <v>0.91</v>
      </c>
      <c r="AR104"/>
      <c r="AS104"/>
      <c r="AT104"/>
      <c r="AU104"/>
      <c r="AV104" s="368">
        <v>13.996</v>
      </c>
      <c r="AW104" s="368">
        <v>12.811</v>
      </c>
      <c r="AX104"/>
      <c r="AY104"/>
      <c r="AZ104"/>
      <c r="BA104"/>
      <c r="BB104"/>
      <c r="BC104"/>
      <c r="BD104" s="421">
        <v>29.33</v>
      </c>
      <c r="BE104" s="344">
        <v>4.0999999999999996</v>
      </c>
      <c r="BF104" s="344">
        <v>11.4</v>
      </c>
    </row>
    <row r="105" spans="1:58" x14ac:dyDescent="0.25">
      <c r="A105" s="232">
        <v>39915</v>
      </c>
      <c r="B105" s="344">
        <v>6.05</v>
      </c>
      <c r="C105" s="345">
        <v>5.05</v>
      </c>
      <c r="D105"/>
      <c r="E105"/>
      <c r="F105"/>
      <c r="G105"/>
      <c r="H105" s="344">
        <v>6.71</v>
      </c>
      <c r="I105" s="344">
        <v>1.36</v>
      </c>
      <c r="J105"/>
      <c r="K105"/>
      <c r="L105"/>
      <c r="M105"/>
      <c r="N105" s="346">
        <v>44</v>
      </c>
      <c r="O105"/>
      <c r="P105"/>
      <c r="Q105"/>
      <c r="R105" s="346">
        <v>0</v>
      </c>
      <c r="S105" s="345">
        <v>0.35499999999999998</v>
      </c>
      <c r="T105"/>
      <c r="U105"/>
      <c r="V105" s="345">
        <v>0.10100000000000001</v>
      </c>
      <c r="W105" s="345">
        <v>0.58399999999999996</v>
      </c>
      <c r="X105"/>
      <c r="Y105"/>
      <c r="Z105"/>
      <c r="AA105"/>
      <c r="AB105"/>
      <c r="AC105" s="344">
        <v>34.1</v>
      </c>
      <c r="AD105"/>
      <c r="AE105"/>
      <c r="AF105"/>
      <c r="AG105"/>
      <c r="AH105" s="347">
        <v>68.2</v>
      </c>
      <c r="AI105"/>
      <c r="AJ105" s="347">
        <v>21.8</v>
      </c>
      <c r="AK105"/>
      <c r="AL105" s="347">
        <v>7.1</v>
      </c>
      <c r="AM105" s="345">
        <v>5.6000000000000001E-2</v>
      </c>
      <c r="AN105"/>
      <c r="AO105" s="347">
        <v>2.9</v>
      </c>
      <c r="AP105" s="344">
        <v>67.58</v>
      </c>
      <c r="AQ105" s="344">
        <v>1.04</v>
      </c>
      <c r="AR105"/>
      <c r="AS105"/>
      <c r="AT105"/>
      <c r="AU105"/>
      <c r="AV105" s="368">
        <v>14</v>
      </c>
      <c r="AW105" s="368">
        <v>12.78</v>
      </c>
      <c r="AX105"/>
      <c r="AY105"/>
      <c r="AZ105"/>
      <c r="BA105"/>
      <c r="BB105"/>
      <c r="BC105"/>
      <c r="BD105" s="344">
        <v>29.52</v>
      </c>
      <c r="BE105" s="344">
        <v>4.0999999999999996</v>
      </c>
      <c r="BF105" s="344">
        <v>11.6</v>
      </c>
    </row>
    <row r="106" spans="1:58" x14ac:dyDescent="0.25">
      <c r="A106" s="232">
        <v>39916</v>
      </c>
      <c r="B106" s="405">
        <f t="shared" ref="B106" si="183">(B105+B107)/2</f>
        <v>6.07</v>
      </c>
      <c r="C106" s="407">
        <f>(C105+C107)/2</f>
        <v>5.24</v>
      </c>
      <c r="D106"/>
      <c r="E106"/>
      <c r="F106"/>
      <c r="G106"/>
      <c r="H106" s="405">
        <f>(H105+H107)/2</f>
        <v>6.84</v>
      </c>
      <c r="I106" s="344">
        <v>1.4</v>
      </c>
      <c r="J106"/>
      <c r="K106"/>
      <c r="L106"/>
      <c r="M106"/>
      <c r="N106" s="451">
        <f t="shared" ref="N106" si="184">(N105+N107)/2</f>
        <v>43</v>
      </c>
      <c r="O106"/>
      <c r="P106"/>
      <c r="Q106"/>
      <c r="R106" s="451">
        <f t="shared" ref="R106" si="185">(R105+R107)/2</f>
        <v>0</v>
      </c>
      <c r="S106" s="407">
        <f>(S105+S107)/2</f>
        <v>0.35099999999999998</v>
      </c>
      <c r="T106"/>
      <c r="U106"/>
      <c r="V106" s="407">
        <f t="shared" ref="V106:W106" si="186">(V105+V107)/2</f>
        <v>8.5000000000000006E-2</v>
      </c>
      <c r="W106" s="407">
        <f t="shared" si="186"/>
        <v>0.54649999999999999</v>
      </c>
      <c r="X106"/>
      <c r="Y106"/>
      <c r="Z106"/>
      <c r="AA106"/>
      <c r="AB106"/>
      <c r="AC106" s="405">
        <f t="shared" ref="AC106" si="187">(AC105+AC107)/2</f>
        <v>33.900000000000006</v>
      </c>
      <c r="AD106"/>
      <c r="AE106"/>
      <c r="AF106"/>
      <c r="AG106"/>
      <c r="AH106" s="406">
        <f t="shared" ref="AH106" si="188">(AH105+AH107)/2</f>
        <v>67.800000000000011</v>
      </c>
      <c r="AI106"/>
      <c r="AJ106" s="406">
        <f t="shared" ref="AJ106" si="189">(AJ105+AJ107)/2</f>
        <v>22.05</v>
      </c>
      <c r="AK106"/>
      <c r="AL106" s="406">
        <f t="shared" ref="AL106:AM106" si="190">(AL105+AL107)/2</f>
        <v>6.9499999999999993</v>
      </c>
      <c r="AM106" s="407">
        <f t="shared" si="190"/>
        <v>5.8499999999999996E-2</v>
      </c>
      <c r="AN106"/>
      <c r="AO106" s="406">
        <f t="shared" ref="AO106" si="191">(AO105+AO107)/2</f>
        <v>2.95</v>
      </c>
      <c r="AP106" s="344">
        <v>66.989999999999995</v>
      </c>
      <c r="AQ106" s="344">
        <v>1.08</v>
      </c>
      <c r="AR106"/>
      <c r="AS106"/>
      <c r="AT106"/>
      <c r="AU106"/>
      <c r="AV106" s="368">
        <v>13.55</v>
      </c>
      <c r="AW106" s="368">
        <v>12.279</v>
      </c>
      <c r="AX106"/>
      <c r="AY106"/>
      <c r="AZ106"/>
      <c r="BA106"/>
      <c r="BB106"/>
      <c r="BC106"/>
      <c r="BD106" s="405">
        <f>(BD105+BD107)/2</f>
        <v>28.84</v>
      </c>
      <c r="BE106" s="344">
        <v>4.0999999999999996</v>
      </c>
      <c r="BF106" s="344">
        <v>11.6</v>
      </c>
    </row>
    <row r="107" spans="1:58" x14ac:dyDescent="0.25">
      <c r="A107" s="232">
        <v>39917</v>
      </c>
      <c r="B107" s="344">
        <v>6.09</v>
      </c>
      <c r="C107" s="345">
        <v>5.43</v>
      </c>
      <c r="D107"/>
      <c r="E107"/>
      <c r="F107"/>
      <c r="G107"/>
      <c r="H107" s="344">
        <v>6.97</v>
      </c>
      <c r="I107" s="344">
        <v>1.46</v>
      </c>
      <c r="J107"/>
      <c r="K107"/>
      <c r="L107"/>
      <c r="M107"/>
      <c r="N107" s="346">
        <v>42</v>
      </c>
      <c r="O107"/>
      <c r="P107"/>
      <c r="Q107"/>
      <c r="R107" s="346">
        <v>0</v>
      </c>
      <c r="S107" s="345">
        <v>0.34699999999999998</v>
      </c>
      <c r="T107"/>
      <c r="U107"/>
      <c r="V107" s="345">
        <v>6.9000000000000006E-2</v>
      </c>
      <c r="W107" s="345">
        <v>0.50900000000000001</v>
      </c>
      <c r="X107"/>
      <c r="Y107"/>
      <c r="Z107"/>
      <c r="AA107"/>
      <c r="AB107"/>
      <c r="AC107" s="344">
        <v>33.700000000000003</v>
      </c>
      <c r="AD107"/>
      <c r="AE107"/>
      <c r="AF107"/>
      <c r="AG107"/>
      <c r="AH107" s="347">
        <v>67.400000000000006</v>
      </c>
      <c r="AI107"/>
      <c r="AJ107" s="347">
        <v>22.3</v>
      </c>
      <c r="AK107"/>
      <c r="AL107" s="347">
        <v>6.8</v>
      </c>
      <c r="AM107" s="345">
        <v>6.0999999999999999E-2</v>
      </c>
      <c r="AN107"/>
      <c r="AO107" s="347">
        <v>3</v>
      </c>
      <c r="AP107" s="344">
        <v>74.31</v>
      </c>
      <c r="AQ107" s="344">
        <v>1.21</v>
      </c>
      <c r="AR107"/>
      <c r="AS107"/>
      <c r="AT107"/>
      <c r="AU107"/>
      <c r="AV107" s="368">
        <v>14.707000000000001</v>
      </c>
      <c r="AW107" s="368">
        <v>12.648</v>
      </c>
      <c r="AX107"/>
      <c r="AY107"/>
      <c r="AZ107"/>
      <c r="BA107"/>
      <c r="BB107"/>
      <c r="BC107"/>
      <c r="BD107" s="344">
        <v>28.16</v>
      </c>
      <c r="BE107" s="344">
        <v>4.0999999999999996</v>
      </c>
      <c r="BF107" s="344">
        <v>11.6</v>
      </c>
    </row>
    <row r="108" spans="1:58" x14ac:dyDescent="0.25">
      <c r="A108" s="232">
        <v>39918</v>
      </c>
      <c r="B108" s="344">
        <v>6.04</v>
      </c>
      <c r="C108" s="345">
        <v>5.41</v>
      </c>
      <c r="D108"/>
      <c r="E108"/>
      <c r="F108"/>
      <c r="G108"/>
      <c r="H108" s="344">
        <v>6.98</v>
      </c>
      <c r="I108" s="344">
        <v>1.36</v>
      </c>
      <c r="J108"/>
      <c r="K108"/>
      <c r="L108"/>
      <c r="M108"/>
      <c r="N108" s="346">
        <v>36</v>
      </c>
      <c r="O108"/>
      <c r="P108"/>
      <c r="Q108"/>
      <c r="R108" s="346">
        <v>0</v>
      </c>
      <c r="S108" s="345">
        <v>0.34699999999999998</v>
      </c>
      <c r="T108"/>
      <c r="U108"/>
      <c r="V108" s="345">
        <v>0.57999999999999996</v>
      </c>
      <c r="W108" s="345">
        <v>0.55700000000000005</v>
      </c>
      <c r="X108"/>
      <c r="Y108"/>
      <c r="Z108"/>
      <c r="AA108"/>
      <c r="AB108"/>
      <c r="AC108" s="344">
        <v>34.200000000000003</v>
      </c>
      <c r="AD108"/>
      <c r="AE108"/>
      <c r="AF108"/>
      <c r="AG108"/>
      <c r="AH108" s="347">
        <v>68.400000000000006</v>
      </c>
      <c r="AI108"/>
      <c r="AJ108" s="347">
        <v>24.5</v>
      </c>
      <c r="AK108"/>
      <c r="AL108" s="347">
        <v>7.4</v>
      </c>
      <c r="AM108" s="345">
        <v>7.8E-2</v>
      </c>
      <c r="AN108"/>
      <c r="AO108" s="347">
        <v>3.1</v>
      </c>
      <c r="AP108" s="344">
        <v>66.02</v>
      </c>
      <c r="AQ108" s="344">
        <v>1.3</v>
      </c>
      <c r="AR108"/>
      <c r="AS108"/>
      <c r="AT108"/>
      <c r="AU108"/>
      <c r="AV108" s="368">
        <v>13.516999999999999</v>
      </c>
      <c r="AW108" s="368">
        <v>11.257999999999999</v>
      </c>
      <c r="AX108"/>
      <c r="AY108"/>
      <c r="AZ108"/>
      <c r="BA108"/>
      <c r="BB108"/>
      <c r="BC108"/>
      <c r="BD108" s="344">
        <v>29.72</v>
      </c>
      <c r="BE108" s="344">
        <v>4.0999999999999996</v>
      </c>
      <c r="BF108" s="344">
        <v>11.6</v>
      </c>
    </row>
    <row r="109" spans="1:58" x14ac:dyDescent="0.25">
      <c r="A109" s="232">
        <v>39919</v>
      </c>
      <c r="B109" s="344">
        <v>5.72</v>
      </c>
      <c r="C109" s="368">
        <v>5.47</v>
      </c>
      <c r="D109"/>
      <c r="E109"/>
      <c r="F109"/>
      <c r="G109"/>
      <c r="H109" s="344">
        <v>6.89</v>
      </c>
      <c r="I109" s="344">
        <v>1.38</v>
      </c>
      <c r="J109"/>
      <c r="K109"/>
      <c r="L109"/>
      <c r="M109"/>
      <c r="N109" s="346">
        <v>27</v>
      </c>
      <c r="O109"/>
      <c r="P109"/>
      <c r="Q109"/>
      <c r="R109" s="346">
        <v>0</v>
      </c>
      <c r="S109" s="345">
        <v>0.35199999999999998</v>
      </c>
      <c r="T109"/>
      <c r="U109"/>
      <c r="V109" s="345">
        <v>6.9000000000000006E-2</v>
      </c>
      <c r="W109" s="345">
        <v>0.51100000000000001</v>
      </c>
      <c r="X109"/>
      <c r="Y109"/>
      <c r="Z109"/>
      <c r="AA109"/>
      <c r="AB109"/>
      <c r="AC109" s="344">
        <v>34.700000000000003</v>
      </c>
      <c r="AD109"/>
      <c r="AE109"/>
      <c r="AF109"/>
      <c r="AG109"/>
      <c r="AH109" s="347">
        <v>69.400000000000006</v>
      </c>
      <c r="AI109"/>
      <c r="AJ109" s="347">
        <v>24.1</v>
      </c>
      <c r="AK109"/>
      <c r="AL109" s="347">
        <v>7.1</v>
      </c>
      <c r="AM109" s="345">
        <v>6.3E-2</v>
      </c>
      <c r="AN109"/>
      <c r="AO109" s="347">
        <v>3</v>
      </c>
      <c r="AP109" s="344">
        <v>68.38</v>
      </c>
      <c r="AQ109" s="344">
        <v>1.24</v>
      </c>
      <c r="AR109"/>
      <c r="AS109"/>
      <c r="AT109"/>
      <c r="AU109"/>
      <c r="AV109" s="368">
        <v>13.224</v>
      </c>
      <c r="AW109" s="368">
        <v>11.86</v>
      </c>
      <c r="AX109"/>
      <c r="AY109"/>
      <c r="AZ109"/>
      <c r="BA109"/>
      <c r="BB109"/>
      <c r="BC109"/>
      <c r="BD109" s="344">
        <v>29.58</v>
      </c>
      <c r="BE109" s="344">
        <v>4.0999999999999996</v>
      </c>
      <c r="BF109" s="344">
        <v>11.6</v>
      </c>
    </row>
    <row r="110" spans="1:58" x14ac:dyDescent="0.25">
      <c r="A110" s="232">
        <v>39920</v>
      </c>
      <c r="B110" s="344">
        <v>5.72</v>
      </c>
      <c r="C110" s="345">
        <v>5.03</v>
      </c>
      <c r="D110"/>
      <c r="E110"/>
      <c r="F110"/>
      <c r="G110"/>
      <c r="H110" s="344">
        <v>6.37</v>
      </c>
      <c r="I110" s="344">
        <v>1.36</v>
      </c>
      <c r="J110"/>
      <c r="K110"/>
      <c r="L110"/>
      <c r="M110"/>
      <c r="N110" s="346">
        <v>43</v>
      </c>
      <c r="O110"/>
      <c r="P110"/>
      <c r="Q110"/>
      <c r="R110" s="346">
        <v>0</v>
      </c>
      <c r="S110" s="345">
        <v>0.46500000000000002</v>
      </c>
      <c r="T110"/>
      <c r="U110"/>
      <c r="V110" s="345">
        <v>9.0999999999999998E-2</v>
      </c>
      <c r="W110" s="345">
        <v>0.73099999999999998</v>
      </c>
      <c r="X110"/>
      <c r="Y110"/>
      <c r="Z110"/>
      <c r="AA110"/>
      <c r="AB110"/>
      <c r="AC110" s="344">
        <v>39.200000000000003</v>
      </c>
      <c r="AD110"/>
      <c r="AE110"/>
      <c r="AF110"/>
      <c r="AG110"/>
      <c r="AH110" s="347">
        <v>78.400000000000006</v>
      </c>
      <c r="AI110"/>
      <c r="AJ110" s="347">
        <v>24.1</v>
      </c>
      <c r="AK110"/>
      <c r="AL110" s="347">
        <v>6.9</v>
      </c>
      <c r="AM110" s="345">
        <v>5.2999999999999999E-2</v>
      </c>
      <c r="AN110"/>
      <c r="AO110" s="347">
        <v>2.5</v>
      </c>
      <c r="AP110" s="344">
        <v>72.77</v>
      </c>
      <c r="AQ110" s="344">
        <v>1.24</v>
      </c>
      <c r="AR110"/>
      <c r="AS110"/>
      <c r="AT110"/>
      <c r="AU110"/>
      <c r="AV110" s="368">
        <v>13.94</v>
      </c>
      <c r="AW110" s="368">
        <v>12.71</v>
      </c>
      <c r="AX110"/>
      <c r="AY110"/>
      <c r="AZ110"/>
      <c r="BA110"/>
      <c r="BB110"/>
      <c r="BC110"/>
      <c r="BD110" s="344">
        <v>29.23</v>
      </c>
      <c r="BE110" s="344">
        <v>4.0999999999999996</v>
      </c>
      <c r="BF110" s="344">
        <v>11.6</v>
      </c>
    </row>
    <row r="111" spans="1:58" x14ac:dyDescent="0.25">
      <c r="A111" s="232">
        <v>39921</v>
      </c>
      <c r="B111" s="344">
        <v>5.53</v>
      </c>
      <c r="C111" s="345">
        <v>4.9800000000000004</v>
      </c>
      <c r="D111"/>
      <c r="E111"/>
      <c r="F111"/>
      <c r="G111"/>
      <c r="H111" s="344">
        <v>6.9</v>
      </c>
      <c r="I111" s="344">
        <v>1.4</v>
      </c>
      <c r="J111"/>
      <c r="K111"/>
      <c r="L111"/>
      <c r="M111"/>
      <c r="N111" s="346">
        <v>44</v>
      </c>
      <c r="O111"/>
      <c r="P111"/>
      <c r="Q111"/>
      <c r="R111" s="346">
        <v>0</v>
      </c>
      <c r="S111" s="345">
        <v>0.48299999999999998</v>
      </c>
      <c r="T111"/>
      <c r="U111"/>
      <c r="V111" s="345">
        <v>8.6999999999999994E-2</v>
      </c>
      <c r="W111" s="345">
        <v>0.748</v>
      </c>
      <c r="X111"/>
      <c r="Y111"/>
      <c r="Z111"/>
      <c r="AA111"/>
      <c r="AB111"/>
      <c r="AC111" s="344">
        <v>37.799999999999997</v>
      </c>
      <c r="AD111"/>
      <c r="AE111"/>
      <c r="AF111"/>
      <c r="AG111"/>
      <c r="AH111" s="347">
        <v>77.099999999999994</v>
      </c>
      <c r="AI111"/>
      <c r="AJ111" s="347">
        <v>21.7</v>
      </c>
      <c r="AK111"/>
      <c r="AL111" s="347">
        <v>9.5</v>
      </c>
      <c r="AM111" s="345">
        <v>0.01</v>
      </c>
      <c r="AN111"/>
      <c r="AO111" s="347">
        <v>2.7</v>
      </c>
      <c r="AP111" s="344">
        <v>67.959999999999994</v>
      </c>
      <c r="AQ111" s="344">
        <v>1.1499999999999999</v>
      </c>
      <c r="AR111"/>
      <c r="AS111"/>
      <c r="AT111"/>
      <c r="AU111"/>
      <c r="AV111" s="368">
        <v>13.287000000000001</v>
      </c>
      <c r="AW111" s="368">
        <v>12.113</v>
      </c>
      <c r="AX111"/>
      <c r="AY111"/>
      <c r="AZ111"/>
      <c r="BA111"/>
      <c r="BB111"/>
      <c r="BC111"/>
      <c r="BD111" s="344">
        <v>29.57</v>
      </c>
      <c r="BE111" s="344">
        <v>4.0999999999999996</v>
      </c>
      <c r="BF111" s="344">
        <v>12</v>
      </c>
    </row>
    <row r="112" spans="1:58" x14ac:dyDescent="0.25">
      <c r="A112" s="232">
        <v>39922</v>
      </c>
      <c r="B112" s="344">
        <v>5.37</v>
      </c>
      <c r="C112" s="345">
        <v>5.37</v>
      </c>
      <c r="D112"/>
      <c r="E112"/>
      <c r="F112"/>
      <c r="G112"/>
      <c r="H112" s="344">
        <v>6.82</v>
      </c>
      <c r="I112" s="344">
        <v>1.44</v>
      </c>
      <c r="J112"/>
      <c r="K112"/>
      <c r="L112"/>
      <c r="M112"/>
      <c r="N112" s="346">
        <v>44</v>
      </c>
      <c r="O112"/>
      <c r="P112"/>
      <c r="Q112"/>
      <c r="R112" s="346">
        <v>0</v>
      </c>
      <c r="S112" s="345">
        <v>0.46500000000000002</v>
      </c>
      <c r="T112"/>
      <c r="U112"/>
      <c r="V112" s="345">
        <v>0.1</v>
      </c>
      <c r="W112" s="345">
        <v>0.73099999999999998</v>
      </c>
      <c r="X112"/>
      <c r="Y112"/>
      <c r="Z112"/>
      <c r="AA112"/>
      <c r="AB112"/>
      <c r="AC112" s="344">
        <v>36.200000000000003</v>
      </c>
      <c r="AD112"/>
      <c r="AE112"/>
      <c r="AF112"/>
      <c r="AG112"/>
      <c r="AH112" s="347">
        <v>72.5</v>
      </c>
      <c r="AI112"/>
      <c r="AJ112" s="347">
        <v>22.8</v>
      </c>
      <c r="AK112"/>
      <c r="AL112" s="347">
        <v>9.1999999999999993</v>
      </c>
      <c r="AM112" s="345">
        <v>1.2E-2</v>
      </c>
      <c r="AN112"/>
      <c r="AO112" s="347">
        <v>2.8</v>
      </c>
      <c r="AP112" s="344">
        <v>70.56</v>
      </c>
      <c r="AQ112" s="344">
        <v>1.1200000000000001</v>
      </c>
      <c r="AR112"/>
      <c r="AS112"/>
      <c r="AT112"/>
      <c r="AU112"/>
      <c r="AV112" s="368">
        <v>13.71</v>
      </c>
      <c r="AW112" s="368">
        <v>12.52</v>
      </c>
      <c r="AX112"/>
      <c r="AY112"/>
      <c r="AZ112"/>
      <c r="BA112"/>
      <c r="BB112"/>
      <c r="BC112"/>
      <c r="BD112" s="344">
        <v>29.34</v>
      </c>
      <c r="BE112" s="344">
        <v>4.0999999999999996</v>
      </c>
      <c r="BF112" s="344">
        <v>12</v>
      </c>
    </row>
    <row r="113" spans="1:58" x14ac:dyDescent="0.25">
      <c r="A113" s="232">
        <v>39923</v>
      </c>
      <c r="B113" s="405">
        <f t="shared" ref="B113:C113" si="192">(B112+B114)/2</f>
        <v>5.54</v>
      </c>
      <c r="C113" s="407">
        <f t="shared" si="192"/>
        <v>5.2050000000000001</v>
      </c>
      <c r="D113"/>
      <c r="E113"/>
      <c r="F113"/>
      <c r="G113"/>
      <c r="H113" s="405">
        <f t="shared" ref="H113:I113" si="193">(H112+H114)/2</f>
        <v>6.9649999999999999</v>
      </c>
      <c r="I113" s="405">
        <f t="shared" si="193"/>
        <v>1.5150000000000001</v>
      </c>
      <c r="J113"/>
      <c r="K113"/>
      <c r="L113"/>
      <c r="M113"/>
      <c r="N113" s="451">
        <f t="shared" ref="N113" si="194">(N112+N114)/2</f>
        <v>43</v>
      </c>
      <c r="O113"/>
      <c r="P113"/>
      <c r="Q113"/>
      <c r="R113" s="451">
        <f t="shared" ref="R113:S113" si="195">(R112+R114)/2</f>
        <v>0</v>
      </c>
      <c r="S113" s="407">
        <f t="shared" si="195"/>
        <v>0.42349999999999999</v>
      </c>
      <c r="T113"/>
      <c r="U113"/>
      <c r="V113" s="407">
        <f t="shared" ref="V113:W113" si="196">(V112+V114)/2</f>
        <v>9.7000000000000003E-2</v>
      </c>
      <c r="W113" s="407">
        <f t="shared" si="196"/>
        <v>0.71350000000000002</v>
      </c>
      <c r="X113"/>
      <c r="Y113"/>
      <c r="Z113"/>
      <c r="AA113"/>
      <c r="AB113"/>
      <c r="AC113" s="405">
        <f t="shared" ref="AC113" si="197">(AC112+AC114)/2</f>
        <v>35.400000000000006</v>
      </c>
      <c r="AD113"/>
      <c r="AE113"/>
      <c r="AF113"/>
      <c r="AG113"/>
      <c r="AH113" s="406">
        <f t="shared" ref="AH113" si="198">(AH112+AH114)/2</f>
        <v>70.849999999999994</v>
      </c>
      <c r="AI113"/>
      <c r="AJ113" s="406">
        <f t="shared" ref="AJ113" si="199">(AJ112+AJ114)/2</f>
        <v>23.05</v>
      </c>
      <c r="AK113"/>
      <c r="AL113" s="406">
        <f t="shared" ref="AL113:AM113" si="200">(AL112+AL114)/2</f>
        <v>8.3999999999999986</v>
      </c>
      <c r="AM113" s="407">
        <f t="shared" si="200"/>
        <v>2.4E-2</v>
      </c>
      <c r="AN113"/>
      <c r="AO113" s="406">
        <f t="shared" ref="AO113:AQ113" si="201">(AO112+AO114)/2</f>
        <v>2.7</v>
      </c>
      <c r="AP113" s="405">
        <f t="shared" si="201"/>
        <v>72.115000000000009</v>
      </c>
      <c r="AQ113" s="407">
        <f t="shared" si="201"/>
        <v>1.3</v>
      </c>
      <c r="AR113"/>
      <c r="AS113"/>
      <c r="AT113"/>
      <c r="AU113"/>
      <c r="AV113" s="368">
        <f>(AV111+AV112)/2</f>
        <v>13.4985</v>
      </c>
      <c r="AW113" s="368">
        <f>(AW111+AW112)/2</f>
        <v>12.3165</v>
      </c>
      <c r="AX113"/>
      <c r="AY113"/>
      <c r="AZ113"/>
      <c r="BA113"/>
      <c r="BB113"/>
      <c r="BC113"/>
      <c r="BD113" s="405">
        <f t="shared" ref="BD113:BF113" si="202">(BD112+BD114)/2</f>
        <v>29.725000000000001</v>
      </c>
      <c r="BE113" s="405">
        <f t="shared" si="202"/>
        <v>4.0999999999999996</v>
      </c>
      <c r="BF113" s="405">
        <f t="shared" si="202"/>
        <v>12</v>
      </c>
    </row>
    <row r="114" spans="1:58" x14ac:dyDescent="0.25">
      <c r="A114" s="232">
        <v>39924</v>
      </c>
      <c r="B114" s="344">
        <v>5.71</v>
      </c>
      <c r="C114" s="345">
        <v>5.04</v>
      </c>
      <c r="D114"/>
      <c r="E114"/>
      <c r="F114"/>
      <c r="G114"/>
      <c r="H114" s="344">
        <v>7.11</v>
      </c>
      <c r="I114" s="344">
        <v>1.59</v>
      </c>
      <c r="J114"/>
      <c r="K114"/>
      <c r="L114"/>
      <c r="M114"/>
      <c r="N114" s="346">
        <v>42</v>
      </c>
      <c r="O114"/>
      <c r="P114"/>
      <c r="Q114"/>
      <c r="R114" s="346">
        <v>0</v>
      </c>
      <c r="S114" s="345">
        <v>0.38200000000000001</v>
      </c>
      <c r="T114"/>
      <c r="U114"/>
      <c r="V114" s="345">
        <v>9.4E-2</v>
      </c>
      <c r="W114" s="345">
        <v>0.69599999999999995</v>
      </c>
      <c r="X114"/>
      <c r="Y114"/>
      <c r="Z114"/>
      <c r="AA114"/>
      <c r="AB114"/>
      <c r="AC114" s="344">
        <v>34.6</v>
      </c>
      <c r="AD114"/>
      <c r="AE114"/>
      <c r="AF114"/>
      <c r="AG114"/>
      <c r="AH114" s="347">
        <v>69.2</v>
      </c>
      <c r="AI114"/>
      <c r="AJ114" s="347">
        <v>23.3</v>
      </c>
      <c r="AK114"/>
      <c r="AL114" s="347">
        <v>7.6</v>
      </c>
      <c r="AM114" s="345">
        <v>3.5999999999999997E-2</v>
      </c>
      <c r="AN114"/>
      <c r="AO114" s="347">
        <v>2.6</v>
      </c>
      <c r="AP114" s="344">
        <v>73.67</v>
      </c>
      <c r="AQ114" s="344">
        <v>1.48</v>
      </c>
      <c r="AR114"/>
      <c r="AS114"/>
      <c r="AT114"/>
      <c r="AU114"/>
      <c r="AV114" s="368">
        <v>14.101000000000001</v>
      </c>
      <c r="AW114" s="368">
        <v>12.067</v>
      </c>
      <c r="AX114"/>
      <c r="AY114"/>
      <c r="AZ114"/>
      <c r="BA114"/>
      <c r="BB114"/>
      <c r="BC114"/>
      <c r="BD114" s="344">
        <v>30.11</v>
      </c>
      <c r="BE114" s="344">
        <v>4.0999999999999996</v>
      </c>
      <c r="BF114" s="344">
        <v>12</v>
      </c>
    </row>
    <row r="115" spans="1:58" x14ac:dyDescent="0.25">
      <c r="A115" s="232">
        <v>39925</v>
      </c>
      <c r="B115" s="344">
        <v>5.63</v>
      </c>
      <c r="C115" s="345">
        <v>5</v>
      </c>
      <c r="D115"/>
      <c r="E115"/>
      <c r="F115"/>
      <c r="G115"/>
      <c r="H115" s="344">
        <v>6.81</v>
      </c>
      <c r="I115" s="344">
        <v>1.52</v>
      </c>
      <c r="J115"/>
      <c r="K115"/>
      <c r="L115"/>
      <c r="M115"/>
      <c r="N115" s="346">
        <v>44</v>
      </c>
      <c r="O115"/>
      <c r="P115"/>
      <c r="Q115"/>
      <c r="R115" s="346">
        <v>0</v>
      </c>
      <c r="S115" s="345">
        <v>0.38200000000000001</v>
      </c>
      <c r="T115"/>
      <c r="U115"/>
      <c r="V115" s="345">
        <v>0.104</v>
      </c>
      <c r="W115" s="345">
        <v>0.72299999999999998</v>
      </c>
      <c r="X115"/>
      <c r="Y115"/>
      <c r="Z115"/>
      <c r="AA115"/>
      <c r="AB115"/>
      <c r="AC115" s="344">
        <v>36.1</v>
      </c>
      <c r="AD115"/>
      <c r="AE115"/>
      <c r="AF115"/>
      <c r="AG115"/>
      <c r="AH115" s="347">
        <v>72.2</v>
      </c>
      <c r="AI115"/>
      <c r="AJ115" s="347">
        <v>23.9</v>
      </c>
      <c r="AK115"/>
      <c r="AL115" s="347">
        <v>6.2</v>
      </c>
      <c r="AM115" s="345">
        <v>3.7999999999999999E-2</v>
      </c>
      <c r="AN115"/>
      <c r="AO115" s="347">
        <v>2.7</v>
      </c>
      <c r="AP115" s="344">
        <v>70.56</v>
      </c>
      <c r="AQ115" s="344">
        <v>0.92</v>
      </c>
      <c r="AR115"/>
      <c r="AS115"/>
      <c r="AT115"/>
      <c r="AU115"/>
      <c r="AV115" s="368">
        <v>13.36</v>
      </c>
      <c r="AW115" s="368">
        <v>13.15</v>
      </c>
      <c r="AX115"/>
      <c r="AY115"/>
      <c r="AZ115"/>
      <c r="BA115"/>
      <c r="BB115"/>
      <c r="BC115"/>
      <c r="BD115" s="344">
        <v>29.43</v>
      </c>
      <c r="BE115" s="344">
        <v>4.0999999999999996</v>
      </c>
      <c r="BF115" s="344">
        <v>12</v>
      </c>
    </row>
    <row r="116" spans="1:58" x14ac:dyDescent="0.25">
      <c r="A116" s="232">
        <v>39926</v>
      </c>
      <c r="B116" s="344">
        <v>5.81</v>
      </c>
      <c r="C116" s="368">
        <v>5.13</v>
      </c>
      <c r="D116"/>
      <c r="E116"/>
      <c r="F116"/>
      <c r="G116"/>
      <c r="H116" s="344">
        <v>7.32</v>
      </c>
      <c r="I116" s="344">
        <v>1.44</v>
      </c>
      <c r="J116"/>
      <c r="K116"/>
      <c r="L116"/>
      <c r="M116"/>
      <c r="N116" s="346">
        <v>37</v>
      </c>
      <c r="O116"/>
      <c r="P116"/>
      <c r="Q116"/>
      <c r="R116" s="346">
        <v>0</v>
      </c>
      <c r="S116" s="345">
        <v>0.38</v>
      </c>
      <c r="T116"/>
      <c r="U116"/>
      <c r="V116" s="345">
        <v>0.29099999999999998</v>
      </c>
      <c r="W116" s="345">
        <v>0.628</v>
      </c>
      <c r="X116"/>
      <c r="Y116"/>
      <c r="Z116"/>
      <c r="AA116"/>
      <c r="AB116"/>
      <c r="AC116" s="344">
        <v>37.299999999999997</v>
      </c>
      <c r="AD116"/>
      <c r="AE116"/>
      <c r="AF116"/>
      <c r="AG116"/>
      <c r="AH116" s="347">
        <v>74.7</v>
      </c>
      <c r="AI116"/>
      <c r="AJ116" s="347">
        <v>23.4</v>
      </c>
      <c r="AK116"/>
      <c r="AL116" s="347">
        <v>8.6</v>
      </c>
      <c r="AM116" s="345">
        <v>3.1E-2</v>
      </c>
      <c r="AN116"/>
      <c r="AO116" s="347">
        <v>2.7</v>
      </c>
      <c r="AP116" s="344">
        <v>70.56</v>
      </c>
      <c r="AQ116" s="344">
        <v>1.1399999999999999</v>
      </c>
      <c r="AR116"/>
      <c r="AS116"/>
      <c r="AT116"/>
      <c r="AU116"/>
      <c r="AV116" s="368">
        <v>13.555</v>
      </c>
      <c r="AW116" s="368">
        <v>12.409000000000001</v>
      </c>
      <c r="AX116"/>
      <c r="AY116"/>
      <c r="AZ116"/>
      <c r="BA116"/>
      <c r="BB116"/>
      <c r="BC116"/>
      <c r="BD116" s="344">
        <v>30.98</v>
      </c>
      <c r="BE116" s="344">
        <v>4.0999999999999996</v>
      </c>
      <c r="BF116" s="344">
        <v>12.4</v>
      </c>
    </row>
    <row r="117" spans="1:58" x14ac:dyDescent="0.25">
      <c r="A117" s="232">
        <v>39927</v>
      </c>
      <c r="B117" s="344">
        <v>5.75</v>
      </c>
      <c r="C117" s="345">
        <v>5.08</v>
      </c>
      <c r="D117"/>
      <c r="E117"/>
      <c r="F117"/>
      <c r="G117"/>
      <c r="H117" s="344">
        <v>6.91</v>
      </c>
      <c r="I117" s="344">
        <v>1.44</v>
      </c>
      <c r="J117"/>
      <c r="K117"/>
      <c r="L117"/>
      <c r="M117"/>
      <c r="N117" s="346">
        <v>36</v>
      </c>
      <c r="O117"/>
      <c r="P117"/>
      <c r="Q117"/>
      <c r="R117" s="346">
        <v>0</v>
      </c>
      <c r="S117" s="345">
        <v>0.39700000000000002</v>
      </c>
      <c r="T117"/>
      <c r="U117"/>
      <c r="V117" s="345">
        <v>0.28699999999999998</v>
      </c>
      <c r="W117" s="345">
        <v>0.64200000000000002</v>
      </c>
      <c r="X117"/>
      <c r="Y117"/>
      <c r="Z117"/>
      <c r="AA117"/>
      <c r="AB117"/>
      <c r="AC117" s="344">
        <v>36.6</v>
      </c>
      <c r="AD117"/>
      <c r="AE117"/>
      <c r="AF117"/>
      <c r="AG117"/>
      <c r="AH117" s="347">
        <v>73.3</v>
      </c>
      <c r="AI117"/>
      <c r="AJ117" s="347">
        <v>22.7</v>
      </c>
      <c r="AK117"/>
      <c r="AL117" s="347">
        <v>8.4</v>
      </c>
      <c r="AM117" s="345">
        <v>4.3999999999999997E-2</v>
      </c>
      <c r="AN117"/>
      <c r="AO117" s="347">
        <v>2.7</v>
      </c>
      <c r="AP117" s="344">
        <v>66.5</v>
      </c>
      <c r="AQ117" s="344">
        <v>1.1000000000000001</v>
      </c>
      <c r="AR117"/>
      <c r="AS117"/>
      <c r="AT117"/>
      <c r="AU117"/>
      <c r="AV117" s="368">
        <v>13.037000000000001</v>
      </c>
      <c r="AW117" s="368">
        <v>11.867000000000001</v>
      </c>
      <c r="AX117"/>
      <c r="AY117"/>
      <c r="AZ117"/>
      <c r="BA117"/>
      <c r="BB117"/>
      <c r="BC117"/>
      <c r="BD117" s="344">
        <v>30.51</v>
      </c>
      <c r="BE117" s="344">
        <v>4.0999999999999996</v>
      </c>
      <c r="BF117" s="344">
        <v>12.4</v>
      </c>
    </row>
    <row r="118" spans="1:58" x14ac:dyDescent="0.25">
      <c r="A118" s="232">
        <v>39928</v>
      </c>
      <c r="B118" s="344">
        <v>5.9</v>
      </c>
      <c r="C118" s="345">
        <v>5.0999999999999996</v>
      </c>
      <c r="D118"/>
      <c r="E118"/>
      <c r="F118"/>
      <c r="G118"/>
      <c r="H118" s="344">
        <v>7.07</v>
      </c>
      <c r="I118" s="344">
        <v>1.43</v>
      </c>
      <c r="J118"/>
      <c r="K118"/>
      <c r="L118"/>
      <c r="M118"/>
      <c r="N118" s="346">
        <v>31</v>
      </c>
      <c r="O118"/>
      <c r="P118"/>
      <c r="Q118"/>
      <c r="R118" s="346">
        <v>0</v>
      </c>
      <c r="S118" s="345">
        <v>0.40100000000000002</v>
      </c>
      <c r="T118"/>
      <c r="U118"/>
      <c r="V118" s="345">
        <v>0.1</v>
      </c>
      <c r="W118" s="345">
        <v>0.65700000000000003</v>
      </c>
      <c r="X118"/>
      <c r="Y118"/>
      <c r="Z118"/>
      <c r="AA118"/>
      <c r="AB118"/>
      <c r="AC118" s="344">
        <v>34.9</v>
      </c>
      <c r="AD118"/>
      <c r="AE118"/>
      <c r="AF118"/>
      <c r="AG118"/>
      <c r="AH118" s="347">
        <v>69.8</v>
      </c>
      <c r="AI118"/>
      <c r="AJ118" s="347">
        <v>23.3</v>
      </c>
      <c r="AK118"/>
      <c r="AL118" s="347">
        <v>7.7</v>
      </c>
      <c r="AM118" s="345">
        <v>5.7000000000000002E-2</v>
      </c>
      <c r="AN118"/>
      <c r="AO118" s="347">
        <v>28</v>
      </c>
      <c r="AP118" s="344">
        <v>70.89</v>
      </c>
      <c r="AQ118" s="344">
        <v>1.1299999999999999</v>
      </c>
      <c r="AR118"/>
      <c r="AS118"/>
      <c r="AT118"/>
      <c r="AU118"/>
      <c r="AV118" s="368">
        <v>13.768000000000001</v>
      </c>
      <c r="AW118" s="368">
        <v>12.590999999999999</v>
      </c>
      <c r="AX118"/>
      <c r="AY118"/>
      <c r="AZ118"/>
      <c r="BA118"/>
      <c r="BB118"/>
      <c r="BC118"/>
      <c r="BD118" s="344">
        <v>30.98</v>
      </c>
      <c r="BE118" s="344">
        <v>4.0999999999999996</v>
      </c>
      <c r="BF118" s="344">
        <v>12.4</v>
      </c>
    </row>
    <row r="119" spans="1:58" x14ac:dyDescent="0.25">
      <c r="A119" s="232">
        <v>39929</v>
      </c>
      <c r="B119" s="344">
        <v>5.9</v>
      </c>
      <c r="C119" s="345">
        <v>5.0999999999999996</v>
      </c>
      <c r="D119"/>
      <c r="E119"/>
      <c r="F119"/>
      <c r="G119"/>
      <c r="H119" s="344">
        <v>7.08</v>
      </c>
      <c r="I119" s="344">
        <v>1.42</v>
      </c>
      <c r="J119"/>
      <c r="K119"/>
      <c r="L119"/>
      <c r="M119"/>
      <c r="N119" s="346">
        <v>38</v>
      </c>
      <c r="O119"/>
      <c r="P119"/>
      <c r="Q119"/>
      <c r="R119" s="346">
        <v>0</v>
      </c>
      <c r="S119" s="345">
        <v>0.42099999999999999</v>
      </c>
      <c r="T119"/>
      <c r="U119"/>
      <c r="V119" s="345">
        <v>8.4000000000000005E-2</v>
      </c>
      <c r="W119" s="345">
        <v>0.627</v>
      </c>
      <c r="X119"/>
      <c r="Y119"/>
      <c r="Z119"/>
      <c r="AA119"/>
      <c r="AB119"/>
      <c r="AC119" s="344">
        <v>35.1</v>
      </c>
      <c r="AD119"/>
      <c r="AE119"/>
      <c r="AF119"/>
      <c r="AG119"/>
      <c r="AH119" s="347">
        <v>70.2</v>
      </c>
      <c r="AI119"/>
      <c r="AJ119" s="347">
        <v>25.5</v>
      </c>
      <c r="AK119"/>
      <c r="AL119" s="347">
        <v>7.4</v>
      </c>
      <c r="AM119" s="345">
        <v>4.9000000000000002E-2</v>
      </c>
      <c r="AN119"/>
      <c r="AO119" s="347">
        <v>2.9</v>
      </c>
      <c r="AP119" s="344">
        <v>66.150000000000006</v>
      </c>
      <c r="AQ119" s="344">
        <v>1.06</v>
      </c>
      <c r="AR119"/>
      <c r="AS119"/>
      <c r="AT119"/>
      <c r="AU119"/>
      <c r="AV119" s="368">
        <v>13.3</v>
      </c>
      <c r="AW119" s="368">
        <v>12.11</v>
      </c>
      <c r="AX119"/>
      <c r="AY119"/>
      <c r="AZ119"/>
      <c r="BA119"/>
      <c r="BB119"/>
      <c r="BC119"/>
      <c r="BD119" s="344">
        <v>30.06</v>
      </c>
      <c r="BE119" s="344">
        <v>4.0999999999999996</v>
      </c>
      <c r="BF119" s="344">
        <v>12.4</v>
      </c>
    </row>
    <row r="120" spans="1:58" x14ac:dyDescent="0.25">
      <c r="A120" s="232">
        <v>39930</v>
      </c>
      <c r="B120" s="405">
        <f t="shared" ref="B120:C120" si="203">(B119+B121)/2</f>
        <v>5.99</v>
      </c>
      <c r="C120" s="407">
        <f t="shared" si="203"/>
        <v>5.09</v>
      </c>
      <c r="D120"/>
      <c r="E120"/>
      <c r="F120"/>
      <c r="G120"/>
      <c r="H120" s="405">
        <f t="shared" ref="H120:I120" si="204">(H119+H121)/2</f>
        <v>7.2149999999999999</v>
      </c>
      <c r="I120" s="405">
        <f t="shared" si="204"/>
        <v>1.5150000000000001</v>
      </c>
      <c r="J120"/>
      <c r="K120"/>
      <c r="L120"/>
      <c r="M120"/>
      <c r="N120" s="451">
        <f t="shared" ref="N120" si="205">(N119+N121)/2</f>
        <v>42.5</v>
      </c>
      <c r="O120"/>
      <c r="P120"/>
      <c r="Q120"/>
      <c r="R120" s="451">
        <f t="shared" ref="R120:S120" si="206">(R119+R121)/2</f>
        <v>0</v>
      </c>
      <c r="S120" s="407">
        <f t="shared" si="206"/>
        <v>0.436</v>
      </c>
      <c r="T120"/>
      <c r="U120"/>
      <c r="V120" s="407">
        <f t="shared" ref="V120:W120" si="207">(V119+V121)/2</f>
        <v>9.2499999999999999E-2</v>
      </c>
      <c r="W120" s="407">
        <f t="shared" si="207"/>
        <v>0.71050000000000002</v>
      </c>
      <c r="X120"/>
      <c r="Y120"/>
      <c r="Z120"/>
      <c r="AA120"/>
      <c r="AB120"/>
      <c r="AC120" s="405">
        <f t="shared" ref="AC120" si="208">(AC119+AC121)/2</f>
        <v>30.450000000000003</v>
      </c>
      <c r="AD120"/>
      <c r="AE120"/>
      <c r="AF120"/>
      <c r="AG120"/>
      <c r="AH120" s="406">
        <f t="shared" ref="AH120" si="209">(AH119+AH121)/2</f>
        <v>70.900000000000006</v>
      </c>
      <c r="AI120"/>
      <c r="AJ120" s="406">
        <f t="shared" ref="AJ120" si="210">(AJ119+AJ121)/2</f>
        <v>24.35</v>
      </c>
      <c r="AK120"/>
      <c r="AL120" s="406">
        <f t="shared" ref="AL120:AM120" si="211">(AL119+AL121)/2</f>
        <v>7.5</v>
      </c>
      <c r="AM120" s="407">
        <f t="shared" si="211"/>
        <v>0.05</v>
      </c>
      <c r="AN120"/>
      <c r="AO120" s="406">
        <f t="shared" ref="AO120:AQ120" si="212">(AO119+AO121)/2</f>
        <v>2.8</v>
      </c>
      <c r="AP120" s="405">
        <f t="shared" si="212"/>
        <v>68.034999999999997</v>
      </c>
      <c r="AQ120" s="407">
        <f t="shared" si="212"/>
        <v>1.1000000000000001</v>
      </c>
      <c r="AR120"/>
      <c r="AS120"/>
      <c r="AT120"/>
      <c r="AU120"/>
      <c r="AV120" s="368">
        <f>(AV118+AV119)/2</f>
        <v>13.534000000000001</v>
      </c>
      <c r="AW120" s="368">
        <f>(AW118+AW119)/2</f>
        <v>12.3505</v>
      </c>
      <c r="AX120"/>
      <c r="AY120"/>
      <c r="AZ120"/>
      <c r="BA120"/>
      <c r="BB120"/>
      <c r="BC120"/>
      <c r="BD120" s="405">
        <f t="shared" ref="BD120:BF120" si="213">(BD119+BD121)/2</f>
        <v>29.934999999999999</v>
      </c>
      <c r="BE120" s="405">
        <f t="shared" si="213"/>
        <v>4.0999999999999996</v>
      </c>
      <c r="BF120" s="405">
        <f t="shared" si="213"/>
        <v>12.4</v>
      </c>
    </row>
    <row r="121" spans="1:58" x14ac:dyDescent="0.25">
      <c r="A121" s="232">
        <v>39931</v>
      </c>
      <c r="B121" s="344">
        <v>6.08</v>
      </c>
      <c r="C121" s="345">
        <v>5.08</v>
      </c>
      <c r="D121"/>
      <c r="E121"/>
      <c r="F121"/>
      <c r="G121"/>
      <c r="H121" s="344">
        <v>7.35</v>
      </c>
      <c r="I121" s="344">
        <v>1.61</v>
      </c>
      <c r="J121"/>
      <c r="K121"/>
      <c r="L121"/>
      <c r="M121"/>
      <c r="N121" s="346">
        <v>47</v>
      </c>
      <c r="O121"/>
      <c r="P121"/>
      <c r="Q121"/>
      <c r="R121" s="346">
        <v>0</v>
      </c>
      <c r="S121" s="345">
        <v>0.45100000000000001</v>
      </c>
      <c r="T121"/>
      <c r="U121"/>
      <c r="V121" s="345">
        <v>0.10100000000000001</v>
      </c>
      <c r="W121" s="345">
        <v>0.79400000000000004</v>
      </c>
      <c r="X121"/>
      <c r="Y121"/>
      <c r="Z121"/>
      <c r="AA121"/>
      <c r="AB121"/>
      <c r="AC121" s="344">
        <v>25.8</v>
      </c>
      <c r="AD121"/>
      <c r="AE121"/>
      <c r="AF121"/>
      <c r="AG121"/>
      <c r="AH121" s="347">
        <v>71.599999999999994</v>
      </c>
      <c r="AI121"/>
      <c r="AJ121" s="347">
        <v>23.2</v>
      </c>
      <c r="AK121"/>
      <c r="AL121" s="347">
        <v>7.6</v>
      </c>
      <c r="AM121" s="345">
        <v>5.0999999999999997E-2</v>
      </c>
      <c r="AN121"/>
      <c r="AO121" s="347">
        <v>2.7</v>
      </c>
      <c r="AP121" s="344">
        <v>69.92</v>
      </c>
      <c r="AQ121" s="344">
        <v>1.1399999999999999</v>
      </c>
      <c r="AR121"/>
      <c r="AS121"/>
      <c r="AT121"/>
      <c r="AU121"/>
      <c r="AV121" s="368">
        <v>13.505000000000001</v>
      </c>
      <c r="AW121" s="368">
        <v>11.538</v>
      </c>
      <c r="AX121"/>
      <c r="AY121"/>
      <c r="AZ121"/>
      <c r="BA121"/>
      <c r="BB121"/>
      <c r="BC121"/>
      <c r="BD121" s="344">
        <v>29.81</v>
      </c>
      <c r="BE121" s="344">
        <v>4.0999999999999996</v>
      </c>
      <c r="BF121" s="344">
        <v>12.4</v>
      </c>
    </row>
    <row r="122" spans="1:58" x14ac:dyDescent="0.25">
      <c r="A122" s="232">
        <v>39932</v>
      </c>
      <c r="B122" s="344">
        <v>5.71</v>
      </c>
      <c r="C122" s="345">
        <v>5.14</v>
      </c>
      <c r="D122"/>
      <c r="E122"/>
      <c r="F122"/>
      <c r="G122"/>
      <c r="H122" s="344">
        <v>7.02</v>
      </c>
      <c r="I122" s="344">
        <v>1.68</v>
      </c>
      <c r="J122"/>
      <c r="K122"/>
      <c r="L122"/>
      <c r="M122"/>
      <c r="N122" s="346">
        <v>44</v>
      </c>
      <c r="O122"/>
      <c r="P122"/>
      <c r="Q122"/>
      <c r="R122" s="346">
        <v>0</v>
      </c>
      <c r="S122" s="345">
        <v>0.38300000000000001</v>
      </c>
      <c r="T122"/>
      <c r="U122"/>
      <c r="V122" s="345">
        <v>8.5999999999999993E-2</v>
      </c>
      <c r="W122" s="345">
        <v>0.80500000000000005</v>
      </c>
      <c r="X122"/>
      <c r="Y122"/>
      <c r="Z122"/>
      <c r="AA122"/>
      <c r="AB122"/>
      <c r="AC122" s="344">
        <v>35.6</v>
      </c>
      <c r="AD122"/>
      <c r="AE122"/>
      <c r="AF122"/>
      <c r="AG122"/>
      <c r="AH122" s="347">
        <v>71.3</v>
      </c>
      <c r="AI122"/>
      <c r="AJ122" s="347">
        <v>22.3</v>
      </c>
      <c r="AK122"/>
      <c r="AL122" s="347">
        <v>10</v>
      </c>
      <c r="AM122" s="345">
        <v>0.01</v>
      </c>
      <c r="AN122"/>
      <c r="AO122" s="347">
        <v>2.5</v>
      </c>
      <c r="AP122" s="344">
        <v>61.61</v>
      </c>
      <c r="AQ122" s="344">
        <v>1.06</v>
      </c>
      <c r="AR122"/>
      <c r="AS122"/>
      <c r="AT122"/>
      <c r="AU122"/>
      <c r="AV122" s="368">
        <v>12.292999999999999</v>
      </c>
      <c r="AW122" s="368">
        <v>10.208</v>
      </c>
      <c r="AX122"/>
      <c r="AY122"/>
      <c r="AZ122"/>
      <c r="BA122"/>
      <c r="BB122"/>
      <c r="BC122"/>
      <c r="BD122" s="344">
        <v>29.11</v>
      </c>
      <c r="BE122" s="344">
        <v>4.0999999999999996</v>
      </c>
      <c r="BF122" s="344">
        <v>12.4</v>
      </c>
    </row>
    <row r="123" spans="1:58" x14ac:dyDescent="0.25">
      <c r="A123" s="232">
        <v>39933</v>
      </c>
      <c r="B123" s="344">
        <v>5.82</v>
      </c>
      <c r="C123" s="368">
        <v>5</v>
      </c>
      <c r="D123"/>
      <c r="E123"/>
      <c r="F123"/>
      <c r="G123"/>
      <c r="H123" s="344">
        <v>7.11</v>
      </c>
      <c r="I123" s="344">
        <v>1.65</v>
      </c>
      <c r="J123"/>
      <c r="K123"/>
      <c r="L123"/>
      <c r="M123"/>
      <c r="N123" s="346">
        <v>45</v>
      </c>
      <c r="O123"/>
      <c r="P123"/>
      <c r="Q123"/>
      <c r="R123" s="346">
        <v>0</v>
      </c>
      <c r="S123" s="345">
        <v>0.39400000000000002</v>
      </c>
      <c r="T123"/>
      <c r="U123"/>
      <c r="V123" s="345">
        <v>7.9000000000000001E-2</v>
      </c>
      <c r="W123" s="345">
        <v>0.82399999999999995</v>
      </c>
      <c r="X123"/>
      <c r="Y123"/>
      <c r="Z123"/>
      <c r="AA123"/>
      <c r="AB123"/>
      <c r="AC123" s="344">
        <v>34.700000000000003</v>
      </c>
      <c r="AD123"/>
      <c r="AE123"/>
      <c r="AF123"/>
      <c r="AG123"/>
      <c r="AH123" s="347">
        <v>69.400000000000006</v>
      </c>
      <c r="AI123"/>
      <c r="AJ123" s="347">
        <v>22.1</v>
      </c>
      <c r="AK123"/>
      <c r="AL123" s="347">
        <v>8.1999999999999993</v>
      </c>
      <c r="AM123" s="345">
        <v>8.2000000000000003E-2</v>
      </c>
      <c r="AN123"/>
      <c r="AO123" s="347">
        <v>2.6</v>
      </c>
      <c r="AP123" s="344">
        <v>64.849999999999994</v>
      </c>
      <c r="AQ123" s="344">
        <v>0.81</v>
      </c>
      <c r="AR123"/>
      <c r="AS123"/>
      <c r="AT123"/>
      <c r="AU123"/>
      <c r="AV123" s="368">
        <v>13.006</v>
      </c>
      <c r="AW123" s="368">
        <v>11.958</v>
      </c>
      <c r="AX123"/>
      <c r="AY123"/>
      <c r="AZ123"/>
      <c r="BA123"/>
      <c r="BB123"/>
      <c r="BC123"/>
      <c r="BD123" s="344">
        <v>30.24</v>
      </c>
      <c r="BE123" s="344">
        <v>4.0999999999999996</v>
      </c>
      <c r="BF123" s="344">
        <v>12.4</v>
      </c>
    </row>
    <row r="124" spans="1:58" x14ac:dyDescent="0.25">
      <c r="A124" s="232">
        <v>39934</v>
      </c>
      <c r="B124" s="344">
        <v>5.92</v>
      </c>
      <c r="C124" s="345">
        <v>4.99</v>
      </c>
      <c r="D124"/>
      <c r="E124"/>
      <c r="F124"/>
      <c r="G124"/>
      <c r="H124" s="344">
        <v>7.31</v>
      </c>
      <c r="I124" s="344">
        <v>1.72</v>
      </c>
      <c r="J124"/>
      <c r="K124"/>
      <c r="L124"/>
      <c r="M124"/>
      <c r="N124" s="346">
        <v>45</v>
      </c>
      <c r="O124"/>
      <c r="P124"/>
      <c r="Q124"/>
      <c r="R124" s="346">
        <v>0</v>
      </c>
      <c r="S124" s="345">
        <v>0.40699999999999997</v>
      </c>
      <c r="T124"/>
      <c r="U124"/>
      <c r="V124" s="345">
        <v>6.8000000000000005E-2</v>
      </c>
      <c r="W124" s="345">
        <v>0.79700000000000004</v>
      </c>
      <c r="X124"/>
      <c r="Y124"/>
      <c r="Z124"/>
      <c r="AA124"/>
      <c r="AB124"/>
      <c r="AC124" s="344">
        <v>33.4</v>
      </c>
      <c r="AD124"/>
      <c r="AE124"/>
      <c r="AF124"/>
      <c r="AG124"/>
      <c r="AH124" s="347">
        <v>66.8</v>
      </c>
      <c r="AI124"/>
      <c r="AJ124" s="347">
        <v>21.6</v>
      </c>
      <c r="AK124"/>
      <c r="AL124" s="347">
        <v>7.8</v>
      </c>
      <c r="AM124" s="345">
        <v>7.5999999999999998E-2</v>
      </c>
      <c r="AN124"/>
      <c r="AO124" s="347">
        <v>2.9</v>
      </c>
      <c r="AP124" s="344">
        <v>63.81</v>
      </c>
      <c r="AQ124" s="344">
        <v>0.39</v>
      </c>
      <c r="AR124"/>
      <c r="AS124"/>
      <c r="AT124"/>
      <c r="AU124"/>
      <c r="AV124" s="368">
        <v>12.472</v>
      </c>
      <c r="AW124" s="368">
        <v>11.54</v>
      </c>
      <c r="AX124"/>
      <c r="AY124"/>
      <c r="AZ124"/>
      <c r="BA124"/>
      <c r="BB124"/>
      <c r="BC124"/>
      <c r="BD124" s="344">
        <v>29.49</v>
      </c>
      <c r="BE124" s="344">
        <v>4.0999999999999996</v>
      </c>
      <c r="BF124" s="344">
        <v>12.4</v>
      </c>
    </row>
    <row r="125" spans="1:58" x14ac:dyDescent="0.25">
      <c r="A125" s="232">
        <v>39935</v>
      </c>
      <c r="B125" s="344">
        <v>5.6</v>
      </c>
      <c r="C125" s="345">
        <v>4.9400000000000004</v>
      </c>
      <c r="D125"/>
      <c r="E125"/>
      <c r="F125"/>
      <c r="G125"/>
      <c r="H125" s="344">
        <v>6.62</v>
      </c>
      <c r="I125" s="344">
        <v>1.79</v>
      </c>
      <c r="J125"/>
      <c r="K125"/>
      <c r="L125"/>
      <c r="M125"/>
      <c r="N125" s="346">
        <v>47</v>
      </c>
      <c r="O125"/>
      <c r="P125"/>
      <c r="Q125"/>
      <c r="R125" s="346">
        <v>0</v>
      </c>
      <c r="S125" s="345">
        <v>0.38400000000000001</v>
      </c>
      <c r="T125"/>
      <c r="U125"/>
      <c r="V125" s="345">
        <v>7.2999999999999995E-2</v>
      </c>
      <c r="W125" s="345">
        <v>0.83299999999999996</v>
      </c>
      <c r="X125"/>
      <c r="Y125"/>
      <c r="Z125"/>
      <c r="AA125"/>
      <c r="AB125"/>
      <c r="AC125" s="344">
        <v>32.1</v>
      </c>
      <c r="AD125"/>
      <c r="AE125"/>
      <c r="AF125"/>
      <c r="AG125"/>
      <c r="AH125" s="347">
        <v>64.2</v>
      </c>
      <c r="AI125"/>
      <c r="AJ125" s="347">
        <v>21.4</v>
      </c>
      <c r="AK125"/>
      <c r="AL125" s="347">
        <v>7.1</v>
      </c>
      <c r="AM125" s="345">
        <v>6.3E-2</v>
      </c>
      <c r="AN125"/>
      <c r="AO125" s="347">
        <v>2.2999999999999998</v>
      </c>
      <c r="AP125" s="344">
        <v>67.72</v>
      </c>
      <c r="AQ125" s="344">
        <v>1.79</v>
      </c>
      <c r="AR125"/>
      <c r="AS125"/>
      <c r="AT125"/>
      <c r="AU125"/>
      <c r="AV125" s="345">
        <v>12.898</v>
      </c>
      <c r="AW125" s="345">
        <v>11.983000000000001</v>
      </c>
      <c r="AX125"/>
      <c r="AY125"/>
      <c r="AZ125"/>
      <c r="BA125"/>
      <c r="BB125"/>
      <c r="BC125"/>
      <c r="BD125" s="344">
        <v>29.57</v>
      </c>
      <c r="BE125" s="344">
        <v>4.0999999999999996</v>
      </c>
      <c r="BF125" s="344">
        <v>12.4</v>
      </c>
    </row>
    <row r="126" spans="1:58" x14ac:dyDescent="0.25">
      <c r="A126" s="232">
        <v>39936</v>
      </c>
      <c r="B126" s="344">
        <v>5.49</v>
      </c>
      <c r="C126" s="345">
        <v>5.07</v>
      </c>
      <c r="D126"/>
      <c r="E126"/>
      <c r="F126"/>
      <c r="G126"/>
      <c r="H126" s="344">
        <v>7.39</v>
      </c>
      <c r="I126" s="344">
        <v>1.84</v>
      </c>
      <c r="J126"/>
      <c r="K126"/>
      <c r="L126"/>
      <c r="M126"/>
      <c r="N126" s="346">
        <v>46</v>
      </c>
      <c r="O126"/>
      <c r="P126"/>
      <c r="Q126"/>
      <c r="R126" s="346">
        <v>0</v>
      </c>
      <c r="S126" s="345">
        <v>0.377</v>
      </c>
      <c r="T126"/>
      <c r="U126"/>
      <c r="V126" s="345">
        <v>7.0999999999999994E-2</v>
      </c>
      <c r="W126" s="345">
        <v>0.73199999999999998</v>
      </c>
      <c r="X126"/>
      <c r="Y126"/>
      <c r="Z126"/>
      <c r="AA126"/>
      <c r="AB126"/>
      <c r="AC126" s="344">
        <v>32.1</v>
      </c>
      <c r="AD126"/>
      <c r="AE126"/>
      <c r="AF126"/>
      <c r="AG126"/>
      <c r="AH126" s="347">
        <v>64.2</v>
      </c>
      <c r="AI126"/>
      <c r="AJ126" s="347">
        <v>22.4</v>
      </c>
      <c r="AK126"/>
      <c r="AL126" s="347">
        <v>7</v>
      </c>
      <c r="AM126" s="345">
        <v>7.3999999999999996E-2</v>
      </c>
      <c r="AN126"/>
      <c r="AO126" s="347">
        <v>2.2999999999999998</v>
      </c>
      <c r="AP126" s="344">
        <v>68.599999999999994</v>
      </c>
      <c r="AQ126" s="344">
        <v>0.77</v>
      </c>
      <c r="AR126"/>
      <c r="AS126"/>
      <c r="AT126"/>
      <c r="AU126"/>
      <c r="AV126" s="345">
        <v>12.73</v>
      </c>
      <c r="AW126" s="345">
        <v>11.93</v>
      </c>
      <c r="AX126"/>
      <c r="AY126"/>
      <c r="AZ126"/>
      <c r="BA126"/>
      <c r="BB126"/>
      <c r="BC126"/>
      <c r="BD126" s="344">
        <v>29.23</v>
      </c>
      <c r="BE126" s="344">
        <v>4.0999999999999996</v>
      </c>
      <c r="BF126" s="344">
        <v>12.4</v>
      </c>
    </row>
    <row r="127" spans="1:58" ht="15.75" thickBot="1" x14ac:dyDescent="0.3">
      <c r="A127" s="232">
        <v>39937</v>
      </c>
      <c r="B127" s="418">
        <f t="shared" ref="B127:B128" si="214">(B125+B126)/2</f>
        <v>5.5449999999999999</v>
      </c>
      <c r="C127" s="448">
        <f>(C125+C126)/2</f>
        <v>5.0050000000000008</v>
      </c>
      <c r="D127"/>
      <c r="E127"/>
      <c r="F127"/>
      <c r="G127"/>
      <c r="H127" s="418">
        <f>(H125+H126)/2</f>
        <v>7.0049999999999999</v>
      </c>
      <c r="I127" s="418">
        <f>(I126+I128)/2</f>
        <v>1.8149999999999999</v>
      </c>
      <c r="J127"/>
      <c r="K127"/>
      <c r="L127"/>
      <c r="M127"/>
      <c r="N127" s="459">
        <f t="shared" ref="N127:N128" si="215">(N125+N126)/2</f>
        <v>46.5</v>
      </c>
      <c r="O127"/>
      <c r="P127"/>
      <c r="Q127"/>
      <c r="R127" s="459">
        <f t="shared" ref="R127:R128" si="216">(R125+R126)/2</f>
        <v>0</v>
      </c>
      <c r="S127" s="448">
        <f>(S125+S126)/2</f>
        <v>0.3805</v>
      </c>
      <c r="T127"/>
      <c r="U127"/>
      <c r="V127" s="448">
        <f t="shared" ref="V127:W128" si="217">(V125+V126)/2</f>
        <v>7.1999999999999995E-2</v>
      </c>
      <c r="W127" s="448">
        <f t="shared" si="217"/>
        <v>0.78249999999999997</v>
      </c>
      <c r="X127"/>
      <c r="Y127"/>
      <c r="Z127"/>
      <c r="AA127"/>
      <c r="AB127"/>
      <c r="AC127" s="418">
        <f t="shared" ref="AC127:AC128" si="218">(AC125+AC126)/2</f>
        <v>32.1</v>
      </c>
      <c r="AD127"/>
      <c r="AE127"/>
      <c r="AF127"/>
      <c r="AG127"/>
      <c r="AH127" s="447">
        <f t="shared" ref="AH127:AH128" si="219">(AH125+AH126)/2</f>
        <v>64.2</v>
      </c>
      <c r="AI127"/>
      <c r="AJ127" s="447">
        <f t="shared" ref="AJ127:AJ128" si="220">(AJ125+AJ126)/2</f>
        <v>21.9</v>
      </c>
      <c r="AK127"/>
      <c r="AL127" s="447">
        <f t="shared" ref="AL127:AM128" si="221">(AL125+AL126)/2</f>
        <v>7.05</v>
      </c>
      <c r="AM127" s="448">
        <f t="shared" si="221"/>
        <v>6.8500000000000005E-2</v>
      </c>
      <c r="AN127"/>
      <c r="AO127" s="447">
        <f t="shared" ref="AO127:AQ128" si="222">(AO125+AO126)/2</f>
        <v>2.2999999999999998</v>
      </c>
      <c r="AP127" s="418">
        <f t="shared" si="222"/>
        <v>68.16</v>
      </c>
      <c r="AQ127" s="448">
        <f t="shared" si="222"/>
        <v>1.28</v>
      </c>
      <c r="AR127"/>
      <c r="AS127"/>
      <c r="AT127"/>
      <c r="AU127"/>
      <c r="AV127" s="365">
        <f>(AV125+AV126)/2</f>
        <v>12.814</v>
      </c>
      <c r="AW127" s="365">
        <f>(AW125+AW126)/2</f>
        <v>11.9565</v>
      </c>
      <c r="AX127"/>
      <c r="AY127"/>
      <c r="AZ127"/>
      <c r="BA127"/>
      <c r="BB127"/>
      <c r="BC127"/>
      <c r="BD127" s="418">
        <f t="shared" ref="BD127:BF127" si="223">(BD125+BD126)/2</f>
        <v>29.4</v>
      </c>
      <c r="BE127" s="418">
        <f t="shared" si="223"/>
        <v>4.0999999999999996</v>
      </c>
      <c r="BF127" s="418">
        <f t="shared" si="223"/>
        <v>12.4</v>
      </c>
    </row>
    <row r="128" spans="1:58" x14ac:dyDescent="0.25">
      <c r="A128" s="232">
        <v>39938</v>
      </c>
      <c r="B128" s="420">
        <f t="shared" si="214"/>
        <v>5.5175000000000001</v>
      </c>
      <c r="C128" s="449">
        <f>(C126+C127)/2</f>
        <v>5.0375000000000005</v>
      </c>
      <c r="D128"/>
      <c r="E128"/>
      <c r="F128"/>
      <c r="G128"/>
      <c r="H128" s="420">
        <f>(H126+H127)/2</f>
        <v>7.1974999999999998</v>
      </c>
      <c r="I128" s="372">
        <v>1.79</v>
      </c>
      <c r="J128"/>
      <c r="K128"/>
      <c r="L128"/>
      <c r="M128"/>
      <c r="N128" s="452">
        <f t="shared" si="215"/>
        <v>46.25</v>
      </c>
      <c r="O128"/>
      <c r="P128"/>
      <c r="Q128"/>
      <c r="R128" s="452">
        <f t="shared" si="216"/>
        <v>0</v>
      </c>
      <c r="S128" s="449">
        <f>(S126+S127)/2</f>
        <v>0.37875000000000003</v>
      </c>
      <c r="T128"/>
      <c r="U128"/>
      <c r="V128" s="449">
        <f t="shared" si="217"/>
        <v>7.1499999999999994E-2</v>
      </c>
      <c r="W128" s="449">
        <f t="shared" si="217"/>
        <v>0.75724999999999998</v>
      </c>
      <c r="X128"/>
      <c r="Y128"/>
      <c r="Z128"/>
      <c r="AA128"/>
      <c r="AB128"/>
      <c r="AC128" s="420">
        <f t="shared" si="218"/>
        <v>32.1</v>
      </c>
      <c r="AD128"/>
      <c r="AE128"/>
      <c r="AF128"/>
      <c r="AG128"/>
      <c r="AH128" s="460">
        <f t="shared" si="219"/>
        <v>64.2</v>
      </c>
      <c r="AI128"/>
      <c r="AJ128" s="460">
        <f t="shared" si="220"/>
        <v>22.15</v>
      </c>
      <c r="AK128"/>
      <c r="AL128" s="460">
        <f t="shared" si="221"/>
        <v>7.0250000000000004</v>
      </c>
      <c r="AM128" s="449">
        <f t="shared" si="221"/>
        <v>7.1250000000000008E-2</v>
      </c>
      <c r="AN128"/>
      <c r="AO128" s="460">
        <f t="shared" si="222"/>
        <v>2.2999999999999998</v>
      </c>
      <c r="AP128" s="372">
        <v>65.36</v>
      </c>
      <c r="AQ128" s="372">
        <v>0.82</v>
      </c>
      <c r="AR128"/>
      <c r="AS128"/>
      <c r="AT128"/>
      <c r="AU128"/>
      <c r="AV128" s="368">
        <v>12.257999999999999</v>
      </c>
      <c r="AW128" s="368">
        <v>11.375</v>
      </c>
      <c r="AX128"/>
      <c r="AY128"/>
      <c r="AZ128"/>
      <c r="BA128"/>
      <c r="BB128"/>
      <c r="BC128"/>
      <c r="BD128" s="420">
        <f>(BD126+BD127)/2</f>
        <v>29.314999999999998</v>
      </c>
      <c r="BE128" s="372">
        <v>4.0999999999999996</v>
      </c>
      <c r="BF128" s="372">
        <v>12.4</v>
      </c>
    </row>
    <row r="129" spans="1:58" x14ac:dyDescent="0.25">
      <c r="A129" s="232">
        <v>39939</v>
      </c>
      <c r="B129" s="344">
        <v>5.69</v>
      </c>
      <c r="C129" s="345">
        <v>5.05</v>
      </c>
      <c r="D129"/>
      <c r="E129"/>
      <c r="F129"/>
      <c r="G129"/>
      <c r="H129" s="344">
        <v>7.1</v>
      </c>
      <c r="I129" s="344">
        <v>1.66</v>
      </c>
      <c r="J129"/>
      <c r="K129"/>
      <c r="L129"/>
      <c r="M129"/>
      <c r="N129" s="346">
        <v>43</v>
      </c>
      <c r="O129"/>
      <c r="P129"/>
      <c r="Q129"/>
      <c r="R129" s="346">
        <v>0</v>
      </c>
      <c r="S129" s="345">
        <v>0.35399999999999998</v>
      </c>
      <c r="T129"/>
      <c r="U129"/>
      <c r="V129" s="345">
        <v>0.35399999999999998</v>
      </c>
      <c r="W129" s="345">
        <v>0.79400000000000004</v>
      </c>
      <c r="X129"/>
      <c r="Y129"/>
      <c r="Z129"/>
      <c r="AA129"/>
      <c r="AB129"/>
      <c r="AC129" s="344">
        <v>29.7</v>
      </c>
      <c r="AD129"/>
      <c r="AE129"/>
      <c r="AF129"/>
      <c r="AG129"/>
      <c r="AH129" s="347">
        <v>59.5</v>
      </c>
      <c r="AI129"/>
      <c r="AJ129" s="347">
        <v>22.6</v>
      </c>
      <c r="AK129"/>
      <c r="AL129" s="347">
        <v>6.8</v>
      </c>
      <c r="AM129" s="345">
        <v>8.2000000000000003E-2</v>
      </c>
      <c r="AN129"/>
      <c r="AO129" s="347">
        <v>2.4</v>
      </c>
      <c r="AP129" s="344">
        <v>64.63</v>
      </c>
      <c r="AQ129" s="344">
        <v>1</v>
      </c>
      <c r="AR129"/>
      <c r="AS129"/>
      <c r="AT129"/>
      <c r="AU129"/>
      <c r="AV129" s="345">
        <v>12.823</v>
      </c>
      <c r="AW129" s="345">
        <v>11.042999999999999</v>
      </c>
      <c r="AX129"/>
      <c r="AY129"/>
      <c r="AZ129"/>
      <c r="BA129"/>
      <c r="BB129"/>
      <c r="BC129"/>
      <c r="BD129" s="344">
        <v>28.7</v>
      </c>
      <c r="BE129" s="344">
        <v>4.0999999999999996</v>
      </c>
      <c r="BF129" s="344">
        <v>12.4</v>
      </c>
    </row>
    <row r="130" spans="1:58" x14ac:dyDescent="0.25">
      <c r="A130" s="232">
        <v>39940</v>
      </c>
      <c r="B130" s="344">
        <v>5.46</v>
      </c>
      <c r="C130" s="368">
        <v>4.97</v>
      </c>
      <c r="D130"/>
      <c r="E130"/>
      <c r="F130"/>
      <c r="G130"/>
      <c r="H130" s="344">
        <v>6.87</v>
      </c>
      <c r="I130" s="344">
        <v>1.66</v>
      </c>
      <c r="J130"/>
      <c r="K130"/>
      <c r="L130"/>
      <c r="M130"/>
      <c r="N130" s="346">
        <v>45</v>
      </c>
      <c r="O130"/>
      <c r="P130"/>
      <c r="Q130"/>
      <c r="R130" s="346">
        <v>0</v>
      </c>
      <c r="S130" s="345">
        <v>0.32700000000000001</v>
      </c>
      <c r="T130"/>
      <c r="U130"/>
      <c r="V130" s="345">
        <v>9.4E-2</v>
      </c>
      <c r="W130" s="345">
        <v>0.81299999999999994</v>
      </c>
      <c r="X130"/>
      <c r="Y130"/>
      <c r="Z130"/>
      <c r="AA130"/>
      <c r="AB130"/>
      <c r="AC130" s="344">
        <v>26.8</v>
      </c>
      <c r="AD130"/>
      <c r="AE130"/>
      <c r="AF130"/>
      <c r="AG130"/>
      <c r="AH130" s="347">
        <v>53.6</v>
      </c>
      <c r="AI130"/>
      <c r="AJ130" s="347">
        <v>23</v>
      </c>
      <c r="AK130"/>
      <c r="AL130" s="347">
        <v>6.7</v>
      </c>
      <c r="AM130" s="345">
        <v>8.8999999999999996E-2</v>
      </c>
      <c r="AN130"/>
      <c r="AO130" s="347">
        <v>3.6</v>
      </c>
      <c r="AP130" s="344">
        <v>64.3</v>
      </c>
      <c r="AQ130" s="344">
        <v>0.83</v>
      </c>
      <c r="AR130"/>
      <c r="AS130"/>
      <c r="AT130"/>
      <c r="AU130"/>
      <c r="AV130" s="345">
        <v>12.811999999999999</v>
      </c>
      <c r="AW130" s="345">
        <v>11.728999999999999</v>
      </c>
      <c r="AX130"/>
      <c r="AY130"/>
      <c r="AZ130"/>
      <c r="BA130"/>
      <c r="BB130"/>
      <c r="BC130"/>
      <c r="BD130" s="344">
        <v>28.06</v>
      </c>
      <c r="BE130" s="344">
        <v>4.0999999999999996</v>
      </c>
      <c r="BF130" s="344">
        <v>12.4</v>
      </c>
    </row>
    <row r="131" spans="1:58" x14ac:dyDescent="0.25">
      <c r="A131" s="232">
        <v>39941</v>
      </c>
      <c r="B131" s="344">
        <v>5.46</v>
      </c>
      <c r="C131" s="345">
        <v>4.9800000000000004</v>
      </c>
      <c r="D131"/>
      <c r="E131"/>
      <c r="F131"/>
      <c r="G131"/>
      <c r="H131" s="344">
        <v>6.82</v>
      </c>
      <c r="I131" s="344">
        <v>1.78</v>
      </c>
      <c r="J131"/>
      <c r="K131"/>
      <c r="L131"/>
      <c r="M131"/>
      <c r="N131" s="346">
        <v>46</v>
      </c>
      <c r="O131"/>
      <c r="P131"/>
      <c r="Q131"/>
      <c r="R131" s="346">
        <v>0</v>
      </c>
      <c r="S131" s="345">
        <v>0.32100000000000001</v>
      </c>
      <c r="T131"/>
      <c r="U131"/>
      <c r="V131" s="345">
        <v>0.104</v>
      </c>
      <c r="W131" s="345">
        <v>0.83399999999999996</v>
      </c>
      <c r="X131"/>
      <c r="Y131"/>
      <c r="Z131"/>
      <c r="AA131"/>
      <c r="AB131"/>
      <c r="AC131" s="344">
        <v>26.1</v>
      </c>
      <c r="AD131"/>
      <c r="AE131"/>
      <c r="AF131"/>
      <c r="AG131"/>
      <c r="AH131" s="347">
        <v>52.2</v>
      </c>
      <c r="AI131"/>
      <c r="AJ131" s="347">
        <v>23.4</v>
      </c>
      <c r="AK131"/>
      <c r="AL131" s="347">
        <v>6.9</v>
      </c>
      <c r="AM131" s="345">
        <v>7.2999999999999995E-2</v>
      </c>
      <c r="AN131"/>
      <c r="AO131" s="347">
        <v>3.7</v>
      </c>
      <c r="AP131" s="344">
        <v>68.36</v>
      </c>
      <c r="AQ131" s="344">
        <v>0.94</v>
      </c>
      <c r="AR131"/>
      <c r="AS131"/>
      <c r="AT131"/>
      <c r="AU131"/>
      <c r="AV131" s="345">
        <v>13.41</v>
      </c>
      <c r="AW131" s="345">
        <v>11.4</v>
      </c>
      <c r="AX131"/>
      <c r="AY131"/>
      <c r="AZ131"/>
      <c r="BA131"/>
      <c r="BB131"/>
      <c r="BC131"/>
      <c r="BD131" s="344">
        <v>28.08</v>
      </c>
      <c r="BE131" s="344">
        <v>4.3</v>
      </c>
      <c r="BF131" s="344">
        <v>12.4</v>
      </c>
    </row>
    <row r="132" spans="1:58" x14ac:dyDescent="0.25">
      <c r="A132" s="232">
        <v>39942</v>
      </c>
      <c r="B132" s="344">
        <v>5.63</v>
      </c>
      <c r="C132" s="345">
        <v>4.74</v>
      </c>
      <c r="D132"/>
      <c r="E132"/>
      <c r="F132"/>
      <c r="G132"/>
      <c r="H132" s="344">
        <v>6.28</v>
      </c>
      <c r="I132" s="344">
        <v>1.72</v>
      </c>
      <c r="J132"/>
      <c r="K132"/>
      <c r="L132"/>
      <c r="M132"/>
      <c r="N132" s="346">
        <v>38</v>
      </c>
      <c r="O132"/>
      <c r="P132"/>
      <c r="Q132"/>
      <c r="R132" s="346">
        <v>0</v>
      </c>
      <c r="S132" s="345">
        <v>0.312</v>
      </c>
      <c r="T132"/>
      <c r="U132"/>
      <c r="V132" s="345">
        <v>9.4E-2</v>
      </c>
      <c r="W132" s="345">
        <v>0.98499999999999999</v>
      </c>
      <c r="X132"/>
      <c r="Y132"/>
      <c r="Z132"/>
      <c r="AA132"/>
      <c r="AB132"/>
      <c r="AC132" s="344">
        <v>27.3</v>
      </c>
      <c r="AD132"/>
      <c r="AE132"/>
      <c r="AF132"/>
      <c r="AG132"/>
      <c r="AH132" s="347">
        <v>54.7</v>
      </c>
      <c r="AI132"/>
      <c r="AJ132" s="347">
        <v>22.9</v>
      </c>
      <c r="AK132"/>
      <c r="AL132" s="347">
        <v>6.7</v>
      </c>
      <c r="AM132" s="345">
        <v>8.9999999999999993E-3</v>
      </c>
      <c r="AN132"/>
      <c r="AO132" s="347">
        <v>3.9</v>
      </c>
      <c r="AP132" s="344">
        <v>60.73</v>
      </c>
      <c r="AQ132" s="344">
        <v>0.73</v>
      </c>
      <c r="AR132"/>
      <c r="AS132"/>
      <c r="AT132"/>
      <c r="AU132"/>
      <c r="AV132" s="345">
        <v>12.092000000000001</v>
      </c>
      <c r="AW132" s="345">
        <v>11.241</v>
      </c>
      <c r="AX132"/>
      <c r="AY132"/>
      <c r="AZ132"/>
      <c r="BA132"/>
      <c r="BB132"/>
      <c r="BC132"/>
      <c r="BD132" s="344">
        <v>30.04</v>
      </c>
      <c r="BE132" s="344">
        <v>4.5</v>
      </c>
      <c r="BF132" s="344">
        <v>12.6</v>
      </c>
    </row>
    <row r="133" spans="1:58" x14ac:dyDescent="0.25">
      <c r="A133" s="232">
        <v>39943</v>
      </c>
      <c r="B133" s="344">
        <v>6.04</v>
      </c>
      <c r="C133" s="345">
        <v>4.68</v>
      </c>
      <c r="D133"/>
      <c r="E133"/>
      <c r="F133"/>
      <c r="G133"/>
      <c r="H133" s="344">
        <v>6.26</v>
      </c>
      <c r="I133" s="344">
        <v>1.71</v>
      </c>
      <c r="J133"/>
      <c r="K133"/>
      <c r="L133"/>
      <c r="M133"/>
      <c r="N133" s="346">
        <v>37</v>
      </c>
      <c r="O133"/>
      <c r="P133"/>
      <c r="Q133"/>
      <c r="R133" s="346">
        <v>0</v>
      </c>
      <c r="S133" s="345">
        <v>0.29599999999999999</v>
      </c>
      <c r="T133"/>
      <c r="U133"/>
      <c r="V133" s="345">
        <v>6.8000000000000005E-2</v>
      </c>
      <c r="W133" s="345">
        <v>0.89200000000000002</v>
      </c>
      <c r="X133"/>
      <c r="Y133"/>
      <c r="Z133"/>
      <c r="AA133"/>
      <c r="AB133"/>
      <c r="AC133" s="344">
        <v>28.5</v>
      </c>
      <c r="AD133"/>
      <c r="AE133"/>
      <c r="AF133"/>
      <c r="AG133"/>
      <c r="AH133" s="347">
        <v>57</v>
      </c>
      <c r="AI133"/>
      <c r="AJ133" s="347">
        <v>23.9</v>
      </c>
      <c r="AK133"/>
      <c r="AL133" s="347">
        <v>6.8</v>
      </c>
      <c r="AM133" s="345">
        <v>1.0999999999999999E-2</v>
      </c>
      <c r="AN133"/>
      <c r="AO133" s="347">
        <v>3.9</v>
      </c>
      <c r="AP133" s="344">
        <v>66.260000000000005</v>
      </c>
      <c r="AQ133" s="344">
        <v>0.85</v>
      </c>
      <c r="AR133"/>
      <c r="AS133"/>
      <c r="AT133"/>
      <c r="AU133"/>
      <c r="AV133" s="345">
        <v>12.61</v>
      </c>
      <c r="AW133" s="345">
        <v>11.77</v>
      </c>
      <c r="AX133"/>
      <c r="AY133"/>
      <c r="AZ133"/>
      <c r="BA133"/>
      <c r="BB133"/>
      <c r="BC133"/>
      <c r="BD133" s="344">
        <v>32.86</v>
      </c>
      <c r="BE133" s="344">
        <v>4.7</v>
      </c>
      <c r="BF133" s="344">
        <v>12.6</v>
      </c>
    </row>
    <row r="134" spans="1:58" x14ac:dyDescent="0.25">
      <c r="A134" s="232">
        <v>39944</v>
      </c>
      <c r="B134" s="405">
        <f t="shared" ref="B134:C134" si="224">(B133+B135)/2</f>
        <v>5.8849999999999998</v>
      </c>
      <c r="C134" s="407">
        <f t="shared" si="224"/>
        <v>4.8699999999999992</v>
      </c>
      <c r="D134"/>
      <c r="E134"/>
      <c r="F134"/>
      <c r="G134"/>
      <c r="H134" s="405">
        <f t="shared" ref="H134:I134" si="225">(H133+H135)/2</f>
        <v>6.5600000000000005</v>
      </c>
      <c r="I134" s="405">
        <f t="shared" si="225"/>
        <v>1.7349999999999999</v>
      </c>
      <c r="J134"/>
      <c r="K134"/>
      <c r="L134"/>
      <c r="M134"/>
      <c r="N134" s="451">
        <f t="shared" ref="N134" si="226">(N133+N135)/2</f>
        <v>35.5</v>
      </c>
      <c r="O134"/>
      <c r="P134"/>
      <c r="Q134"/>
      <c r="R134" s="451">
        <f t="shared" ref="R134:S134" si="227">(R133+R135)/2</f>
        <v>0</v>
      </c>
      <c r="S134" s="407">
        <f t="shared" si="227"/>
        <v>0.30149999999999999</v>
      </c>
      <c r="T134"/>
      <c r="U134"/>
      <c r="V134" s="407">
        <f t="shared" ref="V134:W134" si="228">(V133+V135)/2</f>
        <v>6.9500000000000006E-2</v>
      </c>
      <c r="W134" s="407">
        <f t="shared" si="228"/>
        <v>0.84000000000000008</v>
      </c>
      <c r="X134"/>
      <c r="Y134"/>
      <c r="Z134"/>
      <c r="AA134"/>
      <c r="AB134"/>
      <c r="AC134" s="405">
        <f t="shared" ref="AC134" si="229">(AC133+AC135)/2</f>
        <v>28.4</v>
      </c>
      <c r="AD134"/>
      <c r="AE134"/>
      <c r="AF134"/>
      <c r="AG134"/>
      <c r="AH134" s="406">
        <f t="shared" ref="AH134" si="230">(AH133+AH135)/2</f>
        <v>56.8</v>
      </c>
      <c r="AI134"/>
      <c r="AJ134" s="406">
        <f t="shared" ref="AJ134" si="231">(AJ133+AJ135)/2</f>
        <v>25.15</v>
      </c>
      <c r="AK134"/>
      <c r="AL134" s="406">
        <f t="shared" ref="AL134:AM134" si="232">(AL133+AL135)/2</f>
        <v>6.85</v>
      </c>
      <c r="AM134" s="407">
        <f t="shared" si="232"/>
        <v>2.1999999999999999E-2</v>
      </c>
      <c r="AN134"/>
      <c r="AO134" s="406">
        <f t="shared" ref="AO134:AQ134" si="233">(AO133+AO135)/2</f>
        <v>4.0999999999999996</v>
      </c>
      <c r="AP134" s="405">
        <f t="shared" si="233"/>
        <v>69.06</v>
      </c>
      <c r="AQ134" s="407">
        <f t="shared" si="233"/>
        <v>0.92500000000000004</v>
      </c>
      <c r="AR134"/>
      <c r="AS134"/>
      <c r="AT134"/>
      <c r="AU134"/>
      <c r="AV134" s="368">
        <f>(AV132+AV133)/2</f>
        <v>12.350999999999999</v>
      </c>
      <c r="AW134" s="368">
        <f>(AW132+AW133)/2</f>
        <v>11.5055</v>
      </c>
      <c r="AX134"/>
      <c r="AY134"/>
      <c r="AZ134"/>
      <c r="BA134"/>
      <c r="BB134"/>
      <c r="BC134"/>
      <c r="BD134" s="405">
        <f t="shared" ref="BD134:BF134" si="234">(BD133+BD135)/2</f>
        <v>31.564999999999998</v>
      </c>
      <c r="BE134" s="405">
        <f t="shared" si="234"/>
        <v>4.7</v>
      </c>
      <c r="BF134" s="405">
        <f t="shared" si="234"/>
        <v>12.6</v>
      </c>
    </row>
    <row r="135" spans="1:58" x14ac:dyDescent="0.25">
      <c r="A135" s="232">
        <v>39945</v>
      </c>
      <c r="B135" s="344">
        <v>5.73</v>
      </c>
      <c r="C135" s="345">
        <v>5.0599999999999996</v>
      </c>
      <c r="D135"/>
      <c r="E135"/>
      <c r="F135"/>
      <c r="G135"/>
      <c r="H135" s="344">
        <v>6.86</v>
      </c>
      <c r="I135" s="344">
        <v>1.76</v>
      </c>
      <c r="J135"/>
      <c r="K135"/>
      <c r="L135"/>
      <c r="M135"/>
      <c r="N135" s="346">
        <v>34</v>
      </c>
      <c r="O135"/>
      <c r="P135"/>
      <c r="Q135"/>
      <c r="R135" s="346">
        <v>0</v>
      </c>
      <c r="S135" s="345">
        <v>0.307</v>
      </c>
      <c r="T135"/>
      <c r="U135"/>
      <c r="V135" s="345">
        <v>7.0999999999999994E-2</v>
      </c>
      <c r="W135" s="345">
        <v>0.78800000000000003</v>
      </c>
      <c r="X135"/>
      <c r="Y135"/>
      <c r="Z135"/>
      <c r="AA135"/>
      <c r="AB135"/>
      <c r="AC135" s="344">
        <v>28.3</v>
      </c>
      <c r="AD135"/>
      <c r="AE135"/>
      <c r="AF135"/>
      <c r="AG135"/>
      <c r="AH135" s="347">
        <v>56.6</v>
      </c>
      <c r="AI135"/>
      <c r="AJ135" s="347">
        <v>26.4</v>
      </c>
      <c r="AK135"/>
      <c r="AL135" s="347">
        <v>6.9</v>
      </c>
      <c r="AM135" s="345">
        <v>3.3000000000000002E-2</v>
      </c>
      <c r="AN135"/>
      <c r="AO135" s="347">
        <v>4.3</v>
      </c>
      <c r="AP135" s="344">
        <v>71.86</v>
      </c>
      <c r="AQ135" s="344">
        <v>1</v>
      </c>
      <c r="AR135"/>
      <c r="AS135"/>
      <c r="AT135"/>
      <c r="AU135"/>
      <c r="AV135" s="345">
        <v>13.53</v>
      </c>
      <c r="AW135" s="345">
        <v>11.842000000000001</v>
      </c>
      <c r="AX135"/>
      <c r="AY135"/>
      <c r="AZ135"/>
      <c r="BA135"/>
      <c r="BB135"/>
      <c r="BC135"/>
      <c r="BD135" s="344">
        <v>30.27</v>
      </c>
      <c r="BE135" s="344">
        <v>4.7</v>
      </c>
      <c r="BF135" s="344">
        <v>12.6</v>
      </c>
    </row>
    <row r="136" spans="1:58" x14ac:dyDescent="0.25">
      <c r="A136" s="232">
        <v>39946</v>
      </c>
      <c r="B136" s="344">
        <v>6.1</v>
      </c>
      <c r="C136" s="345">
        <v>4.9400000000000004</v>
      </c>
      <c r="D136"/>
      <c r="E136"/>
      <c r="F136"/>
      <c r="G136"/>
      <c r="H136" s="344">
        <v>6.96</v>
      </c>
      <c r="I136" s="344">
        <v>1.8</v>
      </c>
      <c r="J136"/>
      <c r="K136"/>
      <c r="L136"/>
      <c r="M136"/>
      <c r="N136" s="346">
        <v>38</v>
      </c>
      <c r="O136"/>
      <c r="P136"/>
      <c r="Q136"/>
      <c r="R136" s="346">
        <v>0</v>
      </c>
      <c r="S136" s="345">
        <v>0.32</v>
      </c>
      <c r="T136"/>
      <c r="U136"/>
      <c r="V136" s="345">
        <v>6.9000000000000006E-2</v>
      </c>
      <c r="W136" s="345">
        <v>0.82399999999999995</v>
      </c>
      <c r="X136"/>
      <c r="Y136"/>
      <c r="Z136"/>
      <c r="AA136"/>
      <c r="AB136"/>
      <c r="AC136" s="344">
        <v>27.5</v>
      </c>
      <c r="AD136"/>
      <c r="AE136"/>
      <c r="AF136"/>
      <c r="AG136"/>
      <c r="AH136" s="347">
        <v>55</v>
      </c>
      <c r="AI136"/>
      <c r="AJ136" s="347">
        <v>23.3</v>
      </c>
      <c r="AK136"/>
      <c r="AL136" s="347">
        <v>7</v>
      </c>
      <c r="AM136" s="345">
        <v>4.2000000000000003E-2</v>
      </c>
      <c r="AN136"/>
      <c r="AO136" s="347">
        <v>4.2</v>
      </c>
      <c r="AP136" s="344">
        <v>66.150000000000006</v>
      </c>
      <c r="AQ136" s="344">
        <v>0.56999999999999995</v>
      </c>
      <c r="AR136"/>
      <c r="AS136"/>
      <c r="AT136"/>
      <c r="AU136"/>
      <c r="AV136" s="345">
        <v>12.51</v>
      </c>
      <c r="AW136" s="345">
        <v>12.68</v>
      </c>
      <c r="AX136"/>
      <c r="AY136"/>
      <c r="AZ136"/>
      <c r="BA136"/>
      <c r="BB136"/>
      <c r="BC136"/>
      <c r="BD136" s="344">
        <v>30.67</v>
      </c>
      <c r="BE136" s="344">
        <v>5</v>
      </c>
      <c r="BF136" s="344">
        <v>12.8</v>
      </c>
    </row>
    <row r="137" spans="1:58" x14ac:dyDescent="0.25">
      <c r="A137" s="232">
        <v>39947</v>
      </c>
      <c r="B137" s="344">
        <v>5.71</v>
      </c>
      <c r="C137" s="368">
        <v>5.01</v>
      </c>
      <c r="D137"/>
      <c r="E137"/>
      <c r="F137"/>
      <c r="G137"/>
      <c r="H137" s="344">
        <v>6.93</v>
      </c>
      <c r="I137" s="344">
        <v>1.72</v>
      </c>
      <c r="J137"/>
      <c r="K137"/>
      <c r="L137"/>
      <c r="M137"/>
      <c r="N137" s="346">
        <v>36</v>
      </c>
      <c r="O137"/>
      <c r="P137"/>
      <c r="Q137"/>
      <c r="R137" s="346">
        <v>0</v>
      </c>
      <c r="S137" s="345">
        <v>0.28199999999999997</v>
      </c>
      <c r="T137"/>
      <c r="U137"/>
      <c r="V137" s="345">
        <v>6.5000000000000002E-2</v>
      </c>
      <c r="W137" s="345">
        <v>0.78600000000000003</v>
      </c>
      <c r="X137"/>
      <c r="Y137"/>
      <c r="Z137"/>
      <c r="AA137"/>
      <c r="AB137"/>
      <c r="AC137" s="344">
        <v>28.1</v>
      </c>
      <c r="AD137"/>
      <c r="AE137"/>
      <c r="AF137"/>
      <c r="AG137"/>
      <c r="AH137" s="347">
        <v>56.1</v>
      </c>
      <c r="AI137"/>
      <c r="AJ137" s="347">
        <v>21.9</v>
      </c>
      <c r="AK137"/>
      <c r="AL137" s="347">
        <v>7.2</v>
      </c>
      <c r="AM137" s="345">
        <v>5.5E-2</v>
      </c>
      <c r="AN137"/>
      <c r="AO137" s="347">
        <v>4.3</v>
      </c>
      <c r="AP137" s="344">
        <v>59.65</v>
      </c>
      <c r="AQ137" s="344">
        <v>0.76</v>
      </c>
      <c r="AR137"/>
      <c r="AS137"/>
      <c r="AT137"/>
      <c r="AU137"/>
      <c r="AV137" s="345">
        <v>11.643000000000001</v>
      </c>
      <c r="AW137" s="345">
        <v>10.913</v>
      </c>
      <c r="AX137"/>
      <c r="AY137"/>
      <c r="AZ137"/>
      <c r="BA137"/>
      <c r="BB137"/>
      <c r="BC137"/>
      <c r="BD137" s="344">
        <v>30.04</v>
      </c>
      <c r="BE137" s="344">
        <v>5</v>
      </c>
      <c r="BF137" s="344">
        <v>13</v>
      </c>
    </row>
    <row r="138" spans="1:58" x14ac:dyDescent="0.25">
      <c r="A138" s="232">
        <v>39948</v>
      </c>
      <c r="B138" s="344">
        <v>5.56</v>
      </c>
      <c r="C138" s="345">
        <v>4.93</v>
      </c>
      <c r="D138"/>
      <c r="E138"/>
      <c r="F138"/>
      <c r="G138"/>
      <c r="H138" s="344">
        <v>6.87</v>
      </c>
      <c r="I138" s="344">
        <v>1.78</v>
      </c>
      <c r="J138"/>
      <c r="K138"/>
      <c r="L138"/>
      <c r="M138"/>
      <c r="N138" s="346">
        <v>41</v>
      </c>
      <c r="O138"/>
      <c r="P138"/>
      <c r="Q138"/>
      <c r="R138" s="346">
        <v>0</v>
      </c>
      <c r="S138" s="345">
        <v>0.28599999999999998</v>
      </c>
      <c r="T138"/>
      <c r="U138"/>
      <c r="V138" s="345">
        <v>7.0999999999999994E-2</v>
      </c>
      <c r="W138" s="345">
        <v>0.79900000000000004</v>
      </c>
      <c r="X138"/>
      <c r="Y138"/>
      <c r="Z138"/>
      <c r="AA138"/>
      <c r="AB138"/>
      <c r="AC138" s="344">
        <v>27.6</v>
      </c>
      <c r="AD138"/>
      <c r="AE138"/>
      <c r="AF138"/>
      <c r="AG138"/>
      <c r="AH138" s="347">
        <v>55.3</v>
      </c>
      <c r="AI138"/>
      <c r="AJ138" s="347">
        <v>23.3</v>
      </c>
      <c r="AK138"/>
      <c r="AL138" s="347">
        <v>6.9</v>
      </c>
      <c r="AM138" s="345">
        <v>3.0000000000000001E-3</v>
      </c>
      <c r="AN138"/>
      <c r="AO138" s="347">
        <v>4.2</v>
      </c>
      <c r="AP138" s="344">
        <v>68.709999999999994</v>
      </c>
      <c r="AQ138" s="344">
        <v>0.7</v>
      </c>
      <c r="AR138"/>
      <c r="AS138"/>
      <c r="AT138"/>
      <c r="AU138"/>
      <c r="AV138" s="345">
        <v>13.348000000000001</v>
      </c>
      <c r="AW138" s="345">
        <v>12.555999999999999</v>
      </c>
      <c r="AX138"/>
      <c r="AY138"/>
      <c r="AZ138"/>
      <c r="BA138"/>
      <c r="BB138"/>
      <c r="BC138"/>
      <c r="BD138" s="344">
        <v>32.39</v>
      </c>
      <c r="BE138" s="344">
        <v>5</v>
      </c>
      <c r="BF138" s="344">
        <v>13</v>
      </c>
    </row>
    <row r="139" spans="1:58" x14ac:dyDescent="0.25">
      <c r="A139" s="232">
        <v>39949</v>
      </c>
      <c r="B139" s="344">
        <v>5.65</v>
      </c>
      <c r="C139" s="345">
        <v>5.22</v>
      </c>
      <c r="D139"/>
      <c r="E139"/>
      <c r="F139"/>
      <c r="G139"/>
      <c r="H139" s="344">
        <v>7.07</v>
      </c>
      <c r="I139" s="344">
        <v>1.63</v>
      </c>
      <c r="J139"/>
      <c r="K139"/>
      <c r="L139"/>
      <c r="M139"/>
      <c r="N139" s="346">
        <v>36</v>
      </c>
      <c r="O139"/>
      <c r="P139"/>
      <c r="Q139"/>
      <c r="R139" s="346">
        <v>0</v>
      </c>
      <c r="S139" s="345">
        <v>0.29099999999999998</v>
      </c>
      <c r="T139"/>
      <c r="U139"/>
      <c r="V139" s="345">
        <v>6.4000000000000001E-2</v>
      </c>
      <c r="W139" s="345">
        <v>0.67800000000000005</v>
      </c>
      <c r="X139"/>
      <c r="Y139"/>
      <c r="Z139"/>
      <c r="AA139"/>
      <c r="AB139"/>
      <c r="AC139" s="344">
        <v>27.6</v>
      </c>
      <c r="AD139"/>
      <c r="AE139"/>
      <c r="AF139"/>
      <c r="AG139"/>
      <c r="AH139" s="347">
        <v>55.2</v>
      </c>
      <c r="AI139"/>
      <c r="AJ139" s="347">
        <v>21.8</v>
      </c>
      <c r="AK139"/>
      <c r="AL139" s="347">
        <v>6.8</v>
      </c>
      <c r="AM139" s="345">
        <v>1.4999999999999999E-2</v>
      </c>
      <c r="AN139"/>
      <c r="AO139" s="347">
        <v>4.0999999999999996</v>
      </c>
      <c r="AP139" s="344">
        <v>61.76</v>
      </c>
      <c r="AQ139" s="344">
        <v>0.75</v>
      </c>
      <c r="AR139"/>
      <c r="AS139"/>
      <c r="AT139"/>
      <c r="AU139"/>
      <c r="AV139" s="345">
        <v>12.605</v>
      </c>
      <c r="AW139" s="345">
        <v>11.776999999999999</v>
      </c>
      <c r="AX139"/>
      <c r="AY139"/>
      <c r="AZ139"/>
      <c r="BA139"/>
      <c r="BB139"/>
      <c r="BC139"/>
      <c r="BD139" s="344">
        <v>32.86</v>
      </c>
      <c r="BE139" s="344">
        <v>5</v>
      </c>
      <c r="BF139" s="344">
        <v>12.5</v>
      </c>
    </row>
    <row r="140" spans="1:58" x14ac:dyDescent="0.25">
      <c r="A140" s="232">
        <v>39950</v>
      </c>
      <c r="B140" s="344">
        <v>6.1</v>
      </c>
      <c r="C140" s="345">
        <v>4.8499999999999996</v>
      </c>
      <c r="D140"/>
      <c r="E140"/>
      <c r="F140"/>
      <c r="G140"/>
      <c r="H140" s="344">
        <v>6.68</v>
      </c>
      <c r="I140" s="344">
        <v>1.51</v>
      </c>
      <c r="J140"/>
      <c r="K140"/>
      <c r="L140"/>
      <c r="M140"/>
      <c r="N140" s="346">
        <v>38</v>
      </c>
      <c r="O140"/>
      <c r="P140"/>
      <c r="Q140"/>
      <c r="R140" s="346">
        <v>0</v>
      </c>
      <c r="S140" s="345">
        <v>0.29699999999999999</v>
      </c>
      <c r="T140"/>
      <c r="U140"/>
      <c r="V140" s="345">
        <v>6.8000000000000005E-2</v>
      </c>
      <c r="W140" s="345">
        <v>0.66300000000000003</v>
      </c>
      <c r="X140"/>
      <c r="Y140"/>
      <c r="Z140"/>
      <c r="AA140"/>
      <c r="AB140"/>
      <c r="AC140" s="344">
        <v>25.7</v>
      </c>
      <c r="AD140"/>
      <c r="AE140"/>
      <c r="AF140"/>
      <c r="AG140"/>
      <c r="AH140" s="347">
        <v>51.4</v>
      </c>
      <c r="AI140"/>
      <c r="AJ140" s="347">
        <v>22.7</v>
      </c>
      <c r="AK140"/>
      <c r="AL140" s="347">
        <v>7.1</v>
      </c>
      <c r="AM140" s="345">
        <v>2.3E-2</v>
      </c>
      <c r="AN140"/>
      <c r="AO140" s="347">
        <v>5.2</v>
      </c>
      <c r="AP140" s="344">
        <v>57.33</v>
      </c>
      <c r="AQ140" s="344">
        <v>0.83</v>
      </c>
      <c r="AR140"/>
      <c r="AS140"/>
      <c r="AT140"/>
      <c r="AU140"/>
      <c r="AV140" s="345">
        <v>11.87</v>
      </c>
      <c r="AW140" s="345">
        <v>11.1</v>
      </c>
      <c r="AX140"/>
      <c r="AY140"/>
      <c r="AZ140"/>
      <c r="BA140"/>
      <c r="BB140"/>
      <c r="BC140"/>
      <c r="BD140" s="344">
        <v>31.54</v>
      </c>
      <c r="BE140" s="344">
        <v>5</v>
      </c>
      <c r="BF140" s="344">
        <v>12.5</v>
      </c>
    </row>
    <row r="141" spans="1:58" x14ac:dyDescent="0.25">
      <c r="A141" s="232">
        <v>39951</v>
      </c>
      <c r="B141" s="405">
        <f t="shared" ref="B141:C141" si="235">(B140+B142)/2</f>
        <v>5.9550000000000001</v>
      </c>
      <c r="C141" s="407">
        <f t="shared" si="235"/>
        <v>4.9649999999999999</v>
      </c>
      <c r="D141"/>
      <c r="E141"/>
      <c r="F141"/>
      <c r="G141"/>
      <c r="H141" s="405">
        <f t="shared" ref="H141:I141" si="236">(H140+H142)/2</f>
        <v>7.1549999999999994</v>
      </c>
      <c r="I141" s="405">
        <f t="shared" si="236"/>
        <v>1.5350000000000001</v>
      </c>
      <c r="J141"/>
      <c r="K141"/>
      <c r="L141"/>
      <c r="M141"/>
      <c r="N141" s="451">
        <f t="shared" ref="N141" si="237">(N140+N142)/2</f>
        <v>37</v>
      </c>
      <c r="O141"/>
      <c r="P141"/>
      <c r="Q141"/>
      <c r="R141" s="451">
        <f t="shared" ref="R141:S141" si="238">(R140+R142)/2</f>
        <v>0</v>
      </c>
      <c r="S141" s="407">
        <f t="shared" si="238"/>
        <v>0.30599999999999999</v>
      </c>
      <c r="T141"/>
      <c r="U141"/>
      <c r="V141" s="407">
        <f t="shared" ref="V141:W141" si="239">(V140+V142)/2</f>
        <v>7.400000000000001E-2</v>
      </c>
      <c r="W141" s="407">
        <f t="shared" si="239"/>
        <v>0.58400000000000007</v>
      </c>
      <c r="X141"/>
      <c r="Y141"/>
      <c r="Z141"/>
      <c r="AA141"/>
      <c r="AB141"/>
      <c r="AC141" s="405">
        <f t="shared" ref="AC141" si="240">(AC140+AC142)/2</f>
        <v>26.95</v>
      </c>
      <c r="AD141"/>
      <c r="AE141"/>
      <c r="AF141"/>
      <c r="AG141"/>
      <c r="AH141" s="406">
        <f t="shared" ref="AH141" si="241">(AH140+AH142)/2</f>
        <v>53.95</v>
      </c>
      <c r="AI141"/>
      <c r="AJ141" s="406">
        <f t="shared" ref="AJ141" si="242">(AJ140+AJ142)/2</f>
        <v>22.299999999999997</v>
      </c>
      <c r="AK141"/>
      <c r="AL141" s="406">
        <f t="shared" ref="AL141:AM141" si="243">(AL140+AL142)/2</f>
        <v>7</v>
      </c>
      <c r="AM141" s="407">
        <f t="shared" si="243"/>
        <v>0.03</v>
      </c>
      <c r="AN141"/>
      <c r="AO141" s="406">
        <f t="shared" ref="AO141:AQ141" si="244">(AO140+AO142)/2</f>
        <v>6.15</v>
      </c>
      <c r="AP141" s="405">
        <f t="shared" si="244"/>
        <v>59.534999999999997</v>
      </c>
      <c r="AQ141" s="407">
        <f t="shared" si="244"/>
        <v>0.82000000000000006</v>
      </c>
      <c r="AR141"/>
      <c r="AS141"/>
      <c r="AT141"/>
      <c r="AU141"/>
      <c r="AV141" s="368">
        <f>(AV139+AV140)/2</f>
        <v>12.237500000000001</v>
      </c>
      <c r="AW141" s="368">
        <f>(AW139+AW140)/2</f>
        <v>11.438499999999999</v>
      </c>
      <c r="AX141"/>
      <c r="AY141"/>
      <c r="AZ141"/>
      <c r="BA141"/>
      <c r="BB141"/>
      <c r="BC141"/>
      <c r="BD141" s="405">
        <f t="shared" ref="BD141:BF141" si="245">(BD140+BD142)/2</f>
        <v>31.73</v>
      </c>
      <c r="BE141" s="405">
        <f t="shared" si="245"/>
        <v>5</v>
      </c>
      <c r="BF141" s="405">
        <f t="shared" si="245"/>
        <v>12.6</v>
      </c>
    </row>
    <row r="142" spans="1:58" x14ac:dyDescent="0.25">
      <c r="A142" s="232">
        <v>39952</v>
      </c>
      <c r="B142" s="344">
        <v>5.81</v>
      </c>
      <c r="C142" s="345">
        <v>5.08</v>
      </c>
      <c r="D142"/>
      <c r="E142"/>
      <c r="F142"/>
      <c r="G142"/>
      <c r="H142" s="344">
        <v>7.63</v>
      </c>
      <c r="I142" s="344">
        <v>1.56</v>
      </c>
      <c r="J142"/>
      <c r="K142"/>
      <c r="L142"/>
      <c r="M142"/>
      <c r="N142" s="346">
        <v>36</v>
      </c>
      <c r="O142"/>
      <c r="P142"/>
      <c r="Q142"/>
      <c r="R142" s="346">
        <v>0</v>
      </c>
      <c r="S142" s="345">
        <v>0.315</v>
      </c>
      <c r="T142"/>
      <c r="U142"/>
      <c r="V142" s="345">
        <v>0.08</v>
      </c>
      <c r="W142" s="345">
        <v>0.505</v>
      </c>
      <c r="X142"/>
      <c r="Y142"/>
      <c r="Z142"/>
      <c r="AA142"/>
      <c r="AB142"/>
      <c r="AC142" s="344">
        <v>28.2</v>
      </c>
      <c r="AD142"/>
      <c r="AE142"/>
      <c r="AF142"/>
      <c r="AG142"/>
      <c r="AH142" s="347">
        <v>56.5</v>
      </c>
      <c r="AI142"/>
      <c r="AJ142" s="347">
        <v>21.9</v>
      </c>
      <c r="AK142"/>
      <c r="AL142" s="347">
        <v>6.9</v>
      </c>
      <c r="AM142" s="345">
        <v>3.6999999999999998E-2</v>
      </c>
      <c r="AN142"/>
      <c r="AO142" s="347">
        <v>7.1</v>
      </c>
      <c r="AP142" s="344">
        <v>61.74</v>
      </c>
      <c r="AQ142" s="344">
        <v>0.81</v>
      </c>
      <c r="AR142"/>
      <c r="AS142"/>
      <c r="AT142"/>
      <c r="AU142"/>
      <c r="AV142" s="345">
        <v>12.68</v>
      </c>
      <c r="AW142" s="345">
        <v>11.84</v>
      </c>
      <c r="AX142"/>
      <c r="AY142"/>
      <c r="AZ142"/>
      <c r="BA142"/>
      <c r="BB142"/>
      <c r="BC142"/>
      <c r="BD142" s="344">
        <v>31.92</v>
      </c>
      <c r="BE142" s="344">
        <v>5</v>
      </c>
      <c r="BF142" s="344">
        <v>12.7</v>
      </c>
    </row>
    <row r="143" spans="1:58" x14ac:dyDescent="0.25">
      <c r="A143" s="232">
        <v>39953</v>
      </c>
      <c r="B143" s="344">
        <v>6.04</v>
      </c>
      <c r="C143" s="345">
        <v>4.8600000000000003</v>
      </c>
      <c r="D143"/>
      <c r="E143"/>
      <c r="F143"/>
      <c r="G143"/>
      <c r="H143" s="344">
        <v>7.55</v>
      </c>
      <c r="I143" s="344">
        <v>1.67</v>
      </c>
      <c r="J143"/>
      <c r="K143"/>
      <c r="L143"/>
      <c r="M143"/>
      <c r="N143" s="346">
        <v>35</v>
      </c>
      <c r="O143"/>
      <c r="P143"/>
      <c r="Q143"/>
      <c r="R143" s="346">
        <v>0</v>
      </c>
      <c r="S143" s="345">
        <v>0.32100000000000001</v>
      </c>
      <c r="T143"/>
      <c r="U143"/>
      <c r="V143" s="345">
        <v>6.4000000000000001E-2</v>
      </c>
      <c r="W143" s="345">
        <v>0.59299999999999997</v>
      </c>
      <c r="X143"/>
      <c r="Y143"/>
      <c r="Z143"/>
      <c r="AA143"/>
      <c r="AB143"/>
      <c r="AC143" s="344">
        <v>27.9</v>
      </c>
      <c r="AD143"/>
      <c r="AE143"/>
      <c r="AF143"/>
      <c r="AG143"/>
      <c r="AH143" s="347">
        <v>55.6</v>
      </c>
      <c r="AI143"/>
      <c r="AJ143" s="347">
        <v>23.4</v>
      </c>
      <c r="AK143"/>
      <c r="AL143" s="347">
        <v>7.3</v>
      </c>
      <c r="AM143" s="345">
        <v>0.106</v>
      </c>
      <c r="AN143"/>
      <c r="AO143" s="347">
        <v>7.9</v>
      </c>
      <c r="AP143" s="344">
        <v>64.540000000000006</v>
      </c>
      <c r="AQ143" s="344">
        <v>0.7</v>
      </c>
      <c r="AR143"/>
      <c r="AS143"/>
      <c r="AT143"/>
      <c r="AU143"/>
      <c r="AV143" s="345">
        <v>13.164</v>
      </c>
      <c r="AW143" s="345">
        <v>12.372999999999999</v>
      </c>
      <c r="AX143"/>
      <c r="AY143"/>
      <c r="AZ143"/>
      <c r="BA143"/>
      <c r="BB143"/>
      <c r="BC143"/>
      <c r="BD143" s="344">
        <v>31.92</v>
      </c>
      <c r="BE143" s="344">
        <v>5</v>
      </c>
      <c r="BF143" s="344">
        <v>12.7</v>
      </c>
    </row>
    <row r="144" spans="1:58" x14ac:dyDescent="0.25">
      <c r="A144" s="232">
        <v>39954</v>
      </c>
      <c r="B144" s="344">
        <v>6</v>
      </c>
      <c r="C144" s="368">
        <v>4.9400000000000004</v>
      </c>
      <c r="D144"/>
      <c r="E144"/>
      <c r="F144"/>
      <c r="G144"/>
      <c r="H144" s="344">
        <v>7.7</v>
      </c>
      <c r="I144" s="344">
        <v>1.68</v>
      </c>
      <c r="J144"/>
      <c r="K144"/>
      <c r="L144"/>
      <c r="M144"/>
      <c r="N144" s="346">
        <v>31</v>
      </c>
      <c r="O144"/>
      <c r="P144"/>
      <c r="Q144"/>
      <c r="R144" s="346">
        <v>0</v>
      </c>
      <c r="S144" s="345">
        <v>0.38400000000000001</v>
      </c>
      <c r="T144"/>
      <c r="U144"/>
      <c r="V144" s="345">
        <v>5.8999999999999997E-2</v>
      </c>
      <c r="W144" s="345">
        <v>0.34200000000000003</v>
      </c>
      <c r="X144"/>
      <c r="Y144"/>
      <c r="Z144"/>
      <c r="AA144"/>
      <c r="AB144"/>
      <c r="AC144" s="344">
        <v>26.8</v>
      </c>
      <c r="AD144"/>
      <c r="AE144"/>
      <c r="AF144"/>
      <c r="AG144"/>
      <c r="AH144" s="347">
        <v>53.6</v>
      </c>
      <c r="AI144"/>
      <c r="AJ144" s="347">
        <v>23.9</v>
      </c>
      <c r="AK144"/>
      <c r="AL144" s="347">
        <v>7.1</v>
      </c>
      <c r="AM144" s="345">
        <v>9.7000000000000003E-2</v>
      </c>
      <c r="AN144"/>
      <c r="AO144" s="347">
        <v>8</v>
      </c>
      <c r="AP144" s="344">
        <v>66.92</v>
      </c>
      <c r="AQ144" s="344">
        <v>0.71</v>
      </c>
      <c r="AR144"/>
      <c r="AS144"/>
      <c r="AT144"/>
      <c r="AU144"/>
      <c r="AV144" s="345">
        <v>13.576000000000001</v>
      </c>
      <c r="AW144" s="345">
        <v>12.734</v>
      </c>
      <c r="AX144"/>
      <c r="AY144"/>
      <c r="AZ144"/>
      <c r="BA144"/>
      <c r="BB144"/>
      <c r="BC144"/>
      <c r="BD144" s="344">
        <v>31.38</v>
      </c>
      <c r="BE144" s="344">
        <v>5</v>
      </c>
      <c r="BF144" s="344">
        <v>12</v>
      </c>
    </row>
    <row r="145" spans="1:58" x14ac:dyDescent="0.25">
      <c r="A145" s="232">
        <v>39955</v>
      </c>
      <c r="B145" s="344">
        <v>5.95</v>
      </c>
      <c r="C145" s="345">
        <v>4.92</v>
      </c>
      <c r="D145"/>
      <c r="E145"/>
      <c r="F145"/>
      <c r="G145"/>
      <c r="H145" s="344">
        <v>8.4700000000000006</v>
      </c>
      <c r="I145" s="344">
        <v>1.67</v>
      </c>
      <c r="J145"/>
      <c r="K145"/>
      <c r="L145"/>
      <c r="M145"/>
      <c r="N145" s="346">
        <v>34</v>
      </c>
      <c r="O145"/>
      <c r="P145"/>
      <c r="Q145"/>
      <c r="R145" s="346">
        <v>0</v>
      </c>
      <c r="S145" s="345">
        <v>0.64200000000000002</v>
      </c>
      <c r="T145"/>
      <c r="U145"/>
      <c r="V145" s="345">
        <v>5.8999999999999997E-2</v>
      </c>
      <c r="W145" s="345">
        <v>0.57099999999999995</v>
      </c>
      <c r="X145"/>
      <c r="Y145"/>
      <c r="Z145"/>
      <c r="AA145"/>
      <c r="AB145"/>
      <c r="AC145" s="344">
        <v>28.1</v>
      </c>
      <c r="AD145"/>
      <c r="AE145"/>
      <c r="AF145"/>
      <c r="AG145"/>
      <c r="AH145" s="347">
        <v>56.3</v>
      </c>
      <c r="AI145"/>
      <c r="AJ145" s="347">
        <v>21.2</v>
      </c>
      <c r="AK145"/>
      <c r="AL145" s="347">
        <v>7.8</v>
      </c>
      <c r="AM145" s="345">
        <v>7.3999999999999996E-2</v>
      </c>
      <c r="AN145"/>
      <c r="AO145" s="347">
        <v>9.8000000000000007</v>
      </c>
      <c r="AP145" s="344">
        <v>61.21</v>
      </c>
      <c r="AQ145" s="344">
        <v>0.68</v>
      </c>
      <c r="AR145"/>
      <c r="AS145"/>
      <c r="AT145"/>
      <c r="AU145"/>
      <c r="AV145" s="345">
        <v>12.629</v>
      </c>
      <c r="AW145" s="345">
        <v>11.801</v>
      </c>
      <c r="AX145"/>
      <c r="AY145"/>
      <c r="AZ145"/>
      <c r="BA145"/>
      <c r="BB145"/>
      <c r="BC145"/>
      <c r="BD145" s="344">
        <v>30.82</v>
      </c>
      <c r="BE145" s="344">
        <v>5</v>
      </c>
      <c r="BF145" s="344">
        <v>11</v>
      </c>
    </row>
    <row r="146" spans="1:58" x14ac:dyDescent="0.25">
      <c r="A146" s="232">
        <v>39956</v>
      </c>
      <c r="B146" s="344">
        <v>6.18</v>
      </c>
      <c r="C146" s="345">
        <v>4.9400000000000004</v>
      </c>
      <c r="D146"/>
      <c r="E146"/>
      <c r="F146"/>
      <c r="G146"/>
      <c r="H146" s="344">
        <v>7.8</v>
      </c>
      <c r="I146" s="344">
        <v>1.86</v>
      </c>
      <c r="J146"/>
      <c r="K146"/>
      <c r="L146"/>
      <c r="M146"/>
      <c r="N146" s="346">
        <v>36</v>
      </c>
      <c r="O146"/>
      <c r="P146"/>
      <c r="Q146"/>
      <c r="R146" s="346">
        <v>0</v>
      </c>
      <c r="S146" s="345">
        <v>0.72599999999999998</v>
      </c>
      <c r="T146"/>
      <c r="U146"/>
      <c r="V146" s="345">
        <v>6.3E-2</v>
      </c>
      <c r="W146" s="345">
        <v>0.33200000000000002</v>
      </c>
      <c r="X146"/>
      <c r="Y146"/>
      <c r="Z146"/>
      <c r="AA146"/>
      <c r="AB146"/>
      <c r="AC146" s="344">
        <v>25.9</v>
      </c>
      <c r="AD146"/>
      <c r="AE146"/>
      <c r="AF146"/>
      <c r="AG146"/>
      <c r="AH146" s="347">
        <v>51.8</v>
      </c>
      <c r="AI146"/>
      <c r="AJ146" s="347">
        <v>21.6</v>
      </c>
      <c r="AK146"/>
      <c r="AL146" s="347">
        <v>7.9</v>
      </c>
      <c r="AM146" s="345">
        <v>5.6000000000000001E-2</v>
      </c>
      <c r="AN146"/>
      <c r="AO146" s="347">
        <v>9.6</v>
      </c>
      <c r="AP146" s="344">
        <v>60.64</v>
      </c>
      <c r="AQ146" s="344">
        <v>0.55000000000000004</v>
      </c>
      <c r="AR146"/>
      <c r="AS146"/>
      <c r="AT146"/>
      <c r="AU146"/>
      <c r="AV146" s="345">
        <v>12.263</v>
      </c>
      <c r="AW146" s="345">
        <v>11.430999999999999</v>
      </c>
      <c r="AX146"/>
      <c r="AY146"/>
      <c r="AZ146"/>
      <c r="BA146"/>
      <c r="BB146"/>
      <c r="BC146"/>
      <c r="BD146" s="344">
        <v>29.6</v>
      </c>
      <c r="BE146" s="344">
        <v>5</v>
      </c>
      <c r="BF146" s="344">
        <v>10</v>
      </c>
    </row>
    <row r="147" spans="1:58" x14ac:dyDescent="0.25">
      <c r="A147" s="232">
        <v>39957</v>
      </c>
      <c r="B147" s="344">
        <v>6.02</v>
      </c>
      <c r="C147" s="345">
        <v>4.9400000000000004</v>
      </c>
      <c r="D147"/>
      <c r="E147"/>
      <c r="F147"/>
      <c r="G147"/>
      <c r="H147" s="344">
        <v>7.12</v>
      </c>
      <c r="I147" s="344">
        <v>2.0699999999999998</v>
      </c>
      <c r="J147"/>
      <c r="K147"/>
      <c r="L147"/>
      <c r="M147"/>
      <c r="N147" s="346">
        <v>38</v>
      </c>
      <c r="O147"/>
      <c r="P147"/>
      <c r="Q147"/>
      <c r="R147" s="346">
        <v>0</v>
      </c>
      <c r="S147" s="345">
        <v>0.55800000000000005</v>
      </c>
      <c r="T147"/>
      <c r="U147"/>
      <c r="V147" s="345">
        <v>6.0999999999999999E-2</v>
      </c>
      <c r="W147" s="345">
        <v>0.47599999999999998</v>
      </c>
      <c r="X147"/>
      <c r="Y147"/>
      <c r="Z147"/>
      <c r="AA147"/>
      <c r="AB147"/>
      <c r="AC147" s="344">
        <v>22</v>
      </c>
      <c r="AD147"/>
      <c r="AE147"/>
      <c r="AF147"/>
      <c r="AG147"/>
      <c r="AH147" s="347">
        <v>44</v>
      </c>
      <c r="AI147"/>
      <c r="AJ147" s="347">
        <v>22.6</v>
      </c>
      <c r="AK147"/>
      <c r="AL147" s="347">
        <v>7.2</v>
      </c>
      <c r="AM147" s="345">
        <v>6.0999999999999999E-2</v>
      </c>
      <c r="AN147"/>
      <c r="AO147" s="347">
        <v>9.6</v>
      </c>
      <c r="AP147" s="344">
        <v>63.31</v>
      </c>
      <c r="AQ147" s="344">
        <v>0.42</v>
      </c>
      <c r="AR147"/>
      <c r="AS147"/>
      <c r="AT147"/>
      <c r="AU147"/>
      <c r="AV147" s="345">
        <v>12.372999999999999</v>
      </c>
      <c r="AW147" s="345">
        <v>11.521000000000001</v>
      </c>
      <c r="AX147"/>
      <c r="AY147"/>
      <c r="AZ147"/>
      <c r="BA147"/>
      <c r="BB147"/>
      <c r="BC147"/>
      <c r="BD147" s="344">
        <v>29.24</v>
      </c>
      <c r="BE147" s="344">
        <v>5</v>
      </c>
      <c r="BF147" s="344">
        <v>10</v>
      </c>
    </row>
    <row r="148" spans="1:58" x14ac:dyDescent="0.25">
      <c r="A148" s="232">
        <v>39958</v>
      </c>
      <c r="B148" s="405">
        <f t="shared" ref="B148:C148" si="246">(B147+B149)/2</f>
        <v>6.0549999999999997</v>
      </c>
      <c r="C148" s="407">
        <f t="shared" si="246"/>
        <v>4.9800000000000004</v>
      </c>
      <c r="D148"/>
      <c r="E148"/>
      <c r="F148"/>
      <c r="G148"/>
      <c r="H148" s="405">
        <f t="shared" ref="H148:I148" si="247">(H147+H149)/2</f>
        <v>7.65</v>
      </c>
      <c r="I148" s="405">
        <f t="shared" si="247"/>
        <v>2.0249999999999999</v>
      </c>
      <c r="J148"/>
      <c r="K148"/>
      <c r="L148"/>
      <c r="M148"/>
      <c r="N148" s="451">
        <f t="shared" ref="N148" si="248">(N147+N149)/2</f>
        <v>36.5</v>
      </c>
      <c r="O148"/>
      <c r="P148"/>
      <c r="Q148"/>
      <c r="R148" s="451">
        <f t="shared" ref="R148:S148" si="249">(R147+R149)/2</f>
        <v>0</v>
      </c>
      <c r="S148" s="407">
        <f t="shared" si="249"/>
        <v>0.59750000000000003</v>
      </c>
      <c r="T148"/>
      <c r="U148"/>
      <c r="V148" s="407">
        <f t="shared" ref="V148:W148" si="250">(V147+V149)/2</f>
        <v>0.06</v>
      </c>
      <c r="W148" s="407">
        <f t="shared" si="250"/>
        <v>0.3715</v>
      </c>
      <c r="X148"/>
      <c r="Y148"/>
      <c r="Z148"/>
      <c r="AA148"/>
      <c r="AB148"/>
      <c r="AC148" s="405">
        <f t="shared" ref="AC148" si="251">(AC147+AC149)/2</f>
        <v>23.6</v>
      </c>
      <c r="AD148"/>
      <c r="AE148"/>
      <c r="AF148"/>
      <c r="AG148"/>
      <c r="AH148" s="406">
        <f t="shared" ref="AH148" si="252">(AH147+AH149)/2</f>
        <v>47.2</v>
      </c>
      <c r="AI148"/>
      <c r="AJ148" s="406">
        <f t="shared" ref="AJ148" si="253">(AJ147+AJ149)/2</f>
        <v>22.950000000000003</v>
      </c>
      <c r="AK148"/>
      <c r="AL148" s="406">
        <f t="shared" ref="AL148:AM148" si="254">(AL147+AL149)/2</f>
        <v>7.35</v>
      </c>
      <c r="AM148" s="407">
        <f t="shared" si="254"/>
        <v>6.7500000000000004E-2</v>
      </c>
      <c r="AN148"/>
      <c r="AO148" s="406">
        <f t="shared" ref="AO148:AQ148" si="255">(AO147+AO149)/2</f>
        <v>9.6</v>
      </c>
      <c r="AP148" s="405">
        <f t="shared" si="255"/>
        <v>65.194999999999993</v>
      </c>
      <c r="AQ148" s="407">
        <f t="shared" si="255"/>
        <v>0.52</v>
      </c>
      <c r="AR148"/>
      <c r="AS148"/>
      <c r="AT148"/>
      <c r="AU148"/>
      <c r="AV148" s="368">
        <f>(AV146+AV147)/2</f>
        <v>12.318</v>
      </c>
      <c r="AW148" s="368">
        <f>(AW146+AW147)/2</f>
        <v>11.475999999999999</v>
      </c>
      <c r="AX148"/>
      <c r="AY148"/>
      <c r="AZ148"/>
      <c r="BA148"/>
      <c r="BB148"/>
      <c r="BC148"/>
      <c r="BD148" s="405">
        <f t="shared" ref="BD148:BF148" si="256">(BD147+BD149)/2</f>
        <v>29.024999999999999</v>
      </c>
      <c r="BE148" s="405">
        <f t="shared" si="256"/>
        <v>5</v>
      </c>
      <c r="BF148" s="405">
        <f t="shared" si="256"/>
        <v>10.199999999999999</v>
      </c>
    </row>
    <row r="149" spans="1:58" x14ac:dyDescent="0.25">
      <c r="A149" s="232">
        <v>39959</v>
      </c>
      <c r="B149" s="344">
        <v>6.09</v>
      </c>
      <c r="C149" s="345">
        <v>5.0199999999999996</v>
      </c>
      <c r="D149"/>
      <c r="E149"/>
      <c r="F149"/>
      <c r="G149"/>
      <c r="H149" s="344">
        <v>8.18</v>
      </c>
      <c r="I149" s="344">
        <v>1.98</v>
      </c>
      <c r="J149"/>
      <c r="K149"/>
      <c r="L149"/>
      <c r="M149"/>
      <c r="N149" s="346">
        <v>35</v>
      </c>
      <c r="O149"/>
      <c r="P149"/>
      <c r="Q149"/>
      <c r="R149" s="346">
        <v>0</v>
      </c>
      <c r="S149" s="345">
        <v>0.63700000000000001</v>
      </c>
      <c r="T149"/>
      <c r="U149"/>
      <c r="V149" s="345">
        <v>5.8999999999999997E-2</v>
      </c>
      <c r="W149" s="345">
        <v>0.26700000000000002</v>
      </c>
      <c r="X149"/>
      <c r="Y149"/>
      <c r="Z149"/>
      <c r="AA149"/>
      <c r="AB149"/>
      <c r="AC149" s="344">
        <v>25.2</v>
      </c>
      <c r="AD149"/>
      <c r="AE149"/>
      <c r="AF149"/>
      <c r="AG149"/>
      <c r="AH149" s="347">
        <v>50.4</v>
      </c>
      <c r="AI149"/>
      <c r="AJ149" s="347">
        <v>23.3</v>
      </c>
      <c r="AK149"/>
      <c r="AL149" s="347">
        <v>7.5</v>
      </c>
      <c r="AM149" s="345">
        <v>7.3999999999999996E-2</v>
      </c>
      <c r="AN149"/>
      <c r="AO149" s="347">
        <v>9.6</v>
      </c>
      <c r="AP149" s="344">
        <v>67.08</v>
      </c>
      <c r="AQ149" s="344">
        <v>0.62</v>
      </c>
      <c r="AR149"/>
      <c r="AS149"/>
      <c r="AT149"/>
      <c r="AU149"/>
      <c r="AV149" s="345">
        <v>13.387</v>
      </c>
      <c r="AW149" s="345">
        <v>11.709</v>
      </c>
      <c r="AX149"/>
      <c r="AY149"/>
      <c r="AZ149"/>
      <c r="BA149"/>
      <c r="BB149"/>
      <c r="BC149"/>
      <c r="BD149" s="344">
        <v>28.81</v>
      </c>
      <c r="BE149" s="344">
        <v>5</v>
      </c>
      <c r="BF149" s="344">
        <v>10.4</v>
      </c>
    </row>
    <row r="150" spans="1:58" x14ac:dyDescent="0.25">
      <c r="A150" s="232">
        <v>39960</v>
      </c>
      <c r="B150" s="344">
        <v>6.07</v>
      </c>
      <c r="C150" s="345">
        <v>4.95</v>
      </c>
      <c r="D150"/>
      <c r="E150"/>
      <c r="F150"/>
      <c r="G150"/>
      <c r="H150" s="344">
        <v>7.97</v>
      </c>
      <c r="I150" s="344">
        <v>2</v>
      </c>
      <c r="J150"/>
      <c r="K150"/>
      <c r="L150"/>
      <c r="M150"/>
      <c r="N150" s="346">
        <v>37</v>
      </c>
      <c r="O150"/>
      <c r="P150"/>
      <c r="Q150"/>
      <c r="R150" s="346">
        <v>0</v>
      </c>
      <c r="S150" s="345">
        <v>0.65300000000000002</v>
      </c>
      <c r="T150"/>
      <c r="U150"/>
      <c r="V150" s="345">
        <v>7.2999999999999995E-2</v>
      </c>
      <c r="W150" s="345">
        <v>0.34100000000000003</v>
      </c>
      <c r="X150"/>
      <c r="Y150"/>
      <c r="Z150"/>
      <c r="AA150"/>
      <c r="AB150"/>
      <c r="AC150" s="344">
        <v>26.7</v>
      </c>
      <c r="AD150"/>
      <c r="AE150"/>
      <c r="AF150"/>
      <c r="AG150"/>
      <c r="AH150" s="347">
        <v>53.4</v>
      </c>
      <c r="AI150"/>
      <c r="AJ150" s="347">
        <v>23</v>
      </c>
      <c r="AK150"/>
      <c r="AL150" s="347">
        <v>8</v>
      </c>
      <c r="AM150" s="345">
        <v>6.9000000000000006E-2</v>
      </c>
      <c r="AN150"/>
      <c r="AO150" s="347">
        <v>9.6</v>
      </c>
      <c r="AP150" s="344">
        <v>61.12</v>
      </c>
      <c r="AQ150" s="344">
        <v>0.57999999999999996</v>
      </c>
      <c r="AR150"/>
      <c r="AS150"/>
      <c r="AT150"/>
      <c r="AU150"/>
      <c r="AV150" s="345">
        <v>12.566000000000001</v>
      </c>
      <c r="AW150" s="345">
        <v>10.746</v>
      </c>
      <c r="AX150"/>
      <c r="AY150"/>
      <c r="AZ150"/>
      <c r="BA150"/>
      <c r="BB150"/>
      <c r="BC150"/>
      <c r="BD150" s="344">
        <v>29.62</v>
      </c>
      <c r="BE150" s="344">
        <v>5</v>
      </c>
      <c r="BF150" s="344">
        <v>9.5</v>
      </c>
    </row>
    <row r="151" spans="1:58" x14ac:dyDescent="0.25">
      <c r="A151" s="232">
        <v>39961</v>
      </c>
      <c r="B151" s="461">
        <v>5.83</v>
      </c>
      <c r="C151" s="462">
        <v>4.9000000000000004</v>
      </c>
      <c r="D151"/>
      <c r="E151"/>
      <c r="F151"/>
      <c r="G151"/>
      <c r="H151" s="461">
        <v>7.1</v>
      </c>
      <c r="I151" s="461">
        <v>1.72</v>
      </c>
      <c r="J151"/>
      <c r="K151"/>
      <c r="L151"/>
      <c r="M151"/>
      <c r="N151" s="463">
        <v>37</v>
      </c>
      <c r="O151"/>
      <c r="P151"/>
      <c r="Q151"/>
      <c r="R151" s="463">
        <v>0</v>
      </c>
      <c r="S151" s="464">
        <v>1.036</v>
      </c>
      <c r="T151"/>
      <c r="U151"/>
      <c r="V151" s="464">
        <v>7.9000000000000001E-2</v>
      </c>
      <c r="W151" s="464">
        <v>0.30599999999999999</v>
      </c>
      <c r="X151"/>
      <c r="Y151"/>
      <c r="Z151"/>
      <c r="AA151"/>
      <c r="AB151"/>
      <c r="AC151" s="461">
        <v>26.9</v>
      </c>
      <c r="AD151"/>
      <c r="AE151"/>
      <c r="AF151"/>
      <c r="AG151"/>
      <c r="AH151" s="465">
        <v>53.8</v>
      </c>
      <c r="AI151"/>
      <c r="AJ151" s="465">
        <v>22.2</v>
      </c>
      <c r="AK151"/>
      <c r="AL151" s="465">
        <v>6.8</v>
      </c>
      <c r="AM151" s="464">
        <v>4.1000000000000002E-2</v>
      </c>
      <c r="AN151"/>
      <c r="AO151" s="347">
        <v>10.1</v>
      </c>
      <c r="AP151" s="344">
        <v>58.61</v>
      </c>
      <c r="AQ151" s="344">
        <v>0.65</v>
      </c>
      <c r="AR151"/>
      <c r="AS151"/>
      <c r="AT151"/>
      <c r="AU151"/>
      <c r="AV151" s="464">
        <v>12.102</v>
      </c>
      <c r="AW151" s="464">
        <v>11.244999999999999</v>
      </c>
      <c r="AX151"/>
      <c r="AY151"/>
      <c r="AZ151"/>
      <c r="BA151"/>
      <c r="BB151"/>
      <c r="BC151"/>
      <c r="BD151" s="344">
        <v>29.24</v>
      </c>
      <c r="BE151" s="344">
        <v>5</v>
      </c>
      <c r="BF151" s="344">
        <v>9.5</v>
      </c>
    </row>
    <row r="152" spans="1:58" x14ac:dyDescent="0.25">
      <c r="A152" s="232">
        <v>39962</v>
      </c>
      <c r="B152" s="344">
        <v>6.21</v>
      </c>
      <c r="C152" s="345">
        <v>5.09</v>
      </c>
      <c r="D152"/>
      <c r="E152"/>
      <c r="F152"/>
      <c r="G152"/>
      <c r="H152" s="344">
        <v>7.16</v>
      </c>
      <c r="I152" s="344">
        <v>2.0299999999999998</v>
      </c>
      <c r="J152"/>
      <c r="K152"/>
      <c r="L152"/>
      <c r="M152"/>
      <c r="N152" s="346">
        <v>30</v>
      </c>
      <c r="O152"/>
      <c r="P152"/>
      <c r="Q152"/>
      <c r="R152" s="346">
        <v>0</v>
      </c>
      <c r="S152" s="345">
        <v>0.59799999999999998</v>
      </c>
      <c r="T152"/>
      <c r="U152"/>
      <c r="V152" s="345">
        <v>6.3E-2</v>
      </c>
      <c r="W152" s="345">
        <v>0.23899999999999999</v>
      </c>
      <c r="X152"/>
      <c r="Y152"/>
      <c r="Z152"/>
      <c r="AA152"/>
      <c r="AB152"/>
      <c r="AC152" s="344">
        <v>25.1</v>
      </c>
      <c r="AD152"/>
      <c r="AE152"/>
      <c r="AF152"/>
      <c r="AG152"/>
      <c r="AH152" s="347">
        <v>50.2</v>
      </c>
      <c r="AI152"/>
      <c r="AJ152" s="347">
        <v>22.7</v>
      </c>
      <c r="AK152"/>
      <c r="AL152" s="347">
        <v>7.4</v>
      </c>
      <c r="AM152" s="345">
        <v>5.8000000000000003E-2</v>
      </c>
      <c r="AN152"/>
      <c r="AO152" s="347">
        <v>10.5</v>
      </c>
      <c r="AP152" s="344">
        <v>66.150000000000006</v>
      </c>
      <c r="AQ152" s="344">
        <v>0.39</v>
      </c>
      <c r="AR152"/>
      <c r="AS152"/>
      <c r="AT152"/>
      <c r="AU152"/>
      <c r="AV152" s="345">
        <v>12.3</v>
      </c>
      <c r="AW152" s="345">
        <v>12.41</v>
      </c>
      <c r="AX152"/>
      <c r="AY152"/>
      <c r="AZ152"/>
      <c r="BA152"/>
      <c r="BB152"/>
      <c r="BC152"/>
      <c r="BD152" s="344">
        <v>29.43</v>
      </c>
      <c r="BE152" s="344">
        <v>5.2</v>
      </c>
      <c r="BF152" s="344">
        <v>9.3000000000000007</v>
      </c>
    </row>
    <row r="153" spans="1:58" x14ac:dyDescent="0.25">
      <c r="A153" s="232">
        <v>39963</v>
      </c>
      <c r="B153" s="344">
        <v>5.98</v>
      </c>
      <c r="C153" s="345">
        <v>4.99</v>
      </c>
      <c r="D153"/>
      <c r="E153"/>
      <c r="F153"/>
      <c r="G153"/>
      <c r="H153" s="344">
        <v>7.48</v>
      </c>
      <c r="I153" s="344">
        <v>1.75</v>
      </c>
      <c r="J153"/>
      <c r="K153"/>
      <c r="L153"/>
      <c r="M153"/>
      <c r="N153" s="346">
        <v>36</v>
      </c>
      <c r="O153"/>
      <c r="P153"/>
      <c r="Q153"/>
      <c r="R153" s="346">
        <v>0</v>
      </c>
      <c r="S153" s="345">
        <v>0.58199999999999996</v>
      </c>
      <c r="T153"/>
      <c r="U153"/>
      <c r="V153" s="345">
        <v>6.4000000000000001E-2</v>
      </c>
      <c r="W153" s="345">
        <v>0.25900000000000001</v>
      </c>
      <c r="X153"/>
      <c r="Y153"/>
      <c r="Z153"/>
      <c r="AA153"/>
      <c r="AB153"/>
      <c r="AC153" s="344">
        <v>26.4</v>
      </c>
      <c r="AD153"/>
      <c r="AE153"/>
      <c r="AF153"/>
      <c r="AG153"/>
      <c r="AH153" s="347">
        <v>52.8</v>
      </c>
      <c r="AI153"/>
      <c r="AJ153" s="347">
        <v>21.4</v>
      </c>
      <c r="AK153"/>
      <c r="AL153" s="347">
        <v>6.7</v>
      </c>
      <c r="AM153" s="345">
        <v>0.154</v>
      </c>
      <c r="AN153"/>
      <c r="AO153" s="347">
        <v>11.4</v>
      </c>
      <c r="AP153" s="344">
        <v>66.650000000000006</v>
      </c>
      <c r="AQ153" s="344">
        <v>0.81</v>
      </c>
      <c r="AR153"/>
      <c r="AS153"/>
      <c r="AT153"/>
      <c r="AU153"/>
      <c r="AV153" s="345">
        <v>12.616</v>
      </c>
      <c r="AW153" s="345">
        <v>11.802</v>
      </c>
      <c r="AX153"/>
      <c r="AY153"/>
      <c r="AZ153"/>
      <c r="BA153"/>
      <c r="BB153"/>
      <c r="BC153"/>
      <c r="BD153" s="344">
        <v>27.7</v>
      </c>
      <c r="BE153" s="344">
        <v>5.2</v>
      </c>
      <c r="BF153" s="344">
        <v>9</v>
      </c>
    </row>
    <row r="154" spans="1:58" x14ac:dyDescent="0.25">
      <c r="A154" s="232">
        <v>39964</v>
      </c>
      <c r="B154" s="344">
        <v>6.37</v>
      </c>
      <c r="C154" s="345">
        <v>4.59</v>
      </c>
      <c r="D154"/>
      <c r="E154"/>
      <c r="F154"/>
      <c r="G154"/>
      <c r="H154" s="344">
        <v>7.09</v>
      </c>
      <c r="I154" s="344">
        <v>1.59</v>
      </c>
      <c r="J154"/>
      <c r="K154"/>
      <c r="L154"/>
      <c r="M154"/>
      <c r="N154" s="346">
        <v>35</v>
      </c>
      <c r="O154"/>
      <c r="P154"/>
      <c r="Q154"/>
      <c r="R154" s="346">
        <v>0</v>
      </c>
      <c r="S154" s="345">
        <v>0.61099999999999999</v>
      </c>
      <c r="T154"/>
      <c r="U154"/>
      <c r="V154" s="345">
        <v>6.3E-2</v>
      </c>
      <c r="W154" s="345">
        <v>0.29299999999999998</v>
      </c>
      <c r="X154"/>
      <c r="Y154"/>
      <c r="Z154"/>
      <c r="AA154"/>
      <c r="AB154"/>
      <c r="AC154" s="344">
        <v>26.5</v>
      </c>
      <c r="AD154"/>
      <c r="AE154"/>
      <c r="AF154"/>
      <c r="AG154"/>
      <c r="AH154" s="347">
        <v>53</v>
      </c>
      <c r="AI154"/>
      <c r="AJ154" s="347">
        <v>21.4</v>
      </c>
      <c r="AK154"/>
      <c r="AL154" s="347">
        <v>6.5</v>
      </c>
      <c r="AM154" s="345">
        <v>0.108</v>
      </c>
      <c r="AN154"/>
      <c r="AO154" s="347">
        <v>11.6</v>
      </c>
      <c r="AP154" s="344">
        <v>64.06</v>
      </c>
      <c r="AQ154" s="344">
        <v>0.89</v>
      </c>
      <c r="AR154"/>
      <c r="AS154"/>
      <c r="AT154"/>
      <c r="AU154"/>
      <c r="AV154" s="345">
        <v>12.519</v>
      </c>
      <c r="AW154" s="345">
        <v>11.73</v>
      </c>
      <c r="AX154"/>
      <c r="AY154"/>
      <c r="AZ154"/>
      <c r="BA154"/>
      <c r="BB154"/>
      <c r="BC154"/>
      <c r="BD154" s="344">
        <v>29.57</v>
      </c>
      <c r="BE154" s="344">
        <v>5.4</v>
      </c>
      <c r="BF154" s="344">
        <v>9</v>
      </c>
    </row>
    <row r="155" spans="1:58" x14ac:dyDescent="0.25">
      <c r="A155" s="232">
        <v>39965</v>
      </c>
      <c r="B155" s="405">
        <f t="shared" ref="B155:C155" si="257">(B154+B156)/2</f>
        <v>6.17</v>
      </c>
      <c r="C155" s="407">
        <f t="shared" si="257"/>
        <v>4.6050000000000004</v>
      </c>
      <c r="D155"/>
      <c r="E155"/>
      <c r="F155"/>
      <c r="G155"/>
      <c r="H155" s="405">
        <f t="shared" ref="H155:I155" si="258">(H154+H156)/2</f>
        <v>7.0549999999999997</v>
      </c>
      <c r="I155" s="405">
        <f t="shared" si="258"/>
        <v>1.57</v>
      </c>
      <c r="J155"/>
      <c r="K155"/>
      <c r="L155"/>
      <c r="M155"/>
      <c r="N155" s="451">
        <f t="shared" ref="N155" si="259">(N154+N156)/2</f>
        <v>36</v>
      </c>
      <c r="O155"/>
      <c r="P155"/>
      <c r="Q155"/>
      <c r="R155" s="451">
        <f t="shared" ref="R155:S155" si="260">(R154+R156)/2</f>
        <v>0</v>
      </c>
      <c r="S155" s="407">
        <f t="shared" si="260"/>
        <v>0.64400000000000002</v>
      </c>
      <c r="T155"/>
      <c r="U155"/>
      <c r="V155" s="407">
        <f t="shared" ref="V155:W155" si="261">(V154+V156)/2</f>
        <v>6.5500000000000003E-2</v>
      </c>
      <c r="W155" s="407">
        <f t="shared" si="261"/>
        <v>0.32250000000000001</v>
      </c>
      <c r="X155"/>
      <c r="Y155"/>
      <c r="Z155"/>
      <c r="AA155"/>
      <c r="AB155"/>
      <c r="AC155" s="405">
        <f t="shared" ref="AC155" si="262">(AC154+AC156)/2</f>
        <v>25.4</v>
      </c>
      <c r="AD155"/>
      <c r="AE155"/>
      <c r="AF155"/>
      <c r="AG155"/>
      <c r="AH155" s="406">
        <f t="shared" ref="AH155" si="263">(AH154+AH156)/2</f>
        <v>50.8</v>
      </c>
      <c r="AI155"/>
      <c r="AJ155" s="406">
        <f t="shared" ref="AJ155" si="264">(AJ154+AJ156)/2</f>
        <v>21.6</v>
      </c>
      <c r="AK155"/>
      <c r="AL155" s="406">
        <f t="shared" ref="AL155:AM155" si="265">(AL154+AL156)/2</f>
        <v>6.6</v>
      </c>
      <c r="AM155" s="407">
        <f t="shared" si="265"/>
        <v>8.7999999999999995E-2</v>
      </c>
      <c r="AN155"/>
      <c r="AO155" s="406">
        <f t="shared" ref="AO155:AQ155" si="266">(AO154+AO156)/2</f>
        <v>11.8</v>
      </c>
      <c r="AP155" s="405">
        <f t="shared" si="266"/>
        <v>67.64</v>
      </c>
      <c r="AQ155" s="407">
        <f t="shared" si="266"/>
        <v>0.9850000000000001</v>
      </c>
      <c r="AR155"/>
      <c r="AS155"/>
      <c r="AT155"/>
      <c r="AU155"/>
      <c r="AV155" s="368">
        <f>(AV153+AV154)/2</f>
        <v>12.567499999999999</v>
      </c>
      <c r="AW155" s="368">
        <f>(AW153+AW154)/2</f>
        <v>11.766</v>
      </c>
      <c r="AX155"/>
      <c r="AY155"/>
      <c r="AZ155"/>
      <c r="BA155"/>
      <c r="BB155"/>
      <c r="BC155"/>
      <c r="BD155" s="405">
        <f t="shared" ref="BD155:BF155" si="267">(BD154+BD156)/2</f>
        <v>29.585000000000001</v>
      </c>
      <c r="BE155" s="405">
        <f t="shared" si="267"/>
        <v>5.4</v>
      </c>
      <c r="BF155" s="405">
        <f t="shared" si="267"/>
        <v>8.5</v>
      </c>
    </row>
    <row r="156" spans="1:58" x14ac:dyDescent="0.25">
      <c r="A156" s="232">
        <v>39966</v>
      </c>
      <c r="B156" s="344">
        <v>5.97</v>
      </c>
      <c r="C156" s="345">
        <v>4.62</v>
      </c>
      <c r="D156"/>
      <c r="E156"/>
      <c r="F156"/>
      <c r="G156"/>
      <c r="H156" s="344">
        <v>7.02</v>
      </c>
      <c r="I156" s="344">
        <v>1.55</v>
      </c>
      <c r="J156"/>
      <c r="K156"/>
      <c r="L156"/>
      <c r="M156"/>
      <c r="N156" s="346">
        <v>37</v>
      </c>
      <c r="O156"/>
      <c r="P156"/>
      <c r="Q156"/>
      <c r="R156" s="346">
        <v>0</v>
      </c>
      <c r="S156" s="345">
        <v>0.67700000000000005</v>
      </c>
      <c r="T156"/>
      <c r="U156"/>
      <c r="V156" s="345">
        <v>6.8000000000000005E-2</v>
      </c>
      <c r="W156" s="345">
        <v>0.35199999999999998</v>
      </c>
      <c r="X156"/>
      <c r="Y156"/>
      <c r="Z156"/>
      <c r="AA156"/>
      <c r="AB156"/>
      <c r="AC156" s="344">
        <v>24.3</v>
      </c>
      <c r="AD156"/>
      <c r="AE156"/>
      <c r="AF156"/>
      <c r="AG156"/>
      <c r="AH156" s="347">
        <v>48.6</v>
      </c>
      <c r="AI156"/>
      <c r="AJ156" s="347">
        <v>21.8</v>
      </c>
      <c r="AK156"/>
      <c r="AL156" s="347">
        <v>6.7</v>
      </c>
      <c r="AM156" s="345">
        <v>6.8000000000000005E-2</v>
      </c>
      <c r="AN156"/>
      <c r="AO156" s="347">
        <v>12</v>
      </c>
      <c r="AP156" s="344">
        <v>71.22</v>
      </c>
      <c r="AQ156" s="344">
        <v>1.08</v>
      </c>
      <c r="AR156"/>
      <c r="AS156"/>
      <c r="AT156"/>
      <c r="AU156"/>
      <c r="AV156" s="345">
        <v>13.984</v>
      </c>
      <c r="AW156" s="345">
        <v>12.279</v>
      </c>
      <c r="AX156"/>
      <c r="AY156"/>
      <c r="AZ156"/>
      <c r="BA156"/>
      <c r="BB156"/>
      <c r="BC156"/>
      <c r="BD156" s="344">
        <v>29.6</v>
      </c>
      <c r="BE156" s="344">
        <v>5.4</v>
      </c>
      <c r="BF156" s="344">
        <v>8</v>
      </c>
    </row>
    <row r="157" spans="1:58" x14ac:dyDescent="0.25">
      <c r="A157" s="232">
        <v>39967</v>
      </c>
      <c r="B157" s="344">
        <v>6.14</v>
      </c>
      <c r="C157" s="345">
        <v>4.9000000000000004</v>
      </c>
      <c r="D157"/>
      <c r="E157"/>
      <c r="F157"/>
      <c r="G157"/>
      <c r="H157" s="344">
        <v>7.54</v>
      </c>
      <c r="I157" s="344">
        <v>1.57</v>
      </c>
      <c r="J157"/>
      <c r="K157"/>
      <c r="L157"/>
      <c r="M157"/>
      <c r="N157" s="346">
        <v>38</v>
      </c>
      <c r="O157"/>
      <c r="P157"/>
      <c r="Q157"/>
      <c r="R157" s="346">
        <v>0</v>
      </c>
      <c r="S157" s="345">
        <v>0.55100000000000005</v>
      </c>
      <c r="T157"/>
      <c r="U157"/>
      <c r="V157" s="345">
        <v>6.0999999999999999E-2</v>
      </c>
      <c r="W157" s="345">
        <v>0.24299999999999999</v>
      </c>
      <c r="X157"/>
      <c r="Y157"/>
      <c r="Z157"/>
      <c r="AA157"/>
      <c r="AB157"/>
      <c r="AC157" s="344">
        <v>25.6</v>
      </c>
      <c r="AD157"/>
      <c r="AE157"/>
      <c r="AF157"/>
      <c r="AG157"/>
      <c r="AH157" s="347">
        <v>51.2</v>
      </c>
      <c r="AI157"/>
      <c r="AJ157" s="347">
        <v>22.3</v>
      </c>
      <c r="AK157"/>
      <c r="AL157" s="347">
        <v>7</v>
      </c>
      <c r="AM157" s="345">
        <v>7.2999999999999995E-2</v>
      </c>
      <c r="AN157"/>
      <c r="AO157" s="347">
        <v>12.2</v>
      </c>
      <c r="AP157" s="344">
        <v>68.44</v>
      </c>
      <c r="AQ157" s="344">
        <v>1.1299999999999999</v>
      </c>
      <c r="AR157"/>
      <c r="AS157"/>
      <c r="AT157"/>
      <c r="AU157"/>
      <c r="AV157" s="345">
        <v>13.31</v>
      </c>
      <c r="AW157" s="345">
        <v>11.494</v>
      </c>
      <c r="AX157"/>
      <c r="AY157"/>
      <c r="AZ157"/>
      <c r="BA157"/>
      <c r="BB157"/>
      <c r="BC157"/>
      <c r="BD157" s="344">
        <v>30.01</v>
      </c>
      <c r="BE157" s="344">
        <v>5.6</v>
      </c>
      <c r="BF157" s="344">
        <v>8.5</v>
      </c>
    </row>
    <row r="158" spans="1:58" ht="15.75" thickBot="1" x14ac:dyDescent="0.3">
      <c r="A158" s="232">
        <v>39968</v>
      </c>
      <c r="B158" s="362">
        <v>6.04</v>
      </c>
      <c r="C158" s="365">
        <v>4.9800000000000004</v>
      </c>
      <c r="D158"/>
      <c r="E158"/>
      <c r="F158"/>
      <c r="G158"/>
      <c r="H158" s="362">
        <v>7.34</v>
      </c>
      <c r="I158" s="362">
        <v>1.52</v>
      </c>
      <c r="J158"/>
      <c r="K158"/>
      <c r="L158"/>
      <c r="M158"/>
      <c r="N158" s="366">
        <v>37</v>
      </c>
      <c r="O158"/>
      <c r="P158"/>
      <c r="Q158"/>
      <c r="R158" s="366">
        <v>0</v>
      </c>
      <c r="S158" s="365">
        <v>0.52500000000000002</v>
      </c>
      <c r="T158"/>
      <c r="U158"/>
      <c r="V158" s="365">
        <v>6.9000000000000006E-2</v>
      </c>
      <c r="W158" s="365">
        <v>0.20899999999999999</v>
      </c>
      <c r="X158"/>
      <c r="Y158"/>
      <c r="Z158"/>
      <c r="AA158"/>
      <c r="AB158"/>
      <c r="AC158" s="362">
        <v>25.8</v>
      </c>
      <c r="AD158"/>
      <c r="AE158"/>
      <c r="AF158"/>
      <c r="AG158"/>
      <c r="AH158" s="367">
        <v>51.6</v>
      </c>
      <c r="AI158"/>
      <c r="AJ158" s="367">
        <v>23</v>
      </c>
      <c r="AK158"/>
      <c r="AL158" s="367">
        <v>6.9</v>
      </c>
      <c r="AM158" s="365">
        <v>8.4000000000000005E-2</v>
      </c>
      <c r="AN158"/>
      <c r="AO158" s="367">
        <v>12.4</v>
      </c>
      <c r="AP158" s="362">
        <v>65.569999999999993</v>
      </c>
      <c r="AQ158" s="362">
        <v>0.92</v>
      </c>
      <c r="AR158"/>
      <c r="AS158"/>
      <c r="AT158"/>
      <c r="AU158"/>
      <c r="AV158" s="365">
        <v>12.978999999999999</v>
      </c>
      <c r="AW158" s="365">
        <v>12.179</v>
      </c>
      <c r="AX158"/>
      <c r="AY158"/>
      <c r="AZ158"/>
      <c r="BA158"/>
      <c r="BB158"/>
      <c r="BC158"/>
      <c r="BD158" s="362">
        <v>29.04</v>
      </c>
      <c r="BE158" s="362">
        <v>5.6</v>
      </c>
      <c r="BF158" s="362">
        <v>8.5</v>
      </c>
    </row>
    <row r="159" spans="1:58" x14ac:dyDescent="0.25">
      <c r="A159" s="232">
        <v>39969</v>
      </c>
      <c r="B159" s="372">
        <v>6.51</v>
      </c>
      <c r="C159" s="368">
        <v>5.0199999999999996</v>
      </c>
      <c r="D159"/>
      <c r="E159"/>
      <c r="F159"/>
      <c r="G159"/>
      <c r="H159" s="372">
        <v>7.79</v>
      </c>
      <c r="I159" s="372">
        <v>1.4</v>
      </c>
      <c r="J159"/>
      <c r="K159"/>
      <c r="L159"/>
      <c r="M159"/>
      <c r="N159" s="373">
        <v>38</v>
      </c>
      <c r="O159"/>
      <c r="P159"/>
      <c r="Q159"/>
      <c r="R159" s="373">
        <v>0</v>
      </c>
      <c r="S159" s="368">
        <v>0.56399999999999995</v>
      </c>
      <c r="T159"/>
      <c r="U159"/>
      <c r="V159" s="368">
        <v>6.3E-2</v>
      </c>
      <c r="W159" s="368">
        <v>0.19700000000000001</v>
      </c>
      <c r="X159"/>
      <c r="Y159"/>
      <c r="Z159"/>
      <c r="AA159"/>
      <c r="AB159"/>
      <c r="AC159" s="372">
        <v>25.9</v>
      </c>
      <c r="AD159"/>
      <c r="AE159"/>
      <c r="AF159"/>
      <c r="AG159"/>
      <c r="AH159" s="374">
        <v>51.8</v>
      </c>
      <c r="AI159"/>
      <c r="AJ159" s="374">
        <v>23.1</v>
      </c>
      <c r="AK159"/>
      <c r="AL159" s="374">
        <v>7.1</v>
      </c>
      <c r="AM159" s="368">
        <v>7.2999999999999995E-2</v>
      </c>
      <c r="AN159"/>
      <c r="AO159" s="374">
        <v>12.6</v>
      </c>
      <c r="AP159" s="372">
        <v>49.29</v>
      </c>
      <c r="AQ159" s="372">
        <v>0.28999999999999998</v>
      </c>
      <c r="AR159"/>
      <c r="AS159"/>
      <c r="AT159"/>
      <c r="AU159"/>
      <c r="AV159" s="368">
        <v>13.974</v>
      </c>
      <c r="AW159" s="368">
        <v>13.189</v>
      </c>
      <c r="AX159"/>
      <c r="AY159"/>
      <c r="AZ159"/>
      <c r="BA159"/>
      <c r="BB159"/>
      <c r="BC159"/>
      <c r="BD159" s="372"/>
      <c r="BE159" s="372">
        <v>5.6</v>
      </c>
      <c r="BF159" s="372">
        <v>8.5</v>
      </c>
    </row>
    <row r="160" spans="1:58" x14ac:dyDescent="0.25">
      <c r="A160" s="232">
        <v>39970</v>
      </c>
      <c r="B160" s="344">
        <v>6.49</v>
      </c>
      <c r="C160" s="345">
        <v>5.08</v>
      </c>
      <c r="D160"/>
      <c r="E160"/>
      <c r="F160"/>
      <c r="G160"/>
      <c r="H160" s="344">
        <v>7.94</v>
      </c>
      <c r="I160" s="344">
        <v>1.49</v>
      </c>
      <c r="J160"/>
      <c r="K160"/>
      <c r="L160"/>
      <c r="M160"/>
      <c r="N160" s="346">
        <v>34</v>
      </c>
      <c r="O160"/>
      <c r="P160"/>
      <c r="Q160"/>
      <c r="R160" s="346">
        <v>0</v>
      </c>
      <c r="S160" s="345">
        <v>0.50900000000000001</v>
      </c>
      <c r="T160"/>
      <c r="U160"/>
      <c r="V160" s="345">
        <v>7.0999999999999994E-2</v>
      </c>
      <c r="W160" s="345">
        <v>0.39700000000000002</v>
      </c>
      <c r="X160"/>
      <c r="Y160"/>
      <c r="Z160"/>
      <c r="AA160"/>
      <c r="AB160"/>
      <c r="AC160" s="344">
        <v>26.1</v>
      </c>
      <c r="AD160"/>
      <c r="AE160"/>
      <c r="AF160"/>
      <c r="AG160"/>
      <c r="AH160" s="347">
        <v>52.2</v>
      </c>
      <c r="AI160"/>
      <c r="AJ160" s="347">
        <v>23.8</v>
      </c>
      <c r="AK160"/>
      <c r="AL160" s="347">
        <v>6.9</v>
      </c>
      <c r="AM160" s="345">
        <v>6.9000000000000006E-2</v>
      </c>
      <c r="AN160"/>
      <c r="AO160" s="347">
        <v>12.5</v>
      </c>
      <c r="AP160" s="344">
        <v>63.17</v>
      </c>
      <c r="AQ160" s="344">
        <v>0.7</v>
      </c>
      <c r="AR160"/>
      <c r="AS160"/>
      <c r="AT160"/>
      <c r="AU160"/>
      <c r="AV160" s="345">
        <v>13.943</v>
      </c>
      <c r="AW160" s="345">
        <v>13.112</v>
      </c>
      <c r="AX160"/>
      <c r="AY160"/>
      <c r="AZ160"/>
      <c r="BA160"/>
      <c r="BB160"/>
      <c r="BC160"/>
      <c r="BD160" s="344">
        <v>29.67</v>
      </c>
      <c r="BE160" s="344">
        <v>5.6</v>
      </c>
      <c r="BF160" s="344">
        <v>8.5</v>
      </c>
    </row>
    <row r="161" spans="1:58" x14ac:dyDescent="0.25">
      <c r="A161" s="232">
        <v>39971</v>
      </c>
      <c r="B161" s="344">
        <v>6.4</v>
      </c>
      <c r="C161" s="345">
        <v>5.04</v>
      </c>
      <c r="D161"/>
      <c r="E161"/>
      <c r="F161"/>
      <c r="G161"/>
      <c r="H161" s="344">
        <v>7.65</v>
      </c>
      <c r="I161" s="344">
        <v>1.57</v>
      </c>
      <c r="J161"/>
      <c r="K161"/>
      <c r="L161"/>
      <c r="M161"/>
      <c r="N161" s="346">
        <v>32</v>
      </c>
      <c r="O161"/>
      <c r="P161"/>
      <c r="Q161"/>
      <c r="R161" s="346">
        <v>0</v>
      </c>
      <c r="S161" s="345">
        <v>0.48199999999999998</v>
      </c>
      <c r="T161"/>
      <c r="U161"/>
      <c r="V161" s="345">
        <v>6.2E-2</v>
      </c>
      <c r="W161" s="345">
        <v>0.26700000000000002</v>
      </c>
      <c r="X161"/>
      <c r="Y161"/>
      <c r="Z161"/>
      <c r="AA161"/>
      <c r="AB161"/>
      <c r="AC161" s="344">
        <v>27</v>
      </c>
      <c r="AD161"/>
      <c r="AE161"/>
      <c r="AF161"/>
      <c r="AG161"/>
      <c r="AH161" s="347">
        <v>54.1</v>
      </c>
      <c r="AI161"/>
      <c r="AJ161" s="347">
        <v>22.5</v>
      </c>
      <c r="AK161"/>
      <c r="AL161" s="347">
        <v>6.9</v>
      </c>
      <c r="AM161" s="345">
        <v>5.8999999999999997E-2</v>
      </c>
      <c r="AN161"/>
      <c r="AO161" s="347">
        <v>12.7</v>
      </c>
      <c r="AP161" s="344">
        <v>62.09</v>
      </c>
      <c r="AQ161" s="344">
        <v>0.84</v>
      </c>
      <c r="AR161"/>
      <c r="AS161"/>
      <c r="AT161"/>
      <c r="AU161"/>
      <c r="AV161" s="345">
        <v>12.537000000000001</v>
      </c>
      <c r="AW161" s="345">
        <v>11.677</v>
      </c>
      <c r="AX161"/>
      <c r="AY161"/>
      <c r="AZ161"/>
      <c r="BA161"/>
      <c r="BB161"/>
      <c r="BC161"/>
      <c r="BD161" s="344">
        <v>29.07</v>
      </c>
      <c r="BE161" s="344">
        <v>5.6</v>
      </c>
      <c r="BF161" s="344">
        <v>8.5</v>
      </c>
    </row>
    <row r="162" spans="1:58" x14ac:dyDescent="0.25">
      <c r="A162" s="232">
        <v>39972</v>
      </c>
      <c r="B162" s="405">
        <f t="shared" ref="B162:C163" si="268">(B160+B161)/2</f>
        <v>6.4450000000000003</v>
      </c>
      <c r="C162" s="407">
        <f t="shared" si="268"/>
        <v>5.0600000000000005</v>
      </c>
      <c r="D162"/>
      <c r="E162"/>
      <c r="F162"/>
      <c r="G162"/>
      <c r="H162" s="405">
        <f t="shared" ref="H162:I163" si="269">(H160+H161)/2</f>
        <v>7.7949999999999999</v>
      </c>
      <c r="I162" s="405">
        <f t="shared" si="269"/>
        <v>1.53</v>
      </c>
      <c r="J162"/>
      <c r="K162"/>
      <c r="L162"/>
      <c r="M162"/>
      <c r="N162" s="451">
        <f t="shared" ref="N162:N163" si="270">(N160+N161)/2</f>
        <v>33</v>
      </c>
      <c r="O162"/>
      <c r="P162"/>
      <c r="Q162"/>
      <c r="R162" s="451">
        <f t="shared" ref="R162:S163" si="271">(R160+R161)/2</f>
        <v>0</v>
      </c>
      <c r="S162" s="407">
        <f t="shared" si="271"/>
        <v>0.4955</v>
      </c>
      <c r="T162"/>
      <c r="U162"/>
      <c r="V162" s="407">
        <f t="shared" ref="V162:W163" si="272">(V160+V161)/2</f>
        <v>6.6500000000000004E-2</v>
      </c>
      <c r="W162" s="407">
        <f t="shared" si="272"/>
        <v>0.33200000000000002</v>
      </c>
      <c r="X162"/>
      <c r="Y162"/>
      <c r="Z162"/>
      <c r="AA162"/>
      <c r="AB162"/>
      <c r="AC162" s="405">
        <f t="shared" ref="AC162:AC163" si="273">(AC160+AC161)/2</f>
        <v>26.55</v>
      </c>
      <c r="AD162"/>
      <c r="AE162"/>
      <c r="AF162"/>
      <c r="AG162"/>
      <c r="AH162" s="406">
        <f t="shared" ref="AH162:AH163" si="274">(AH160+AH161)/2</f>
        <v>53.150000000000006</v>
      </c>
      <c r="AI162"/>
      <c r="AJ162" s="406">
        <f t="shared" ref="AJ162:AJ163" si="275">(AJ160+AJ161)/2</f>
        <v>23.15</v>
      </c>
      <c r="AK162"/>
      <c r="AL162" s="406">
        <f t="shared" ref="AL162:AM163" si="276">(AL160+AL161)/2</f>
        <v>6.9</v>
      </c>
      <c r="AM162" s="407">
        <f t="shared" si="276"/>
        <v>6.4000000000000001E-2</v>
      </c>
      <c r="AN162"/>
      <c r="AO162" s="406">
        <f t="shared" ref="AO162:AQ163" si="277">(AO160+AO161)/2</f>
        <v>12.6</v>
      </c>
      <c r="AP162" s="405">
        <f t="shared" si="277"/>
        <v>62.63</v>
      </c>
      <c r="AQ162" s="407">
        <f t="shared" si="277"/>
        <v>0.77</v>
      </c>
      <c r="AR162"/>
      <c r="AS162"/>
      <c r="AT162"/>
      <c r="AU162"/>
      <c r="AV162" s="368">
        <f>(AV160+AV161)/2</f>
        <v>13.24</v>
      </c>
      <c r="AW162" s="368">
        <f>(AW160+AW161)/2</f>
        <v>12.394500000000001</v>
      </c>
      <c r="AX162"/>
      <c r="AY162"/>
      <c r="AZ162"/>
      <c r="BA162"/>
      <c r="BB162"/>
      <c r="BC162"/>
      <c r="BD162" s="405">
        <f t="shared" ref="BD162:BF163" si="278">(BD160+BD161)/2</f>
        <v>29.37</v>
      </c>
      <c r="BE162" s="405">
        <f t="shared" si="278"/>
        <v>5.6</v>
      </c>
      <c r="BF162" s="405">
        <f t="shared" si="278"/>
        <v>8.5</v>
      </c>
    </row>
    <row r="163" spans="1:58" x14ac:dyDescent="0.25">
      <c r="A163" s="232">
        <v>39973</v>
      </c>
      <c r="B163" s="405">
        <f t="shared" si="268"/>
        <v>6.4225000000000003</v>
      </c>
      <c r="C163" s="407">
        <f t="shared" si="268"/>
        <v>5.0500000000000007</v>
      </c>
      <c r="D163"/>
      <c r="E163"/>
      <c r="F163"/>
      <c r="G163"/>
      <c r="H163" s="405">
        <f t="shared" si="269"/>
        <v>7.7225000000000001</v>
      </c>
      <c r="I163" s="405">
        <f t="shared" si="269"/>
        <v>1.55</v>
      </c>
      <c r="J163"/>
      <c r="K163"/>
      <c r="L163"/>
      <c r="M163"/>
      <c r="N163" s="451">
        <f t="shared" si="270"/>
        <v>32.5</v>
      </c>
      <c r="O163"/>
      <c r="P163"/>
      <c r="Q163"/>
      <c r="R163" s="451">
        <f t="shared" si="271"/>
        <v>0</v>
      </c>
      <c r="S163" s="407">
        <f t="shared" si="271"/>
        <v>0.48875000000000002</v>
      </c>
      <c r="T163"/>
      <c r="U163"/>
      <c r="V163" s="407">
        <f t="shared" si="272"/>
        <v>6.4250000000000002E-2</v>
      </c>
      <c r="W163" s="407">
        <f t="shared" si="272"/>
        <v>0.29949999999999999</v>
      </c>
      <c r="X163"/>
      <c r="Y163"/>
      <c r="Z163"/>
      <c r="AA163"/>
      <c r="AB163"/>
      <c r="AC163" s="405">
        <f t="shared" si="273"/>
        <v>26.774999999999999</v>
      </c>
      <c r="AD163"/>
      <c r="AE163"/>
      <c r="AF163"/>
      <c r="AG163"/>
      <c r="AH163" s="406">
        <f t="shared" si="274"/>
        <v>53.625</v>
      </c>
      <c r="AI163"/>
      <c r="AJ163" s="406">
        <f t="shared" si="275"/>
        <v>22.824999999999999</v>
      </c>
      <c r="AK163"/>
      <c r="AL163" s="406">
        <f t="shared" si="276"/>
        <v>6.9</v>
      </c>
      <c r="AM163" s="407">
        <f t="shared" si="276"/>
        <v>6.1499999999999999E-2</v>
      </c>
      <c r="AN163"/>
      <c r="AO163" s="406">
        <f t="shared" si="277"/>
        <v>12.649999999999999</v>
      </c>
      <c r="AP163" s="405">
        <f t="shared" si="277"/>
        <v>62.36</v>
      </c>
      <c r="AQ163" s="407">
        <f t="shared" si="277"/>
        <v>0.80499999999999994</v>
      </c>
      <c r="AR163"/>
      <c r="AS163"/>
      <c r="AT163"/>
      <c r="AU163"/>
      <c r="AV163" s="368">
        <f>(AV161+AV162)/2</f>
        <v>12.888500000000001</v>
      </c>
      <c r="AW163" s="368">
        <f>(AW161+AW162)/2</f>
        <v>12.03575</v>
      </c>
      <c r="AX163"/>
      <c r="AY163"/>
      <c r="AZ163"/>
      <c r="BA163"/>
      <c r="BB163"/>
      <c r="BC163"/>
      <c r="BD163" s="405">
        <f t="shared" si="278"/>
        <v>29.22</v>
      </c>
      <c r="BE163" s="405">
        <f t="shared" si="278"/>
        <v>5.6</v>
      </c>
      <c r="BF163" s="405">
        <f t="shared" si="278"/>
        <v>8.5</v>
      </c>
    </row>
    <row r="164" spans="1:58" x14ac:dyDescent="0.25">
      <c r="A164" s="232">
        <v>39974</v>
      </c>
      <c r="B164" s="344">
        <v>6.01</v>
      </c>
      <c r="C164" s="345">
        <v>5.13</v>
      </c>
      <c r="D164"/>
      <c r="E164"/>
      <c r="F164"/>
      <c r="G164"/>
      <c r="H164" s="344">
        <v>7.63</v>
      </c>
      <c r="I164" s="344">
        <v>1.61</v>
      </c>
      <c r="J164"/>
      <c r="K164"/>
      <c r="L164"/>
      <c r="M164"/>
      <c r="N164" s="346">
        <v>34</v>
      </c>
      <c r="O164"/>
      <c r="P164"/>
      <c r="Q164"/>
      <c r="R164" s="346">
        <v>0</v>
      </c>
      <c r="S164" s="345">
        <v>0.497</v>
      </c>
      <c r="T164"/>
      <c r="U164"/>
      <c r="V164" s="345">
        <v>6.9000000000000006E-2</v>
      </c>
      <c r="W164" s="345">
        <v>0.19800000000000001</v>
      </c>
      <c r="X164"/>
      <c r="Y164"/>
      <c r="Z164"/>
      <c r="AA164"/>
      <c r="AB164"/>
      <c r="AC164" s="344">
        <v>25.1</v>
      </c>
      <c r="AD164"/>
      <c r="AE164"/>
      <c r="AF164"/>
      <c r="AG164"/>
      <c r="AH164" s="347">
        <v>50.2</v>
      </c>
      <c r="AI164"/>
      <c r="AJ164" s="347">
        <v>23.3</v>
      </c>
      <c r="AK164"/>
      <c r="AL164" s="347">
        <v>7</v>
      </c>
      <c r="AM164" s="345">
        <v>6.0999999999999999E-2</v>
      </c>
      <c r="AN164"/>
      <c r="AO164" s="347">
        <v>12.6</v>
      </c>
      <c r="AP164" s="344">
        <v>66.02</v>
      </c>
      <c r="AQ164" s="344">
        <v>0.75</v>
      </c>
      <c r="AR164"/>
      <c r="AS164"/>
      <c r="AT164"/>
      <c r="AU164"/>
      <c r="AV164" s="345">
        <v>13.03</v>
      </c>
      <c r="AW164" s="345">
        <v>12.675000000000001</v>
      </c>
      <c r="AX164"/>
      <c r="AY164"/>
      <c r="AZ164"/>
      <c r="BA164"/>
      <c r="BB164"/>
      <c r="BC164"/>
      <c r="BD164" s="405">
        <f>(BD162+BD163)/2</f>
        <v>29.295000000000002</v>
      </c>
      <c r="BE164" s="344">
        <v>5.6</v>
      </c>
      <c r="BF164" s="344">
        <v>8.5</v>
      </c>
    </row>
    <row r="165" spans="1:58" x14ac:dyDescent="0.25">
      <c r="A165" s="232">
        <v>39975</v>
      </c>
      <c r="B165" s="344">
        <v>6.09</v>
      </c>
      <c r="C165" s="368">
        <v>5.2</v>
      </c>
      <c r="D165"/>
      <c r="E165"/>
      <c r="F165"/>
      <c r="G165"/>
      <c r="H165" s="344">
        <v>7.59</v>
      </c>
      <c r="I165" s="344">
        <v>1.54</v>
      </c>
      <c r="J165"/>
      <c r="K165"/>
      <c r="L165"/>
      <c r="M165"/>
      <c r="N165" s="346">
        <v>33</v>
      </c>
      <c r="O165"/>
      <c r="P165"/>
      <c r="Q165"/>
      <c r="R165" s="346">
        <v>0</v>
      </c>
      <c r="S165" s="345">
        <v>0.65400000000000003</v>
      </c>
      <c r="T165"/>
      <c r="U165"/>
      <c r="V165" s="345">
        <v>7.2999999999999995E-2</v>
      </c>
      <c r="W165" s="345">
        <v>1.89</v>
      </c>
      <c r="X165"/>
      <c r="Y165"/>
      <c r="Z165"/>
      <c r="AA165"/>
      <c r="AB165"/>
      <c r="AC165" s="344">
        <v>26.3</v>
      </c>
      <c r="AD165"/>
      <c r="AE165"/>
      <c r="AF165"/>
      <c r="AG165"/>
      <c r="AH165" s="347">
        <v>52.6</v>
      </c>
      <c r="AI165"/>
      <c r="AJ165" s="347">
        <v>22.9</v>
      </c>
      <c r="AK165"/>
      <c r="AL165" s="347">
        <v>6.8</v>
      </c>
      <c r="AM165" s="345">
        <v>6.7000000000000004E-2</v>
      </c>
      <c r="AN165"/>
      <c r="AO165" s="347">
        <v>12.7</v>
      </c>
      <c r="AP165" s="344">
        <v>82.89</v>
      </c>
      <c r="AQ165" s="344">
        <v>1.34</v>
      </c>
      <c r="AR165"/>
      <c r="AS165"/>
      <c r="AT165"/>
      <c r="AU165"/>
      <c r="AV165" s="368">
        <v>13.334</v>
      </c>
      <c r="AW165" s="368">
        <v>12.984999999999999</v>
      </c>
      <c r="AX165"/>
      <c r="AY165"/>
      <c r="AZ165"/>
      <c r="BA165"/>
      <c r="BB165"/>
      <c r="BC165"/>
      <c r="BD165" s="344">
        <v>29.79</v>
      </c>
      <c r="BE165" s="344">
        <v>5.6</v>
      </c>
      <c r="BF165" s="344">
        <v>8.5</v>
      </c>
    </row>
    <row r="166" spans="1:58" x14ac:dyDescent="0.25">
      <c r="A166" s="232">
        <v>39976</v>
      </c>
      <c r="B166" s="344">
        <v>6.07</v>
      </c>
      <c r="C166" s="345">
        <v>5.16</v>
      </c>
      <c r="D166"/>
      <c r="E166"/>
      <c r="F166"/>
      <c r="G166"/>
      <c r="H166" s="344">
        <v>7.9</v>
      </c>
      <c r="I166" s="344">
        <v>1.6</v>
      </c>
      <c r="J166"/>
      <c r="K166"/>
      <c r="L166"/>
      <c r="M166"/>
      <c r="N166" s="346">
        <v>33</v>
      </c>
      <c r="O166"/>
      <c r="P166"/>
      <c r="Q166"/>
      <c r="R166" s="346">
        <v>0</v>
      </c>
      <c r="S166" s="345">
        <v>0.55400000000000005</v>
      </c>
      <c r="T166"/>
      <c r="U166"/>
      <c r="V166" s="345">
        <v>8.2000000000000003E-2</v>
      </c>
      <c r="W166" s="345">
        <v>0.29099999999999998</v>
      </c>
      <c r="X166"/>
      <c r="Y166"/>
      <c r="Z166"/>
      <c r="AA166"/>
      <c r="AB166"/>
      <c r="AC166" s="344">
        <v>25.7</v>
      </c>
      <c r="AD166"/>
      <c r="AE166"/>
      <c r="AF166"/>
      <c r="AG166"/>
      <c r="AH166" s="347">
        <v>51.4</v>
      </c>
      <c r="AI166"/>
      <c r="AJ166" s="347">
        <v>21.7</v>
      </c>
      <c r="AK166"/>
      <c r="AL166" s="347">
        <v>6.8</v>
      </c>
      <c r="AM166" s="345">
        <v>7.1999999999999995E-2</v>
      </c>
      <c r="AN166"/>
      <c r="AO166" s="347">
        <v>12.8</v>
      </c>
      <c r="AP166" s="344">
        <v>48.258000000000003</v>
      </c>
      <c r="AQ166" s="344">
        <v>0.19</v>
      </c>
      <c r="AR166"/>
      <c r="AS166"/>
      <c r="AT166"/>
      <c r="AU166"/>
      <c r="AV166" s="345">
        <v>13.757999999999999</v>
      </c>
      <c r="AW166" s="345">
        <v>12.172000000000001</v>
      </c>
      <c r="AX166"/>
      <c r="AY166"/>
      <c r="AZ166"/>
      <c r="BA166"/>
      <c r="BB166"/>
      <c r="BC166"/>
      <c r="BD166" s="344">
        <v>30.41</v>
      </c>
      <c r="BE166" s="344">
        <v>5.6</v>
      </c>
      <c r="BF166" s="344">
        <v>8.5</v>
      </c>
    </row>
    <row r="167" spans="1:58" x14ac:dyDescent="0.25">
      <c r="A167" s="232">
        <v>39977</v>
      </c>
      <c r="B167" s="344">
        <v>6.25</v>
      </c>
      <c r="C167" s="345">
        <v>5.12</v>
      </c>
      <c r="D167"/>
      <c r="E167"/>
      <c r="F167"/>
      <c r="G167"/>
      <c r="H167" s="344">
        <v>7.58</v>
      </c>
      <c r="I167" s="344">
        <v>1.62</v>
      </c>
      <c r="J167"/>
      <c r="K167"/>
      <c r="L167"/>
      <c r="M167"/>
      <c r="N167" s="346">
        <v>37</v>
      </c>
      <c r="O167"/>
      <c r="P167"/>
      <c r="Q167"/>
      <c r="R167" s="346">
        <v>0</v>
      </c>
      <c r="S167" s="345">
        <v>0.50900000000000001</v>
      </c>
      <c r="T167"/>
      <c r="U167"/>
      <c r="V167" s="345">
        <v>7.3999999999999996E-2</v>
      </c>
      <c r="W167" s="345">
        <v>0.39100000000000001</v>
      </c>
      <c r="X167"/>
      <c r="Y167"/>
      <c r="Z167"/>
      <c r="AA167"/>
      <c r="AB167"/>
      <c r="AC167" s="344">
        <v>26.2</v>
      </c>
      <c r="AD167"/>
      <c r="AE167"/>
      <c r="AF167"/>
      <c r="AG167"/>
      <c r="AH167" s="347">
        <v>52.4</v>
      </c>
      <c r="AI167"/>
      <c r="AJ167" s="347">
        <v>22</v>
      </c>
      <c r="AK167"/>
      <c r="AL167" s="347">
        <v>7.3</v>
      </c>
      <c r="AM167" s="345">
        <v>6.8000000000000005E-2</v>
      </c>
      <c r="AN167"/>
      <c r="AO167" s="347">
        <v>13.3</v>
      </c>
      <c r="AP167" s="344">
        <v>62.58</v>
      </c>
      <c r="AQ167" s="344">
        <v>0.74</v>
      </c>
      <c r="AR167"/>
      <c r="AS167"/>
      <c r="AT167"/>
      <c r="AU167"/>
      <c r="AV167" s="345">
        <v>12.917</v>
      </c>
      <c r="AW167" s="345">
        <v>12.058</v>
      </c>
      <c r="AX167"/>
      <c r="AY167"/>
      <c r="AZ167"/>
      <c r="BA167"/>
      <c r="BB167"/>
      <c r="BC167"/>
      <c r="BD167" s="344">
        <v>30.01</v>
      </c>
      <c r="BE167" s="344">
        <v>5.6</v>
      </c>
      <c r="BF167" s="344">
        <v>8.3000000000000007</v>
      </c>
    </row>
    <row r="168" spans="1:58" x14ac:dyDescent="0.25">
      <c r="A168" s="232">
        <v>39978</v>
      </c>
      <c r="B168" s="344">
        <v>5.89</v>
      </c>
      <c r="C168" s="345">
        <v>4.96</v>
      </c>
      <c r="D168"/>
      <c r="E168"/>
      <c r="F168"/>
      <c r="G168"/>
      <c r="H168" s="344">
        <v>6.83</v>
      </c>
      <c r="I168" s="344">
        <v>1.62</v>
      </c>
      <c r="J168"/>
      <c r="K168"/>
      <c r="L168"/>
      <c r="M168"/>
      <c r="N168" s="346">
        <v>39</v>
      </c>
      <c r="O168"/>
      <c r="P168"/>
      <c r="Q168"/>
      <c r="R168" s="346">
        <v>0</v>
      </c>
      <c r="S168" s="345">
        <v>0.54700000000000004</v>
      </c>
      <c r="T168"/>
      <c r="U168"/>
      <c r="V168" s="345">
        <v>7.9000000000000001E-2</v>
      </c>
      <c r="W168" s="345">
        <v>0.22700000000000001</v>
      </c>
      <c r="X168"/>
      <c r="Y168"/>
      <c r="Z168"/>
      <c r="AA168"/>
      <c r="AB168"/>
      <c r="AC168" s="344">
        <v>25.8</v>
      </c>
      <c r="AD168"/>
      <c r="AE168"/>
      <c r="AF168"/>
      <c r="AG168"/>
      <c r="AH168" s="347">
        <v>51.6</v>
      </c>
      <c r="AI168"/>
      <c r="AJ168" s="347">
        <v>22.3</v>
      </c>
      <c r="AK168"/>
      <c r="AL168" s="347">
        <v>6.8</v>
      </c>
      <c r="AM168" s="345">
        <v>7.8E-2</v>
      </c>
      <c r="AN168"/>
      <c r="AO168" s="347">
        <v>13.8</v>
      </c>
      <c r="AP168" s="344">
        <v>62.18</v>
      </c>
      <c r="AQ168" s="344">
        <v>0.91</v>
      </c>
      <c r="AR168"/>
      <c r="AS168"/>
      <c r="AT168"/>
      <c r="AU168"/>
      <c r="AV168" s="345">
        <v>11.97</v>
      </c>
      <c r="AW168" s="345">
        <v>11.18</v>
      </c>
      <c r="AX168"/>
      <c r="AY168"/>
      <c r="AZ168"/>
      <c r="BA168"/>
      <c r="BB168"/>
      <c r="BC168"/>
      <c r="BD168" s="344">
        <v>30.27</v>
      </c>
      <c r="BE168" s="344">
        <v>5.6</v>
      </c>
      <c r="BF168" s="344">
        <v>8.5</v>
      </c>
    </row>
    <row r="169" spans="1:58" x14ac:dyDescent="0.25">
      <c r="A169" s="232">
        <v>39979</v>
      </c>
      <c r="B169" s="405">
        <f t="shared" ref="B169:C169" si="279">(B168+B170)/2</f>
        <v>5.9249999999999998</v>
      </c>
      <c r="C169" s="407">
        <f t="shared" si="279"/>
        <v>5.07</v>
      </c>
      <c r="D169"/>
      <c r="E169"/>
      <c r="F169"/>
      <c r="G169"/>
      <c r="H169" s="405">
        <f t="shared" ref="H169:I169" si="280">(H168+H170)/2</f>
        <v>7.12</v>
      </c>
      <c r="I169" s="405">
        <f t="shared" si="280"/>
        <v>1.59</v>
      </c>
      <c r="J169"/>
      <c r="K169"/>
      <c r="L169"/>
      <c r="M169"/>
      <c r="N169" s="451">
        <f t="shared" ref="N169" si="281">(N168+N170)/2</f>
        <v>39</v>
      </c>
      <c r="O169"/>
      <c r="P169"/>
      <c r="Q169"/>
      <c r="R169" s="451">
        <f t="shared" ref="R169:S169" si="282">(R168+R170)/2</f>
        <v>0</v>
      </c>
      <c r="S169" s="407">
        <f t="shared" si="282"/>
        <v>0.59200000000000008</v>
      </c>
      <c r="T169"/>
      <c r="U169"/>
      <c r="V169" s="407">
        <f t="shared" ref="V169:W169" si="283">(V168+V170)/2</f>
        <v>7.4999999999999997E-2</v>
      </c>
      <c r="W169" s="407">
        <f t="shared" si="283"/>
        <v>0.21250000000000002</v>
      </c>
      <c r="X169"/>
      <c r="Y169"/>
      <c r="Z169"/>
      <c r="AA169"/>
      <c r="AB169"/>
      <c r="AC169" s="405">
        <f t="shared" ref="AC169" si="284">(AC168+AC170)/2</f>
        <v>26</v>
      </c>
      <c r="AD169"/>
      <c r="AE169"/>
      <c r="AF169"/>
      <c r="AG169"/>
      <c r="AH169" s="406">
        <f t="shared" ref="AH169" si="285">(AH168+AH170)/2</f>
        <v>52</v>
      </c>
      <c r="AI169"/>
      <c r="AJ169" s="406">
        <f t="shared" ref="AJ169" si="286">(AJ168+AJ170)/2</f>
        <v>22.5</v>
      </c>
      <c r="AK169"/>
      <c r="AL169" s="406">
        <f t="shared" ref="AL169:AM169" si="287">(AL168+AL170)/2</f>
        <v>6.75</v>
      </c>
      <c r="AM169" s="407">
        <f t="shared" si="287"/>
        <v>8.1000000000000003E-2</v>
      </c>
      <c r="AN169"/>
      <c r="AO169" s="406">
        <f t="shared" ref="AO169" si="288">(AO168+AO170)/2</f>
        <v>13.850000000000001</v>
      </c>
      <c r="AP169" s="344">
        <v>59.16</v>
      </c>
      <c r="AQ169" s="344">
        <v>0.96</v>
      </c>
      <c r="AR169"/>
      <c r="AS169"/>
      <c r="AT169"/>
      <c r="AU169"/>
      <c r="AV169" s="345">
        <v>11.564</v>
      </c>
      <c r="AW169" s="345">
        <v>10.62</v>
      </c>
      <c r="AX169"/>
      <c r="AY169"/>
      <c r="AZ169"/>
      <c r="BA169"/>
      <c r="BB169"/>
      <c r="BC169"/>
      <c r="BD169" s="405">
        <f>(BD167+BD168)/2</f>
        <v>30.14</v>
      </c>
      <c r="BE169" s="344">
        <v>5.8</v>
      </c>
      <c r="BF169" s="344">
        <v>8.6999999999999993</v>
      </c>
    </row>
    <row r="170" spans="1:58" x14ac:dyDescent="0.25">
      <c r="A170" s="232">
        <v>39980</v>
      </c>
      <c r="B170" s="344">
        <v>5.96</v>
      </c>
      <c r="C170" s="345">
        <v>5.18</v>
      </c>
      <c r="D170"/>
      <c r="E170"/>
      <c r="F170"/>
      <c r="G170"/>
      <c r="H170" s="344">
        <v>7.41</v>
      </c>
      <c r="I170" s="344">
        <v>1.56</v>
      </c>
      <c r="J170"/>
      <c r="K170"/>
      <c r="L170"/>
      <c r="M170"/>
      <c r="N170" s="346">
        <v>39</v>
      </c>
      <c r="O170"/>
      <c r="P170"/>
      <c r="Q170"/>
      <c r="R170" s="346">
        <v>0</v>
      </c>
      <c r="S170" s="345">
        <v>0.63700000000000001</v>
      </c>
      <c r="T170"/>
      <c r="U170"/>
      <c r="V170" s="345">
        <v>7.0999999999999994E-2</v>
      </c>
      <c r="W170" s="345">
        <v>0.19800000000000001</v>
      </c>
      <c r="X170"/>
      <c r="Y170"/>
      <c r="Z170"/>
      <c r="AA170"/>
      <c r="AB170"/>
      <c r="AC170" s="344">
        <v>26.2</v>
      </c>
      <c r="AD170"/>
      <c r="AE170"/>
      <c r="AF170"/>
      <c r="AG170"/>
      <c r="AH170" s="347">
        <v>52.4</v>
      </c>
      <c r="AI170"/>
      <c r="AJ170" s="347">
        <v>22.7</v>
      </c>
      <c r="AK170"/>
      <c r="AL170" s="347">
        <v>6.7</v>
      </c>
      <c r="AM170" s="345">
        <v>8.4000000000000005E-2</v>
      </c>
      <c r="AN170"/>
      <c r="AO170" s="347">
        <v>13.9</v>
      </c>
      <c r="AP170" s="344">
        <v>71.400000000000006</v>
      </c>
      <c r="AQ170" s="344">
        <v>1.05</v>
      </c>
      <c r="AR170"/>
      <c r="AS170"/>
      <c r="AT170"/>
      <c r="AU170"/>
      <c r="AV170" s="345">
        <v>15.007999999999999</v>
      </c>
      <c r="AW170" s="345">
        <v>12.42</v>
      </c>
      <c r="AX170"/>
      <c r="AY170"/>
      <c r="AZ170"/>
      <c r="BA170"/>
      <c r="BB170"/>
      <c r="BC170"/>
      <c r="BD170" s="344">
        <v>30.57</v>
      </c>
      <c r="BE170" s="344">
        <v>5.8</v>
      </c>
      <c r="BF170" s="344">
        <v>8.6999999999999993</v>
      </c>
    </row>
    <row r="171" spans="1:58" x14ac:dyDescent="0.25">
      <c r="A171" s="232">
        <v>39981</v>
      </c>
      <c r="B171" s="344">
        <v>6.07</v>
      </c>
      <c r="C171" s="368">
        <v>5.13</v>
      </c>
      <c r="D171"/>
      <c r="E171"/>
      <c r="F171"/>
      <c r="G171"/>
      <c r="H171" s="344">
        <v>7.71</v>
      </c>
      <c r="I171" s="344">
        <v>1.52</v>
      </c>
      <c r="J171"/>
      <c r="K171"/>
      <c r="L171"/>
      <c r="M171"/>
      <c r="N171" s="346">
        <v>32</v>
      </c>
      <c r="O171"/>
      <c r="P171"/>
      <c r="Q171"/>
      <c r="R171" s="346">
        <v>0</v>
      </c>
      <c r="S171" s="345">
        <v>0.497</v>
      </c>
      <c r="T171"/>
      <c r="U171"/>
      <c r="V171" s="345">
        <v>8.4000000000000005E-2</v>
      </c>
      <c r="W171" s="345">
        <v>0.21099999999999999</v>
      </c>
      <c r="X171"/>
      <c r="Y171"/>
      <c r="Z171"/>
      <c r="AA171"/>
      <c r="AB171"/>
      <c r="AC171" s="344">
        <v>25.7</v>
      </c>
      <c r="AD171"/>
      <c r="AE171"/>
      <c r="AF171"/>
      <c r="AG171"/>
      <c r="AH171" s="347">
        <v>51.4</v>
      </c>
      <c r="AI171"/>
      <c r="AJ171" s="347">
        <v>22.4</v>
      </c>
      <c r="AK171"/>
      <c r="AL171" s="347">
        <v>6.9</v>
      </c>
      <c r="AM171" s="345">
        <v>7.3999999999999996E-2</v>
      </c>
      <c r="AN171"/>
      <c r="AO171" s="347">
        <v>13.9</v>
      </c>
      <c r="AP171" s="344">
        <v>65.989999999999995</v>
      </c>
      <c r="AQ171" s="344">
        <v>1.1599999999999999</v>
      </c>
      <c r="AR171"/>
      <c r="AS171"/>
      <c r="AT171"/>
      <c r="AU171"/>
      <c r="AV171" s="345">
        <v>14.051</v>
      </c>
      <c r="AW171" s="345">
        <v>11.167</v>
      </c>
      <c r="AX171"/>
      <c r="AY171"/>
      <c r="AZ171"/>
      <c r="BA171"/>
      <c r="BB171"/>
      <c r="BC171"/>
      <c r="BD171" s="344">
        <v>30.47</v>
      </c>
      <c r="BE171" s="344">
        <v>5.8</v>
      </c>
      <c r="BF171" s="344">
        <v>8.6999999999999993</v>
      </c>
    </row>
    <row r="172" spans="1:58" x14ac:dyDescent="0.25">
      <c r="A172" s="232">
        <v>39982</v>
      </c>
      <c r="B172" s="405">
        <f t="shared" ref="B172" si="289">(B171+B173)/2</f>
        <v>6.12</v>
      </c>
      <c r="C172" s="345">
        <v>5.1100000000000003</v>
      </c>
      <c r="D172"/>
      <c r="E172"/>
      <c r="F172"/>
      <c r="G172"/>
      <c r="H172" s="344">
        <v>7.55</v>
      </c>
      <c r="I172" s="344">
        <v>1.6</v>
      </c>
      <c r="J172"/>
      <c r="K172"/>
      <c r="L172"/>
      <c r="M172"/>
      <c r="N172" s="451">
        <f t="shared" ref="N172" si="290">(N171+N173)/2</f>
        <v>30</v>
      </c>
      <c r="O172"/>
      <c r="P172"/>
      <c r="Q172"/>
      <c r="R172" s="451">
        <f t="shared" ref="R172" si="291">(R171+R173)/2</f>
        <v>0</v>
      </c>
      <c r="S172" s="345">
        <v>0.41689999999999999</v>
      </c>
      <c r="T172"/>
      <c r="U172"/>
      <c r="V172" s="407">
        <f t="shared" ref="V172" si="292">(V171+V173)/2</f>
        <v>0.33199999999999996</v>
      </c>
      <c r="W172" s="345">
        <v>0.183</v>
      </c>
      <c r="X172"/>
      <c r="Y172"/>
      <c r="Z172"/>
      <c r="AA172"/>
      <c r="AB172"/>
      <c r="AC172" s="405">
        <f t="shared" ref="AC172" si="293">(AC171+AC173)/2</f>
        <v>26.25</v>
      </c>
      <c r="AD172"/>
      <c r="AE172"/>
      <c r="AF172"/>
      <c r="AG172"/>
      <c r="AH172" s="406">
        <f t="shared" ref="AH172" si="294">(AH171+AH173)/2</f>
        <v>52.5</v>
      </c>
      <c r="AI172"/>
      <c r="AJ172" s="406">
        <f t="shared" ref="AJ172" si="295">(AJ171+AJ173)/2</f>
        <v>22.15</v>
      </c>
      <c r="AK172"/>
      <c r="AL172" s="406">
        <f t="shared" ref="AL172:AM172" si="296">(AL171+AL173)/2</f>
        <v>6.9</v>
      </c>
      <c r="AM172" s="407">
        <f t="shared" si="296"/>
        <v>7.1500000000000008E-2</v>
      </c>
      <c r="AN172"/>
      <c r="AO172" s="406">
        <f t="shared" ref="AO172:AQ172" si="297">(AO171+AO173)/2</f>
        <v>13.15</v>
      </c>
      <c r="AP172" s="405">
        <f t="shared" si="297"/>
        <v>66.555000000000007</v>
      </c>
      <c r="AQ172" s="407">
        <f t="shared" si="297"/>
        <v>1.0449999999999999</v>
      </c>
      <c r="AR172"/>
      <c r="AS172"/>
      <c r="AT172"/>
      <c r="AU172"/>
      <c r="AV172" s="345">
        <v>12.957000000000001</v>
      </c>
      <c r="AW172" s="345">
        <v>11.17</v>
      </c>
      <c r="AX172"/>
      <c r="AY172"/>
      <c r="AZ172"/>
      <c r="BA172"/>
      <c r="BB172"/>
      <c r="BC172"/>
      <c r="BD172" s="405">
        <f t="shared" ref="BD172:BF172" si="298">(BD171+BD173)/2</f>
        <v>31.504999999999999</v>
      </c>
      <c r="BE172" s="405">
        <f t="shared" si="298"/>
        <v>5.8</v>
      </c>
      <c r="BF172" s="405">
        <f t="shared" si="298"/>
        <v>8.6999999999999993</v>
      </c>
    </row>
    <row r="173" spans="1:58" x14ac:dyDescent="0.25">
      <c r="A173" s="232">
        <v>39983</v>
      </c>
      <c r="B173" s="344">
        <v>6.17</v>
      </c>
      <c r="C173" s="345">
        <v>5</v>
      </c>
      <c r="D173"/>
      <c r="E173"/>
      <c r="F173"/>
      <c r="G173"/>
      <c r="H173" s="344">
        <v>7.02</v>
      </c>
      <c r="I173" s="344">
        <v>1.39</v>
      </c>
      <c r="J173"/>
      <c r="K173"/>
      <c r="L173"/>
      <c r="M173"/>
      <c r="N173" s="346">
        <v>28</v>
      </c>
      <c r="O173"/>
      <c r="P173"/>
      <c r="Q173"/>
      <c r="R173" s="346">
        <v>0</v>
      </c>
      <c r="S173" s="345">
        <v>0.747</v>
      </c>
      <c r="T173"/>
      <c r="U173"/>
      <c r="V173" s="345">
        <v>0.57999999999999996</v>
      </c>
      <c r="W173" s="345">
        <v>0.21199999999999999</v>
      </c>
      <c r="X173"/>
      <c r="Y173"/>
      <c r="Z173"/>
      <c r="AA173"/>
      <c r="AB173"/>
      <c r="AC173" s="344">
        <v>26.8</v>
      </c>
      <c r="AD173"/>
      <c r="AE173"/>
      <c r="AF173"/>
      <c r="AG173"/>
      <c r="AH173" s="347">
        <v>53.6</v>
      </c>
      <c r="AI173"/>
      <c r="AJ173" s="347">
        <v>21.9</v>
      </c>
      <c r="AK173"/>
      <c r="AL173" s="347">
        <v>6.9</v>
      </c>
      <c r="AM173" s="345">
        <v>6.9000000000000006E-2</v>
      </c>
      <c r="AN173"/>
      <c r="AO173" s="347">
        <v>12.4</v>
      </c>
      <c r="AP173" s="344">
        <v>67.12</v>
      </c>
      <c r="AQ173" s="344">
        <v>0.93</v>
      </c>
      <c r="AR173"/>
      <c r="AS173"/>
      <c r="AT173"/>
      <c r="AU173"/>
      <c r="AV173" s="345">
        <v>13.12</v>
      </c>
      <c r="AW173" s="345">
        <v>13.12</v>
      </c>
      <c r="AX173"/>
      <c r="AY173"/>
      <c r="AZ173"/>
      <c r="BA173"/>
      <c r="BB173"/>
      <c r="BC173"/>
      <c r="BD173" s="344">
        <v>32.54</v>
      </c>
      <c r="BE173" s="344">
        <v>5.8</v>
      </c>
      <c r="BF173" s="344">
        <v>8.6999999999999993</v>
      </c>
    </row>
    <row r="174" spans="1:58" x14ac:dyDescent="0.25">
      <c r="A174" s="232">
        <v>39984</v>
      </c>
      <c r="B174" s="344">
        <v>6.45</v>
      </c>
      <c r="C174" s="345">
        <v>5.04</v>
      </c>
      <c r="D174"/>
      <c r="E174"/>
      <c r="F174"/>
      <c r="G174"/>
      <c r="H174" s="344">
        <v>7.2</v>
      </c>
      <c r="I174" s="344">
        <v>1.37</v>
      </c>
      <c r="J174"/>
      <c r="K174"/>
      <c r="L174"/>
      <c r="M174"/>
      <c r="N174" s="346">
        <v>27</v>
      </c>
      <c r="O174"/>
      <c r="P174"/>
      <c r="Q174"/>
      <c r="R174" s="346">
        <v>0</v>
      </c>
      <c r="S174" s="345">
        <v>0.58799999999999997</v>
      </c>
      <c r="T174"/>
      <c r="U174"/>
      <c r="V174" s="345">
        <v>0.124</v>
      </c>
      <c r="W174" s="345">
        <v>0.23300000000000001</v>
      </c>
      <c r="X174"/>
      <c r="Y174"/>
      <c r="Z174"/>
      <c r="AA174"/>
      <c r="AB174"/>
      <c r="AC174" s="344">
        <v>27</v>
      </c>
      <c r="AD174"/>
      <c r="AE174"/>
      <c r="AF174"/>
      <c r="AG174"/>
      <c r="AH174" s="347">
        <v>54</v>
      </c>
      <c r="AI174"/>
      <c r="AJ174" s="347">
        <v>21.6</v>
      </c>
      <c r="AK174"/>
      <c r="AL174" s="347">
        <v>7</v>
      </c>
      <c r="AM174" s="345">
        <v>7.1999999999999995E-2</v>
      </c>
      <c r="AN174"/>
      <c r="AO174" s="347">
        <v>13.3</v>
      </c>
      <c r="AP174" s="344">
        <v>66.52</v>
      </c>
      <c r="AQ174" s="344">
        <v>1.19</v>
      </c>
      <c r="AR174"/>
      <c r="AS174"/>
      <c r="AT174"/>
      <c r="AU174"/>
      <c r="AV174" s="345">
        <v>12.657</v>
      </c>
      <c r="AW174" s="345">
        <v>11.814</v>
      </c>
      <c r="AX174"/>
      <c r="AY174"/>
      <c r="AZ174"/>
      <c r="BA174"/>
      <c r="BB174"/>
      <c r="BC174"/>
      <c r="BD174" s="344">
        <v>29.57</v>
      </c>
      <c r="BE174" s="344">
        <v>5.8</v>
      </c>
      <c r="BF174" s="344">
        <v>8.6999999999999993</v>
      </c>
    </row>
    <row r="175" spans="1:58" x14ac:dyDescent="0.25">
      <c r="A175" s="232">
        <v>39985</v>
      </c>
      <c r="B175" s="344">
        <v>6.13</v>
      </c>
      <c r="C175" s="368">
        <v>5.03</v>
      </c>
      <c r="D175"/>
      <c r="E175"/>
      <c r="F175"/>
      <c r="G175"/>
      <c r="H175" s="344">
        <v>7.6</v>
      </c>
      <c r="I175" s="344">
        <v>1.4</v>
      </c>
      <c r="J175"/>
      <c r="K175"/>
      <c r="L175"/>
      <c r="M175"/>
      <c r="N175" s="346">
        <v>27</v>
      </c>
      <c r="O175"/>
      <c r="P175"/>
      <c r="Q175"/>
      <c r="R175" s="346">
        <v>0</v>
      </c>
      <c r="S175" s="345">
        <v>0.63100000000000001</v>
      </c>
      <c r="T175"/>
      <c r="U175"/>
      <c r="V175" s="345">
        <v>6.8000000000000005E-2</v>
      </c>
      <c r="W175" s="345">
        <v>0.21199999999999999</v>
      </c>
      <c r="X175"/>
      <c r="Y175"/>
      <c r="Z175"/>
      <c r="AA175"/>
      <c r="AB175"/>
      <c r="AC175" s="344">
        <v>26.3</v>
      </c>
      <c r="AD175"/>
      <c r="AE175"/>
      <c r="AF175"/>
      <c r="AG175"/>
      <c r="AH175" s="347">
        <v>52.6</v>
      </c>
      <c r="AI175"/>
      <c r="AJ175" s="347">
        <v>23.3</v>
      </c>
      <c r="AK175"/>
      <c r="AL175" s="347">
        <v>6.4</v>
      </c>
      <c r="AM175" s="345">
        <v>5.7000000000000002E-2</v>
      </c>
      <c r="AN175"/>
      <c r="AO175" s="347">
        <v>13.2</v>
      </c>
      <c r="AP175" s="344">
        <v>66.98</v>
      </c>
      <c r="AQ175" s="344">
        <v>1.07</v>
      </c>
      <c r="AR175"/>
      <c r="AS175"/>
      <c r="AT175"/>
      <c r="AU175"/>
      <c r="AV175" s="368">
        <v>13.1</v>
      </c>
      <c r="AW175" s="368">
        <v>12.31</v>
      </c>
      <c r="AX175"/>
      <c r="AY175"/>
      <c r="AZ175"/>
      <c r="BA175"/>
      <c r="BB175"/>
      <c r="BC175"/>
      <c r="BD175" s="344">
        <v>29.57</v>
      </c>
      <c r="BE175" s="344">
        <v>5.8</v>
      </c>
      <c r="BF175" s="344">
        <v>8.6999999999999993</v>
      </c>
    </row>
    <row r="176" spans="1:58" x14ac:dyDescent="0.25">
      <c r="A176" s="232">
        <v>39986</v>
      </c>
      <c r="B176" s="405">
        <f t="shared" ref="B176:C176" si="299">(B175+B177)/2</f>
        <v>6.0749999999999993</v>
      </c>
      <c r="C176" s="407">
        <f t="shared" si="299"/>
        <v>5.03</v>
      </c>
      <c r="D176"/>
      <c r="E176"/>
      <c r="F176"/>
      <c r="G176"/>
      <c r="H176" s="405">
        <f t="shared" ref="H176:I176" si="300">(H175+H177)/2</f>
        <v>7.5149999999999997</v>
      </c>
      <c r="I176" s="405">
        <f t="shared" si="300"/>
        <v>1.4750000000000001</v>
      </c>
      <c r="J176"/>
      <c r="K176"/>
      <c r="L176"/>
      <c r="M176"/>
      <c r="N176" s="451">
        <f t="shared" ref="N176" si="301">(N175+N177)/2</f>
        <v>28</v>
      </c>
      <c r="O176"/>
      <c r="P176"/>
      <c r="Q176"/>
      <c r="R176" s="451">
        <f t="shared" ref="R176:S176" si="302">(R175+R177)/2</f>
        <v>0</v>
      </c>
      <c r="S176" s="407">
        <f t="shared" si="302"/>
        <v>0.57400000000000007</v>
      </c>
      <c r="T176"/>
      <c r="U176"/>
      <c r="V176" s="407">
        <f t="shared" ref="V176:W176" si="303">(V175+V177)/2</f>
        <v>7.0500000000000007E-2</v>
      </c>
      <c r="W176" s="407">
        <f t="shared" si="303"/>
        <v>0.23449999999999999</v>
      </c>
      <c r="X176"/>
      <c r="Y176"/>
      <c r="Z176"/>
      <c r="AA176"/>
      <c r="AB176"/>
      <c r="AC176" s="405">
        <f t="shared" ref="AC176" si="304">(AC175+AC177)/2</f>
        <v>25.9</v>
      </c>
      <c r="AD176"/>
      <c r="AE176"/>
      <c r="AF176"/>
      <c r="AG176"/>
      <c r="AH176" s="406">
        <f t="shared" ref="AH176" si="305">(AH175+AH177)/2</f>
        <v>51.8</v>
      </c>
      <c r="AI176"/>
      <c r="AJ176" s="406">
        <f t="shared" ref="AJ176" si="306">(AJ175+AJ177)/2</f>
        <v>23.55</v>
      </c>
      <c r="AK176"/>
      <c r="AL176" s="406">
        <f t="shared" ref="AL176:AM176" si="307">(AL175+AL177)/2</f>
        <v>6.5500000000000007</v>
      </c>
      <c r="AM176" s="407">
        <f t="shared" si="307"/>
        <v>6.0499999999999998E-2</v>
      </c>
      <c r="AN176"/>
      <c r="AO176" s="406">
        <f t="shared" ref="AO176:AQ176" si="308">(AO175+AO177)/2</f>
        <v>13.95</v>
      </c>
      <c r="AP176" s="405">
        <f t="shared" si="308"/>
        <v>72.605000000000004</v>
      </c>
      <c r="AQ176" s="407">
        <f t="shared" si="308"/>
        <v>1.0750000000000002</v>
      </c>
      <c r="AR176"/>
      <c r="AS176"/>
      <c r="AT176"/>
      <c r="AU176"/>
      <c r="AV176" s="368">
        <f>(AV174+AV175)/2</f>
        <v>12.878499999999999</v>
      </c>
      <c r="AW176" s="368">
        <f>(AW174+AW175)/2</f>
        <v>12.062000000000001</v>
      </c>
      <c r="AX176"/>
      <c r="AY176"/>
      <c r="AZ176"/>
      <c r="BA176"/>
      <c r="BB176"/>
      <c r="BC176"/>
      <c r="BD176" s="405">
        <f t="shared" ref="BD176:BF176" si="309">(BD175+BD177)/2</f>
        <v>30.15</v>
      </c>
      <c r="BE176" s="405">
        <f t="shared" si="309"/>
        <v>5.8</v>
      </c>
      <c r="BF176" s="405">
        <f t="shared" si="309"/>
        <v>8.6999999999999993</v>
      </c>
    </row>
    <row r="177" spans="1:58" x14ac:dyDescent="0.25">
      <c r="A177" s="232">
        <v>39987</v>
      </c>
      <c r="B177" s="344">
        <v>6.02</v>
      </c>
      <c r="C177" s="345">
        <v>5.03</v>
      </c>
      <c r="D177"/>
      <c r="E177"/>
      <c r="F177"/>
      <c r="G177"/>
      <c r="H177" s="344">
        <v>7.43</v>
      </c>
      <c r="I177" s="344">
        <v>1.55</v>
      </c>
      <c r="J177"/>
      <c r="K177"/>
      <c r="L177"/>
      <c r="M177"/>
      <c r="N177" s="346">
        <v>29</v>
      </c>
      <c r="O177"/>
      <c r="P177"/>
      <c r="Q177"/>
      <c r="R177" s="346">
        <v>0</v>
      </c>
      <c r="S177" s="345">
        <v>0.51700000000000002</v>
      </c>
      <c r="T177"/>
      <c r="U177"/>
      <c r="V177" s="345">
        <v>7.2999999999999995E-2</v>
      </c>
      <c r="W177" s="345">
        <v>0.25700000000000001</v>
      </c>
      <c r="X177"/>
      <c r="Y177"/>
      <c r="Z177"/>
      <c r="AA177"/>
      <c r="AB177"/>
      <c r="AC177" s="344">
        <v>25.5</v>
      </c>
      <c r="AD177"/>
      <c r="AE177"/>
      <c r="AF177"/>
      <c r="AG177"/>
      <c r="AH177" s="347">
        <v>51</v>
      </c>
      <c r="AI177"/>
      <c r="AJ177" s="347">
        <v>23.8</v>
      </c>
      <c r="AK177"/>
      <c r="AL177" s="347">
        <v>6.7</v>
      </c>
      <c r="AM177" s="345">
        <v>6.4000000000000001E-2</v>
      </c>
      <c r="AN177"/>
      <c r="AO177" s="347">
        <v>14.7</v>
      </c>
      <c r="AP177" s="344">
        <v>78.23</v>
      </c>
      <c r="AQ177" s="344">
        <v>1.08</v>
      </c>
      <c r="AR177"/>
      <c r="AS177"/>
      <c r="AT177"/>
      <c r="AU177"/>
      <c r="AV177" s="345">
        <v>16.152000000000001</v>
      </c>
      <c r="AW177" s="345">
        <v>13.513</v>
      </c>
      <c r="AX177"/>
      <c r="AY177"/>
      <c r="AZ177"/>
      <c r="BA177"/>
      <c r="BB177"/>
      <c r="BC177"/>
      <c r="BD177" s="344">
        <v>30.73</v>
      </c>
      <c r="BE177" s="344">
        <v>5.8</v>
      </c>
      <c r="BF177" s="344">
        <v>8.6999999999999993</v>
      </c>
    </row>
    <row r="178" spans="1:58" x14ac:dyDescent="0.25">
      <c r="A178" s="232">
        <v>39988</v>
      </c>
      <c r="B178" s="344">
        <v>6.04</v>
      </c>
      <c r="C178" s="345">
        <v>5.03</v>
      </c>
      <c r="D178"/>
      <c r="E178"/>
      <c r="F178"/>
      <c r="G178"/>
      <c r="H178" s="344">
        <v>7.39</v>
      </c>
      <c r="I178" s="344">
        <v>1.63</v>
      </c>
      <c r="J178"/>
      <c r="K178"/>
      <c r="L178"/>
      <c r="M178"/>
      <c r="N178" s="346">
        <v>31</v>
      </c>
      <c r="O178"/>
      <c r="P178"/>
      <c r="Q178"/>
      <c r="R178" s="346">
        <v>0</v>
      </c>
      <c r="S178" s="345">
        <v>0.53300000000000003</v>
      </c>
      <c r="T178"/>
      <c r="U178"/>
      <c r="V178" s="345">
        <v>7.3999999999999996E-2</v>
      </c>
      <c r="W178" s="345">
        <v>0.44400000000000001</v>
      </c>
      <c r="X178"/>
      <c r="Y178"/>
      <c r="Z178"/>
      <c r="AA178"/>
      <c r="AB178"/>
      <c r="AC178" s="344">
        <v>26.8</v>
      </c>
      <c r="AD178"/>
      <c r="AE178"/>
      <c r="AF178"/>
      <c r="AG178"/>
      <c r="AH178" s="347">
        <v>53.6</v>
      </c>
      <c r="AI178"/>
      <c r="AJ178" s="347">
        <v>21.9</v>
      </c>
      <c r="AK178"/>
      <c r="AL178" s="347">
        <v>7.1</v>
      </c>
      <c r="AM178" s="345">
        <v>6.8000000000000005E-2</v>
      </c>
      <c r="AN178"/>
      <c r="AO178" s="347">
        <v>14.5</v>
      </c>
      <c r="AP178" s="344">
        <v>74.97</v>
      </c>
      <c r="AQ178" s="344">
        <v>0.78</v>
      </c>
      <c r="AR178"/>
      <c r="AS178"/>
      <c r="AT178"/>
      <c r="AU178"/>
      <c r="AV178" s="345">
        <v>14</v>
      </c>
      <c r="AW178" s="345">
        <v>14.12</v>
      </c>
      <c r="AX178"/>
      <c r="AY178"/>
      <c r="AZ178"/>
      <c r="BA178"/>
      <c r="BB178"/>
      <c r="BC178"/>
      <c r="BD178" s="344">
        <v>29.34</v>
      </c>
      <c r="BE178" s="344">
        <v>5.8</v>
      </c>
      <c r="BF178" s="344">
        <v>8.6999999999999993</v>
      </c>
    </row>
    <row r="179" spans="1:58" x14ac:dyDescent="0.25">
      <c r="A179" s="232">
        <v>39989</v>
      </c>
      <c r="B179" s="344">
        <v>5.86</v>
      </c>
      <c r="C179" s="368">
        <v>5.0599999999999996</v>
      </c>
      <c r="D179"/>
      <c r="E179"/>
      <c r="F179"/>
      <c r="G179"/>
      <c r="H179" s="344">
        <v>7.5</v>
      </c>
      <c r="I179" s="344">
        <v>1.62</v>
      </c>
      <c r="J179"/>
      <c r="K179"/>
      <c r="L179"/>
      <c r="M179"/>
      <c r="N179" s="346">
        <v>36</v>
      </c>
      <c r="O179"/>
      <c r="P179"/>
      <c r="Q179"/>
      <c r="R179" s="346">
        <v>0</v>
      </c>
      <c r="S179" s="345">
        <v>0.52500000000000002</v>
      </c>
      <c r="T179"/>
      <c r="U179"/>
      <c r="V179" s="345">
        <v>6.8000000000000005E-2</v>
      </c>
      <c r="W179" s="345">
        <v>0.35899999999999999</v>
      </c>
      <c r="X179"/>
      <c r="Y179"/>
      <c r="Z179"/>
      <c r="AA179"/>
      <c r="AB179"/>
      <c r="AC179" s="344">
        <v>27</v>
      </c>
      <c r="AD179"/>
      <c r="AE179"/>
      <c r="AF179"/>
      <c r="AG179"/>
      <c r="AH179" s="347">
        <v>54</v>
      </c>
      <c r="AI179"/>
      <c r="AJ179" s="347">
        <v>21.7</v>
      </c>
      <c r="AK179"/>
      <c r="AL179" s="347">
        <v>7.2</v>
      </c>
      <c r="AM179" s="345">
        <v>4.3999999999999997E-2</v>
      </c>
      <c r="AN179"/>
      <c r="AO179" s="347">
        <v>14.6</v>
      </c>
      <c r="AP179" s="344">
        <v>69.260000000000005</v>
      </c>
      <c r="AQ179" s="344">
        <v>0.91</v>
      </c>
      <c r="AR179"/>
      <c r="AS179"/>
      <c r="AT179"/>
      <c r="AU179"/>
      <c r="AV179" s="345">
        <v>13.311</v>
      </c>
      <c r="AW179" s="345">
        <v>12.441000000000001</v>
      </c>
      <c r="AX179"/>
      <c r="AY179"/>
      <c r="AZ179"/>
      <c r="BA179"/>
      <c r="BB179"/>
      <c r="BC179"/>
      <c r="BD179" s="344">
        <v>25.82</v>
      </c>
      <c r="BE179" s="344">
        <v>5.8</v>
      </c>
      <c r="BF179" s="344">
        <v>8.5</v>
      </c>
    </row>
    <row r="180" spans="1:58" x14ac:dyDescent="0.25">
      <c r="A180" s="232">
        <v>39990</v>
      </c>
      <c r="B180" s="344">
        <v>5.8</v>
      </c>
      <c r="C180" s="240">
        <v>4.78</v>
      </c>
      <c r="D180"/>
      <c r="E180"/>
      <c r="F180"/>
      <c r="G180"/>
      <c r="H180" s="344">
        <v>7.34</v>
      </c>
      <c r="I180" s="344">
        <v>1.78</v>
      </c>
      <c r="J180"/>
      <c r="K180"/>
      <c r="L180"/>
      <c r="M180"/>
      <c r="N180" s="346">
        <v>27</v>
      </c>
      <c r="O180"/>
      <c r="P180"/>
      <c r="Q180"/>
      <c r="R180" s="346">
        <v>0</v>
      </c>
      <c r="S180" s="345">
        <v>0.54500000000000004</v>
      </c>
      <c r="T180"/>
      <c r="U180"/>
      <c r="V180" s="345">
        <v>6.7000000000000004E-2</v>
      </c>
      <c r="W180" s="345">
        <v>0.193</v>
      </c>
      <c r="X180"/>
      <c r="Y180"/>
      <c r="Z180"/>
      <c r="AA180"/>
      <c r="AB180"/>
      <c r="AC180" s="344">
        <v>26.4</v>
      </c>
      <c r="AD180"/>
      <c r="AE180"/>
      <c r="AF180"/>
      <c r="AG180"/>
      <c r="AH180" s="347">
        <v>52.8</v>
      </c>
      <c r="AI180"/>
      <c r="AJ180" s="347">
        <v>22.9</v>
      </c>
      <c r="AK180"/>
      <c r="AL180" s="347">
        <v>7.3</v>
      </c>
      <c r="AM180" s="345">
        <v>0.11700000000000001</v>
      </c>
      <c r="AN180"/>
      <c r="AO180" s="347">
        <v>14.4</v>
      </c>
      <c r="AP180" s="344">
        <v>66.59</v>
      </c>
      <c r="AQ180" s="344">
        <v>0.71</v>
      </c>
      <c r="AR180"/>
      <c r="AS180"/>
      <c r="AT180"/>
      <c r="AU180"/>
      <c r="AV180" s="345">
        <v>13.02</v>
      </c>
      <c r="AW180" s="345">
        <v>12.147</v>
      </c>
      <c r="AX180"/>
      <c r="AY180"/>
      <c r="AZ180"/>
      <c r="BA180"/>
      <c r="BB180"/>
      <c r="BC180"/>
      <c r="BD180" s="344">
        <v>29.57</v>
      </c>
      <c r="BE180" s="344">
        <v>6</v>
      </c>
      <c r="BF180" s="344">
        <v>8.1999999999999993</v>
      </c>
    </row>
    <row r="181" spans="1:58" x14ac:dyDescent="0.25">
      <c r="A181" s="232">
        <v>39991</v>
      </c>
      <c r="B181" s="344">
        <v>5.96</v>
      </c>
      <c r="C181" s="345">
        <v>4.79</v>
      </c>
      <c r="D181"/>
      <c r="E181"/>
      <c r="F181"/>
      <c r="G181"/>
      <c r="H181" s="344">
        <v>7.45</v>
      </c>
      <c r="I181" s="344">
        <v>1.81</v>
      </c>
      <c r="J181"/>
      <c r="K181"/>
      <c r="L181"/>
      <c r="M181"/>
      <c r="N181" s="346">
        <v>26</v>
      </c>
      <c r="O181"/>
      <c r="P181"/>
      <c r="Q181"/>
      <c r="R181" s="346">
        <v>0</v>
      </c>
      <c r="S181" s="345">
        <v>0.496</v>
      </c>
      <c r="T181"/>
      <c r="U181"/>
      <c r="V181" s="345">
        <v>5.0999999999999997E-2</v>
      </c>
      <c r="W181" s="345">
        <v>0.25700000000000001</v>
      </c>
      <c r="X181"/>
      <c r="Y181"/>
      <c r="Z181"/>
      <c r="AA181"/>
      <c r="AB181"/>
      <c r="AC181" s="344">
        <v>26.7</v>
      </c>
      <c r="AD181"/>
      <c r="AE181"/>
      <c r="AF181"/>
      <c r="AG181"/>
      <c r="AH181" s="347">
        <v>53.4</v>
      </c>
      <c r="AI181"/>
      <c r="AJ181" s="347">
        <v>23.3</v>
      </c>
      <c r="AK181"/>
      <c r="AL181" s="347">
        <v>6.9</v>
      </c>
      <c r="AM181" s="345">
        <v>9.8000000000000004E-2</v>
      </c>
      <c r="AN181"/>
      <c r="AO181" s="347">
        <v>14.5</v>
      </c>
      <c r="AP181" s="344">
        <v>63.22</v>
      </c>
      <c r="AQ181" s="344">
        <v>0.68</v>
      </c>
      <c r="AR181"/>
      <c r="AS181"/>
      <c r="AT181"/>
      <c r="AU181"/>
      <c r="AV181" s="202">
        <v>12.414</v>
      </c>
      <c r="AW181" s="202">
        <v>11.523999999999999</v>
      </c>
      <c r="AX181"/>
      <c r="AY181"/>
      <c r="AZ181"/>
      <c r="BA181"/>
      <c r="BB181"/>
      <c r="BC181"/>
      <c r="BD181" s="344">
        <v>29.75</v>
      </c>
      <c r="BE181" s="344">
        <v>6</v>
      </c>
      <c r="BF181" s="344">
        <v>8.1999999999999993</v>
      </c>
    </row>
    <row r="182" spans="1:58" x14ac:dyDescent="0.25">
      <c r="A182" s="232">
        <v>39992</v>
      </c>
      <c r="B182" s="344">
        <v>5.95</v>
      </c>
      <c r="C182" s="345">
        <v>4.84</v>
      </c>
      <c r="D182"/>
      <c r="E182"/>
      <c r="F182"/>
      <c r="G182"/>
      <c r="H182" s="344">
        <v>7.39</v>
      </c>
      <c r="I182" s="344">
        <v>1.81</v>
      </c>
      <c r="J182"/>
      <c r="K182"/>
      <c r="L182"/>
      <c r="M182"/>
      <c r="N182" s="346">
        <v>30</v>
      </c>
      <c r="O182"/>
      <c r="P182"/>
      <c r="Q182"/>
      <c r="R182" s="346">
        <v>0</v>
      </c>
      <c r="S182" s="345">
        <v>0.58099999999999996</v>
      </c>
      <c r="T182"/>
      <c r="U182"/>
      <c r="V182" s="345">
        <v>5.8999999999999997E-2</v>
      </c>
      <c r="W182" s="345">
        <v>0.247</v>
      </c>
      <c r="X182"/>
      <c r="Y182"/>
      <c r="Z182"/>
      <c r="AA182"/>
      <c r="AB182"/>
      <c r="AC182" s="344">
        <v>25.9</v>
      </c>
      <c r="AD182"/>
      <c r="AE182"/>
      <c r="AF182"/>
      <c r="AG182"/>
      <c r="AH182" s="347">
        <v>51.8</v>
      </c>
      <c r="AI182"/>
      <c r="AJ182" s="347">
        <v>23.2</v>
      </c>
      <c r="AK182"/>
      <c r="AL182" s="347">
        <v>6.9</v>
      </c>
      <c r="AM182" s="345">
        <v>0.10100000000000001</v>
      </c>
      <c r="AN182"/>
      <c r="AO182" s="347">
        <v>14.4</v>
      </c>
      <c r="AP182" s="344">
        <v>68.36</v>
      </c>
      <c r="AQ182" s="344">
        <v>0.69</v>
      </c>
      <c r="AR182"/>
      <c r="AS182"/>
      <c r="AT182"/>
      <c r="AU182"/>
      <c r="AV182" s="202">
        <v>13.28</v>
      </c>
      <c r="AW182" s="202">
        <v>12.41</v>
      </c>
      <c r="AX182"/>
      <c r="AY182"/>
      <c r="AZ182"/>
      <c r="BA182"/>
      <c r="BB182"/>
      <c r="BC182"/>
      <c r="BD182" s="344">
        <v>29.54</v>
      </c>
      <c r="BE182" s="344">
        <v>6</v>
      </c>
      <c r="BF182" s="344">
        <v>8.1999999999999993</v>
      </c>
    </row>
    <row r="183" spans="1:58" x14ac:dyDescent="0.25">
      <c r="A183" s="232">
        <v>39993</v>
      </c>
      <c r="B183" s="344">
        <v>6.3</v>
      </c>
      <c r="C183" s="345">
        <v>4.74</v>
      </c>
      <c r="D183"/>
      <c r="E183"/>
      <c r="F183"/>
      <c r="G183"/>
      <c r="H183" s="344">
        <v>7.71</v>
      </c>
      <c r="I183" s="344">
        <v>1.7</v>
      </c>
      <c r="J183"/>
      <c r="K183"/>
      <c r="L183"/>
      <c r="M183"/>
      <c r="N183" s="346">
        <v>26</v>
      </c>
      <c r="O183"/>
      <c r="P183"/>
      <c r="Q183"/>
      <c r="R183" s="346">
        <v>0</v>
      </c>
      <c r="S183" s="345">
        <v>0.50600000000000001</v>
      </c>
      <c r="T183"/>
      <c r="U183"/>
      <c r="V183" s="345">
        <v>5.8000000000000003E-2</v>
      </c>
      <c r="W183" s="345">
        <v>0.255</v>
      </c>
      <c r="X183"/>
      <c r="Y183"/>
      <c r="Z183"/>
      <c r="AA183"/>
      <c r="AB183"/>
      <c r="AC183" s="344">
        <v>25</v>
      </c>
      <c r="AD183"/>
      <c r="AE183"/>
      <c r="AF183"/>
      <c r="AG183"/>
      <c r="AH183" s="347">
        <v>50</v>
      </c>
      <c r="AI183"/>
      <c r="AJ183" s="347">
        <v>23.9</v>
      </c>
      <c r="AK183"/>
      <c r="AL183" s="347">
        <v>7.5</v>
      </c>
      <c r="AM183" s="345">
        <v>9.8000000000000004E-2</v>
      </c>
      <c r="AN183"/>
      <c r="AO183" s="347">
        <v>14.4</v>
      </c>
      <c r="AP183" s="344">
        <v>73.98</v>
      </c>
      <c r="AQ183" s="344">
        <v>0.96</v>
      </c>
      <c r="AR183"/>
      <c r="AS183"/>
      <c r="AT183"/>
      <c r="AU183"/>
      <c r="AV183" s="345">
        <f>(AV181+AV182)/2</f>
        <v>12.847</v>
      </c>
      <c r="AW183" s="345">
        <f>(AW181+AW182)/2</f>
        <v>11.966999999999999</v>
      </c>
      <c r="AX183"/>
      <c r="AY183"/>
      <c r="AZ183"/>
      <c r="BA183"/>
      <c r="BB183"/>
      <c r="BC183"/>
      <c r="BD183" s="344">
        <v>26.76</v>
      </c>
      <c r="BE183" s="344">
        <v>6</v>
      </c>
      <c r="BF183" s="344">
        <v>8.1999999999999993</v>
      </c>
    </row>
    <row r="184" spans="1:58" x14ac:dyDescent="0.25">
      <c r="A184" s="232">
        <v>39994</v>
      </c>
      <c r="B184" s="405">
        <f t="shared" ref="B184:C184" si="310">(B183+B185)/2</f>
        <v>6.0649999999999995</v>
      </c>
      <c r="C184" s="407">
        <f t="shared" si="310"/>
        <v>4.7650000000000006</v>
      </c>
      <c r="D184"/>
      <c r="E184"/>
      <c r="F184"/>
      <c r="G184"/>
      <c r="H184" s="405">
        <f t="shared" ref="H184:I184" si="311">(H183+H185)/2</f>
        <v>7.46</v>
      </c>
      <c r="I184" s="405">
        <f t="shared" si="311"/>
        <v>1.5899999999999999</v>
      </c>
      <c r="J184"/>
      <c r="K184"/>
      <c r="L184"/>
      <c r="M184"/>
      <c r="N184" s="451">
        <f t="shared" ref="N184" si="312">(N183+N185)/2</f>
        <v>26</v>
      </c>
      <c r="O184"/>
      <c r="P184"/>
      <c r="Q184"/>
      <c r="R184" s="451">
        <f t="shared" ref="R184:S184" si="313">(R183+R185)/2</f>
        <v>0</v>
      </c>
      <c r="S184" s="407">
        <f t="shared" si="313"/>
        <v>0.51249999999999996</v>
      </c>
      <c r="T184"/>
      <c r="U184"/>
      <c r="V184" s="407">
        <f t="shared" ref="V184:W184" si="314">(V183+V185)/2</f>
        <v>5.7000000000000002E-2</v>
      </c>
      <c r="W184" s="407">
        <f t="shared" si="314"/>
        <v>0.27649999999999997</v>
      </c>
      <c r="X184"/>
      <c r="Y184"/>
      <c r="Z184"/>
      <c r="AA184"/>
      <c r="AB184"/>
      <c r="AC184" s="405">
        <f t="shared" ref="AC184" si="315">(AC183+AC185)/2</f>
        <v>25.75</v>
      </c>
      <c r="AD184"/>
      <c r="AE184"/>
      <c r="AF184"/>
      <c r="AG184"/>
      <c r="AH184" s="406">
        <f t="shared" ref="AH184" si="316">(AH183+AH185)/2</f>
        <v>51.5</v>
      </c>
      <c r="AI184"/>
      <c r="AJ184" s="406">
        <f t="shared" ref="AJ184" si="317">(AJ183+AJ185)/2</f>
        <v>22.799999999999997</v>
      </c>
      <c r="AK184"/>
      <c r="AL184" s="406">
        <f t="shared" ref="AL184:AM184" si="318">(AL183+AL185)/2</f>
        <v>7.6</v>
      </c>
      <c r="AM184" s="407">
        <f t="shared" si="318"/>
        <v>0.10750000000000001</v>
      </c>
      <c r="AN184"/>
      <c r="AO184" s="406">
        <f t="shared" ref="AO184:AQ184" si="319">(AO183+AO185)/2</f>
        <v>14.45</v>
      </c>
      <c r="AP184" s="405">
        <f t="shared" si="319"/>
        <v>73.710000000000008</v>
      </c>
      <c r="AQ184" s="407">
        <f t="shared" si="319"/>
        <v>0.95499999999999996</v>
      </c>
      <c r="AR184"/>
      <c r="AS184"/>
      <c r="AT184"/>
      <c r="AU184"/>
      <c r="AV184" s="202">
        <v>14.359</v>
      </c>
      <c r="AW184" s="202">
        <v>12.625</v>
      </c>
      <c r="AX184"/>
      <c r="AY184"/>
      <c r="AZ184"/>
      <c r="BA184"/>
      <c r="BB184"/>
      <c r="BC184"/>
      <c r="BD184" s="405">
        <f t="shared" ref="BD184:BF184" si="320">(BD183+BD185)/2</f>
        <v>27.465000000000003</v>
      </c>
      <c r="BE184" s="405">
        <f t="shared" si="320"/>
        <v>6</v>
      </c>
      <c r="BF184" s="405">
        <f t="shared" si="320"/>
        <v>8.1999999999999993</v>
      </c>
    </row>
    <row r="185" spans="1:58" x14ac:dyDescent="0.25">
      <c r="A185" s="232">
        <v>39995</v>
      </c>
      <c r="B185" s="344">
        <v>5.83</v>
      </c>
      <c r="C185" s="345">
        <v>4.79</v>
      </c>
      <c r="D185"/>
      <c r="E185"/>
      <c r="F185"/>
      <c r="G185"/>
      <c r="H185" s="344">
        <v>7.21</v>
      </c>
      <c r="I185" s="344">
        <v>1.48</v>
      </c>
      <c r="J185"/>
      <c r="K185"/>
      <c r="L185"/>
      <c r="M185"/>
      <c r="N185" s="346">
        <v>26</v>
      </c>
      <c r="O185"/>
      <c r="P185"/>
      <c r="Q185"/>
      <c r="R185" s="346">
        <v>0</v>
      </c>
      <c r="S185" s="345">
        <v>0.51900000000000002</v>
      </c>
      <c r="T185"/>
      <c r="U185"/>
      <c r="V185" s="345">
        <v>5.6000000000000001E-2</v>
      </c>
      <c r="W185" s="345">
        <v>0.29799999999999999</v>
      </c>
      <c r="X185"/>
      <c r="Y185"/>
      <c r="Z185"/>
      <c r="AA185"/>
      <c r="AB185"/>
      <c r="AC185" s="344">
        <v>26.5</v>
      </c>
      <c r="AD185"/>
      <c r="AE185"/>
      <c r="AF185"/>
      <c r="AG185"/>
      <c r="AH185" s="347">
        <v>53</v>
      </c>
      <c r="AI185"/>
      <c r="AJ185" s="347">
        <v>21.7</v>
      </c>
      <c r="AK185"/>
      <c r="AL185" s="347">
        <v>7.7</v>
      </c>
      <c r="AM185" s="345">
        <v>0.11700000000000001</v>
      </c>
      <c r="AN185"/>
      <c r="AO185" s="347">
        <v>14.5</v>
      </c>
      <c r="AP185" s="344">
        <v>73.44</v>
      </c>
      <c r="AQ185" s="344">
        <v>0.95</v>
      </c>
      <c r="AR185"/>
      <c r="AS185"/>
      <c r="AT185"/>
      <c r="AU185"/>
      <c r="AV185" s="202">
        <v>14.561999999999999</v>
      </c>
      <c r="AW185" s="202">
        <v>13.727</v>
      </c>
      <c r="AX185"/>
      <c r="AY185"/>
      <c r="AZ185"/>
      <c r="BA185"/>
      <c r="BB185"/>
      <c r="BC185"/>
      <c r="BD185" s="344">
        <v>28.17</v>
      </c>
      <c r="BE185" s="344">
        <v>6</v>
      </c>
      <c r="BF185" s="344">
        <v>8.1999999999999993</v>
      </c>
    </row>
    <row r="186" spans="1:58" x14ac:dyDescent="0.25">
      <c r="A186" s="232">
        <v>39996</v>
      </c>
      <c r="B186" s="405">
        <f t="shared" ref="B186:C187" si="321">(B184+B185)/2</f>
        <v>5.9474999999999998</v>
      </c>
      <c r="C186" s="407">
        <f t="shared" si="321"/>
        <v>4.7774999999999999</v>
      </c>
      <c r="D186"/>
      <c r="E186"/>
      <c r="F186"/>
      <c r="G186"/>
      <c r="H186" s="405">
        <f t="shared" ref="H186:I187" si="322">(H184+H185)/2</f>
        <v>7.335</v>
      </c>
      <c r="I186" s="405">
        <f t="shared" si="322"/>
        <v>1.5349999999999999</v>
      </c>
      <c r="J186"/>
      <c r="K186"/>
      <c r="L186"/>
      <c r="M186"/>
      <c r="N186" s="451">
        <f t="shared" ref="N186:N187" si="323">(N184+N185)/2</f>
        <v>26</v>
      </c>
      <c r="O186"/>
      <c r="P186"/>
      <c r="Q186"/>
      <c r="R186" s="451">
        <f t="shared" ref="R186:S187" si="324">(R184+R185)/2</f>
        <v>0</v>
      </c>
      <c r="S186" s="407">
        <f t="shared" si="324"/>
        <v>0.51574999999999993</v>
      </c>
      <c r="T186"/>
      <c r="U186"/>
      <c r="V186" s="407">
        <f t="shared" ref="V186:W187" si="325">(V184+V185)/2</f>
        <v>5.6500000000000002E-2</v>
      </c>
      <c r="W186" s="407">
        <f t="shared" si="325"/>
        <v>0.28725000000000001</v>
      </c>
      <c r="X186"/>
      <c r="Y186"/>
      <c r="Z186"/>
      <c r="AA186"/>
      <c r="AB186"/>
      <c r="AC186" s="405">
        <f t="shared" ref="AC186:AC187" si="326">(AC184+AC185)/2</f>
        <v>26.125</v>
      </c>
      <c r="AD186"/>
      <c r="AE186"/>
      <c r="AF186"/>
      <c r="AG186"/>
      <c r="AH186" s="406">
        <f t="shared" ref="AH186:AH187" si="327">(AH184+AH185)/2</f>
        <v>52.25</v>
      </c>
      <c r="AI186"/>
      <c r="AJ186" s="406">
        <f t="shared" ref="AJ186:AJ187" si="328">(AJ184+AJ185)/2</f>
        <v>22.25</v>
      </c>
      <c r="AK186"/>
      <c r="AL186" s="406">
        <f t="shared" ref="AL186:AM187" si="329">(AL184+AL185)/2</f>
        <v>7.65</v>
      </c>
      <c r="AM186" s="407">
        <f t="shared" si="329"/>
        <v>0.11225000000000002</v>
      </c>
      <c r="AN186"/>
      <c r="AO186" s="406">
        <f t="shared" ref="AO186:AQ187" si="330">(AO184+AO185)/2</f>
        <v>14.475</v>
      </c>
      <c r="AP186" s="405">
        <f t="shared" si="330"/>
        <v>73.575000000000003</v>
      </c>
      <c r="AQ186" s="407">
        <f t="shared" si="330"/>
        <v>0.9524999999999999</v>
      </c>
      <c r="AR186"/>
      <c r="AS186"/>
      <c r="AT186"/>
      <c r="AU186"/>
      <c r="AV186" s="345">
        <f>(AV184+AV185)/2</f>
        <v>14.4605</v>
      </c>
      <c r="AW186" s="345">
        <f>(AW184+AW185)/2</f>
        <v>13.176</v>
      </c>
      <c r="AX186"/>
      <c r="AY186"/>
      <c r="AZ186"/>
      <c r="BA186"/>
      <c r="BB186"/>
      <c r="BC186"/>
      <c r="BD186" s="405">
        <f t="shared" ref="BD186:BF187" si="331">(BD184+BD185)/2</f>
        <v>27.817500000000003</v>
      </c>
      <c r="BE186" s="405">
        <f t="shared" si="331"/>
        <v>6</v>
      </c>
      <c r="BF186" s="405">
        <f t="shared" si="331"/>
        <v>8.1999999999999993</v>
      </c>
    </row>
    <row r="187" spans="1:58" x14ac:dyDescent="0.25">
      <c r="A187" s="232">
        <v>39997</v>
      </c>
      <c r="B187" s="405">
        <f t="shared" si="321"/>
        <v>5.8887499999999999</v>
      </c>
      <c r="C187" s="407">
        <f t="shared" si="321"/>
        <v>4.7837499999999995</v>
      </c>
      <c r="D187"/>
      <c r="E187"/>
      <c r="F187"/>
      <c r="G187"/>
      <c r="H187" s="405">
        <f t="shared" si="322"/>
        <v>7.2725</v>
      </c>
      <c r="I187" s="405">
        <f t="shared" si="322"/>
        <v>1.5074999999999998</v>
      </c>
      <c r="J187"/>
      <c r="K187"/>
      <c r="L187"/>
      <c r="M187"/>
      <c r="N187" s="451">
        <f t="shared" si="323"/>
        <v>26</v>
      </c>
      <c r="O187"/>
      <c r="P187"/>
      <c r="Q187"/>
      <c r="R187" s="451">
        <f t="shared" si="324"/>
        <v>0</v>
      </c>
      <c r="S187" s="407">
        <f t="shared" si="324"/>
        <v>0.51737499999999992</v>
      </c>
      <c r="T187"/>
      <c r="U187"/>
      <c r="V187" s="407">
        <f t="shared" si="325"/>
        <v>5.6250000000000001E-2</v>
      </c>
      <c r="W187" s="407">
        <f t="shared" si="325"/>
        <v>0.29262500000000002</v>
      </c>
      <c r="X187"/>
      <c r="Y187"/>
      <c r="Z187"/>
      <c r="AA187"/>
      <c r="AB187"/>
      <c r="AC187" s="405">
        <f t="shared" si="326"/>
        <v>26.3125</v>
      </c>
      <c r="AD187"/>
      <c r="AE187"/>
      <c r="AF187"/>
      <c r="AG187"/>
      <c r="AH187" s="406">
        <f t="shared" si="327"/>
        <v>52.625</v>
      </c>
      <c r="AI187"/>
      <c r="AJ187" s="406">
        <f t="shared" si="328"/>
        <v>21.975000000000001</v>
      </c>
      <c r="AK187"/>
      <c r="AL187" s="406">
        <f t="shared" si="329"/>
        <v>7.6750000000000007</v>
      </c>
      <c r="AM187" s="407">
        <f t="shared" si="329"/>
        <v>0.114625</v>
      </c>
      <c r="AN187"/>
      <c r="AO187" s="406">
        <f t="shared" si="330"/>
        <v>14.487500000000001</v>
      </c>
      <c r="AP187" s="405">
        <f t="shared" si="330"/>
        <v>73.507499999999993</v>
      </c>
      <c r="AQ187" s="407">
        <f t="shared" si="330"/>
        <v>0.95124999999999993</v>
      </c>
      <c r="AR187"/>
      <c r="AS187"/>
      <c r="AT187"/>
      <c r="AU187"/>
      <c r="AV187" s="368">
        <f>(AV185+AV186)/2</f>
        <v>14.51125</v>
      </c>
      <c r="AW187" s="368">
        <f>(AW185+AW186)/2</f>
        <v>13.451499999999999</v>
      </c>
      <c r="AX187"/>
      <c r="AY187"/>
      <c r="AZ187"/>
      <c r="BA187"/>
      <c r="BB187"/>
      <c r="BC187"/>
      <c r="BD187" s="405">
        <f t="shared" si="331"/>
        <v>27.993750000000002</v>
      </c>
      <c r="BE187" s="405">
        <f t="shared" si="331"/>
        <v>6</v>
      </c>
      <c r="BF187" s="405">
        <f t="shared" si="331"/>
        <v>8.1999999999999993</v>
      </c>
    </row>
    <row r="188" spans="1:58" ht="15.75" thickBot="1" x14ac:dyDescent="0.3">
      <c r="A188" s="232">
        <v>39998</v>
      </c>
      <c r="B188" s="362">
        <v>5.87</v>
      </c>
      <c r="C188" s="365">
        <v>4.67</v>
      </c>
      <c r="D188"/>
      <c r="E188"/>
      <c r="F188"/>
      <c r="G188"/>
      <c r="H188" s="362">
        <v>7.29</v>
      </c>
      <c r="I188" s="362">
        <v>1.47</v>
      </c>
      <c r="J188"/>
      <c r="K188"/>
      <c r="L188"/>
      <c r="M188"/>
      <c r="N188" s="366">
        <v>28</v>
      </c>
      <c r="O188"/>
      <c r="P188"/>
      <c r="Q188"/>
      <c r="R188" s="366">
        <v>0</v>
      </c>
      <c r="S188" s="365">
        <v>0.52200000000000002</v>
      </c>
      <c r="T188"/>
      <c r="U188"/>
      <c r="V188" s="365">
        <v>6.5000000000000002E-2</v>
      </c>
      <c r="W188" s="365">
        <v>0.17799999999999999</v>
      </c>
      <c r="X188"/>
      <c r="Y188"/>
      <c r="Z188"/>
      <c r="AA188"/>
      <c r="AB188"/>
      <c r="AC188" s="362">
        <v>23.6</v>
      </c>
      <c r="AD188"/>
      <c r="AE188"/>
      <c r="AF188"/>
      <c r="AG188"/>
      <c r="AH188" s="367">
        <v>47.2</v>
      </c>
      <c r="AI188"/>
      <c r="AJ188" s="367">
        <v>21.9</v>
      </c>
      <c r="AK188"/>
      <c r="AL188" s="367">
        <v>6.7</v>
      </c>
      <c r="AM188" s="365">
        <v>8.6999999999999994E-2</v>
      </c>
      <c r="AN188"/>
      <c r="AO188" s="367">
        <v>15.6</v>
      </c>
      <c r="AP188" s="362">
        <v>73.489999999999995</v>
      </c>
      <c r="AQ188" s="362">
        <v>0.98</v>
      </c>
      <c r="AR188"/>
      <c r="AS188"/>
      <c r="AT188"/>
      <c r="AU188"/>
      <c r="AV188" s="365">
        <v>14.435</v>
      </c>
      <c r="AW188" s="365">
        <v>13.593</v>
      </c>
      <c r="AX188"/>
      <c r="AY188"/>
      <c r="AZ188"/>
      <c r="BA188"/>
      <c r="BB188"/>
      <c r="BC188"/>
      <c r="BD188" s="362">
        <v>27.1</v>
      </c>
      <c r="BE188" s="362">
        <v>6</v>
      </c>
      <c r="BF188" s="362">
        <v>7.9</v>
      </c>
    </row>
    <row r="189" spans="1:58" x14ac:dyDescent="0.25">
      <c r="A189" s="232">
        <v>39999</v>
      </c>
      <c r="B189" s="372">
        <v>5.99</v>
      </c>
      <c r="C189" s="368">
        <v>5.01</v>
      </c>
      <c r="D189"/>
      <c r="E189"/>
      <c r="F189"/>
      <c r="G189"/>
      <c r="H189" s="372">
        <v>7.67</v>
      </c>
      <c r="I189" s="372">
        <v>1.24</v>
      </c>
      <c r="J189"/>
      <c r="K189"/>
      <c r="L189"/>
      <c r="M189"/>
      <c r="N189" s="373">
        <v>26</v>
      </c>
      <c r="O189"/>
      <c r="P189"/>
      <c r="Q189"/>
      <c r="R189" s="373">
        <v>0</v>
      </c>
      <c r="S189" s="368">
        <v>0.52800000000000002</v>
      </c>
      <c r="T189"/>
      <c r="U189"/>
      <c r="V189" s="368">
        <v>0.06</v>
      </c>
      <c r="W189" s="368">
        <v>0.115</v>
      </c>
      <c r="X189"/>
      <c r="Y189"/>
      <c r="Z189"/>
      <c r="AA189"/>
      <c r="AB189"/>
      <c r="AC189" s="372">
        <v>25.3</v>
      </c>
      <c r="AD189"/>
      <c r="AE189"/>
      <c r="AF189"/>
      <c r="AG189"/>
      <c r="AH189" s="374">
        <v>50.6</v>
      </c>
      <c r="AI189"/>
      <c r="AJ189" s="374">
        <v>21.7</v>
      </c>
      <c r="AK189"/>
      <c r="AL189" s="374">
        <v>6.8</v>
      </c>
      <c r="AM189" s="368">
        <v>7.2999999999999995E-2</v>
      </c>
      <c r="AN189"/>
      <c r="AO189" s="374">
        <v>15.9</v>
      </c>
      <c r="AP189" s="405">
        <f t="shared" ref="AP189:AQ192" si="332">(AP187+AP188)/2</f>
        <v>73.498750000000001</v>
      </c>
      <c r="AQ189" s="407">
        <f t="shared" si="332"/>
        <v>0.96562499999999996</v>
      </c>
      <c r="AR189"/>
      <c r="AS189"/>
      <c r="AT189"/>
      <c r="AU189"/>
      <c r="AV189" s="368">
        <v>13.57</v>
      </c>
      <c r="AW189" s="368">
        <v>12.61</v>
      </c>
      <c r="AX189"/>
      <c r="AY189"/>
      <c r="AZ189"/>
      <c r="BA189"/>
      <c r="BB189"/>
      <c r="BC189"/>
      <c r="BD189" s="372">
        <v>29.74</v>
      </c>
      <c r="BE189" s="372">
        <v>6</v>
      </c>
      <c r="BF189" s="372">
        <v>8.1</v>
      </c>
    </row>
    <row r="190" spans="1:58" x14ac:dyDescent="0.25">
      <c r="A190" s="232">
        <v>40000</v>
      </c>
      <c r="B190" s="405">
        <f t="shared" ref="B190:C192" si="333">(B188+B189)/2</f>
        <v>5.93</v>
      </c>
      <c r="C190" s="407">
        <f t="shared" si="333"/>
        <v>4.84</v>
      </c>
      <c r="D190"/>
      <c r="E190"/>
      <c r="F190"/>
      <c r="G190"/>
      <c r="H190" s="405">
        <f t="shared" ref="H190:I192" si="334">(H188+H189)/2</f>
        <v>7.48</v>
      </c>
      <c r="I190" s="405">
        <f t="shared" si="334"/>
        <v>1.355</v>
      </c>
      <c r="J190"/>
      <c r="K190"/>
      <c r="L190"/>
      <c r="M190"/>
      <c r="N190" s="451">
        <f t="shared" ref="N190:N192" si="335">(N188+N189)/2</f>
        <v>27</v>
      </c>
      <c r="O190"/>
      <c r="P190"/>
      <c r="Q190"/>
      <c r="R190" s="451">
        <f t="shared" ref="R190:S192" si="336">(R188+R189)/2</f>
        <v>0</v>
      </c>
      <c r="S190" s="407">
        <f t="shared" si="336"/>
        <v>0.52500000000000002</v>
      </c>
      <c r="T190"/>
      <c r="U190"/>
      <c r="V190" s="407">
        <f t="shared" ref="V190:W192" si="337">(V188+V189)/2</f>
        <v>6.25E-2</v>
      </c>
      <c r="W190" s="407">
        <f t="shared" si="337"/>
        <v>0.14649999999999999</v>
      </c>
      <c r="X190"/>
      <c r="Y190"/>
      <c r="Z190"/>
      <c r="AA190"/>
      <c r="AB190"/>
      <c r="AC190" s="405">
        <f t="shared" ref="AC190:AC192" si="338">(AC188+AC189)/2</f>
        <v>24.450000000000003</v>
      </c>
      <c r="AD190"/>
      <c r="AE190"/>
      <c r="AF190"/>
      <c r="AG190"/>
      <c r="AH190" s="406">
        <f t="shared" ref="AH190:AH192" si="339">(AH188+AH189)/2</f>
        <v>48.900000000000006</v>
      </c>
      <c r="AI190"/>
      <c r="AJ190" s="406">
        <f t="shared" ref="AJ190:AJ192" si="340">(AJ188+AJ189)/2</f>
        <v>21.799999999999997</v>
      </c>
      <c r="AK190"/>
      <c r="AL190" s="406">
        <f t="shared" ref="AL190:AM192" si="341">(AL188+AL189)/2</f>
        <v>6.75</v>
      </c>
      <c r="AM190" s="407">
        <f t="shared" si="341"/>
        <v>7.9999999999999988E-2</v>
      </c>
      <c r="AN190"/>
      <c r="AO190" s="406">
        <f t="shared" ref="AO190:AO192" si="342">(AO188+AO189)/2</f>
        <v>15.75</v>
      </c>
      <c r="AP190" s="405">
        <f t="shared" si="332"/>
        <v>73.494374999999991</v>
      </c>
      <c r="AQ190" s="407">
        <f t="shared" si="332"/>
        <v>0.97281249999999997</v>
      </c>
      <c r="AR190"/>
      <c r="AS190"/>
      <c r="AT190"/>
      <c r="AU190"/>
      <c r="AV190" s="368">
        <f t="shared" ref="AV190:AW192" si="343">(AV188+AV189)/2</f>
        <v>14.002500000000001</v>
      </c>
      <c r="AW190" s="368">
        <f t="shared" si="343"/>
        <v>13.1015</v>
      </c>
      <c r="AX190"/>
      <c r="AY190"/>
      <c r="AZ190"/>
      <c r="BA190"/>
      <c r="BB190"/>
      <c r="BC190"/>
      <c r="BD190" s="405">
        <f t="shared" ref="BD190:BF192" si="344">(BD188+BD189)/2</f>
        <v>28.42</v>
      </c>
      <c r="BE190" s="405">
        <f t="shared" si="344"/>
        <v>6</v>
      </c>
      <c r="BF190" s="405">
        <f t="shared" si="344"/>
        <v>8</v>
      </c>
    </row>
    <row r="191" spans="1:58" x14ac:dyDescent="0.25">
      <c r="A191" s="232">
        <v>40001</v>
      </c>
      <c r="B191" s="405">
        <f t="shared" si="333"/>
        <v>5.96</v>
      </c>
      <c r="C191" s="407">
        <f t="shared" si="333"/>
        <v>4.9249999999999998</v>
      </c>
      <c r="D191"/>
      <c r="E191"/>
      <c r="F191"/>
      <c r="G191"/>
      <c r="H191" s="405">
        <f t="shared" si="334"/>
        <v>7.5750000000000002</v>
      </c>
      <c r="I191" s="405">
        <f t="shared" si="334"/>
        <v>1.2974999999999999</v>
      </c>
      <c r="J191"/>
      <c r="K191"/>
      <c r="L191"/>
      <c r="M191"/>
      <c r="N191" s="451">
        <f t="shared" si="335"/>
        <v>26.5</v>
      </c>
      <c r="O191"/>
      <c r="P191"/>
      <c r="Q191"/>
      <c r="R191" s="451">
        <f t="shared" si="336"/>
        <v>0</v>
      </c>
      <c r="S191" s="407">
        <f t="shared" si="336"/>
        <v>0.52649999999999997</v>
      </c>
      <c r="T191"/>
      <c r="U191"/>
      <c r="V191" s="407">
        <f t="shared" si="337"/>
        <v>6.1249999999999999E-2</v>
      </c>
      <c r="W191" s="407">
        <f t="shared" si="337"/>
        <v>0.13075000000000001</v>
      </c>
      <c r="X191"/>
      <c r="Y191"/>
      <c r="Z191"/>
      <c r="AA191"/>
      <c r="AB191"/>
      <c r="AC191" s="405">
        <f t="shared" si="338"/>
        <v>24.875</v>
      </c>
      <c r="AD191"/>
      <c r="AE191"/>
      <c r="AF191"/>
      <c r="AG191"/>
      <c r="AH191" s="406">
        <f t="shared" si="339"/>
        <v>49.75</v>
      </c>
      <c r="AI191"/>
      <c r="AJ191" s="406">
        <f t="shared" si="340"/>
        <v>21.75</v>
      </c>
      <c r="AK191"/>
      <c r="AL191" s="406">
        <f t="shared" si="341"/>
        <v>6.7750000000000004</v>
      </c>
      <c r="AM191" s="407">
        <f t="shared" si="341"/>
        <v>7.6499999999999985E-2</v>
      </c>
      <c r="AN191"/>
      <c r="AO191" s="406">
        <f t="shared" si="342"/>
        <v>15.824999999999999</v>
      </c>
      <c r="AP191" s="405">
        <f t="shared" si="332"/>
        <v>73.496562499999996</v>
      </c>
      <c r="AQ191" s="407">
        <f t="shared" si="332"/>
        <v>0.96921875000000002</v>
      </c>
      <c r="AR191"/>
      <c r="AS191"/>
      <c r="AT191"/>
      <c r="AU191"/>
      <c r="AV191" s="368">
        <f t="shared" si="343"/>
        <v>13.786250000000001</v>
      </c>
      <c r="AW191" s="368">
        <f t="shared" si="343"/>
        <v>12.85575</v>
      </c>
      <c r="AX191"/>
      <c r="AY191"/>
      <c r="AZ191"/>
      <c r="BA191"/>
      <c r="BB191"/>
      <c r="BC191"/>
      <c r="BD191" s="405">
        <f t="shared" si="344"/>
        <v>29.08</v>
      </c>
      <c r="BE191" s="405">
        <f t="shared" si="344"/>
        <v>6</v>
      </c>
      <c r="BF191" s="405">
        <f t="shared" si="344"/>
        <v>8.0500000000000007</v>
      </c>
    </row>
    <row r="192" spans="1:58" x14ac:dyDescent="0.25">
      <c r="A192" s="232">
        <v>40002</v>
      </c>
      <c r="B192" s="405">
        <f t="shared" si="333"/>
        <v>5.9450000000000003</v>
      </c>
      <c r="C192" s="407">
        <f t="shared" si="333"/>
        <v>4.8825000000000003</v>
      </c>
      <c r="D192"/>
      <c r="E192"/>
      <c r="F192"/>
      <c r="G192"/>
      <c r="H192" s="405">
        <f t="shared" si="334"/>
        <v>7.5274999999999999</v>
      </c>
      <c r="I192" s="405">
        <f t="shared" si="334"/>
        <v>1.3262499999999999</v>
      </c>
      <c r="J192"/>
      <c r="K192"/>
      <c r="L192"/>
      <c r="M192"/>
      <c r="N192" s="451">
        <f t="shared" si="335"/>
        <v>26.75</v>
      </c>
      <c r="O192"/>
      <c r="P192"/>
      <c r="Q192"/>
      <c r="R192" s="451">
        <f t="shared" si="336"/>
        <v>0</v>
      </c>
      <c r="S192" s="407">
        <f t="shared" si="336"/>
        <v>0.52574999999999994</v>
      </c>
      <c r="T192"/>
      <c r="U192"/>
      <c r="V192" s="407">
        <f t="shared" si="337"/>
        <v>6.1874999999999999E-2</v>
      </c>
      <c r="W192" s="407">
        <f t="shared" si="337"/>
        <v>0.138625</v>
      </c>
      <c r="X192"/>
      <c r="Y192"/>
      <c r="Z192"/>
      <c r="AA192"/>
      <c r="AB192"/>
      <c r="AC192" s="405">
        <f t="shared" si="338"/>
        <v>24.662500000000001</v>
      </c>
      <c r="AD192"/>
      <c r="AE192"/>
      <c r="AF192"/>
      <c r="AG192"/>
      <c r="AH192" s="406">
        <f t="shared" si="339"/>
        <v>49.325000000000003</v>
      </c>
      <c r="AI192"/>
      <c r="AJ192" s="406">
        <f t="shared" si="340"/>
        <v>21.774999999999999</v>
      </c>
      <c r="AK192"/>
      <c r="AL192" s="406">
        <f t="shared" si="341"/>
        <v>6.7625000000000002</v>
      </c>
      <c r="AM192" s="407">
        <f t="shared" si="341"/>
        <v>7.8249999999999986E-2</v>
      </c>
      <c r="AN192"/>
      <c r="AO192" s="406">
        <f t="shared" si="342"/>
        <v>15.7875</v>
      </c>
      <c r="AP192" s="405">
        <f t="shared" si="332"/>
        <v>73.495468749999986</v>
      </c>
      <c r="AQ192" s="407">
        <f t="shared" si="332"/>
        <v>0.97101562499999994</v>
      </c>
      <c r="AR192"/>
      <c r="AS192"/>
      <c r="AT192"/>
      <c r="AU192"/>
      <c r="AV192" s="368">
        <f t="shared" si="343"/>
        <v>13.894375</v>
      </c>
      <c r="AW192" s="368">
        <f t="shared" si="343"/>
        <v>12.978625000000001</v>
      </c>
      <c r="AX192"/>
      <c r="AY192"/>
      <c r="AZ192"/>
      <c r="BA192"/>
      <c r="BB192"/>
      <c r="BC192"/>
      <c r="BD192" s="405">
        <f t="shared" si="344"/>
        <v>28.75</v>
      </c>
      <c r="BE192" s="405">
        <f t="shared" si="344"/>
        <v>6</v>
      </c>
      <c r="BF192" s="405">
        <f t="shared" si="344"/>
        <v>8.0250000000000004</v>
      </c>
    </row>
    <row r="193" spans="1:58" x14ac:dyDescent="0.25">
      <c r="A193" s="232">
        <v>40003</v>
      </c>
      <c r="B193" s="344">
        <v>5.88</v>
      </c>
      <c r="C193" s="368">
        <v>4.99</v>
      </c>
      <c r="D193"/>
      <c r="E193"/>
      <c r="F193"/>
      <c r="G193"/>
      <c r="H193" s="344">
        <v>6.7</v>
      </c>
      <c r="I193" s="344">
        <v>1.4</v>
      </c>
      <c r="J193"/>
      <c r="K193"/>
      <c r="L193"/>
      <c r="M193"/>
      <c r="N193" s="346">
        <v>27</v>
      </c>
      <c r="O193"/>
      <c r="P193"/>
      <c r="Q193"/>
      <c r="R193" s="346">
        <v>1</v>
      </c>
      <c r="S193" s="345">
        <v>0.54</v>
      </c>
      <c r="T193"/>
      <c r="U193"/>
      <c r="V193" s="345">
        <v>7.9000000000000001E-2</v>
      </c>
      <c r="W193" s="345">
        <v>0.153</v>
      </c>
      <c r="X193"/>
      <c r="Y193"/>
      <c r="Z193"/>
      <c r="AA193"/>
      <c r="AB193"/>
      <c r="AC193" s="344">
        <v>21.7</v>
      </c>
      <c r="AD193"/>
      <c r="AE193"/>
      <c r="AF193"/>
      <c r="AG193"/>
      <c r="AH193" s="347">
        <v>43.4</v>
      </c>
      <c r="AI193"/>
      <c r="AJ193" s="347">
        <v>21.9</v>
      </c>
      <c r="AK193"/>
      <c r="AL193" s="347">
        <v>6.5</v>
      </c>
      <c r="AM193" s="345">
        <v>7.8E-2</v>
      </c>
      <c r="AN193"/>
      <c r="AO193" s="347">
        <v>15.4</v>
      </c>
      <c r="AP193" s="344">
        <v>60.16</v>
      </c>
      <c r="AQ193" s="344">
        <v>0.57999999999999996</v>
      </c>
      <c r="AR193"/>
      <c r="AS193"/>
      <c r="AT193"/>
      <c r="AU193"/>
      <c r="AV193" s="368">
        <v>14.592000000000001</v>
      </c>
      <c r="AW193" s="368">
        <v>13.824999999999999</v>
      </c>
      <c r="AX193"/>
      <c r="AY193"/>
      <c r="AZ193"/>
      <c r="BA193"/>
      <c r="BB193"/>
      <c r="BC193"/>
      <c r="BD193" s="344">
        <v>26.44</v>
      </c>
      <c r="BE193" s="344">
        <v>6</v>
      </c>
      <c r="BF193" s="405">
        <f>(BF191+BF192)/2</f>
        <v>8.0375000000000014</v>
      </c>
    </row>
    <row r="194" spans="1:58" x14ac:dyDescent="0.25">
      <c r="A194" s="232">
        <v>40004</v>
      </c>
      <c r="B194" s="344">
        <v>5.8</v>
      </c>
      <c r="C194" s="345">
        <v>4.9800000000000004</v>
      </c>
      <c r="D194"/>
      <c r="E194"/>
      <c r="F194"/>
      <c r="G194"/>
      <c r="H194" s="344">
        <v>8.11</v>
      </c>
      <c r="I194" s="344">
        <v>1.42</v>
      </c>
      <c r="J194"/>
      <c r="K194"/>
      <c r="L194"/>
      <c r="M194"/>
      <c r="N194" s="346">
        <v>26</v>
      </c>
      <c r="O194"/>
      <c r="P194"/>
      <c r="Q194"/>
      <c r="R194" s="346">
        <v>0</v>
      </c>
      <c r="S194" s="345">
        <v>0.57799999999999996</v>
      </c>
      <c r="T194"/>
      <c r="U194"/>
      <c r="V194" s="345">
        <v>5.8999999999999997E-2</v>
      </c>
      <c r="W194" s="345">
        <v>0.151</v>
      </c>
      <c r="X194"/>
      <c r="Y194"/>
      <c r="Z194"/>
      <c r="AA194"/>
      <c r="AB194"/>
      <c r="AC194" s="344">
        <v>23.2</v>
      </c>
      <c r="AD194"/>
      <c r="AE194"/>
      <c r="AF194"/>
      <c r="AG194"/>
      <c r="AH194" s="347">
        <v>46.4</v>
      </c>
      <c r="AI194"/>
      <c r="AJ194" s="347">
        <v>22.3</v>
      </c>
      <c r="AK194"/>
      <c r="AL194" s="347">
        <v>6.8</v>
      </c>
      <c r="AM194" s="345">
        <v>6.9000000000000006E-2</v>
      </c>
      <c r="AN194"/>
      <c r="AO194" s="347">
        <v>15.6</v>
      </c>
      <c r="AP194" s="344">
        <v>61.74</v>
      </c>
      <c r="AQ194" s="344">
        <v>0.56000000000000005</v>
      </c>
      <c r="AR194"/>
      <c r="AS194"/>
      <c r="AT194"/>
      <c r="AU194"/>
      <c r="AV194" s="345">
        <v>15.05</v>
      </c>
      <c r="AW194" s="345">
        <v>14.15</v>
      </c>
      <c r="AX194"/>
      <c r="AY194"/>
      <c r="AZ194"/>
      <c r="BA194"/>
      <c r="BB194"/>
      <c r="BC194"/>
      <c r="BD194" s="344">
        <v>28.05</v>
      </c>
      <c r="BE194" s="344">
        <v>6</v>
      </c>
      <c r="BF194" s="344">
        <v>7.2</v>
      </c>
    </row>
    <row r="195" spans="1:58" x14ac:dyDescent="0.25">
      <c r="A195" s="232">
        <v>40005</v>
      </c>
      <c r="B195" s="344">
        <v>6.45</v>
      </c>
      <c r="C195" s="345">
        <v>4.97</v>
      </c>
      <c r="D195"/>
      <c r="E195"/>
      <c r="F195"/>
      <c r="G195"/>
      <c r="H195" s="344">
        <v>7.38</v>
      </c>
      <c r="I195" s="344">
        <v>1.34</v>
      </c>
      <c r="J195"/>
      <c r="K195"/>
      <c r="L195"/>
      <c r="M195"/>
      <c r="N195" s="346">
        <v>25</v>
      </c>
      <c r="O195"/>
      <c r="P195"/>
      <c r="Q195"/>
      <c r="R195" s="346">
        <v>0</v>
      </c>
      <c r="S195" s="345">
        <v>0.59099999999999997</v>
      </c>
      <c r="T195"/>
      <c r="U195"/>
      <c r="V195" s="345">
        <v>5.6000000000000001E-2</v>
      </c>
      <c r="W195" s="345">
        <v>0.17</v>
      </c>
      <c r="X195"/>
      <c r="Y195"/>
      <c r="Z195"/>
      <c r="AA195"/>
      <c r="AB195"/>
      <c r="AC195" s="344">
        <v>25.3</v>
      </c>
      <c r="AD195"/>
      <c r="AE195"/>
      <c r="AF195"/>
      <c r="AG195"/>
      <c r="AH195" s="347">
        <v>50.6</v>
      </c>
      <c r="AI195"/>
      <c r="AJ195" s="347">
        <v>21.9</v>
      </c>
      <c r="AK195"/>
      <c r="AL195" s="347">
        <v>6.6</v>
      </c>
      <c r="AM195" s="345">
        <v>5.8999999999999997E-2</v>
      </c>
      <c r="AN195"/>
      <c r="AO195" s="347">
        <v>16.100000000000001</v>
      </c>
      <c r="AP195" s="344">
        <v>55.83</v>
      </c>
      <c r="AQ195" s="344">
        <v>0.53</v>
      </c>
      <c r="AR195"/>
      <c r="AS195"/>
      <c r="AT195"/>
      <c r="AU195"/>
      <c r="AV195" s="345">
        <v>14.294</v>
      </c>
      <c r="AW195" s="345">
        <v>13.433999999999999</v>
      </c>
      <c r="AX195"/>
      <c r="AY195"/>
      <c r="AZ195"/>
      <c r="BA195"/>
      <c r="BB195"/>
      <c r="BC195"/>
      <c r="BD195" s="344">
        <v>28.17</v>
      </c>
      <c r="BE195" s="344">
        <v>6</v>
      </c>
      <c r="BF195" s="344">
        <v>7.2</v>
      </c>
    </row>
    <row r="196" spans="1:58" x14ac:dyDescent="0.25">
      <c r="A196" s="232">
        <v>40006</v>
      </c>
      <c r="B196" s="344">
        <v>6.02</v>
      </c>
      <c r="C196" s="345">
        <v>4.96</v>
      </c>
      <c r="D196"/>
      <c r="E196"/>
      <c r="F196"/>
      <c r="G196"/>
      <c r="H196" s="344">
        <v>7.47</v>
      </c>
      <c r="I196" s="344">
        <v>1.6</v>
      </c>
      <c r="J196"/>
      <c r="K196"/>
      <c r="L196"/>
      <c r="M196"/>
      <c r="N196" s="346">
        <v>26</v>
      </c>
      <c r="O196"/>
      <c r="P196"/>
      <c r="Q196"/>
      <c r="R196" s="346">
        <v>0</v>
      </c>
      <c r="S196" s="345">
        <v>0.59799999999999998</v>
      </c>
      <c r="T196"/>
      <c r="U196"/>
      <c r="V196" s="345">
        <v>6.7000000000000004E-2</v>
      </c>
      <c r="W196" s="345">
        <v>0.156</v>
      </c>
      <c r="X196"/>
      <c r="Y196"/>
      <c r="Z196"/>
      <c r="AA196"/>
      <c r="AB196"/>
      <c r="AC196" s="344">
        <v>24.8</v>
      </c>
      <c r="AD196"/>
      <c r="AE196"/>
      <c r="AF196"/>
      <c r="AG196"/>
      <c r="AH196" s="347">
        <v>49.6</v>
      </c>
      <c r="AI196"/>
      <c r="AJ196" s="347">
        <v>24.6</v>
      </c>
      <c r="AK196"/>
      <c r="AL196" s="347">
        <v>6.8</v>
      </c>
      <c r="AM196" s="345">
        <v>7.9000000000000001E-2</v>
      </c>
      <c r="AN196"/>
      <c r="AO196" s="347">
        <v>16.2</v>
      </c>
      <c r="AP196" s="344">
        <v>60.24</v>
      </c>
      <c r="AQ196" s="344">
        <v>0.79</v>
      </c>
      <c r="AR196"/>
      <c r="AS196"/>
      <c r="AT196"/>
      <c r="AU196"/>
      <c r="AV196" s="345">
        <v>12.426</v>
      </c>
      <c r="AW196" s="345">
        <v>11.462</v>
      </c>
      <c r="AX196"/>
      <c r="AY196"/>
      <c r="AZ196"/>
      <c r="BA196"/>
      <c r="BB196"/>
      <c r="BC196"/>
      <c r="BD196" s="344">
        <v>27.7</v>
      </c>
      <c r="BE196" s="344">
        <v>6</v>
      </c>
      <c r="BF196" s="344">
        <v>7.2</v>
      </c>
    </row>
    <row r="197" spans="1:58" x14ac:dyDescent="0.25">
      <c r="A197" s="232">
        <v>40007</v>
      </c>
      <c r="B197" s="344">
        <v>6.19</v>
      </c>
      <c r="C197" s="345">
        <v>4.6100000000000003</v>
      </c>
      <c r="D197"/>
      <c r="E197"/>
      <c r="F197"/>
      <c r="G197"/>
      <c r="H197" s="344">
        <v>7.13</v>
      </c>
      <c r="I197" s="344">
        <v>1.32</v>
      </c>
      <c r="J197"/>
      <c r="K197"/>
      <c r="L197"/>
      <c r="M197"/>
      <c r="N197" s="346">
        <v>28</v>
      </c>
      <c r="O197"/>
      <c r="P197"/>
      <c r="Q197"/>
      <c r="R197" s="346">
        <v>0</v>
      </c>
      <c r="S197" s="345">
        <v>0.436</v>
      </c>
      <c r="T197"/>
      <c r="U197"/>
      <c r="V197" s="345">
        <v>7.1999999999999995E-2</v>
      </c>
      <c r="W197" s="345">
        <v>0.16400000000000001</v>
      </c>
      <c r="X197"/>
      <c r="Y197"/>
      <c r="Z197"/>
      <c r="AA197"/>
      <c r="AB197"/>
      <c r="AC197" s="344">
        <v>28.6</v>
      </c>
      <c r="AD197"/>
      <c r="AE197"/>
      <c r="AF197"/>
      <c r="AG197"/>
      <c r="AH197" s="347">
        <v>57.2</v>
      </c>
      <c r="AI197"/>
      <c r="AJ197" s="347">
        <v>24.1</v>
      </c>
      <c r="AK197"/>
      <c r="AL197" s="347">
        <v>6.7</v>
      </c>
      <c r="AM197" s="345">
        <v>8.1000000000000003E-2</v>
      </c>
      <c r="AN197"/>
      <c r="AO197" s="347">
        <v>16.3</v>
      </c>
      <c r="AP197" s="344">
        <v>58.19</v>
      </c>
      <c r="AQ197" s="344">
        <v>0.71</v>
      </c>
      <c r="AR197"/>
      <c r="AS197"/>
      <c r="AT197"/>
      <c r="AU197"/>
      <c r="AV197" s="368">
        <f>(AV195+AV196)/2</f>
        <v>13.36</v>
      </c>
      <c r="AW197" s="368">
        <f>(AW195+AW196)/2</f>
        <v>12.448</v>
      </c>
      <c r="AX197"/>
      <c r="AY197"/>
      <c r="AZ197"/>
      <c r="BA197"/>
      <c r="BB197"/>
      <c r="BC197"/>
      <c r="BD197" s="344">
        <v>25.33</v>
      </c>
      <c r="BE197" s="344">
        <v>6</v>
      </c>
      <c r="BF197" s="344">
        <v>7.2</v>
      </c>
    </row>
    <row r="198" spans="1:58" x14ac:dyDescent="0.25">
      <c r="A198" s="232">
        <v>40008</v>
      </c>
      <c r="B198" s="405">
        <f t="shared" ref="B198:C198" si="345">(B197+B199)/2</f>
        <v>6.1449999999999996</v>
      </c>
      <c r="C198" s="407">
        <f t="shared" si="345"/>
        <v>4.8550000000000004</v>
      </c>
      <c r="D198"/>
      <c r="E198"/>
      <c r="F198"/>
      <c r="G198"/>
      <c r="H198" s="405">
        <f t="shared" ref="H198:I198" si="346">(H197+H199)/2</f>
        <v>7.46</v>
      </c>
      <c r="I198" s="405">
        <f t="shared" si="346"/>
        <v>1.3</v>
      </c>
      <c r="J198"/>
      <c r="K198"/>
      <c r="L198"/>
      <c r="M198"/>
      <c r="N198" s="451">
        <f t="shared" ref="N198" si="347">(N197+N199)/2</f>
        <v>27</v>
      </c>
      <c r="O198"/>
      <c r="P198"/>
      <c r="Q198"/>
      <c r="R198" s="451">
        <f t="shared" ref="R198:S198" si="348">(R197+R199)/2</f>
        <v>0</v>
      </c>
      <c r="S198" s="407">
        <f t="shared" si="348"/>
        <v>0.2235</v>
      </c>
      <c r="T198"/>
      <c r="U198"/>
      <c r="V198" s="407">
        <f t="shared" ref="V198:W198" si="349">(V197+V199)/2</f>
        <v>6.8500000000000005E-2</v>
      </c>
      <c r="W198" s="407">
        <f t="shared" si="349"/>
        <v>0.19350000000000001</v>
      </c>
      <c r="X198"/>
      <c r="Y198"/>
      <c r="Z198"/>
      <c r="AA198"/>
      <c r="AB198"/>
      <c r="AC198" s="405">
        <f t="shared" ref="AC198" si="350">(AC197+AC199)/2</f>
        <v>29.200000000000003</v>
      </c>
      <c r="AD198"/>
      <c r="AE198"/>
      <c r="AF198"/>
      <c r="AG198"/>
      <c r="AH198" s="406">
        <f t="shared" ref="AH198" si="351">(AH197+AH199)/2</f>
        <v>58.400000000000006</v>
      </c>
      <c r="AI198"/>
      <c r="AJ198" s="406">
        <f t="shared" ref="AJ198" si="352">(AJ197+AJ199)/2</f>
        <v>24.25</v>
      </c>
      <c r="AK198"/>
      <c r="AL198" s="406">
        <f t="shared" ref="AL198:AM198" si="353">(AL197+AL199)/2</f>
        <v>7.0500000000000007</v>
      </c>
      <c r="AM198" s="407">
        <f t="shared" si="353"/>
        <v>7.7499999999999999E-2</v>
      </c>
      <c r="AN198"/>
      <c r="AO198" s="406">
        <f t="shared" ref="AO198:AQ198" si="354">(AO197+AO199)/2</f>
        <v>21.05</v>
      </c>
      <c r="AP198" s="405">
        <f t="shared" si="354"/>
        <v>58.864999999999995</v>
      </c>
      <c r="AQ198" s="407">
        <f t="shared" si="354"/>
        <v>0.62</v>
      </c>
      <c r="AR198"/>
      <c r="AS198"/>
      <c r="AT198"/>
      <c r="AU198"/>
      <c r="AV198" s="345">
        <v>14.654999999999999</v>
      </c>
      <c r="AW198" s="345">
        <v>13.025</v>
      </c>
      <c r="AX198"/>
      <c r="AY198"/>
      <c r="AZ198"/>
      <c r="BA198"/>
      <c r="BB198"/>
      <c r="BC198"/>
      <c r="BD198" s="405">
        <f t="shared" ref="BD198:BF198" si="355">(BD197+BD199)/2</f>
        <v>25.204999999999998</v>
      </c>
      <c r="BE198" s="405">
        <f t="shared" si="355"/>
        <v>6</v>
      </c>
      <c r="BF198" s="405">
        <f t="shared" si="355"/>
        <v>7.1</v>
      </c>
    </row>
    <row r="199" spans="1:58" x14ac:dyDescent="0.25">
      <c r="A199" s="232">
        <v>40009</v>
      </c>
      <c r="B199" s="344">
        <v>6.1</v>
      </c>
      <c r="C199" s="345">
        <v>5.0999999999999996</v>
      </c>
      <c r="D199"/>
      <c r="E199"/>
      <c r="F199"/>
      <c r="G199"/>
      <c r="H199" s="344">
        <v>7.79</v>
      </c>
      <c r="I199" s="344">
        <v>1.28</v>
      </c>
      <c r="J199"/>
      <c r="K199"/>
      <c r="L199"/>
      <c r="M199"/>
      <c r="N199" s="346">
        <v>26</v>
      </c>
      <c r="O199"/>
      <c r="P199"/>
      <c r="Q199"/>
      <c r="R199" s="346">
        <v>0</v>
      </c>
      <c r="S199" s="345">
        <v>1.0999999999999999E-2</v>
      </c>
      <c r="T199"/>
      <c r="U199"/>
      <c r="V199" s="345">
        <v>6.5000000000000002E-2</v>
      </c>
      <c r="W199" s="345">
        <v>0.223</v>
      </c>
      <c r="X199"/>
      <c r="Y199"/>
      <c r="Z199"/>
      <c r="AA199"/>
      <c r="AB199"/>
      <c r="AC199" s="344">
        <v>29.8</v>
      </c>
      <c r="AD199"/>
      <c r="AE199"/>
      <c r="AF199"/>
      <c r="AG199"/>
      <c r="AH199" s="347">
        <v>59.6</v>
      </c>
      <c r="AI199"/>
      <c r="AJ199" s="347">
        <v>24.4</v>
      </c>
      <c r="AK199"/>
      <c r="AL199" s="347">
        <v>7.4</v>
      </c>
      <c r="AM199" s="345">
        <v>7.3999999999999996E-2</v>
      </c>
      <c r="AN199"/>
      <c r="AO199" s="347">
        <v>25.8</v>
      </c>
      <c r="AP199" s="344">
        <v>59.54</v>
      </c>
      <c r="AQ199" s="344">
        <v>0.53</v>
      </c>
      <c r="AR199"/>
      <c r="AS199"/>
      <c r="AT199"/>
      <c r="AU199"/>
      <c r="AV199" s="345">
        <v>15.78</v>
      </c>
      <c r="AW199" s="345">
        <v>14.97</v>
      </c>
      <c r="AX199"/>
      <c r="AY199"/>
      <c r="AZ199"/>
      <c r="BA199"/>
      <c r="BB199"/>
      <c r="BC199"/>
      <c r="BD199" s="344">
        <v>25.08</v>
      </c>
      <c r="BE199" s="344">
        <v>6</v>
      </c>
      <c r="BF199" s="344">
        <v>7</v>
      </c>
    </row>
    <row r="200" spans="1:58" x14ac:dyDescent="0.25">
      <c r="A200" s="232">
        <v>40010</v>
      </c>
      <c r="B200" s="344">
        <v>6.38</v>
      </c>
      <c r="C200" s="368">
        <v>5.38</v>
      </c>
      <c r="D200"/>
      <c r="E200"/>
      <c r="F200"/>
      <c r="G200"/>
      <c r="H200" s="344">
        <v>7.95</v>
      </c>
      <c r="I200" s="344">
        <v>1.29</v>
      </c>
      <c r="J200"/>
      <c r="K200"/>
      <c r="L200"/>
      <c r="M200"/>
      <c r="N200" s="346">
        <v>24</v>
      </c>
      <c r="O200"/>
      <c r="P200"/>
      <c r="Q200"/>
      <c r="R200" s="346">
        <v>0</v>
      </c>
      <c r="S200" s="345">
        <v>0.58399999999999996</v>
      </c>
      <c r="T200"/>
      <c r="U200"/>
      <c r="V200" s="345">
        <v>6.4000000000000001E-2</v>
      </c>
      <c r="W200" s="345">
        <v>0.21</v>
      </c>
      <c r="X200"/>
      <c r="Y200"/>
      <c r="Z200"/>
      <c r="AA200"/>
      <c r="AB200"/>
      <c r="AC200" s="344">
        <v>24</v>
      </c>
      <c r="AD200"/>
      <c r="AE200"/>
      <c r="AF200"/>
      <c r="AG200"/>
      <c r="AH200" s="347">
        <v>48</v>
      </c>
      <c r="AI200"/>
      <c r="AJ200" s="347">
        <v>23.9</v>
      </c>
      <c r="AK200"/>
      <c r="AL200" s="347">
        <v>6.8</v>
      </c>
      <c r="AM200" s="345">
        <v>0.03</v>
      </c>
      <c r="AN200"/>
      <c r="AO200" s="347">
        <v>16.8</v>
      </c>
      <c r="AP200" s="344">
        <v>61.61</v>
      </c>
      <c r="AQ200" s="344">
        <v>0.56000000000000005</v>
      </c>
      <c r="AR200"/>
      <c r="AS200"/>
      <c r="AT200"/>
      <c r="AU200"/>
      <c r="AV200" s="345">
        <v>15.968999999999999</v>
      </c>
      <c r="AW200" s="345">
        <v>15.13</v>
      </c>
      <c r="AX200"/>
      <c r="AY200"/>
      <c r="AZ200"/>
      <c r="BA200"/>
      <c r="BB200"/>
      <c r="BC200"/>
      <c r="BD200" s="344">
        <v>24.88</v>
      </c>
      <c r="BE200" s="344">
        <v>5.8</v>
      </c>
      <c r="BF200" s="344">
        <v>6.3</v>
      </c>
    </row>
    <row r="201" spans="1:58" x14ac:dyDescent="0.25">
      <c r="A201" s="232">
        <v>40011</v>
      </c>
      <c r="B201" s="344">
        <v>5.6</v>
      </c>
      <c r="C201" s="345">
        <v>5.25</v>
      </c>
      <c r="D201"/>
      <c r="E201"/>
      <c r="F201"/>
      <c r="G201"/>
      <c r="H201" s="344">
        <v>7.22</v>
      </c>
      <c r="I201" s="344">
        <v>1.35</v>
      </c>
      <c r="J201"/>
      <c r="K201"/>
      <c r="L201"/>
      <c r="M201"/>
      <c r="N201" s="346">
        <v>25</v>
      </c>
      <c r="O201"/>
      <c r="P201"/>
      <c r="Q201"/>
      <c r="R201" s="346">
        <v>0</v>
      </c>
      <c r="S201" s="345">
        <v>0.51200000000000001</v>
      </c>
      <c r="T201"/>
      <c r="U201"/>
      <c r="V201" s="345">
        <v>0.06</v>
      </c>
      <c r="W201" s="345">
        <v>0.186</v>
      </c>
      <c r="X201"/>
      <c r="Y201"/>
      <c r="Z201"/>
      <c r="AA201"/>
      <c r="AB201"/>
      <c r="AC201" s="344">
        <v>24.3</v>
      </c>
      <c r="AD201"/>
      <c r="AE201"/>
      <c r="AF201"/>
      <c r="AG201"/>
      <c r="AH201" s="347">
        <v>48.6</v>
      </c>
      <c r="AI201"/>
      <c r="AJ201" s="347">
        <v>22.7</v>
      </c>
      <c r="AK201"/>
      <c r="AL201" s="347">
        <v>7.1</v>
      </c>
      <c r="AM201" s="345">
        <v>4.3999999999999997E-2</v>
      </c>
      <c r="AN201"/>
      <c r="AO201" s="347">
        <v>17.5</v>
      </c>
      <c r="AP201" s="344">
        <v>55.63</v>
      </c>
      <c r="AQ201" s="344">
        <v>0.19</v>
      </c>
      <c r="AR201"/>
      <c r="AS201"/>
      <c r="AT201"/>
      <c r="AU201"/>
      <c r="AV201" s="345">
        <v>17.489999999999998</v>
      </c>
      <c r="AW201" s="345">
        <v>16.36</v>
      </c>
      <c r="AX201"/>
      <c r="AY201"/>
      <c r="AZ201"/>
      <c r="BA201"/>
      <c r="BB201"/>
      <c r="BC201"/>
      <c r="BD201" s="344">
        <v>25.82</v>
      </c>
      <c r="BE201" s="344">
        <v>5.8</v>
      </c>
      <c r="BF201" s="344">
        <v>6.6</v>
      </c>
    </row>
    <row r="202" spans="1:58" x14ac:dyDescent="0.25">
      <c r="A202" s="232">
        <v>40012</v>
      </c>
      <c r="B202" s="344">
        <v>6.56</v>
      </c>
      <c r="C202" s="345">
        <v>5.39</v>
      </c>
      <c r="D202"/>
      <c r="E202"/>
      <c r="F202"/>
      <c r="G202"/>
      <c r="H202" s="344">
        <v>7.17</v>
      </c>
      <c r="I202" s="344">
        <v>2.06</v>
      </c>
      <c r="J202"/>
      <c r="K202"/>
      <c r="L202"/>
      <c r="M202"/>
      <c r="N202" s="346">
        <v>26</v>
      </c>
      <c r="O202"/>
      <c r="P202"/>
      <c r="Q202"/>
      <c r="R202" s="346">
        <v>0</v>
      </c>
      <c r="S202" s="345">
        <v>0.54700000000000004</v>
      </c>
      <c r="T202"/>
      <c r="U202"/>
      <c r="V202" s="345">
        <v>6.4000000000000001E-2</v>
      </c>
      <c r="W202" s="345">
        <v>0.217</v>
      </c>
      <c r="X202"/>
      <c r="Y202"/>
      <c r="Z202"/>
      <c r="AA202"/>
      <c r="AB202"/>
      <c r="AC202" s="344">
        <v>36.700000000000003</v>
      </c>
      <c r="AD202"/>
      <c r="AE202"/>
      <c r="AF202"/>
      <c r="AG202"/>
      <c r="AH202" s="347">
        <v>73.400000000000006</v>
      </c>
      <c r="AI202"/>
      <c r="AJ202" s="347">
        <v>21.7</v>
      </c>
      <c r="AK202"/>
      <c r="AL202" s="347">
        <v>7.4</v>
      </c>
      <c r="AM202" s="345">
        <v>5.0999999999999997E-2</v>
      </c>
      <c r="AN202"/>
      <c r="AO202" s="347">
        <v>18</v>
      </c>
      <c r="AP202" s="344">
        <v>75.790000000000006</v>
      </c>
      <c r="AQ202" s="344">
        <v>0.21</v>
      </c>
      <c r="AR202"/>
      <c r="AS202"/>
      <c r="AT202"/>
      <c r="AU202"/>
      <c r="AV202" s="345">
        <v>17.684000000000001</v>
      </c>
      <c r="AW202" s="345">
        <v>15.186</v>
      </c>
      <c r="AX202"/>
      <c r="AY202"/>
      <c r="AZ202"/>
      <c r="BA202"/>
      <c r="BB202"/>
      <c r="BC202"/>
      <c r="BD202" s="344">
        <v>27.92</v>
      </c>
      <c r="BE202" s="344">
        <v>5.8</v>
      </c>
      <c r="BF202" s="344">
        <v>6.6</v>
      </c>
    </row>
    <row r="203" spans="1:58" x14ac:dyDescent="0.25">
      <c r="A203" s="232">
        <v>40013</v>
      </c>
      <c r="B203" s="201">
        <v>5.98</v>
      </c>
      <c r="C203" s="202">
        <v>4.96</v>
      </c>
      <c r="D203"/>
      <c r="E203"/>
      <c r="F203"/>
      <c r="G203"/>
      <c r="H203" s="201">
        <v>6.69</v>
      </c>
      <c r="I203" s="201">
        <v>2.04</v>
      </c>
      <c r="J203"/>
      <c r="K203"/>
      <c r="L203"/>
      <c r="M203"/>
      <c r="N203" s="363">
        <v>27</v>
      </c>
      <c r="O203"/>
      <c r="P203"/>
      <c r="Q203"/>
      <c r="R203" s="363">
        <v>0</v>
      </c>
      <c r="S203" s="202">
        <v>0.746</v>
      </c>
      <c r="T203"/>
      <c r="U203"/>
      <c r="V203" s="202">
        <v>6.9000000000000006E-2</v>
      </c>
      <c r="W203" s="202">
        <v>0.158</v>
      </c>
      <c r="X203"/>
      <c r="Y203"/>
      <c r="Z203"/>
      <c r="AA203"/>
      <c r="AB203"/>
      <c r="AC203" s="201">
        <v>23.9</v>
      </c>
      <c r="AD203"/>
      <c r="AE203"/>
      <c r="AF203"/>
      <c r="AG203"/>
      <c r="AH203" s="364">
        <v>47.8</v>
      </c>
      <c r="AI203"/>
      <c r="AJ203" s="364">
        <v>22.7</v>
      </c>
      <c r="AK203"/>
      <c r="AL203" s="364">
        <v>6.7</v>
      </c>
      <c r="AM203" s="202">
        <v>4.2000000000000003E-2</v>
      </c>
      <c r="AN203"/>
      <c r="AO203" s="364">
        <v>17.100000000000001</v>
      </c>
      <c r="AP203" s="201">
        <v>86</v>
      </c>
      <c r="AQ203" s="201">
        <v>0.85</v>
      </c>
      <c r="AR203"/>
      <c r="AS203"/>
      <c r="AT203"/>
      <c r="AU203"/>
      <c r="AV203" s="345">
        <v>14.28</v>
      </c>
      <c r="AW203" s="345">
        <v>13.51</v>
      </c>
      <c r="AX203"/>
      <c r="AY203"/>
      <c r="AZ203"/>
      <c r="BA203"/>
      <c r="BB203"/>
      <c r="BC203"/>
      <c r="BD203" s="201">
        <v>27.92</v>
      </c>
      <c r="BE203" s="201">
        <v>5.5</v>
      </c>
      <c r="BF203" s="201">
        <v>6.7</v>
      </c>
    </row>
    <row r="204" spans="1:58" x14ac:dyDescent="0.25">
      <c r="A204" s="232">
        <v>40014</v>
      </c>
      <c r="B204" s="405">
        <f t="shared" ref="B204:C204" si="356">(B203+B205)/2</f>
        <v>6.0500000000000007</v>
      </c>
      <c r="C204" s="407">
        <f t="shared" si="356"/>
        <v>4.9350000000000005</v>
      </c>
      <c r="D204"/>
      <c r="E204"/>
      <c r="F204"/>
      <c r="G204"/>
      <c r="H204" s="405">
        <f t="shared" ref="H204:I204" si="357">(H203+H205)/2</f>
        <v>6.8100000000000005</v>
      </c>
      <c r="I204" s="405">
        <f t="shared" si="357"/>
        <v>2.1550000000000002</v>
      </c>
      <c r="J204"/>
      <c r="K204"/>
      <c r="L204"/>
      <c r="M204"/>
      <c r="N204" s="451">
        <f t="shared" ref="N204" si="358">(N203+N205)/2</f>
        <v>25</v>
      </c>
      <c r="O204"/>
      <c r="P204"/>
      <c r="Q204"/>
      <c r="R204" s="451">
        <f t="shared" ref="R204:S204" si="359">(R203+R205)/2</f>
        <v>0</v>
      </c>
      <c r="S204" s="407">
        <f t="shared" si="359"/>
        <v>0.64400000000000002</v>
      </c>
      <c r="T204"/>
      <c r="U204"/>
      <c r="V204" s="407">
        <f t="shared" ref="V204:W204" si="360">(V203+V205)/2</f>
        <v>6.6500000000000004E-2</v>
      </c>
      <c r="W204" s="407">
        <f t="shared" si="360"/>
        <v>0.16699999999999998</v>
      </c>
      <c r="X204"/>
      <c r="Y204"/>
      <c r="Z204"/>
      <c r="AA204"/>
      <c r="AB204"/>
      <c r="AC204" s="405">
        <f t="shared" ref="AC204" si="361">(AC203+AC205)/2</f>
        <v>24.65</v>
      </c>
      <c r="AD204"/>
      <c r="AE204"/>
      <c r="AF204"/>
      <c r="AG204"/>
      <c r="AH204" s="406">
        <f t="shared" ref="AH204" si="362">(AH203+AH205)/2</f>
        <v>49.3</v>
      </c>
      <c r="AI204"/>
      <c r="AJ204" s="406">
        <f t="shared" ref="AJ204" si="363">(AJ203+AJ205)/2</f>
        <v>22.35</v>
      </c>
      <c r="AK204"/>
      <c r="AL204" s="406">
        <f t="shared" ref="AL204:AM204" si="364">(AL203+AL205)/2</f>
        <v>6.45</v>
      </c>
      <c r="AM204" s="407">
        <f t="shared" si="364"/>
        <v>3.2500000000000001E-2</v>
      </c>
      <c r="AN204"/>
      <c r="AO204" s="406">
        <f t="shared" ref="AO204:AQ204" si="365">(AO203+AO205)/2</f>
        <v>16.3</v>
      </c>
      <c r="AP204" s="405">
        <f t="shared" si="365"/>
        <v>87.42</v>
      </c>
      <c r="AQ204" s="407">
        <f t="shared" si="365"/>
        <v>0.80499999999999994</v>
      </c>
      <c r="AR204"/>
      <c r="AS204"/>
      <c r="AT204"/>
      <c r="AU204"/>
      <c r="AV204" s="368">
        <f>(AV202+AV203)/2</f>
        <v>15.981999999999999</v>
      </c>
      <c r="AW204" s="368">
        <f>(AW202+AW203)/2</f>
        <v>14.347999999999999</v>
      </c>
      <c r="AX204"/>
      <c r="AY204"/>
      <c r="AZ204"/>
      <c r="BA204"/>
      <c r="BB204"/>
      <c r="BC204"/>
      <c r="BD204" s="405">
        <f t="shared" ref="BD204:BF204" si="366">(BD203+BD205)/2</f>
        <v>28.745000000000001</v>
      </c>
      <c r="BE204" s="405">
        <f t="shared" si="366"/>
        <v>5.65</v>
      </c>
      <c r="BF204" s="405">
        <f t="shared" si="366"/>
        <v>7.0500000000000007</v>
      </c>
    </row>
    <row r="205" spans="1:58" x14ac:dyDescent="0.25">
      <c r="A205" s="232">
        <v>40015</v>
      </c>
      <c r="B205" s="344">
        <v>6.12</v>
      </c>
      <c r="C205" s="345">
        <v>4.91</v>
      </c>
      <c r="D205"/>
      <c r="E205"/>
      <c r="F205"/>
      <c r="G205"/>
      <c r="H205" s="344">
        <v>6.93</v>
      </c>
      <c r="I205" s="344">
        <v>2.27</v>
      </c>
      <c r="J205"/>
      <c r="K205"/>
      <c r="L205"/>
      <c r="M205"/>
      <c r="N205" s="346">
        <v>23</v>
      </c>
      <c r="O205"/>
      <c r="P205"/>
      <c r="Q205"/>
      <c r="R205" s="346">
        <v>0</v>
      </c>
      <c r="S205" s="345">
        <v>0.54200000000000004</v>
      </c>
      <c r="T205"/>
      <c r="U205"/>
      <c r="V205" s="345">
        <v>6.4000000000000001E-2</v>
      </c>
      <c r="W205" s="345">
        <v>0.17599999999999999</v>
      </c>
      <c r="X205"/>
      <c r="Y205"/>
      <c r="Z205"/>
      <c r="AA205"/>
      <c r="AB205"/>
      <c r="AC205" s="344">
        <v>25.4</v>
      </c>
      <c r="AD205"/>
      <c r="AE205"/>
      <c r="AF205"/>
      <c r="AG205"/>
      <c r="AH205" s="347">
        <v>50.8</v>
      </c>
      <c r="AI205"/>
      <c r="AJ205" s="347">
        <v>22</v>
      </c>
      <c r="AK205"/>
      <c r="AL205" s="347">
        <v>6.2</v>
      </c>
      <c r="AM205" s="345">
        <v>2.3E-2</v>
      </c>
      <c r="AN205"/>
      <c r="AO205" s="347">
        <v>15.5</v>
      </c>
      <c r="AP205" s="344">
        <v>88.84</v>
      </c>
      <c r="AQ205" s="344">
        <v>0.76</v>
      </c>
      <c r="AR205"/>
      <c r="AS205"/>
      <c r="AT205"/>
      <c r="AU205"/>
      <c r="AV205" s="345">
        <v>14.644</v>
      </c>
      <c r="AW205" s="345">
        <v>13.294</v>
      </c>
      <c r="AX205"/>
      <c r="AY205"/>
      <c r="AZ205"/>
      <c r="BA205"/>
      <c r="BB205"/>
      <c r="BC205"/>
      <c r="BD205" s="344">
        <v>29.57</v>
      </c>
      <c r="BE205" s="344">
        <v>5.8</v>
      </c>
      <c r="BF205" s="344">
        <v>7.4</v>
      </c>
    </row>
    <row r="206" spans="1:58" x14ac:dyDescent="0.25">
      <c r="A206" s="232">
        <v>40016</v>
      </c>
      <c r="B206" s="344">
        <v>6.11</v>
      </c>
      <c r="C206" s="345">
        <v>4.78</v>
      </c>
      <c r="D206"/>
      <c r="E206"/>
      <c r="F206"/>
      <c r="G206"/>
      <c r="H206" s="344">
        <v>7.46</v>
      </c>
      <c r="I206" s="344">
        <v>2.1800000000000002</v>
      </c>
      <c r="J206"/>
      <c r="K206"/>
      <c r="L206"/>
      <c r="M206"/>
      <c r="N206" s="346">
        <v>27</v>
      </c>
      <c r="O206"/>
      <c r="P206"/>
      <c r="Q206"/>
      <c r="R206" s="346">
        <v>0</v>
      </c>
      <c r="S206" s="345">
        <v>0.53200000000000003</v>
      </c>
      <c r="T206"/>
      <c r="U206"/>
      <c r="V206" s="345">
        <v>6.0999999999999999E-2</v>
      </c>
      <c r="W206" s="345">
        <v>0.54200000000000004</v>
      </c>
      <c r="X206"/>
      <c r="Y206"/>
      <c r="Z206"/>
      <c r="AA206"/>
      <c r="AB206"/>
      <c r="AC206" s="344">
        <v>26.4</v>
      </c>
      <c r="AD206"/>
      <c r="AE206"/>
      <c r="AF206"/>
      <c r="AG206"/>
      <c r="AH206" s="347">
        <v>52.8</v>
      </c>
      <c r="AI206"/>
      <c r="AJ206" s="347">
        <v>22.7</v>
      </c>
      <c r="AK206"/>
      <c r="AL206" s="347">
        <v>6.8</v>
      </c>
      <c r="AM206" s="345">
        <v>4.8000000000000001E-2</v>
      </c>
      <c r="AN206"/>
      <c r="AO206" s="347">
        <v>15.1</v>
      </c>
      <c r="AP206" s="344">
        <v>78.19</v>
      </c>
      <c r="AQ206" s="344">
        <v>0.63</v>
      </c>
      <c r="AR206"/>
      <c r="AS206"/>
      <c r="AT206"/>
      <c r="AU206"/>
      <c r="AV206" s="345">
        <v>13.076000000000001</v>
      </c>
      <c r="AW206" s="345">
        <v>12.621</v>
      </c>
      <c r="AX206"/>
      <c r="AY206"/>
      <c r="AZ206"/>
      <c r="BA206"/>
      <c r="BB206"/>
      <c r="BC206"/>
      <c r="BD206" s="344">
        <v>29.34</v>
      </c>
      <c r="BE206" s="344">
        <v>5.8</v>
      </c>
      <c r="BF206" s="344">
        <v>7.7</v>
      </c>
    </row>
    <row r="207" spans="1:58" x14ac:dyDescent="0.25">
      <c r="A207" s="232">
        <v>40017</v>
      </c>
      <c r="B207" s="344">
        <v>6.09</v>
      </c>
      <c r="C207" s="368">
        <v>4.97</v>
      </c>
      <c r="D207"/>
      <c r="E207"/>
      <c r="F207"/>
      <c r="G207"/>
      <c r="H207" s="344">
        <v>7.25</v>
      </c>
      <c r="I207" s="344">
        <v>2.0099999999999998</v>
      </c>
      <c r="J207"/>
      <c r="K207"/>
      <c r="L207"/>
      <c r="M207"/>
      <c r="N207" s="346">
        <v>26</v>
      </c>
      <c r="O207"/>
      <c r="P207"/>
      <c r="Q207"/>
      <c r="R207" s="346">
        <v>0</v>
      </c>
      <c r="S207" s="345">
        <v>0.52900000000000003</v>
      </c>
      <c r="T207"/>
      <c r="U207"/>
      <c r="V207" s="345">
        <v>6.7000000000000004E-2</v>
      </c>
      <c r="W207" s="345">
        <v>0.14599999999999999</v>
      </c>
      <c r="X207"/>
      <c r="Y207"/>
      <c r="Z207"/>
      <c r="AA207"/>
      <c r="AB207"/>
      <c r="AC207" s="344">
        <v>27</v>
      </c>
      <c r="AD207"/>
      <c r="AE207"/>
      <c r="AF207"/>
      <c r="AG207"/>
      <c r="AH207" s="347">
        <v>54.1</v>
      </c>
      <c r="AI207"/>
      <c r="AJ207" s="347">
        <v>23.1</v>
      </c>
      <c r="AK207"/>
      <c r="AL207" s="347">
        <v>6.5</v>
      </c>
      <c r="AM207" s="345">
        <v>6.4000000000000001E-2</v>
      </c>
      <c r="AN207"/>
      <c r="AO207" s="347">
        <v>15.1</v>
      </c>
      <c r="AP207" s="344">
        <v>88.95</v>
      </c>
      <c r="AQ207" s="344">
        <v>1.03</v>
      </c>
      <c r="AR207"/>
      <c r="AS207"/>
      <c r="AT207"/>
      <c r="AU207"/>
      <c r="AV207" s="368">
        <v>14.561</v>
      </c>
      <c r="AW207" s="368">
        <v>13.266</v>
      </c>
      <c r="AX207"/>
      <c r="AY207"/>
      <c r="AZ207"/>
      <c r="BA207"/>
      <c r="BB207"/>
      <c r="BC207"/>
      <c r="BD207" s="344">
        <v>30.23</v>
      </c>
      <c r="BE207" s="344">
        <v>5.8</v>
      </c>
      <c r="BF207" s="344">
        <v>7.7</v>
      </c>
    </row>
    <row r="208" spans="1:58" x14ac:dyDescent="0.25">
      <c r="A208" s="232">
        <v>40018</v>
      </c>
      <c r="B208" s="344">
        <v>6.01</v>
      </c>
      <c r="C208" s="345">
        <v>4.88</v>
      </c>
      <c r="D208"/>
      <c r="E208"/>
      <c r="F208"/>
      <c r="G208"/>
      <c r="H208" s="344">
        <v>6.44</v>
      </c>
      <c r="I208" s="344">
        <v>1.96</v>
      </c>
      <c r="J208"/>
      <c r="K208"/>
      <c r="L208"/>
      <c r="M208"/>
      <c r="N208" s="346">
        <v>30</v>
      </c>
      <c r="O208"/>
      <c r="P208"/>
      <c r="Q208"/>
      <c r="R208" s="346">
        <v>0</v>
      </c>
      <c r="S208" s="345">
        <v>0.49099999999999999</v>
      </c>
      <c r="T208"/>
      <c r="U208"/>
      <c r="V208" s="345">
        <v>7.3999999999999996E-2</v>
      </c>
      <c r="W208" s="345">
        <v>9.8000000000000004E-2</v>
      </c>
      <c r="X208"/>
      <c r="Y208"/>
      <c r="Z208"/>
      <c r="AA208"/>
      <c r="AB208"/>
      <c r="AC208" s="344">
        <v>26.6</v>
      </c>
      <c r="AD208"/>
      <c r="AE208"/>
      <c r="AF208"/>
      <c r="AG208"/>
      <c r="AH208" s="347">
        <v>53.2</v>
      </c>
      <c r="AI208"/>
      <c r="AJ208" s="347">
        <v>23.8</v>
      </c>
      <c r="AK208"/>
      <c r="AL208" s="347">
        <v>6</v>
      </c>
      <c r="AM208" s="345">
        <v>5.0999999999999997E-2</v>
      </c>
      <c r="AN208"/>
      <c r="AO208" s="347">
        <v>15.2</v>
      </c>
      <c r="AP208" s="344">
        <v>77.42</v>
      </c>
      <c r="AQ208" s="344">
        <v>0.76</v>
      </c>
      <c r="AR208"/>
      <c r="AS208"/>
      <c r="AT208"/>
      <c r="AU208"/>
      <c r="AV208" s="345">
        <v>13.356999999999999</v>
      </c>
      <c r="AW208" s="345">
        <v>12.933</v>
      </c>
      <c r="AX208"/>
      <c r="AY208"/>
      <c r="AZ208"/>
      <c r="BA208"/>
      <c r="BB208"/>
      <c r="BC208"/>
      <c r="BD208" s="344">
        <v>29.74</v>
      </c>
      <c r="BE208" s="344">
        <v>5.8</v>
      </c>
      <c r="BF208" s="344">
        <v>7.7</v>
      </c>
    </row>
    <row r="209" spans="1:58" x14ac:dyDescent="0.25">
      <c r="A209" s="232">
        <v>40019</v>
      </c>
      <c r="B209" s="344">
        <v>6.14</v>
      </c>
      <c r="C209" s="345">
        <v>4.8600000000000003</v>
      </c>
      <c r="D209"/>
      <c r="E209"/>
      <c r="F209"/>
      <c r="G209"/>
      <c r="H209" s="344">
        <v>7.1</v>
      </c>
      <c r="I209" s="344">
        <v>1.83</v>
      </c>
      <c r="J209"/>
      <c r="K209"/>
      <c r="L209"/>
      <c r="M209"/>
      <c r="N209" s="346">
        <v>27</v>
      </c>
      <c r="O209"/>
      <c r="P209"/>
      <c r="Q209"/>
      <c r="R209" s="346">
        <v>0</v>
      </c>
      <c r="S209" s="345">
        <v>0.71599999999999997</v>
      </c>
      <c r="T209"/>
      <c r="U209"/>
      <c r="V209" s="345">
        <v>7.3999999999999996E-2</v>
      </c>
      <c r="W209" s="345">
        <v>0.34100000000000003</v>
      </c>
      <c r="X209"/>
      <c r="Y209"/>
      <c r="Z209"/>
      <c r="AA209"/>
      <c r="AB209"/>
      <c r="AC209" s="344">
        <v>26.9</v>
      </c>
      <c r="AD209"/>
      <c r="AE209"/>
      <c r="AF209"/>
      <c r="AG209"/>
      <c r="AH209" s="347">
        <v>53.8</v>
      </c>
      <c r="AI209"/>
      <c r="AJ209" s="347">
        <v>23.6</v>
      </c>
      <c r="AK209"/>
      <c r="AL209" s="347">
        <v>6.4</v>
      </c>
      <c r="AM209" s="345">
        <v>5.7000000000000002E-2</v>
      </c>
      <c r="AN209"/>
      <c r="AO209" s="347">
        <v>13.7</v>
      </c>
      <c r="AP209" s="344">
        <v>78.209999999999994</v>
      </c>
      <c r="AQ209" s="344">
        <v>1.25</v>
      </c>
      <c r="AR209"/>
      <c r="AS209"/>
      <c r="AT209"/>
      <c r="AU209"/>
      <c r="AV209" s="345">
        <v>13.311999999999999</v>
      </c>
      <c r="AW209" s="345">
        <v>11.539</v>
      </c>
      <c r="AX209"/>
      <c r="AY209"/>
      <c r="AZ209"/>
      <c r="BA209"/>
      <c r="BB209"/>
      <c r="BC209"/>
      <c r="BD209" s="344">
        <v>33.840000000000003</v>
      </c>
      <c r="BE209" s="344">
        <v>5.8</v>
      </c>
      <c r="BF209" s="344">
        <v>7.7</v>
      </c>
    </row>
    <row r="210" spans="1:58" x14ac:dyDescent="0.25">
      <c r="A210" s="232">
        <v>40020</v>
      </c>
      <c r="B210" s="344">
        <v>6.21</v>
      </c>
      <c r="C210" s="345">
        <v>4.78</v>
      </c>
      <c r="D210"/>
      <c r="E210"/>
      <c r="F210"/>
      <c r="G210"/>
      <c r="H210" s="344">
        <v>6.8</v>
      </c>
      <c r="I210" s="344">
        <v>1.8</v>
      </c>
      <c r="J210"/>
      <c r="K210"/>
      <c r="L210"/>
      <c r="M210"/>
      <c r="N210" s="346">
        <v>41</v>
      </c>
      <c r="O210"/>
      <c r="P210"/>
      <c r="Q210"/>
      <c r="R210" s="346">
        <v>0</v>
      </c>
      <c r="S210" s="345">
        <v>0.62</v>
      </c>
      <c r="T210"/>
      <c r="U210"/>
      <c r="V210" s="345">
        <v>5.8999999999999997E-2</v>
      </c>
      <c r="W210" s="345">
        <v>0.438</v>
      </c>
      <c r="X210"/>
      <c r="Y210"/>
      <c r="Z210"/>
      <c r="AA210"/>
      <c r="AB210"/>
      <c r="AC210" s="344">
        <v>21</v>
      </c>
      <c r="AD210"/>
      <c r="AE210"/>
      <c r="AF210"/>
      <c r="AG210"/>
      <c r="AH210" s="347">
        <v>42</v>
      </c>
      <c r="AI210"/>
      <c r="AJ210" s="347">
        <v>21.8</v>
      </c>
      <c r="AK210"/>
      <c r="AL210" s="347">
        <v>6.5</v>
      </c>
      <c r="AM210" s="345">
        <v>4.8000000000000001E-2</v>
      </c>
      <c r="AN210"/>
      <c r="AO210" s="347">
        <v>13</v>
      </c>
      <c r="AP210" s="344">
        <v>74.31</v>
      </c>
      <c r="AQ210" s="344">
        <v>1.07</v>
      </c>
      <c r="AR210"/>
      <c r="AS210"/>
      <c r="AT210"/>
      <c r="AU210"/>
      <c r="AV210" s="345">
        <v>12.63</v>
      </c>
      <c r="AW210" s="345">
        <v>11.74</v>
      </c>
      <c r="AX210"/>
      <c r="AY210"/>
      <c r="AZ210"/>
      <c r="BA210"/>
      <c r="BB210"/>
      <c r="BC210"/>
      <c r="BD210" s="344">
        <v>30.35</v>
      </c>
      <c r="BE210" s="344">
        <v>5.8</v>
      </c>
      <c r="BF210" s="344">
        <v>7.7</v>
      </c>
    </row>
    <row r="211" spans="1:58" x14ac:dyDescent="0.25">
      <c r="A211" s="232">
        <v>40021</v>
      </c>
      <c r="B211" s="405">
        <f t="shared" ref="B211" si="367">(B210+B212)/2</f>
        <v>6.1899999999999995</v>
      </c>
      <c r="C211" s="407">
        <f>(C210+C212)/2</f>
        <v>4.8450000000000006</v>
      </c>
      <c r="D211"/>
      <c r="E211"/>
      <c r="F211"/>
      <c r="G211"/>
      <c r="H211" s="405">
        <f>(H210+H212)/2</f>
        <v>6.9749999999999996</v>
      </c>
      <c r="I211" s="344">
        <v>1.78</v>
      </c>
      <c r="J211"/>
      <c r="K211"/>
      <c r="L211"/>
      <c r="M211"/>
      <c r="N211" s="451">
        <f t="shared" ref="N211" si="368">(N210+N212)/2</f>
        <v>39</v>
      </c>
      <c r="O211"/>
      <c r="P211"/>
      <c r="Q211"/>
      <c r="R211" s="451">
        <f t="shared" ref="R211" si="369">(R210+R212)/2</f>
        <v>0</v>
      </c>
      <c r="S211" s="407">
        <f>(S210+S212)/2</f>
        <v>0.59549999999999992</v>
      </c>
      <c r="T211"/>
      <c r="U211"/>
      <c r="V211" s="407">
        <f t="shared" ref="V211:W211" si="370">(V210+V212)/2</f>
        <v>6.9000000000000006E-2</v>
      </c>
      <c r="W211" s="407">
        <f t="shared" si="370"/>
        <v>0.35750000000000004</v>
      </c>
      <c r="X211"/>
      <c r="Y211"/>
      <c r="Z211"/>
      <c r="AA211"/>
      <c r="AB211"/>
      <c r="AC211" s="405">
        <f t="shared" ref="AC211" si="371">(AC210+AC212)/2</f>
        <v>22.55</v>
      </c>
      <c r="AD211"/>
      <c r="AE211"/>
      <c r="AF211"/>
      <c r="AG211"/>
      <c r="AH211" s="406">
        <f t="shared" ref="AH211" si="372">(AH210+AH212)/2</f>
        <v>45.1</v>
      </c>
      <c r="AI211"/>
      <c r="AJ211" s="406">
        <f t="shared" ref="AJ211" si="373">(AJ210+AJ212)/2</f>
        <v>21.9</v>
      </c>
      <c r="AK211"/>
      <c r="AL211" s="406">
        <f t="shared" ref="AL211:AM211" si="374">(AL210+AL212)/2</f>
        <v>6.6</v>
      </c>
      <c r="AM211" s="407">
        <f t="shared" si="374"/>
        <v>5.1000000000000004E-2</v>
      </c>
      <c r="AN211"/>
      <c r="AO211" s="406">
        <f t="shared" ref="AO211" si="375">(AO210+AO212)/2</f>
        <v>13.1</v>
      </c>
      <c r="AP211" s="344">
        <v>79.8</v>
      </c>
      <c r="AQ211" s="344">
        <v>1.05</v>
      </c>
      <c r="AR211"/>
      <c r="AS211"/>
      <c r="AT211"/>
      <c r="AU211"/>
      <c r="AV211" s="345">
        <v>13.670999999999999</v>
      </c>
      <c r="AW211" s="345">
        <v>12.798</v>
      </c>
      <c r="AX211"/>
      <c r="AY211"/>
      <c r="AZ211"/>
      <c r="BA211"/>
      <c r="BB211"/>
      <c r="BC211"/>
      <c r="BD211" s="405">
        <f>(BD210+BD212)/2</f>
        <v>30.285</v>
      </c>
      <c r="BE211" s="344">
        <v>5.8</v>
      </c>
      <c r="BF211" s="344">
        <v>8.1</v>
      </c>
    </row>
    <row r="212" spans="1:58" x14ac:dyDescent="0.25">
      <c r="A212" s="232">
        <v>40022</v>
      </c>
      <c r="B212" s="344">
        <v>6.17</v>
      </c>
      <c r="C212" s="345">
        <v>4.91</v>
      </c>
      <c r="D212"/>
      <c r="E212"/>
      <c r="F212"/>
      <c r="G212"/>
      <c r="H212" s="344">
        <v>7.15</v>
      </c>
      <c r="I212" s="344">
        <v>1.8</v>
      </c>
      <c r="J212"/>
      <c r="K212"/>
      <c r="L212"/>
      <c r="M212"/>
      <c r="N212" s="346">
        <v>37</v>
      </c>
      <c r="O212"/>
      <c r="P212"/>
      <c r="Q212"/>
      <c r="R212" s="346">
        <v>0</v>
      </c>
      <c r="S212" s="345">
        <v>0.57099999999999995</v>
      </c>
      <c r="T212"/>
      <c r="U212"/>
      <c r="V212" s="345">
        <v>7.9000000000000001E-2</v>
      </c>
      <c r="W212" s="345">
        <v>0.27700000000000002</v>
      </c>
      <c r="X212"/>
      <c r="Y212"/>
      <c r="Z212"/>
      <c r="AA212"/>
      <c r="AB212"/>
      <c r="AC212" s="344">
        <v>24.1</v>
      </c>
      <c r="AD212"/>
      <c r="AE212"/>
      <c r="AF212"/>
      <c r="AG212"/>
      <c r="AH212" s="347">
        <v>48.2</v>
      </c>
      <c r="AI212"/>
      <c r="AJ212" s="347">
        <v>22</v>
      </c>
      <c r="AK212"/>
      <c r="AL212" s="347">
        <v>6.7</v>
      </c>
      <c r="AM212" s="345">
        <v>5.3999999999999999E-2</v>
      </c>
      <c r="AN212"/>
      <c r="AO212" s="347">
        <v>13.2</v>
      </c>
      <c r="AP212" s="344">
        <v>83.19</v>
      </c>
      <c r="AQ212" s="344">
        <v>1.02</v>
      </c>
      <c r="AR212"/>
      <c r="AS212"/>
      <c r="AT212"/>
      <c r="AU212"/>
      <c r="AV212" s="345">
        <v>14.225</v>
      </c>
      <c r="AW212" s="345">
        <v>13.384</v>
      </c>
      <c r="AX212"/>
      <c r="AY212"/>
      <c r="AZ212"/>
      <c r="BA212"/>
      <c r="BB212"/>
      <c r="BC212"/>
      <c r="BD212" s="344">
        <v>30.22</v>
      </c>
      <c r="BE212" s="344">
        <v>5.8</v>
      </c>
      <c r="BF212" s="344">
        <v>8.1</v>
      </c>
    </row>
    <row r="213" spans="1:58" x14ac:dyDescent="0.25">
      <c r="A213" s="232">
        <v>40023</v>
      </c>
      <c r="B213" s="344">
        <v>6.04</v>
      </c>
      <c r="C213" s="345">
        <v>4.9000000000000004</v>
      </c>
      <c r="D213"/>
      <c r="E213"/>
      <c r="F213"/>
      <c r="G213"/>
      <c r="H213" s="344">
        <v>7.07</v>
      </c>
      <c r="I213" s="344">
        <v>1.77</v>
      </c>
      <c r="J213"/>
      <c r="K213"/>
      <c r="L213"/>
      <c r="M213"/>
      <c r="N213" s="346">
        <v>38</v>
      </c>
      <c r="O213"/>
      <c r="P213"/>
      <c r="Q213"/>
      <c r="R213" s="346">
        <v>0</v>
      </c>
      <c r="S213" s="345">
        <v>0.61699999999999999</v>
      </c>
      <c r="T213"/>
      <c r="U213"/>
      <c r="V213" s="345">
        <v>8.1000000000000003E-2</v>
      </c>
      <c r="W213" s="345">
        <v>0.20100000000000001</v>
      </c>
      <c r="X213"/>
      <c r="Y213"/>
      <c r="Z213"/>
      <c r="AA213"/>
      <c r="AB213"/>
      <c r="AC213" s="344">
        <v>26.3</v>
      </c>
      <c r="AD213"/>
      <c r="AE213"/>
      <c r="AF213"/>
      <c r="AG213"/>
      <c r="AH213" s="347">
        <v>52.6</v>
      </c>
      <c r="AI213"/>
      <c r="AJ213" s="347">
        <v>22.6</v>
      </c>
      <c r="AK213"/>
      <c r="AL213" s="347">
        <v>7.4</v>
      </c>
      <c r="AM213" s="345">
        <v>7.9000000000000001E-2</v>
      </c>
      <c r="AN213"/>
      <c r="AO213" s="347">
        <v>13.3</v>
      </c>
      <c r="AP213" s="344">
        <v>81.72</v>
      </c>
      <c r="AQ213" s="344">
        <v>1.05</v>
      </c>
      <c r="AR213"/>
      <c r="AS213"/>
      <c r="AT213"/>
      <c r="AU213"/>
      <c r="AV213" s="345">
        <v>14.002000000000001</v>
      </c>
      <c r="AW213" s="345">
        <v>13.137</v>
      </c>
      <c r="AX213"/>
      <c r="AY213"/>
      <c r="AZ213"/>
      <c r="BA213"/>
      <c r="BB213"/>
      <c r="BC213"/>
      <c r="BD213" s="344">
        <v>29.75</v>
      </c>
      <c r="BE213" s="344">
        <v>5.8</v>
      </c>
      <c r="BF213" s="344">
        <v>8.1</v>
      </c>
    </row>
    <row r="214" spans="1:58" x14ac:dyDescent="0.25">
      <c r="A214" s="232">
        <v>40024</v>
      </c>
      <c r="B214" s="344">
        <v>6.23</v>
      </c>
      <c r="C214" s="368">
        <v>4.8899999999999997</v>
      </c>
      <c r="D214"/>
      <c r="E214"/>
      <c r="F214"/>
      <c r="G214"/>
      <c r="H214" s="344">
        <v>6.92</v>
      </c>
      <c r="I214" s="344">
        <v>1.75</v>
      </c>
      <c r="J214"/>
      <c r="K214"/>
      <c r="L214"/>
      <c r="M214"/>
      <c r="N214" s="346">
        <v>39</v>
      </c>
      <c r="O214"/>
      <c r="P214"/>
      <c r="Q214"/>
      <c r="R214" s="346">
        <v>0</v>
      </c>
      <c r="S214" s="345">
        <v>0.58099999999999996</v>
      </c>
      <c r="T214"/>
      <c r="U214"/>
      <c r="V214" s="345">
        <v>7.0999999999999994E-2</v>
      </c>
      <c r="W214" s="345">
        <v>0.191</v>
      </c>
      <c r="X214"/>
      <c r="Y214"/>
      <c r="Z214"/>
      <c r="AA214"/>
      <c r="AB214"/>
      <c r="AC214" s="344">
        <v>26.2</v>
      </c>
      <c r="AD214"/>
      <c r="AE214"/>
      <c r="AF214"/>
      <c r="AG214"/>
      <c r="AH214" s="347">
        <v>52.4</v>
      </c>
      <c r="AI214"/>
      <c r="AJ214" s="347">
        <v>22.9</v>
      </c>
      <c r="AK214"/>
      <c r="AL214" s="347">
        <v>7.1</v>
      </c>
      <c r="AM214" s="345">
        <v>6.3E-2</v>
      </c>
      <c r="AN214"/>
      <c r="AO214" s="347">
        <v>14.8</v>
      </c>
      <c r="AP214" s="344">
        <v>81.25</v>
      </c>
      <c r="AQ214" s="344">
        <v>1.22</v>
      </c>
      <c r="AR214"/>
      <c r="AS214"/>
      <c r="AT214"/>
      <c r="AU214"/>
      <c r="AV214" s="345">
        <v>15.24</v>
      </c>
      <c r="AW214" s="345">
        <v>12.436</v>
      </c>
      <c r="AX214"/>
      <c r="AY214"/>
      <c r="AZ214"/>
      <c r="BA214"/>
      <c r="BB214"/>
      <c r="BC214"/>
      <c r="BD214" s="344">
        <v>33.53</v>
      </c>
      <c r="BE214" s="344">
        <v>5.8</v>
      </c>
      <c r="BF214" s="344">
        <v>8.1</v>
      </c>
    </row>
    <row r="215" spans="1:58" x14ac:dyDescent="0.25">
      <c r="A215" s="232">
        <v>40025</v>
      </c>
      <c r="B215" s="344">
        <v>6.12</v>
      </c>
      <c r="C215" s="345">
        <v>4.75</v>
      </c>
      <c r="D215"/>
      <c r="E215"/>
      <c r="F215"/>
      <c r="G215"/>
      <c r="H215" s="344">
        <v>5.82</v>
      </c>
      <c r="I215" s="344">
        <v>1.45</v>
      </c>
      <c r="J215"/>
      <c r="K215"/>
      <c r="L215"/>
      <c r="M215"/>
      <c r="N215" s="346">
        <v>38</v>
      </c>
      <c r="O215"/>
      <c r="P215"/>
      <c r="Q215"/>
      <c r="R215" s="346">
        <v>0</v>
      </c>
      <c r="S215" s="345">
        <v>0.63100000000000001</v>
      </c>
      <c r="T215"/>
      <c r="U215"/>
      <c r="V215" s="345">
        <v>9.7000000000000003E-2</v>
      </c>
      <c r="W215" s="345">
        <v>0.622</v>
      </c>
      <c r="X215"/>
      <c r="Y215"/>
      <c r="Z215"/>
      <c r="AA215"/>
      <c r="AB215"/>
      <c r="AC215" s="344">
        <v>21.4</v>
      </c>
      <c r="AD215"/>
      <c r="AE215"/>
      <c r="AF215"/>
      <c r="AG215"/>
      <c r="AH215" s="347">
        <v>42.8</v>
      </c>
      <c r="AI215"/>
      <c r="AJ215" s="347">
        <v>22.4</v>
      </c>
      <c r="AK215"/>
      <c r="AL215" s="347">
        <v>5.8</v>
      </c>
      <c r="AM215" s="345">
        <v>9.2999999999999999E-2</v>
      </c>
      <c r="AN215"/>
      <c r="AO215" s="347">
        <v>16.2</v>
      </c>
      <c r="AP215" s="344">
        <v>81.59</v>
      </c>
      <c r="AQ215" s="344">
        <v>1.48</v>
      </c>
      <c r="AR215"/>
      <c r="AS215"/>
      <c r="AT215"/>
      <c r="AU215"/>
      <c r="AV215" s="345">
        <v>16.059999999999999</v>
      </c>
      <c r="AW215" s="345">
        <v>12.64</v>
      </c>
      <c r="AX215"/>
      <c r="AY215"/>
      <c r="AZ215"/>
      <c r="BA215"/>
      <c r="BB215"/>
      <c r="BC215"/>
      <c r="BD215" s="344">
        <v>33.950000000000003</v>
      </c>
      <c r="BE215" s="344">
        <v>6</v>
      </c>
      <c r="BF215" s="344">
        <v>8.4</v>
      </c>
    </row>
    <row r="216" spans="1:58" x14ac:dyDescent="0.25">
      <c r="A216" s="232">
        <v>40026</v>
      </c>
      <c r="B216" s="344">
        <v>6.6</v>
      </c>
      <c r="C216" s="345">
        <v>5</v>
      </c>
      <c r="D216"/>
      <c r="E216"/>
      <c r="F216"/>
      <c r="G216"/>
      <c r="H216" s="344">
        <v>7.28</v>
      </c>
      <c r="I216" s="344">
        <v>1.84</v>
      </c>
      <c r="J216"/>
      <c r="K216"/>
      <c r="L216"/>
      <c r="M216"/>
      <c r="N216" s="346">
        <v>33</v>
      </c>
      <c r="O216"/>
      <c r="P216"/>
      <c r="Q216"/>
      <c r="R216" s="346">
        <v>0</v>
      </c>
      <c r="S216" s="345">
        <v>0.60799999999999998</v>
      </c>
      <c r="T216"/>
      <c r="U216"/>
      <c r="V216" s="345">
        <v>0.06</v>
      </c>
      <c r="W216" s="345">
        <v>0.19800000000000001</v>
      </c>
      <c r="X216"/>
      <c r="Y216"/>
      <c r="Z216"/>
      <c r="AA216"/>
      <c r="AB216"/>
      <c r="AC216" s="344">
        <v>28</v>
      </c>
      <c r="AD216"/>
      <c r="AE216"/>
      <c r="AF216"/>
      <c r="AG216"/>
      <c r="AH216" s="347">
        <v>56</v>
      </c>
      <c r="AI216"/>
      <c r="AJ216" s="347">
        <v>22.6</v>
      </c>
      <c r="AK216"/>
      <c r="AL216" s="347">
        <v>7.5</v>
      </c>
      <c r="AM216" s="345">
        <v>0.14399999999999999</v>
      </c>
      <c r="AN216"/>
      <c r="AO216" s="347">
        <v>15.4</v>
      </c>
      <c r="AP216" s="344">
        <v>77.180000000000007</v>
      </c>
      <c r="AQ216" s="344">
        <v>0.77</v>
      </c>
      <c r="AR216"/>
      <c r="AS216"/>
      <c r="AT216"/>
      <c r="AU216"/>
      <c r="AV216" s="345">
        <v>13.36</v>
      </c>
      <c r="AW216" s="345">
        <v>13.4</v>
      </c>
      <c r="AX216"/>
      <c r="AY216"/>
      <c r="AZ216"/>
      <c r="BA216"/>
      <c r="BB216"/>
      <c r="BC216"/>
      <c r="BD216" s="344">
        <v>30.98</v>
      </c>
      <c r="BE216" s="344">
        <v>6</v>
      </c>
      <c r="BF216" s="344">
        <v>9</v>
      </c>
    </row>
    <row r="217" spans="1:58" x14ac:dyDescent="0.25">
      <c r="A217" s="232">
        <v>40027</v>
      </c>
      <c r="B217" s="344">
        <v>6.21</v>
      </c>
      <c r="C217" s="345">
        <v>5.01</v>
      </c>
      <c r="D217"/>
      <c r="E217"/>
      <c r="F217"/>
      <c r="G217"/>
      <c r="H217" s="344">
        <v>7.48</v>
      </c>
      <c r="I217" s="344">
        <v>1.97</v>
      </c>
      <c r="J217"/>
      <c r="K217"/>
      <c r="L217"/>
      <c r="M217"/>
      <c r="N217" s="346">
        <v>34</v>
      </c>
      <c r="O217"/>
      <c r="P217"/>
      <c r="Q217"/>
      <c r="R217" s="346">
        <v>0</v>
      </c>
      <c r="S217" s="345">
        <v>0.58799999999999997</v>
      </c>
      <c r="T217"/>
      <c r="U217"/>
      <c r="V217" s="345">
        <v>6.5000000000000002E-2</v>
      </c>
      <c r="W217" s="345">
        <v>0.17899999999999999</v>
      </c>
      <c r="X217"/>
      <c r="Y217"/>
      <c r="Z217"/>
      <c r="AA217"/>
      <c r="AB217"/>
      <c r="AC217" s="344">
        <v>27</v>
      </c>
      <c r="AD217"/>
      <c r="AE217"/>
      <c r="AF217"/>
      <c r="AG217"/>
      <c r="AH217" s="347">
        <v>54.1</v>
      </c>
      <c r="AI217"/>
      <c r="AJ217" s="347">
        <v>23.6</v>
      </c>
      <c r="AK217"/>
      <c r="AL217" s="347">
        <v>7.3</v>
      </c>
      <c r="AM217" s="345">
        <v>0.123</v>
      </c>
      <c r="AN217"/>
      <c r="AO217" s="347">
        <v>15.4</v>
      </c>
      <c r="AP217" s="344">
        <v>72.989999999999995</v>
      </c>
      <c r="AQ217" s="344">
        <v>0.79</v>
      </c>
      <c r="AR217"/>
      <c r="AS217"/>
      <c r="AT217"/>
      <c r="AU217"/>
      <c r="AV217" s="345">
        <v>12.91</v>
      </c>
      <c r="AW217" s="345">
        <v>11.99</v>
      </c>
      <c r="AX217"/>
      <c r="AY217"/>
      <c r="AZ217"/>
      <c r="BA217"/>
      <c r="BB217"/>
      <c r="BC217"/>
      <c r="BD217" s="344">
        <v>30.04</v>
      </c>
      <c r="BE217" s="344">
        <v>6</v>
      </c>
      <c r="BF217" s="344">
        <v>9</v>
      </c>
    </row>
    <row r="218" spans="1:58" x14ac:dyDescent="0.25">
      <c r="A218" s="232">
        <v>40028</v>
      </c>
      <c r="B218" s="405">
        <f t="shared" ref="B218" si="376">(B217+B219)/2</f>
        <v>6.1950000000000003</v>
      </c>
      <c r="C218" s="407">
        <f>(C217+C219)/2</f>
        <v>4.88</v>
      </c>
      <c r="D218"/>
      <c r="E218"/>
      <c r="F218"/>
      <c r="G218"/>
      <c r="H218" s="405">
        <f>(H217+H219)/2</f>
        <v>7.4600000000000009</v>
      </c>
      <c r="I218" s="344">
        <v>1.93</v>
      </c>
      <c r="J218"/>
      <c r="K218"/>
      <c r="L218"/>
      <c r="M218"/>
      <c r="N218" s="451">
        <f t="shared" ref="N218" si="377">(N217+N219)/2</f>
        <v>32.5</v>
      </c>
      <c r="O218"/>
      <c r="P218"/>
      <c r="Q218"/>
      <c r="R218" s="451">
        <f t="shared" ref="R218" si="378">(R217+R219)/2</f>
        <v>0</v>
      </c>
      <c r="S218" s="407">
        <f>(S217+S219)/2</f>
        <v>0.61250000000000004</v>
      </c>
      <c r="T218"/>
      <c r="U218"/>
      <c r="V218" s="407">
        <f t="shared" ref="V218:W218" si="379">(V217+V219)/2</f>
        <v>7.4500000000000011E-2</v>
      </c>
      <c r="W218" s="407">
        <f t="shared" si="379"/>
        <v>0.18099999999999999</v>
      </c>
      <c r="X218"/>
      <c r="Y218"/>
      <c r="Z218"/>
      <c r="AA218"/>
      <c r="AB218"/>
      <c r="AC218" s="405">
        <f t="shared" ref="AC218" si="380">(AC217+AC219)/2</f>
        <v>27.8</v>
      </c>
      <c r="AD218"/>
      <c r="AE218"/>
      <c r="AF218"/>
      <c r="AG218"/>
      <c r="AH218" s="406">
        <f t="shared" ref="AH218" si="381">(AH217+AH219)/2</f>
        <v>55.650000000000006</v>
      </c>
      <c r="AI218"/>
      <c r="AJ218" s="406">
        <f t="shared" ref="AJ218" si="382">(AJ217+AJ219)/2</f>
        <v>23.55</v>
      </c>
      <c r="AK218"/>
      <c r="AL218" s="406">
        <f t="shared" ref="AL218:AM218" si="383">(AL217+AL219)/2</f>
        <v>7</v>
      </c>
      <c r="AM218" s="407">
        <f t="shared" si="383"/>
        <v>0.1195</v>
      </c>
      <c r="AN218"/>
      <c r="AO218" s="406">
        <f t="shared" ref="AO218" si="384">(AO217+AO219)/2</f>
        <v>15.45</v>
      </c>
      <c r="AP218" s="344">
        <v>74.069999999999993</v>
      </c>
      <c r="AQ218" s="344">
        <v>0.9</v>
      </c>
      <c r="AR218"/>
      <c r="AS218"/>
      <c r="AT218"/>
      <c r="AU218"/>
      <c r="AV218" s="345">
        <v>12.837999999999999</v>
      </c>
      <c r="AW218" s="345">
        <v>11.87</v>
      </c>
      <c r="AX218"/>
      <c r="AY218"/>
      <c r="AZ218"/>
      <c r="BA218"/>
      <c r="BB218"/>
      <c r="BC218"/>
      <c r="BD218" s="405">
        <f>(BD217+BD219)/2</f>
        <v>30.074999999999999</v>
      </c>
      <c r="BE218" s="344">
        <v>6</v>
      </c>
      <c r="BF218" s="344">
        <v>9</v>
      </c>
    </row>
    <row r="219" spans="1:58" ht="15.75" thickBot="1" x14ac:dyDescent="0.3">
      <c r="A219" s="232">
        <v>40029</v>
      </c>
      <c r="B219" s="362">
        <v>6.18</v>
      </c>
      <c r="C219" s="365">
        <v>4.75</v>
      </c>
      <c r="D219"/>
      <c r="E219"/>
      <c r="F219"/>
      <c r="G219"/>
      <c r="H219" s="362">
        <v>7.44</v>
      </c>
      <c r="I219" s="362">
        <v>1.71</v>
      </c>
      <c r="J219"/>
      <c r="K219"/>
      <c r="L219"/>
      <c r="M219"/>
      <c r="N219" s="366">
        <v>31</v>
      </c>
      <c r="O219"/>
      <c r="P219"/>
      <c r="Q219"/>
      <c r="R219" s="366">
        <v>0</v>
      </c>
      <c r="S219" s="365">
        <v>0.63700000000000001</v>
      </c>
      <c r="T219"/>
      <c r="U219"/>
      <c r="V219" s="365">
        <v>8.4000000000000005E-2</v>
      </c>
      <c r="W219" s="365">
        <v>0.183</v>
      </c>
      <c r="X219"/>
      <c r="Y219"/>
      <c r="Z219"/>
      <c r="AA219"/>
      <c r="AB219"/>
      <c r="AC219" s="362">
        <v>28.6</v>
      </c>
      <c r="AD219"/>
      <c r="AE219"/>
      <c r="AF219"/>
      <c r="AG219"/>
      <c r="AH219" s="367">
        <v>57.2</v>
      </c>
      <c r="AI219"/>
      <c r="AJ219" s="367">
        <v>23.5</v>
      </c>
      <c r="AK219"/>
      <c r="AL219" s="367">
        <v>6.7</v>
      </c>
      <c r="AM219" s="365">
        <v>0.11600000000000001</v>
      </c>
      <c r="AN219"/>
      <c r="AO219" s="367">
        <v>15.5</v>
      </c>
      <c r="AP219" s="362">
        <v>85.07</v>
      </c>
      <c r="AQ219" s="362">
        <v>1.1499999999999999</v>
      </c>
      <c r="AR219"/>
      <c r="AS219"/>
      <c r="AT219"/>
      <c r="AU219"/>
      <c r="AV219" s="365">
        <v>14.288</v>
      </c>
      <c r="AW219" s="365">
        <v>13.494999999999999</v>
      </c>
      <c r="AX219"/>
      <c r="AY219"/>
      <c r="AZ219"/>
      <c r="BA219"/>
      <c r="BB219"/>
      <c r="BC219"/>
      <c r="BD219" s="362">
        <v>30.11</v>
      </c>
      <c r="BE219" s="362">
        <v>6</v>
      </c>
      <c r="BF219" s="362">
        <v>9</v>
      </c>
    </row>
    <row r="220" spans="1:58" x14ac:dyDescent="0.25">
      <c r="A220" s="232">
        <v>40030</v>
      </c>
      <c r="B220" s="372">
        <v>6.12</v>
      </c>
      <c r="C220" s="368">
        <v>4.7</v>
      </c>
      <c r="D220"/>
      <c r="E220"/>
      <c r="F220"/>
      <c r="G220"/>
      <c r="H220" s="372">
        <v>7.76</v>
      </c>
      <c r="I220" s="372">
        <v>1.74</v>
      </c>
      <c r="J220"/>
      <c r="K220"/>
      <c r="L220"/>
      <c r="M220"/>
      <c r="N220" s="373">
        <v>33</v>
      </c>
      <c r="O220"/>
      <c r="P220"/>
      <c r="Q220"/>
      <c r="R220" s="373">
        <v>0</v>
      </c>
      <c r="S220" s="368">
        <v>0.59699999999999998</v>
      </c>
      <c r="T220"/>
      <c r="U220"/>
      <c r="V220" s="368">
        <v>7.5999999999999998E-2</v>
      </c>
      <c r="W220" s="368">
        <v>0.154</v>
      </c>
      <c r="X220"/>
      <c r="Y220"/>
      <c r="Z220"/>
      <c r="AA220"/>
      <c r="AB220"/>
      <c r="AC220" s="372">
        <v>27.4</v>
      </c>
      <c r="AD220"/>
      <c r="AE220"/>
      <c r="AF220"/>
      <c r="AG220"/>
      <c r="AH220" s="374">
        <v>54.8</v>
      </c>
      <c r="AI220"/>
      <c r="AJ220" s="374">
        <v>23.9</v>
      </c>
      <c r="AK220"/>
      <c r="AL220" s="374">
        <v>6.4</v>
      </c>
      <c r="AM220" s="368">
        <v>9.1999999999999998E-2</v>
      </c>
      <c r="AN220"/>
      <c r="AO220" s="374">
        <v>15.5</v>
      </c>
      <c r="AP220" s="372">
        <v>86</v>
      </c>
      <c r="AQ220" s="372">
        <v>1.05</v>
      </c>
      <c r="AR220"/>
      <c r="AS220"/>
      <c r="AT220"/>
      <c r="AU220"/>
      <c r="AV220" s="368">
        <v>14.77</v>
      </c>
      <c r="AW220" s="368">
        <v>13.98</v>
      </c>
      <c r="AX220"/>
      <c r="AY220"/>
      <c r="AZ220"/>
      <c r="BA220"/>
      <c r="BB220"/>
      <c r="BC220"/>
      <c r="BD220" s="372">
        <v>29.7</v>
      </c>
      <c r="BE220" s="372">
        <v>6</v>
      </c>
      <c r="BF220" s="372">
        <v>8.8000000000000007</v>
      </c>
    </row>
    <row r="221" spans="1:58" x14ac:dyDescent="0.25">
      <c r="A221" s="232">
        <v>40031</v>
      </c>
      <c r="B221" s="344">
        <v>6.13</v>
      </c>
      <c r="C221" s="368">
        <v>4.74</v>
      </c>
      <c r="D221"/>
      <c r="E221"/>
      <c r="F221"/>
      <c r="G221"/>
      <c r="H221" s="344">
        <v>7.7</v>
      </c>
      <c r="I221" s="344">
        <v>1.83</v>
      </c>
      <c r="J221"/>
      <c r="K221"/>
      <c r="L221"/>
      <c r="M221"/>
      <c r="N221" s="346">
        <v>29</v>
      </c>
      <c r="O221"/>
      <c r="P221"/>
      <c r="Q221"/>
      <c r="R221" s="346">
        <v>0</v>
      </c>
      <c r="S221" s="345">
        <v>0.57599999999999996</v>
      </c>
      <c r="T221"/>
      <c r="U221"/>
      <c r="V221" s="345">
        <v>0.06</v>
      </c>
      <c r="W221" s="345">
        <v>0.14699999999999999</v>
      </c>
      <c r="X221"/>
      <c r="Y221"/>
      <c r="Z221"/>
      <c r="AA221"/>
      <c r="AB221"/>
      <c r="AC221" s="344">
        <v>26.8</v>
      </c>
      <c r="AD221"/>
      <c r="AE221"/>
      <c r="AF221"/>
      <c r="AG221"/>
      <c r="AH221" s="347">
        <v>53.8</v>
      </c>
      <c r="AI221"/>
      <c r="AJ221" s="347">
        <v>24.8</v>
      </c>
      <c r="AK221"/>
      <c r="AL221" s="347">
        <v>7.6</v>
      </c>
      <c r="AM221" s="345">
        <v>7.0999999999999994E-2</v>
      </c>
      <c r="AN221"/>
      <c r="AO221" s="347">
        <v>17.600000000000001</v>
      </c>
      <c r="AP221" s="344">
        <v>81.59</v>
      </c>
      <c r="AQ221" s="344">
        <v>0.96</v>
      </c>
      <c r="AR221"/>
      <c r="AS221"/>
      <c r="AT221"/>
      <c r="AU221"/>
      <c r="AV221" s="345">
        <v>14.17</v>
      </c>
      <c r="AW221" s="345">
        <v>13.28</v>
      </c>
      <c r="AX221"/>
      <c r="AY221"/>
      <c r="AZ221"/>
      <c r="BA221"/>
      <c r="BB221"/>
      <c r="BC221"/>
      <c r="BD221" s="344">
        <v>29.11</v>
      </c>
      <c r="BE221" s="344">
        <v>6.2</v>
      </c>
      <c r="BF221" s="344">
        <v>8.8000000000000007</v>
      </c>
    </row>
    <row r="222" spans="1:58" x14ac:dyDescent="0.25">
      <c r="A222" s="232">
        <v>40032</v>
      </c>
      <c r="B222" s="344">
        <v>6.03</v>
      </c>
      <c r="C222" s="345">
        <v>4.99</v>
      </c>
      <c r="D222"/>
      <c r="E222"/>
      <c r="F222"/>
      <c r="G222"/>
      <c r="H222" s="344">
        <v>7.86</v>
      </c>
      <c r="I222" s="344">
        <v>1.9</v>
      </c>
      <c r="J222"/>
      <c r="K222"/>
      <c r="L222"/>
      <c r="M222"/>
      <c r="N222" s="346">
        <v>30</v>
      </c>
      <c r="O222"/>
      <c r="P222"/>
      <c r="Q222"/>
      <c r="R222" s="346">
        <v>0</v>
      </c>
      <c r="S222" s="345">
        <v>0.59599999999999997</v>
      </c>
      <c r="T222"/>
      <c r="U222"/>
      <c r="V222" s="345">
        <v>7.4999999999999997E-2</v>
      </c>
      <c r="W222" s="345">
        <v>0.152</v>
      </c>
      <c r="X222"/>
      <c r="Y222"/>
      <c r="Z222"/>
      <c r="AA222"/>
      <c r="AB222"/>
      <c r="AC222" s="344">
        <v>27.5</v>
      </c>
      <c r="AD222"/>
      <c r="AE222"/>
      <c r="AF222"/>
      <c r="AG222"/>
      <c r="AH222" s="347">
        <v>55.1</v>
      </c>
      <c r="AI222"/>
      <c r="AJ222" s="347">
        <v>21.8</v>
      </c>
      <c r="AK222"/>
      <c r="AL222" s="347">
        <v>7.4</v>
      </c>
      <c r="AM222" s="345">
        <v>6.8000000000000005E-2</v>
      </c>
      <c r="AN222"/>
      <c r="AO222" s="347">
        <v>18</v>
      </c>
      <c r="AP222" s="344">
        <v>81.78</v>
      </c>
      <c r="AQ222" s="344">
        <v>0.96</v>
      </c>
      <c r="AR222"/>
      <c r="AS222"/>
      <c r="AT222"/>
      <c r="AU222"/>
      <c r="AV222" s="345">
        <v>13.832000000000001</v>
      </c>
      <c r="AW222" s="345">
        <v>12.961</v>
      </c>
      <c r="AX222"/>
      <c r="AY222"/>
      <c r="AZ222"/>
      <c r="BA222"/>
      <c r="BB222"/>
      <c r="BC222"/>
      <c r="BD222" s="344">
        <v>27.7</v>
      </c>
      <c r="BE222" s="344">
        <v>6.2</v>
      </c>
      <c r="BF222" s="344">
        <v>8.8000000000000007</v>
      </c>
    </row>
    <row r="223" spans="1:58" x14ac:dyDescent="0.25">
      <c r="A223" s="232">
        <v>40033</v>
      </c>
      <c r="B223" s="344">
        <v>6.06</v>
      </c>
      <c r="C223" s="345">
        <v>4.82</v>
      </c>
      <c r="D223"/>
      <c r="E223"/>
      <c r="F223"/>
      <c r="G223"/>
      <c r="H223" s="344">
        <v>6.45</v>
      </c>
      <c r="I223" s="344">
        <v>1.89</v>
      </c>
      <c r="J223"/>
      <c r="K223"/>
      <c r="L223"/>
      <c r="M223"/>
      <c r="N223" s="346">
        <v>31</v>
      </c>
      <c r="O223"/>
      <c r="P223"/>
      <c r="Q223"/>
      <c r="R223" s="346">
        <v>0</v>
      </c>
      <c r="S223" s="345">
        <v>0.57699999999999996</v>
      </c>
      <c r="T223"/>
      <c r="U223"/>
      <c r="V223" s="345">
        <v>8.3000000000000004E-2</v>
      </c>
      <c r="W223" s="345">
        <v>0.17899999999999999</v>
      </c>
      <c r="X223"/>
      <c r="Y223"/>
      <c r="Z223"/>
      <c r="AA223"/>
      <c r="AB223"/>
      <c r="AC223" s="344">
        <v>28.1</v>
      </c>
      <c r="AD223"/>
      <c r="AE223"/>
      <c r="AF223"/>
      <c r="AG223"/>
      <c r="AH223" s="347">
        <v>56.2</v>
      </c>
      <c r="AI223"/>
      <c r="AJ223" s="347">
        <v>22.2</v>
      </c>
      <c r="AK223"/>
      <c r="AL223" s="347">
        <v>6.4</v>
      </c>
      <c r="AM223" s="345">
        <v>9.5000000000000001E-2</v>
      </c>
      <c r="AN223"/>
      <c r="AO223" s="347">
        <v>18.100000000000001</v>
      </c>
      <c r="AP223" s="344">
        <v>87.03</v>
      </c>
      <c r="AQ223" s="344">
        <v>1.01</v>
      </c>
      <c r="AR223"/>
      <c r="AS223"/>
      <c r="AT223"/>
      <c r="AU223"/>
      <c r="AV223" s="345">
        <v>14.429</v>
      </c>
      <c r="AW223" s="345">
        <v>13.64</v>
      </c>
      <c r="AX223"/>
      <c r="AY223"/>
      <c r="AZ223"/>
      <c r="BA223"/>
      <c r="BB223"/>
      <c r="BC223"/>
      <c r="BD223" s="344">
        <v>27.99</v>
      </c>
      <c r="BE223" s="344">
        <v>6.5</v>
      </c>
      <c r="BF223" s="344">
        <v>8.8000000000000007</v>
      </c>
    </row>
    <row r="224" spans="1:58" x14ac:dyDescent="0.25">
      <c r="A224" s="232">
        <v>40034</v>
      </c>
      <c r="B224" s="344">
        <v>6.12</v>
      </c>
      <c r="C224" s="345">
        <v>4.8899999999999997</v>
      </c>
      <c r="D224"/>
      <c r="E224"/>
      <c r="F224"/>
      <c r="G224"/>
      <c r="H224" s="344">
        <v>7.67</v>
      </c>
      <c r="I224" s="344">
        <v>1.98</v>
      </c>
      <c r="J224"/>
      <c r="K224"/>
      <c r="L224"/>
      <c r="M224"/>
      <c r="N224" s="346">
        <v>25</v>
      </c>
      <c r="O224"/>
      <c r="P224"/>
      <c r="Q224"/>
      <c r="R224" s="346">
        <v>0</v>
      </c>
      <c r="S224" s="345">
        <v>0.55100000000000005</v>
      </c>
      <c r="T224"/>
      <c r="U224"/>
      <c r="V224" s="345">
        <v>0.10100000000000001</v>
      </c>
      <c r="W224" s="345">
        <v>0.33700000000000002</v>
      </c>
      <c r="X224"/>
      <c r="Y224"/>
      <c r="Z224"/>
      <c r="AA224"/>
      <c r="AB224"/>
      <c r="AC224" s="344">
        <v>27.7</v>
      </c>
      <c r="AD224"/>
      <c r="AE224"/>
      <c r="AF224"/>
      <c r="AG224"/>
      <c r="AH224" s="347">
        <v>55.4</v>
      </c>
      <c r="AI224"/>
      <c r="AJ224" s="347">
        <v>22.3</v>
      </c>
      <c r="AK224"/>
      <c r="AL224" s="347">
        <v>6.7</v>
      </c>
      <c r="AM224" s="407">
        <f>(AM222+AM223)/2</f>
        <v>8.1500000000000003E-2</v>
      </c>
      <c r="AN224"/>
      <c r="AO224" s="347">
        <v>18.100000000000001</v>
      </c>
      <c r="AP224" s="344">
        <v>79.38</v>
      </c>
      <c r="AQ224" s="344">
        <v>0.94</v>
      </c>
      <c r="AR224"/>
      <c r="AS224"/>
      <c r="AT224"/>
      <c r="AU224"/>
      <c r="AV224" s="345">
        <v>13.27</v>
      </c>
      <c r="AW224" s="345">
        <v>12.36</v>
      </c>
      <c r="AX224"/>
      <c r="AY224"/>
      <c r="AZ224"/>
      <c r="BA224"/>
      <c r="BB224"/>
      <c r="BC224"/>
      <c r="BD224" s="344">
        <v>27.03</v>
      </c>
      <c r="BE224" s="344">
        <v>6.5</v>
      </c>
      <c r="BF224" s="344">
        <v>8.8000000000000007</v>
      </c>
    </row>
    <row r="225" spans="1:58" x14ac:dyDescent="0.25">
      <c r="A225" s="232">
        <v>40035</v>
      </c>
      <c r="B225" s="405">
        <f t="shared" ref="B225:C225" si="385">(B224+B226)/2</f>
        <v>5.875</v>
      </c>
      <c r="C225" s="407">
        <f t="shared" si="385"/>
        <v>4.8650000000000002</v>
      </c>
      <c r="D225"/>
      <c r="E225"/>
      <c r="F225"/>
      <c r="G225"/>
      <c r="H225" s="405">
        <f t="shared" ref="H225:I225" si="386">(H224+H226)/2</f>
        <v>7.5649999999999995</v>
      </c>
      <c r="I225" s="405">
        <f t="shared" si="386"/>
        <v>1.9949999999999999</v>
      </c>
      <c r="J225"/>
      <c r="K225"/>
      <c r="L225"/>
      <c r="M225"/>
      <c r="N225" s="451">
        <f t="shared" ref="N225" si="387">(N224+N226)/2</f>
        <v>26.5</v>
      </c>
      <c r="O225"/>
      <c r="P225"/>
      <c r="Q225"/>
      <c r="R225" s="451">
        <f t="shared" ref="R225:S225" si="388">(R224+R226)/2</f>
        <v>0</v>
      </c>
      <c r="S225" s="407">
        <f t="shared" si="388"/>
        <v>0.55699999999999994</v>
      </c>
      <c r="T225"/>
      <c r="U225"/>
      <c r="V225" s="407">
        <f t="shared" ref="V225:W225" si="389">(V224+V226)/2</f>
        <v>8.4000000000000005E-2</v>
      </c>
      <c r="W225" s="407">
        <f t="shared" si="389"/>
        <v>0.2475</v>
      </c>
      <c r="X225"/>
      <c r="Y225"/>
      <c r="Z225"/>
      <c r="AA225"/>
      <c r="AB225"/>
      <c r="AC225" s="405">
        <f t="shared" ref="AC225" si="390">(AC224+AC226)/2</f>
        <v>27.65</v>
      </c>
      <c r="AD225"/>
      <c r="AE225"/>
      <c r="AF225"/>
      <c r="AG225"/>
      <c r="AH225" s="406">
        <f t="shared" ref="AH225" si="391">(AH224+AH226)/2</f>
        <v>55.349999999999994</v>
      </c>
      <c r="AI225"/>
      <c r="AJ225" s="406">
        <f t="shared" ref="AJ225" si="392">(AJ224+AJ226)/2</f>
        <v>22.450000000000003</v>
      </c>
      <c r="AK225"/>
      <c r="AL225" s="406">
        <f t="shared" ref="AL225" si="393">(AL224+AL226)/2</f>
        <v>6.95</v>
      </c>
      <c r="AM225" s="407">
        <f>(AM223+AM224)/2</f>
        <v>8.8249999999999995E-2</v>
      </c>
      <c r="AN225"/>
      <c r="AO225" s="406">
        <f t="shared" ref="AO225:AQ225" si="394">(AO224+AO226)/2</f>
        <v>18.05</v>
      </c>
      <c r="AP225" s="405">
        <f t="shared" si="394"/>
        <v>78.28</v>
      </c>
      <c r="AQ225" s="407">
        <f t="shared" si="394"/>
        <v>0.91500000000000004</v>
      </c>
      <c r="AR225"/>
      <c r="AS225"/>
      <c r="AT225"/>
      <c r="AU225"/>
      <c r="AV225" s="368">
        <f>(AV223+AV224)/2</f>
        <v>13.849499999999999</v>
      </c>
      <c r="AW225" s="368">
        <f>(AW223+AW224)/2</f>
        <v>13</v>
      </c>
      <c r="AX225"/>
      <c r="AY225"/>
      <c r="AZ225"/>
      <c r="BA225"/>
      <c r="BB225"/>
      <c r="BC225"/>
      <c r="BD225" s="405">
        <f t="shared" ref="BD225:BF225" si="395">(BD224+BD226)/2</f>
        <v>28.07</v>
      </c>
      <c r="BE225" s="405">
        <f t="shared" si="395"/>
        <v>6.5</v>
      </c>
      <c r="BF225" s="405">
        <f t="shared" si="395"/>
        <v>8.8000000000000007</v>
      </c>
    </row>
    <row r="226" spans="1:58" x14ac:dyDescent="0.25">
      <c r="A226" s="232">
        <v>40036</v>
      </c>
      <c r="B226" s="344">
        <v>5.63</v>
      </c>
      <c r="C226" s="345">
        <v>4.84</v>
      </c>
      <c r="D226"/>
      <c r="E226"/>
      <c r="F226"/>
      <c r="G226"/>
      <c r="H226" s="344">
        <v>7.46</v>
      </c>
      <c r="I226" s="344">
        <v>2.0099999999999998</v>
      </c>
      <c r="J226"/>
      <c r="K226"/>
      <c r="L226"/>
      <c r="M226"/>
      <c r="N226" s="346">
        <v>28</v>
      </c>
      <c r="O226"/>
      <c r="P226"/>
      <c r="Q226"/>
      <c r="R226" s="346">
        <v>0</v>
      </c>
      <c r="S226" s="345">
        <v>0.56299999999999994</v>
      </c>
      <c r="T226"/>
      <c r="U226"/>
      <c r="V226" s="345">
        <v>6.7000000000000004E-2</v>
      </c>
      <c r="W226" s="345">
        <v>0.158</v>
      </c>
      <c r="X226"/>
      <c r="Y226"/>
      <c r="Z226"/>
      <c r="AA226"/>
      <c r="AB226"/>
      <c r="AC226" s="344">
        <v>27.6</v>
      </c>
      <c r="AD226"/>
      <c r="AE226"/>
      <c r="AF226"/>
      <c r="AG226"/>
      <c r="AH226" s="347">
        <v>55.3</v>
      </c>
      <c r="AI226"/>
      <c r="AJ226" s="347">
        <v>22.6</v>
      </c>
      <c r="AK226"/>
      <c r="AL226" s="347">
        <v>7.2</v>
      </c>
      <c r="AM226" s="345">
        <v>7.0000000000000007E-2</v>
      </c>
      <c r="AN226"/>
      <c r="AO226" s="347">
        <v>18</v>
      </c>
      <c r="AP226" s="344">
        <v>77.180000000000007</v>
      </c>
      <c r="AQ226" s="344">
        <v>0.89</v>
      </c>
      <c r="AR226"/>
      <c r="AS226"/>
      <c r="AT226"/>
      <c r="AU226"/>
      <c r="AV226" s="345">
        <v>12.96</v>
      </c>
      <c r="AW226" s="345">
        <v>12.09</v>
      </c>
      <c r="AX226"/>
      <c r="AY226"/>
      <c r="AZ226"/>
      <c r="BA226"/>
      <c r="BB226"/>
      <c r="BC226"/>
      <c r="BD226" s="344">
        <v>29.11</v>
      </c>
      <c r="BE226" s="344">
        <v>6.5</v>
      </c>
      <c r="BF226" s="344">
        <v>8.8000000000000007</v>
      </c>
    </row>
    <row r="227" spans="1:58" x14ac:dyDescent="0.25">
      <c r="A227" s="232">
        <v>40037</v>
      </c>
      <c r="B227" s="344">
        <v>6.05</v>
      </c>
      <c r="C227" s="345">
        <v>4.66</v>
      </c>
      <c r="D227"/>
      <c r="E227"/>
      <c r="F227"/>
      <c r="G227"/>
      <c r="H227" s="344">
        <v>7.19</v>
      </c>
      <c r="I227" s="344">
        <v>1.85</v>
      </c>
      <c r="J227"/>
      <c r="K227"/>
      <c r="L227"/>
      <c r="M227"/>
      <c r="N227" s="346">
        <v>26</v>
      </c>
      <c r="O227"/>
      <c r="P227"/>
      <c r="Q227"/>
      <c r="R227" s="346">
        <v>0</v>
      </c>
      <c r="S227" s="345">
        <v>0.53800000000000003</v>
      </c>
      <c r="T227"/>
      <c r="U227"/>
      <c r="V227" s="345">
        <v>6.7000000000000004E-2</v>
      </c>
      <c r="W227" s="345">
        <v>0.44400000000000001</v>
      </c>
      <c r="X227"/>
      <c r="Y227"/>
      <c r="Z227"/>
      <c r="AA227"/>
      <c r="AB227"/>
      <c r="AC227" s="344">
        <v>27.8</v>
      </c>
      <c r="AD227"/>
      <c r="AE227"/>
      <c r="AF227"/>
      <c r="AG227"/>
      <c r="AH227" s="347">
        <v>55.7</v>
      </c>
      <c r="AI227"/>
      <c r="AJ227" s="347">
        <v>24.4</v>
      </c>
      <c r="AK227"/>
      <c r="AL227" s="347">
        <v>7.1</v>
      </c>
      <c r="AM227" s="345">
        <v>7.4999999999999997E-2</v>
      </c>
      <c r="AN227"/>
      <c r="AO227" s="347">
        <v>16.899999999999999</v>
      </c>
      <c r="AP227" s="344">
        <v>87.19</v>
      </c>
      <c r="AQ227" s="344">
        <v>1.1200000000000001</v>
      </c>
      <c r="AR227"/>
      <c r="AS227"/>
      <c r="AT227"/>
      <c r="AU227"/>
      <c r="AV227" s="345">
        <v>14.682</v>
      </c>
      <c r="AW227" s="345">
        <v>13.321999999999999</v>
      </c>
      <c r="AX227"/>
      <c r="AY227"/>
      <c r="AZ227"/>
      <c r="BA227"/>
      <c r="BB227"/>
      <c r="BC227"/>
      <c r="BD227" s="344">
        <v>29.34</v>
      </c>
      <c r="BE227" s="344">
        <v>6.5</v>
      </c>
      <c r="BF227" s="344">
        <v>8.8000000000000007</v>
      </c>
    </row>
    <row r="228" spans="1:58" x14ac:dyDescent="0.25">
      <c r="A228" s="232">
        <v>40038</v>
      </c>
      <c r="B228" s="344">
        <v>6</v>
      </c>
      <c r="C228" s="368">
        <v>4.74</v>
      </c>
      <c r="D228"/>
      <c r="E228"/>
      <c r="F228"/>
      <c r="G228"/>
      <c r="H228" s="344">
        <v>8.01</v>
      </c>
      <c r="I228" s="344">
        <v>1.86</v>
      </c>
      <c r="J228"/>
      <c r="K228"/>
      <c r="L228"/>
      <c r="M228"/>
      <c r="N228" s="346">
        <v>22</v>
      </c>
      <c r="O228"/>
      <c r="P228"/>
      <c r="Q228"/>
      <c r="R228" s="346">
        <v>0</v>
      </c>
      <c r="S228" s="345">
        <v>0.55400000000000005</v>
      </c>
      <c r="T228"/>
      <c r="U228"/>
      <c r="V228" s="345">
        <v>7.9000000000000001E-2</v>
      </c>
      <c r="W228" s="345">
        <v>0.17599999999999999</v>
      </c>
      <c r="X228"/>
      <c r="Y228"/>
      <c r="Z228"/>
      <c r="AA228"/>
      <c r="AB228"/>
      <c r="AC228" s="344">
        <v>28.1</v>
      </c>
      <c r="AD228"/>
      <c r="AE228"/>
      <c r="AF228"/>
      <c r="AG228"/>
      <c r="AH228" s="347">
        <v>56.2</v>
      </c>
      <c r="AI228"/>
      <c r="AJ228" s="347">
        <v>23.6</v>
      </c>
      <c r="AK228"/>
      <c r="AL228" s="347">
        <v>6.9</v>
      </c>
      <c r="AM228" s="345">
        <v>6.8000000000000005E-2</v>
      </c>
      <c r="AN228"/>
      <c r="AO228" s="347">
        <v>16.899999999999999</v>
      </c>
      <c r="AP228" s="344">
        <v>82.62</v>
      </c>
      <c r="AQ228" s="344">
        <v>1.04</v>
      </c>
      <c r="AR228"/>
      <c r="AS228"/>
      <c r="AT228"/>
      <c r="AU228"/>
      <c r="AV228" s="368">
        <v>13.807</v>
      </c>
      <c r="AW228" s="368">
        <v>12.925000000000001</v>
      </c>
      <c r="AX228"/>
      <c r="AY228"/>
      <c r="AZ228"/>
      <c r="BA228"/>
      <c r="BB228"/>
      <c r="BC228"/>
      <c r="BD228" s="344">
        <v>29.67</v>
      </c>
      <c r="BE228" s="344">
        <v>6.5</v>
      </c>
      <c r="BF228" s="344">
        <v>8.6</v>
      </c>
    </row>
    <row r="229" spans="1:58" x14ac:dyDescent="0.25">
      <c r="A229" s="232">
        <v>40039</v>
      </c>
      <c r="B229" s="344">
        <v>6.07</v>
      </c>
      <c r="C229" s="345">
        <v>4.7699999999999996</v>
      </c>
      <c r="D229"/>
      <c r="E229"/>
      <c r="F229"/>
      <c r="G229"/>
      <c r="H229" s="344">
        <v>7.6</v>
      </c>
      <c r="I229" s="344">
        <v>1.77</v>
      </c>
      <c r="J229"/>
      <c r="K229"/>
      <c r="L229"/>
      <c r="M229"/>
      <c r="N229" s="346">
        <v>31</v>
      </c>
      <c r="O229"/>
      <c r="P229"/>
      <c r="Q229"/>
      <c r="R229" s="346">
        <v>0</v>
      </c>
      <c r="S229" s="345">
        <v>0.54200000000000004</v>
      </c>
      <c r="T229"/>
      <c r="U229"/>
      <c r="V229" s="345">
        <v>9.1999999999999998E-2</v>
      </c>
      <c r="W229" s="345">
        <v>0.157</v>
      </c>
      <c r="X229"/>
      <c r="Y229"/>
      <c r="Z229"/>
      <c r="AA229"/>
      <c r="AB229"/>
      <c r="AC229" s="344">
        <v>27.4</v>
      </c>
      <c r="AD229"/>
      <c r="AE229"/>
      <c r="AF229"/>
      <c r="AG229"/>
      <c r="AH229" s="347">
        <v>54.8</v>
      </c>
      <c r="AI229"/>
      <c r="AJ229" s="347">
        <v>24.5</v>
      </c>
      <c r="AK229"/>
      <c r="AL229" s="347">
        <v>7.4</v>
      </c>
      <c r="AM229" s="345">
        <v>8.4000000000000005E-2</v>
      </c>
      <c r="AN229"/>
      <c r="AO229" s="347">
        <v>17</v>
      </c>
      <c r="AP229" s="344">
        <v>76.430000000000007</v>
      </c>
      <c r="AQ229" s="344">
        <v>0.92</v>
      </c>
      <c r="AR229"/>
      <c r="AS229"/>
      <c r="AT229"/>
      <c r="AU229"/>
      <c r="AV229" s="345">
        <v>13.321</v>
      </c>
      <c r="AW229" s="345">
        <v>12.894</v>
      </c>
      <c r="AX229"/>
      <c r="AY229"/>
      <c r="AZ229"/>
      <c r="BA229"/>
      <c r="BB229"/>
      <c r="BC229"/>
      <c r="BD229" s="344">
        <v>29.86</v>
      </c>
      <c r="BE229" s="344">
        <v>6.5</v>
      </c>
      <c r="BF229" s="344">
        <v>8.6</v>
      </c>
    </row>
    <row r="230" spans="1:58" x14ac:dyDescent="0.25">
      <c r="A230" s="232">
        <v>40040</v>
      </c>
      <c r="B230" s="344">
        <v>6.03</v>
      </c>
      <c r="C230" s="345">
        <v>4.7699999999999996</v>
      </c>
      <c r="D230"/>
      <c r="E230"/>
      <c r="F230"/>
      <c r="G230"/>
      <c r="H230" s="344">
        <v>7.8</v>
      </c>
      <c r="I230" s="344">
        <v>1.74</v>
      </c>
      <c r="J230"/>
      <c r="K230"/>
      <c r="L230"/>
      <c r="M230"/>
      <c r="N230" s="346">
        <v>31</v>
      </c>
      <c r="O230"/>
      <c r="P230"/>
      <c r="Q230"/>
      <c r="R230" s="346">
        <v>0</v>
      </c>
      <c r="S230" s="345">
        <v>0.57599999999999996</v>
      </c>
      <c r="T230"/>
      <c r="U230"/>
      <c r="V230" s="345">
        <v>0.10199999999999999</v>
      </c>
      <c r="W230" s="345">
        <v>0.308</v>
      </c>
      <c r="X230"/>
      <c r="Y230"/>
      <c r="Z230"/>
      <c r="AA230"/>
      <c r="AB230"/>
      <c r="AC230" s="344">
        <v>28.2</v>
      </c>
      <c r="AD230"/>
      <c r="AE230"/>
      <c r="AF230"/>
      <c r="AG230"/>
      <c r="AH230" s="347">
        <v>56.4</v>
      </c>
      <c r="AI230"/>
      <c r="AJ230" s="347">
        <v>23.4</v>
      </c>
      <c r="AK230"/>
      <c r="AL230" s="347">
        <v>6.9</v>
      </c>
      <c r="AM230" s="345">
        <v>0.124</v>
      </c>
      <c r="AN230"/>
      <c r="AO230" s="347">
        <v>16.899999999999999</v>
      </c>
      <c r="AP230" s="344">
        <v>85.73</v>
      </c>
      <c r="AQ230" s="344">
        <v>1.26</v>
      </c>
      <c r="AR230"/>
      <c r="AS230"/>
      <c r="AT230"/>
      <c r="AU230"/>
      <c r="AV230" s="345">
        <v>14.667999999999999</v>
      </c>
      <c r="AW230" s="345">
        <v>12.958</v>
      </c>
      <c r="AX230"/>
      <c r="AY230"/>
      <c r="AZ230"/>
      <c r="BA230"/>
      <c r="BB230"/>
      <c r="BC230"/>
      <c r="BD230" s="344">
        <v>29.63</v>
      </c>
      <c r="BE230" s="344">
        <v>6.5</v>
      </c>
      <c r="BF230" s="344">
        <v>8.6</v>
      </c>
    </row>
    <row r="231" spans="1:58" x14ac:dyDescent="0.25">
      <c r="A231" s="232">
        <v>40041</v>
      </c>
      <c r="B231" s="344">
        <v>5.98</v>
      </c>
      <c r="C231" s="345">
        <v>4.74</v>
      </c>
      <c r="D231"/>
      <c r="E231"/>
      <c r="F231"/>
      <c r="G231"/>
      <c r="H231" s="344">
        <v>7.79</v>
      </c>
      <c r="I231" s="344">
        <v>1.84</v>
      </c>
      <c r="J231"/>
      <c r="K231"/>
      <c r="L231"/>
      <c r="M231"/>
      <c r="N231" s="346">
        <v>28</v>
      </c>
      <c r="O231"/>
      <c r="P231"/>
      <c r="Q231"/>
      <c r="R231" s="346">
        <v>0</v>
      </c>
      <c r="S231" s="407">
        <f>(S229+S230)/2</f>
        <v>0.55899999999999994</v>
      </c>
      <c r="T231"/>
      <c r="U231"/>
      <c r="V231" s="345">
        <v>0.107</v>
      </c>
      <c r="W231" s="345">
        <v>0.29199999999999998</v>
      </c>
      <c r="X231"/>
      <c r="Y231"/>
      <c r="Z231"/>
      <c r="AA231"/>
      <c r="AB231"/>
      <c r="AC231" s="344">
        <v>26.2</v>
      </c>
      <c r="AD231"/>
      <c r="AE231"/>
      <c r="AF231"/>
      <c r="AG231"/>
      <c r="AH231" s="347">
        <v>52.4</v>
      </c>
      <c r="AI231"/>
      <c r="AJ231" s="347">
        <v>25.1</v>
      </c>
      <c r="AK231"/>
      <c r="AL231" s="347">
        <v>6.7</v>
      </c>
      <c r="AM231" s="345">
        <v>0.11700000000000001</v>
      </c>
      <c r="AN231"/>
      <c r="AO231" s="347">
        <v>17</v>
      </c>
      <c r="AP231" s="344">
        <v>81.92</v>
      </c>
      <c r="AQ231" s="344">
        <v>1.03</v>
      </c>
      <c r="AR231"/>
      <c r="AS231"/>
      <c r="AT231"/>
      <c r="AU231"/>
      <c r="AV231" s="345">
        <v>13.54</v>
      </c>
      <c r="AW231" s="345">
        <v>12.96</v>
      </c>
      <c r="AX231"/>
      <c r="AY231"/>
      <c r="AZ231"/>
      <c r="BA231"/>
      <c r="BB231"/>
      <c r="BC231"/>
      <c r="BD231" s="344">
        <v>28.79</v>
      </c>
      <c r="BE231" s="344">
        <v>6.5</v>
      </c>
      <c r="BF231" s="344">
        <v>8.6</v>
      </c>
    </row>
    <row r="232" spans="1:58" x14ac:dyDescent="0.25">
      <c r="A232" s="232">
        <v>40042</v>
      </c>
      <c r="B232" s="405">
        <f t="shared" ref="B232" si="396">(B231+B233)/2</f>
        <v>5.91</v>
      </c>
      <c r="C232" s="407">
        <f>(C231+C233)/2</f>
        <v>4.74</v>
      </c>
      <c r="D232"/>
      <c r="E232"/>
      <c r="F232"/>
      <c r="G232"/>
      <c r="H232" s="405">
        <f>(H231+H233)/2</f>
        <v>7.8849999999999998</v>
      </c>
      <c r="I232" s="344">
        <v>1.84</v>
      </c>
      <c r="J232"/>
      <c r="K232"/>
      <c r="L232"/>
      <c r="M232"/>
      <c r="N232" s="451">
        <f t="shared" ref="N232" si="397">(N231+N233)/2</f>
        <v>30.5</v>
      </c>
      <c r="O232"/>
      <c r="P232"/>
      <c r="Q232"/>
      <c r="R232" s="451">
        <f t="shared" ref="R232" si="398">(R231+R233)/2</f>
        <v>0</v>
      </c>
      <c r="S232" s="407">
        <f>(S230+S231)/2</f>
        <v>0.56749999999999989</v>
      </c>
      <c r="T232"/>
      <c r="U232"/>
      <c r="V232" s="407">
        <f t="shared" ref="V232:W232" si="399">(V231+V233)/2</f>
        <v>8.7499999999999994E-2</v>
      </c>
      <c r="W232" s="407">
        <f t="shared" si="399"/>
        <v>0.245</v>
      </c>
      <c r="X232"/>
      <c r="Y232"/>
      <c r="Z232"/>
      <c r="AA232"/>
      <c r="AB232"/>
      <c r="AC232" s="405">
        <f t="shared" ref="AC232" si="400">(AC231+AC233)/2</f>
        <v>27.45</v>
      </c>
      <c r="AD232"/>
      <c r="AE232"/>
      <c r="AF232"/>
      <c r="AG232"/>
      <c r="AH232" s="406">
        <f t="shared" ref="AH232" si="401">(AH231+AH233)/2</f>
        <v>54.9</v>
      </c>
      <c r="AI232"/>
      <c r="AJ232" s="406">
        <f t="shared" ref="AJ232" si="402">(AJ231+AJ233)/2</f>
        <v>23.85</v>
      </c>
      <c r="AK232"/>
      <c r="AL232" s="406">
        <f t="shared" ref="AL232:AM232" si="403">(AL231+AL233)/2</f>
        <v>7.0500000000000007</v>
      </c>
      <c r="AM232" s="407">
        <f t="shared" si="403"/>
        <v>9.2499999999999999E-2</v>
      </c>
      <c r="AN232"/>
      <c r="AO232" s="406">
        <f t="shared" ref="AO232" si="404">(AO231+AO233)/2</f>
        <v>17.8</v>
      </c>
      <c r="AP232" s="344">
        <v>84.63</v>
      </c>
      <c r="AQ232" s="344">
        <v>0.99</v>
      </c>
      <c r="AR232"/>
      <c r="AS232"/>
      <c r="AT232"/>
      <c r="AU232"/>
      <c r="AV232" s="345">
        <v>14.081</v>
      </c>
      <c r="AW232" s="345">
        <v>13.475</v>
      </c>
      <c r="AX232"/>
      <c r="AY232"/>
      <c r="AZ232"/>
      <c r="BA232"/>
      <c r="BB232"/>
      <c r="BC232"/>
      <c r="BD232" s="405">
        <f>(BD231+BD233)/2</f>
        <v>30.08</v>
      </c>
      <c r="BE232" s="344">
        <v>6.5</v>
      </c>
      <c r="BF232" s="344">
        <v>8.6</v>
      </c>
    </row>
    <row r="233" spans="1:58" x14ac:dyDescent="0.25">
      <c r="A233" s="232">
        <v>40043</v>
      </c>
      <c r="B233" s="344">
        <v>5.84</v>
      </c>
      <c r="C233" s="345">
        <v>4.74</v>
      </c>
      <c r="D233"/>
      <c r="E233"/>
      <c r="F233"/>
      <c r="G233"/>
      <c r="H233" s="344">
        <v>7.98</v>
      </c>
      <c r="I233" s="344">
        <v>1.79</v>
      </c>
      <c r="J233"/>
      <c r="K233"/>
      <c r="L233"/>
      <c r="M233"/>
      <c r="N233" s="346">
        <v>33</v>
      </c>
      <c r="O233"/>
      <c r="P233"/>
      <c r="Q233"/>
      <c r="R233" s="346">
        <v>0</v>
      </c>
      <c r="S233" s="345">
        <v>0.56699999999999995</v>
      </c>
      <c r="T233"/>
      <c r="U233"/>
      <c r="V233" s="345">
        <v>6.8000000000000005E-2</v>
      </c>
      <c r="W233" s="345">
        <v>0.19800000000000001</v>
      </c>
      <c r="X233"/>
      <c r="Y233"/>
      <c r="Z233"/>
      <c r="AA233"/>
      <c r="AB233"/>
      <c r="AC233" s="344">
        <v>28.7</v>
      </c>
      <c r="AD233"/>
      <c r="AE233"/>
      <c r="AF233"/>
      <c r="AG233"/>
      <c r="AH233" s="347">
        <v>57.4</v>
      </c>
      <c r="AI233"/>
      <c r="AJ233" s="347">
        <v>22.6</v>
      </c>
      <c r="AK233"/>
      <c r="AL233" s="347">
        <v>7.4</v>
      </c>
      <c r="AM233" s="345">
        <v>6.8000000000000005E-2</v>
      </c>
      <c r="AN233"/>
      <c r="AO233" s="347">
        <v>18.600000000000001</v>
      </c>
      <c r="AP233" s="344">
        <v>96.03</v>
      </c>
      <c r="AQ233" s="344">
        <v>1.27</v>
      </c>
      <c r="AR233"/>
      <c r="AS233"/>
      <c r="AT233"/>
      <c r="AU233"/>
      <c r="AV233" s="345">
        <v>15.967000000000001</v>
      </c>
      <c r="AW233" s="345">
        <v>14.242000000000001</v>
      </c>
      <c r="AX233"/>
      <c r="AY233"/>
      <c r="AZ233"/>
      <c r="BA233"/>
      <c r="BB233"/>
      <c r="BC233"/>
      <c r="BD233" s="344">
        <v>31.37</v>
      </c>
      <c r="BE233" s="344">
        <v>6.5</v>
      </c>
      <c r="BF233" s="344">
        <v>8.6</v>
      </c>
    </row>
    <row r="234" spans="1:58" x14ac:dyDescent="0.25">
      <c r="A234" s="232">
        <v>40044</v>
      </c>
      <c r="B234" s="344">
        <v>5.93</v>
      </c>
      <c r="C234" s="345">
        <v>5.01</v>
      </c>
      <c r="D234"/>
      <c r="E234"/>
      <c r="F234"/>
      <c r="G234"/>
      <c r="H234" s="344">
        <v>7.64</v>
      </c>
      <c r="I234" s="344">
        <v>1.86</v>
      </c>
      <c r="J234"/>
      <c r="K234"/>
      <c r="L234"/>
      <c r="M234"/>
      <c r="N234" s="346">
        <v>32</v>
      </c>
      <c r="O234"/>
      <c r="P234"/>
      <c r="Q234"/>
      <c r="R234" s="346">
        <v>0</v>
      </c>
      <c r="S234" s="345">
        <v>0.57399999999999995</v>
      </c>
      <c r="T234"/>
      <c r="U234"/>
      <c r="V234" s="345">
        <v>0.184</v>
      </c>
      <c r="W234" s="345">
        <v>0.19700000000000001</v>
      </c>
      <c r="X234"/>
      <c r="Y234"/>
      <c r="Z234"/>
      <c r="AA234"/>
      <c r="AB234"/>
      <c r="AC234" s="344">
        <v>29.1</v>
      </c>
      <c r="AD234"/>
      <c r="AE234"/>
      <c r="AF234"/>
      <c r="AG234"/>
      <c r="AH234" s="347">
        <v>58.2</v>
      </c>
      <c r="AI234"/>
      <c r="AJ234" s="347">
        <v>22.4</v>
      </c>
      <c r="AK234"/>
      <c r="AL234" s="347">
        <v>6.9</v>
      </c>
      <c r="AM234" s="345">
        <v>9.4E-2</v>
      </c>
      <c r="AN234"/>
      <c r="AO234" s="347">
        <v>18.8</v>
      </c>
      <c r="AP234" s="344">
        <v>99.25</v>
      </c>
      <c r="AQ234" s="344">
        <v>1.02</v>
      </c>
      <c r="AR234"/>
      <c r="AS234"/>
      <c r="AT234"/>
      <c r="AU234"/>
      <c r="AV234" s="345">
        <v>16.16</v>
      </c>
      <c r="AW234" s="345">
        <v>15.664</v>
      </c>
      <c r="AX234"/>
      <c r="AY234"/>
      <c r="AZ234"/>
      <c r="BA234"/>
      <c r="BB234"/>
      <c r="BC234"/>
      <c r="BD234" s="344">
        <v>30.7</v>
      </c>
      <c r="BE234" s="344">
        <v>6.5</v>
      </c>
      <c r="BF234" s="344">
        <v>8.6</v>
      </c>
    </row>
    <row r="235" spans="1:58" x14ac:dyDescent="0.25">
      <c r="A235" s="232">
        <v>40045</v>
      </c>
      <c r="B235" s="344">
        <v>6.24</v>
      </c>
      <c r="C235" s="368">
        <v>4.95</v>
      </c>
      <c r="D235"/>
      <c r="E235"/>
      <c r="F235"/>
      <c r="G235"/>
      <c r="H235" s="344">
        <v>7.26</v>
      </c>
      <c r="I235" s="344">
        <v>2</v>
      </c>
      <c r="J235"/>
      <c r="K235"/>
      <c r="L235"/>
      <c r="M235"/>
      <c r="N235" s="346">
        <v>34</v>
      </c>
      <c r="O235"/>
      <c r="P235"/>
      <c r="Q235"/>
      <c r="R235" s="346">
        <v>0</v>
      </c>
      <c r="S235" s="345">
        <v>0.54700000000000004</v>
      </c>
      <c r="T235"/>
      <c r="U235"/>
      <c r="V235" s="345">
        <v>0.193</v>
      </c>
      <c r="W235" s="345">
        <v>0.33700000000000002</v>
      </c>
      <c r="X235"/>
      <c r="Y235"/>
      <c r="Z235"/>
      <c r="AA235"/>
      <c r="AB235"/>
      <c r="AC235" s="344">
        <v>29.3</v>
      </c>
      <c r="AD235"/>
      <c r="AE235"/>
      <c r="AF235"/>
      <c r="AG235"/>
      <c r="AH235" s="347">
        <v>58.6</v>
      </c>
      <c r="AI235"/>
      <c r="AJ235" s="347">
        <v>23.2</v>
      </c>
      <c r="AK235"/>
      <c r="AL235" s="347">
        <v>7.3</v>
      </c>
      <c r="AM235" s="345">
        <v>9.8000000000000004E-2</v>
      </c>
      <c r="AN235"/>
      <c r="AO235" s="347">
        <v>19.7</v>
      </c>
      <c r="AP235" s="344">
        <v>107.65</v>
      </c>
      <c r="AQ235" s="344">
        <v>1.4</v>
      </c>
      <c r="AR235"/>
      <c r="AS235"/>
      <c r="AT235"/>
      <c r="AU235"/>
      <c r="AV235" s="345">
        <v>16.417000000000002</v>
      </c>
      <c r="AW235" s="345">
        <v>14.366</v>
      </c>
      <c r="AX235"/>
      <c r="AY235"/>
      <c r="AZ235"/>
      <c r="BA235"/>
      <c r="BB235"/>
      <c r="BC235"/>
      <c r="BD235" s="344">
        <v>31.09</v>
      </c>
      <c r="BE235" s="344">
        <v>6.3</v>
      </c>
      <c r="BF235" s="344">
        <v>8.6</v>
      </c>
    </row>
    <row r="236" spans="1:58" x14ac:dyDescent="0.25">
      <c r="A236" s="232">
        <v>40046</v>
      </c>
      <c r="B236" s="344">
        <v>6.01</v>
      </c>
      <c r="C236" s="345">
        <v>5.0199999999999996</v>
      </c>
      <c r="D236"/>
      <c r="E236"/>
      <c r="F236"/>
      <c r="G236"/>
      <c r="H236" s="344">
        <v>7.43</v>
      </c>
      <c r="I236" s="344">
        <v>1.96</v>
      </c>
      <c r="J236"/>
      <c r="K236"/>
      <c r="L236"/>
      <c r="M236"/>
      <c r="N236" s="346">
        <v>32</v>
      </c>
      <c r="O236"/>
      <c r="P236"/>
      <c r="Q236"/>
      <c r="R236" s="346">
        <v>0</v>
      </c>
      <c r="S236" s="345">
        <v>0.54200000000000004</v>
      </c>
      <c r="T236"/>
      <c r="U236"/>
      <c r="V236" s="345">
        <v>7.1999999999999995E-2</v>
      </c>
      <c r="W236" s="345">
        <v>0.20300000000000001</v>
      </c>
      <c r="X236"/>
      <c r="Y236"/>
      <c r="Z236"/>
      <c r="AA236"/>
      <c r="AB236"/>
      <c r="AC236" s="344">
        <v>26.7</v>
      </c>
      <c r="AD236"/>
      <c r="AE236"/>
      <c r="AF236"/>
      <c r="AG236"/>
      <c r="AH236" s="347">
        <v>53.4</v>
      </c>
      <c r="AI236"/>
      <c r="AJ236" s="347">
        <v>22.8</v>
      </c>
      <c r="AK236"/>
      <c r="AL236" s="347">
        <v>7.6</v>
      </c>
      <c r="AM236" s="345">
        <v>7.8E-2</v>
      </c>
      <c r="AN236"/>
      <c r="AO236" s="347">
        <v>19.2</v>
      </c>
      <c r="AP236" s="344">
        <v>99.23</v>
      </c>
      <c r="AQ236" s="344">
        <v>1.08</v>
      </c>
      <c r="AR236"/>
      <c r="AS236"/>
      <c r="AT236"/>
      <c r="AU236"/>
      <c r="AV236" s="345">
        <v>15.73</v>
      </c>
      <c r="AW236" s="345">
        <v>14.84</v>
      </c>
      <c r="AX236"/>
      <c r="AY236"/>
      <c r="AZ236"/>
      <c r="BA236"/>
      <c r="BB236"/>
      <c r="BC236"/>
      <c r="BD236" s="344">
        <v>29.69</v>
      </c>
      <c r="BE236" s="344">
        <v>6.1</v>
      </c>
      <c r="BF236" s="344">
        <v>7.8</v>
      </c>
    </row>
    <row r="237" spans="1:58" x14ac:dyDescent="0.25">
      <c r="A237" s="232">
        <v>40047</v>
      </c>
      <c r="B237" s="344">
        <v>6.23</v>
      </c>
      <c r="C237" s="345">
        <v>5.19</v>
      </c>
      <c r="D237"/>
      <c r="E237"/>
      <c r="F237"/>
      <c r="G237"/>
      <c r="H237" s="344">
        <v>7.74</v>
      </c>
      <c r="I237" s="344">
        <v>2.12</v>
      </c>
      <c r="J237"/>
      <c r="K237"/>
      <c r="L237"/>
      <c r="M237"/>
      <c r="N237" s="346">
        <v>29</v>
      </c>
      <c r="O237"/>
      <c r="P237"/>
      <c r="Q237"/>
      <c r="R237" s="346">
        <v>0</v>
      </c>
      <c r="S237" s="345">
        <v>0.57799999999999996</v>
      </c>
      <c r="T237"/>
      <c r="U237"/>
      <c r="V237" s="345">
        <v>0.10199999999999999</v>
      </c>
      <c r="W237" s="345">
        <v>0.20399999999999999</v>
      </c>
      <c r="X237"/>
      <c r="Y237"/>
      <c r="Z237"/>
      <c r="AA237"/>
      <c r="AB237"/>
      <c r="AC237" s="344">
        <v>27.6</v>
      </c>
      <c r="AD237"/>
      <c r="AE237"/>
      <c r="AF237"/>
      <c r="AG237"/>
      <c r="AH237" s="347">
        <v>55.3</v>
      </c>
      <c r="AI237"/>
      <c r="AJ237" s="347">
        <v>23.1</v>
      </c>
      <c r="AK237"/>
      <c r="AL237" s="347">
        <v>7</v>
      </c>
      <c r="AM237" s="345">
        <v>8.2000000000000003E-2</v>
      </c>
      <c r="AN237"/>
      <c r="AO237" s="347">
        <v>19.100000000000001</v>
      </c>
      <c r="AP237" s="344">
        <v>101.45</v>
      </c>
      <c r="AQ237" s="344">
        <v>1.07</v>
      </c>
      <c r="AR237"/>
      <c r="AS237"/>
      <c r="AT237"/>
      <c r="AU237"/>
      <c r="AV237" s="345">
        <v>15.314</v>
      </c>
      <c r="AW237" s="345">
        <v>14.441000000000001</v>
      </c>
      <c r="AX237"/>
      <c r="AY237"/>
      <c r="AZ237"/>
      <c r="BA237"/>
      <c r="BB237"/>
      <c r="BC237"/>
      <c r="BD237" s="344">
        <v>29.11</v>
      </c>
      <c r="BE237" s="344">
        <v>6.2</v>
      </c>
      <c r="BF237" s="344">
        <v>7.5</v>
      </c>
    </row>
    <row r="238" spans="1:58" x14ac:dyDescent="0.25">
      <c r="A238" s="232">
        <v>40048</v>
      </c>
      <c r="B238" s="344">
        <v>6.22</v>
      </c>
      <c r="C238" s="345">
        <v>5.04</v>
      </c>
      <c r="D238"/>
      <c r="E238"/>
      <c r="F238"/>
      <c r="G238"/>
      <c r="H238" s="344">
        <v>6.97</v>
      </c>
      <c r="I238" s="344">
        <v>1.71</v>
      </c>
      <c r="J238"/>
      <c r="K238"/>
      <c r="L238"/>
      <c r="M238"/>
      <c r="N238" s="346">
        <v>28</v>
      </c>
      <c r="O238"/>
      <c r="P238"/>
      <c r="Q238"/>
      <c r="R238" s="346">
        <v>0</v>
      </c>
      <c r="S238" s="345">
        <v>0.58499999999999996</v>
      </c>
      <c r="T238"/>
      <c r="U238"/>
      <c r="V238" s="345">
        <v>7.3999999999999996E-2</v>
      </c>
      <c r="W238" s="345">
        <v>0.154</v>
      </c>
      <c r="X238"/>
      <c r="Y238"/>
      <c r="Z238"/>
      <c r="AA238"/>
      <c r="AB238"/>
      <c r="AC238" s="344">
        <v>25.5</v>
      </c>
      <c r="AD238"/>
      <c r="AE238"/>
      <c r="AF238"/>
      <c r="AG238"/>
      <c r="AH238" s="347">
        <v>51.1</v>
      </c>
      <c r="AI238"/>
      <c r="AJ238" s="347">
        <v>23.4</v>
      </c>
      <c r="AK238"/>
      <c r="AL238" s="347">
        <v>6.8</v>
      </c>
      <c r="AM238" s="345">
        <v>4.2999999999999997E-2</v>
      </c>
      <c r="AN238"/>
      <c r="AO238" s="347">
        <v>19.600000000000001</v>
      </c>
      <c r="AP238" s="344">
        <v>88.64</v>
      </c>
      <c r="AQ238" s="344">
        <v>1.28</v>
      </c>
      <c r="AR238"/>
      <c r="AS238"/>
      <c r="AT238"/>
      <c r="AU238"/>
      <c r="AV238" s="345">
        <v>14.364000000000001</v>
      </c>
      <c r="AW238" s="345">
        <v>13.436</v>
      </c>
      <c r="AX238"/>
      <c r="AY238"/>
      <c r="AZ238"/>
      <c r="BA238"/>
      <c r="BB238"/>
      <c r="BC238"/>
      <c r="BD238" s="344">
        <v>29.34</v>
      </c>
      <c r="BE238" s="344">
        <v>5.8</v>
      </c>
      <c r="BF238" s="344">
        <v>7.5</v>
      </c>
    </row>
    <row r="239" spans="1:58" x14ac:dyDescent="0.25">
      <c r="A239" s="232">
        <v>40049</v>
      </c>
      <c r="B239" s="405">
        <f t="shared" ref="B239:C239" si="405">(B238+B240)/2</f>
        <v>6.1</v>
      </c>
      <c r="C239" s="407">
        <f t="shared" si="405"/>
        <v>4.9550000000000001</v>
      </c>
      <c r="D239"/>
      <c r="E239"/>
      <c r="F239"/>
      <c r="G239"/>
      <c r="H239" s="405">
        <f t="shared" ref="H239:I239" si="406">(H238+H240)/2</f>
        <v>6.98</v>
      </c>
      <c r="I239" s="405">
        <f t="shared" si="406"/>
        <v>1.83</v>
      </c>
      <c r="J239"/>
      <c r="K239"/>
      <c r="L239"/>
      <c r="M239"/>
      <c r="N239" s="451">
        <f t="shared" ref="N239" si="407">(N238+N240)/2</f>
        <v>28.5</v>
      </c>
      <c r="O239"/>
      <c r="P239"/>
      <c r="Q239"/>
      <c r="R239" s="451">
        <f t="shared" ref="R239:S239" si="408">(R238+R240)/2</f>
        <v>0</v>
      </c>
      <c r="S239" s="407">
        <f t="shared" si="408"/>
        <v>0.57650000000000001</v>
      </c>
      <c r="T239"/>
      <c r="U239"/>
      <c r="V239" s="407">
        <f t="shared" ref="V239:W239" si="409">(V238+V240)/2</f>
        <v>7.6499999999999999E-2</v>
      </c>
      <c r="W239" s="407">
        <f t="shared" si="409"/>
        <v>0.1555</v>
      </c>
      <c r="X239"/>
      <c r="Y239"/>
      <c r="Z239"/>
      <c r="AA239"/>
      <c r="AB239"/>
      <c r="AC239" s="405">
        <f t="shared" ref="AC239" si="410">(AC238+AC240)/2</f>
        <v>25.65</v>
      </c>
      <c r="AD239"/>
      <c r="AE239"/>
      <c r="AF239"/>
      <c r="AG239"/>
      <c r="AH239" s="406">
        <f t="shared" ref="AH239" si="411">(AH238+AH240)/2</f>
        <v>51.35</v>
      </c>
      <c r="AI239"/>
      <c r="AJ239" s="406">
        <f t="shared" ref="AJ239" si="412">(AJ238+AJ240)/2</f>
        <v>23.35</v>
      </c>
      <c r="AK239"/>
      <c r="AL239" s="406">
        <f t="shared" ref="AL239:AM239" si="413">(AL238+AL240)/2</f>
        <v>6.75</v>
      </c>
      <c r="AM239" s="407">
        <f t="shared" si="413"/>
        <v>4.9500000000000002E-2</v>
      </c>
      <c r="AN239"/>
      <c r="AO239" s="406">
        <f t="shared" ref="AO239:AP239" si="414">(AO238+AO240)/2</f>
        <v>20</v>
      </c>
      <c r="AP239" s="405">
        <f t="shared" si="414"/>
        <v>72.754999999999995</v>
      </c>
      <c r="AQ239" s="407">
        <f>(AQ237+AQ238)/2</f>
        <v>1.175</v>
      </c>
      <c r="AR239"/>
      <c r="AS239"/>
      <c r="AT239"/>
      <c r="AU239"/>
      <c r="AV239" s="368">
        <f>(AV237+AV238)/2</f>
        <v>14.839</v>
      </c>
      <c r="AW239" s="368">
        <f>(AW237+AW238)/2</f>
        <v>13.938500000000001</v>
      </c>
      <c r="AX239"/>
      <c r="AY239"/>
      <c r="AZ239"/>
      <c r="BA239"/>
      <c r="BB239"/>
      <c r="BC239"/>
      <c r="BD239" s="405">
        <f>(BD238+BD240)/2</f>
        <v>29.445</v>
      </c>
      <c r="BE239" s="405">
        <f>(BE238+BE240)/2</f>
        <v>5.8</v>
      </c>
      <c r="BF239" s="405">
        <f>(BF238+BF240)/2</f>
        <v>7.5</v>
      </c>
    </row>
    <row r="240" spans="1:58" x14ac:dyDescent="0.25">
      <c r="A240" s="232">
        <v>40050</v>
      </c>
      <c r="B240" s="344">
        <v>5.98</v>
      </c>
      <c r="C240" s="345">
        <v>4.87</v>
      </c>
      <c r="D240"/>
      <c r="E240"/>
      <c r="F240"/>
      <c r="G240"/>
      <c r="H240" s="344">
        <v>6.99</v>
      </c>
      <c r="I240" s="344">
        <v>1.95</v>
      </c>
      <c r="J240"/>
      <c r="K240"/>
      <c r="L240"/>
      <c r="M240"/>
      <c r="N240" s="346">
        <v>29</v>
      </c>
      <c r="O240"/>
      <c r="P240"/>
      <c r="Q240"/>
      <c r="R240" s="346">
        <v>0</v>
      </c>
      <c r="S240" s="345">
        <v>0.56799999999999995</v>
      </c>
      <c r="T240"/>
      <c r="U240"/>
      <c r="V240" s="345">
        <v>7.9000000000000001E-2</v>
      </c>
      <c r="W240" s="345">
        <v>0.157</v>
      </c>
      <c r="X240"/>
      <c r="Y240"/>
      <c r="Z240"/>
      <c r="AA240"/>
      <c r="AB240"/>
      <c r="AC240" s="344">
        <v>25.8</v>
      </c>
      <c r="AD240"/>
      <c r="AE240"/>
      <c r="AF240"/>
      <c r="AG240"/>
      <c r="AH240" s="347">
        <v>51.6</v>
      </c>
      <c r="AI240"/>
      <c r="AJ240" s="347">
        <v>23.3</v>
      </c>
      <c r="AK240"/>
      <c r="AL240" s="347">
        <v>6.7</v>
      </c>
      <c r="AM240" s="345">
        <v>5.6000000000000001E-2</v>
      </c>
      <c r="AN240"/>
      <c r="AO240" s="347">
        <v>20.399999999999999</v>
      </c>
      <c r="AP240" s="344">
        <v>56.87</v>
      </c>
      <c r="AQ240" s="407">
        <f>(AQ238+AQ239)/2</f>
        <v>1.2275</v>
      </c>
      <c r="AR240"/>
      <c r="AS240"/>
      <c r="AT240"/>
      <c r="AU240"/>
      <c r="AV240" s="345">
        <v>16.018999999999998</v>
      </c>
      <c r="AW240" s="345">
        <v>14.015000000000001</v>
      </c>
      <c r="AX240"/>
      <c r="AY240"/>
      <c r="AZ240"/>
      <c r="BA240"/>
      <c r="BB240"/>
      <c r="BC240"/>
      <c r="BD240" s="344">
        <v>29.55</v>
      </c>
      <c r="BE240" s="344">
        <v>5.8</v>
      </c>
      <c r="BF240" s="344">
        <v>7.5</v>
      </c>
    </row>
    <row r="241" spans="1:58" x14ac:dyDescent="0.25">
      <c r="A241" s="232">
        <v>40051</v>
      </c>
      <c r="B241" s="344">
        <v>5.74</v>
      </c>
      <c r="C241" s="345">
        <v>4.97</v>
      </c>
      <c r="D241"/>
      <c r="E241"/>
      <c r="F241"/>
      <c r="G241"/>
      <c r="H241" s="344">
        <v>8.26</v>
      </c>
      <c r="I241" s="344">
        <v>1.94</v>
      </c>
      <c r="J241"/>
      <c r="K241"/>
      <c r="L241"/>
      <c r="M241"/>
      <c r="N241" s="346">
        <v>28</v>
      </c>
      <c r="O241"/>
      <c r="P241"/>
      <c r="Q241"/>
      <c r="R241" s="346">
        <v>0</v>
      </c>
      <c r="S241" s="345">
        <v>0.52200000000000002</v>
      </c>
      <c r="T241"/>
      <c r="U241"/>
      <c r="V241" s="345">
        <v>8.1000000000000003E-2</v>
      </c>
      <c r="W241" s="345">
        <v>0.19600000000000001</v>
      </c>
      <c r="X241"/>
      <c r="Y241"/>
      <c r="Z241"/>
      <c r="AA241"/>
      <c r="AB241"/>
      <c r="AC241" s="344">
        <v>25.6</v>
      </c>
      <c r="AD241"/>
      <c r="AE241"/>
      <c r="AF241"/>
      <c r="AG241"/>
      <c r="AH241" s="347">
        <v>51.2</v>
      </c>
      <c r="AI241"/>
      <c r="AJ241" s="347">
        <v>22.5</v>
      </c>
      <c r="AK241"/>
      <c r="AL241" s="347">
        <v>7.6</v>
      </c>
      <c r="AM241" s="345">
        <v>4.7E-2</v>
      </c>
      <c r="AN241"/>
      <c r="AO241" s="347">
        <v>20.8</v>
      </c>
      <c r="AP241" s="344">
        <v>92.61</v>
      </c>
      <c r="AQ241" s="344">
        <v>1.01</v>
      </c>
      <c r="AR241"/>
      <c r="AS241"/>
      <c r="AT241"/>
      <c r="AU241"/>
      <c r="AV241" s="345">
        <v>15.25</v>
      </c>
      <c r="AW241" s="345">
        <v>14.26</v>
      </c>
      <c r="AX241"/>
      <c r="AY241"/>
      <c r="AZ241"/>
      <c r="BA241"/>
      <c r="BB241"/>
      <c r="BC241"/>
      <c r="BD241" s="344">
        <v>27.16</v>
      </c>
      <c r="BE241" s="344">
        <v>5.8</v>
      </c>
      <c r="BF241" s="344">
        <v>7.6</v>
      </c>
    </row>
    <row r="242" spans="1:58" x14ac:dyDescent="0.25">
      <c r="A242" s="232">
        <v>40052</v>
      </c>
      <c r="B242" s="344">
        <v>6.23</v>
      </c>
      <c r="C242" s="368">
        <v>4.74</v>
      </c>
      <c r="D242"/>
      <c r="E242"/>
      <c r="F242"/>
      <c r="G242"/>
      <c r="H242" s="344">
        <v>6.91</v>
      </c>
      <c r="I242" s="344">
        <v>1.92</v>
      </c>
      <c r="J242"/>
      <c r="K242"/>
      <c r="L242"/>
      <c r="M242"/>
      <c r="N242" s="346">
        <v>27</v>
      </c>
      <c r="O242"/>
      <c r="P242"/>
      <c r="Q242"/>
      <c r="R242" s="346">
        <v>0</v>
      </c>
      <c r="S242" s="345">
        <v>0.54800000000000004</v>
      </c>
      <c r="T242"/>
      <c r="U242"/>
      <c r="V242" s="345">
        <v>0.11</v>
      </c>
      <c r="W242" s="345">
        <v>0.245</v>
      </c>
      <c r="X242"/>
      <c r="Y242"/>
      <c r="Z242"/>
      <c r="AA242"/>
      <c r="AB242"/>
      <c r="AC242" s="344">
        <v>28.1</v>
      </c>
      <c r="AD242"/>
      <c r="AE242"/>
      <c r="AF242"/>
      <c r="AG242"/>
      <c r="AH242" s="347">
        <v>56.2</v>
      </c>
      <c r="AI242"/>
      <c r="AJ242" s="347">
        <v>23.5</v>
      </c>
      <c r="AK242"/>
      <c r="AL242" s="347">
        <v>7.4</v>
      </c>
      <c r="AM242" s="345">
        <v>5.6000000000000001E-2</v>
      </c>
      <c r="AN242"/>
      <c r="AO242" s="347">
        <v>20.399999999999999</v>
      </c>
      <c r="AP242" s="344">
        <v>89.63</v>
      </c>
      <c r="AQ242" s="344">
        <v>1</v>
      </c>
      <c r="AR242"/>
      <c r="AS242"/>
      <c r="AT242"/>
      <c r="AU242"/>
      <c r="AV242" s="345">
        <v>14.805999999999999</v>
      </c>
      <c r="AW242" s="345">
        <v>13.994</v>
      </c>
      <c r="AX242"/>
      <c r="AY242"/>
      <c r="AZ242"/>
      <c r="BA242"/>
      <c r="BB242"/>
      <c r="BC242"/>
      <c r="BD242" s="344">
        <v>27.23</v>
      </c>
      <c r="BE242" s="344">
        <v>6</v>
      </c>
      <c r="BF242" s="344">
        <v>7.6</v>
      </c>
    </row>
    <row r="243" spans="1:58" x14ac:dyDescent="0.25">
      <c r="A243" s="232">
        <v>40053</v>
      </c>
      <c r="B243" s="344">
        <v>6.18</v>
      </c>
      <c r="C243" s="345">
        <v>4.71</v>
      </c>
      <c r="D243"/>
      <c r="E243"/>
      <c r="F243"/>
      <c r="G243"/>
      <c r="H243" s="344">
        <v>7.12</v>
      </c>
      <c r="I243" s="344">
        <v>1.88</v>
      </c>
      <c r="J243"/>
      <c r="K243"/>
      <c r="L243"/>
      <c r="M243"/>
      <c r="N243" s="346">
        <v>26</v>
      </c>
      <c r="O243"/>
      <c r="P243"/>
      <c r="Q243"/>
      <c r="R243" s="346">
        <v>0</v>
      </c>
      <c r="S243" s="345">
        <v>0.52300000000000002</v>
      </c>
      <c r="T243"/>
      <c r="U243"/>
      <c r="V243" s="345">
        <v>0.10100000000000001</v>
      </c>
      <c r="W243" s="345">
        <v>0.19900000000000001</v>
      </c>
      <c r="X243"/>
      <c r="Y243"/>
      <c r="Z243"/>
      <c r="AA243"/>
      <c r="AB243"/>
      <c r="AC243" s="344">
        <v>27.2</v>
      </c>
      <c r="AD243"/>
      <c r="AE243"/>
      <c r="AF243"/>
      <c r="AG243"/>
      <c r="AH243" s="347">
        <v>54.4</v>
      </c>
      <c r="AI243"/>
      <c r="AJ243" s="347">
        <v>23.9</v>
      </c>
      <c r="AK243"/>
      <c r="AL243" s="347">
        <v>8.1</v>
      </c>
      <c r="AM243" s="345">
        <v>5.8000000000000003E-2</v>
      </c>
      <c r="AN243"/>
      <c r="AO243" s="347">
        <v>20.399999999999999</v>
      </c>
      <c r="AP243" s="344">
        <v>92.74</v>
      </c>
      <c r="AQ243" s="344">
        <v>1.1299999999999999</v>
      </c>
      <c r="AR243"/>
      <c r="AS243"/>
      <c r="AT243"/>
      <c r="AU243"/>
      <c r="AV243" s="345">
        <v>14.881</v>
      </c>
      <c r="AW243" s="345">
        <v>13.981999999999999</v>
      </c>
      <c r="AX243"/>
      <c r="AY243"/>
      <c r="AZ243"/>
      <c r="BA243"/>
      <c r="BB243"/>
      <c r="BC243"/>
      <c r="BD243" s="344">
        <v>26.76</v>
      </c>
      <c r="BE243" s="344">
        <v>6</v>
      </c>
      <c r="BF243" s="344">
        <v>7.6</v>
      </c>
    </row>
    <row r="244" spans="1:58" x14ac:dyDescent="0.25">
      <c r="A244" s="232">
        <v>40054</v>
      </c>
      <c r="B244" s="344">
        <v>6.12</v>
      </c>
      <c r="C244" s="345">
        <v>4.7300000000000004</v>
      </c>
      <c r="D244"/>
      <c r="E244"/>
      <c r="F244"/>
      <c r="G244"/>
      <c r="H244" s="344">
        <v>7.15</v>
      </c>
      <c r="I244" s="344">
        <v>1.96</v>
      </c>
      <c r="J244"/>
      <c r="K244"/>
      <c r="L244"/>
      <c r="M244"/>
      <c r="N244" s="346">
        <v>29</v>
      </c>
      <c r="O244"/>
      <c r="P244"/>
      <c r="Q244"/>
      <c r="R244" s="346">
        <v>0</v>
      </c>
      <c r="S244" s="345">
        <v>0.58699999999999997</v>
      </c>
      <c r="T244"/>
      <c r="U244"/>
      <c r="V244" s="345">
        <v>9.9000000000000005E-2</v>
      </c>
      <c r="W244" s="345">
        <v>0.16700000000000001</v>
      </c>
      <c r="X244"/>
      <c r="Y244"/>
      <c r="Z244"/>
      <c r="AA244"/>
      <c r="AB244"/>
      <c r="AC244" s="344">
        <v>28</v>
      </c>
      <c r="AD244"/>
      <c r="AE244"/>
      <c r="AF244"/>
      <c r="AG244"/>
      <c r="AH244" s="347">
        <v>56</v>
      </c>
      <c r="AI244"/>
      <c r="AJ244" s="347">
        <v>22.9</v>
      </c>
      <c r="AK244"/>
      <c r="AL244" s="347">
        <v>7.4</v>
      </c>
      <c r="AM244" s="345">
        <v>6.7000000000000004E-2</v>
      </c>
      <c r="AN244"/>
      <c r="AO244" s="347">
        <v>20.5</v>
      </c>
      <c r="AP244" s="344">
        <v>86.22</v>
      </c>
      <c r="AQ244" s="344">
        <v>1.01</v>
      </c>
      <c r="AR244"/>
      <c r="AS244"/>
      <c r="AT244"/>
      <c r="AU244"/>
      <c r="AV244" s="345">
        <v>14.196999999999999</v>
      </c>
      <c r="AW244" s="345">
        <v>13.19</v>
      </c>
      <c r="AX244"/>
      <c r="AY244"/>
      <c r="AZ244"/>
      <c r="BA244"/>
      <c r="BB244"/>
      <c r="BC244"/>
      <c r="BD244" s="344">
        <v>30.72</v>
      </c>
      <c r="BE244" s="344">
        <v>6.4</v>
      </c>
      <c r="BF244" s="344">
        <v>7.6</v>
      </c>
    </row>
    <row r="245" spans="1:58" x14ac:dyDescent="0.25">
      <c r="A245" s="232">
        <v>40055</v>
      </c>
      <c r="B245" s="344">
        <v>6.04</v>
      </c>
      <c r="C245" s="345">
        <v>4.7300000000000004</v>
      </c>
      <c r="D245"/>
      <c r="E245"/>
      <c r="F245"/>
      <c r="G245"/>
      <c r="H245" s="344">
        <v>6.65</v>
      </c>
      <c r="I245" s="344">
        <v>1.96</v>
      </c>
      <c r="J245"/>
      <c r="K245"/>
      <c r="L245"/>
      <c r="M245"/>
      <c r="N245" s="346">
        <v>30</v>
      </c>
      <c r="O245"/>
      <c r="P245"/>
      <c r="Q245"/>
      <c r="R245" s="346">
        <v>0</v>
      </c>
      <c r="S245" s="345">
        <v>0.53700000000000003</v>
      </c>
      <c r="T245"/>
      <c r="U245"/>
      <c r="V245" s="345">
        <v>9.1999999999999998E-2</v>
      </c>
      <c r="W245" s="345">
        <v>0.14599999999999999</v>
      </c>
      <c r="X245"/>
      <c r="Y245"/>
      <c r="Z245"/>
      <c r="AA245"/>
      <c r="AB245"/>
      <c r="AC245" s="344">
        <v>26.7</v>
      </c>
      <c r="AD245"/>
      <c r="AE245"/>
      <c r="AF245"/>
      <c r="AG245"/>
      <c r="AH245" s="347">
        <v>53.4</v>
      </c>
      <c r="AI245"/>
      <c r="AJ245" s="347">
        <v>24.9</v>
      </c>
      <c r="AK245"/>
      <c r="AL245" s="347">
        <v>7.7</v>
      </c>
      <c r="AM245" s="345">
        <v>5.0999999999999997E-2</v>
      </c>
      <c r="AN245"/>
      <c r="AO245" s="347">
        <v>20.3</v>
      </c>
      <c r="AP245" s="344">
        <v>88.66</v>
      </c>
      <c r="AQ245" s="344">
        <v>1.1399999999999999</v>
      </c>
      <c r="AR245"/>
      <c r="AS245"/>
      <c r="AT245"/>
      <c r="AU245"/>
      <c r="AV245" s="345">
        <v>13.933</v>
      </c>
      <c r="AW245" s="345">
        <v>12.976000000000001</v>
      </c>
      <c r="AX245"/>
      <c r="AY245"/>
      <c r="AZ245"/>
      <c r="BA245"/>
      <c r="BB245"/>
      <c r="BC245"/>
      <c r="BD245" s="344">
        <v>30.12</v>
      </c>
      <c r="BE245" s="344">
        <v>6.4</v>
      </c>
      <c r="BF245" s="344">
        <v>7.6</v>
      </c>
    </row>
    <row r="246" spans="1:58" x14ac:dyDescent="0.25">
      <c r="A246" s="232">
        <v>40056</v>
      </c>
      <c r="B246" s="405">
        <f t="shared" ref="B246:C246" si="415">(B245+B247)/2</f>
        <v>6.1749999999999998</v>
      </c>
      <c r="C246" s="407">
        <f t="shared" si="415"/>
        <v>4.7650000000000006</v>
      </c>
      <c r="D246"/>
      <c r="E246"/>
      <c r="F246"/>
      <c r="G246"/>
      <c r="H246" s="405">
        <f t="shared" ref="H246:I246" si="416">(H245+H247)/2</f>
        <v>6.8150000000000004</v>
      </c>
      <c r="I246" s="405">
        <f t="shared" si="416"/>
        <v>1.97</v>
      </c>
      <c r="J246"/>
      <c r="K246"/>
      <c r="L246"/>
      <c r="M246"/>
      <c r="N246" s="451">
        <f t="shared" ref="N246" si="417">(N245+N247)/2</f>
        <v>30.5</v>
      </c>
      <c r="O246"/>
      <c r="P246"/>
      <c r="Q246"/>
      <c r="R246" s="451">
        <f t="shared" ref="R246:S246" si="418">(R245+R247)/2</f>
        <v>0</v>
      </c>
      <c r="S246" s="407">
        <f t="shared" si="418"/>
        <v>0.53200000000000003</v>
      </c>
      <c r="T246"/>
      <c r="U246"/>
      <c r="V246" s="407">
        <f t="shared" ref="V246:W246" si="419">(V245+V247)/2</f>
        <v>7.8E-2</v>
      </c>
      <c r="W246" s="407">
        <f t="shared" si="419"/>
        <v>0.16549999999999998</v>
      </c>
      <c r="X246"/>
      <c r="Y246"/>
      <c r="Z246"/>
      <c r="AA246"/>
      <c r="AB246"/>
      <c r="AC246" s="405">
        <f t="shared" ref="AC246" si="420">(AC245+AC247)/2</f>
        <v>27.549999999999997</v>
      </c>
      <c r="AD246"/>
      <c r="AE246"/>
      <c r="AF246"/>
      <c r="AG246"/>
      <c r="AH246" s="406">
        <f t="shared" ref="AH246" si="421">(AH245+AH247)/2</f>
        <v>55.099999999999994</v>
      </c>
      <c r="AI246"/>
      <c r="AJ246" s="406">
        <f t="shared" ref="AJ246" si="422">(AJ245+AJ247)/2</f>
        <v>23.85</v>
      </c>
      <c r="AK246"/>
      <c r="AL246" s="406">
        <f t="shared" ref="AL246:AM246" si="423">(AL245+AL247)/2</f>
        <v>7.45</v>
      </c>
      <c r="AM246" s="407">
        <f t="shared" si="423"/>
        <v>5.5999999999999994E-2</v>
      </c>
      <c r="AN246"/>
      <c r="AO246" s="406">
        <f t="shared" ref="AO246:AQ246" si="424">(AO245+AO247)/2</f>
        <v>19.55</v>
      </c>
      <c r="AP246" s="405">
        <f t="shared" si="424"/>
        <v>86.015000000000001</v>
      </c>
      <c r="AQ246" s="407">
        <f t="shared" si="424"/>
        <v>5.62</v>
      </c>
      <c r="AR246"/>
      <c r="AS246"/>
      <c r="AT246"/>
      <c r="AU246"/>
      <c r="AV246" s="368">
        <f>(AV244+AV245)/2</f>
        <v>14.065</v>
      </c>
      <c r="AW246" s="368">
        <f>(AW244+AW245)/2</f>
        <v>13.083</v>
      </c>
      <c r="AX246"/>
      <c r="AY246"/>
      <c r="AZ246"/>
      <c r="BA246"/>
      <c r="BB246"/>
      <c r="BC246"/>
      <c r="BD246" s="405">
        <f t="shared" ref="BD246:BF246" si="425">(BD245+BD247)/2</f>
        <v>31.490000000000002</v>
      </c>
      <c r="BE246" s="405">
        <f t="shared" si="425"/>
        <v>6.4</v>
      </c>
      <c r="BF246" s="405">
        <f t="shared" si="425"/>
        <v>7.8</v>
      </c>
    </row>
    <row r="247" spans="1:58" x14ac:dyDescent="0.25">
      <c r="A247" s="232">
        <v>40057</v>
      </c>
      <c r="B247" s="344">
        <v>6.31</v>
      </c>
      <c r="C247" s="345">
        <v>4.8</v>
      </c>
      <c r="D247"/>
      <c r="E247"/>
      <c r="F247"/>
      <c r="G247"/>
      <c r="H247" s="344">
        <v>6.98</v>
      </c>
      <c r="I247" s="344">
        <v>1.98</v>
      </c>
      <c r="J247"/>
      <c r="K247"/>
      <c r="L247"/>
      <c r="M247"/>
      <c r="N247" s="346">
        <v>31</v>
      </c>
      <c r="O247"/>
      <c r="P247"/>
      <c r="Q247"/>
      <c r="R247" s="346">
        <v>0</v>
      </c>
      <c r="S247" s="345">
        <v>0.52700000000000002</v>
      </c>
      <c r="T247"/>
      <c r="U247"/>
      <c r="V247" s="345">
        <v>6.4000000000000001E-2</v>
      </c>
      <c r="W247" s="345">
        <v>0.185</v>
      </c>
      <c r="X247"/>
      <c r="Y247"/>
      <c r="Z247"/>
      <c r="AA247"/>
      <c r="AB247"/>
      <c r="AC247" s="344">
        <v>28.4</v>
      </c>
      <c r="AD247"/>
      <c r="AE247"/>
      <c r="AF247"/>
      <c r="AG247"/>
      <c r="AH247" s="347">
        <v>56.8</v>
      </c>
      <c r="AI247"/>
      <c r="AJ247" s="347">
        <v>22.8</v>
      </c>
      <c r="AK247"/>
      <c r="AL247" s="347">
        <v>7.2</v>
      </c>
      <c r="AM247" s="345">
        <v>6.0999999999999999E-2</v>
      </c>
      <c r="AN247"/>
      <c r="AO247" s="347">
        <v>18.8</v>
      </c>
      <c r="AP247" s="344">
        <v>83.37</v>
      </c>
      <c r="AQ247" s="344">
        <v>10.1</v>
      </c>
      <c r="AR247"/>
      <c r="AS247"/>
      <c r="AT247"/>
      <c r="AU247"/>
      <c r="AV247" s="345">
        <v>13.548</v>
      </c>
      <c r="AW247" s="345">
        <v>12.638</v>
      </c>
      <c r="AX247"/>
      <c r="AY247"/>
      <c r="AZ247"/>
      <c r="BA247"/>
      <c r="BB247"/>
      <c r="BC247"/>
      <c r="BD247" s="344">
        <v>32.86</v>
      </c>
      <c r="BE247" s="344">
        <v>6.4</v>
      </c>
      <c r="BF247" s="344">
        <v>8</v>
      </c>
    </row>
    <row r="248" spans="1:58" x14ac:dyDescent="0.25">
      <c r="A248" s="232">
        <v>40058</v>
      </c>
      <c r="B248" s="344">
        <v>5.91</v>
      </c>
      <c r="C248" s="345">
        <v>4.8600000000000003</v>
      </c>
      <c r="D248"/>
      <c r="E248"/>
      <c r="F248"/>
      <c r="G248"/>
      <c r="H248" s="344">
        <v>7.27</v>
      </c>
      <c r="I248" s="344">
        <v>2.19</v>
      </c>
      <c r="J248"/>
      <c r="K248"/>
      <c r="L248"/>
      <c r="M248"/>
      <c r="N248" s="346">
        <v>27</v>
      </c>
      <c r="O248"/>
      <c r="P248"/>
      <c r="Q248"/>
      <c r="R248" s="346">
        <v>0</v>
      </c>
      <c r="S248" s="345">
        <v>0.52900000000000003</v>
      </c>
      <c r="T248"/>
      <c r="U248"/>
      <c r="V248" s="345">
        <v>7.5999999999999998E-2</v>
      </c>
      <c r="W248" s="345">
        <v>0.14000000000000001</v>
      </c>
      <c r="X248"/>
      <c r="Y248"/>
      <c r="Z248"/>
      <c r="AA248"/>
      <c r="AB248"/>
      <c r="AC248" s="344">
        <v>27.8</v>
      </c>
      <c r="AD248"/>
      <c r="AE248"/>
      <c r="AF248"/>
      <c r="AG248"/>
      <c r="AH248" s="347">
        <v>55.5</v>
      </c>
      <c r="AI248"/>
      <c r="AJ248" s="347">
        <v>23.8</v>
      </c>
      <c r="AK248"/>
      <c r="AL248" s="347">
        <v>8</v>
      </c>
      <c r="AM248" s="345">
        <v>4.5999999999999999E-2</v>
      </c>
      <c r="AN248"/>
      <c r="AO248" s="347">
        <v>18.600000000000001</v>
      </c>
      <c r="AP248" s="344">
        <v>84.96</v>
      </c>
      <c r="AQ248" s="344">
        <v>0.91</v>
      </c>
      <c r="AR248"/>
      <c r="AS248"/>
      <c r="AT248"/>
      <c r="AU248"/>
      <c r="AV248" s="345">
        <v>13.372999999999999</v>
      </c>
      <c r="AW248" s="345">
        <v>12.425000000000001</v>
      </c>
      <c r="AX248"/>
      <c r="AY248"/>
      <c r="AZ248"/>
      <c r="BA248"/>
      <c r="BB248"/>
      <c r="BC248"/>
      <c r="BD248" s="344">
        <v>30.75</v>
      </c>
      <c r="BE248" s="344">
        <v>6.4</v>
      </c>
      <c r="BF248" s="344">
        <v>7</v>
      </c>
    </row>
    <row r="249" spans="1:58" x14ac:dyDescent="0.25">
      <c r="A249" s="232">
        <v>40059</v>
      </c>
      <c r="B249" s="344">
        <v>5.96</v>
      </c>
      <c r="C249" s="368">
        <v>4.99</v>
      </c>
      <c r="D249"/>
      <c r="E249"/>
      <c r="F249"/>
      <c r="G249"/>
      <c r="H249" s="344">
        <v>7.24</v>
      </c>
      <c r="I249" s="344">
        <v>2.17</v>
      </c>
      <c r="J249"/>
      <c r="K249"/>
      <c r="L249"/>
      <c r="M249"/>
      <c r="N249" s="346">
        <v>22</v>
      </c>
      <c r="O249"/>
      <c r="P249"/>
      <c r="Q249"/>
      <c r="R249" s="346">
        <v>0</v>
      </c>
      <c r="S249" s="345">
        <v>0.65400000000000003</v>
      </c>
      <c r="T249"/>
      <c r="U249"/>
      <c r="V249" s="345">
        <v>0.11700000000000001</v>
      </c>
      <c r="W249" s="345">
        <v>0.154</v>
      </c>
      <c r="X249"/>
      <c r="Y249"/>
      <c r="Z249"/>
      <c r="AA249"/>
      <c r="AB249"/>
      <c r="AC249" s="344">
        <v>28.1</v>
      </c>
      <c r="AD249"/>
      <c r="AE249"/>
      <c r="AF249"/>
      <c r="AG249"/>
      <c r="AH249" s="347">
        <v>56.2</v>
      </c>
      <c r="AI249"/>
      <c r="AJ249" s="347">
        <v>22.7</v>
      </c>
      <c r="AK249"/>
      <c r="AL249" s="347">
        <v>6.9</v>
      </c>
      <c r="AM249" s="345">
        <v>5.3999999999999999E-2</v>
      </c>
      <c r="AN249"/>
      <c r="AO249" s="347">
        <v>18.399999999999999</v>
      </c>
      <c r="AP249" s="344">
        <v>91</v>
      </c>
      <c r="AQ249" s="344">
        <v>1.03</v>
      </c>
      <c r="AR249"/>
      <c r="AS249"/>
      <c r="AT249"/>
      <c r="AU249"/>
      <c r="AV249" s="466">
        <v>14.606999999999999</v>
      </c>
      <c r="AW249" s="466">
        <v>12.923</v>
      </c>
      <c r="AX249"/>
      <c r="AY249"/>
      <c r="AZ249"/>
      <c r="BA249"/>
      <c r="BB249"/>
      <c r="BC249"/>
      <c r="BD249" s="344">
        <v>30.19</v>
      </c>
      <c r="BE249" s="344">
        <v>6.8</v>
      </c>
      <c r="BF249" s="344">
        <v>7</v>
      </c>
    </row>
    <row r="250" spans="1:58" ht="15.75" thickBot="1" x14ac:dyDescent="0.3">
      <c r="A250" s="232">
        <v>40060</v>
      </c>
      <c r="B250" s="362">
        <v>6.09</v>
      </c>
      <c r="C250" s="365">
        <v>5.01</v>
      </c>
      <c r="D250"/>
      <c r="E250"/>
      <c r="F250"/>
      <c r="G250"/>
      <c r="H250" s="362">
        <v>7.01</v>
      </c>
      <c r="I250" s="362">
        <v>2.13</v>
      </c>
      <c r="J250"/>
      <c r="K250"/>
      <c r="L250"/>
      <c r="M250"/>
      <c r="N250" s="366">
        <v>21</v>
      </c>
      <c r="O250"/>
      <c r="P250"/>
      <c r="Q250"/>
      <c r="R250" s="366">
        <v>0</v>
      </c>
      <c r="S250" s="365">
        <v>0.624</v>
      </c>
      <c r="T250"/>
      <c r="U250"/>
      <c r="V250" s="365">
        <v>0.113</v>
      </c>
      <c r="W250" s="365">
        <v>0.14699999999999999</v>
      </c>
      <c r="X250"/>
      <c r="Y250"/>
      <c r="Z250"/>
      <c r="AA250"/>
      <c r="AB250"/>
      <c r="AC250" s="362">
        <v>26.9</v>
      </c>
      <c r="AD250"/>
      <c r="AE250"/>
      <c r="AF250"/>
      <c r="AG250"/>
      <c r="AH250" s="367" t="s">
        <v>229</v>
      </c>
      <c r="AI250"/>
      <c r="AJ250" s="367">
        <v>24.6</v>
      </c>
      <c r="AK250"/>
      <c r="AL250" s="367">
        <v>7.5</v>
      </c>
      <c r="AM250" s="365">
        <v>6.9000000000000006E-2</v>
      </c>
      <c r="AN250"/>
      <c r="AO250" s="367">
        <v>18.399999999999999</v>
      </c>
      <c r="AP250" s="362">
        <v>83.7</v>
      </c>
      <c r="AQ250" s="362">
        <v>0.71</v>
      </c>
      <c r="AR250"/>
      <c r="AS250"/>
      <c r="AT250"/>
      <c r="AU250"/>
      <c r="AV250" s="365">
        <v>14.103999999999999</v>
      </c>
      <c r="AW250" s="365">
        <v>13.393000000000001</v>
      </c>
      <c r="AX250"/>
      <c r="AY250"/>
      <c r="AZ250"/>
      <c r="BA250"/>
      <c r="BB250"/>
      <c r="BC250"/>
      <c r="BD250" s="362">
        <v>30.54</v>
      </c>
      <c r="BE250" s="362">
        <v>6.8</v>
      </c>
      <c r="BF250" s="362">
        <v>7</v>
      </c>
    </row>
    <row r="251" spans="1:58" x14ac:dyDescent="0.25">
      <c r="A251" s="232">
        <v>40061</v>
      </c>
      <c r="B251" s="372">
        <v>5.99</v>
      </c>
      <c r="C251" s="368">
        <v>5.0199999999999996</v>
      </c>
      <c r="D251"/>
      <c r="E251"/>
      <c r="F251"/>
      <c r="G251"/>
      <c r="H251" s="372">
        <v>6.85</v>
      </c>
      <c r="I251" s="372">
        <v>2.1</v>
      </c>
      <c r="J251"/>
      <c r="K251"/>
      <c r="L251"/>
      <c r="M251"/>
      <c r="N251" s="373">
        <v>24</v>
      </c>
      <c r="O251"/>
      <c r="P251"/>
      <c r="Q251"/>
      <c r="R251" s="373">
        <v>0</v>
      </c>
      <c r="S251" s="368">
        <v>0.51600000000000001</v>
      </c>
      <c r="T251"/>
      <c r="U251"/>
      <c r="V251" s="368">
        <v>5.8999999999999997E-2</v>
      </c>
      <c r="W251" s="368">
        <v>0.14699999999999999</v>
      </c>
      <c r="X251"/>
      <c r="Y251"/>
      <c r="Z251"/>
      <c r="AA251"/>
      <c r="AB251"/>
      <c r="AC251" s="372">
        <v>27.2</v>
      </c>
      <c r="AD251"/>
      <c r="AE251"/>
      <c r="AF251"/>
      <c r="AG251"/>
      <c r="AH251" s="374">
        <v>55.4</v>
      </c>
      <c r="AI251"/>
      <c r="AJ251" s="374">
        <v>24.3</v>
      </c>
      <c r="AK251"/>
      <c r="AL251" s="374">
        <v>7.3</v>
      </c>
      <c r="AM251" s="368">
        <v>6.0999999999999999E-2</v>
      </c>
      <c r="AN251"/>
      <c r="AO251" s="374">
        <v>17.100000000000001</v>
      </c>
      <c r="AP251" s="372">
        <v>83.26</v>
      </c>
      <c r="AQ251" s="372">
        <v>0.91</v>
      </c>
      <c r="AR251"/>
      <c r="AS251"/>
      <c r="AT251"/>
      <c r="AU251"/>
      <c r="AV251" s="368">
        <v>12.489000000000001</v>
      </c>
      <c r="AW251" s="368">
        <v>12.587999999999999</v>
      </c>
      <c r="AX251"/>
      <c r="AY251"/>
      <c r="AZ251"/>
      <c r="BA251"/>
      <c r="BB251"/>
      <c r="BC251"/>
      <c r="BD251" s="372">
        <v>30.27</v>
      </c>
      <c r="BE251" s="372">
        <v>6.8</v>
      </c>
      <c r="BF251" s="372">
        <v>7</v>
      </c>
    </row>
    <row r="252" spans="1:58" x14ac:dyDescent="0.25">
      <c r="A252" s="232">
        <v>40062</v>
      </c>
      <c r="B252" s="344">
        <v>6.1</v>
      </c>
      <c r="C252" s="345">
        <v>4.96</v>
      </c>
      <c r="D252"/>
      <c r="E252"/>
      <c r="F252"/>
      <c r="G252"/>
      <c r="H252" s="344">
        <v>7</v>
      </c>
      <c r="I252" s="344">
        <v>2.0699999999999998</v>
      </c>
      <c r="J252"/>
      <c r="K252"/>
      <c r="L252"/>
      <c r="M252"/>
      <c r="N252" s="346">
        <v>27</v>
      </c>
      <c r="O252"/>
      <c r="P252"/>
      <c r="Q252"/>
      <c r="R252" s="346">
        <v>0</v>
      </c>
      <c r="S252" s="345">
        <v>0.55800000000000005</v>
      </c>
      <c r="T252"/>
      <c r="U252"/>
      <c r="V252" s="345">
        <v>5.7000000000000002E-2</v>
      </c>
      <c r="W252" s="345">
        <v>0.13500000000000001</v>
      </c>
      <c r="X252"/>
      <c r="Y252"/>
      <c r="Z252"/>
      <c r="AA252"/>
      <c r="AB252"/>
      <c r="AC252" s="344">
        <v>26.6</v>
      </c>
      <c r="AD252"/>
      <c r="AE252"/>
      <c r="AF252"/>
      <c r="AG252"/>
      <c r="AH252" s="347">
        <v>53.2</v>
      </c>
      <c r="AI252"/>
      <c r="AJ252" s="347">
        <v>23.4</v>
      </c>
      <c r="AK252"/>
      <c r="AL252" s="347">
        <v>7</v>
      </c>
      <c r="AM252" s="345">
        <v>6.8000000000000005E-2</v>
      </c>
      <c r="AN252"/>
      <c r="AO252" s="347">
        <v>16.2</v>
      </c>
      <c r="AP252" s="344">
        <v>82.62</v>
      </c>
      <c r="AQ252" s="344">
        <v>0.89</v>
      </c>
      <c r="AR252"/>
      <c r="AS252"/>
      <c r="AT252"/>
      <c r="AU252"/>
      <c r="AV252" s="345">
        <v>13.64</v>
      </c>
      <c r="AW252" s="345">
        <v>12.69</v>
      </c>
      <c r="AX252"/>
      <c r="AY252"/>
      <c r="AZ252"/>
      <c r="BA252"/>
      <c r="BB252"/>
      <c r="BC252"/>
      <c r="BD252" s="344">
        <v>32.65</v>
      </c>
      <c r="BE252" s="344">
        <v>6.8</v>
      </c>
      <c r="BF252" s="344">
        <v>7</v>
      </c>
    </row>
    <row r="253" spans="1:58" x14ac:dyDescent="0.25">
      <c r="A253" s="232">
        <v>40063</v>
      </c>
      <c r="B253" s="405">
        <f t="shared" ref="B253" si="426">(B252+B254)/2</f>
        <v>6.085</v>
      </c>
      <c r="C253" s="407">
        <f>(C252+C254)/2</f>
        <v>4.9950000000000001</v>
      </c>
      <c r="D253"/>
      <c r="E253"/>
      <c r="F253"/>
      <c r="G253"/>
      <c r="H253" s="405">
        <f>(H252+H254)/2</f>
        <v>7.1</v>
      </c>
      <c r="I253" s="344">
        <v>2.0299999999999998</v>
      </c>
      <c r="J253"/>
      <c r="K253"/>
      <c r="L253"/>
      <c r="M253"/>
      <c r="N253" s="451">
        <f t="shared" ref="N253" si="427">(N252+N254)/2</f>
        <v>27.5</v>
      </c>
      <c r="O253"/>
      <c r="P253"/>
      <c r="Q253"/>
      <c r="R253" s="451">
        <f t="shared" ref="R253" si="428">(R252+R254)/2</f>
        <v>0</v>
      </c>
      <c r="S253" s="407">
        <f>(S252+S254)/2</f>
        <v>0.56600000000000006</v>
      </c>
      <c r="T253"/>
      <c r="U253"/>
      <c r="V253" s="407">
        <f t="shared" ref="V253:W253" si="429">(V252+V254)/2</f>
        <v>5.3999999999999999E-2</v>
      </c>
      <c r="W253" s="407">
        <f t="shared" si="429"/>
        <v>0.15250000000000002</v>
      </c>
      <c r="X253"/>
      <c r="Y253"/>
      <c r="Z253"/>
      <c r="AA253"/>
      <c r="AB253"/>
      <c r="AC253" s="405">
        <f t="shared" ref="AC253" si="430">(AC252+AC254)/2</f>
        <v>26.8</v>
      </c>
      <c r="AD253"/>
      <c r="AE253"/>
      <c r="AF253"/>
      <c r="AG253"/>
      <c r="AH253" s="406">
        <f t="shared" ref="AH253" si="431">(AH252+AH254)/2</f>
        <v>53.6</v>
      </c>
      <c r="AI253"/>
      <c r="AJ253" s="406">
        <f t="shared" ref="AJ253" si="432">(AJ252+AJ254)/2</f>
        <v>23.049999999999997</v>
      </c>
      <c r="AK253"/>
      <c r="AL253" s="406">
        <f t="shared" ref="AL253:AM253" si="433">(AL252+AL254)/2</f>
        <v>6.9</v>
      </c>
      <c r="AM253" s="407">
        <f t="shared" si="433"/>
        <v>7.1000000000000008E-2</v>
      </c>
      <c r="AN253"/>
      <c r="AO253" s="406">
        <f t="shared" ref="AO253" si="434">(AO252+AO254)/2</f>
        <v>16.149999999999999</v>
      </c>
      <c r="AP253" s="344">
        <v>85.38</v>
      </c>
      <c r="AQ253" s="344">
        <v>0.97</v>
      </c>
      <c r="AR253"/>
      <c r="AS253"/>
      <c r="AT253"/>
      <c r="AU253"/>
      <c r="AV253" s="345">
        <v>13.84</v>
      </c>
      <c r="AW253" s="345">
        <v>12.929</v>
      </c>
      <c r="AX253"/>
      <c r="AY253"/>
      <c r="AZ253"/>
      <c r="BA253"/>
      <c r="BB253"/>
      <c r="BC253"/>
      <c r="BD253" s="405">
        <f>(BD252+BD254)/2</f>
        <v>31.954999999999998</v>
      </c>
      <c r="BE253" s="344">
        <v>6.9</v>
      </c>
      <c r="BF253" s="344">
        <v>7.3</v>
      </c>
    </row>
    <row r="254" spans="1:58" x14ac:dyDescent="0.25">
      <c r="A254" s="232">
        <v>40064</v>
      </c>
      <c r="B254" s="344">
        <v>6.07</v>
      </c>
      <c r="C254" s="345">
        <v>5.03</v>
      </c>
      <c r="D254"/>
      <c r="E254"/>
      <c r="F254"/>
      <c r="G254"/>
      <c r="H254" s="344">
        <v>7.2</v>
      </c>
      <c r="I254" s="344">
        <v>1.74</v>
      </c>
      <c r="J254"/>
      <c r="K254"/>
      <c r="L254"/>
      <c r="M254"/>
      <c r="N254" s="346">
        <v>28</v>
      </c>
      <c r="O254"/>
      <c r="P254"/>
      <c r="Q254"/>
      <c r="R254" s="346">
        <v>0</v>
      </c>
      <c r="S254" s="345">
        <v>0.57399999999999995</v>
      </c>
      <c r="T254"/>
      <c r="U254"/>
      <c r="V254" s="345">
        <v>5.0999999999999997E-2</v>
      </c>
      <c r="W254" s="345">
        <v>0.17</v>
      </c>
      <c r="X254"/>
      <c r="Y254"/>
      <c r="Z254"/>
      <c r="AA254"/>
      <c r="AB254"/>
      <c r="AC254" s="344">
        <v>27</v>
      </c>
      <c r="AD254"/>
      <c r="AE254"/>
      <c r="AF254"/>
      <c r="AG254"/>
      <c r="AH254" s="347">
        <v>54</v>
      </c>
      <c r="AI254"/>
      <c r="AJ254" s="347">
        <v>22.7</v>
      </c>
      <c r="AK254"/>
      <c r="AL254" s="347">
        <v>6.8</v>
      </c>
      <c r="AM254" s="345">
        <v>7.3999999999999996E-2</v>
      </c>
      <c r="AN254"/>
      <c r="AO254" s="347">
        <v>16.100000000000001</v>
      </c>
      <c r="AP254" s="344">
        <v>87.19</v>
      </c>
      <c r="AQ254" s="344">
        <v>1.19</v>
      </c>
      <c r="AR254"/>
      <c r="AS254"/>
      <c r="AT254"/>
      <c r="AU254"/>
      <c r="AV254" s="345">
        <v>14.484999999999999</v>
      </c>
      <c r="AW254" s="345">
        <v>13.512</v>
      </c>
      <c r="AX254"/>
      <c r="AY254"/>
      <c r="AZ254"/>
      <c r="BA254"/>
      <c r="BB254"/>
      <c r="BC254"/>
      <c r="BD254" s="344">
        <v>31.26</v>
      </c>
      <c r="BE254" s="344">
        <v>9.9</v>
      </c>
      <c r="BF254" s="344">
        <v>7.3</v>
      </c>
    </row>
    <row r="255" spans="1:58" x14ac:dyDescent="0.25">
      <c r="A255" s="232">
        <v>40065</v>
      </c>
      <c r="B255" s="344">
        <v>6.1</v>
      </c>
      <c r="C255" s="345">
        <v>5.01</v>
      </c>
      <c r="D255"/>
      <c r="E255"/>
      <c r="F255"/>
      <c r="G255"/>
      <c r="H255" s="344">
        <v>7.03</v>
      </c>
      <c r="I255" s="344">
        <v>1.69</v>
      </c>
      <c r="J255"/>
      <c r="K255"/>
      <c r="L255"/>
      <c r="M255"/>
      <c r="N255" s="346">
        <v>33</v>
      </c>
      <c r="O255"/>
      <c r="P255"/>
      <c r="Q255"/>
      <c r="R255" s="346">
        <v>0</v>
      </c>
      <c r="S255" s="345">
        <v>0.61499999999999999</v>
      </c>
      <c r="T255"/>
      <c r="U255"/>
      <c r="V255" s="345">
        <v>5.0999999999999997E-2</v>
      </c>
      <c r="W255" s="345">
        <v>0.19700000000000001</v>
      </c>
      <c r="X255"/>
      <c r="Y255"/>
      <c r="Z255"/>
      <c r="AA255"/>
      <c r="AB255"/>
      <c r="AC255" s="344">
        <v>28.7</v>
      </c>
      <c r="AD255"/>
      <c r="AE255"/>
      <c r="AF255"/>
      <c r="AG255"/>
      <c r="AH255" s="347">
        <v>57.4</v>
      </c>
      <c r="AI255"/>
      <c r="AJ255" s="347">
        <v>22.4</v>
      </c>
      <c r="AK255"/>
      <c r="AL255" s="347">
        <v>6.4</v>
      </c>
      <c r="AM255" s="345">
        <v>7.4999999999999997E-2</v>
      </c>
      <c r="AN255"/>
      <c r="AO255" s="347">
        <v>15.7</v>
      </c>
      <c r="AP255" s="344">
        <v>96.56</v>
      </c>
      <c r="AQ255" s="344">
        <v>1.55</v>
      </c>
      <c r="AR255"/>
      <c r="AS255"/>
      <c r="AT255"/>
      <c r="AU255"/>
      <c r="AV255" s="345">
        <v>16.491</v>
      </c>
      <c r="AW255" s="345">
        <v>13.515000000000001</v>
      </c>
      <c r="AX255"/>
      <c r="AY255"/>
      <c r="AZ255"/>
      <c r="BA255"/>
      <c r="BB255"/>
      <c r="BC255"/>
      <c r="BD255" s="344">
        <v>30.88</v>
      </c>
      <c r="BE255" s="344">
        <v>6.9</v>
      </c>
      <c r="BF255" s="344">
        <v>7.3</v>
      </c>
    </row>
    <row r="256" spans="1:58" x14ac:dyDescent="0.25">
      <c r="A256" s="232">
        <v>40066</v>
      </c>
      <c r="B256" s="344">
        <v>5.98</v>
      </c>
      <c r="C256" s="368">
        <v>5.07</v>
      </c>
      <c r="D256"/>
      <c r="E256"/>
      <c r="F256"/>
      <c r="G256"/>
      <c r="H256" s="344">
        <v>7.91</v>
      </c>
      <c r="I256" s="344">
        <v>1.71</v>
      </c>
      <c r="J256"/>
      <c r="K256"/>
      <c r="L256"/>
      <c r="M256"/>
      <c r="N256" s="346">
        <v>31</v>
      </c>
      <c r="O256"/>
      <c r="P256"/>
      <c r="Q256"/>
      <c r="R256" s="346">
        <v>0</v>
      </c>
      <c r="S256" s="345">
        <v>0.56699999999999995</v>
      </c>
      <c r="T256"/>
      <c r="U256"/>
      <c r="V256" s="345">
        <v>0.57999999999999996</v>
      </c>
      <c r="W256" s="345">
        <v>0.21299999999999999</v>
      </c>
      <c r="X256"/>
      <c r="Y256"/>
      <c r="Z256"/>
      <c r="AA256"/>
      <c r="AB256"/>
      <c r="AC256" s="344">
        <v>27.3</v>
      </c>
      <c r="AD256"/>
      <c r="AE256"/>
      <c r="AF256"/>
      <c r="AG256"/>
      <c r="AH256" s="347">
        <v>54.6</v>
      </c>
      <c r="AI256"/>
      <c r="AJ256" s="347">
        <v>23.4</v>
      </c>
      <c r="AK256"/>
      <c r="AL256" s="347">
        <v>6.9</v>
      </c>
      <c r="AM256" s="345">
        <v>7.9000000000000001E-2</v>
      </c>
      <c r="AN256"/>
      <c r="AO256" s="347">
        <v>15.3</v>
      </c>
      <c r="AP256" s="344">
        <v>92.41</v>
      </c>
      <c r="AQ256" s="344">
        <v>1.33</v>
      </c>
      <c r="AR256"/>
      <c r="AS256"/>
      <c r="AT256"/>
      <c r="AU256"/>
      <c r="AV256" s="345">
        <v>16.157</v>
      </c>
      <c r="AW256" s="345">
        <v>13.81</v>
      </c>
      <c r="AX256"/>
      <c r="AY256"/>
      <c r="AZ256"/>
      <c r="BA256"/>
      <c r="BB256"/>
      <c r="BC256"/>
      <c r="BD256" s="344">
        <v>30.02</v>
      </c>
      <c r="BE256" s="344">
        <v>6.9</v>
      </c>
      <c r="BF256" s="344">
        <v>7.3</v>
      </c>
    </row>
    <row r="257" spans="1:58" x14ac:dyDescent="0.25">
      <c r="A257" s="232">
        <v>40067</v>
      </c>
      <c r="B257" s="344">
        <v>6.16</v>
      </c>
      <c r="C257" s="345">
        <v>5.0599999999999996</v>
      </c>
      <c r="D257"/>
      <c r="E257"/>
      <c r="F257"/>
      <c r="G257"/>
      <c r="H257" s="344">
        <v>6.96</v>
      </c>
      <c r="I257" s="344">
        <v>1.73</v>
      </c>
      <c r="J257"/>
      <c r="K257"/>
      <c r="L257"/>
      <c r="M257"/>
      <c r="N257" s="346">
        <v>26</v>
      </c>
      <c r="O257"/>
      <c r="P257"/>
      <c r="Q257"/>
      <c r="R257" s="346">
        <v>0</v>
      </c>
      <c r="S257" s="345">
        <v>0.56299999999999994</v>
      </c>
      <c r="T257"/>
      <c r="U257"/>
      <c r="V257" s="345">
        <v>5.8999999999999997E-2</v>
      </c>
      <c r="W257" s="345">
        <v>0.13900000000000001</v>
      </c>
      <c r="X257"/>
      <c r="Y257"/>
      <c r="Z257"/>
      <c r="AA257"/>
      <c r="AB257"/>
      <c r="AC257" s="344">
        <v>24.7</v>
      </c>
      <c r="AD257"/>
      <c r="AE257"/>
      <c r="AF257"/>
      <c r="AG257"/>
      <c r="AH257" s="347">
        <v>49.4</v>
      </c>
      <c r="AI257"/>
      <c r="AJ257" s="347">
        <v>22.2</v>
      </c>
      <c r="AK257"/>
      <c r="AL257" s="347">
        <v>6.8</v>
      </c>
      <c r="AM257" s="345">
        <v>3.7999999999999999E-2</v>
      </c>
      <c r="AN257"/>
      <c r="AO257" s="347">
        <v>15.1</v>
      </c>
      <c r="AP257" s="344">
        <v>97.02</v>
      </c>
      <c r="AQ257" s="344">
        <v>1.43</v>
      </c>
      <c r="AR257"/>
      <c r="AS257"/>
      <c r="AT257"/>
      <c r="AU257"/>
      <c r="AV257" s="345">
        <v>15.76</v>
      </c>
      <c r="AW257" s="345">
        <v>13.94</v>
      </c>
      <c r="AX257"/>
      <c r="AY257"/>
      <c r="AZ257"/>
      <c r="BA257"/>
      <c r="BB257"/>
      <c r="BC257"/>
      <c r="BD257" s="344">
        <v>30.71</v>
      </c>
      <c r="BE257" s="344">
        <v>6.9</v>
      </c>
      <c r="BF257" s="344">
        <v>7.1</v>
      </c>
    </row>
    <row r="258" spans="1:58" x14ac:dyDescent="0.25">
      <c r="A258" s="232">
        <v>40068</v>
      </c>
      <c r="B258" s="344">
        <v>5.34</v>
      </c>
      <c r="C258" s="345">
        <v>4.9400000000000004</v>
      </c>
      <c r="D258"/>
      <c r="E258"/>
      <c r="F258"/>
      <c r="G258"/>
      <c r="H258" s="344">
        <v>6.99</v>
      </c>
      <c r="I258" s="344">
        <v>1.92</v>
      </c>
      <c r="J258"/>
      <c r="K258"/>
      <c r="L258"/>
      <c r="M258"/>
      <c r="N258" s="346">
        <v>18</v>
      </c>
      <c r="O258"/>
      <c r="P258"/>
      <c r="Q258"/>
      <c r="R258" s="346">
        <v>0</v>
      </c>
      <c r="S258" s="345">
        <v>0.58299999999999996</v>
      </c>
      <c r="T258"/>
      <c r="U258"/>
      <c r="V258" s="345">
        <v>6.0999999999999999E-2</v>
      </c>
      <c r="W258" s="345">
        <v>0.14499999999999999</v>
      </c>
      <c r="X258"/>
      <c r="Y258"/>
      <c r="Z258"/>
      <c r="AA258"/>
      <c r="AB258"/>
      <c r="AC258" s="344">
        <v>26.9</v>
      </c>
      <c r="AD258"/>
      <c r="AE258"/>
      <c r="AF258"/>
      <c r="AG258"/>
      <c r="AH258" s="347">
        <v>53.8</v>
      </c>
      <c r="AI258"/>
      <c r="AJ258" s="347">
        <v>22</v>
      </c>
      <c r="AK258"/>
      <c r="AL258" s="347">
        <v>6.8</v>
      </c>
      <c r="AM258" s="345">
        <v>1.0999999999999999E-2</v>
      </c>
      <c r="AN258"/>
      <c r="AO258" s="347">
        <v>15.7</v>
      </c>
      <c r="AP258" s="344">
        <v>90.41</v>
      </c>
      <c r="AQ258" s="344">
        <v>0.95</v>
      </c>
      <c r="AR258"/>
      <c r="AS258"/>
      <c r="AT258"/>
      <c r="AU258"/>
      <c r="AV258" s="345">
        <v>14.32</v>
      </c>
      <c r="AW258" s="345">
        <v>14.32</v>
      </c>
      <c r="AX258"/>
      <c r="AY258"/>
      <c r="AZ258"/>
      <c r="BA258"/>
      <c r="BB258"/>
      <c r="BC258"/>
      <c r="BD258" s="344">
        <v>30.04</v>
      </c>
      <c r="BE258" s="344">
        <v>6.7</v>
      </c>
      <c r="BF258" s="344">
        <v>7.1</v>
      </c>
    </row>
    <row r="259" spans="1:58" x14ac:dyDescent="0.25">
      <c r="A259" s="232">
        <v>40069</v>
      </c>
      <c r="B259" s="344">
        <v>5.66</v>
      </c>
      <c r="C259" s="345">
        <v>4.7</v>
      </c>
      <c r="D259"/>
      <c r="E259"/>
      <c r="F259"/>
      <c r="G259"/>
      <c r="H259" s="344">
        <v>6.48</v>
      </c>
      <c r="I259" s="344">
        <v>1.86</v>
      </c>
      <c r="J259"/>
      <c r="K259"/>
      <c r="L259"/>
      <c r="M259"/>
      <c r="N259" s="346">
        <v>26</v>
      </c>
      <c r="O259"/>
      <c r="P259"/>
      <c r="Q259"/>
      <c r="R259" s="346">
        <v>0</v>
      </c>
      <c r="S259" s="345">
        <v>0.55600000000000005</v>
      </c>
      <c r="T259"/>
      <c r="U259"/>
      <c r="V259" s="345">
        <v>5.6000000000000001E-2</v>
      </c>
      <c r="W259" s="345">
        <v>0.23</v>
      </c>
      <c r="X259"/>
      <c r="Y259"/>
      <c r="Z259"/>
      <c r="AA259"/>
      <c r="AB259"/>
      <c r="AC259" s="344">
        <v>26.8</v>
      </c>
      <c r="AD259"/>
      <c r="AE259"/>
      <c r="AF259"/>
      <c r="AG259"/>
      <c r="AH259" s="347">
        <v>53.7</v>
      </c>
      <c r="AI259"/>
      <c r="AJ259" s="347">
        <v>22.8</v>
      </c>
      <c r="AK259"/>
      <c r="AL259" s="347">
        <v>6.7</v>
      </c>
      <c r="AM259" s="345">
        <v>1.9E-2</v>
      </c>
      <c r="AN259"/>
      <c r="AO259" s="347">
        <v>15.4</v>
      </c>
      <c r="AP259" s="344">
        <v>86.22</v>
      </c>
      <c r="AQ259" s="344">
        <v>0.98</v>
      </c>
      <c r="AR259"/>
      <c r="AS259"/>
      <c r="AT259"/>
      <c r="AU259"/>
      <c r="AV259" s="345">
        <v>14.741</v>
      </c>
      <c r="AW259" s="345">
        <v>13.781000000000001</v>
      </c>
      <c r="AX259"/>
      <c r="AY259"/>
      <c r="AZ259"/>
      <c r="BA259"/>
      <c r="BB259"/>
      <c r="BC259"/>
      <c r="BD259" s="344">
        <v>30.04</v>
      </c>
      <c r="BE259" s="344">
        <v>6.7</v>
      </c>
      <c r="BF259" s="344">
        <v>7.4</v>
      </c>
    </row>
    <row r="260" spans="1:58" x14ac:dyDescent="0.25">
      <c r="A260" s="232">
        <v>40070</v>
      </c>
      <c r="B260" s="405">
        <f t="shared" ref="B260:C260" si="435">(B259+B261)/2</f>
        <v>5.7949999999999999</v>
      </c>
      <c r="C260" s="407">
        <f t="shared" si="435"/>
        <v>4.875</v>
      </c>
      <c r="D260"/>
      <c r="E260"/>
      <c r="F260"/>
      <c r="G260"/>
      <c r="H260" s="405">
        <f t="shared" ref="H260:I260" si="436">(H259+H261)/2</f>
        <v>6.85</v>
      </c>
      <c r="I260" s="405">
        <f t="shared" si="436"/>
        <v>1.895</v>
      </c>
      <c r="J260"/>
      <c r="K260"/>
      <c r="L260"/>
      <c r="M260"/>
      <c r="N260" s="451">
        <f t="shared" ref="N260" si="437">(N259+N261)/2</f>
        <v>26.5</v>
      </c>
      <c r="O260"/>
      <c r="P260"/>
      <c r="Q260"/>
      <c r="R260" s="451">
        <f t="shared" ref="R260:S260" si="438">(R259+R261)/2</f>
        <v>0</v>
      </c>
      <c r="S260" s="407">
        <f t="shared" si="438"/>
        <v>0.53200000000000003</v>
      </c>
      <c r="T260"/>
      <c r="U260"/>
      <c r="V260" s="407">
        <f t="shared" ref="V260:W260" si="439">(V259+V261)/2</f>
        <v>5.45E-2</v>
      </c>
      <c r="W260" s="407">
        <f t="shared" si="439"/>
        <v>0.1885</v>
      </c>
      <c r="X260"/>
      <c r="Y260"/>
      <c r="Z260"/>
      <c r="AA260"/>
      <c r="AB260"/>
      <c r="AC260" s="405">
        <f t="shared" ref="AC260" si="440">(AC259+AC261)/2</f>
        <v>26.8</v>
      </c>
      <c r="AD260"/>
      <c r="AE260"/>
      <c r="AF260"/>
      <c r="AG260"/>
      <c r="AH260" s="406">
        <f t="shared" ref="AH260" si="441">(AH259+AH261)/2</f>
        <v>53.650000000000006</v>
      </c>
      <c r="AI260"/>
      <c r="AJ260" s="406">
        <f t="shared" ref="AJ260" si="442">(AJ259+AJ261)/2</f>
        <v>22.35</v>
      </c>
      <c r="AK260"/>
      <c r="AL260" s="406">
        <f t="shared" ref="AL260:AM260" si="443">(AL259+AL261)/2</f>
        <v>6.75</v>
      </c>
      <c r="AM260" s="407">
        <f t="shared" si="443"/>
        <v>2.35E-2</v>
      </c>
      <c r="AN260"/>
      <c r="AO260" s="406">
        <f t="shared" ref="AO260:AQ260" si="444">(AO259+AO261)/2</f>
        <v>15.75</v>
      </c>
      <c r="AP260" s="405">
        <f t="shared" si="444"/>
        <v>92.734999999999999</v>
      </c>
      <c r="AQ260" s="407">
        <f t="shared" si="444"/>
        <v>1.105</v>
      </c>
      <c r="AR260"/>
      <c r="AS260"/>
      <c r="AT260"/>
      <c r="AU260"/>
      <c r="AV260" s="368">
        <f>(AV258+AV259)/2</f>
        <v>14.5305</v>
      </c>
      <c r="AW260" s="368">
        <f>(AW258+AW259)/2</f>
        <v>14.0505</v>
      </c>
      <c r="AX260"/>
      <c r="AY260"/>
      <c r="AZ260"/>
      <c r="BA260"/>
      <c r="BB260"/>
      <c r="BC260"/>
      <c r="BD260" s="405">
        <f t="shared" ref="BD260:BF260" si="445">(BD259+BD261)/2</f>
        <v>30.7</v>
      </c>
      <c r="BE260" s="405">
        <f t="shared" si="445"/>
        <v>6.7</v>
      </c>
      <c r="BF260" s="405">
        <f t="shared" si="445"/>
        <v>7.4</v>
      </c>
    </row>
    <row r="261" spans="1:58" x14ac:dyDescent="0.25">
      <c r="A261" s="232">
        <v>40071</v>
      </c>
      <c r="B261" s="344">
        <v>5.93</v>
      </c>
      <c r="C261" s="345">
        <v>5.05</v>
      </c>
      <c r="D261"/>
      <c r="E261"/>
      <c r="F261"/>
      <c r="G261"/>
      <c r="H261" s="344">
        <v>7.22</v>
      </c>
      <c r="I261" s="344">
        <v>1.93</v>
      </c>
      <c r="J261"/>
      <c r="K261"/>
      <c r="L261"/>
      <c r="M261"/>
      <c r="N261" s="346">
        <v>27</v>
      </c>
      <c r="O261"/>
      <c r="P261"/>
      <c r="Q261"/>
      <c r="R261" s="346">
        <v>0</v>
      </c>
      <c r="S261" s="345">
        <v>0.50800000000000001</v>
      </c>
      <c r="T261"/>
      <c r="U261"/>
      <c r="V261" s="345">
        <v>5.2999999999999999E-2</v>
      </c>
      <c r="W261" s="345">
        <v>0.14699999999999999</v>
      </c>
      <c r="X261"/>
      <c r="Y261"/>
      <c r="Z261"/>
      <c r="AA261"/>
      <c r="AB261"/>
      <c r="AC261" s="344">
        <v>26.8</v>
      </c>
      <c r="AD261"/>
      <c r="AE261"/>
      <c r="AF261"/>
      <c r="AG261"/>
      <c r="AH261" s="347">
        <v>53.6</v>
      </c>
      <c r="AI261"/>
      <c r="AJ261" s="347">
        <v>21.9</v>
      </c>
      <c r="AK261"/>
      <c r="AL261" s="347">
        <v>6.8</v>
      </c>
      <c r="AM261" s="345">
        <v>2.8000000000000001E-2</v>
      </c>
      <c r="AN261"/>
      <c r="AO261" s="347">
        <v>16.100000000000001</v>
      </c>
      <c r="AP261" s="344">
        <v>99.25</v>
      </c>
      <c r="AQ261" s="344">
        <v>1.23</v>
      </c>
      <c r="AR261"/>
      <c r="AS261"/>
      <c r="AT261"/>
      <c r="AU261"/>
      <c r="AV261" s="345">
        <v>16.077000000000002</v>
      </c>
      <c r="AW261" s="345">
        <v>14.271000000000001</v>
      </c>
      <c r="AX261"/>
      <c r="AY261"/>
      <c r="AZ261"/>
      <c r="BA261"/>
      <c r="BB261"/>
      <c r="BC261"/>
      <c r="BD261" s="344">
        <v>31.36</v>
      </c>
      <c r="BE261" s="344">
        <v>6.7</v>
      </c>
      <c r="BF261" s="344">
        <v>7.4</v>
      </c>
    </row>
    <row r="262" spans="1:58" x14ac:dyDescent="0.25">
      <c r="A262" s="232">
        <v>40072</v>
      </c>
      <c r="B262" s="344">
        <v>6.01</v>
      </c>
      <c r="C262" s="345">
        <v>5.01</v>
      </c>
      <c r="D262"/>
      <c r="E262"/>
      <c r="F262"/>
      <c r="G262"/>
      <c r="H262" s="344">
        <v>7.14</v>
      </c>
      <c r="I262" s="344">
        <v>1.87</v>
      </c>
      <c r="J262"/>
      <c r="K262"/>
      <c r="L262"/>
      <c r="M262"/>
      <c r="N262" s="346">
        <v>26</v>
      </c>
      <c r="O262"/>
      <c r="P262"/>
      <c r="Q262"/>
      <c r="R262" s="346">
        <v>0</v>
      </c>
      <c r="S262" s="345">
        <v>0.502</v>
      </c>
      <c r="T262"/>
      <c r="U262"/>
      <c r="V262" s="345">
        <v>5.8999999999999997E-2</v>
      </c>
      <c r="W262" s="345">
        <v>0.19</v>
      </c>
      <c r="X262"/>
      <c r="Y262"/>
      <c r="Z262"/>
      <c r="AA262"/>
      <c r="AB262"/>
      <c r="AC262" s="344">
        <v>27.7</v>
      </c>
      <c r="AD262"/>
      <c r="AE262"/>
      <c r="AF262"/>
      <c r="AG262"/>
      <c r="AH262" s="347">
        <v>55.4</v>
      </c>
      <c r="AI262"/>
      <c r="AJ262" s="347">
        <v>24.9</v>
      </c>
      <c r="AK262"/>
      <c r="AL262" s="347">
        <v>6.5</v>
      </c>
      <c r="AM262" s="345">
        <v>2.7E-2</v>
      </c>
      <c r="AN262"/>
      <c r="AO262" s="347">
        <v>15.7</v>
      </c>
      <c r="AP262" s="344">
        <v>85.6</v>
      </c>
      <c r="AQ262" s="344">
        <v>0.96</v>
      </c>
      <c r="AR262"/>
      <c r="AS262"/>
      <c r="AT262"/>
      <c r="AU262"/>
      <c r="AV262" s="345">
        <v>14.56</v>
      </c>
      <c r="AW262" s="345">
        <v>13.72</v>
      </c>
      <c r="AX262"/>
      <c r="AY262"/>
      <c r="AZ262"/>
      <c r="BA262"/>
      <c r="BB262"/>
      <c r="BC262"/>
      <c r="BD262" s="344">
        <v>29.72</v>
      </c>
      <c r="BE262" s="344">
        <v>6.7</v>
      </c>
      <c r="BF262" s="344">
        <v>7.4</v>
      </c>
    </row>
    <row r="263" spans="1:58" x14ac:dyDescent="0.25">
      <c r="A263" s="232">
        <v>40073</v>
      </c>
      <c r="B263" s="344">
        <v>6.47</v>
      </c>
      <c r="C263" s="368">
        <v>4.8899999999999997</v>
      </c>
      <c r="D263"/>
      <c r="E263"/>
      <c r="F263"/>
      <c r="G263"/>
      <c r="H263" s="344">
        <v>7.12</v>
      </c>
      <c r="I263" s="344">
        <v>1.73</v>
      </c>
      <c r="J263"/>
      <c r="K263"/>
      <c r="L263"/>
      <c r="M263"/>
      <c r="N263" s="346">
        <v>21</v>
      </c>
      <c r="O263"/>
      <c r="P263"/>
      <c r="Q263"/>
      <c r="R263" s="346">
        <v>0</v>
      </c>
      <c r="S263" s="345">
        <v>0.53500000000000003</v>
      </c>
      <c r="T263"/>
      <c r="U263"/>
      <c r="V263" s="345">
        <v>0.06</v>
      </c>
      <c r="W263" s="345">
        <v>0.14399999999999999</v>
      </c>
      <c r="X263"/>
      <c r="Y263"/>
      <c r="Z263"/>
      <c r="AA263"/>
      <c r="AB263"/>
      <c r="AC263" s="344">
        <v>26.6</v>
      </c>
      <c r="AD263"/>
      <c r="AE263"/>
      <c r="AF263"/>
      <c r="AG263"/>
      <c r="AH263" s="347">
        <v>53.2</v>
      </c>
      <c r="AI263"/>
      <c r="AJ263" s="347">
        <v>23.8</v>
      </c>
      <c r="AK263"/>
      <c r="AL263" s="347">
        <v>6.8</v>
      </c>
      <c r="AM263" s="345">
        <v>0.03</v>
      </c>
      <c r="AN263"/>
      <c r="AO263" s="347">
        <v>15.7</v>
      </c>
      <c r="AP263" s="344">
        <v>83.79</v>
      </c>
      <c r="AQ263" s="344">
        <v>1.07</v>
      </c>
      <c r="AR263"/>
      <c r="AS263"/>
      <c r="AT263"/>
      <c r="AU263"/>
      <c r="AV263" s="345">
        <v>14.532999999999999</v>
      </c>
      <c r="AW263" s="345">
        <v>13.584</v>
      </c>
      <c r="AX263"/>
      <c r="AY263"/>
      <c r="AZ263"/>
      <c r="BA263"/>
      <c r="BB263"/>
      <c r="BC263"/>
      <c r="BD263" s="344">
        <v>30.04</v>
      </c>
      <c r="BE263" s="344">
        <v>6.8</v>
      </c>
      <c r="BF263" s="344">
        <v>7.6</v>
      </c>
    </row>
    <row r="264" spans="1:58" x14ac:dyDescent="0.25">
      <c r="A264" s="232">
        <v>40074</v>
      </c>
      <c r="B264" s="467">
        <f>(B262+B263)/2</f>
        <v>6.24</v>
      </c>
      <c r="C264" s="345">
        <v>4.9800000000000004</v>
      </c>
      <c r="D264"/>
      <c r="E264"/>
      <c r="F264"/>
      <c r="G264"/>
      <c r="H264" s="344">
        <v>6.96</v>
      </c>
      <c r="I264" s="344">
        <v>1.79</v>
      </c>
      <c r="J264"/>
      <c r="K264"/>
      <c r="L264"/>
      <c r="M264"/>
      <c r="N264" s="346">
        <v>24</v>
      </c>
      <c r="O264"/>
      <c r="P264"/>
      <c r="Q264"/>
      <c r="R264" s="346">
        <v>0</v>
      </c>
      <c r="S264" s="345">
        <v>0.70399999999999996</v>
      </c>
      <c r="T264"/>
      <c r="U264"/>
      <c r="V264" s="345">
        <v>6.6000000000000003E-2</v>
      </c>
      <c r="W264" s="345">
        <v>0.14799999999999999</v>
      </c>
      <c r="X264"/>
      <c r="Y264"/>
      <c r="Z264"/>
      <c r="AA264"/>
      <c r="AB264"/>
      <c r="AC264" s="344">
        <v>26.4</v>
      </c>
      <c r="AD264"/>
      <c r="AE264"/>
      <c r="AF264"/>
      <c r="AG264"/>
      <c r="AH264" s="347">
        <v>52.9</v>
      </c>
      <c r="AI264"/>
      <c r="AJ264" s="347">
        <v>22.9</v>
      </c>
      <c r="AK264"/>
      <c r="AL264" s="347">
        <v>6.7</v>
      </c>
      <c r="AM264" s="345">
        <v>3.4000000000000002E-2</v>
      </c>
      <c r="AN264"/>
      <c r="AO264" s="347">
        <v>15.6</v>
      </c>
      <c r="AP264" s="344">
        <v>88</v>
      </c>
      <c r="AQ264" s="344">
        <v>1.0900000000000001</v>
      </c>
      <c r="AR264"/>
      <c r="AS264"/>
      <c r="AT264"/>
      <c r="AU264"/>
      <c r="AV264" s="345">
        <v>14.794</v>
      </c>
      <c r="AW264" s="345">
        <v>13.824999999999999</v>
      </c>
      <c r="AX264"/>
      <c r="AY264"/>
      <c r="AZ264"/>
      <c r="BA264"/>
      <c r="BB264"/>
      <c r="BC264"/>
      <c r="BD264" s="344">
        <v>30.004000000000001</v>
      </c>
      <c r="BE264" s="344">
        <v>6.8</v>
      </c>
      <c r="BF264" s="344">
        <v>7.6</v>
      </c>
    </row>
    <row r="265" spans="1:58" x14ac:dyDescent="0.25">
      <c r="A265" s="232">
        <v>40075</v>
      </c>
      <c r="B265" s="405">
        <f t="shared" ref="B265:B282" si="446">(B263+B264)/2</f>
        <v>6.3550000000000004</v>
      </c>
      <c r="C265" s="345">
        <v>4.95</v>
      </c>
      <c r="D265"/>
      <c r="E265"/>
      <c r="F265"/>
      <c r="G265"/>
      <c r="H265" s="344">
        <v>6.92</v>
      </c>
      <c r="I265" s="344">
        <v>1.82</v>
      </c>
      <c r="J265"/>
      <c r="K265"/>
      <c r="L265"/>
      <c r="M265"/>
      <c r="N265" s="346">
        <v>24</v>
      </c>
      <c r="O265"/>
      <c r="P265"/>
      <c r="Q265"/>
      <c r="R265" s="346">
        <v>0</v>
      </c>
      <c r="S265" s="345">
        <v>0.57999999999999996</v>
      </c>
      <c r="T265"/>
      <c r="U265"/>
      <c r="V265" s="345">
        <v>5.8999999999999997E-2</v>
      </c>
      <c r="W265" s="345">
        <v>0.5</v>
      </c>
      <c r="X265"/>
      <c r="Y265"/>
      <c r="Z265"/>
      <c r="AA265"/>
      <c r="AB265"/>
      <c r="AC265" s="344">
        <v>27.5</v>
      </c>
      <c r="AD265"/>
      <c r="AE265"/>
      <c r="AF265"/>
      <c r="AG265"/>
      <c r="AH265" s="347">
        <v>55</v>
      </c>
      <c r="AI265"/>
      <c r="AJ265" s="347">
        <v>22.5</v>
      </c>
      <c r="AK265"/>
      <c r="AL265" s="347">
        <v>6.7</v>
      </c>
      <c r="AM265" s="345">
        <v>4.1000000000000002E-2</v>
      </c>
      <c r="AN265"/>
      <c r="AO265" s="347">
        <v>14.6</v>
      </c>
      <c r="AP265" s="344">
        <v>98.76</v>
      </c>
      <c r="AQ265" s="344">
        <v>1.1200000000000001</v>
      </c>
      <c r="AR265"/>
      <c r="AS265"/>
      <c r="AT265"/>
      <c r="AU265"/>
      <c r="AV265" s="345">
        <v>16.312999999999999</v>
      </c>
      <c r="AW265" s="345">
        <v>15.234999999999999</v>
      </c>
      <c r="AX265"/>
      <c r="AY265"/>
      <c r="AZ265"/>
      <c r="BA265"/>
      <c r="BB265"/>
      <c r="BC265"/>
      <c r="BD265" s="344">
        <v>30.27</v>
      </c>
      <c r="BE265" s="344">
        <v>6.8</v>
      </c>
      <c r="BF265" s="344">
        <v>7.6</v>
      </c>
    </row>
    <row r="266" spans="1:58" x14ac:dyDescent="0.25">
      <c r="A266" s="232">
        <v>40076</v>
      </c>
      <c r="B266" s="405">
        <f t="shared" si="446"/>
        <v>6.2975000000000003</v>
      </c>
      <c r="C266" s="345">
        <v>5.03</v>
      </c>
      <c r="D266"/>
      <c r="E266"/>
      <c r="F266"/>
      <c r="G266"/>
      <c r="H266" s="344">
        <v>7.4</v>
      </c>
      <c r="I266" s="344">
        <v>1.86</v>
      </c>
      <c r="J266"/>
      <c r="K266"/>
      <c r="L266"/>
      <c r="M266"/>
      <c r="N266" s="346">
        <v>20</v>
      </c>
      <c r="O266"/>
      <c r="P266"/>
      <c r="Q266"/>
      <c r="R266" s="346">
        <v>0</v>
      </c>
      <c r="S266" s="345">
        <v>0.56699999999999995</v>
      </c>
      <c r="T266"/>
      <c r="U266"/>
      <c r="V266" s="345">
        <v>8.1000000000000003E-2</v>
      </c>
      <c r="W266" s="345">
        <v>0.13700000000000001</v>
      </c>
      <c r="X266"/>
      <c r="Y266"/>
      <c r="Z266"/>
      <c r="AA266"/>
      <c r="AB266"/>
      <c r="AC266" s="344">
        <v>28.1</v>
      </c>
      <c r="AD266"/>
      <c r="AE266"/>
      <c r="AF266"/>
      <c r="AG266"/>
      <c r="AH266" s="347">
        <v>56.2</v>
      </c>
      <c r="AI266"/>
      <c r="AJ266" s="347">
        <v>22.7</v>
      </c>
      <c r="AK266"/>
      <c r="AL266" s="347">
        <v>6.5</v>
      </c>
      <c r="AM266" s="345">
        <v>3.6999999999999998E-2</v>
      </c>
      <c r="AN266"/>
      <c r="AO266" s="347">
        <v>14.5</v>
      </c>
      <c r="AP266" s="344">
        <v>93.05</v>
      </c>
      <c r="AQ266" s="344">
        <v>1.01</v>
      </c>
      <c r="AR266"/>
      <c r="AS266"/>
      <c r="AT266"/>
      <c r="AU266"/>
      <c r="AV266" s="345">
        <v>15.38</v>
      </c>
      <c r="AW266" s="345">
        <v>14.71</v>
      </c>
      <c r="AX266"/>
      <c r="AY266"/>
      <c r="AZ266"/>
      <c r="BA266"/>
      <c r="BB266"/>
      <c r="BC266"/>
      <c r="BD266" s="344">
        <v>30.9</v>
      </c>
      <c r="BE266" s="344">
        <v>6.8</v>
      </c>
      <c r="BF266" s="344">
        <v>7.6</v>
      </c>
    </row>
    <row r="267" spans="1:58" x14ac:dyDescent="0.25">
      <c r="A267" s="232">
        <v>40077</v>
      </c>
      <c r="B267" s="405">
        <f t="shared" si="446"/>
        <v>6.3262499999999999</v>
      </c>
      <c r="C267" s="407">
        <f>(C266+C268)/2</f>
        <v>5.0199999999999996</v>
      </c>
      <c r="D267"/>
      <c r="E267"/>
      <c r="F267"/>
      <c r="G267"/>
      <c r="H267" s="405">
        <f>(H266+H268)/2</f>
        <v>7.1750000000000007</v>
      </c>
      <c r="I267" s="405">
        <f>(I266+I268)/2</f>
        <v>1.9100000000000001</v>
      </c>
      <c r="J267"/>
      <c r="K267"/>
      <c r="L267"/>
      <c r="M267"/>
      <c r="N267" s="451">
        <f t="shared" ref="N267" si="447">(N266+N268)/2</f>
        <v>25.5</v>
      </c>
      <c r="O267"/>
      <c r="P267"/>
      <c r="Q267"/>
      <c r="R267" s="451">
        <f t="shared" ref="R267" si="448">(R266+R268)/2</f>
        <v>0</v>
      </c>
      <c r="S267" s="407">
        <f>(S266+S268)/2</f>
        <v>0.70499999999999996</v>
      </c>
      <c r="T267"/>
      <c r="U267"/>
      <c r="V267" s="407">
        <f t="shared" ref="V267" si="449">(V266+V268)/2</f>
        <v>7.1000000000000008E-2</v>
      </c>
      <c r="W267" s="407">
        <f>(W266+W268)/2</f>
        <v>0.15400000000000003</v>
      </c>
      <c r="X267"/>
      <c r="Y267"/>
      <c r="Z267"/>
      <c r="AA267"/>
      <c r="AB267"/>
      <c r="AC267" s="405">
        <f t="shared" ref="AC267" si="450">(AC266+AC268)/2</f>
        <v>27.700000000000003</v>
      </c>
      <c r="AD267"/>
      <c r="AE267"/>
      <c r="AF267"/>
      <c r="AG267"/>
      <c r="AH267" s="406">
        <f t="shared" ref="AH267" si="451">(AH266+AH268)/2</f>
        <v>55.5</v>
      </c>
      <c r="AI267"/>
      <c r="AJ267" s="406">
        <f t="shared" ref="AJ267" si="452">(AJ266+AJ268)/2</f>
        <v>23.049999999999997</v>
      </c>
      <c r="AK267"/>
      <c r="AL267" s="406">
        <f t="shared" ref="AL267:AM267" si="453">(AL266+AL268)/2</f>
        <v>6.8</v>
      </c>
      <c r="AM267" s="407">
        <f t="shared" si="453"/>
        <v>3.4000000000000002E-2</v>
      </c>
      <c r="AN267"/>
      <c r="AO267" s="406">
        <f t="shared" ref="AO267:AQ267" si="454">(AO266+AO268)/2</f>
        <v>15.05</v>
      </c>
      <c r="AP267" s="405">
        <f t="shared" si="454"/>
        <v>97.82</v>
      </c>
      <c r="AQ267" s="407">
        <f t="shared" si="454"/>
        <v>1.0699999999999998</v>
      </c>
      <c r="AR267"/>
      <c r="AS267"/>
      <c r="AT267"/>
      <c r="AU267"/>
      <c r="AV267" s="368">
        <f>(AV265+AV266)/2</f>
        <v>15.846499999999999</v>
      </c>
      <c r="AW267" s="368">
        <f>(AW265+AW266)/2</f>
        <v>14.9725</v>
      </c>
      <c r="AX267"/>
      <c r="AY267"/>
      <c r="AZ267"/>
      <c r="BA267"/>
      <c r="BB267"/>
      <c r="BC267"/>
      <c r="BD267" s="405">
        <f t="shared" ref="BD267:BF267" si="455">(BD266+BD268)/2</f>
        <v>29.77</v>
      </c>
      <c r="BE267" s="405">
        <f t="shared" si="455"/>
        <v>6.8</v>
      </c>
      <c r="BF267" s="405">
        <f t="shared" si="455"/>
        <v>7.6</v>
      </c>
    </row>
    <row r="268" spans="1:58" x14ac:dyDescent="0.25">
      <c r="A268" s="232">
        <v>40078</v>
      </c>
      <c r="B268" s="405">
        <f t="shared" si="446"/>
        <v>6.3118750000000006</v>
      </c>
      <c r="C268" s="345">
        <v>5.01</v>
      </c>
      <c r="D268"/>
      <c r="E268"/>
      <c r="F268"/>
      <c r="G268"/>
      <c r="H268" s="344">
        <v>6.95</v>
      </c>
      <c r="I268" s="344">
        <v>1.96</v>
      </c>
      <c r="J268"/>
      <c r="K268"/>
      <c r="L268"/>
      <c r="M268"/>
      <c r="N268" s="346">
        <v>31</v>
      </c>
      <c r="O268"/>
      <c r="P268"/>
      <c r="Q268"/>
      <c r="R268" s="346">
        <v>0</v>
      </c>
      <c r="S268" s="345">
        <v>0.84299999999999997</v>
      </c>
      <c r="T268"/>
      <c r="U268"/>
      <c r="V268" s="345">
        <v>6.0999999999999999E-2</v>
      </c>
      <c r="W268" s="345">
        <v>0.17100000000000001</v>
      </c>
      <c r="X268"/>
      <c r="Y268"/>
      <c r="Z268"/>
      <c r="AA268"/>
      <c r="AB268"/>
      <c r="AC268" s="344">
        <v>27.3</v>
      </c>
      <c r="AD268"/>
      <c r="AE268"/>
      <c r="AF268"/>
      <c r="AG268"/>
      <c r="AH268" s="347">
        <v>54.8</v>
      </c>
      <c r="AI268"/>
      <c r="AJ268" s="347">
        <v>23.4</v>
      </c>
      <c r="AK268"/>
      <c r="AL268" s="347">
        <v>7.1</v>
      </c>
      <c r="AM268" s="345">
        <v>3.1E-2</v>
      </c>
      <c r="AN268"/>
      <c r="AO268" s="347">
        <v>15.6</v>
      </c>
      <c r="AP268" s="344">
        <v>102.59</v>
      </c>
      <c r="AQ268" s="344">
        <v>1.1299999999999999</v>
      </c>
      <c r="AR268"/>
      <c r="AS268"/>
      <c r="AT268"/>
      <c r="AU268"/>
      <c r="AV268" s="345">
        <v>16.405999999999999</v>
      </c>
      <c r="AW268" s="345">
        <v>15.092000000000001</v>
      </c>
      <c r="AX268"/>
      <c r="AY268"/>
      <c r="AZ268"/>
      <c r="BA268"/>
      <c r="BB268"/>
      <c r="BC268"/>
      <c r="BD268" s="344">
        <v>28.64</v>
      </c>
      <c r="BE268" s="344">
        <v>6.8</v>
      </c>
      <c r="BF268" s="344">
        <v>7.6</v>
      </c>
    </row>
    <row r="269" spans="1:58" x14ac:dyDescent="0.25">
      <c r="A269" s="232">
        <v>40079</v>
      </c>
      <c r="B269" s="405">
        <f t="shared" si="446"/>
        <v>6.3190625000000002</v>
      </c>
      <c r="C269" s="345">
        <v>4.9800000000000004</v>
      </c>
      <c r="D269"/>
      <c r="E269"/>
      <c r="F269"/>
      <c r="G269"/>
      <c r="H269" s="344">
        <v>7.26</v>
      </c>
      <c r="I269" s="344">
        <v>1.98</v>
      </c>
      <c r="J269"/>
      <c r="K269"/>
      <c r="L269"/>
      <c r="M269"/>
      <c r="N269" s="346">
        <v>27</v>
      </c>
      <c r="O269"/>
      <c r="P269"/>
      <c r="Q269"/>
      <c r="R269" s="346">
        <v>0</v>
      </c>
      <c r="S269" s="345">
        <v>0.69799999999999995</v>
      </c>
      <c r="T269"/>
      <c r="U269"/>
      <c r="V269" s="345">
        <v>6.8000000000000005E-2</v>
      </c>
      <c r="W269" s="345">
        <v>0.20399999999999999</v>
      </c>
      <c r="X269"/>
      <c r="Y269"/>
      <c r="Z269"/>
      <c r="AA269"/>
      <c r="AB269"/>
      <c r="AC269" s="344">
        <v>27.1</v>
      </c>
      <c r="AD269"/>
      <c r="AE269"/>
      <c r="AF269"/>
      <c r="AG269"/>
      <c r="AH269" s="347">
        <v>54.2</v>
      </c>
      <c r="AI269"/>
      <c r="AJ269" s="347">
        <v>27.9</v>
      </c>
      <c r="AK269"/>
      <c r="AL269" s="347">
        <v>6.6</v>
      </c>
      <c r="AM269" s="345">
        <v>8.9999999999999993E-3</v>
      </c>
      <c r="AN269"/>
      <c r="AO269" s="347">
        <v>15.8</v>
      </c>
      <c r="AP269" s="344">
        <v>101.21</v>
      </c>
      <c r="AQ269" s="344">
        <v>1.1100000000000001</v>
      </c>
      <c r="AR269"/>
      <c r="AS269"/>
      <c r="AT269"/>
      <c r="AU269"/>
      <c r="AV269" s="345">
        <v>15.912000000000001</v>
      </c>
      <c r="AW269" s="345">
        <v>14.856999999999999</v>
      </c>
      <c r="AX269"/>
      <c r="AY269"/>
      <c r="AZ269"/>
      <c r="BA269"/>
      <c r="BB269"/>
      <c r="BC269"/>
      <c r="BD269" s="344">
        <v>29.11</v>
      </c>
      <c r="BE269" s="344">
        <v>6.8</v>
      </c>
      <c r="BF269" s="344">
        <v>7.6</v>
      </c>
    </row>
    <row r="270" spans="1:58" x14ac:dyDescent="0.25">
      <c r="A270" s="232">
        <v>40080</v>
      </c>
      <c r="B270" s="405">
        <f t="shared" si="446"/>
        <v>6.3154687500000009</v>
      </c>
      <c r="C270" s="368">
        <v>5</v>
      </c>
      <c r="D270"/>
      <c r="E270"/>
      <c r="F270"/>
      <c r="G270"/>
      <c r="H270" s="344">
        <v>7.21</v>
      </c>
      <c r="I270" s="344">
        <v>2</v>
      </c>
      <c r="J270"/>
      <c r="K270"/>
      <c r="L270"/>
      <c r="M270"/>
      <c r="N270" s="346">
        <v>20</v>
      </c>
      <c r="O270"/>
      <c r="P270"/>
      <c r="Q270"/>
      <c r="R270" s="346">
        <v>0</v>
      </c>
      <c r="S270" s="345">
        <v>0.60399999999999998</v>
      </c>
      <c r="T270"/>
      <c r="U270"/>
      <c r="V270" s="345">
        <v>5.8999999999999997E-2</v>
      </c>
      <c r="W270" s="345">
        <v>0.13700000000000001</v>
      </c>
      <c r="X270"/>
      <c r="Y270"/>
      <c r="Z270"/>
      <c r="AA270"/>
      <c r="AB270"/>
      <c r="AC270" s="344">
        <v>28.3</v>
      </c>
      <c r="AD270"/>
      <c r="AE270"/>
      <c r="AF270"/>
      <c r="AG270"/>
      <c r="AH270" s="347">
        <v>56.6</v>
      </c>
      <c r="AI270"/>
      <c r="AJ270" s="347">
        <v>26.1</v>
      </c>
      <c r="AK270"/>
      <c r="AL270" s="347">
        <v>6.4</v>
      </c>
      <c r="AM270" s="345">
        <v>0.01</v>
      </c>
      <c r="AN270"/>
      <c r="AO270" s="347">
        <v>15.2</v>
      </c>
      <c r="AP270" s="344">
        <v>105.84</v>
      </c>
      <c r="AQ270" s="344">
        <v>1.1100000000000001</v>
      </c>
      <c r="AR270"/>
      <c r="AS270"/>
      <c r="AT270"/>
      <c r="AU270"/>
      <c r="AV270" s="466">
        <v>16.75</v>
      </c>
      <c r="AW270" s="466">
        <v>15.44</v>
      </c>
      <c r="AX270"/>
      <c r="AY270"/>
      <c r="AZ270"/>
      <c r="BA270"/>
      <c r="BB270"/>
      <c r="BC270"/>
      <c r="BD270" s="344">
        <v>30.51</v>
      </c>
      <c r="BE270" s="344">
        <v>6.8</v>
      </c>
      <c r="BF270" s="344">
        <v>7.6</v>
      </c>
    </row>
    <row r="271" spans="1:58" x14ac:dyDescent="0.25">
      <c r="A271" s="232">
        <v>40081</v>
      </c>
      <c r="B271" s="405">
        <f t="shared" si="446"/>
        <v>6.317265625000001</v>
      </c>
      <c r="C271" s="407">
        <f>(C270+C272)/2</f>
        <v>4.9950000000000001</v>
      </c>
      <c r="D271"/>
      <c r="E271"/>
      <c r="F271"/>
      <c r="G271"/>
      <c r="H271" s="405">
        <f>(H270+H272)/2</f>
        <v>7.3949999999999996</v>
      </c>
      <c r="I271" s="405">
        <f>(I270+I272)/2</f>
        <v>1.99</v>
      </c>
      <c r="J271"/>
      <c r="K271"/>
      <c r="L271"/>
      <c r="M271"/>
      <c r="N271" s="346"/>
      <c r="O271"/>
      <c r="P271"/>
      <c r="Q271"/>
      <c r="R271" s="346"/>
      <c r="S271" s="407">
        <f>(S270+S272)/2</f>
        <v>0.60149999999999992</v>
      </c>
      <c r="T271"/>
      <c r="U271"/>
      <c r="V271" s="407">
        <f t="shared" ref="V271" si="456">(V270+V272)/2</f>
        <v>0.06</v>
      </c>
      <c r="W271" s="407">
        <f>(W270+W272)/2</f>
        <v>0.14500000000000002</v>
      </c>
      <c r="X271"/>
      <c r="Y271"/>
      <c r="Z271"/>
      <c r="AA271"/>
      <c r="AB271"/>
      <c r="AC271" s="405">
        <f t="shared" ref="AC271" si="457">(AC270+AC272)/2</f>
        <v>27.55</v>
      </c>
      <c r="AD271"/>
      <c r="AE271"/>
      <c r="AF271"/>
      <c r="AG271"/>
      <c r="AH271" s="406">
        <f t="shared" ref="AH271" si="458">(AH270+AH272)/2</f>
        <v>55.1</v>
      </c>
      <c r="AI271"/>
      <c r="AJ271" s="406">
        <f t="shared" ref="AJ271" si="459">(AJ270+AJ272)/2</f>
        <v>25.85</v>
      </c>
      <c r="AK271"/>
      <c r="AL271" s="406">
        <f t="shared" ref="AL271:AM271" si="460">(AL270+AL272)/2</f>
        <v>6.45</v>
      </c>
      <c r="AM271" s="407">
        <f t="shared" si="460"/>
        <v>1.4499999999999999E-2</v>
      </c>
      <c r="AN271"/>
      <c r="AO271" s="406">
        <f t="shared" ref="AO271:AQ271" si="461">(AO270+AO272)/2</f>
        <v>15.2</v>
      </c>
      <c r="AP271" s="405">
        <f t="shared" si="461"/>
        <v>107.68</v>
      </c>
      <c r="AQ271" s="407">
        <f t="shared" si="461"/>
        <v>1.1499999999999999</v>
      </c>
      <c r="AR271"/>
      <c r="AS271"/>
      <c r="AT271"/>
      <c r="AU271"/>
      <c r="AV271" s="368">
        <f>(AV269+AV270)/2</f>
        <v>16.331</v>
      </c>
      <c r="AW271" s="368">
        <f>(AW269+AW270)/2</f>
        <v>15.148499999999999</v>
      </c>
      <c r="AX271"/>
      <c r="AY271"/>
      <c r="AZ271"/>
      <c r="BA271"/>
      <c r="BB271"/>
      <c r="BC271"/>
      <c r="BD271" s="405">
        <f t="shared" ref="BD271:BF271" si="462">(BD270+BD272)/2</f>
        <v>28.995000000000001</v>
      </c>
      <c r="BE271" s="405">
        <f t="shared" si="462"/>
        <v>6.8</v>
      </c>
      <c r="BF271" s="405">
        <f t="shared" si="462"/>
        <v>7.65</v>
      </c>
    </row>
    <row r="272" spans="1:58" x14ac:dyDescent="0.25">
      <c r="A272" s="232">
        <v>40082</v>
      </c>
      <c r="B272" s="405">
        <f t="shared" si="446"/>
        <v>6.3163671875000009</v>
      </c>
      <c r="C272" s="345">
        <v>4.99</v>
      </c>
      <c r="D272"/>
      <c r="E272"/>
      <c r="F272"/>
      <c r="G272"/>
      <c r="H272" s="344">
        <v>7.58</v>
      </c>
      <c r="I272" s="344">
        <v>1.98</v>
      </c>
      <c r="J272"/>
      <c r="K272"/>
      <c r="L272"/>
      <c r="M272"/>
      <c r="N272" s="346">
        <v>23</v>
      </c>
      <c r="O272"/>
      <c r="P272"/>
      <c r="Q272"/>
      <c r="R272" s="346">
        <v>0</v>
      </c>
      <c r="S272" s="345">
        <v>0.59899999999999998</v>
      </c>
      <c r="T272"/>
      <c r="U272"/>
      <c r="V272" s="345">
        <v>6.0999999999999999E-2</v>
      </c>
      <c r="W272" s="345">
        <v>0.153</v>
      </c>
      <c r="X272"/>
      <c r="Y272"/>
      <c r="Z272"/>
      <c r="AA272"/>
      <c r="AB272"/>
      <c r="AC272" s="344">
        <v>26.8</v>
      </c>
      <c r="AD272"/>
      <c r="AE272"/>
      <c r="AF272"/>
      <c r="AG272"/>
      <c r="AH272" s="347">
        <v>53.6</v>
      </c>
      <c r="AI272"/>
      <c r="AJ272" s="347">
        <v>25.6</v>
      </c>
      <c r="AK272"/>
      <c r="AL272" s="347">
        <v>6.5</v>
      </c>
      <c r="AM272" s="345">
        <v>1.9E-2</v>
      </c>
      <c r="AN272"/>
      <c r="AO272" s="347">
        <v>15.2</v>
      </c>
      <c r="AP272" s="344">
        <v>109.52</v>
      </c>
      <c r="AQ272" s="344">
        <v>1.19</v>
      </c>
      <c r="AR272"/>
      <c r="AS272"/>
      <c r="AT272"/>
      <c r="AU272"/>
      <c r="AV272" s="345">
        <v>17.029</v>
      </c>
      <c r="AW272" s="345">
        <v>15.699</v>
      </c>
      <c r="AX272"/>
      <c r="AY272"/>
      <c r="AZ272"/>
      <c r="BA272"/>
      <c r="BB272"/>
      <c r="BC272"/>
      <c r="BD272" s="344">
        <v>27.48</v>
      </c>
      <c r="BE272" s="344">
        <v>6.8</v>
      </c>
      <c r="BF272" s="344">
        <v>7.7</v>
      </c>
    </row>
    <row r="273" spans="1:58" x14ac:dyDescent="0.25">
      <c r="A273" s="232">
        <v>40083</v>
      </c>
      <c r="B273" s="405">
        <f t="shared" si="446"/>
        <v>6.316816406250001</v>
      </c>
      <c r="C273" s="345">
        <v>5.08</v>
      </c>
      <c r="D273"/>
      <c r="E273"/>
      <c r="F273"/>
      <c r="G273"/>
      <c r="H273" s="344">
        <v>7.62</v>
      </c>
      <c r="I273" s="344">
        <v>1.89</v>
      </c>
      <c r="J273"/>
      <c r="K273"/>
      <c r="L273"/>
      <c r="M273"/>
      <c r="N273" s="346">
        <v>23</v>
      </c>
      <c r="O273"/>
      <c r="P273"/>
      <c r="Q273"/>
      <c r="R273" s="346">
        <v>0</v>
      </c>
      <c r="S273" s="345">
        <v>0.64900000000000002</v>
      </c>
      <c r="T273"/>
      <c r="U273"/>
      <c r="V273" s="345">
        <v>9.6000000000000002E-2</v>
      </c>
      <c r="W273" s="345">
        <v>0.26700000000000002</v>
      </c>
      <c r="X273"/>
      <c r="Y273"/>
      <c r="Z273"/>
      <c r="AA273"/>
      <c r="AB273"/>
      <c r="AC273" s="344">
        <v>27.1</v>
      </c>
      <c r="AD273"/>
      <c r="AE273"/>
      <c r="AF273"/>
      <c r="AG273"/>
      <c r="AH273" s="347">
        <v>54.2</v>
      </c>
      <c r="AI273"/>
      <c r="AJ273" s="347">
        <v>25.9</v>
      </c>
      <c r="AK273"/>
      <c r="AL273" s="347">
        <v>6.7</v>
      </c>
      <c r="AM273" s="345">
        <v>6.0999999999999999E-2</v>
      </c>
      <c r="AN273"/>
      <c r="AO273" s="347">
        <v>14.3</v>
      </c>
      <c r="AP273" s="344">
        <v>105.38</v>
      </c>
      <c r="AQ273" s="344">
        <v>1.35</v>
      </c>
      <c r="AR273"/>
      <c r="AS273"/>
      <c r="AT273"/>
      <c r="AU273"/>
      <c r="AV273" s="345">
        <v>16.28</v>
      </c>
      <c r="AW273" s="345">
        <v>14.77</v>
      </c>
      <c r="AX273"/>
      <c r="AY273"/>
      <c r="AZ273"/>
      <c r="BA273"/>
      <c r="BB273"/>
      <c r="BC273"/>
      <c r="BD273" s="344">
        <v>29.36</v>
      </c>
      <c r="BE273" s="344">
        <v>6.8</v>
      </c>
      <c r="BF273" s="344">
        <v>7.5</v>
      </c>
    </row>
    <row r="274" spans="1:58" x14ac:dyDescent="0.25">
      <c r="A274" s="232">
        <v>40084</v>
      </c>
      <c r="B274" s="405">
        <f t="shared" si="446"/>
        <v>6.3165917968750005</v>
      </c>
      <c r="C274" s="407">
        <f>(C273+C275)/2</f>
        <v>5.09</v>
      </c>
      <c r="D274"/>
      <c r="E274"/>
      <c r="F274"/>
      <c r="G274"/>
      <c r="H274" s="405">
        <f>(H273+H275)/2</f>
        <v>6.59</v>
      </c>
      <c r="I274" s="382">
        <v>1.84</v>
      </c>
      <c r="J274"/>
      <c r="K274"/>
      <c r="L274"/>
      <c r="M274"/>
      <c r="N274" s="451">
        <f t="shared" ref="N274" si="463">(N273+N275)/2</f>
        <v>21.5</v>
      </c>
      <c r="O274"/>
      <c r="P274"/>
      <c r="Q274"/>
      <c r="R274" s="451">
        <f t="shared" ref="R274" si="464">(R273+R275)/2</f>
        <v>0</v>
      </c>
      <c r="S274" s="407">
        <f>(S273+S275)/2</f>
        <v>0.61250000000000004</v>
      </c>
      <c r="T274"/>
      <c r="U274"/>
      <c r="V274" s="407">
        <f t="shared" ref="V274" si="465">(V273+V275)/2</f>
        <v>8.5499999999999993E-2</v>
      </c>
      <c r="W274" s="383"/>
      <c r="X274"/>
      <c r="Y274"/>
      <c r="Z274"/>
      <c r="AA274"/>
      <c r="AB274"/>
      <c r="AC274" s="405">
        <f t="shared" ref="AC274" si="466">(AC273+AC275)/2</f>
        <v>27.3</v>
      </c>
      <c r="AD274"/>
      <c r="AE274"/>
      <c r="AF274"/>
      <c r="AG274"/>
      <c r="AH274" s="406">
        <f t="shared" ref="AH274" si="467">(AH273+AH275)/2</f>
        <v>54.6</v>
      </c>
      <c r="AI274"/>
      <c r="AJ274" s="406">
        <f t="shared" ref="AJ274" si="468">(AJ273+AJ275)/2</f>
        <v>25.5</v>
      </c>
      <c r="AK274"/>
      <c r="AL274" s="406">
        <f t="shared" ref="AL274:AM274" si="469">(AL273+AL275)/2</f>
        <v>6.9</v>
      </c>
      <c r="AM274" s="407">
        <f t="shared" si="469"/>
        <v>5.9499999999999997E-2</v>
      </c>
      <c r="AN274"/>
      <c r="AO274" s="406">
        <f t="shared" ref="AO274" si="470">(AO273+AO275)/2</f>
        <v>14.2</v>
      </c>
      <c r="AP274" s="382">
        <v>101.3</v>
      </c>
      <c r="AQ274" s="382">
        <v>1.38</v>
      </c>
      <c r="AR274"/>
      <c r="AS274"/>
      <c r="AT274"/>
      <c r="AU274"/>
      <c r="AV274" s="345">
        <v>16.14</v>
      </c>
      <c r="AW274" s="345">
        <v>14.268000000000001</v>
      </c>
      <c r="AX274"/>
      <c r="AY274"/>
      <c r="AZ274"/>
      <c r="BA274"/>
      <c r="BB274"/>
      <c r="BC274"/>
      <c r="BD274" s="405">
        <f>(BD273+BD275)/2</f>
        <v>30.75</v>
      </c>
      <c r="BE274" s="344">
        <v>7.2</v>
      </c>
      <c r="BF274" s="344">
        <v>7.1</v>
      </c>
    </row>
    <row r="275" spans="1:58" x14ac:dyDescent="0.25">
      <c r="A275" s="232">
        <v>40085</v>
      </c>
      <c r="B275" s="405">
        <f t="shared" si="446"/>
        <v>6.3167041015625003</v>
      </c>
      <c r="C275" s="345">
        <v>5.0999999999999996</v>
      </c>
      <c r="D275"/>
      <c r="E275"/>
      <c r="F275"/>
      <c r="G275"/>
      <c r="H275" s="382">
        <v>5.56</v>
      </c>
      <c r="I275" s="382">
        <v>1.8</v>
      </c>
      <c r="J275"/>
      <c r="K275"/>
      <c r="L275"/>
      <c r="M275"/>
      <c r="N275" s="384">
        <v>20</v>
      </c>
      <c r="O275"/>
      <c r="P275"/>
      <c r="Q275"/>
      <c r="R275" s="384">
        <v>0</v>
      </c>
      <c r="S275" s="383">
        <v>0.57599999999999996</v>
      </c>
      <c r="T275"/>
      <c r="U275"/>
      <c r="V275" s="383">
        <v>7.4999999999999997E-2</v>
      </c>
      <c r="W275" s="383">
        <v>0.104</v>
      </c>
      <c r="X275"/>
      <c r="Y275"/>
      <c r="Z275"/>
      <c r="AA275"/>
      <c r="AB275"/>
      <c r="AC275" s="382">
        <v>27.5</v>
      </c>
      <c r="AD275"/>
      <c r="AE275"/>
      <c r="AF275"/>
      <c r="AG275"/>
      <c r="AH275" s="385">
        <v>55</v>
      </c>
      <c r="AI275"/>
      <c r="AJ275" s="385">
        <v>25.1</v>
      </c>
      <c r="AK275"/>
      <c r="AL275" s="385">
        <v>7.1</v>
      </c>
      <c r="AM275" s="383">
        <v>5.8000000000000003E-2</v>
      </c>
      <c r="AN275"/>
      <c r="AO275" s="385">
        <v>14.1</v>
      </c>
      <c r="AP275" s="382">
        <v>108.16</v>
      </c>
      <c r="AQ275" s="382">
        <v>1.21</v>
      </c>
      <c r="AR275"/>
      <c r="AS275"/>
      <c r="AT275"/>
      <c r="AU275"/>
      <c r="AV275" s="345">
        <v>17.826000000000001</v>
      </c>
      <c r="AW275" s="345">
        <v>16.3</v>
      </c>
      <c r="AX275"/>
      <c r="AY275"/>
      <c r="AZ275"/>
      <c r="BA275"/>
      <c r="BB275"/>
      <c r="BC275"/>
      <c r="BD275" s="344">
        <v>32.14</v>
      </c>
      <c r="BE275" s="344">
        <v>7.2</v>
      </c>
      <c r="BF275" s="344">
        <v>7.1</v>
      </c>
    </row>
    <row r="276" spans="1:58" x14ac:dyDescent="0.25">
      <c r="A276" s="232">
        <v>40086</v>
      </c>
      <c r="B276" s="405">
        <f t="shared" si="446"/>
        <v>6.3166479492187504</v>
      </c>
      <c r="C276" s="345">
        <v>5.07</v>
      </c>
      <c r="D276"/>
      <c r="E276"/>
      <c r="F276"/>
      <c r="G276"/>
      <c r="H276" s="382">
        <v>7.68</v>
      </c>
      <c r="I276" s="382">
        <v>1.83</v>
      </c>
      <c r="J276"/>
      <c r="K276"/>
      <c r="L276"/>
      <c r="M276"/>
      <c r="N276" s="384">
        <v>24</v>
      </c>
      <c r="O276"/>
      <c r="P276"/>
      <c r="Q276"/>
      <c r="R276" s="384">
        <v>7.3999999999999996E-2</v>
      </c>
      <c r="S276" s="383">
        <v>0.73699999999999999</v>
      </c>
      <c r="T276"/>
      <c r="U276"/>
      <c r="V276" s="383">
        <v>0.14399999999999999</v>
      </c>
      <c r="W276" s="383">
        <v>0.14399999999999999</v>
      </c>
      <c r="X276"/>
      <c r="Y276"/>
      <c r="Z276"/>
      <c r="AA276"/>
      <c r="AB276"/>
      <c r="AC276" s="382">
        <v>28.4</v>
      </c>
      <c r="AD276"/>
      <c r="AE276"/>
      <c r="AF276"/>
      <c r="AG276"/>
      <c r="AH276" s="385">
        <v>56.4</v>
      </c>
      <c r="AI276"/>
      <c r="AJ276" s="385">
        <v>25.3</v>
      </c>
      <c r="AK276"/>
      <c r="AL276" s="385">
        <v>6.4</v>
      </c>
      <c r="AM276" s="383">
        <v>0.06</v>
      </c>
      <c r="AN276"/>
      <c r="AO276" s="385">
        <v>13.9</v>
      </c>
      <c r="AP276" s="382">
        <v>112.46</v>
      </c>
      <c r="AQ276" s="382">
        <v>1.37</v>
      </c>
      <c r="AR276"/>
      <c r="AS276"/>
      <c r="AT276"/>
      <c r="AU276"/>
      <c r="AV276" s="383">
        <v>17.940000000000001</v>
      </c>
      <c r="AW276" s="383">
        <v>15.95</v>
      </c>
      <c r="AX276"/>
      <c r="AY276"/>
      <c r="AZ276"/>
      <c r="BA276"/>
      <c r="BB276"/>
      <c r="BC276"/>
      <c r="BD276" s="382">
        <v>31.02</v>
      </c>
      <c r="BE276" s="382">
        <v>6.6</v>
      </c>
      <c r="BF276" s="382">
        <v>7.1</v>
      </c>
    </row>
    <row r="277" spans="1:58" x14ac:dyDescent="0.25">
      <c r="A277" s="232">
        <v>40087</v>
      </c>
      <c r="B277" s="405">
        <f t="shared" si="446"/>
        <v>6.3166760253906258</v>
      </c>
      <c r="C277" s="368">
        <v>5</v>
      </c>
      <c r="D277"/>
      <c r="E277"/>
      <c r="F277"/>
      <c r="G277"/>
      <c r="H277" s="382">
        <v>7.27</v>
      </c>
      <c r="I277" s="382">
        <v>1.96</v>
      </c>
      <c r="J277"/>
      <c r="K277"/>
      <c r="L277"/>
      <c r="M277"/>
      <c r="N277" s="384">
        <v>22</v>
      </c>
      <c r="O277"/>
      <c r="P277"/>
      <c r="Q277"/>
      <c r="R277" s="384">
        <v>0</v>
      </c>
      <c r="S277" s="383">
        <v>0.58699999999999997</v>
      </c>
      <c r="T277"/>
      <c r="U277"/>
      <c r="V277" s="383">
        <v>8.8999999999999996E-2</v>
      </c>
      <c r="W277" s="383">
        <v>0.224</v>
      </c>
      <c r="X277"/>
      <c r="Y277"/>
      <c r="Z277"/>
      <c r="AA277"/>
      <c r="AB277"/>
      <c r="AC277" s="382">
        <v>27.2</v>
      </c>
      <c r="AD277"/>
      <c r="AE277"/>
      <c r="AF277"/>
      <c r="AG277"/>
      <c r="AH277" s="385">
        <v>54.4</v>
      </c>
      <c r="AI277"/>
      <c r="AJ277" s="385">
        <v>24.8</v>
      </c>
      <c r="AK277"/>
      <c r="AL277" s="385">
        <v>6.9</v>
      </c>
      <c r="AM277" s="383">
        <v>7.3999999999999996E-2</v>
      </c>
      <c r="AN277"/>
      <c r="AO277" s="385">
        <v>14.7</v>
      </c>
      <c r="AP277" s="382">
        <v>109.16</v>
      </c>
      <c r="AQ277" s="382">
        <v>1.05</v>
      </c>
      <c r="AR277"/>
      <c r="AS277"/>
      <c r="AT277"/>
      <c r="AU277"/>
      <c r="AV277" s="383">
        <v>17.388000000000002</v>
      </c>
      <c r="AW277" s="383">
        <v>16.475000000000001</v>
      </c>
      <c r="AX277"/>
      <c r="AY277"/>
      <c r="AZ277"/>
      <c r="BA277"/>
      <c r="BB277"/>
      <c r="BC277"/>
      <c r="BD277" s="382">
        <v>32.58</v>
      </c>
      <c r="BE277" s="382">
        <v>6.6</v>
      </c>
      <c r="BF277" s="382">
        <v>7.1</v>
      </c>
    </row>
    <row r="278" spans="1:58" x14ac:dyDescent="0.25">
      <c r="A278" s="232">
        <v>40088</v>
      </c>
      <c r="B278" s="405">
        <f t="shared" si="446"/>
        <v>6.3166619873046876</v>
      </c>
      <c r="C278" s="345">
        <v>4.99</v>
      </c>
      <c r="D278"/>
      <c r="E278"/>
      <c r="F278"/>
      <c r="G278"/>
      <c r="H278" s="382">
        <v>6.85</v>
      </c>
      <c r="I278" s="382">
        <v>2.06</v>
      </c>
      <c r="J278"/>
      <c r="K278"/>
      <c r="L278"/>
      <c r="M278"/>
      <c r="N278" s="384">
        <v>24</v>
      </c>
      <c r="O278"/>
      <c r="P278"/>
      <c r="Q278"/>
      <c r="R278" s="384">
        <v>0</v>
      </c>
      <c r="S278" s="383">
        <v>0.56999999999999995</v>
      </c>
      <c r="T278"/>
      <c r="U278"/>
      <c r="V278" s="383">
        <v>6.6000000000000003E-2</v>
      </c>
      <c r="W278" s="383">
        <v>0.14299999999999999</v>
      </c>
      <c r="X278"/>
      <c r="Y278"/>
      <c r="Z278"/>
      <c r="AA278"/>
      <c r="AB278"/>
      <c r="AC278" s="382">
        <v>25.6</v>
      </c>
      <c r="AD278"/>
      <c r="AE278"/>
      <c r="AF278"/>
      <c r="AG278"/>
      <c r="AH278" s="385">
        <v>51.2</v>
      </c>
      <c r="AI278"/>
      <c r="AJ278" s="385">
        <v>24.3</v>
      </c>
      <c r="AK278"/>
      <c r="AL278" s="385">
        <v>6.7</v>
      </c>
      <c r="AM278" s="383">
        <v>1.7999999999999999E-2</v>
      </c>
      <c r="AN278"/>
      <c r="AO278" s="385">
        <v>14.7</v>
      </c>
      <c r="AP278" s="382">
        <v>114.66</v>
      </c>
      <c r="AQ278" s="382">
        <v>1.1299999999999999</v>
      </c>
      <c r="AR278"/>
      <c r="AS278"/>
      <c r="AT278"/>
      <c r="AU278"/>
      <c r="AV278" s="345">
        <v>18.14</v>
      </c>
      <c r="AW278" s="345">
        <v>16.3</v>
      </c>
      <c r="AX278"/>
      <c r="AY278"/>
      <c r="AZ278"/>
      <c r="BA278"/>
      <c r="BB278"/>
      <c r="BC278"/>
      <c r="BD278" s="382">
        <v>33.71</v>
      </c>
      <c r="BE278" s="382">
        <v>6.6</v>
      </c>
      <c r="BF278" s="382">
        <v>7.1</v>
      </c>
    </row>
    <row r="279" spans="1:58" x14ac:dyDescent="0.25">
      <c r="A279" s="232">
        <v>40089</v>
      </c>
      <c r="B279" s="405">
        <f t="shared" si="446"/>
        <v>6.3166690063476567</v>
      </c>
      <c r="C279" s="368">
        <v>5.05</v>
      </c>
      <c r="D279"/>
      <c r="E279"/>
      <c r="F279"/>
      <c r="G279"/>
      <c r="H279" s="382">
        <v>7</v>
      </c>
      <c r="I279" s="382">
        <v>2.13</v>
      </c>
      <c r="J279"/>
      <c r="K279"/>
      <c r="L279"/>
      <c r="M279"/>
      <c r="N279" s="384">
        <v>27</v>
      </c>
      <c r="O279"/>
      <c r="P279"/>
      <c r="Q279"/>
      <c r="R279" s="384">
        <v>0</v>
      </c>
      <c r="S279" s="383">
        <v>0.68700000000000006</v>
      </c>
      <c r="T279"/>
      <c r="U279"/>
      <c r="V279" s="383">
        <v>6.8000000000000005E-2</v>
      </c>
      <c r="W279" s="383">
        <v>0.16</v>
      </c>
      <c r="X279"/>
      <c r="Y279"/>
      <c r="Z279"/>
      <c r="AA279"/>
      <c r="AB279"/>
      <c r="AC279" s="382">
        <v>27</v>
      </c>
      <c r="AD279"/>
      <c r="AE279"/>
      <c r="AF279"/>
      <c r="AG279"/>
      <c r="AH279" s="385">
        <v>54.1</v>
      </c>
      <c r="AI279"/>
      <c r="AJ279" s="385">
        <v>23</v>
      </c>
      <c r="AK279"/>
      <c r="AL279" s="385">
        <v>5</v>
      </c>
      <c r="AM279" s="383">
        <v>4.2000000000000003E-2</v>
      </c>
      <c r="AN279"/>
      <c r="AO279" s="385">
        <v>14.6</v>
      </c>
      <c r="AP279" s="382">
        <v>117.84</v>
      </c>
      <c r="AQ279" s="382">
        <v>1.24</v>
      </c>
      <c r="AR279"/>
      <c r="AS279"/>
      <c r="AT279"/>
      <c r="AU279"/>
      <c r="AV279" s="466">
        <v>17.832000000000001</v>
      </c>
      <c r="AW279" s="466">
        <v>15.853999999999999</v>
      </c>
      <c r="AX279"/>
      <c r="AY279"/>
      <c r="AZ279"/>
      <c r="BA279"/>
      <c r="BB279"/>
      <c r="BC279"/>
      <c r="BD279" s="382">
        <v>30.51</v>
      </c>
      <c r="BE279" s="382">
        <v>7.6</v>
      </c>
      <c r="BF279" s="382">
        <v>7.1</v>
      </c>
    </row>
    <row r="280" spans="1:58" ht="15.75" thickBot="1" x14ac:dyDescent="0.3">
      <c r="A280" s="232">
        <v>40090</v>
      </c>
      <c r="B280" s="408">
        <f t="shared" si="446"/>
        <v>6.3166654968261717</v>
      </c>
      <c r="C280" s="365">
        <v>5</v>
      </c>
      <c r="D280"/>
      <c r="E280"/>
      <c r="F280"/>
      <c r="G280"/>
      <c r="H280" s="386">
        <v>7.26</v>
      </c>
      <c r="I280" s="386">
        <v>2.12</v>
      </c>
      <c r="J280"/>
      <c r="K280"/>
      <c r="L280"/>
      <c r="M280"/>
      <c r="N280" s="388">
        <v>26</v>
      </c>
      <c r="O280"/>
      <c r="P280"/>
      <c r="Q280"/>
      <c r="R280" s="388">
        <v>0</v>
      </c>
      <c r="S280" s="387">
        <v>0.63200000000000001</v>
      </c>
      <c r="T280"/>
      <c r="U280"/>
      <c r="V280" s="387">
        <v>6.2E-2</v>
      </c>
      <c r="W280" s="387">
        <v>0.17699999999999999</v>
      </c>
      <c r="X280"/>
      <c r="Y280"/>
      <c r="Z280"/>
      <c r="AA280"/>
      <c r="AB280"/>
      <c r="AC280" s="386">
        <v>27.1</v>
      </c>
      <c r="AD280"/>
      <c r="AE280"/>
      <c r="AF280"/>
      <c r="AG280"/>
      <c r="AH280" s="389">
        <v>54.2</v>
      </c>
      <c r="AI280"/>
      <c r="AJ280" s="389">
        <v>22.9</v>
      </c>
      <c r="AK280"/>
      <c r="AL280" s="389">
        <v>5.7</v>
      </c>
      <c r="AM280" s="387">
        <v>4.8000000000000001E-2</v>
      </c>
      <c r="AN280"/>
      <c r="AO280" s="389">
        <v>14.6</v>
      </c>
      <c r="AP280" s="386">
        <v>101.85</v>
      </c>
      <c r="AQ280" s="386">
        <v>0.9</v>
      </c>
      <c r="AR280"/>
      <c r="AS280"/>
      <c r="AT280"/>
      <c r="AU280"/>
      <c r="AV280" s="387">
        <v>16.152999999999999</v>
      </c>
      <c r="AW280" s="387">
        <v>15.297000000000001</v>
      </c>
      <c r="AX280"/>
      <c r="AY280"/>
      <c r="AZ280"/>
      <c r="BA280"/>
      <c r="BB280"/>
      <c r="BC280"/>
      <c r="BD280" s="386">
        <v>31.22</v>
      </c>
      <c r="BE280" s="386">
        <v>7.6</v>
      </c>
      <c r="BF280" s="386">
        <v>7.1</v>
      </c>
    </row>
    <row r="281" spans="1:58" x14ac:dyDescent="0.25">
      <c r="A281" s="232">
        <v>40091</v>
      </c>
      <c r="B281" s="409">
        <f t="shared" si="446"/>
        <v>6.3166672515869138</v>
      </c>
      <c r="C281" s="407">
        <f>(C280+C282)/2</f>
        <v>4.9950000000000001</v>
      </c>
      <c r="D281"/>
      <c r="E281"/>
      <c r="F281"/>
      <c r="G281"/>
      <c r="H281" s="405">
        <f>(H280+H282)/2</f>
        <v>7.085</v>
      </c>
      <c r="I281" s="405">
        <f>(I280+I282)/2</f>
        <v>2.1150000000000002</v>
      </c>
      <c r="J281"/>
      <c r="K281"/>
      <c r="L281"/>
      <c r="M281"/>
      <c r="N281" s="451">
        <f t="shared" ref="N281" si="471">(N280+N282)/2</f>
        <v>25</v>
      </c>
      <c r="O281"/>
      <c r="P281"/>
      <c r="Q281"/>
      <c r="R281" s="451">
        <f t="shared" ref="R281" si="472">(R280+R282)/2</f>
        <v>0</v>
      </c>
      <c r="S281" s="407">
        <f>(S280+S282)/2</f>
        <v>0.623</v>
      </c>
      <c r="T281"/>
      <c r="U281"/>
      <c r="V281" s="407">
        <f t="shared" ref="V281" si="473">(V280+V282)/2</f>
        <v>6.5000000000000002E-2</v>
      </c>
      <c r="W281" s="407">
        <f>(W280+W282)/2</f>
        <v>0.182</v>
      </c>
      <c r="X281"/>
      <c r="Y281"/>
      <c r="Z281"/>
      <c r="AA281"/>
      <c r="AB281"/>
      <c r="AC281" s="405">
        <f t="shared" ref="AC281" si="474">(AC280+AC282)/2</f>
        <v>25.85</v>
      </c>
      <c r="AD281"/>
      <c r="AE281"/>
      <c r="AF281"/>
      <c r="AG281"/>
      <c r="AH281" s="406">
        <f t="shared" ref="AH281" si="475">(AH280+AH282)/2</f>
        <v>51.7</v>
      </c>
      <c r="AI281"/>
      <c r="AJ281" s="406">
        <f t="shared" ref="AJ281" si="476">(AJ280+AJ282)/2</f>
        <v>23.35</v>
      </c>
      <c r="AK281"/>
      <c r="AL281" s="406">
        <f t="shared" ref="AL281:AM281" si="477">(AL280+AL282)/2</f>
        <v>5.9</v>
      </c>
      <c r="AM281" s="407">
        <f t="shared" si="477"/>
        <v>5.0500000000000003E-2</v>
      </c>
      <c r="AN281"/>
      <c r="AO281" s="406">
        <f t="shared" ref="AO281:AQ281" si="478">(AO280+AO282)/2</f>
        <v>13.5</v>
      </c>
      <c r="AP281" s="405">
        <f t="shared" si="478"/>
        <v>91.025000000000006</v>
      </c>
      <c r="AQ281" s="407">
        <f t="shared" si="478"/>
        <v>0.54500000000000004</v>
      </c>
      <c r="AR281"/>
      <c r="AS281"/>
      <c r="AT281"/>
      <c r="AU281"/>
      <c r="AV281" s="368">
        <f>(AV279+AV280)/2</f>
        <v>16.9925</v>
      </c>
      <c r="AW281" s="368">
        <f>(AW279+AW280)/2</f>
        <v>15.5755</v>
      </c>
      <c r="AX281"/>
      <c r="AY281"/>
      <c r="AZ281"/>
      <c r="BA281"/>
      <c r="BB281"/>
      <c r="BC281"/>
      <c r="BD281" s="405">
        <f t="shared" ref="BD281:BF281" si="479">(BD280+BD282)/2</f>
        <v>32.42</v>
      </c>
      <c r="BE281" s="405">
        <f t="shared" si="479"/>
        <v>7.6</v>
      </c>
      <c r="BF281" s="405">
        <f t="shared" si="479"/>
        <v>7.1</v>
      </c>
    </row>
    <row r="282" spans="1:58" x14ac:dyDescent="0.25">
      <c r="A282" s="232">
        <v>40092</v>
      </c>
      <c r="B282" s="405">
        <f t="shared" si="446"/>
        <v>6.3166663742065428</v>
      </c>
      <c r="C282" s="345">
        <v>4.99</v>
      </c>
      <c r="D282"/>
      <c r="E282"/>
      <c r="F282"/>
      <c r="G282"/>
      <c r="H282" s="382">
        <v>6.91</v>
      </c>
      <c r="I282" s="382">
        <v>2.11</v>
      </c>
      <c r="J282"/>
      <c r="K282"/>
      <c r="L282"/>
      <c r="M282"/>
      <c r="N282" s="384">
        <v>24</v>
      </c>
      <c r="O282"/>
      <c r="P282"/>
      <c r="Q282"/>
      <c r="R282" s="384">
        <v>0</v>
      </c>
      <c r="S282" s="383">
        <v>0.61399999999999999</v>
      </c>
      <c r="T282"/>
      <c r="U282"/>
      <c r="V282" s="383">
        <v>6.8000000000000005E-2</v>
      </c>
      <c r="W282" s="383">
        <v>0.187</v>
      </c>
      <c r="X282"/>
      <c r="Y282"/>
      <c r="Z282"/>
      <c r="AA282"/>
      <c r="AB282"/>
      <c r="AC282" s="382">
        <v>24.6</v>
      </c>
      <c r="AD282"/>
      <c r="AE282"/>
      <c r="AF282"/>
      <c r="AG282"/>
      <c r="AH282" s="385">
        <v>49.2</v>
      </c>
      <c r="AI282"/>
      <c r="AJ282" s="385">
        <v>23.8</v>
      </c>
      <c r="AK282"/>
      <c r="AL282" s="385">
        <v>6.1</v>
      </c>
      <c r="AM282" s="383">
        <v>5.2999999999999999E-2</v>
      </c>
      <c r="AN282"/>
      <c r="AO282" s="385">
        <v>12.4</v>
      </c>
      <c r="AP282" s="382">
        <v>80.2</v>
      </c>
      <c r="AQ282" s="382">
        <v>0.19</v>
      </c>
      <c r="AR282"/>
      <c r="AS282"/>
      <c r="AT282"/>
      <c r="AU282"/>
      <c r="AV282" s="383">
        <v>17.675000000000001</v>
      </c>
      <c r="AW282" s="383">
        <v>15.840999999999999</v>
      </c>
      <c r="AX282"/>
      <c r="AY282"/>
      <c r="AZ282"/>
      <c r="BA282"/>
      <c r="BB282"/>
      <c r="BC282"/>
      <c r="BD282" s="382">
        <v>33.619999999999997</v>
      </c>
      <c r="BE282" s="382">
        <v>7.6</v>
      </c>
      <c r="BF282" s="382">
        <v>7.1</v>
      </c>
    </row>
    <row r="283" spans="1:58" x14ac:dyDescent="0.25">
      <c r="A283" s="232">
        <v>40093</v>
      </c>
      <c r="B283" s="382">
        <v>6.46</v>
      </c>
      <c r="C283" s="345">
        <v>5.4</v>
      </c>
      <c r="D283"/>
      <c r="E283"/>
      <c r="F283"/>
      <c r="G283"/>
      <c r="H283" s="382">
        <v>7.3</v>
      </c>
      <c r="I283" s="382">
        <v>2.11</v>
      </c>
      <c r="J283"/>
      <c r="K283"/>
      <c r="L283"/>
      <c r="M283"/>
      <c r="N283" s="384">
        <v>27</v>
      </c>
      <c r="O283"/>
      <c r="P283"/>
      <c r="Q283"/>
      <c r="R283" s="384">
        <v>0</v>
      </c>
      <c r="S283" s="383">
        <v>0.59299999999999997</v>
      </c>
      <c r="T283"/>
      <c r="U283"/>
      <c r="V283" s="383">
        <v>6.0999999999999999E-2</v>
      </c>
      <c r="W283" s="383">
        <v>0.11600000000000001</v>
      </c>
      <c r="X283"/>
      <c r="Y283"/>
      <c r="Z283"/>
      <c r="AA283"/>
      <c r="AB283"/>
      <c r="AC283" s="382">
        <v>26.6</v>
      </c>
      <c r="AD283"/>
      <c r="AE283"/>
      <c r="AF283"/>
      <c r="AG283"/>
      <c r="AH283" s="385">
        <v>53.2</v>
      </c>
      <c r="AI283"/>
      <c r="AJ283" s="385">
        <v>23.6</v>
      </c>
      <c r="AK283"/>
      <c r="AL283" s="385"/>
      <c r="AM283" s="383">
        <v>3.9E-2</v>
      </c>
      <c r="AN283"/>
      <c r="AO283" s="385">
        <v>12.9</v>
      </c>
      <c r="AP283" s="382">
        <v>99.23</v>
      </c>
      <c r="AQ283" s="382">
        <v>0.71</v>
      </c>
      <c r="AR283"/>
      <c r="AS283"/>
      <c r="AT283"/>
      <c r="AU283"/>
      <c r="AV283" s="383">
        <v>17.86</v>
      </c>
      <c r="AW283" s="383">
        <v>15.99</v>
      </c>
      <c r="AX283"/>
      <c r="AY283"/>
      <c r="AZ283"/>
      <c r="BA283"/>
      <c r="BB283"/>
      <c r="BC283"/>
      <c r="BD283" s="382">
        <v>30.23</v>
      </c>
      <c r="BE283" s="382">
        <v>6.6</v>
      </c>
      <c r="BF283" s="382">
        <v>7.1</v>
      </c>
    </row>
    <row r="284" spans="1:58" x14ac:dyDescent="0.25">
      <c r="A284" s="232">
        <v>40094</v>
      </c>
      <c r="B284" s="382">
        <v>6.86</v>
      </c>
      <c r="C284" s="368">
        <v>5.49</v>
      </c>
      <c r="D284"/>
      <c r="E284"/>
      <c r="F284"/>
      <c r="G284"/>
      <c r="H284" s="382">
        <v>6.81</v>
      </c>
      <c r="I284" s="382">
        <v>2.0099999999999998</v>
      </c>
      <c r="J284"/>
      <c r="K284"/>
      <c r="L284"/>
      <c r="M284"/>
      <c r="N284" s="384">
        <v>18</v>
      </c>
      <c r="O284"/>
      <c r="P284"/>
      <c r="Q284"/>
      <c r="R284" s="384">
        <v>0</v>
      </c>
      <c r="S284" s="383">
        <v>0.497</v>
      </c>
      <c r="T284"/>
      <c r="U284"/>
      <c r="V284" s="383">
        <v>6.6000000000000003E-2</v>
      </c>
      <c r="W284" s="383">
        <v>0.20599999999999999</v>
      </c>
      <c r="X284"/>
      <c r="Y284"/>
      <c r="Z284"/>
      <c r="AA284"/>
      <c r="AB284"/>
      <c r="AC284" s="382">
        <v>25.3</v>
      </c>
      <c r="AD284"/>
      <c r="AE284"/>
      <c r="AF284"/>
      <c r="AG284"/>
      <c r="AH284" s="385">
        <v>50.7</v>
      </c>
      <c r="AI284"/>
      <c r="AJ284" s="385">
        <v>23.5</v>
      </c>
      <c r="AK284"/>
      <c r="AL284" s="385">
        <v>5.4</v>
      </c>
      <c r="AM284" s="383">
        <v>4.1000000000000002E-2</v>
      </c>
      <c r="AN284"/>
      <c r="AO284" s="385">
        <v>12.9</v>
      </c>
      <c r="AP284" s="382">
        <v>98.28</v>
      </c>
      <c r="AQ284" s="382">
        <v>0.91</v>
      </c>
      <c r="AR284"/>
      <c r="AS284"/>
      <c r="AT284"/>
      <c r="AU284"/>
      <c r="AV284" s="383">
        <v>16.503</v>
      </c>
      <c r="AW284" s="383">
        <v>15.289</v>
      </c>
      <c r="AX284"/>
      <c r="AY284"/>
      <c r="AZ284"/>
      <c r="BA284"/>
      <c r="BB284"/>
      <c r="BC284"/>
      <c r="BD284" s="382">
        <v>30.51</v>
      </c>
      <c r="BE284" s="382">
        <v>5.7</v>
      </c>
      <c r="BF284" s="382">
        <v>7.1</v>
      </c>
    </row>
    <row r="285" spans="1:58" x14ac:dyDescent="0.25">
      <c r="A285" s="232">
        <v>40095</v>
      </c>
      <c r="B285" s="382">
        <v>6.96</v>
      </c>
      <c r="C285" s="345">
        <v>5.21</v>
      </c>
      <c r="D285"/>
      <c r="E285"/>
      <c r="F285"/>
      <c r="G285"/>
      <c r="H285" s="382">
        <v>6.57</v>
      </c>
      <c r="I285" s="382">
        <v>1.91</v>
      </c>
      <c r="J285"/>
      <c r="K285"/>
      <c r="L285"/>
      <c r="M285"/>
      <c r="N285" s="384">
        <v>21</v>
      </c>
      <c r="O285"/>
      <c r="P285"/>
      <c r="Q285"/>
      <c r="R285" s="384">
        <v>0</v>
      </c>
      <c r="S285" s="383">
        <v>0.52100000000000002</v>
      </c>
      <c r="T285"/>
      <c r="U285"/>
      <c r="V285" s="383">
        <v>7.8E-2</v>
      </c>
      <c r="W285" s="383">
        <v>0.26300000000000001</v>
      </c>
      <c r="X285"/>
      <c r="Y285"/>
      <c r="Z285"/>
      <c r="AA285"/>
      <c r="AB285"/>
      <c r="AC285" s="382">
        <v>25.6</v>
      </c>
      <c r="AD285"/>
      <c r="AE285"/>
      <c r="AF285"/>
      <c r="AG285"/>
      <c r="AH285" s="385">
        <v>51.2</v>
      </c>
      <c r="AI285"/>
      <c r="AJ285" s="385">
        <v>26.8</v>
      </c>
      <c r="AK285"/>
      <c r="AL285" s="385">
        <v>4.8</v>
      </c>
      <c r="AM285" s="383">
        <v>5.0000000000000001E-4</v>
      </c>
      <c r="AN285"/>
      <c r="AO285" s="385">
        <v>12.6</v>
      </c>
      <c r="AP285" s="382">
        <v>105.59</v>
      </c>
      <c r="AQ285" s="382">
        <v>1.1599999999999999</v>
      </c>
      <c r="AR285"/>
      <c r="AS285"/>
      <c r="AT285"/>
      <c r="AU285"/>
      <c r="AV285" s="383">
        <v>17.631</v>
      </c>
      <c r="AW285" s="383">
        <v>15.625</v>
      </c>
      <c r="AX285"/>
      <c r="AY285"/>
      <c r="AZ285"/>
      <c r="BA285"/>
      <c r="BB285"/>
      <c r="BC285"/>
      <c r="BD285" s="382">
        <v>30.28</v>
      </c>
      <c r="BE285" s="382">
        <v>5.4</v>
      </c>
      <c r="BF285" s="382">
        <v>7.4</v>
      </c>
    </row>
    <row r="286" spans="1:58" x14ac:dyDescent="0.25">
      <c r="A286" s="232">
        <v>40096</v>
      </c>
      <c r="B286" s="382">
        <v>6.6</v>
      </c>
      <c r="C286" s="345">
        <v>5.19</v>
      </c>
      <c r="D286"/>
      <c r="E286"/>
      <c r="F286"/>
      <c r="G286"/>
      <c r="H286" s="382">
        <v>6.8</v>
      </c>
      <c r="I286" s="382">
        <v>1.78</v>
      </c>
      <c r="J286"/>
      <c r="K286"/>
      <c r="L286"/>
      <c r="M286"/>
      <c r="N286" s="384">
        <v>17</v>
      </c>
      <c r="O286"/>
      <c r="P286"/>
      <c r="Q286"/>
      <c r="R286" s="384">
        <v>0</v>
      </c>
      <c r="S286" s="383">
        <v>0.503</v>
      </c>
      <c r="T286"/>
      <c r="U286"/>
      <c r="V286" s="383">
        <v>7.0999999999999994E-2</v>
      </c>
      <c r="W286" s="383">
        <v>0.371</v>
      </c>
      <c r="X286"/>
      <c r="Y286"/>
      <c r="Z286"/>
      <c r="AA286"/>
      <c r="AB286"/>
      <c r="AC286" s="382">
        <v>24.7</v>
      </c>
      <c r="AD286"/>
      <c r="AE286"/>
      <c r="AF286"/>
      <c r="AG286"/>
      <c r="AH286" s="385">
        <v>49.5</v>
      </c>
      <c r="AI286"/>
      <c r="AJ286" s="385">
        <v>23.6</v>
      </c>
      <c r="AK286"/>
      <c r="AL286" s="385">
        <v>6.5</v>
      </c>
      <c r="AM286" s="383">
        <v>6.7000000000000004E-2</v>
      </c>
      <c r="AN286"/>
      <c r="AO286" s="385">
        <v>12.1</v>
      </c>
      <c r="AP286" s="382">
        <v>102.82</v>
      </c>
      <c r="AQ286" s="382">
        <v>1.1499999999999999</v>
      </c>
      <c r="AR286"/>
      <c r="AS286"/>
      <c r="AT286"/>
      <c r="AU286"/>
      <c r="AV286" s="383">
        <v>16.806999999999999</v>
      </c>
      <c r="AW286" s="383">
        <v>15.929</v>
      </c>
      <c r="AX286"/>
      <c r="AY286"/>
      <c r="AZ286"/>
      <c r="BA286"/>
      <c r="BB286"/>
      <c r="BC286"/>
      <c r="BD286" s="382">
        <v>30.15</v>
      </c>
      <c r="BE286" s="382">
        <v>4</v>
      </c>
      <c r="BF286" s="382">
        <v>8.1</v>
      </c>
    </row>
    <row r="287" spans="1:58" x14ac:dyDescent="0.25">
      <c r="A287" s="232">
        <v>40097</v>
      </c>
      <c r="B287" s="382">
        <v>6.64</v>
      </c>
      <c r="C287" s="345">
        <v>5.18</v>
      </c>
      <c r="D287"/>
      <c r="E287"/>
      <c r="F287"/>
      <c r="G287"/>
      <c r="H287" s="382">
        <v>6.67</v>
      </c>
      <c r="I287" s="382">
        <v>1.76</v>
      </c>
      <c r="J287"/>
      <c r="K287"/>
      <c r="L287"/>
      <c r="M287"/>
      <c r="N287" s="384">
        <v>21</v>
      </c>
      <c r="O287"/>
      <c r="P287"/>
      <c r="Q287"/>
      <c r="R287" s="384">
        <v>0</v>
      </c>
      <c r="S287" s="383">
        <v>0.53400000000000003</v>
      </c>
      <c r="T287"/>
      <c r="U287"/>
      <c r="V287" s="383">
        <v>0.10100000000000001</v>
      </c>
      <c r="W287" s="383">
        <v>0.497</v>
      </c>
      <c r="X287"/>
      <c r="Y287"/>
      <c r="Z287"/>
      <c r="AA287"/>
      <c r="AB287"/>
      <c r="AC287" s="382">
        <v>26.3</v>
      </c>
      <c r="AD287"/>
      <c r="AE287"/>
      <c r="AF287"/>
      <c r="AG287"/>
      <c r="AH287" s="385">
        <v>52.6</v>
      </c>
      <c r="AI287"/>
      <c r="AJ287" s="385">
        <v>21.7</v>
      </c>
      <c r="AK287"/>
      <c r="AL287" s="385">
        <v>7.2</v>
      </c>
      <c r="AM287" s="383">
        <v>3.1E-2</v>
      </c>
      <c r="AN287"/>
      <c r="AO287" s="385">
        <v>12</v>
      </c>
      <c r="AP287" s="382">
        <v>98.06</v>
      </c>
      <c r="AQ287" s="382">
        <v>1.35</v>
      </c>
      <c r="AR287"/>
      <c r="AS287"/>
      <c r="AT287"/>
      <c r="AU287"/>
      <c r="AV287" s="383">
        <v>16.497</v>
      </c>
      <c r="AW287" s="383">
        <v>14.305</v>
      </c>
      <c r="AX287"/>
      <c r="AY287"/>
      <c r="AZ287"/>
      <c r="BA287"/>
      <c r="BB287"/>
      <c r="BC287"/>
      <c r="BD287" s="382">
        <v>30.699000000000002</v>
      </c>
      <c r="BE287" s="382">
        <v>3.8</v>
      </c>
      <c r="BF287" s="382">
        <v>8.1999999999999993</v>
      </c>
    </row>
    <row r="288" spans="1:58" x14ac:dyDescent="0.25">
      <c r="A288" s="232">
        <v>40098</v>
      </c>
      <c r="B288" s="405">
        <f t="shared" ref="B288:C288" si="480">(B287+B289)/2</f>
        <v>6.8599999999999994</v>
      </c>
      <c r="C288" s="407">
        <f t="shared" si="480"/>
        <v>5.0999999999999996</v>
      </c>
      <c r="D288"/>
      <c r="E288"/>
      <c r="F288"/>
      <c r="G288"/>
      <c r="H288" s="405">
        <f t="shared" ref="H288:I288" si="481">(H287+H289)/2</f>
        <v>6.7249999999999996</v>
      </c>
      <c r="I288" s="405">
        <f t="shared" si="481"/>
        <v>1.825</v>
      </c>
      <c r="J288"/>
      <c r="K288"/>
      <c r="L288"/>
      <c r="M288"/>
      <c r="N288" s="451">
        <f t="shared" ref="N288" si="482">(N287+N289)/2</f>
        <v>22</v>
      </c>
      <c r="O288"/>
      <c r="P288"/>
      <c r="Q288"/>
      <c r="R288" s="451">
        <f t="shared" ref="R288:S288" si="483">(R287+R289)/2</f>
        <v>0</v>
      </c>
      <c r="S288" s="407">
        <f t="shared" si="483"/>
        <v>0.64700000000000002</v>
      </c>
      <c r="T288"/>
      <c r="U288"/>
      <c r="V288" s="407">
        <f t="shared" ref="V288:W288" si="484">(V287+V289)/2</f>
        <v>0.10350000000000001</v>
      </c>
      <c r="W288" s="407">
        <f t="shared" si="484"/>
        <v>0.54499999999999993</v>
      </c>
      <c r="X288"/>
      <c r="Y288"/>
      <c r="Z288"/>
      <c r="AA288"/>
      <c r="AB288"/>
      <c r="AC288" s="405">
        <f t="shared" ref="AC288" si="485">(AC287+AC289)/2</f>
        <v>25.950000000000003</v>
      </c>
      <c r="AD288"/>
      <c r="AE288"/>
      <c r="AF288"/>
      <c r="AG288"/>
      <c r="AH288" s="406">
        <f t="shared" ref="AH288" si="486">(AH287+AH289)/2</f>
        <v>51.95</v>
      </c>
      <c r="AI288"/>
      <c r="AJ288" s="406">
        <f t="shared" ref="AJ288" si="487">(AJ287+AJ289)/2</f>
        <v>23.5</v>
      </c>
      <c r="AK288"/>
      <c r="AL288" s="406">
        <f t="shared" ref="AL288:AM288" si="488">(AL287+AL289)/2</f>
        <v>5.65</v>
      </c>
      <c r="AM288" s="407">
        <f t="shared" si="488"/>
        <v>3.1E-2</v>
      </c>
      <c r="AN288"/>
      <c r="AO288" s="406">
        <f t="shared" ref="AO288:AQ288" si="489">(AO287+AO289)/2</f>
        <v>11.05</v>
      </c>
      <c r="AP288" s="405">
        <f t="shared" si="489"/>
        <v>99.314999999999998</v>
      </c>
      <c r="AQ288" s="407">
        <f t="shared" si="489"/>
        <v>1.2250000000000001</v>
      </c>
      <c r="AR288"/>
      <c r="AS288"/>
      <c r="AT288"/>
      <c r="AU288"/>
      <c r="AV288" s="368">
        <f>(AV286+AV287)/2</f>
        <v>16.652000000000001</v>
      </c>
      <c r="AW288" s="407">
        <f t="shared" ref="AW288" si="490">(AW287+AW289)/2</f>
        <v>14.762499999999999</v>
      </c>
      <c r="AX288"/>
      <c r="AY288"/>
      <c r="AZ288"/>
      <c r="BA288"/>
      <c r="BB288"/>
      <c r="BC288"/>
      <c r="BD288" s="405">
        <f t="shared" ref="BD288:BF288" si="491">(BD287+BD289)/2</f>
        <v>31.3095</v>
      </c>
      <c r="BE288" s="405">
        <f t="shared" si="491"/>
        <v>3.8</v>
      </c>
      <c r="BF288" s="405">
        <f t="shared" si="491"/>
        <v>8.6</v>
      </c>
    </row>
    <row r="289" spans="1:58" x14ac:dyDescent="0.25">
      <c r="A289" s="232">
        <v>40099</v>
      </c>
      <c r="B289" s="382">
        <v>7.08</v>
      </c>
      <c r="C289" s="345">
        <v>5.0199999999999996</v>
      </c>
      <c r="D289"/>
      <c r="E289"/>
      <c r="F289"/>
      <c r="G289"/>
      <c r="H289" s="382">
        <v>6.78</v>
      </c>
      <c r="I289" s="382">
        <v>1.89</v>
      </c>
      <c r="J289"/>
      <c r="K289"/>
      <c r="L289"/>
      <c r="M289"/>
      <c r="N289" s="384">
        <v>23</v>
      </c>
      <c r="O289"/>
      <c r="P289"/>
      <c r="Q289"/>
      <c r="R289" s="384">
        <v>0</v>
      </c>
      <c r="S289" s="383">
        <v>0.76</v>
      </c>
      <c r="T289"/>
      <c r="U289"/>
      <c r="V289" s="383">
        <v>0.106</v>
      </c>
      <c r="W289" s="383">
        <v>0.59299999999999997</v>
      </c>
      <c r="X289"/>
      <c r="Y289"/>
      <c r="Z289"/>
      <c r="AA289"/>
      <c r="AB289"/>
      <c r="AC289" s="382">
        <v>25.6</v>
      </c>
      <c r="AD289"/>
      <c r="AE289"/>
      <c r="AF289"/>
      <c r="AG289"/>
      <c r="AH289" s="385">
        <v>51.3</v>
      </c>
      <c r="AI289"/>
      <c r="AJ289" s="385">
        <v>25.3</v>
      </c>
      <c r="AK289"/>
      <c r="AL289" s="385">
        <v>4.0999999999999996</v>
      </c>
      <c r="AM289" s="383">
        <v>3.1E-2</v>
      </c>
      <c r="AN289"/>
      <c r="AO289" s="385">
        <v>10.1</v>
      </c>
      <c r="AP289" s="382">
        <v>100.57</v>
      </c>
      <c r="AQ289" s="382">
        <v>1.1000000000000001</v>
      </c>
      <c r="AR289"/>
      <c r="AS289"/>
      <c r="AT289"/>
      <c r="AU289"/>
      <c r="AV289" s="345">
        <v>16.143999999999998</v>
      </c>
      <c r="AW289" s="345">
        <v>15.22</v>
      </c>
      <c r="AX289"/>
      <c r="AY289"/>
      <c r="AZ289"/>
      <c r="BA289"/>
      <c r="BB289"/>
      <c r="BC289"/>
      <c r="BD289" s="382">
        <v>31.92</v>
      </c>
      <c r="BE289" s="382">
        <v>3.8</v>
      </c>
      <c r="BF289" s="382">
        <v>9</v>
      </c>
    </row>
    <row r="290" spans="1:58" x14ac:dyDescent="0.25">
      <c r="A290" s="232">
        <v>40100</v>
      </c>
      <c r="B290" s="382">
        <v>6.76</v>
      </c>
      <c r="C290" s="345">
        <v>5.0999999999999996</v>
      </c>
      <c r="D290"/>
      <c r="E290"/>
      <c r="F290"/>
      <c r="G290"/>
      <c r="H290" s="382">
        <v>6.55</v>
      </c>
      <c r="I290" s="382">
        <v>1.97</v>
      </c>
      <c r="J290"/>
      <c r="K290"/>
      <c r="L290"/>
      <c r="M290"/>
      <c r="N290" s="384">
        <v>25</v>
      </c>
      <c r="O290"/>
      <c r="P290"/>
      <c r="Q290"/>
      <c r="R290" s="384">
        <v>0</v>
      </c>
      <c r="S290" s="383">
        <v>0.68300000000000005</v>
      </c>
      <c r="T290"/>
      <c r="U290"/>
      <c r="V290" s="383">
        <v>0.13900000000000001</v>
      </c>
      <c r="W290" s="383">
        <v>0.625</v>
      </c>
      <c r="X290"/>
      <c r="Y290"/>
      <c r="Z290"/>
      <c r="AA290"/>
      <c r="AB290"/>
      <c r="AC290" s="382">
        <v>26.3</v>
      </c>
      <c r="AD290"/>
      <c r="AE290"/>
      <c r="AF290"/>
      <c r="AG290"/>
      <c r="AH290" s="385">
        <v>52.7</v>
      </c>
      <c r="AI290"/>
      <c r="AJ290" s="385">
        <v>26.2</v>
      </c>
      <c r="AK290"/>
      <c r="AL290" s="385">
        <v>4.4000000000000004</v>
      </c>
      <c r="AM290" s="383">
        <v>3.9E-2</v>
      </c>
      <c r="AN290"/>
      <c r="AO290" s="385">
        <v>10.199999999999999</v>
      </c>
      <c r="AP290" s="382">
        <v>97.92</v>
      </c>
      <c r="AQ290" s="382">
        <v>1.1200000000000001</v>
      </c>
      <c r="AR290"/>
      <c r="AS290"/>
      <c r="AT290"/>
      <c r="AU290"/>
      <c r="AV290" s="383">
        <v>16.231999999999999</v>
      </c>
      <c r="AW290" s="383">
        <v>14.398</v>
      </c>
      <c r="AX290"/>
      <c r="AY290"/>
      <c r="AZ290"/>
      <c r="BA290"/>
      <c r="BB290"/>
      <c r="BC290"/>
      <c r="BD290" s="382">
        <v>30.98</v>
      </c>
      <c r="BE290" s="382">
        <v>3.8</v>
      </c>
      <c r="BF290" s="382">
        <v>9.1999999999999993</v>
      </c>
    </row>
    <row r="291" spans="1:58" x14ac:dyDescent="0.25">
      <c r="A291" s="232">
        <v>40101</v>
      </c>
      <c r="B291" s="382">
        <v>6.77</v>
      </c>
      <c r="C291" s="368">
        <v>4.97</v>
      </c>
      <c r="D291"/>
      <c r="E291"/>
      <c r="F291"/>
      <c r="G291"/>
      <c r="H291" s="382">
        <v>6.82</v>
      </c>
      <c r="I291" s="382">
        <v>1.99</v>
      </c>
      <c r="J291"/>
      <c r="K291"/>
      <c r="L291"/>
      <c r="M291"/>
      <c r="N291" s="384">
        <v>27</v>
      </c>
      <c r="O291"/>
      <c r="P291"/>
      <c r="Q291"/>
      <c r="R291" s="384">
        <v>0</v>
      </c>
      <c r="S291" s="383">
        <v>0.69099999999999995</v>
      </c>
      <c r="T291"/>
      <c r="U291"/>
      <c r="V291" s="383">
        <v>0.11600000000000001</v>
      </c>
      <c r="W291" s="383">
        <v>0.47599999999999998</v>
      </c>
      <c r="X291"/>
      <c r="Y291"/>
      <c r="Z291"/>
      <c r="AA291"/>
      <c r="AB291"/>
      <c r="AC291" s="382">
        <v>27.4</v>
      </c>
      <c r="AD291"/>
      <c r="AE291"/>
      <c r="AF291"/>
      <c r="AG291"/>
      <c r="AH291" s="385">
        <v>54.8</v>
      </c>
      <c r="AI291"/>
      <c r="AJ291" s="385">
        <v>24.8</v>
      </c>
      <c r="AK291"/>
      <c r="AL291" s="385">
        <v>6</v>
      </c>
      <c r="AM291" s="383">
        <v>4.2000000000000003E-2</v>
      </c>
      <c r="AN291"/>
      <c r="AO291" s="385">
        <v>10.1</v>
      </c>
      <c r="AP291" s="382">
        <v>98.92</v>
      </c>
      <c r="AQ291" s="382">
        <v>0.92</v>
      </c>
      <c r="AR291"/>
      <c r="AS291"/>
      <c r="AT291"/>
      <c r="AU291"/>
      <c r="AV291" s="368">
        <v>16.782</v>
      </c>
      <c r="AW291" s="368">
        <v>15.438000000000001</v>
      </c>
      <c r="AX291"/>
      <c r="AY291"/>
      <c r="AZ291"/>
      <c r="BA291"/>
      <c r="BB291"/>
      <c r="BC291"/>
      <c r="BD291" s="382">
        <v>30.95</v>
      </c>
      <c r="BE291" s="382">
        <v>3.8</v>
      </c>
      <c r="BF291" s="382">
        <v>9.4</v>
      </c>
    </row>
    <row r="292" spans="1:58" x14ac:dyDescent="0.25">
      <c r="A292" s="232">
        <v>40102</v>
      </c>
      <c r="B292" s="382">
        <v>6.64</v>
      </c>
      <c r="C292" s="345">
        <v>4.96</v>
      </c>
      <c r="D292"/>
      <c r="E292"/>
      <c r="F292"/>
      <c r="G292"/>
      <c r="H292" s="201">
        <v>6.78</v>
      </c>
      <c r="I292" s="382">
        <v>2.0099999999999998</v>
      </c>
      <c r="J292"/>
      <c r="K292"/>
      <c r="L292"/>
      <c r="M292"/>
      <c r="N292" s="384">
        <v>30</v>
      </c>
      <c r="O292"/>
      <c r="P292"/>
      <c r="Q292"/>
      <c r="R292" s="384">
        <v>0</v>
      </c>
      <c r="S292" s="202">
        <v>0.68100000000000005</v>
      </c>
      <c r="T292"/>
      <c r="U292"/>
      <c r="V292" s="383">
        <v>0.121</v>
      </c>
      <c r="W292" s="383">
        <v>0.61699999999999999</v>
      </c>
      <c r="X292"/>
      <c r="Y292"/>
      <c r="Z292"/>
      <c r="AA292"/>
      <c r="AB292"/>
      <c r="AC292" s="382">
        <v>28</v>
      </c>
      <c r="AD292"/>
      <c r="AE292"/>
      <c r="AF292"/>
      <c r="AG292"/>
      <c r="AH292" s="385">
        <v>56</v>
      </c>
      <c r="AI292"/>
      <c r="AJ292" s="385">
        <v>25.9</v>
      </c>
      <c r="AK292"/>
      <c r="AL292" s="385">
        <v>5.6</v>
      </c>
      <c r="AM292" s="383">
        <v>4.1000000000000002E-2</v>
      </c>
      <c r="AN292"/>
      <c r="AO292" s="385">
        <v>10.1</v>
      </c>
      <c r="AP292" s="382">
        <v>100.32</v>
      </c>
      <c r="AQ292" s="407">
        <f>(AQ290+AQ291)/2</f>
        <v>1.02</v>
      </c>
      <c r="AR292"/>
      <c r="AS292"/>
      <c r="AT292"/>
      <c r="AU292"/>
      <c r="AV292" s="383">
        <v>16.347999999999999</v>
      </c>
      <c r="AW292" s="383">
        <v>15.423</v>
      </c>
      <c r="AX292"/>
      <c r="AY292"/>
      <c r="AZ292"/>
      <c r="BA292"/>
      <c r="BB292"/>
      <c r="BC292"/>
      <c r="BD292" s="382">
        <v>29.47</v>
      </c>
      <c r="BE292" s="382">
        <v>3.8</v>
      </c>
      <c r="BF292" s="382">
        <v>9.4</v>
      </c>
    </row>
    <row r="293" spans="1:58" x14ac:dyDescent="0.25">
      <c r="A293" s="232">
        <v>40103</v>
      </c>
      <c r="B293" s="382">
        <v>6.33</v>
      </c>
      <c r="C293" s="345">
        <v>5</v>
      </c>
      <c r="D293"/>
      <c r="E293"/>
      <c r="F293"/>
      <c r="G293"/>
      <c r="H293" s="201">
        <v>7.12</v>
      </c>
      <c r="I293" s="382">
        <v>1.9</v>
      </c>
      <c r="J293"/>
      <c r="K293"/>
      <c r="L293"/>
      <c r="M293"/>
      <c r="N293" s="384">
        <v>33</v>
      </c>
      <c r="O293"/>
      <c r="P293"/>
      <c r="Q293"/>
      <c r="R293" s="384">
        <v>0</v>
      </c>
      <c r="S293" s="202">
        <v>0.64700000000000002</v>
      </c>
      <c r="T293"/>
      <c r="U293"/>
      <c r="V293" s="383">
        <v>0.127</v>
      </c>
      <c r="W293" s="383">
        <v>0.624</v>
      </c>
      <c r="X293"/>
      <c r="Y293"/>
      <c r="Z293"/>
      <c r="AA293"/>
      <c r="AB293"/>
      <c r="AC293" s="382">
        <v>27.3</v>
      </c>
      <c r="AD293"/>
      <c r="AE293"/>
      <c r="AF293"/>
      <c r="AG293"/>
      <c r="AH293" s="385">
        <v>54.6</v>
      </c>
      <c r="AI293"/>
      <c r="AJ293" s="385">
        <v>25.3</v>
      </c>
      <c r="AK293"/>
      <c r="AL293" s="385">
        <v>5.9</v>
      </c>
      <c r="AM293" s="383">
        <v>4.7E-2</v>
      </c>
      <c r="AN293"/>
      <c r="AO293" s="385">
        <v>11.3</v>
      </c>
      <c r="AP293" s="382">
        <v>106.74</v>
      </c>
      <c r="AQ293" s="382">
        <v>1.29</v>
      </c>
      <c r="AR293"/>
      <c r="AS293"/>
      <c r="AT293"/>
      <c r="AU293"/>
      <c r="AV293" s="383">
        <v>17.14</v>
      </c>
      <c r="AW293" s="383">
        <v>15.183</v>
      </c>
      <c r="AX293"/>
      <c r="AY293"/>
      <c r="AZ293"/>
      <c r="BA293"/>
      <c r="BB293"/>
      <c r="BC293"/>
      <c r="BD293" s="382">
        <v>32.520000000000003</v>
      </c>
      <c r="BE293" s="382">
        <v>3.8</v>
      </c>
      <c r="BF293" s="382">
        <v>9.4</v>
      </c>
    </row>
    <row r="294" spans="1:58" x14ac:dyDescent="0.25">
      <c r="A294" s="232">
        <v>40104</v>
      </c>
      <c r="B294" s="382">
        <v>6.69</v>
      </c>
      <c r="C294" s="345">
        <v>4.96</v>
      </c>
      <c r="D294"/>
      <c r="E294"/>
      <c r="F294"/>
      <c r="G294"/>
      <c r="H294" s="201">
        <v>7</v>
      </c>
      <c r="I294" s="382">
        <v>1.74</v>
      </c>
      <c r="J294"/>
      <c r="K294"/>
      <c r="L294"/>
      <c r="M294"/>
      <c r="N294" s="384">
        <v>36</v>
      </c>
      <c r="O294"/>
      <c r="P294"/>
      <c r="Q294"/>
      <c r="R294" s="384">
        <v>0</v>
      </c>
      <c r="S294" s="202">
        <v>0.628</v>
      </c>
      <c r="T294"/>
      <c r="U294"/>
      <c r="V294" s="383">
        <v>9.2999999999999999E-2</v>
      </c>
      <c r="W294" s="383">
        <v>0.35099999999999998</v>
      </c>
      <c r="X294"/>
      <c r="Y294"/>
      <c r="Z294"/>
      <c r="AA294"/>
      <c r="AB294"/>
      <c r="AC294" s="382">
        <v>25.4</v>
      </c>
      <c r="AD294"/>
      <c r="AE294"/>
      <c r="AF294"/>
      <c r="AG294"/>
      <c r="AH294" s="385">
        <v>50.8</v>
      </c>
      <c r="AI294"/>
      <c r="AJ294" s="385">
        <v>24.3</v>
      </c>
      <c r="AK294"/>
      <c r="AL294" s="385">
        <v>6</v>
      </c>
      <c r="AM294" s="383">
        <v>4.2000000000000003E-2</v>
      </c>
      <c r="AN294"/>
      <c r="AO294" s="385">
        <v>11</v>
      </c>
      <c r="AP294" s="382">
        <v>96.8</v>
      </c>
      <c r="AQ294" s="382">
        <v>1.26</v>
      </c>
      <c r="AR294"/>
      <c r="AS294"/>
      <c r="AT294"/>
      <c r="AU294"/>
      <c r="AV294" s="383">
        <v>16.03</v>
      </c>
      <c r="AW294" s="383">
        <v>14.67</v>
      </c>
      <c r="AX294"/>
      <c r="AY294"/>
      <c r="AZ294"/>
      <c r="BA294"/>
      <c r="BB294"/>
      <c r="BC294"/>
      <c r="BD294" s="382">
        <v>26.46</v>
      </c>
      <c r="BE294" s="382">
        <v>3.8</v>
      </c>
      <c r="BF294" s="382">
        <v>9.4</v>
      </c>
    </row>
    <row r="295" spans="1:58" x14ac:dyDescent="0.25">
      <c r="A295" s="232">
        <v>40105</v>
      </c>
      <c r="B295" s="405">
        <f t="shared" ref="B295" si="492">(B294+B296)/2</f>
        <v>6.6400000000000006</v>
      </c>
      <c r="C295" s="407">
        <f>(C294+C296)/2</f>
        <v>4.9849999999999994</v>
      </c>
      <c r="D295"/>
      <c r="E295"/>
      <c r="F295"/>
      <c r="G295"/>
      <c r="H295" s="405">
        <f>(H294+H296)/2</f>
        <v>7.16</v>
      </c>
      <c r="I295" s="382">
        <v>1.74</v>
      </c>
      <c r="J295"/>
      <c r="K295"/>
      <c r="L295"/>
      <c r="M295"/>
      <c r="N295" s="451">
        <f t="shared" ref="N295" si="493">(N294+N296)/2</f>
        <v>34.5</v>
      </c>
      <c r="O295"/>
      <c r="P295"/>
      <c r="Q295"/>
      <c r="R295" s="451">
        <f t="shared" ref="R295" si="494">(R294+R296)/2</f>
        <v>0</v>
      </c>
      <c r="S295" s="407">
        <f>(S294+S296)/2</f>
        <v>0.61850000000000005</v>
      </c>
      <c r="T295"/>
      <c r="U295"/>
      <c r="V295" s="407">
        <f t="shared" ref="V295:W295" si="495">(V294+V296)/2</f>
        <v>0.10350000000000001</v>
      </c>
      <c r="W295" s="407">
        <f t="shared" si="495"/>
        <v>0.33899999999999997</v>
      </c>
      <c r="X295"/>
      <c r="Y295"/>
      <c r="Z295"/>
      <c r="AA295"/>
      <c r="AB295"/>
      <c r="AC295" s="405">
        <f t="shared" ref="AC295" si="496">(AC294+AC296)/2</f>
        <v>25.1</v>
      </c>
      <c r="AD295"/>
      <c r="AE295"/>
      <c r="AF295"/>
      <c r="AG295"/>
      <c r="AH295" s="406">
        <f t="shared" ref="AH295" si="497">(AH294+AH296)/2</f>
        <v>50.2</v>
      </c>
      <c r="AI295"/>
      <c r="AJ295" s="406">
        <f t="shared" ref="AJ295" si="498">(AJ294+AJ296)/2</f>
        <v>24.1</v>
      </c>
      <c r="AK295"/>
      <c r="AL295" s="406">
        <f t="shared" ref="AL295:AM295" si="499">(AL294+AL296)/2</f>
        <v>5.85</v>
      </c>
      <c r="AM295" s="407">
        <f t="shared" si="499"/>
        <v>5.3000000000000005E-2</v>
      </c>
      <c r="AN295"/>
      <c r="AO295" s="406">
        <f t="shared" ref="AO295" si="500">(AO294+AO296)/2</f>
        <v>10.95</v>
      </c>
      <c r="AP295" s="382">
        <v>96.82</v>
      </c>
      <c r="AQ295" s="382">
        <v>1.27</v>
      </c>
      <c r="AR295"/>
      <c r="AS295"/>
      <c r="AT295"/>
      <c r="AU295"/>
      <c r="AV295" s="383">
        <v>15.69</v>
      </c>
      <c r="AW295" s="383">
        <v>14.593999999999999</v>
      </c>
      <c r="AX295"/>
      <c r="AY295"/>
      <c r="AZ295"/>
      <c r="BA295"/>
      <c r="BB295"/>
      <c r="BC295"/>
      <c r="BD295" s="405">
        <f>(BD294+BD296)/2</f>
        <v>27.615000000000002</v>
      </c>
      <c r="BE295" s="382">
        <v>3.8</v>
      </c>
      <c r="BF295" s="382">
        <v>9.4</v>
      </c>
    </row>
    <row r="296" spans="1:58" x14ac:dyDescent="0.25">
      <c r="A296" s="232">
        <v>40106</v>
      </c>
      <c r="B296" s="382">
        <v>6.59</v>
      </c>
      <c r="C296" s="345">
        <v>5.01</v>
      </c>
      <c r="D296"/>
      <c r="E296"/>
      <c r="F296"/>
      <c r="G296"/>
      <c r="H296" s="382">
        <v>7.32</v>
      </c>
      <c r="I296" s="382">
        <v>1.66</v>
      </c>
      <c r="J296"/>
      <c r="K296"/>
      <c r="L296"/>
      <c r="M296"/>
      <c r="N296" s="384">
        <v>33</v>
      </c>
      <c r="O296"/>
      <c r="P296"/>
      <c r="Q296"/>
      <c r="R296" s="384">
        <v>0</v>
      </c>
      <c r="S296" s="383">
        <v>0.60899999999999999</v>
      </c>
      <c r="T296"/>
      <c r="U296"/>
      <c r="V296" s="383">
        <v>0.114</v>
      </c>
      <c r="W296" s="383">
        <v>0.32700000000000001</v>
      </c>
      <c r="X296"/>
      <c r="Y296"/>
      <c r="Z296"/>
      <c r="AA296"/>
      <c r="AB296"/>
      <c r="AC296" s="382">
        <v>24.8</v>
      </c>
      <c r="AD296"/>
      <c r="AE296"/>
      <c r="AF296"/>
      <c r="AG296"/>
      <c r="AH296" s="385">
        <v>49.6</v>
      </c>
      <c r="AI296"/>
      <c r="AJ296" s="385">
        <v>23.9</v>
      </c>
      <c r="AK296"/>
      <c r="AL296" s="385">
        <v>5.7</v>
      </c>
      <c r="AM296" s="383">
        <v>6.4000000000000001E-2</v>
      </c>
      <c r="AN296"/>
      <c r="AO296" s="385">
        <v>10.9</v>
      </c>
      <c r="AP296" s="382">
        <v>109.17</v>
      </c>
      <c r="AQ296" s="382">
        <v>1.48</v>
      </c>
      <c r="AR296"/>
      <c r="AS296"/>
      <c r="AT296"/>
      <c r="AU296"/>
      <c r="AV296" s="345">
        <v>17.709</v>
      </c>
      <c r="AW296" s="345">
        <v>15.776999999999999</v>
      </c>
      <c r="AX296"/>
      <c r="AY296"/>
      <c r="AZ296"/>
      <c r="BA296"/>
      <c r="BB296"/>
      <c r="BC296"/>
      <c r="BD296" s="382">
        <v>28.77</v>
      </c>
      <c r="BE296" s="382">
        <v>3.8</v>
      </c>
      <c r="BF296" s="382">
        <v>9.4</v>
      </c>
    </row>
    <row r="297" spans="1:58" x14ac:dyDescent="0.25">
      <c r="A297" s="232">
        <v>40107</v>
      </c>
      <c r="B297" s="405">
        <f>(B295+B296)/2</f>
        <v>6.6150000000000002</v>
      </c>
      <c r="C297" s="345">
        <v>4.92</v>
      </c>
      <c r="D297"/>
      <c r="E297"/>
      <c r="F297"/>
      <c r="G297"/>
      <c r="H297" s="382">
        <v>6.53</v>
      </c>
      <c r="I297" s="382">
        <v>1.61</v>
      </c>
      <c r="J297"/>
      <c r="K297"/>
      <c r="L297"/>
      <c r="M297"/>
      <c r="N297" s="384">
        <v>30</v>
      </c>
      <c r="O297"/>
      <c r="P297"/>
      <c r="Q297"/>
      <c r="R297" s="384">
        <v>0</v>
      </c>
      <c r="S297" s="383">
        <v>0.56699999999999995</v>
      </c>
      <c r="T297"/>
      <c r="U297"/>
      <c r="V297" s="383">
        <v>0.311</v>
      </c>
      <c r="W297" s="383">
        <v>0.63700000000000001</v>
      </c>
      <c r="X297"/>
      <c r="Y297"/>
      <c r="Z297"/>
      <c r="AA297"/>
      <c r="AB297"/>
      <c r="AC297" s="382">
        <v>26.1</v>
      </c>
      <c r="AD297"/>
      <c r="AE297"/>
      <c r="AF297"/>
      <c r="AG297"/>
      <c r="AH297" s="385">
        <v>52.2</v>
      </c>
      <c r="AI297"/>
      <c r="AJ297" s="385">
        <v>25.3</v>
      </c>
      <c r="AK297"/>
      <c r="AL297" s="385">
        <v>5.7</v>
      </c>
      <c r="AM297" s="383">
        <v>8.4000000000000005E-2</v>
      </c>
      <c r="AN297"/>
      <c r="AO297" s="385">
        <v>10.8</v>
      </c>
      <c r="AP297" s="382">
        <v>99.27</v>
      </c>
      <c r="AQ297" s="382">
        <v>1.42</v>
      </c>
      <c r="AR297"/>
      <c r="AS297"/>
      <c r="AT297"/>
      <c r="AU297"/>
      <c r="AV297" s="383">
        <v>18.754000000000001</v>
      </c>
      <c r="AW297" s="383">
        <v>14.83</v>
      </c>
      <c r="AX297"/>
      <c r="AY297"/>
      <c r="AZ297"/>
      <c r="BA297"/>
      <c r="BB297"/>
      <c r="BC297"/>
      <c r="BD297" s="382">
        <v>29.75</v>
      </c>
      <c r="BE297" s="382">
        <v>3.8</v>
      </c>
      <c r="BF297" s="382">
        <v>9.4</v>
      </c>
    </row>
    <row r="298" spans="1:58" x14ac:dyDescent="0.25">
      <c r="A298" s="232">
        <v>40108</v>
      </c>
      <c r="B298" s="382">
        <v>6.57</v>
      </c>
      <c r="C298" s="345">
        <v>4.8899999999999997</v>
      </c>
      <c r="D298"/>
      <c r="E298"/>
      <c r="F298"/>
      <c r="G298"/>
      <c r="H298" s="382">
        <v>6.12</v>
      </c>
      <c r="I298" s="382">
        <v>1.7</v>
      </c>
      <c r="J298"/>
      <c r="K298"/>
      <c r="L298"/>
      <c r="M298"/>
      <c r="N298" s="384">
        <v>32</v>
      </c>
      <c r="O298"/>
      <c r="P298"/>
      <c r="Q298"/>
      <c r="R298" s="384">
        <v>0</v>
      </c>
      <c r="S298" s="383">
        <v>0.628</v>
      </c>
      <c r="T298"/>
      <c r="U298"/>
      <c r="V298" s="383">
        <v>0.14299999999999999</v>
      </c>
      <c r="W298" s="383">
        <v>0.48599999999999999</v>
      </c>
      <c r="X298"/>
      <c r="Y298"/>
      <c r="Z298"/>
      <c r="AA298"/>
      <c r="AB298"/>
      <c r="AC298" s="382">
        <v>22.5</v>
      </c>
      <c r="AD298"/>
      <c r="AE298"/>
      <c r="AF298"/>
      <c r="AG298"/>
      <c r="AH298" s="385">
        <v>45</v>
      </c>
      <c r="AI298"/>
      <c r="AJ298" s="385">
        <v>24.8</v>
      </c>
      <c r="AK298"/>
      <c r="AL298" s="385">
        <v>5.4</v>
      </c>
      <c r="AM298" s="383">
        <v>7.5999999999999998E-2</v>
      </c>
      <c r="AN298"/>
      <c r="AO298" s="385">
        <v>9.1999999999999993</v>
      </c>
      <c r="AP298" s="382">
        <v>101.55</v>
      </c>
      <c r="AQ298" s="382">
        <v>1.47</v>
      </c>
      <c r="AR298"/>
      <c r="AS298"/>
      <c r="AT298"/>
      <c r="AU298"/>
      <c r="AV298" s="383">
        <v>17.843</v>
      </c>
      <c r="AW298" s="468">
        <v>14.554</v>
      </c>
      <c r="AX298"/>
      <c r="AY298"/>
      <c r="AZ298"/>
      <c r="BA298"/>
      <c r="BB298"/>
      <c r="BC298"/>
      <c r="BD298" s="382">
        <v>30.98</v>
      </c>
      <c r="BE298" s="382">
        <v>3.8</v>
      </c>
      <c r="BF298" s="382">
        <v>9.9</v>
      </c>
    </row>
    <row r="299" spans="1:58" x14ac:dyDescent="0.25">
      <c r="A299" s="232">
        <v>40109</v>
      </c>
      <c r="B299" s="382">
        <v>6.55</v>
      </c>
      <c r="C299" s="383">
        <v>5.09</v>
      </c>
      <c r="D299"/>
      <c r="E299"/>
      <c r="F299"/>
      <c r="G299"/>
      <c r="H299" s="382">
        <v>6.12</v>
      </c>
      <c r="I299" s="382">
        <v>1.72</v>
      </c>
      <c r="J299"/>
      <c r="K299"/>
      <c r="L299"/>
      <c r="M299"/>
      <c r="N299" s="384">
        <v>32</v>
      </c>
      <c r="O299"/>
      <c r="P299"/>
      <c r="Q299"/>
      <c r="R299" s="384">
        <v>0</v>
      </c>
      <c r="S299" s="383">
        <v>0.622</v>
      </c>
      <c r="T299"/>
      <c r="U299"/>
      <c r="V299" s="383">
        <v>0.10299999999999999</v>
      </c>
      <c r="W299" s="383">
        <v>0.49199999999999999</v>
      </c>
      <c r="X299"/>
      <c r="Y299"/>
      <c r="Z299"/>
      <c r="AA299"/>
      <c r="AB299"/>
      <c r="AC299" s="382">
        <v>23.1</v>
      </c>
      <c r="AD299"/>
      <c r="AE299"/>
      <c r="AF299"/>
      <c r="AG299"/>
      <c r="AH299" s="385">
        <v>46.2</v>
      </c>
      <c r="AI299"/>
      <c r="AJ299" s="385">
        <v>24.9</v>
      </c>
      <c r="AK299"/>
      <c r="AL299" s="385">
        <v>5.8</v>
      </c>
      <c r="AM299" s="382">
        <v>4.7E-2</v>
      </c>
      <c r="AN299"/>
      <c r="AO299" s="385">
        <v>8.5</v>
      </c>
      <c r="AP299" s="382">
        <v>108.05</v>
      </c>
      <c r="AQ299" s="382">
        <v>1.59</v>
      </c>
      <c r="AR299"/>
      <c r="AS299"/>
      <c r="AT299"/>
      <c r="AU299"/>
      <c r="AV299" s="383">
        <v>16.68</v>
      </c>
      <c r="AW299" s="468">
        <v>14.84</v>
      </c>
      <c r="AX299"/>
      <c r="AY299"/>
      <c r="AZ299"/>
      <c r="BA299"/>
      <c r="BB299"/>
      <c r="BC299"/>
      <c r="BD299" s="382">
        <v>30.22</v>
      </c>
      <c r="BE299" s="201">
        <v>3.8</v>
      </c>
      <c r="BF299" s="382">
        <v>10.199999999999999</v>
      </c>
    </row>
    <row r="300" spans="1:58" x14ac:dyDescent="0.25">
      <c r="A300" s="232">
        <v>40110</v>
      </c>
      <c r="B300" s="382">
        <v>6.8</v>
      </c>
      <c r="C300" s="383">
        <v>5.12</v>
      </c>
      <c r="D300"/>
      <c r="E300"/>
      <c r="F300"/>
      <c r="G300"/>
      <c r="H300" s="382">
        <v>6.45</v>
      </c>
      <c r="I300" s="382">
        <v>1.79</v>
      </c>
      <c r="J300"/>
      <c r="K300"/>
      <c r="L300"/>
      <c r="M300"/>
      <c r="N300" s="384">
        <v>20</v>
      </c>
      <c r="O300"/>
      <c r="P300"/>
      <c r="Q300"/>
      <c r="R300" s="384">
        <v>0</v>
      </c>
      <c r="S300" s="383">
        <v>0.60399999999999998</v>
      </c>
      <c r="T300"/>
      <c r="U300"/>
      <c r="V300" s="383">
        <v>8.1000000000000003E-2</v>
      </c>
      <c r="W300" s="383">
        <v>0.55900000000000005</v>
      </c>
      <c r="X300"/>
      <c r="Y300"/>
      <c r="Z300"/>
      <c r="AA300"/>
      <c r="AB300"/>
      <c r="AC300" s="382">
        <v>25</v>
      </c>
      <c r="AD300"/>
      <c r="AE300"/>
      <c r="AF300"/>
      <c r="AG300"/>
      <c r="AH300" s="385">
        <v>50.1</v>
      </c>
      <c r="AI300"/>
      <c r="AJ300" s="385">
        <v>26.3</v>
      </c>
      <c r="AK300"/>
      <c r="AL300" s="385">
        <v>4.4000000000000004</v>
      </c>
      <c r="AM300" s="383">
        <v>4.0000000000000001E-3</v>
      </c>
      <c r="AN300"/>
      <c r="AO300" s="385">
        <v>8.5</v>
      </c>
      <c r="AP300" s="382">
        <v>97.84</v>
      </c>
      <c r="AQ300" s="382">
        <v>1.21</v>
      </c>
      <c r="AR300"/>
      <c r="AS300"/>
      <c r="AT300"/>
      <c r="AU300"/>
      <c r="AV300" s="383">
        <v>15.847</v>
      </c>
      <c r="AW300" s="468">
        <v>14.792</v>
      </c>
      <c r="AX300"/>
      <c r="AY300"/>
      <c r="AZ300"/>
      <c r="BA300"/>
      <c r="BB300"/>
      <c r="BC300"/>
      <c r="BD300" s="382">
        <v>30.98</v>
      </c>
      <c r="BE300" s="201">
        <v>3.8</v>
      </c>
      <c r="BF300" s="382">
        <v>13</v>
      </c>
    </row>
    <row r="301" spans="1:58" x14ac:dyDescent="0.25">
      <c r="A301" s="232">
        <v>40111</v>
      </c>
      <c r="B301" s="344">
        <v>6.76</v>
      </c>
      <c r="C301" s="345">
        <v>4.99</v>
      </c>
      <c r="D301"/>
      <c r="E301"/>
      <c r="F301"/>
      <c r="G301"/>
      <c r="H301" s="344">
        <v>6.61</v>
      </c>
      <c r="I301" s="344">
        <v>1.73</v>
      </c>
      <c r="J301"/>
      <c r="K301"/>
      <c r="L301"/>
      <c r="M301"/>
      <c r="N301" s="346">
        <v>23</v>
      </c>
      <c r="O301"/>
      <c r="P301"/>
      <c r="Q301"/>
      <c r="R301" s="346">
        <v>0</v>
      </c>
      <c r="S301" s="345">
        <v>0.69299999999999995</v>
      </c>
      <c r="T301"/>
      <c r="U301"/>
      <c r="V301" s="345">
        <v>7.5999999999999998E-2</v>
      </c>
      <c r="W301" s="345">
        <v>0.40699999999999997</v>
      </c>
      <c r="X301"/>
      <c r="Y301"/>
      <c r="Z301"/>
      <c r="AA301"/>
      <c r="AB301"/>
      <c r="AC301" s="344">
        <v>25.1</v>
      </c>
      <c r="AD301"/>
      <c r="AE301"/>
      <c r="AF301"/>
      <c r="AG301"/>
      <c r="AH301" s="347">
        <v>50.2</v>
      </c>
      <c r="AI301"/>
      <c r="AJ301" s="347">
        <v>22.2</v>
      </c>
      <c r="AK301"/>
      <c r="AL301" s="347">
        <v>4.8</v>
      </c>
      <c r="AM301" s="345">
        <v>1.4999999999999999E-2</v>
      </c>
      <c r="AN301"/>
      <c r="AO301" s="347">
        <v>8.4</v>
      </c>
      <c r="AP301" s="344">
        <v>70.63</v>
      </c>
      <c r="AQ301" s="344">
        <v>0.54</v>
      </c>
      <c r="AR301"/>
      <c r="AS301"/>
      <c r="AT301"/>
      <c r="AU301"/>
      <c r="AV301" s="345">
        <v>15.2</v>
      </c>
      <c r="AW301" s="417">
        <v>14.129</v>
      </c>
      <c r="AX301"/>
      <c r="AY301"/>
      <c r="AZ301"/>
      <c r="BA301"/>
      <c r="BB301"/>
      <c r="BC301"/>
      <c r="BD301" s="344">
        <v>30.75</v>
      </c>
      <c r="BE301" s="344">
        <v>3.8</v>
      </c>
      <c r="BF301" s="344">
        <v>13</v>
      </c>
    </row>
    <row r="302" spans="1:58" x14ac:dyDescent="0.25">
      <c r="A302" s="232">
        <v>40112</v>
      </c>
      <c r="B302" s="405">
        <f t="shared" ref="B302:C302" si="501">(B301+B303)/2</f>
        <v>6.49</v>
      </c>
      <c r="C302" s="407">
        <f t="shared" si="501"/>
        <v>5.0250000000000004</v>
      </c>
      <c r="D302"/>
      <c r="E302"/>
      <c r="F302"/>
      <c r="G302"/>
      <c r="H302" s="405">
        <f t="shared" ref="H302:I302" si="502">(H301+H303)/2</f>
        <v>6.68</v>
      </c>
      <c r="I302" s="405">
        <f t="shared" si="502"/>
        <v>1.7850000000000001</v>
      </c>
      <c r="J302"/>
      <c r="K302"/>
      <c r="L302"/>
      <c r="M302"/>
      <c r="N302" s="451">
        <f t="shared" ref="N302" si="503">(N301+N303)/2</f>
        <v>23.5</v>
      </c>
      <c r="O302"/>
      <c r="P302"/>
      <c r="Q302"/>
      <c r="R302" s="451">
        <f t="shared" ref="R302:S302" si="504">(R301+R303)/2</f>
        <v>0</v>
      </c>
      <c r="S302" s="407">
        <f t="shared" si="504"/>
        <v>0.63949999999999996</v>
      </c>
      <c r="T302"/>
      <c r="U302"/>
      <c r="V302" s="407">
        <f t="shared" ref="V302:W302" si="505">(V301+V303)/2</f>
        <v>0.156</v>
      </c>
      <c r="W302" s="407">
        <f t="shared" si="505"/>
        <v>0.46799999999999997</v>
      </c>
      <c r="X302"/>
      <c r="Y302"/>
      <c r="Z302"/>
      <c r="AA302"/>
      <c r="AB302"/>
      <c r="AC302" s="405">
        <f t="shared" ref="AC302" si="506">(AC301+AC303)/2</f>
        <v>25.200000000000003</v>
      </c>
      <c r="AD302"/>
      <c r="AE302"/>
      <c r="AF302"/>
      <c r="AG302"/>
      <c r="AH302" s="406">
        <f t="shared" ref="AH302" si="507">(AH301+AH303)/2</f>
        <v>50.400000000000006</v>
      </c>
      <c r="AI302"/>
      <c r="AJ302" s="406">
        <f t="shared" ref="AJ302" si="508">(AJ301+AJ303)/2</f>
        <v>22.5</v>
      </c>
      <c r="AK302"/>
      <c r="AL302" s="406">
        <f t="shared" ref="AL302:AM302" si="509">(AL301+AL303)/2</f>
        <v>5.1999999999999993</v>
      </c>
      <c r="AM302" s="407">
        <f t="shared" si="509"/>
        <v>2.1499999999999998E-2</v>
      </c>
      <c r="AN302"/>
      <c r="AO302" s="406">
        <f t="shared" ref="AO302:AQ302" si="510">(AO301+AO303)/2</f>
        <v>8.1999999999999993</v>
      </c>
      <c r="AP302" s="405">
        <f t="shared" si="510"/>
        <v>81.265000000000001</v>
      </c>
      <c r="AQ302" s="407">
        <f t="shared" si="510"/>
        <v>0.76500000000000001</v>
      </c>
      <c r="AR302"/>
      <c r="AS302"/>
      <c r="AT302"/>
      <c r="AU302"/>
      <c r="AV302" s="368">
        <f>(AV300+AV301)/2</f>
        <v>15.523499999999999</v>
      </c>
      <c r="AW302" s="410">
        <f>(AW300+AW301)/2</f>
        <v>14.4605</v>
      </c>
      <c r="AX302"/>
      <c r="AY302"/>
      <c r="AZ302"/>
      <c r="BA302"/>
      <c r="BB302"/>
      <c r="BC302"/>
      <c r="BD302" s="405">
        <f t="shared" ref="BD302:BF302" si="511">(BD301+BD303)/2</f>
        <v>27.15</v>
      </c>
      <c r="BE302" s="405">
        <f t="shared" si="511"/>
        <v>3.8</v>
      </c>
      <c r="BF302" s="405">
        <f t="shared" si="511"/>
        <v>13</v>
      </c>
    </row>
    <row r="303" spans="1:58" x14ac:dyDescent="0.25">
      <c r="A303" s="232">
        <v>40113</v>
      </c>
      <c r="B303" s="344">
        <v>6.22</v>
      </c>
      <c r="C303" s="345">
        <v>5.0599999999999996</v>
      </c>
      <c r="D303"/>
      <c r="E303"/>
      <c r="F303"/>
      <c r="G303"/>
      <c r="H303" s="344">
        <v>6.75</v>
      </c>
      <c r="I303" s="344">
        <v>1.84</v>
      </c>
      <c r="J303"/>
      <c r="K303"/>
      <c r="L303"/>
      <c r="M303"/>
      <c r="N303" s="346">
        <v>24</v>
      </c>
      <c r="O303"/>
      <c r="P303"/>
      <c r="Q303"/>
      <c r="R303" s="346">
        <v>0</v>
      </c>
      <c r="S303" s="345">
        <v>0.58599999999999997</v>
      </c>
      <c r="T303"/>
      <c r="U303"/>
      <c r="V303" s="345">
        <v>0.23599999999999999</v>
      </c>
      <c r="W303" s="345">
        <v>0.52900000000000003</v>
      </c>
      <c r="X303"/>
      <c r="Y303"/>
      <c r="Z303"/>
      <c r="AA303"/>
      <c r="AB303"/>
      <c r="AC303" s="344">
        <v>25.3</v>
      </c>
      <c r="AD303"/>
      <c r="AE303"/>
      <c r="AF303"/>
      <c r="AG303"/>
      <c r="AH303" s="347">
        <v>50.6</v>
      </c>
      <c r="AI303"/>
      <c r="AJ303" s="347">
        <v>22.8</v>
      </c>
      <c r="AK303"/>
      <c r="AL303" s="347">
        <v>5.6</v>
      </c>
      <c r="AM303" s="345">
        <v>2.8000000000000001E-2</v>
      </c>
      <c r="AN303"/>
      <c r="AO303" s="347">
        <v>8</v>
      </c>
      <c r="AP303" s="344">
        <v>91.9</v>
      </c>
      <c r="AQ303" s="344">
        <v>0.99</v>
      </c>
      <c r="AR303"/>
      <c r="AS303"/>
      <c r="AT303"/>
      <c r="AU303"/>
      <c r="AV303" s="240">
        <v>16.670000000000002</v>
      </c>
      <c r="AW303" s="417">
        <v>14.768000000000001</v>
      </c>
      <c r="AX303"/>
      <c r="AY303"/>
      <c r="AZ303"/>
      <c r="BA303"/>
      <c r="BB303"/>
      <c r="BC303"/>
      <c r="BD303" s="344">
        <v>23.55</v>
      </c>
      <c r="BE303" s="344">
        <v>3.8</v>
      </c>
      <c r="BF303" s="344">
        <v>13</v>
      </c>
    </row>
    <row r="304" spans="1:58" x14ac:dyDescent="0.25">
      <c r="A304" s="232">
        <v>40114</v>
      </c>
      <c r="B304" s="344">
        <v>6.4</v>
      </c>
      <c r="C304" s="345">
        <v>5.01</v>
      </c>
      <c r="D304"/>
      <c r="E304"/>
      <c r="F304"/>
      <c r="G304"/>
      <c r="H304" s="344">
        <v>7.12</v>
      </c>
      <c r="I304" s="344">
        <v>1.88</v>
      </c>
      <c r="J304"/>
      <c r="K304"/>
      <c r="L304"/>
      <c r="M304"/>
      <c r="N304" s="346">
        <v>19</v>
      </c>
      <c r="O304"/>
      <c r="P304"/>
      <c r="Q304"/>
      <c r="R304" s="346">
        <v>0</v>
      </c>
      <c r="S304" s="345">
        <v>0.65600000000000003</v>
      </c>
      <c r="T304"/>
      <c r="U304"/>
      <c r="V304" s="345">
        <v>0.14399999999999999</v>
      </c>
      <c r="W304" s="345">
        <v>0.60699999999999998</v>
      </c>
      <c r="X304"/>
      <c r="Y304"/>
      <c r="Z304"/>
      <c r="AA304"/>
      <c r="AB304"/>
      <c r="AC304" s="344">
        <v>25.4</v>
      </c>
      <c r="AD304"/>
      <c r="AE304"/>
      <c r="AF304"/>
      <c r="AG304"/>
      <c r="AH304" s="347">
        <v>50.8</v>
      </c>
      <c r="AI304"/>
      <c r="AJ304" s="347">
        <v>23.9</v>
      </c>
      <c r="AK304"/>
      <c r="AL304" s="347">
        <v>6.3</v>
      </c>
      <c r="AM304" s="345">
        <v>3.9E-2</v>
      </c>
      <c r="AN304"/>
      <c r="AO304" s="347">
        <v>8</v>
      </c>
      <c r="AP304" s="344">
        <v>107.07</v>
      </c>
      <c r="AQ304" s="344">
        <v>1.39</v>
      </c>
      <c r="AR304"/>
      <c r="AS304"/>
      <c r="AT304"/>
      <c r="AU304"/>
      <c r="AV304" s="345">
        <v>16.814</v>
      </c>
      <c r="AW304" s="417">
        <v>14.988</v>
      </c>
      <c r="AX304"/>
      <c r="AY304"/>
      <c r="AZ304"/>
      <c r="BA304"/>
      <c r="BB304"/>
      <c r="BC304"/>
      <c r="BD304" s="344">
        <v>26.21</v>
      </c>
      <c r="BE304" s="344">
        <v>3.8</v>
      </c>
      <c r="BF304" s="344">
        <v>12.8</v>
      </c>
    </row>
    <row r="305" spans="1:58" x14ac:dyDescent="0.25">
      <c r="A305" s="232">
        <v>40115</v>
      </c>
      <c r="B305" s="405">
        <f t="shared" ref="B305:C305" si="512">(B304+B306)/2</f>
        <v>6.43</v>
      </c>
      <c r="C305" s="407">
        <f t="shared" si="512"/>
        <v>5.0549999999999997</v>
      </c>
      <c r="D305"/>
      <c r="E305"/>
      <c r="F305"/>
      <c r="G305"/>
      <c r="H305" s="405">
        <f t="shared" ref="H305:I305" si="513">(H304+H306)/2</f>
        <v>6.9250000000000007</v>
      </c>
      <c r="I305" s="405">
        <f t="shared" si="513"/>
        <v>1.7799999999999998</v>
      </c>
      <c r="J305"/>
      <c r="K305"/>
      <c r="L305"/>
      <c r="M305"/>
      <c r="N305" s="451">
        <f t="shared" ref="N305" si="514">(N304+N306)/2</f>
        <v>20</v>
      </c>
      <c r="O305"/>
      <c r="P305"/>
      <c r="Q305"/>
      <c r="R305" s="451">
        <f t="shared" ref="R305:S305" si="515">(R304+R306)/2</f>
        <v>0</v>
      </c>
      <c r="S305" s="407">
        <f t="shared" si="515"/>
        <v>0.65349999999999997</v>
      </c>
      <c r="T305"/>
      <c r="U305"/>
      <c r="V305" s="407">
        <f t="shared" ref="V305:W305" si="516">(V304+V306)/2</f>
        <v>0.188</v>
      </c>
      <c r="W305" s="407">
        <f t="shared" si="516"/>
        <v>0.66799999999999993</v>
      </c>
      <c r="X305"/>
      <c r="Y305"/>
      <c r="Z305"/>
      <c r="AA305"/>
      <c r="AB305"/>
      <c r="AC305" s="405">
        <f t="shared" ref="AC305" si="517">(AC304+AC306)/2</f>
        <v>25.299999999999997</v>
      </c>
      <c r="AD305"/>
      <c r="AE305"/>
      <c r="AF305"/>
      <c r="AG305"/>
      <c r="AH305" s="406">
        <f t="shared" ref="AH305" si="518">(AH304+AH306)/2</f>
        <v>50.599999999999994</v>
      </c>
      <c r="AI305"/>
      <c r="AJ305" s="406">
        <f t="shared" ref="AJ305" si="519">(AJ304+AJ306)/2</f>
        <v>23.85</v>
      </c>
      <c r="AK305"/>
      <c r="AL305" s="406">
        <f t="shared" ref="AL305:AM305" si="520">(AL304+AL306)/2</f>
        <v>6.5</v>
      </c>
      <c r="AM305" s="407">
        <f t="shared" si="520"/>
        <v>0.02</v>
      </c>
      <c r="AN305"/>
      <c r="AO305" s="406">
        <f t="shared" ref="AO305:AQ305" si="521">(AO304+AO306)/2</f>
        <v>7.3</v>
      </c>
      <c r="AP305" s="405">
        <f t="shared" si="521"/>
        <v>102.645</v>
      </c>
      <c r="AQ305" s="407">
        <f t="shared" si="521"/>
        <v>1.35</v>
      </c>
      <c r="AR305"/>
      <c r="AS305"/>
      <c r="AT305"/>
      <c r="AU305"/>
      <c r="AV305" s="368">
        <f>(AV303+AV304)/2</f>
        <v>16.742000000000001</v>
      </c>
      <c r="AW305" s="410">
        <f>(AW303+AW304)/2</f>
        <v>14.878</v>
      </c>
      <c r="AX305"/>
      <c r="AY305"/>
      <c r="AZ305"/>
      <c r="BA305"/>
      <c r="BB305"/>
      <c r="BC305"/>
      <c r="BD305" s="405">
        <f t="shared" ref="BD305:BF305" si="522">(BD304+BD306)/2</f>
        <v>27.19</v>
      </c>
      <c r="BE305" s="405">
        <f t="shared" si="522"/>
        <v>3.4</v>
      </c>
      <c r="BF305" s="405">
        <f t="shared" si="522"/>
        <v>12.600000000000001</v>
      </c>
    </row>
    <row r="306" spans="1:58" x14ac:dyDescent="0.25">
      <c r="A306" s="232">
        <v>40116</v>
      </c>
      <c r="B306" s="344">
        <v>6.46</v>
      </c>
      <c r="C306" s="345">
        <v>5.0999999999999996</v>
      </c>
      <c r="D306"/>
      <c r="E306"/>
      <c r="F306"/>
      <c r="G306"/>
      <c r="H306" s="344">
        <v>6.73</v>
      </c>
      <c r="I306" s="344">
        <v>1.68</v>
      </c>
      <c r="J306"/>
      <c r="K306"/>
      <c r="L306"/>
      <c r="M306"/>
      <c r="N306" s="346">
        <v>21</v>
      </c>
      <c r="O306"/>
      <c r="P306"/>
      <c r="Q306"/>
      <c r="R306" s="346">
        <v>0</v>
      </c>
      <c r="S306" s="345">
        <v>0.65100000000000002</v>
      </c>
      <c r="T306"/>
      <c r="U306"/>
      <c r="V306" s="345">
        <v>0.23200000000000001</v>
      </c>
      <c r="W306" s="345">
        <v>0.72899999999999998</v>
      </c>
      <c r="X306"/>
      <c r="Y306"/>
      <c r="Z306"/>
      <c r="AA306"/>
      <c r="AB306"/>
      <c r="AC306" s="344">
        <v>25.2</v>
      </c>
      <c r="AD306"/>
      <c r="AE306"/>
      <c r="AF306"/>
      <c r="AG306"/>
      <c r="AH306" s="347">
        <v>50.4</v>
      </c>
      <c r="AI306"/>
      <c r="AJ306" s="347">
        <v>23.8</v>
      </c>
      <c r="AK306"/>
      <c r="AL306" s="347">
        <v>6.7</v>
      </c>
      <c r="AM306" s="345">
        <v>1E-3</v>
      </c>
      <c r="AN306"/>
      <c r="AO306" s="347">
        <v>6.6</v>
      </c>
      <c r="AP306" s="344">
        <v>98.22</v>
      </c>
      <c r="AQ306" s="344">
        <v>1.31</v>
      </c>
      <c r="AR306"/>
      <c r="AS306"/>
      <c r="AT306"/>
      <c r="AU306"/>
      <c r="AV306" s="345">
        <v>15.971</v>
      </c>
      <c r="AW306" s="417">
        <v>14.993</v>
      </c>
      <c r="AX306"/>
      <c r="AY306"/>
      <c r="AZ306"/>
      <c r="BA306"/>
      <c r="BB306"/>
      <c r="BC306"/>
      <c r="BD306" s="344">
        <v>28.17</v>
      </c>
      <c r="BE306" s="344">
        <v>3</v>
      </c>
      <c r="BF306" s="344">
        <v>12.4</v>
      </c>
    </row>
    <row r="307" spans="1:58" x14ac:dyDescent="0.25">
      <c r="A307" s="232">
        <v>40117</v>
      </c>
      <c r="B307" s="344">
        <v>6.37</v>
      </c>
      <c r="C307" s="345">
        <v>5.03</v>
      </c>
      <c r="D307"/>
      <c r="E307"/>
      <c r="F307"/>
      <c r="G307"/>
      <c r="H307" s="344">
        <v>7.1</v>
      </c>
      <c r="I307" s="344">
        <v>1.68</v>
      </c>
      <c r="J307"/>
      <c r="K307"/>
      <c r="L307"/>
      <c r="M307"/>
      <c r="N307" s="346">
        <v>25</v>
      </c>
      <c r="O307"/>
      <c r="P307"/>
      <c r="Q307"/>
      <c r="R307" s="346">
        <v>0</v>
      </c>
      <c r="S307" s="345">
        <v>0.63700000000000001</v>
      </c>
      <c r="T307"/>
      <c r="U307"/>
      <c r="V307" s="345">
        <v>0.19700000000000001</v>
      </c>
      <c r="W307" s="345">
        <v>0.66700000000000004</v>
      </c>
      <c r="X307"/>
      <c r="Y307"/>
      <c r="Z307"/>
      <c r="AA307"/>
      <c r="AB307"/>
      <c r="AC307" s="344">
        <v>26.1</v>
      </c>
      <c r="AD307"/>
      <c r="AE307"/>
      <c r="AF307"/>
      <c r="AG307"/>
      <c r="AH307" s="347">
        <v>52.2</v>
      </c>
      <c r="AI307"/>
      <c r="AJ307" s="347">
        <v>24.1</v>
      </c>
      <c r="AK307"/>
      <c r="AL307" s="347">
        <v>6.5</v>
      </c>
      <c r="AM307" s="345">
        <v>8.9999999999999993E-3</v>
      </c>
      <c r="AN307"/>
      <c r="AO307" s="347">
        <v>6.5</v>
      </c>
      <c r="AP307" s="344">
        <v>99.56</v>
      </c>
      <c r="AQ307" s="344">
        <v>1.3</v>
      </c>
      <c r="AR307"/>
      <c r="AS307"/>
      <c r="AT307"/>
      <c r="AU307"/>
      <c r="AV307" s="345">
        <v>16.166</v>
      </c>
      <c r="AW307" s="417">
        <v>15.180999999999999</v>
      </c>
      <c r="AX307"/>
      <c r="AY307"/>
      <c r="AZ307"/>
      <c r="BA307"/>
      <c r="BB307"/>
      <c r="BC307"/>
      <c r="BD307" s="344">
        <v>29.51</v>
      </c>
      <c r="BE307" s="344">
        <v>2.8</v>
      </c>
      <c r="BF307" s="344">
        <v>12.6</v>
      </c>
    </row>
    <row r="308" spans="1:58" x14ac:dyDescent="0.25">
      <c r="A308" s="232">
        <v>40118</v>
      </c>
      <c r="B308" s="344">
        <v>6.2</v>
      </c>
      <c r="C308" s="345">
        <v>5.0599999999999996</v>
      </c>
      <c r="D308"/>
      <c r="E308"/>
      <c r="F308"/>
      <c r="G308"/>
      <c r="H308" s="344">
        <v>7.03</v>
      </c>
      <c r="I308" s="344">
        <v>1.81</v>
      </c>
      <c r="J308"/>
      <c r="K308"/>
      <c r="L308"/>
      <c r="M308"/>
      <c r="N308" s="346">
        <v>18</v>
      </c>
      <c r="O308"/>
      <c r="P308"/>
      <c r="Q308"/>
      <c r="R308" s="346">
        <v>0</v>
      </c>
      <c r="S308" s="345">
        <v>1.3779999999999999</v>
      </c>
      <c r="T308"/>
      <c r="U308"/>
      <c r="V308" s="345">
        <v>0.254</v>
      </c>
      <c r="W308" s="345">
        <v>0.629</v>
      </c>
      <c r="X308"/>
      <c r="Y308"/>
      <c r="Z308"/>
      <c r="AA308"/>
      <c r="AB308"/>
      <c r="AC308" s="344">
        <v>25.5</v>
      </c>
      <c r="AD308"/>
      <c r="AE308"/>
      <c r="AF308"/>
      <c r="AG308"/>
      <c r="AH308" s="347">
        <v>51</v>
      </c>
      <c r="AI308"/>
      <c r="AJ308" s="347">
        <v>22.5</v>
      </c>
      <c r="AK308"/>
      <c r="AL308" s="347">
        <v>6.4</v>
      </c>
      <c r="AM308" s="345">
        <v>0.03</v>
      </c>
      <c r="AN308"/>
      <c r="AO308" s="347">
        <v>7.3</v>
      </c>
      <c r="AP308" s="344">
        <v>101.21</v>
      </c>
      <c r="AQ308" s="344">
        <v>1.39</v>
      </c>
      <c r="AR308"/>
      <c r="AS308"/>
      <c r="AT308"/>
      <c r="AU308"/>
      <c r="AV308" s="345">
        <v>15.946</v>
      </c>
      <c r="AW308" s="417">
        <v>14.374000000000001</v>
      </c>
      <c r="AX308"/>
      <c r="AY308"/>
      <c r="AZ308"/>
      <c r="BA308"/>
      <c r="BB308"/>
      <c r="BC308"/>
      <c r="BD308" s="344">
        <v>28.39</v>
      </c>
      <c r="BE308" s="344">
        <v>2.8</v>
      </c>
      <c r="BF308" s="344">
        <v>12.6</v>
      </c>
    </row>
    <row r="309" spans="1:58" x14ac:dyDescent="0.25">
      <c r="A309" s="232">
        <v>40119</v>
      </c>
      <c r="B309" s="405">
        <f t="shared" ref="B309:C309" si="523">(B308+B310)/2</f>
        <v>6.5049999999999999</v>
      </c>
      <c r="C309" s="407">
        <f t="shared" si="523"/>
        <v>4.99</v>
      </c>
      <c r="D309"/>
      <c r="E309"/>
      <c r="F309"/>
      <c r="G309"/>
      <c r="H309" s="405">
        <f t="shared" ref="H309:I309" si="524">(H308+H310)/2</f>
        <v>6.58</v>
      </c>
      <c r="I309" s="405">
        <f t="shared" si="524"/>
        <v>1.875</v>
      </c>
      <c r="J309"/>
      <c r="K309"/>
      <c r="L309"/>
      <c r="M309"/>
      <c r="N309" s="451">
        <f t="shared" ref="N309" si="525">(N308+N310)/2</f>
        <v>21.5</v>
      </c>
      <c r="O309"/>
      <c r="P309"/>
      <c r="Q309"/>
      <c r="R309" s="451">
        <f t="shared" ref="R309:S309" si="526">(R308+R310)/2</f>
        <v>0</v>
      </c>
      <c r="S309" s="407">
        <f t="shared" si="526"/>
        <v>1.139</v>
      </c>
      <c r="T309"/>
      <c r="U309"/>
      <c r="V309" s="407">
        <f t="shared" ref="V309:W309" si="527">(V308+V310)/2</f>
        <v>0.24249999999999999</v>
      </c>
      <c r="W309" s="407">
        <f t="shared" si="527"/>
        <v>0.6925</v>
      </c>
      <c r="X309"/>
      <c r="Y309"/>
      <c r="Z309"/>
      <c r="AA309"/>
      <c r="AB309"/>
      <c r="AC309" s="405">
        <f t="shared" ref="AC309" si="528">(AC308+AC310)/2</f>
        <v>25.85</v>
      </c>
      <c r="AD309"/>
      <c r="AE309"/>
      <c r="AF309"/>
      <c r="AG309"/>
      <c r="AH309" s="406">
        <f t="shared" ref="AH309" si="529">(AH308+AH310)/2</f>
        <v>51.75</v>
      </c>
      <c r="AI309"/>
      <c r="AJ309" s="406">
        <f t="shared" ref="AJ309" si="530">(AJ308+AJ310)/2</f>
        <v>23</v>
      </c>
      <c r="AK309"/>
      <c r="AL309" s="406">
        <f t="shared" ref="AL309:AM309" si="531">(AL308+AL310)/2</f>
        <v>5.15</v>
      </c>
      <c r="AM309" s="407">
        <f t="shared" si="531"/>
        <v>1.6E-2</v>
      </c>
      <c r="AN309"/>
      <c r="AO309" s="406">
        <f t="shared" ref="AO309:AQ309" si="532">(AO308+AO310)/2</f>
        <v>6.9499999999999993</v>
      </c>
      <c r="AP309" s="405">
        <f t="shared" si="532"/>
        <v>100.68</v>
      </c>
      <c r="AQ309" s="407">
        <f t="shared" si="532"/>
        <v>1.2849999999999999</v>
      </c>
      <c r="AR309"/>
      <c r="AS309"/>
      <c r="AT309"/>
      <c r="AU309"/>
      <c r="AV309" s="368">
        <f>(AV307+AV308)/2</f>
        <v>16.056000000000001</v>
      </c>
      <c r="AW309" s="368">
        <f>(AW307+AW308)/2</f>
        <v>14.7775</v>
      </c>
      <c r="AX309"/>
      <c r="AY309"/>
      <c r="AZ309"/>
      <c r="BA309"/>
      <c r="BB309"/>
      <c r="BC309"/>
      <c r="BD309" s="405">
        <f t="shared" ref="BD309:BF309" si="533">(BD308+BD310)/2</f>
        <v>29.450000000000003</v>
      </c>
      <c r="BE309" s="405">
        <f t="shared" si="533"/>
        <v>2.8</v>
      </c>
      <c r="BF309" s="405">
        <f t="shared" si="533"/>
        <v>12.75</v>
      </c>
    </row>
    <row r="310" spans="1:58" x14ac:dyDescent="0.25">
      <c r="A310" s="232">
        <v>40120</v>
      </c>
      <c r="B310" s="344">
        <v>6.81</v>
      </c>
      <c r="C310" s="345">
        <v>4.92</v>
      </c>
      <c r="D310"/>
      <c r="E310"/>
      <c r="F310"/>
      <c r="G310"/>
      <c r="H310" s="344">
        <v>6.13</v>
      </c>
      <c r="I310" s="344">
        <v>1.94</v>
      </c>
      <c r="J310"/>
      <c r="K310"/>
      <c r="L310"/>
      <c r="M310"/>
      <c r="N310" s="346">
        <v>25</v>
      </c>
      <c r="O310"/>
      <c r="P310"/>
      <c r="Q310"/>
      <c r="R310" s="346">
        <v>0</v>
      </c>
      <c r="S310" s="345">
        <v>0.9</v>
      </c>
      <c r="T310"/>
      <c r="U310"/>
      <c r="V310" s="345">
        <v>0.23100000000000001</v>
      </c>
      <c r="W310" s="345">
        <v>0.75600000000000001</v>
      </c>
      <c r="X310"/>
      <c r="Y310"/>
      <c r="Z310"/>
      <c r="AA310"/>
      <c r="AB310"/>
      <c r="AC310" s="344">
        <v>26.2</v>
      </c>
      <c r="AD310"/>
      <c r="AE310"/>
      <c r="AF310"/>
      <c r="AG310"/>
      <c r="AH310" s="347">
        <v>52.5</v>
      </c>
      <c r="AI310"/>
      <c r="AJ310" s="347">
        <v>23.5</v>
      </c>
      <c r="AK310"/>
      <c r="AL310" s="347">
        <v>3.9</v>
      </c>
      <c r="AM310" s="345">
        <v>2E-3</v>
      </c>
      <c r="AN310"/>
      <c r="AO310" s="347">
        <v>6.6</v>
      </c>
      <c r="AP310" s="344">
        <v>100.15</v>
      </c>
      <c r="AQ310" s="344">
        <v>1.18</v>
      </c>
      <c r="AR310"/>
      <c r="AS310"/>
      <c r="AT310"/>
      <c r="AU310"/>
      <c r="AV310" s="345">
        <v>15.849</v>
      </c>
      <c r="AW310" s="345">
        <v>14.555999999999999</v>
      </c>
      <c r="AX310"/>
      <c r="AY310"/>
      <c r="AZ310"/>
      <c r="BA310"/>
      <c r="BB310"/>
      <c r="BC310"/>
      <c r="BD310" s="344">
        <v>30.51</v>
      </c>
      <c r="BE310" s="344">
        <v>2.8</v>
      </c>
      <c r="BF310" s="344">
        <v>12.9</v>
      </c>
    </row>
    <row r="311" spans="1:58" ht="15.75" thickBot="1" x14ac:dyDescent="0.3">
      <c r="A311" s="232">
        <v>40121</v>
      </c>
      <c r="B311" s="362">
        <v>6.33</v>
      </c>
      <c r="C311" s="365">
        <v>4.97</v>
      </c>
      <c r="D311"/>
      <c r="E311"/>
      <c r="F311"/>
      <c r="G311"/>
      <c r="H311" s="362">
        <v>6.74</v>
      </c>
      <c r="I311" s="362">
        <v>1.89</v>
      </c>
      <c r="J311"/>
      <c r="K311"/>
      <c r="L311"/>
      <c r="M311"/>
      <c r="N311" s="366">
        <v>28</v>
      </c>
      <c r="O311"/>
      <c r="P311"/>
      <c r="Q311"/>
      <c r="R311" s="366">
        <v>0</v>
      </c>
      <c r="S311" s="365">
        <v>0.96799999999999997</v>
      </c>
      <c r="T311"/>
      <c r="U311"/>
      <c r="V311" s="365">
        <v>0.26100000000000001</v>
      </c>
      <c r="W311" s="365">
        <v>1.0489999999999999</v>
      </c>
      <c r="X311"/>
      <c r="Y311"/>
      <c r="Z311"/>
      <c r="AA311"/>
      <c r="AB311"/>
      <c r="AC311" s="362">
        <v>28.5</v>
      </c>
      <c r="AD311"/>
      <c r="AE311"/>
      <c r="AF311"/>
      <c r="AG311"/>
      <c r="AH311" s="367">
        <v>57.1</v>
      </c>
      <c r="AI311"/>
      <c r="AJ311" s="367">
        <v>25.1</v>
      </c>
      <c r="AK311"/>
      <c r="AL311" s="367">
        <v>4.7</v>
      </c>
      <c r="AM311" s="365">
        <v>0.08</v>
      </c>
      <c r="AN311"/>
      <c r="AO311" s="367">
        <v>6.7</v>
      </c>
      <c r="AP311" s="362">
        <v>108.07</v>
      </c>
      <c r="AQ311" s="362">
        <v>1.39</v>
      </c>
      <c r="AR311"/>
      <c r="AS311"/>
      <c r="AT311"/>
      <c r="AU311"/>
      <c r="AV311" s="365">
        <v>16.806000000000001</v>
      </c>
      <c r="AW311" s="365">
        <v>14.965</v>
      </c>
      <c r="AX311"/>
      <c r="AY311"/>
      <c r="AZ311"/>
      <c r="BA311"/>
      <c r="BB311"/>
      <c r="BC311"/>
      <c r="BD311" s="362">
        <v>30.98</v>
      </c>
      <c r="BE311" s="362">
        <v>2.5</v>
      </c>
      <c r="BF311" s="362">
        <v>12.9</v>
      </c>
    </row>
    <row r="312" spans="1:58" x14ac:dyDescent="0.25">
      <c r="A312" s="232">
        <v>40122</v>
      </c>
      <c r="B312" s="405">
        <f t="shared" ref="B312:C312" si="534">(B311+B313)/2</f>
        <v>6.3149999999999995</v>
      </c>
      <c r="C312" s="407">
        <f t="shared" si="534"/>
        <v>4.9800000000000004</v>
      </c>
      <c r="D312"/>
      <c r="E312"/>
      <c r="F312"/>
      <c r="G312"/>
      <c r="H312" s="405">
        <f t="shared" ref="H312:I312" si="535">(H311+H313)/2</f>
        <v>6.8049999999999997</v>
      </c>
      <c r="I312" s="405">
        <f t="shared" si="535"/>
        <v>1.79</v>
      </c>
      <c r="J312"/>
      <c r="K312"/>
      <c r="L312"/>
      <c r="M312"/>
      <c r="N312" s="451">
        <f t="shared" ref="N312" si="536">(N311+N313)/2</f>
        <v>24.5</v>
      </c>
      <c r="O312"/>
      <c r="P312"/>
      <c r="Q312"/>
      <c r="R312" s="451">
        <f t="shared" ref="R312:S312" si="537">(R311+R313)/2</f>
        <v>0</v>
      </c>
      <c r="S312" s="407">
        <f t="shared" si="537"/>
        <v>0.90849999999999997</v>
      </c>
      <c r="T312"/>
      <c r="U312"/>
      <c r="V312" s="407">
        <f t="shared" ref="V312:W312" si="538">(V311+V313)/2</f>
        <v>0.36050000000000004</v>
      </c>
      <c r="W312" s="407">
        <f t="shared" si="538"/>
        <v>1.0034999999999998</v>
      </c>
      <c r="X312"/>
      <c r="Y312"/>
      <c r="Z312"/>
      <c r="AA312"/>
      <c r="AB312"/>
      <c r="AC312" s="405">
        <f t="shared" ref="AC312" si="539">(AC311+AC313)/2</f>
        <v>28.7</v>
      </c>
      <c r="AD312"/>
      <c r="AE312"/>
      <c r="AF312"/>
      <c r="AG312"/>
      <c r="AH312" s="406">
        <f t="shared" ref="AH312" si="540">(AH311+AH313)/2</f>
        <v>57.45</v>
      </c>
      <c r="AI312"/>
      <c r="AJ312" s="406">
        <f t="shared" ref="AJ312" si="541">(AJ311+AJ313)/2</f>
        <v>24.450000000000003</v>
      </c>
      <c r="AK312"/>
      <c r="AL312" s="406">
        <f t="shared" ref="AL312:AM312" si="542">(AL311+AL313)/2</f>
        <v>5.5500000000000007</v>
      </c>
      <c r="AM312" s="407">
        <f t="shared" si="542"/>
        <v>7.350000000000001E-2</v>
      </c>
      <c r="AN312"/>
      <c r="AO312" s="406">
        <f t="shared" ref="AO312:AQ312" si="543">(AO311+AO313)/2</f>
        <v>6.25</v>
      </c>
      <c r="AP312" s="405">
        <f t="shared" si="543"/>
        <v>107.24</v>
      </c>
      <c r="AQ312" s="407">
        <f t="shared" si="543"/>
        <v>1.375</v>
      </c>
      <c r="AR312"/>
      <c r="AS312"/>
      <c r="AT312"/>
      <c r="AU312"/>
      <c r="AV312" s="368">
        <v>16.803000000000001</v>
      </c>
      <c r="AW312" s="368">
        <v>14.965</v>
      </c>
      <c r="AX312"/>
      <c r="AY312"/>
      <c r="AZ312"/>
      <c r="BA312"/>
      <c r="BB312"/>
      <c r="BC312"/>
      <c r="BD312" s="405">
        <f t="shared" ref="BD312:BF312" si="544">(BD311+BD313)/2</f>
        <v>30.805</v>
      </c>
      <c r="BE312" s="405">
        <f t="shared" si="544"/>
        <v>2.25</v>
      </c>
      <c r="BF312" s="405">
        <f t="shared" si="544"/>
        <v>13.2</v>
      </c>
    </row>
    <row r="313" spans="1:58" x14ac:dyDescent="0.25">
      <c r="A313" s="232">
        <v>40123</v>
      </c>
      <c r="B313" s="344">
        <v>6.3</v>
      </c>
      <c r="C313" s="345">
        <v>4.99</v>
      </c>
      <c r="D313"/>
      <c r="E313"/>
      <c r="F313"/>
      <c r="G313"/>
      <c r="H313" s="344">
        <v>6.87</v>
      </c>
      <c r="I313" s="344">
        <v>1.69</v>
      </c>
      <c r="J313"/>
      <c r="K313"/>
      <c r="L313"/>
      <c r="M313"/>
      <c r="N313" s="346">
        <v>21</v>
      </c>
      <c r="O313"/>
      <c r="P313"/>
      <c r="Q313"/>
      <c r="R313" s="346">
        <v>0</v>
      </c>
      <c r="S313" s="345">
        <v>0.84899999999999998</v>
      </c>
      <c r="T313"/>
      <c r="U313"/>
      <c r="V313" s="345">
        <v>0.46</v>
      </c>
      <c r="W313" s="345">
        <v>0.95799999999999996</v>
      </c>
      <c r="X313"/>
      <c r="Y313"/>
      <c r="Z313"/>
      <c r="AA313"/>
      <c r="AB313"/>
      <c r="AC313" s="344">
        <v>28.9</v>
      </c>
      <c r="AD313"/>
      <c r="AE313"/>
      <c r="AF313"/>
      <c r="AG313"/>
      <c r="AH313" s="347">
        <v>57.8</v>
      </c>
      <c r="AI313"/>
      <c r="AJ313" s="347">
        <v>23.8</v>
      </c>
      <c r="AK313"/>
      <c r="AL313" s="347">
        <v>6.4</v>
      </c>
      <c r="AM313" s="345">
        <v>6.7000000000000004E-2</v>
      </c>
      <c r="AN313"/>
      <c r="AO313" s="347">
        <v>5.8</v>
      </c>
      <c r="AP313" s="344">
        <v>106.41</v>
      </c>
      <c r="AQ313" s="344">
        <v>1.36</v>
      </c>
      <c r="AR313"/>
      <c r="AS313"/>
      <c r="AT313"/>
      <c r="AU313"/>
      <c r="AV313" s="345">
        <v>16.777000000000001</v>
      </c>
      <c r="AW313" s="345">
        <v>15.824</v>
      </c>
      <c r="AX313"/>
      <c r="AY313"/>
      <c r="AZ313"/>
      <c r="BA313"/>
      <c r="BB313"/>
      <c r="BC313"/>
      <c r="BD313" s="344">
        <v>30.63</v>
      </c>
      <c r="BE313" s="344">
        <v>2</v>
      </c>
      <c r="BF313" s="344">
        <v>13.5</v>
      </c>
    </row>
    <row r="314" spans="1:58" x14ac:dyDescent="0.25">
      <c r="A314" s="232">
        <v>40124</v>
      </c>
      <c r="B314" s="405">
        <f t="shared" ref="B314" si="545">(B313+B315)/2</f>
        <v>6.335</v>
      </c>
      <c r="C314" s="345">
        <v>4.99</v>
      </c>
      <c r="D314"/>
      <c r="E314"/>
      <c r="F314"/>
      <c r="G314"/>
      <c r="H314" s="344">
        <v>6.78</v>
      </c>
      <c r="I314" s="344">
        <v>1.81</v>
      </c>
      <c r="J314"/>
      <c r="K314"/>
      <c r="L314"/>
      <c r="M314"/>
      <c r="N314" s="451">
        <f t="shared" ref="N314" si="546">(N313+N315)/2</f>
        <v>23</v>
      </c>
      <c r="O314"/>
      <c r="P314"/>
      <c r="Q314"/>
      <c r="R314" s="451">
        <f t="shared" ref="R314" si="547">(R313+R315)/2</f>
        <v>0</v>
      </c>
      <c r="S314" s="345">
        <v>0.496</v>
      </c>
      <c r="T314"/>
      <c r="U314"/>
      <c r="V314" s="407">
        <f t="shared" ref="V314:W314" si="548">(V313+V315)/2</f>
        <v>0.3155</v>
      </c>
      <c r="W314" s="407">
        <f t="shared" si="548"/>
        <v>0.745</v>
      </c>
      <c r="X314"/>
      <c r="Y314"/>
      <c r="Z314"/>
      <c r="AA314"/>
      <c r="AB314"/>
      <c r="AC314" s="405">
        <f t="shared" ref="AC314" si="549">(AC313+AC315)/2</f>
        <v>27.2</v>
      </c>
      <c r="AD314"/>
      <c r="AE314"/>
      <c r="AF314"/>
      <c r="AG314"/>
      <c r="AH314" s="406">
        <f t="shared" ref="AH314" si="550">(AH313+AH315)/2</f>
        <v>54.4</v>
      </c>
      <c r="AI314"/>
      <c r="AJ314" s="406">
        <f t="shared" ref="AJ314" si="551">(AJ313+AJ315)/2</f>
        <v>23.8</v>
      </c>
      <c r="AK314"/>
      <c r="AL314" s="406">
        <f t="shared" ref="AL314:AM314" si="552">(AL313+AL315)/2</f>
        <v>6.25</v>
      </c>
      <c r="AM314" s="407">
        <f t="shared" si="552"/>
        <v>5.7000000000000002E-2</v>
      </c>
      <c r="AN314"/>
      <c r="AO314" s="406">
        <f t="shared" ref="AO314:AQ314" si="553">(AO313+AO315)/2</f>
        <v>5.55</v>
      </c>
      <c r="AP314" s="405">
        <f t="shared" si="553"/>
        <v>102.94999999999999</v>
      </c>
      <c r="AQ314" s="407">
        <f t="shared" si="553"/>
        <v>1.1850000000000001</v>
      </c>
      <c r="AR314"/>
      <c r="AS314"/>
      <c r="AT314"/>
      <c r="AU314"/>
      <c r="AV314" s="345">
        <v>16.135000000000002</v>
      </c>
      <c r="AW314" s="345">
        <v>14.487</v>
      </c>
      <c r="AX314"/>
      <c r="AY314"/>
      <c r="AZ314"/>
      <c r="BA314"/>
      <c r="BB314"/>
      <c r="BC314"/>
      <c r="BD314" s="405">
        <f t="shared" ref="BD314:BF314" si="554">(BD313+BD315)/2</f>
        <v>30.28</v>
      </c>
      <c r="BE314" s="405">
        <f t="shared" si="554"/>
        <v>3.05</v>
      </c>
      <c r="BF314" s="405">
        <f t="shared" si="554"/>
        <v>11.55</v>
      </c>
    </row>
    <row r="315" spans="1:58" x14ac:dyDescent="0.25">
      <c r="A315" s="232">
        <v>40125</v>
      </c>
      <c r="B315" s="344">
        <v>6.37</v>
      </c>
      <c r="C315" s="345">
        <v>5.01</v>
      </c>
      <c r="D315"/>
      <c r="E315"/>
      <c r="F315"/>
      <c r="G315"/>
      <c r="H315" s="344">
        <v>6.17</v>
      </c>
      <c r="I315" s="344">
        <v>1.97</v>
      </c>
      <c r="J315"/>
      <c r="K315"/>
      <c r="L315"/>
      <c r="M315"/>
      <c r="N315" s="346">
        <v>25</v>
      </c>
      <c r="O315"/>
      <c r="P315"/>
      <c r="Q315"/>
      <c r="R315" s="346">
        <v>0</v>
      </c>
      <c r="S315" s="345">
        <v>0.874</v>
      </c>
      <c r="T315"/>
      <c r="U315"/>
      <c r="V315" s="345">
        <v>0.17100000000000001</v>
      </c>
      <c r="W315" s="345">
        <v>0.53200000000000003</v>
      </c>
      <c r="X315"/>
      <c r="Y315"/>
      <c r="Z315"/>
      <c r="AA315"/>
      <c r="AB315"/>
      <c r="AC315" s="344">
        <v>25.5</v>
      </c>
      <c r="AD315"/>
      <c r="AE315"/>
      <c r="AF315"/>
      <c r="AG315"/>
      <c r="AH315" s="347">
        <v>51</v>
      </c>
      <c r="AI315"/>
      <c r="AJ315" s="347">
        <v>23.8</v>
      </c>
      <c r="AK315"/>
      <c r="AL315" s="347">
        <v>6.1</v>
      </c>
      <c r="AM315" s="345">
        <v>4.7E-2</v>
      </c>
      <c r="AN315"/>
      <c r="AO315" s="347">
        <v>5.3</v>
      </c>
      <c r="AP315" s="344">
        <v>99.49</v>
      </c>
      <c r="AQ315" s="344">
        <v>1.01</v>
      </c>
      <c r="AR315"/>
      <c r="AS315"/>
      <c r="AT315"/>
      <c r="AU315"/>
      <c r="AV315" s="345">
        <v>16</v>
      </c>
      <c r="AW315" s="345">
        <v>15.15</v>
      </c>
      <c r="AX315"/>
      <c r="AY315"/>
      <c r="AZ315"/>
      <c r="BA315"/>
      <c r="BB315"/>
      <c r="BC315"/>
      <c r="BD315" s="344">
        <v>29.93</v>
      </c>
      <c r="BE315" s="344">
        <v>4.0999999999999996</v>
      </c>
      <c r="BF315" s="344">
        <v>9.6</v>
      </c>
    </row>
    <row r="316" spans="1:58" x14ac:dyDescent="0.25">
      <c r="A316" s="232">
        <v>40126</v>
      </c>
      <c r="B316" s="405">
        <f t="shared" ref="B316" si="555">(B315+B317)/2</f>
        <v>6.29</v>
      </c>
      <c r="C316" s="407">
        <f>(C315+C317)/2</f>
        <v>5.085</v>
      </c>
      <c r="D316"/>
      <c r="E316"/>
      <c r="F316"/>
      <c r="G316"/>
      <c r="H316" s="405">
        <f>(H315+H317)/2</f>
        <v>6.3849999999999998</v>
      </c>
      <c r="I316" s="344">
        <v>2.02</v>
      </c>
      <c r="J316"/>
      <c r="K316"/>
      <c r="L316"/>
      <c r="M316"/>
      <c r="N316" s="451">
        <f t="shared" ref="N316" si="556">(N315+N317)/2</f>
        <v>23.5</v>
      </c>
      <c r="O316"/>
      <c r="P316"/>
      <c r="Q316"/>
      <c r="R316" s="451">
        <f t="shared" ref="R316" si="557">(R315+R317)/2</f>
        <v>0</v>
      </c>
      <c r="S316" s="407">
        <f>(S315+S317)/2</f>
        <v>0.96100000000000008</v>
      </c>
      <c r="T316"/>
      <c r="U316"/>
      <c r="V316" s="407">
        <f t="shared" ref="V316:W316" si="558">(V315+V317)/2</f>
        <v>0.15500000000000003</v>
      </c>
      <c r="W316" s="407">
        <f t="shared" si="558"/>
        <v>0.52849999999999997</v>
      </c>
      <c r="X316"/>
      <c r="Y316"/>
      <c r="Z316"/>
      <c r="AA316"/>
      <c r="AB316"/>
      <c r="AC316" s="405">
        <f t="shared" ref="AC316" si="559">(AC315+AC317)/2</f>
        <v>26.15</v>
      </c>
      <c r="AD316"/>
      <c r="AE316"/>
      <c r="AF316"/>
      <c r="AG316"/>
      <c r="AH316" s="406">
        <f t="shared" ref="AH316" si="560">(AH315+AH317)/2</f>
        <v>52.3</v>
      </c>
      <c r="AI316"/>
      <c r="AJ316" s="406">
        <f t="shared" ref="AJ316" si="561">(AJ315+AJ317)/2</f>
        <v>24.65</v>
      </c>
      <c r="AK316"/>
      <c r="AL316" s="406">
        <f t="shared" ref="AL316:AM316" si="562">(AL315+AL317)/2</f>
        <v>6.25</v>
      </c>
      <c r="AM316" s="407">
        <f t="shared" si="562"/>
        <v>6.7000000000000004E-2</v>
      </c>
      <c r="AN316"/>
      <c r="AO316" s="406">
        <f t="shared" ref="AO316" si="563">(AO315+AO317)/2</f>
        <v>5.15</v>
      </c>
      <c r="AP316" s="344">
        <v>104</v>
      </c>
      <c r="AQ316" s="344">
        <v>1.1399999999999999</v>
      </c>
      <c r="AR316"/>
      <c r="AS316"/>
      <c r="AT316"/>
      <c r="AU316"/>
      <c r="AV316" s="345">
        <v>16.809000000000001</v>
      </c>
      <c r="AW316" s="345">
        <v>14.946</v>
      </c>
      <c r="AX316"/>
      <c r="AY316"/>
      <c r="AZ316"/>
      <c r="BA316"/>
      <c r="BB316"/>
      <c r="BC316"/>
      <c r="BD316" s="405">
        <f>(BD315+BD317)/2</f>
        <v>30.77</v>
      </c>
      <c r="BE316" s="344">
        <v>4.5</v>
      </c>
      <c r="BF316" s="344">
        <v>9</v>
      </c>
    </row>
    <row r="317" spans="1:58" x14ac:dyDescent="0.25">
      <c r="A317" s="232">
        <v>40127</v>
      </c>
      <c r="B317" s="344">
        <v>6.21</v>
      </c>
      <c r="C317" s="345">
        <v>5.16</v>
      </c>
      <c r="D317"/>
      <c r="E317"/>
      <c r="F317"/>
      <c r="G317"/>
      <c r="H317" s="344">
        <v>6.6</v>
      </c>
      <c r="I317" s="344">
        <v>1.92</v>
      </c>
      <c r="J317"/>
      <c r="K317"/>
      <c r="L317"/>
      <c r="M317"/>
      <c r="N317" s="346">
        <v>22</v>
      </c>
      <c r="O317"/>
      <c r="P317"/>
      <c r="Q317"/>
      <c r="R317" s="346">
        <v>0</v>
      </c>
      <c r="S317" s="345">
        <v>1.048</v>
      </c>
      <c r="T317"/>
      <c r="U317"/>
      <c r="V317" s="345">
        <v>0.13900000000000001</v>
      </c>
      <c r="W317" s="345">
        <v>0.52500000000000002</v>
      </c>
      <c r="X317"/>
      <c r="Y317"/>
      <c r="Z317"/>
      <c r="AA317"/>
      <c r="AB317"/>
      <c r="AC317" s="344">
        <v>26.8</v>
      </c>
      <c r="AD317"/>
      <c r="AE317"/>
      <c r="AF317"/>
      <c r="AG317"/>
      <c r="AH317" s="347">
        <v>53.6</v>
      </c>
      <c r="AI317"/>
      <c r="AJ317" s="347">
        <v>25.5</v>
      </c>
      <c r="AK317"/>
      <c r="AL317" s="347">
        <v>6.4</v>
      </c>
      <c r="AM317" s="345">
        <v>8.6999999999999994E-2</v>
      </c>
      <c r="AN317"/>
      <c r="AO317" s="347">
        <v>5</v>
      </c>
      <c r="AP317" s="344">
        <v>106.26</v>
      </c>
      <c r="AQ317" s="344">
        <v>1.37</v>
      </c>
      <c r="AR317"/>
      <c r="AS317"/>
      <c r="AT317"/>
      <c r="AU317"/>
      <c r="AV317" s="345">
        <v>16.594999999999999</v>
      </c>
      <c r="AW317" s="345">
        <v>14.662000000000001</v>
      </c>
      <c r="AX317"/>
      <c r="AY317"/>
      <c r="AZ317"/>
      <c r="BA317"/>
      <c r="BB317"/>
      <c r="BC317"/>
      <c r="BD317" s="344">
        <v>31.61</v>
      </c>
      <c r="BE317" s="344">
        <v>4.5</v>
      </c>
      <c r="BF317" s="344">
        <v>9</v>
      </c>
    </row>
    <row r="318" spans="1:58" x14ac:dyDescent="0.25">
      <c r="A318" s="232">
        <v>40128</v>
      </c>
      <c r="B318" s="344">
        <v>6.22</v>
      </c>
      <c r="C318" s="345">
        <v>5.0599999999999996</v>
      </c>
      <c r="D318"/>
      <c r="E318"/>
      <c r="F318"/>
      <c r="G318"/>
      <c r="H318" s="344">
        <v>6.64</v>
      </c>
      <c r="I318" s="344">
        <v>1.92</v>
      </c>
      <c r="J318"/>
      <c r="K318"/>
      <c r="L318"/>
      <c r="M318"/>
      <c r="N318" s="346">
        <v>26</v>
      </c>
      <c r="O318"/>
      <c r="P318"/>
      <c r="Q318"/>
      <c r="R318" s="346">
        <v>0</v>
      </c>
      <c r="S318" s="345">
        <v>1.008</v>
      </c>
      <c r="T318"/>
      <c r="U318"/>
      <c r="V318" s="345">
        <v>0.14499999999999999</v>
      </c>
      <c r="W318" s="345">
        <v>0.73299999999999998</v>
      </c>
      <c r="X318"/>
      <c r="Y318"/>
      <c r="Z318"/>
      <c r="AA318"/>
      <c r="AB318"/>
      <c r="AC318" s="344">
        <v>27</v>
      </c>
      <c r="AD318"/>
      <c r="AE318"/>
      <c r="AF318"/>
      <c r="AG318"/>
      <c r="AH318" s="347">
        <v>54</v>
      </c>
      <c r="AI318"/>
      <c r="AJ318" s="347">
        <v>24.4</v>
      </c>
      <c r="AK318"/>
      <c r="AL318" s="347">
        <v>6.3</v>
      </c>
      <c r="AM318" s="345">
        <v>7.3999999999999996E-2</v>
      </c>
      <c r="AN318"/>
      <c r="AO318" s="347">
        <v>4.7</v>
      </c>
      <c r="AP318" s="344">
        <v>100.81</v>
      </c>
      <c r="AQ318" s="344">
        <v>1.1499999999999999</v>
      </c>
      <c r="AR318"/>
      <c r="AS318"/>
      <c r="AT318"/>
      <c r="AU318"/>
      <c r="AV318" s="345">
        <v>16.294</v>
      </c>
      <c r="AW318" s="345">
        <v>14.927</v>
      </c>
      <c r="AX318"/>
      <c r="AY318"/>
      <c r="AZ318"/>
      <c r="BA318"/>
      <c r="BB318"/>
      <c r="BC318"/>
      <c r="BD318" s="344">
        <v>30.05</v>
      </c>
      <c r="BE318" s="344">
        <v>5</v>
      </c>
      <c r="BF318" s="344">
        <v>9.1999999999999993</v>
      </c>
    </row>
    <row r="319" spans="1:58" x14ac:dyDescent="0.25">
      <c r="A319" s="232">
        <v>40129</v>
      </c>
      <c r="B319" s="344">
        <v>5.92</v>
      </c>
      <c r="C319" s="368">
        <v>5.92</v>
      </c>
      <c r="D319"/>
      <c r="E319"/>
      <c r="F319"/>
      <c r="G319"/>
      <c r="H319" s="344">
        <v>7.21</v>
      </c>
      <c r="I319" s="344">
        <v>1.93</v>
      </c>
      <c r="J319"/>
      <c r="K319"/>
      <c r="L319"/>
      <c r="M319"/>
      <c r="N319" s="346">
        <v>34</v>
      </c>
      <c r="O319"/>
      <c r="P319"/>
      <c r="Q319"/>
      <c r="R319" s="346">
        <v>0</v>
      </c>
      <c r="S319" s="345">
        <v>1.08</v>
      </c>
      <c r="T319"/>
      <c r="U319"/>
      <c r="V319" s="345">
        <v>0.14699999999999999</v>
      </c>
      <c r="W319" s="345">
        <v>0.51100000000000001</v>
      </c>
      <c r="X319"/>
      <c r="Y319"/>
      <c r="Z319"/>
      <c r="AA319"/>
      <c r="AB319"/>
      <c r="AC319" s="344">
        <v>27.8</v>
      </c>
      <c r="AD319"/>
      <c r="AE319"/>
      <c r="AF319"/>
      <c r="AG319"/>
      <c r="AH319" s="347">
        <v>55.6</v>
      </c>
      <c r="AI319"/>
      <c r="AJ319" s="347">
        <v>24.5</v>
      </c>
      <c r="AK319"/>
      <c r="AL319" s="347">
        <v>6.5</v>
      </c>
      <c r="AM319" s="345">
        <v>6.3E-2</v>
      </c>
      <c r="AN319"/>
      <c r="AO319" s="347">
        <v>4.5</v>
      </c>
      <c r="AP319" s="344">
        <v>107.17</v>
      </c>
      <c r="AQ319" s="344">
        <v>1.44</v>
      </c>
      <c r="AR319"/>
      <c r="AS319"/>
      <c r="AT319"/>
      <c r="AU319"/>
      <c r="AV319" s="345">
        <v>17.181000000000001</v>
      </c>
      <c r="AW319" s="345">
        <v>14.71</v>
      </c>
      <c r="AX319"/>
      <c r="AY319"/>
      <c r="AZ319"/>
      <c r="BA319"/>
      <c r="BB319"/>
      <c r="BC319"/>
      <c r="BD319" s="344">
        <v>30.57</v>
      </c>
      <c r="BE319" s="344">
        <v>5.8</v>
      </c>
      <c r="BF319" s="344">
        <v>7.2</v>
      </c>
    </row>
    <row r="320" spans="1:58" x14ac:dyDescent="0.25">
      <c r="A320" s="232">
        <v>40130</v>
      </c>
      <c r="B320" s="344">
        <v>6.19</v>
      </c>
      <c r="C320" s="345">
        <v>5.04</v>
      </c>
      <c r="D320"/>
      <c r="E320"/>
      <c r="F320"/>
      <c r="G320"/>
      <c r="H320" s="344">
        <v>6.41</v>
      </c>
      <c r="I320" s="344">
        <v>1.89</v>
      </c>
      <c r="J320"/>
      <c r="K320"/>
      <c r="L320"/>
      <c r="M320"/>
      <c r="N320" s="346">
        <v>25</v>
      </c>
      <c r="O320"/>
      <c r="P320"/>
      <c r="Q320"/>
      <c r="R320" s="346">
        <v>0</v>
      </c>
      <c r="S320" s="345">
        <v>0.97299999999999998</v>
      </c>
      <c r="T320"/>
      <c r="U320"/>
      <c r="V320" s="345">
        <v>0.13800000000000001</v>
      </c>
      <c r="W320" s="345">
        <v>0.48199999999999998</v>
      </c>
      <c r="X320"/>
      <c r="Y320"/>
      <c r="Z320"/>
      <c r="AA320"/>
      <c r="AB320"/>
      <c r="AC320" s="344">
        <v>28.5</v>
      </c>
      <c r="AD320"/>
      <c r="AE320"/>
      <c r="AF320"/>
      <c r="AG320"/>
      <c r="AH320" s="347">
        <v>57</v>
      </c>
      <c r="AI320"/>
      <c r="AJ320" s="347">
        <v>24.4</v>
      </c>
      <c r="AK320"/>
      <c r="AL320" s="347">
        <v>6.8</v>
      </c>
      <c r="AM320" s="345">
        <v>6.2E-2</v>
      </c>
      <c r="AN320"/>
      <c r="AO320" s="347">
        <v>4.5</v>
      </c>
      <c r="AP320" s="344">
        <v>94.82</v>
      </c>
      <c r="AQ320" s="344">
        <v>1.04</v>
      </c>
      <c r="AR320"/>
      <c r="AS320"/>
      <c r="AT320"/>
      <c r="AU320"/>
      <c r="AV320" s="345">
        <v>15.77</v>
      </c>
      <c r="AW320" s="345">
        <v>14.67</v>
      </c>
      <c r="AX320"/>
      <c r="AY320"/>
      <c r="AZ320"/>
      <c r="BA320"/>
      <c r="BB320"/>
      <c r="BC320"/>
      <c r="BD320" s="344">
        <v>35.590000000000003</v>
      </c>
      <c r="BE320" s="344">
        <v>5.9</v>
      </c>
      <c r="BF320" s="344">
        <v>9</v>
      </c>
    </row>
    <row r="321" spans="1:58" x14ac:dyDescent="0.25">
      <c r="A321" s="232">
        <v>40131</v>
      </c>
      <c r="B321" s="344">
        <v>6.29</v>
      </c>
      <c r="C321" s="345">
        <v>5.14</v>
      </c>
      <c r="D321"/>
      <c r="E321"/>
      <c r="F321"/>
      <c r="G321"/>
      <c r="H321" s="344">
        <v>7.53</v>
      </c>
      <c r="I321" s="344">
        <v>1.84</v>
      </c>
      <c r="J321"/>
      <c r="K321"/>
      <c r="L321"/>
      <c r="M321"/>
      <c r="N321" s="346">
        <v>27</v>
      </c>
      <c r="O321"/>
      <c r="P321"/>
      <c r="Q321"/>
      <c r="R321" s="346">
        <v>0</v>
      </c>
      <c r="S321" s="345">
        <v>0.96799999999999997</v>
      </c>
      <c r="T321"/>
      <c r="U321"/>
      <c r="V321" s="345">
        <v>0.14899999999999999</v>
      </c>
      <c r="W321" s="345">
        <v>0.69899999999999995</v>
      </c>
      <c r="X321"/>
      <c r="Y321"/>
      <c r="Z321"/>
      <c r="AA321"/>
      <c r="AB321"/>
      <c r="AC321" s="344">
        <v>27.7</v>
      </c>
      <c r="AD321"/>
      <c r="AE321"/>
      <c r="AF321"/>
      <c r="AG321"/>
      <c r="AH321" s="347">
        <v>55.4</v>
      </c>
      <c r="AI321"/>
      <c r="AJ321" s="347">
        <v>23.8</v>
      </c>
      <c r="AK321"/>
      <c r="AL321" s="347">
        <v>5.0999999999999996</v>
      </c>
      <c r="AM321" s="345">
        <v>4.8000000000000001E-2</v>
      </c>
      <c r="AN321"/>
      <c r="AO321" s="347">
        <v>5</v>
      </c>
      <c r="AP321" s="344">
        <v>93.03</v>
      </c>
      <c r="AQ321" s="344">
        <v>0.83</v>
      </c>
      <c r="AR321"/>
      <c r="AS321"/>
      <c r="AT321"/>
      <c r="AU321"/>
      <c r="AV321" s="345">
        <v>16.940999999999999</v>
      </c>
      <c r="AW321" s="345">
        <v>15.821</v>
      </c>
      <c r="AX321"/>
      <c r="AY321"/>
      <c r="AZ321"/>
      <c r="BA321"/>
      <c r="BB321"/>
      <c r="BC321"/>
      <c r="BD321" s="344">
        <v>30.98</v>
      </c>
      <c r="BE321" s="344">
        <v>6.1</v>
      </c>
      <c r="BF321" s="344">
        <v>8.8000000000000007</v>
      </c>
    </row>
    <row r="322" spans="1:58" x14ac:dyDescent="0.25">
      <c r="A322" s="232">
        <v>40132</v>
      </c>
      <c r="B322" s="344">
        <v>6.75</v>
      </c>
      <c r="C322" s="345">
        <v>5.47</v>
      </c>
      <c r="D322"/>
      <c r="E322"/>
      <c r="F322"/>
      <c r="G322"/>
      <c r="H322" s="344">
        <v>7.65</v>
      </c>
      <c r="I322" s="344">
        <v>1.65</v>
      </c>
      <c r="J322"/>
      <c r="K322"/>
      <c r="L322"/>
      <c r="M322"/>
      <c r="N322" s="346">
        <v>34</v>
      </c>
      <c r="O322"/>
      <c r="P322"/>
      <c r="Q322"/>
      <c r="R322" s="346">
        <v>0</v>
      </c>
      <c r="S322" s="345">
        <v>0.94699999999999995</v>
      </c>
      <c r="T322"/>
      <c r="U322"/>
      <c r="V322" s="345">
        <v>0.127</v>
      </c>
      <c r="W322" s="345">
        <v>0.38600000000000001</v>
      </c>
      <c r="X322"/>
      <c r="Y322"/>
      <c r="Z322"/>
      <c r="AA322"/>
      <c r="AB322"/>
      <c r="AC322" s="344">
        <v>28.2</v>
      </c>
      <c r="AD322"/>
      <c r="AE322"/>
      <c r="AF322"/>
      <c r="AG322"/>
      <c r="AH322" s="347">
        <v>56.4</v>
      </c>
      <c r="AI322"/>
      <c r="AJ322" s="347">
        <v>22.8</v>
      </c>
      <c r="AK322"/>
      <c r="AL322" s="347">
        <v>4.9000000000000004</v>
      </c>
      <c r="AM322" s="345">
        <v>0.03</v>
      </c>
      <c r="AN322"/>
      <c r="AO322" s="347">
        <v>4.7</v>
      </c>
      <c r="AP322" s="405">
        <f>(AP321+AP323)/2</f>
        <v>90.39500000000001</v>
      </c>
      <c r="AQ322" s="407">
        <f>(AQ321+AQ323)/2</f>
        <v>0.97500000000000009</v>
      </c>
      <c r="AR322"/>
      <c r="AS322"/>
      <c r="AT322"/>
      <c r="AU322"/>
      <c r="AV322" s="345">
        <v>15.6</v>
      </c>
      <c r="AW322" s="345">
        <v>14.46</v>
      </c>
      <c r="AX322"/>
      <c r="AY322"/>
      <c r="AZ322"/>
      <c r="BA322"/>
      <c r="BB322"/>
      <c r="BC322"/>
      <c r="BD322" s="344">
        <v>30.51</v>
      </c>
      <c r="BE322" s="344">
        <v>6.5</v>
      </c>
      <c r="BF322" s="344">
        <v>8.8000000000000007</v>
      </c>
    </row>
    <row r="323" spans="1:58" x14ac:dyDescent="0.25">
      <c r="A323" s="232">
        <v>40133</v>
      </c>
      <c r="B323" s="405">
        <f t="shared" ref="B323" si="564">(B322+B324)/2</f>
        <v>6.3550000000000004</v>
      </c>
      <c r="C323" s="407">
        <f>(C322+C324)/2</f>
        <v>5.55</v>
      </c>
      <c r="D323"/>
      <c r="E323"/>
      <c r="F323"/>
      <c r="G323"/>
      <c r="H323" s="405">
        <f>(H322+H324)/2</f>
        <v>7.8650000000000002</v>
      </c>
      <c r="I323" s="344">
        <v>1.53</v>
      </c>
      <c r="J323"/>
      <c r="K323"/>
      <c r="L323"/>
      <c r="M323"/>
      <c r="N323" s="451">
        <f t="shared" ref="N323" si="565">(N322+N324)/2</f>
        <v>36.5</v>
      </c>
      <c r="O323"/>
      <c r="P323"/>
      <c r="Q323"/>
      <c r="R323" s="451">
        <f t="shared" ref="R323" si="566">(R322+R324)/2</f>
        <v>0</v>
      </c>
      <c r="S323" s="407">
        <f>(S322+S324)/2</f>
        <v>0.97199999999999998</v>
      </c>
      <c r="T323"/>
      <c r="U323"/>
      <c r="V323" s="407">
        <f t="shared" ref="V323:W323" si="567">(V322+V324)/2</f>
        <v>0.26350000000000001</v>
      </c>
      <c r="W323" s="407">
        <f t="shared" si="567"/>
        <v>0.46500000000000002</v>
      </c>
      <c r="X323"/>
      <c r="Y323"/>
      <c r="Z323"/>
      <c r="AA323"/>
      <c r="AB323"/>
      <c r="AC323" s="405">
        <f t="shared" ref="AC323" si="568">(AC322+AC324)/2</f>
        <v>28.15</v>
      </c>
      <c r="AD323"/>
      <c r="AE323"/>
      <c r="AF323"/>
      <c r="AG323"/>
      <c r="AH323" s="406">
        <f t="shared" ref="AH323" si="569">(AH322+AH324)/2</f>
        <v>56.3</v>
      </c>
      <c r="AI323"/>
      <c r="AJ323" s="406">
        <f t="shared" ref="AJ323" si="570">(AJ322+AJ324)/2</f>
        <v>22.25</v>
      </c>
      <c r="AK323"/>
      <c r="AL323" s="406">
        <f t="shared" ref="AL323:AM323" si="571">(AL322+AL324)/2</f>
        <v>5</v>
      </c>
      <c r="AM323" s="407">
        <f t="shared" si="571"/>
        <v>3.95E-2</v>
      </c>
      <c r="AN323"/>
      <c r="AO323" s="406">
        <f t="shared" ref="AO323" si="572">(AO322+AO324)/2</f>
        <v>4.7</v>
      </c>
      <c r="AP323" s="344">
        <v>87.76</v>
      </c>
      <c r="AQ323" s="344">
        <v>1.1200000000000001</v>
      </c>
      <c r="AR323"/>
      <c r="AS323"/>
      <c r="AT323"/>
      <c r="AU323"/>
      <c r="AV323" s="345">
        <v>16.199000000000002</v>
      </c>
      <c r="AW323" s="345">
        <v>15.06</v>
      </c>
      <c r="AX323"/>
      <c r="AY323"/>
      <c r="AZ323"/>
      <c r="BA323"/>
      <c r="BB323"/>
      <c r="BC323"/>
      <c r="BD323" s="405">
        <f>(BD322+BD324)/2</f>
        <v>30.53</v>
      </c>
      <c r="BE323" s="405">
        <f>(BE322+BE324)/2</f>
        <v>6.75</v>
      </c>
      <c r="BF323" s="405">
        <f>(BF322+BF324)/2</f>
        <v>8.4</v>
      </c>
    </row>
    <row r="324" spans="1:58" x14ac:dyDescent="0.25">
      <c r="A324" s="232">
        <v>40134</v>
      </c>
      <c r="B324" s="344">
        <v>5.96</v>
      </c>
      <c r="C324" s="345">
        <v>5.63</v>
      </c>
      <c r="D324"/>
      <c r="E324"/>
      <c r="F324"/>
      <c r="G324"/>
      <c r="H324" s="344">
        <v>8.08</v>
      </c>
      <c r="I324" s="344">
        <v>1.53</v>
      </c>
      <c r="J324"/>
      <c r="K324"/>
      <c r="L324"/>
      <c r="M324"/>
      <c r="N324" s="346">
        <v>39</v>
      </c>
      <c r="O324"/>
      <c r="P324"/>
      <c r="Q324"/>
      <c r="R324" s="346">
        <v>0</v>
      </c>
      <c r="S324" s="345">
        <v>0.997</v>
      </c>
      <c r="T324"/>
      <c r="U324"/>
      <c r="V324" s="345">
        <v>0.4</v>
      </c>
      <c r="W324" s="345">
        <v>0.54400000000000004</v>
      </c>
      <c r="X324"/>
      <c r="Y324"/>
      <c r="Z324"/>
      <c r="AA324"/>
      <c r="AB324"/>
      <c r="AC324" s="344">
        <v>28.1</v>
      </c>
      <c r="AD324"/>
      <c r="AE324"/>
      <c r="AF324"/>
      <c r="AG324"/>
      <c r="AH324" s="347">
        <v>56.2</v>
      </c>
      <c r="AI324"/>
      <c r="AJ324" s="347">
        <v>21.7</v>
      </c>
      <c r="AK324"/>
      <c r="AL324" s="347">
        <v>5.0999999999999996</v>
      </c>
      <c r="AM324" s="345">
        <v>4.9000000000000002E-2</v>
      </c>
      <c r="AN324"/>
      <c r="AO324" s="347">
        <v>4.7</v>
      </c>
      <c r="AP324" s="344">
        <v>93.01</v>
      </c>
      <c r="AQ324" s="344">
        <v>1.19</v>
      </c>
      <c r="AR324"/>
      <c r="AS324"/>
      <c r="AT324"/>
      <c r="AU324"/>
      <c r="AV324" s="345">
        <v>17.010000000000002</v>
      </c>
      <c r="AW324" s="345">
        <v>15.538</v>
      </c>
      <c r="AX324"/>
      <c r="AY324"/>
      <c r="AZ324"/>
      <c r="BA324"/>
      <c r="BB324"/>
      <c r="BC324"/>
      <c r="BD324" s="344">
        <v>30.55</v>
      </c>
      <c r="BE324" s="344">
        <v>7</v>
      </c>
      <c r="BF324" s="344">
        <v>8</v>
      </c>
    </row>
    <row r="325" spans="1:58" x14ac:dyDescent="0.25">
      <c r="A325" s="232">
        <v>40135</v>
      </c>
      <c r="B325" s="344">
        <v>6.3</v>
      </c>
      <c r="C325" s="345">
        <v>5.59</v>
      </c>
      <c r="D325"/>
      <c r="E325"/>
      <c r="F325"/>
      <c r="G325"/>
      <c r="H325" s="344">
        <v>7</v>
      </c>
      <c r="I325" s="344">
        <v>1.61</v>
      </c>
      <c r="J325"/>
      <c r="K325"/>
      <c r="L325"/>
      <c r="M325"/>
      <c r="N325" s="346">
        <v>32</v>
      </c>
      <c r="O325"/>
      <c r="P325"/>
      <c r="Q325"/>
      <c r="R325" s="346">
        <v>0</v>
      </c>
      <c r="S325" s="345">
        <v>0.93600000000000005</v>
      </c>
      <c r="T325"/>
      <c r="U325"/>
      <c r="V325" s="345">
        <v>0.182</v>
      </c>
      <c r="W325" s="345">
        <v>0.29799999999999999</v>
      </c>
      <c r="X325"/>
      <c r="Y325"/>
      <c r="Z325"/>
      <c r="AA325"/>
      <c r="AB325"/>
      <c r="AC325" s="344">
        <v>25.7</v>
      </c>
      <c r="AD325"/>
      <c r="AE325"/>
      <c r="AF325"/>
      <c r="AG325"/>
      <c r="AH325" s="347">
        <v>51.5</v>
      </c>
      <c r="AI325"/>
      <c r="AJ325" s="347">
        <v>23.9</v>
      </c>
      <c r="AK325"/>
      <c r="AL325" s="347">
        <v>5</v>
      </c>
      <c r="AM325" s="345">
        <v>3.1E-2</v>
      </c>
      <c r="AN325"/>
      <c r="AO325" s="347">
        <v>4.5</v>
      </c>
      <c r="AP325" s="344">
        <v>93.38</v>
      </c>
      <c r="AQ325" s="344">
        <v>1.21</v>
      </c>
      <c r="AR325"/>
      <c r="AS325"/>
      <c r="AT325"/>
      <c r="AU325"/>
      <c r="AV325" s="345">
        <v>16.54</v>
      </c>
      <c r="AW325" s="345">
        <v>15.02</v>
      </c>
      <c r="AX325"/>
      <c r="AY325"/>
      <c r="AZ325"/>
      <c r="BA325"/>
      <c r="BB325"/>
      <c r="BC325"/>
      <c r="BD325" s="344">
        <v>29.58</v>
      </c>
      <c r="BE325" s="344">
        <v>6.5</v>
      </c>
      <c r="BF325" s="344">
        <v>8</v>
      </c>
    </row>
    <row r="326" spans="1:58" x14ac:dyDescent="0.25">
      <c r="A326" s="232">
        <v>40136</v>
      </c>
      <c r="B326" s="344">
        <v>7</v>
      </c>
      <c r="C326" s="368">
        <v>5.39</v>
      </c>
      <c r="D326"/>
      <c r="E326"/>
      <c r="F326"/>
      <c r="G326"/>
      <c r="H326" s="344">
        <v>7.04</v>
      </c>
      <c r="I326" s="344">
        <v>1.69</v>
      </c>
      <c r="J326"/>
      <c r="K326"/>
      <c r="L326"/>
      <c r="M326"/>
      <c r="N326" s="346">
        <v>38</v>
      </c>
      <c r="O326"/>
      <c r="P326"/>
      <c r="Q326"/>
      <c r="R326" s="346">
        <v>0</v>
      </c>
      <c r="S326" s="345">
        <v>0.88800000000000001</v>
      </c>
      <c r="T326"/>
      <c r="U326"/>
      <c r="V326" s="345">
        <v>0.192</v>
      </c>
      <c r="W326" s="345">
        <v>0.5</v>
      </c>
      <c r="X326"/>
      <c r="Y326"/>
      <c r="Z326"/>
      <c r="AA326"/>
      <c r="AB326"/>
      <c r="AC326" s="344">
        <v>28.2</v>
      </c>
      <c r="AD326"/>
      <c r="AE326"/>
      <c r="AF326"/>
      <c r="AG326"/>
      <c r="AH326" s="347">
        <v>56.5</v>
      </c>
      <c r="AI326"/>
      <c r="AJ326" s="347">
        <v>22.7</v>
      </c>
      <c r="AK326"/>
      <c r="AL326" s="347">
        <v>8</v>
      </c>
      <c r="AM326" s="345">
        <v>4.9000000000000002E-2</v>
      </c>
      <c r="AN326"/>
      <c r="AO326" s="347">
        <v>4.5</v>
      </c>
      <c r="AP326" s="344">
        <v>89.72</v>
      </c>
      <c r="AQ326" s="344">
        <v>1.07</v>
      </c>
      <c r="AR326"/>
      <c r="AS326"/>
      <c r="AT326"/>
      <c r="AU326"/>
      <c r="AV326" s="345">
        <v>15.843</v>
      </c>
      <c r="AW326" s="345">
        <v>14.739000000000001</v>
      </c>
      <c r="AX326"/>
      <c r="AY326"/>
      <c r="AZ326"/>
      <c r="BA326"/>
      <c r="BB326"/>
      <c r="BC326"/>
      <c r="BD326" s="344">
        <v>25.82</v>
      </c>
      <c r="BE326" s="344">
        <v>6.3</v>
      </c>
      <c r="BF326" s="344">
        <v>8.1999999999999993</v>
      </c>
    </row>
    <row r="327" spans="1:58" x14ac:dyDescent="0.25">
      <c r="A327" s="232">
        <v>40137</v>
      </c>
      <c r="B327" s="344">
        <v>6.78</v>
      </c>
      <c r="C327" s="345">
        <v>5.52</v>
      </c>
      <c r="D327"/>
      <c r="E327"/>
      <c r="F327"/>
      <c r="G327"/>
      <c r="H327" s="344">
        <v>7.15</v>
      </c>
      <c r="I327" s="344">
        <v>1.82</v>
      </c>
      <c r="J327"/>
      <c r="K327"/>
      <c r="L327"/>
      <c r="M327"/>
      <c r="N327" s="346">
        <v>31</v>
      </c>
      <c r="O327"/>
      <c r="P327"/>
      <c r="Q327"/>
      <c r="R327" s="346">
        <v>0</v>
      </c>
      <c r="S327" s="345">
        <v>0.82799999999999996</v>
      </c>
      <c r="T327"/>
      <c r="U327"/>
      <c r="V327" s="345">
        <v>0.20399999999999999</v>
      </c>
      <c r="W327" s="345">
        <v>0.45800000000000002</v>
      </c>
      <c r="X327"/>
      <c r="Y327"/>
      <c r="Z327"/>
      <c r="AA327"/>
      <c r="AB327"/>
      <c r="AC327" s="344">
        <v>28.4</v>
      </c>
      <c r="AD327"/>
      <c r="AE327"/>
      <c r="AF327"/>
      <c r="AG327"/>
      <c r="AH327" s="347">
        <v>56.7</v>
      </c>
      <c r="AI327"/>
      <c r="AJ327" s="347">
        <v>23.3</v>
      </c>
      <c r="AK327"/>
      <c r="AL327" s="347">
        <v>8.3000000000000007</v>
      </c>
      <c r="AM327" s="345">
        <v>2E-3</v>
      </c>
      <c r="AN327"/>
      <c r="AO327" s="347">
        <v>4.4000000000000004</v>
      </c>
      <c r="AP327" s="344">
        <v>92.26</v>
      </c>
      <c r="AQ327" s="344">
        <v>0.91</v>
      </c>
      <c r="AR327"/>
      <c r="AS327"/>
      <c r="AT327"/>
      <c r="AU327"/>
      <c r="AV327" s="345">
        <v>17.016999999999999</v>
      </c>
      <c r="AW327" s="345">
        <v>15.339</v>
      </c>
      <c r="AX327"/>
      <c r="AY327"/>
      <c r="AZ327"/>
      <c r="BA327"/>
      <c r="BB327"/>
      <c r="BC327"/>
      <c r="BD327" s="344">
        <v>27.23</v>
      </c>
      <c r="BE327" s="344">
        <v>5.7</v>
      </c>
      <c r="BF327" s="344">
        <v>8.1999999999999993</v>
      </c>
    </row>
    <row r="328" spans="1:58" x14ac:dyDescent="0.25">
      <c r="A328" s="232">
        <v>40138</v>
      </c>
      <c r="B328" s="344">
        <v>6.73</v>
      </c>
      <c r="C328" s="345">
        <v>5.37</v>
      </c>
      <c r="D328"/>
      <c r="E328"/>
      <c r="F328"/>
      <c r="G328"/>
      <c r="H328" s="344">
        <v>6.88</v>
      </c>
      <c r="I328" s="344">
        <v>1.85</v>
      </c>
      <c r="J328"/>
      <c r="K328"/>
      <c r="L328"/>
      <c r="M328"/>
      <c r="N328" s="346">
        <v>33</v>
      </c>
      <c r="O328"/>
      <c r="P328"/>
      <c r="Q328"/>
      <c r="R328" s="346">
        <v>0</v>
      </c>
      <c r="S328" s="345">
        <v>0.83099999999999996</v>
      </c>
      <c r="T328"/>
      <c r="U328"/>
      <c r="V328" s="345">
        <v>0.19800000000000001</v>
      </c>
      <c r="W328" s="345">
        <v>0.42599999999999999</v>
      </c>
      <c r="X328"/>
      <c r="Y328"/>
      <c r="Z328"/>
      <c r="AA328"/>
      <c r="AB328"/>
      <c r="AC328" s="344">
        <v>24.5</v>
      </c>
      <c r="AD328"/>
      <c r="AE328"/>
      <c r="AF328"/>
      <c r="AG328"/>
      <c r="AH328" s="347">
        <v>49</v>
      </c>
      <c r="AI328"/>
      <c r="AJ328" s="347">
        <v>23.5</v>
      </c>
      <c r="AK328"/>
      <c r="AL328" s="347">
        <v>8</v>
      </c>
      <c r="AM328" s="345">
        <v>3.5999999999999997E-2</v>
      </c>
      <c r="AN328"/>
      <c r="AO328" s="347">
        <v>4.2</v>
      </c>
      <c r="AP328" s="344">
        <v>95.49</v>
      </c>
      <c r="AQ328" s="344">
        <v>1.07</v>
      </c>
      <c r="AR328"/>
      <c r="AS328"/>
      <c r="AT328"/>
      <c r="AU328"/>
      <c r="AV328" s="345">
        <v>16.716999999999999</v>
      </c>
      <c r="AW328" s="345">
        <v>14.872</v>
      </c>
      <c r="AX328"/>
      <c r="AY328"/>
      <c r="AZ328"/>
      <c r="BA328"/>
      <c r="BB328"/>
      <c r="BC328"/>
      <c r="BD328" s="405">
        <f>(BD326+BD327)/2</f>
        <v>26.524999999999999</v>
      </c>
      <c r="BE328" s="405">
        <f>(BE327+BE329)/2</f>
        <v>5.0999999999999996</v>
      </c>
      <c r="BF328" s="405">
        <f>(BF327+BF329)/2</f>
        <v>8.6</v>
      </c>
    </row>
    <row r="329" spans="1:58" x14ac:dyDescent="0.25">
      <c r="A329" s="232">
        <v>40139</v>
      </c>
      <c r="B329" s="344">
        <v>6.15</v>
      </c>
      <c r="C329" s="345">
        <v>5.39</v>
      </c>
      <c r="D329"/>
      <c r="E329"/>
      <c r="F329"/>
      <c r="G329"/>
      <c r="H329" s="344">
        <v>6.7</v>
      </c>
      <c r="I329" s="344">
        <v>1.74</v>
      </c>
      <c r="J329"/>
      <c r="K329"/>
      <c r="L329"/>
      <c r="M329"/>
      <c r="N329" s="346">
        <v>32</v>
      </c>
      <c r="O329"/>
      <c r="P329"/>
      <c r="Q329"/>
      <c r="R329" s="346">
        <v>0</v>
      </c>
      <c r="S329" s="345">
        <v>0.73599999999999999</v>
      </c>
      <c r="T329"/>
      <c r="U329"/>
      <c r="V329" s="345">
        <v>0.20100000000000001</v>
      </c>
      <c r="W329" s="345">
        <v>0.437</v>
      </c>
      <c r="X329"/>
      <c r="Y329"/>
      <c r="Z329"/>
      <c r="AA329"/>
      <c r="AB329"/>
      <c r="AC329" s="344">
        <v>26.1</v>
      </c>
      <c r="AD329"/>
      <c r="AE329"/>
      <c r="AF329"/>
      <c r="AG329"/>
      <c r="AH329" s="347">
        <v>52.2</v>
      </c>
      <c r="AI329"/>
      <c r="AJ329" s="347">
        <v>23.9</v>
      </c>
      <c r="AK329"/>
      <c r="AL329" s="347">
        <v>7.7</v>
      </c>
      <c r="AM329" s="345">
        <v>4.2999999999999997E-2</v>
      </c>
      <c r="AN329"/>
      <c r="AO329" s="347">
        <v>4.9000000000000004</v>
      </c>
      <c r="AP329" s="344">
        <v>88.2</v>
      </c>
      <c r="AQ329" s="344">
        <v>0.82</v>
      </c>
      <c r="AR329"/>
      <c r="AS329"/>
      <c r="AT329"/>
      <c r="AU329"/>
      <c r="AV329" s="345">
        <v>16.22</v>
      </c>
      <c r="AW329" s="345">
        <v>15.66</v>
      </c>
      <c r="AX329"/>
      <c r="AY329"/>
      <c r="AZ329"/>
      <c r="BA329"/>
      <c r="BB329"/>
      <c r="BC329"/>
      <c r="BD329" s="405">
        <f>(BD327+BD328)/2</f>
        <v>26.877499999999998</v>
      </c>
      <c r="BE329" s="344">
        <v>4.5</v>
      </c>
      <c r="BF329" s="344">
        <v>9</v>
      </c>
    </row>
    <row r="330" spans="1:58" x14ac:dyDescent="0.25">
      <c r="A330" s="232">
        <v>40140</v>
      </c>
      <c r="B330" s="405">
        <f t="shared" ref="B330:C330" si="573">(B329+B331)/2</f>
        <v>6.375</v>
      </c>
      <c r="C330" s="407">
        <f t="shared" si="573"/>
        <v>5.3049999999999997</v>
      </c>
      <c r="D330"/>
      <c r="E330"/>
      <c r="F330"/>
      <c r="G330"/>
      <c r="H330" s="405">
        <f t="shared" ref="H330:I330" si="574">(H329+H331)/2</f>
        <v>6.7</v>
      </c>
      <c r="I330" s="405">
        <f t="shared" si="574"/>
        <v>1.75</v>
      </c>
      <c r="J330"/>
      <c r="K330"/>
      <c r="L330"/>
      <c r="M330"/>
      <c r="N330" s="451">
        <f t="shared" ref="N330" si="575">(N329+N331)/2</f>
        <v>35</v>
      </c>
      <c r="O330"/>
      <c r="P330"/>
      <c r="Q330"/>
      <c r="R330" s="451">
        <f t="shared" ref="R330:S330" si="576">(R329+R331)/2</f>
        <v>0</v>
      </c>
      <c r="S330" s="407">
        <f t="shared" si="576"/>
        <v>0.72399999999999998</v>
      </c>
      <c r="T330"/>
      <c r="U330"/>
      <c r="V330" s="407">
        <f t="shared" ref="V330:W330" si="577">(V329+V331)/2</f>
        <v>0.22600000000000001</v>
      </c>
      <c r="W330" s="407">
        <f t="shared" si="577"/>
        <v>0.68149999999999999</v>
      </c>
      <c r="X330"/>
      <c r="Y330"/>
      <c r="Z330"/>
      <c r="AA330"/>
      <c r="AB330"/>
      <c r="AC330" s="405">
        <f t="shared" ref="AC330" si="578">(AC329+AC331)/2</f>
        <v>26.6</v>
      </c>
      <c r="AD330"/>
      <c r="AE330"/>
      <c r="AF330"/>
      <c r="AG330"/>
      <c r="AH330" s="406">
        <f t="shared" ref="AH330" si="579">(AH329+AH331)/2</f>
        <v>53.2</v>
      </c>
      <c r="AI330"/>
      <c r="AJ330" s="406">
        <f t="shared" ref="AJ330" si="580">(AJ329+AJ331)/2</f>
        <v>23.35</v>
      </c>
      <c r="AK330"/>
      <c r="AL330" s="406">
        <f t="shared" ref="AL330:AM330" si="581">(AL329+AL331)/2</f>
        <v>7.4</v>
      </c>
      <c r="AM330" s="407">
        <f t="shared" si="581"/>
        <v>2.3E-2</v>
      </c>
      <c r="AN330"/>
      <c r="AO330" s="406">
        <f t="shared" ref="AO330:AQ330" si="582">(AO329+AO331)/2</f>
        <v>4.5</v>
      </c>
      <c r="AP330" s="405">
        <f t="shared" si="582"/>
        <v>91.08</v>
      </c>
      <c r="AQ330" s="407">
        <f t="shared" si="582"/>
        <v>0.97499999999999987</v>
      </c>
      <c r="AR330"/>
      <c r="AS330"/>
      <c r="AT330"/>
      <c r="AU330"/>
      <c r="AV330" s="368">
        <f>(AV328+AV329)/2</f>
        <v>16.468499999999999</v>
      </c>
      <c r="AW330" s="368">
        <f>(AW328+AW329)/2</f>
        <v>15.266</v>
      </c>
      <c r="AX330"/>
      <c r="AY330"/>
      <c r="AZ330"/>
      <c r="BA330"/>
      <c r="BB330"/>
      <c r="BC330"/>
      <c r="BD330" s="405">
        <f>(BD328+BD329)/2</f>
        <v>26.701249999999998</v>
      </c>
      <c r="BE330" s="405">
        <f>(BE329+BE331)/2</f>
        <v>4.4000000000000004</v>
      </c>
      <c r="BF330" s="405">
        <f>(BF329+BF331)/2</f>
        <v>9</v>
      </c>
    </row>
    <row r="331" spans="1:58" x14ac:dyDescent="0.25">
      <c r="A331" s="232">
        <v>40141</v>
      </c>
      <c r="B331" s="344">
        <v>6.6</v>
      </c>
      <c r="C331" s="345">
        <v>5.22</v>
      </c>
      <c r="D331"/>
      <c r="E331"/>
      <c r="F331"/>
      <c r="G331"/>
      <c r="H331" s="344">
        <v>6.7</v>
      </c>
      <c r="I331" s="344">
        <v>1.76</v>
      </c>
      <c r="J331"/>
      <c r="K331"/>
      <c r="L331"/>
      <c r="M331"/>
      <c r="N331" s="346">
        <v>38</v>
      </c>
      <c r="O331"/>
      <c r="P331"/>
      <c r="Q331"/>
      <c r="R331" s="346">
        <v>0</v>
      </c>
      <c r="S331" s="345">
        <v>0.71199999999999997</v>
      </c>
      <c r="T331"/>
      <c r="U331"/>
      <c r="V331" s="345">
        <v>0.251</v>
      </c>
      <c r="W331" s="345">
        <v>0.92600000000000005</v>
      </c>
      <c r="X331"/>
      <c r="Y331"/>
      <c r="Z331"/>
      <c r="AA331"/>
      <c r="AB331"/>
      <c r="AC331" s="344">
        <v>27.1</v>
      </c>
      <c r="AD331"/>
      <c r="AE331"/>
      <c r="AF331"/>
      <c r="AG331"/>
      <c r="AH331" s="347">
        <v>54.2</v>
      </c>
      <c r="AI331"/>
      <c r="AJ331" s="347">
        <v>22.8</v>
      </c>
      <c r="AK331"/>
      <c r="AL331" s="347">
        <v>7.1</v>
      </c>
      <c r="AM331" s="345">
        <v>3.0000000000000001E-3</v>
      </c>
      <c r="AN331"/>
      <c r="AO331" s="347">
        <v>4.0999999999999996</v>
      </c>
      <c r="AP331" s="344">
        <v>93.96</v>
      </c>
      <c r="AQ331" s="344">
        <v>1.1299999999999999</v>
      </c>
      <c r="AR331"/>
      <c r="AS331"/>
      <c r="AT331"/>
      <c r="AU331"/>
      <c r="AV331" s="345">
        <v>17.236000000000001</v>
      </c>
      <c r="AW331" s="345">
        <v>14.722</v>
      </c>
      <c r="AX331"/>
      <c r="AY331"/>
      <c r="AZ331"/>
      <c r="BA331"/>
      <c r="BB331"/>
      <c r="BC331"/>
      <c r="BD331" s="344">
        <v>26.29</v>
      </c>
      <c r="BE331" s="344">
        <v>4.3</v>
      </c>
      <c r="BF331" s="344">
        <v>9</v>
      </c>
    </row>
    <row r="332" spans="1:58" x14ac:dyDescent="0.25">
      <c r="A332" s="232">
        <v>40142</v>
      </c>
      <c r="B332" s="344">
        <v>6.29</v>
      </c>
      <c r="C332" s="345">
        <v>5.16</v>
      </c>
      <c r="D332"/>
      <c r="E332"/>
      <c r="F332"/>
      <c r="G332"/>
      <c r="H332" s="344">
        <v>4.83</v>
      </c>
      <c r="I332" s="187">
        <v>1.78</v>
      </c>
      <c r="J332"/>
      <c r="K332"/>
      <c r="L332"/>
      <c r="M332"/>
      <c r="N332" s="346">
        <v>30</v>
      </c>
      <c r="O332"/>
      <c r="P332"/>
      <c r="Q332"/>
      <c r="R332" s="346">
        <v>0</v>
      </c>
      <c r="S332" s="344">
        <v>0.91</v>
      </c>
      <c r="T332"/>
      <c r="U332"/>
      <c r="V332" s="345">
        <v>0.19700000000000001</v>
      </c>
      <c r="W332" s="345">
        <v>0.41</v>
      </c>
      <c r="X332"/>
      <c r="Y332"/>
      <c r="Z332"/>
      <c r="AA332"/>
      <c r="AB332"/>
      <c r="AC332" s="344">
        <v>22.1</v>
      </c>
      <c r="AD332"/>
      <c r="AE332"/>
      <c r="AF332"/>
      <c r="AG332"/>
      <c r="AH332" s="347">
        <v>44.2</v>
      </c>
      <c r="AI332"/>
      <c r="AJ332" s="347">
        <v>24.5</v>
      </c>
      <c r="AK332"/>
      <c r="AL332" s="347">
        <v>1.4</v>
      </c>
      <c r="AM332" s="345">
        <v>0.25</v>
      </c>
      <c r="AN332"/>
      <c r="AO332" s="347">
        <v>4.7</v>
      </c>
      <c r="AP332" s="344">
        <v>87.27</v>
      </c>
      <c r="AQ332" s="344">
        <v>0.82</v>
      </c>
      <c r="AR332"/>
      <c r="AS332"/>
      <c r="AT332"/>
      <c r="AU332"/>
      <c r="AV332" s="466">
        <v>16.303000000000001</v>
      </c>
      <c r="AW332" s="345">
        <v>15.211</v>
      </c>
      <c r="AX332"/>
      <c r="AY332"/>
      <c r="AZ332"/>
      <c r="BA332"/>
      <c r="BB332"/>
      <c r="BC332"/>
      <c r="BD332" s="344">
        <v>25.35</v>
      </c>
      <c r="BE332" s="344">
        <v>3.8</v>
      </c>
      <c r="BF332" s="344">
        <v>9</v>
      </c>
    </row>
    <row r="333" spans="1:58" x14ac:dyDescent="0.25">
      <c r="A333" s="232">
        <v>40143</v>
      </c>
      <c r="B333" s="344">
        <v>6.24</v>
      </c>
      <c r="C333" s="368">
        <v>5.17</v>
      </c>
      <c r="D333"/>
      <c r="E333"/>
      <c r="F333"/>
      <c r="G333"/>
      <c r="H333" s="344">
        <v>5.05</v>
      </c>
      <c r="I333" s="344">
        <v>1.74</v>
      </c>
      <c r="J333"/>
      <c r="K333"/>
      <c r="L333"/>
      <c r="M333"/>
      <c r="N333" s="346">
        <v>28</v>
      </c>
      <c r="O333"/>
      <c r="P333"/>
      <c r="Q333"/>
      <c r="R333" s="346">
        <v>0</v>
      </c>
      <c r="S333" s="345">
        <v>0.89700000000000002</v>
      </c>
      <c r="T333"/>
      <c r="U333"/>
      <c r="V333" s="345">
        <v>0.20100000000000001</v>
      </c>
      <c r="W333" s="345">
        <v>0.46700000000000003</v>
      </c>
      <c r="X333"/>
      <c r="Y333"/>
      <c r="Z333"/>
      <c r="AA333"/>
      <c r="AB333"/>
      <c r="AC333" s="344">
        <v>23.6</v>
      </c>
      <c r="AD333"/>
      <c r="AE333"/>
      <c r="AF333"/>
      <c r="AG333"/>
      <c r="AH333" s="347">
        <v>47.3</v>
      </c>
      <c r="AI333"/>
      <c r="AJ333" s="347">
        <v>24.2</v>
      </c>
      <c r="AK333"/>
      <c r="AL333" s="347">
        <v>1.6</v>
      </c>
      <c r="AM333" s="345">
        <v>0.19</v>
      </c>
      <c r="AN333"/>
      <c r="AO333" s="347">
        <v>4.5999999999999996</v>
      </c>
      <c r="AP333" s="344">
        <v>89.63</v>
      </c>
      <c r="AQ333" s="344">
        <v>0.84</v>
      </c>
      <c r="AR333"/>
      <c r="AS333"/>
      <c r="AT333"/>
      <c r="AU333"/>
      <c r="AV333" s="466">
        <v>16.776</v>
      </c>
      <c r="AW333" s="466">
        <v>15.766999999999999</v>
      </c>
      <c r="AX333"/>
      <c r="AY333"/>
      <c r="AZ333"/>
      <c r="BA333"/>
      <c r="BB333"/>
      <c r="BC333"/>
      <c r="BD333" s="344">
        <v>23.25</v>
      </c>
      <c r="BE333" s="344">
        <v>3.3</v>
      </c>
      <c r="BF333" s="344">
        <v>9</v>
      </c>
    </row>
    <row r="334" spans="1:58" x14ac:dyDescent="0.25">
      <c r="A334" s="232">
        <v>40144</v>
      </c>
      <c r="B334" s="344">
        <v>5.93</v>
      </c>
      <c r="C334" s="345">
        <v>5.09</v>
      </c>
      <c r="D334"/>
      <c r="E334"/>
      <c r="F334"/>
      <c r="G334"/>
      <c r="H334" s="344">
        <v>6.96</v>
      </c>
      <c r="I334" s="344">
        <v>1.75</v>
      </c>
      <c r="J334"/>
      <c r="K334"/>
      <c r="L334"/>
      <c r="M334"/>
      <c r="N334" s="346">
        <v>29</v>
      </c>
      <c r="O334"/>
      <c r="P334"/>
      <c r="Q334"/>
      <c r="R334" s="346">
        <v>0</v>
      </c>
      <c r="S334" s="345">
        <v>0.85899999999999999</v>
      </c>
      <c r="T334"/>
      <c r="U334"/>
      <c r="V334" s="345">
        <v>0.29099999999999998</v>
      </c>
      <c r="W334" s="345">
        <v>0.60299999999999998</v>
      </c>
      <c r="X334"/>
      <c r="Y334"/>
      <c r="Z334"/>
      <c r="AA334"/>
      <c r="AB334"/>
      <c r="AC334" s="344">
        <v>26</v>
      </c>
      <c r="AD334"/>
      <c r="AE334"/>
      <c r="AF334"/>
      <c r="AG334"/>
      <c r="AH334" s="347">
        <v>52</v>
      </c>
      <c r="AI334"/>
      <c r="AJ334" s="347">
        <v>25.1</v>
      </c>
      <c r="AK334"/>
      <c r="AL334" s="347">
        <v>4.9000000000000004</v>
      </c>
      <c r="AM334" s="345">
        <v>0.221</v>
      </c>
      <c r="AN334"/>
      <c r="AO334" s="347">
        <v>4.8</v>
      </c>
      <c r="AP334" s="344">
        <v>89.13</v>
      </c>
      <c r="AQ334" s="344">
        <v>1.1399999999999999</v>
      </c>
      <c r="AR334"/>
      <c r="AS334"/>
      <c r="AT334"/>
      <c r="AU334"/>
      <c r="AV334" s="345">
        <v>15.981999999999999</v>
      </c>
      <c r="AW334" s="345">
        <v>13.996</v>
      </c>
      <c r="AX334"/>
      <c r="AY334"/>
      <c r="AZ334"/>
      <c r="BA334"/>
      <c r="BB334"/>
      <c r="BC334"/>
      <c r="BD334" s="344">
        <v>26.92</v>
      </c>
      <c r="BE334" s="344">
        <v>4</v>
      </c>
      <c r="BF334" s="344">
        <v>9</v>
      </c>
    </row>
    <row r="335" spans="1:58" x14ac:dyDescent="0.25">
      <c r="A335" s="232">
        <v>40145</v>
      </c>
      <c r="B335" s="344">
        <v>6.29</v>
      </c>
      <c r="C335" s="345">
        <v>4.9000000000000004</v>
      </c>
      <c r="D335"/>
      <c r="E335"/>
      <c r="F335"/>
      <c r="G335"/>
      <c r="H335" s="344">
        <v>7.42</v>
      </c>
      <c r="I335" s="344">
        <v>1.76</v>
      </c>
      <c r="J335"/>
      <c r="K335"/>
      <c r="L335"/>
      <c r="M335"/>
      <c r="N335" s="346">
        <v>30</v>
      </c>
      <c r="O335"/>
      <c r="P335"/>
      <c r="Q335"/>
      <c r="R335" s="346" t="s">
        <v>228</v>
      </c>
      <c r="S335" s="345">
        <v>1.1299999999999999</v>
      </c>
      <c r="T335"/>
      <c r="U335"/>
      <c r="V335" s="345">
        <v>0.26100000000000001</v>
      </c>
      <c r="W335" s="345">
        <v>0.504</v>
      </c>
      <c r="X335"/>
      <c r="Y335"/>
      <c r="Z335"/>
      <c r="AA335"/>
      <c r="AB335"/>
      <c r="AC335" s="344">
        <v>25</v>
      </c>
      <c r="AD335"/>
      <c r="AE335"/>
      <c r="AF335"/>
      <c r="AG335"/>
      <c r="AH335" s="347">
        <v>50</v>
      </c>
      <c r="AI335"/>
      <c r="AJ335" s="347">
        <v>24.8</v>
      </c>
      <c r="AK335"/>
      <c r="AL335" s="347">
        <v>5.7</v>
      </c>
      <c r="AM335" s="345">
        <v>0.316</v>
      </c>
      <c r="AN335"/>
      <c r="AO335" s="347">
        <v>4.3</v>
      </c>
      <c r="AP335" s="344">
        <v>87.07</v>
      </c>
      <c r="AQ335" s="344">
        <v>0.88</v>
      </c>
      <c r="AR335"/>
      <c r="AS335"/>
      <c r="AT335"/>
      <c r="AU335"/>
      <c r="AV335" s="345">
        <v>16.175000000000001</v>
      </c>
      <c r="AW335" s="345">
        <v>15.048999999999999</v>
      </c>
      <c r="AX335"/>
      <c r="AY335"/>
      <c r="AZ335"/>
      <c r="BA335"/>
      <c r="BB335"/>
      <c r="BC335"/>
      <c r="BD335" s="344">
        <v>29.63</v>
      </c>
      <c r="BE335" s="344">
        <v>4.5</v>
      </c>
      <c r="BF335" s="344">
        <v>9.4</v>
      </c>
    </row>
    <row r="336" spans="1:58" x14ac:dyDescent="0.25">
      <c r="A336" s="232">
        <v>40146</v>
      </c>
      <c r="B336" s="344">
        <v>6.36</v>
      </c>
      <c r="C336" s="345">
        <v>4.96</v>
      </c>
      <c r="D336"/>
      <c r="E336"/>
      <c r="F336"/>
      <c r="G336"/>
      <c r="H336" s="344">
        <v>6.34</v>
      </c>
      <c r="I336" s="344">
        <v>1.59</v>
      </c>
      <c r="J336"/>
      <c r="K336"/>
      <c r="L336"/>
      <c r="M336"/>
      <c r="N336" s="346">
        <v>28</v>
      </c>
      <c r="O336"/>
      <c r="P336"/>
      <c r="Q336"/>
      <c r="R336" s="346">
        <v>0</v>
      </c>
      <c r="S336" s="345">
        <v>0.97</v>
      </c>
      <c r="T336"/>
      <c r="U336"/>
      <c r="V336" s="345">
        <v>0.19</v>
      </c>
      <c r="W336" s="345">
        <v>0.78400000000000003</v>
      </c>
      <c r="X336"/>
      <c r="Y336"/>
      <c r="Z336"/>
      <c r="AA336"/>
      <c r="AB336"/>
      <c r="AC336" s="344">
        <v>22.7</v>
      </c>
      <c r="AD336"/>
      <c r="AE336"/>
      <c r="AF336"/>
      <c r="AG336"/>
      <c r="AH336" s="347">
        <v>45.4</v>
      </c>
      <c r="AI336"/>
      <c r="AJ336" s="347">
        <v>23.7</v>
      </c>
      <c r="AK336"/>
      <c r="AL336" s="347">
        <v>5.9</v>
      </c>
      <c r="AM336" s="345">
        <v>3.5999999999999997E-2</v>
      </c>
      <c r="AN336"/>
      <c r="AO336" s="347">
        <v>4.7</v>
      </c>
      <c r="AP336" s="344">
        <v>92.39</v>
      </c>
      <c r="AQ336" s="344">
        <v>1.28</v>
      </c>
      <c r="AR336"/>
      <c r="AS336"/>
      <c r="AT336"/>
      <c r="AU336"/>
      <c r="AV336" s="345">
        <v>16.353999999999999</v>
      </c>
      <c r="AW336" s="345">
        <v>14.612</v>
      </c>
      <c r="AX336"/>
      <c r="AY336"/>
      <c r="AZ336"/>
      <c r="BA336"/>
      <c r="BB336"/>
      <c r="BC336"/>
      <c r="BD336" s="344">
        <v>30.33</v>
      </c>
      <c r="BE336" s="344">
        <v>3</v>
      </c>
      <c r="BF336" s="344">
        <v>9.4</v>
      </c>
    </row>
    <row r="337" spans="1:58" x14ac:dyDescent="0.25">
      <c r="A337" s="232">
        <v>40147</v>
      </c>
      <c r="B337" s="405">
        <f t="shared" ref="B337" si="583">(B336+B338)/2</f>
        <v>6.2149999999999999</v>
      </c>
      <c r="C337" s="407">
        <f>(C336+C338)/2</f>
        <v>4.9849999999999994</v>
      </c>
      <c r="D337"/>
      <c r="E337"/>
      <c r="F337"/>
      <c r="G337"/>
      <c r="H337" s="405">
        <f>(H336+H338)/2</f>
        <v>6.5649999999999995</v>
      </c>
      <c r="I337" s="344">
        <v>1.49</v>
      </c>
      <c r="J337"/>
      <c r="K337"/>
      <c r="L337"/>
      <c r="M337"/>
      <c r="N337" s="451">
        <f t="shared" ref="N337" si="584">(N336+N338)/2</f>
        <v>29</v>
      </c>
      <c r="O337"/>
      <c r="P337"/>
      <c r="Q337"/>
      <c r="R337" s="451">
        <f t="shared" ref="R337" si="585">(R336+R338)/2</f>
        <v>0</v>
      </c>
      <c r="S337" s="407">
        <f>(S336+S338)/2</f>
        <v>0.94700000000000006</v>
      </c>
      <c r="T337"/>
      <c r="U337"/>
      <c r="V337" s="407">
        <f t="shared" ref="V337:W337" si="586">(V336+V338)/2</f>
        <v>0.16899999999999998</v>
      </c>
      <c r="W337" s="407">
        <f t="shared" si="586"/>
        <v>0.95699999999999996</v>
      </c>
      <c r="X337"/>
      <c r="Y337"/>
      <c r="Z337"/>
      <c r="AA337"/>
      <c r="AB337"/>
      <c r="AC337" s="405">
        <f t="shared" ref="AC337" si="587">(AC336+AC338)/2</f>
        <v>24.45</v>
      </c>
      <c r="AD337"/>
      <c r="AE337"/>
      <c r="AF337"/>
      <c r="AG337"/>
      <c r="AH337" s="406">
        <f t="shared" ref="AH337" si="588">(AH336+AH338)/2</f>
        <v>48.9</v>
      </c>
      <c r="AI337"/>
      <c r="AJ337" s="406">
        <f t="shared" ref="AJ337" si="589">(AJ336+AJ338)/2</f>
        <v>23.7</v>
      </c>
      <c r="AK337"/>
      <c r="AL337" s="406">
        <f t="shared" ref="AL337:AM337" si="590">(AL336+AL338)/2</f>
        <v>6.0500000000000007</v>
      </c>
      <c r="AM337" s="407">
        <f t="shared" si="590"/>
        <v>4.65E-2</v>
      </c>
      <c r="AN337"/>
      <c r="AO337" s="406">
        <f t="shared" ref="AO337" si="591">(AO336+AO338)/2</f>
        <v>4.25</v>
      </c>
      <c r="AP337" s="344">
        <v>89.72</v>
      </c>
      <c r="AQ337" s="344">
        <v>1.31</v>
      </c>
      <c r="AR337"/>
      <c r="AS337"/>
      <c r="AT337"/>
      <c r="AU337"/>
      <c r="AV337" s="345">
        <v>16.013999999999999</v>
      </c>
      <c r="AW337" s="345">
        <v>14.539</v>
      </c>
      <c r="AX337"/>
      <c r="AY337"/>
      <c r="AZ337"/>
      <c r="BA337"/>
      <c r="BB337"/>
      <c r="BC337"/>
      <c r="BD337" s="405">
        <f>(BD336+BD338)/2</f>
        <v>32.384999999999998</v>
      </c>
      <c r="BE337" s="344">
        <v>1</v>
      </c>
      <c r="BF337" s="344">
        <v>11.2</v>
      </c>
    </row>
    <row r="338" spans="1:58" x14ac:dyDescent="0.25">
      <c r="A338" s="232">
        <v>40148</v>
      </c>
      <c r="B338" s="344">
        <v>6.07</v>
      </c>
      <c r="C338" s="345">
        <v>5.01</v>
      </c>
      <c r="D338"/>
      <c r="E338"/>
      <c r="F338"/>
      <c r="G338"/>
      <c r="H338" s="344">
        <v>6.79</v>
      </c>
      <c r="I338" s="344">
        <v>1.48</v>
      </c>
      <c r="J338"/>
      <c r="K338"/>
      <c r="L338"/>
      <c r="M338"/>
      <c r="N338" s="346">
        <v>30</v>
      </c>
      <c r="O338"/>
      <c r="P338"/>
      <c r="Q338"/>
      <c r="R338" s="346">
        <v>0</v>
      </c>
      <c r="S338" s="345">
        <v>0.92400000000000004</v>
      </c>
      <c r="T338"/>
      <c r="U338"/>
      <c r="V338" s="345">
        <v>0.14799999999999999</v>
      </c>
      <c r="W338" s="345">
        <v>1.1299999999999999</v>
      </c>
      <c r="X338"/>
      <c r="Y338"/>
      <c r="Z338"/>
      <c r="AA338"/>
      <c r="AB338"/>
      <c r="AC338" s="344">
        <v>26.2</v>
      </c>
      <c r="AD338"/>
      <c r="AE338"/>
      <c r="AF338"/>
      <c r="AG338"/>
      <c r="AH338" s="347">
        <v>52.4</v>
      </c>
      <c r="AI338"/>
      <c r="AJ338" s="347">
        <v>23.7</v>
      </c>
      <c r="AK338"/>
      <c r="AL338" s="347">
        <v>6.2</v>
      </c>
      <c r="AM338" s="345">
        <v>5.7000000000000002E-2</v>
      </c>
      <c r="AN338"/>
      <c r="AO338" s="347">
        <v>3.8</v>
      </c>
      <c r="AP338" s="344">
        <v>97.06</v>
      </c>
      <c r="AQ338" s="344">
        <v>1.54</v>
      </c>
      <c r="AR338"/>
      <c r="AS338"/>
      <c r="AT338"/>
      <c r="AU338"/>
      <c r="AV338" s="345">
        <v>16.605</v>
      </c>
      <c r="AW338" s="345">
        <v>14.605</v>
      </c>
      <c r="AX338"/>
      <c r="AY338"/>
      <c r="AZ338"/>
      <c r="BA338"/>
      <c r="BB338"/>
      <c r="BC338"/>
      <c r="BD338" s="344">
        <v>34.44</v>
      </c>
      <c r="BE338" s="344">
        <v>1</v>
      </c>
      <c r="BF338" s="344">
        <v>11.2</v>
      </c>
    </row>
    <row r="339" spans="1:58" x14ac:dyDescent="0.25">
      <c r="A339" s="232">
        <v>40149</v>
      </c>
      <c r="B339" s="344">
        <v>6</v>
      </c>
      <c r="C339" s="345">
        <v>4.8</v>
      </c>
      <c r="D339"/>
      <c r="E339"/>
      <c r="F339"/>
      <c r="G339"/>
      <c r="H339" s="344">
        <v>6.46</v>
      </c>
      <c r="I339" s="344">
        <v>1.7</v>
      </c>
      <c r="J339"/>
      <c r="K339"/>
      <c r="L339"/>
      <c r="M339"/>
      <c r="N339" s="346">
        <v>26</v>
      </c>
      <c r="O339"/>
      <c r="P339"/>
      <c r="Q339"/>
      <c r="R339" s="346">
        <v>0</v>
      </c>
      <c r="S339" s="345">
        <v>0.86799999999999999</v>
      </c>
      <c r="T339"/>
      <c r="U339"/>
      <c r="V339" s="345">
        <v>0.36299999999999999</v>
      </c>
      <c r="W339" s="345">
        <v>0.747</v>
      </c>
      <c r="X339"/>
      <c r="Y339"/>
      <c r="Z339"/>
      <c r="AA339"/>
      <c r="AB339"/>
      <c r="AC339" s="344">
        <v>26.5</v>
      </c>
      <c r="AD339"/>
      <c r="AE339"/>
      <c r="AF339"/>
      <c r="AG339"/>
      <c r="AH339" s="347">
        <v>53</v>
      </c>
      <c r="AI339"/>
      <c r="AJ339" s="347">
        <v>25.9</v>
      </c>
      <c r="AK339"/>
      <c r="AL339" s="347">
        <v>4.8</v>
      </c>
      <c r="AM339" s="345">
        <v>4.1000000000000002E-2</v>
      </c>
      <c r="AN339"/>
      <c r="AO339" s="347">
        <v>3.3</v>
      </c>
      <c r="AP339" s="344">
        <v>104.7</v>
      </c>
      <c r="AQ339" s="344">
        <v>1.55</v>
      </c>
      <c r="AR339"/>
      <c r="AS339"/>
      <c r="AT339"/>
      <c r="AU339"/>
      <c r="AV339" s="345">
        <v>16.2</v>
      </c>
      <c r="AW339" s="345">
        <v>14.635</v>
      </c>
      <c r="AX339"/>
      <c r="AY339"/>
      <c r="AZ339"/>
      <c r="BA339"/>
      <c r="BB339"/>
      <c r="BC339"/>
      <c r="BD339" s="344">
        <v>31.15</v>
      </c>
      <c r="BE339" s="344">
        <v>1.3</v>
      </c>
      <c r="BF339" s="344">
        <v>11</v>
      </c>
    </row>
    <row r="340" spans="1:58" x14ac:dyDescent="0.25">
      <c r="A340" s="232">
        <v>40150</v>
      </c>
      <c r="B340" s="344">
        <v>6.74</v>
      </c>
      <c r="C340" s="368">
        <v>5.09</v>
      </c>
      <c r="D340"/>
      <c r="E340"/>
      <c r="F340"/>
      <c r="G340"/>
      <c r="H340" s="344">
        <v>6.31</v>
      </c>
      <c r="I340" s="344">
        <v>1.96</v>
      </c>
      <c r="J340"/>
      <c r="K340"/>
      <c r="L340"/>
      <c r="M340"/>
      <c r="N340" s="346">
        <v>27</v>
      </c>
      <c r="O340"/>
      <c r="P340"/>
      <c r="Q340"/>
      <c r="R340" s="346">
        <v>0</v>
      </c>
      <c r="S340" s="345">
        <v>0.84699999999999998</v>
      </c>
      <c r="T340"/>
      <c r="U340"/>
      <c r="V340" s="345">
        <v>0.46200000000000002</v>
      </c>
      <c r="W340" s="345">
        <v>1.1080000000000001</v>
      </c>
      <c r="X340"/>
      <c r="Y340"/>
      <c r="Z340"/>
      <c r="AA340"/>
      <c r="AB340"/>
      <c r="AC340" s="344">
        <v>26.1</v>
      </c>
      <c r="AD340"/>
      <c r="AE340"/>
      <c r="AF340"/>
      <c r="AG340"/>
      <c r="AH340" s="347">
        <v>52.2</v>
      </c>
      <c r="AI340"/>
      <c r="AJ340" s="347">
        <v>24.7</v>
      </c>
      <c r="AK340"/>
      <c r="AL340" s="347">
        <v>5.0999999999999996</v>
      </c>
      <c r="AM340" s="345">
        <v>5.2999999999999999E-2</v>
      </c>
      <c r="AN340"/>
      <c r="AO340" s="347">
        <v>3.5</v>
      </c>
      <c r="AP340" s="344">
        <v>112.39</v>
      </c>
      <c r="AQ340" s="344">
        <v>1.37</v>
      </c>
      <c r="AR340"/>
      <c r="AS340"/>
      <c r="AT340"/>
      <c r="AU340"/>
      <c r="AV340" s="345">
        <v>16.919</v>
      </c>
      <c r="AW340" s="345">
        <v>15.314</v>
      </c>
      <c r="AX340"/>
      <c r="AY340"/>
      <c r="AZ340"/>
      <c r="BA340"/>
      <c r="BB340"/>
      <c r="BC340"/>
      <c r="BD340" s="344">
        <v>31.51</v>
      </c>
      <c r="BE340" s="344">
        <v>1.5</v>
      </c>
      <c r="BF340" s="344">
        <v>11</v>
      </c>
    </row>
    <row r="341" spans="1:58" ht="15.75" thickBot="1" x14ac:dyDescent="0.3">
      <c r="A341" s="232">
        <v>40151</v>
      </c>
      <c r="B341" s="362">
        <v>5.77</v>
      </c>
      <c r="C341" s="365">
        <v>5.14</v>
      </c>
      <c r="D341"/>
      <c r="E341"/>
      <c r="F341"/>
      <c r="G341"/>
      <c r="H341" s="362">
        <v>6.35</v>
      </c>
      <c r="I341" s="362">
        <v>2.15</v>
      </c>
      <c r="J341"/>
      <c r="K341"/>
      <c r="L341"/>
      <c r="M341"/>
      <c r="N341" s="366">
        <v>33</v>
      </c>
      <c r="O341"/>
      <c r="P341"/>
      <c r="Q341"/>
      <c r="R341" s="366">
        <v>0</v>
      </c>
      <c r="S341" s="365">
        <v>0.80500000000000005</v>
      </c>
      <c r="T341"/>
      <c r="U341"/>
      <c r="V341" s="365">
        <v>0.14199999999999999</v>
      </c>
      <c r="W341" s="365">
        <v>0.45100000000000001</v>
      </c>
      <c r="X341"/>
      <c r="Y341"/>
      <c r="Z341"/>
      <c r="AA341"/>
      <c r="AB341"/>
      <c r="AC341" s="362">
        <v>27.9</v>
      </c>
      <c r="AD341"/>
      <c r="AE341"/>
      <c r="AF341"/>
      <c r="AG341"/>
      <c r="AH341" s="367">
        <v>55.8</v>
      </c>
      <c r="AI341"/>
      <c r="AJ341" s="367">
        <v>23.9</v>
      </c>
      <c r="AK341"/>
      <c r="AL341" s="367">
        <v>6</v>
      </c>
      <c r="AM341" s="365">
        <v>0.36</v>
      </c>
      <c r="AN341"/>
      <c r="AO341" s="367">
        <v>3.5</v>
      </c>
      <c r="AP341" s="362">
        <v>110.28</v>
      </c>
      <c r="AQ341" s="362">
        <v>1.2</v>
      </c>
      <c r="AR341"/>
      <c r="AS341"/>
      <c r="AT341"/>
      <c r="AU341"/>
      <c r="AV341" s="365">
        <v>16.88</v>
      </c>
      <c r="AW341" s="365">
        <v>14.95</v>
      </c>
      <c r="AX341"/>
      <c r="AY341"/>
      <c r="AZ341"/>
      <c r="BA341"/>
      <c r="BB341"/>
      <c r="BC341"/>
      <c r="BD341" s="362">
        <v>33.409999999999997</v>
      </c>
      <c r="BE341" s="362">
        <v>5.6</v>
      </c>
      <c r="BF341" s="362">
        <v>7</v>
      </c>
    </row>
    <row r="342" spans="1:58" x14ac:dyDescent="0.25">
      <c r="A342" s="232">
        <v>40152</v>
      </c>
      <c r="B342" s="372">
        <v>5.58</v>
      </c>
      <c r="C342" s="368">
        <v>5.58</v>
      </c>
      <c r="D342"/>
      <c r="E342"/>
      <c r="F342"/>
      <c r="G342"/>
      <c r="H342" s="372">
        <v>6.41</v>
      </c>
      <c r="I342" s="372">
        <v>1.92</v>
      </c>
      <c r="J342"/>
      <c r="K342"/>
      <c r="L342"/>
      <c r="M342"/>
      <c r="N342" s="373">
        <v>34</v>
      </c>
      <c r="O342"/>
      <c r="P342"/>
      <c r="Q342"/>
      <c r="R342" s="373">
        <v>0</v>
      </c>
      <c r="S342" s="368">
        <v>0.78200000000000003</v>
      </c>
      <c r="T342"/>
      <c r="U342"/>
      <c r="V342" s="368">
        <v>0.13</v>
      </c>
      <c r="W342" s="368">
        <v>0.23200000000000001</v>
      </c>
      <c r="X342"/>
      <c r="Y342"/>
      <c r="Z342"/>
      <c r="AA342"/>
      <c r="AB342"/>
      <c r="AC342" s="372">
        <v>28.3</v>
      </c>
      <c r="AD342"/>
      <c r="AE342"/>
      <c r="AF342"/>
      <c r="AG342"/>
      <c r="AH342" s="374">
        <v>56.7</v>
      </c>
      <c r="AI342"/>
      <c r="AJ342" s="374">
        <v>26.5</v>
      </c>
      <c r="AK342"/>
      <c r="AL342" s="374">
        <v>5</v>
      </c>
      <c r="AM342" s="368">
        <v>0.01</v>
      </c>
      <c r="AN342"/>
      <c r="AO342" s="374">
        <v>3.4</v>
      </c>
      <c r="AP342" s="372">
        <v>101.85</v>
      </c>
      <c r="AQ342" s="372">
        <v>1.1299999999999999</v>
      </c>
      <c r="AR342"/>
      <c r="AS342"/>
      <c r="AT342"/>
      <c r="AU342"/>
      <c r="AV342" s="368">
        <v>16.234000000000002</v>
      </c>
      <c r="AW342" s="368">
        <v>15.144</v>
      </c>
      <c r="AX342"/>
      <c r="AY342"/>
      <c r="AZ342"/>
      <c r="BA342"/>
      <c r="BB342"/>
      <c r="BC342"/>
      <c r="BD342" s="372">
        <v>30.51</v>
      </c>
      <c r="BE342" s="372">
        <v>8.8000000000000007</v>
      </c>
      <c r="BF342" s="372">
        <v>4.4000000000000004</v>
      </c>
    </row>
    <row r="343" spans="1:58" x14ac:dyDescent="0.25">
      <c r="A343" s="232">
        <v>40153</v>
      </c>
      <c r="B343" s="344">
        <v>6.42</v>
      </c>
      <c r="C343" s="345">
        <v>5.84</v>
      </c>
      <c r="D343"/>
      <c r="E343"/>
      <c r="F343"/>
      <c r="G343"/>
      <c r="H343" s="344">
        <v>6.79</v>
      </c>
      <c r="I343" s="344">
        <v>1.86</v>
      </c>
      <c r="J343"/>
      <c r="K343"/>
      <c r="L343"/>
      <c r="M343"/>
      <c r="N343" s="346">
        <v>26</v>
      </c>
      <c r="O343"/>
      <c r="P343"/>
      <c r="Q343"/>
      <c r="R343" s="346">
        <v>0</v>
      </c>
      <c r="S343" s="345">
        <v>0.79100000000000004</v>
      </c>
      <c r="T343"/>
      <c r="U343"/>
      <c r="V343" s="345">
        <v>0.20200000000000001</v>
      </c>
      <c r="W343" s="345">
        <v>0.52300000000000002</v>
      </c>
      <c r="X343"/>
      <c r="Y343"/>
      <c r="Z343"/>
      <c r="AA343"/>
      <c r="AB343"/>
      <c r="AC343" s="344">
        <v>29.3</v>
      </c>
      <c r="AD343"/>
      <c r="AE343"/>
      <c r="AF343"/>
      <c r="AG343"/>
      <c r="AH343" s="347">
        <v>58.7</v>
      </c>
      <c r="AI343"/>
      <c r="AJ343" s="347">
        <v>26</v>
      </c>
      <c r="AK343"/>
      <c r="AL343" s="347">
        <v>6.5</v>
      </c>
      <c r="AM343" s="345">
        <v>1E-3</v>
      </c>
      <c r="AN343"/>
      <c r="AO343" s="347">
        <v>3.3</v>
      </c>
      <c r="AP343" s="344">
        <v>84.09</v>
      </c>
      <c r="AQ343" s="344">
        <v>0.71</v>
      </c>
      <c r="AR343"/>
      <c r="AS343"/>
      <c r="AT343"/>
      <c r="AU343"/>
      <c r="AV343" s="345">
        <v>15.984</v>
      </c>
      <c r="AW343" s="345">
        <v>14.835000000000001</v>
      </c>
      <c r="AX343"/>
      <c r="AY343"/>
      <c r="AZ343"/>
      <c r="BA343"/>
      <c r="BB343"/>
      <c r="BC343"/>
      <c r="BD343" s="344">
        <v>30.51</v>
      </c>
      <c r="BE343" s="344">
        <v>8.8000000000000007</v>
      </c>
      <c r="BF343" s="344">
        <v>5</v>
      </c>
    </row>
    <row r="344" spans="1:58" x14ac:dyDescent="0.25">
      <c r="A344" s="232">
        <v>40154</v>
      </c>
      <c r="B344" s="344">
        <v>6.18</v>
      </c>
      <c r="C344" s="345">
        <v>5.76</v>
      </c>
      <c r="D344"/>
      <c r="E344"/>
      <c r="F344"/>
      <c r="G344"/>
      <c r="H344" s="344">
        <v>6.73</v>
      </c>
      <c r="I344" s="344">
        <v>1.71</v>
      </c>
      <c r="J344"/>
      <c r="K344"/>
      <c r="L344"/>
      <c r="M344"/>
      <c r="N344" s="346">
        <v>40</v>
      </c>
      <c r="O344"/>
      <c r="P344"/>
      <c r="Q344"/>
      <c r="R344" s="346">
        <v>0</v>
      </c>
      <c r="S344" s="345">
        <v>0.73499999999999999</v>
      </c>
      <c r="T344"/>
      <c r="U344"/>
      <c r="V344" s="345">
        <v>0.17899999999999999</v>
      </c>
      <c r="W344" s="345">
        <v>0.34799999999999998</v>
      </c>
      <c r="X344"/>
      <c r="Y344"/>
      <c r="Z344"/>
      <c r="AA344"/>
      <c r="AB344"/>
      <c r="AC344" s="344">
        <v>28.9</v>
      </c>
      <c r="AD344"/>
      <c r="AE344"/>
      <c r="AF344"/>
      <c r="AG344"/>
      <c r="AH344" s="347">
        <v>57.8</v>
      </c>
      <c r="AI344"/>
      <c r="AJ344" s="347">
        <v>25.1</v>
      </c>
      <c r="AK344"/>
      <c r="AL344" s="347">
        <v>3.5</v>
      </c>
      <c r="AM344" s="345">
        <v>3.1E-2</v>
      </c>
      <c r="AN344"/>
      <c r="AO344" s="347">
        <v>3.2</v>
      </c>
      <c r="AP344" s="344">
        <v>97.24</v>
      </c>
      <c r="AQ344" s="344">
        <v>1.28</v>
      </c>
      <c r="AR344"/>
      <c r="AS344"/>
      <c r="AT344"/>
      <c r="AU344"/>
      <c r="AV344" s="368">
        <f>(AV342+AV343)/2</f>
        <v>16.109000000000002</v>
      </c>
      <c r="AW344" s="368">
        <f>(AW342+AW343)/2</f>
        <v>14.9895</v>
      </c>
      <c r="AX344"/>
      <c r="AY344"/>
      <c r="AZ344"/>
      <c r="BA344"/>
      <c r="BB344"/>
      <c r="BC344"/>
      <c r="BD344" s="344">
        <v>31.12</v>
      </c>
      <c r="BE344" s="344">
        <v>8.6999999999999993</v>
      </c>
      <c r="BF344" s="344">
        <v>5</v>
      </c>
    </row>
    <row r="345" spans="1:58" x14ac:dyDescent="0.25">
      <c r="A345" s="232">
        <v>40155</v>
      </c>
      <c r="B345" s="405">
        <f t="shared" ref="B345:C345" si="592">(B344+B346)/2</f>
        <v>6.2649999999999997</v>
      </c>
      <c r="C345" s="407">
        <f t="shared" si="592"/>
        <v>5.49</v>
      </c>
      <c r="D345"/>
      <c r="E345"/>
      <c r="F345"/>
      <c r="G345"/>
      <c r="H345" s="405">
        <f t="shared" ref="H345:I345" si="593">(H344+H346)/2</f>
        <v>6.5250000000000004</v>
      </c>
      <c r="I345" s="405">
        <f t="shared" si="593"/>
        <v>1.6949999999999998</v>
      </c>
      <c r="J345"/>
      <c r="K345"/>
      <c r="L345"/>
      <c r="M345"/>
      <c r="N345" s="451">
        <f t="shared" ref="N345" si="594">(N344+N346)/2</f>
        <v>46.5</v>
      </c>
      <c r="O345"/>
      <c r="P345"/>
      <c r="Q345"/>
      <c r="R345" s="451">
        <f t="shared" ref="R345:S345" si="595">(R344+R346)/2</f>
        <v>0</v>
      </c>
      <c r="S345" s="407">
        <f t="shared" si="595"/>
        <v>0.73</v>
      </c>
      <c r="T345"/>
      <c r="U345"/>
      <c r="V345" s="407">
        <f t="shared" ref="V345:W345" si="596">(V344+V346)/2</f>
        <v>0.14899999999999999</v>
      </c>
      <c r="W345" s="407">
        <f t="shared" si="596"/>
        <v>0.35799999999999998</v>
      </c>
      <c r="X345"/>
      <c r="Y345"/>
      <c r="Z345"/>
      <c r="AA345"/>
      <c r="AB345"/>
      <c r="AC345" s="405">
        <f t="shared" ref="AC345" si="597">(AC344+AC346)/2</f>
        <v>27.6</v>
      </c>
      <c r="AD345"/>
      <c r="AE345"/>
      <c r="AF345"/>
      <c r="AG345"/>
      <c r="AH345" s="406">
        <f t="shared" ref="AH345" si="598">(AH344+AH346)/2</f>
        <v>55.2</v>
      </c>
      <c r="AI345"/>
      <c r="AJ345" s="406">
        <f t="shared" ref="AJ345" si="599">(AJ344+AJ346)/2</f>
        <v>25.450000000000003</v>
      </c>
      <c r="AK345"/>
      <c r="AL345" s="406">
        <f t="shared" ref="AL345:AM345" si="600">(AL344+AL346)/2</f>
        <v>4.7</v>
      </c>
      <c r="AM345" s="407">
        <f t="shared" si="600"/>
        <v>3.4500000000000003E-2</v>
      </c>
      <c r="AN345"/>
      <c r="AO345" s="406">
        <f t="shared" ref="AO345:AQ345" si="601">(AO344+AO346)/2</f>
        <v>3.3</v>
      </c>
      <c r="AP345" s="405">
        <f t="shared" si="601"/>
        <v>101.53999999999999</v>
      </c>
      <c r="AQ345" s="407">
        <f t="shared" si="601"/>
        <v>1.31</v>
      </c>
      <c r="AR345"/>
      <c r="AS345"/>
      <c r="AT345"/>
      <c r="AU345"/>
      <c r="AV345" s="345">
        <v>17.847000000000001</v>
      </c>
      <c r="AW345" s="345">
        <v>14.766999999999999</v>
      </c>
      <c r="AX345"/>
      <c r="AY345"/>
      <c r="AZ345"/>
      <c r="BA345"/>
      <c r="BB345"/>
      <c r="BC345"/>
      <c r="BD345" s="405">
        <f t="shared" ref="BD345:BF345" si="602">(BD344+BD346)/2</f>
        <v>31.380000000000003</v>
      </c>
      <c r="BE345" s="405">
        <f t="shared" si="602"/>
        <v>7.6999999999999993</v>
      </c>
      <c r="BF345" s="405">
        <f t="shared" si="602"/>
        <v>5.0999999999999996</v>
      </c>
    </row>
    <row r="346" spans="1:58" x14ac:dyDescent="0.25">
      <c r="A346" s="232">
        <v>40156</v>
      </c>
      <c r="B346" s="344">
        <v>6.35</v>
      </c>
      <c r="C346" s="345">
        <v>5.22</v>
      </c>
      <c r="D346"/>
      <c r="E346"/>
      <c r="F346"/>
      <c r="G346"/>
      <c r="H346" s="344">
        <v>6.32</v>
      </c>
      <c r="I346" s="344">
        <v>1.68</v>
      </c>
      <c r="J346"/>
      <c r="K346"/>
      <c r="L346"/>
      <c r="M346"/>
      <c r="N346" s="346">
        <v>53</v>
      </c>
      <c r="O346"/>
      <c r="P346"/>
      <c r="Q346"/>
      <c r="R346" s="346">
        <v>0</v>
      </c>
      <c r="S346" s="345">
        <v>0.72499999999999998</v>
      </c>
      <c r="T346"/>
      <c r="U346"/>
      <c r="V346" s="345">
        <v>0.11899999999999999</v>
      </c>
      <c r="W346" s="345">
        <v>0.36799999999999999</v>
      </c>
      <c r="X346"/>
      <c r="Y346"/>
      <c r="Z346"/>
      <c r="AA346"/>
      <c r="AB346"/>
      <c r="AC346" s="344">
        <v>26.3</v>
      </c>
      <c r="AD346"/>
      <c r="AE346"/>
      <c r="AF346"/>
      <c r="AG346"/>
      <c r="AH346" s="347">
        <v>52.6</v>
      </c>
      <c r="AI346"/>
      <c r="AJ346" s="347">
        <v>25.8</v>
      </c>
      <c r="AK346"/>
      <c r="AL346" s="347">
        <v>5.9</v>
      </c>
      <c r="AM346" s="345">
        <v>3.7999999999999999E-2</v>
      </c>
      <c r="AN346"/>
      <c r="AO346" s="347">
        <v>3.4</v>
      </c>
      <c r="AP346" s="344">
        <v>105.84</v>
      </c>
      <c r="AQ346" s="344">
        <v>1.34</v>
      </c>
      <c r="AR346"/>
      <c r="AS346"/>
      <c r="AT346"/>
      <c r="AU346"/>
      <c r="AV346" s="345">
        <v>20.99</v>
      </c>
      <c r="AW346" s="345">
        <v>15.89</v>
      </c>
      <c r="AX346"/>
      <c r="AY346"/>
      <c r="AZ346"/>
      <c r="BA346"/>
      <c r="BB346"/>
      <c r="BC346"/>
      <c r="BD346" s="344">
        <v>31.64</v>
      </c>
      <c r="BE346" s="344">
        <v>6.7</v>
      </c>
      <c r="BF346" s="344">
        <v>5.2</v>
      </c>
    </row>
    <row r="347" spans="1:58" x14ac:dyDescent="0.25">
      <c r="A347" s="232">
        <v>40157</v>
      </c>
      <c r="B347" s="344">
        <v>6.5</v>
      </c>
      <c r="C347" s="466">
        <v>5.22</v>
      </c>
      <c r="D347"/>
      <c r="E347"/>
      <c r="F347"/>
      <c r="G347"/>
      <c r="H347" s="344">
        <v>6.38</v>
      </c>
      <c r="I347" s="344">
        <v>1.88</v>
      </c>
      <c r="J347"/>
      <c r="K347"/>
      <c r="L347"/>
      <c r="M347"/>
      <c r="N347" s="346">
        <v>32</v>
      </c>
      <c r="O347"/>
      <c r="P347"/>
      <c r="Q347"/>
      <c r="R347" s="346">
        <v>0</v>
      </c>
      <c r="S347" s="345">
        <v>0.68200000000000005</v>
      </c>
      <c r="T347"/>
      <c r="U347"/>
      <c r="V347" s="345">
        <v>7.0999999999999994E-2</v>
      </c>
      <c r="W347" s="345">
        <v>0.24099999999999999</v>
      </c>
      <c r="X347"/>
      <c r="Y347"/>
      <c r="Z347"/>
      <c r="AA347"/>
      <c r="AB347"/>
      <c r="AC347" s="344">
        <v>26.2</v>
      </c>
      <c r="AD347"/>
      <c r="AE347"/>
      <c r="AF347"/>
      <c r="AG347"/>
      <c r="AH347" s="347">
        <v>52.4</v>
      </c>
      <c r="AI347"/>
      <c r="AJ347" s="347">
        <v>22.7</v>
      </c>
      <c r="AK347"/>
      <c r="AL347" s="347">
        <v>5.6</v>
      </c>
      <c r="AM347" s="345">
        <v>5.0000000000000001E-3</v>
      </c>
      <c r="AN347"/>
      <c r="AO347" s="347">
        <v>3.4</v>
      </c>
      <c r="AP347" s="344">
        <v>89.48</v>
      </c>
      <c r="AQ347" s="344">
        <v>0.93</v>
      </c>
      <c r="AR347"/>
      <c r="AS347"/>
      <c r="AT347"/>
      <c r="AU347"/>
      <c r="AV347" s="345">
        <v>15.247</v>
      </c>
      <c r="AW347" s="345">
        <v>14.48</v>
      </c>
      <c r="AX347"/>
      <c r="AY347"/>
      <c r="AZ347"/>
      <c r="BA347"/>
      <c r="BB347"/>
      <c r="BC347"/>
      <c r="BD347" s="344">
        <v>30.51</v>
      </c>
      <c r="BE347" s="344">
        <v>6.4</v>
      </c>
      <c r="BF347" s="344">
        <v>5.3</v>
      </c>
    </row>
    <row r="348" spans="1:58" x14ac:dyDescent="0.25">
      <c r="A348" s="232">
        <v>40158</v>
      </c>
      <c r="B348" s="344">
        <v>6.58</v>
      </c>
      <c r="C348" s="345">
        <v>5.44</v>
      </c>
      <c r="D348"/>
      <c r="E348"/>
      <c r="F348"/>
      <c r="G348"/>
      <c r="H348" s="344">
        <v>6.57</v>
      </c>
      <c r="I348" s="344">
        <v>1.81</v>
      </c>
      <c r="J348"/>
      <c r="K348"/>
      <c r="L348"/>
      <c r="M348"/>
      <c r="N348" s="346">
        <v>28</v>
      </c>
      <c r="O348"/>
      <c r="P348"/>
      <c r="Q348"/>
      <c r="R348" s="346">
        <v>0</v>
      </c>
      <c r="S348" s="345">
        <v>0.68100000000000005</v>
      </c>
      <c r="T348"/>
      <c r="U348"/>
      <c r="V348" s="345">
        <v>7.3999999999999996E-2</v>
      </c>
      <c r="W348" s="345">
        <v>0.29499999999999998</v>
      </c>
      <c r="X348"/>
      <c r="Y348"/>
      <c r="Z348"/>
      <c r="AA348"/>
      <c r="AB348"/>
      <c r="AC348" s="344">
        <v>28.1</v>
      </c>
      <c r="AD348"/>
      <c r="AE348"/>
      <c r="AF348"/>
      <c r="AG348"/>
      <c r="AH348" s="347">
        <v>56.3</v>
      </c>
      <c r="AI348"/>
      <c r="AJ348" s="347">
        <v>21</v>
      </c>
      <c r="AK348"/>
      <c r="AL348" s="347">
        <v>5.7</v>
      </c>
      <c r="AM348" s="345">
        <v>7.0000000000000001E-3</v>
      </c>
      <c r="AN348"/>
      <c r="AO348" s="347">
        <v>3.5</v>
      </c>
      <c r="AP348" s="344">
        <v>87.87</v>
      </c>
      <c r="AQ348" s="344">
        <v>0.9</v>
      </c>
      <c r="AR348"/>
      <c r="AS348"/>
      <c r="AT348"/>
      <c r="AU348"/>
      <c r="AV348" s="345">
        <v>15.872999999999999</v>
      </c>
      <c r="AW348" s="345">
        <v>14.717000000000001</v>
      </c>
      <c r="AX348"/>
      <c r="AY348"/>
      <c r="AZ348"/>
      <c r="BA348"/>
      <c r="BB348"/>
      <c r="BC348"/>
      <c r="BD348" s="344">
        <v>29.81</v>
      </c>
      <c r="BE348" s="344">
        <v>6.8</v>
      </c>
      <c r="BF348" s="344">
        <v>5.9</v>
      </c>
    </row>
    <row r="349" spans="1:58" x14ac:dyDescent="0.25">
      <c r="A349" s="232">
        <v>40159</v>
      </c>
      <c r="B349" s="344">
        <v>6.49</v>
      </c>
      <c r="C349" s="345">
        <v>5.31</v>
      </c>
      <c r="D349"/>
      <c r="E349"/>
      <c r="F349"/>
      <c r="G349"/>
      <c r="H349" s="344">
        <v>6.67</v>
      </c>
      <c r="I349" s="344">
        <v>1.76</v>
      </c>
      <c r="J349"/>
      <c r="K349"/>
      <c r="L349"/>
      <c r="M349"/>
      <c r="N349" s="346">
        <v>27</v>
      </c>
      <c r="O349"/>
      <c r="P349"/>
      <c r="Q349"/>
      <c r="R349" s="346">
        <v>0</v>
      </c>
      <c r="S349" s="345">
        <v>0.65700000000000003</v>
      </c>
      <c r="T349"/>
      <c r="U349"/>
      <c r="V349" s="345">
        <v>6.0999999999999999E-2</v>
      </c>
      <c r="W349" s="345">
        <v>0.307</v>
      </c>
      <c r="X349"/>
      <c r="Y349"/>
      <c r="Z349"/>
      <c r="AA349"/>
      <c r="AB349"/>
      <c r="AC349" s="344">
        <v>27.6</v>
      </c>
      <c r="AD349"/>
      <c r="AE349"/>
      <c r="AF349"/>
      <c r="AG349"/>
      <c r="AH349" s="347">
        <v>55.2</v>
      </c>
      <c r="AI349"/>
      <c r="AJ349" s="347">
        <v>22.3</v>
      </c>
      <c r="AK349"/>
      <c r="AL349" s="347">
        <v>6</v>
      </c>
      <c r="AM349" s="345">
        <v>1.2E-2</v>
      </c>
      <c r="AN349"/>
      <c r="AO349" s="347">
        <v>3.5</v>
      </c>
      <c r="AP349" s="405">
        <f>(AP347+AP348)/2</f>
        <v>88.675000000000011</v>
      </c>
      <c r="AQ349" s="407">
        <f t="shared" ref="AQ349:AQ369" si="603">(AQ347+AQ348)/2</f>
        <v>0.91500000000000004</v>
      </c>
      <c r="AR349"/>
      <c r="AS349"/>
      <c r="AT349"/>
      <c r="AU349"/>
      <c r="AV349" s="345">
        <v>15.943</v>
      </c>
      <c r="AW349" s="345">
        <v>14.465</v>
      </c>
      <c r="AX349"/>
      <c r="AY349"/>
      <c r="AZ349"/>
      <c r="BA349"/>
      <c r="BB349"/>
      <c r="BC349"/>
      <c r="BD349" s="344">
        <v>29.25</v>
      </c>
      <c r="BE349" s="344">
        <v>6.4</v>
      </c>
      <c r="BF349" s="344">
        <v>6</v>
      </c>
    </row>
    <row r="350" spans="1:58" x14ac:dyDescent="0.25">
      <c r="A350" s="232">
        <v>40160</v>
      </c>
      <c r="B350" s="344">
        <v>6.37</v>
      </c>
      <c r="C350" s="345">
        <v>5.39</v>
      </c>
      <c r="D350"/>
      <c r="E350"/>
      <c r="F350"/>
      <c r="G350"/>
      <c r="H350" s="344">
        <v>6.61</v>
      </c>
      <c r="I350" s="405">
        <f t="shared" ref="I350:I369" si="604">(I348+I349)/2</f>
        <v>1.7850000000000001</v>
      </c>
      <c r="J350"/>
      <c r="K350"/>
      <c r="L350"/>
      <c r="M350"/>
      <c r="N350" s="346">
        <v>20</v>
      </c>
      <c r="O350"/>
      <c r="P350"/>
      <c r="Q350"/>
      <c r="R350" s="346">
        <v>0</v>
      </c>
      <c r="S350" s="345">
        <v>0.65900000000000003</v>
      </c>
      <c r="T350"/>
      <c r="U350"/>
      <c r="V350" s="345">
        <v>4.7E-2</v>
      </c>
      <c r="W350" s="345">
        <v>0.27100000000000002</v>
      </c>
      <c r="X350"/>
      <c r="Y350"/>
      <c r="Z350"/>
      <c r="AA350"/>
      <c r="AB350"/>
      <c r="AC350" s="344">
        <v>26.1</v>
      </c>
      <c r="AD350"/>
      <c r="AE350"/>
      <c r="AF350"/>
      <c r="AG350"/>
      <c r="AH350" s="347">
        <v>52.2</v>
      </c>
      <c r="AI350"/>
      <c r="AJ350" s="347">
        <v>23.1</v>
      </c>
      <c r="AK350"/>
      <c r="AL350" s="347">
        <v>6</v>
      </c>
      <c r="AM350" s="345">
        <v>1.9E-2</v>
      </c>
      <c r="AN350"/>
      <c r="AO350" s="347">
        <v>3.6</v>
      </c>
      <c r="AP350" s="405">
        <f>(AP348+AP349)/2</f>
        <v>88.272500000000008</v>
      </c>
      <c r="AQ350" s="407">
        <f t="shared" si="603"/>
        <v>0.90749999999999997</v>
      </c>
      <c r="AR350"/>
      <c r="AS350"/>
      <c r="AT350"/>
      <c r="AU350"/>
      <c r="AV350" s="345">
        <f>SUM(AV347:AV348)/2</f>
        <v>15.559999999999999</v>
      </c>
      <c r="AW350" s="345">
        <f>SUM(AW347:AW348)/2</f>
        <v>14.598500000000001</v>
      </c>
      <c r="AX350"/>
      <c r="AY350"/>
      <c r="AZ350"/>
      <c r="BA350"/>
      <c r="BB350"/>
      <c r="BC350"/>
      <c r="BD350" s="344">
        <v>30.71</v>
      </c>
      <c r="BE350" s="344">
        <v>6.6</v>
      </c>
      <c r="BF350" s="344">
        <v>6</v>
      </c>
    </row>
    <row r="351" spans="1:58" x14ac:dyDescent="0.25">
      <c r="A351" s="232">
        <v>40161</v>
      </c>
      <c r="B351" s="405">
        <f t="shared" ref="B351" si="605">(B350+B352)/2</f>
        <v>6.4550000000000001</v>
      </c>
      <c r="C351" s="407">
        <f>(C350+C352)/2</f>
        <v>5.39</v>
      </c>
      <c r="D351"/>
      <c r="E351"/>
      <c r="F351"/>
      <c r="G351"/>
      <c r="H351" s="405">
        <f>(H350+H352)/2</f>
        <v>6.6050000000000004</v>
      </c>
      <c r="I351" s="405">
        <f t="shared" si="604"/>
        <v>1.7725</v>
      </c>
      <c r="J351"/>
      <c r="K351"/>
      <c r="L351"/>
      <c r="M351"/>
      <c r="N351" s="451">
        <f t="shared" ref="N351" si="606">(N350+N352)/2</f>
        <v>24.5</v>
      </c>
      <c r="O351"/>
      <c r="P351"/>
      <c r="Q351"/>
      <c r="R351" s="451">
        <f t="shared" ref="R351" si="607">(R350+R352)/2</f>
        <v>0</v>
      </c>
      <c r="S351" s="407">
        <f>(S350+S352)/2</f>
        <v>0.64050000000000007</v>
      </c>
      <c r="T351"/>
      <c r="U351"/>
      <c r="V351" s="407">
        <f t="shared" ref="V351:W351" si="608">(V350+V352)/2</f>
        <v>5.8999999999999997E-2</v>
      </c>
      <c r="W351" s="407">
        <f t="shared" si="608"/>
        <v>0.26650000000000001</v>
      </c>
      <c r="X351"/>
      <c r="Y351"/>
      <c r="Z351"/>
      <c r="AA351"/>
      <c r="AB351"/>
      <c r="AC351" s="405">
        <f t="shared" ref="AC351" si="609">(AC350+AC352)/2</f>
        <v>26.1</v>
      </c>
      <c r="AD351"/>
      <c r="AE351"/>
      <c r="AF351"/>
      <c r="AG351"/>
      <c r="AH351" s="406">
        <f t="shared" ref="AH351" si="610">(AH350+AH352)/2</f>
        <v>52.25</v>
      </c>
      <c r="AI351"/>
      <c r="AJ351" s="406">
        <f t="shared" ref="AJ351" si="611">(AJ350+AJ352)/2</f>
        <v>24.8</v>
      </c>
      <c r="AK351"/>
      <c r="AL351" s="406">
        <f t="shared" ref="AL351:AM351" si="612">(AL350+AL352)/2</f>
        <v>5.6</v>
      </c>
      <c r="AM351" s="407">
        <f t="shared" si="612"/>
        <v>0.01</v>
      </c>
      <c r="AN351"/>
      <c r="AO351" s="406">
        <f t="shared" ref="AO351" si="613">(AO350+AO352)/2</f>
        <v>3.6</v>
      </c>
      <c r="AP351" s="405">
        <f>(AP349+AP350)/2</f>
        <v>88.47375000000001</v>
      </c>
      <c r="AQ351" s="407">
        <f t="shared" si="603"/>
        <v>0.91125</v>
      </c>
      <c r="AR351"/>
      <c r="AS351"/>
      <c r="AT351"/>
      <c r="AU351"/>
      <c r="AV351" s="345">
        <f>SUM(AV349+AV350)/2</f>
        <v>15.7515</v>
      </c>
      <c r="AW351" s="345">
        <f>SUM(AW349+AW350)/2</f>
        <v>14.531750000000001</v>
      </c>
      <c r="AX351"/>
      <c r="AY351"/>
      <c r="AZ351"/>
      <c r="BA351"/>
      <c r="BB351"/>
      <c r="BC351"/>
      <c r="BD351" s="405">
        <f>(BD350+BD352)/2</f>
        <v>30.375</v>
      </c>
      <c r="BE351" s="405">
        <f>(BE350+BE352)/2</f>
        <v>6.6</v>
      </c>
      <c r="BF351" s="405">
        <f>(BF350+BF352)/2</f>
        <v>6</v>
      </c>
    </row>
    <row r="352" spans="1:58" x14ac:dyDescent="0.25">
      <c r="A352" s="232">
        <v>40162</v>
      </c>
      <c r="B352" s="344">
        <v>6.54</v>
      </c>
      <c r="C352" s="345">
        <v>5.39</v>
      </c>
      <c r="D352"/>
      <c r="E352"/>
      <c r="F352"/>
      <c r="G352"/>
      <c r="H352" s="344">
        <v>6.6</v>
      </c>
      <c r="I352" s="405">
        <f t="shared" si="604"/>
        <v>1.7787500000000001</v>
      </c>
      <c r="J352"/>
      <c r="K352"/>
      <c r="L352"/>
      <c r="M352"/>
      <c r="N352" s="346">
        <v>29</v>
      </c>
      <c r="O352"/>
      <c r="P352"/>
      <c r="Q352"/>
      <c r="R352" s="346">
        <v>0</v>
      </c>
      <c r="S352" s="345">
        <v>0.622</v>
      </c>
      <c r="T352"/>
      <c r="U352"/>
      <c r="V352" s="345">
        <v>7.0999999999999994E-2</v>
      </c>
      <c r="W352" s="345">
        <v>0.26200000000000001</v>
      </c>
      <c r="X352"/>
      <c r="Y352"/>
      <c r="Z352"/>
      <c r="AA352"/>
      <c r="AB352"/>
      <c r="AC352" s="344">
        <v>26.1</v>
      </c>
      <c r="AD352"/>
      <c r="AE352"/>
      <c r="AF352"/>
      <c r="AG352"/>
      <c r="AH352" s="347">
        <v>52.3</v>
      </c>
      <c r="AI352"/>
      <c r="AJ352" s="347">
        <v>26.5</v>
      </c>
      <c r="AK352"/>
      <c r="AL352" s="347">
        <v>5.2</v>
      </c>
      <c r="AM352" s="345">
        <v>1E-3</v>
      </c>
      <c r="AN352"/>
      <c r="AO352" s="347">
        <v>3.6</v>
      </c>
      <c r="AP352" s="405">
        <f>(AP350+AP351)/2</f>
        <v>88.373125000000016</v>
      </c>
      <c r="AQ352" s="407">
        <f t="shared" si="603"/>
        <v>0.90937500000000004</v>
      </c>
      <c r="AR352"/>
      <c r="AS352"/>
      <c r="AT352"/>
      <c r="AU352"/>
      <c r="AV352" s="345">
        <v>15.989000000000001</v>
      </c>
      <c r="AW352" s="345">
        <v>13.958</v>
      </c>
      <c r="AX352"/>
      <c r="AY352"/>
      <c r="AZ352"/>
      <c r="BA352"/>
      <c r="BB352"/>
      <c r="BC352"/>
      <c r="BD352" s="344">
        <v>30.04</v>
      </c>
      <c r="BE352" s="344">
        <v>6.6</v>
      </c>
      <c r="BF352" s="344">
        <v>6</v>
      </c>
    </row>
    <row r="353" spans="1:58" x14ac:dyDescent="0.25">
      <c r="A353" s="232">
        <v>40163</v>
      </c>
      <c r="B353" s="344">
        <v>6.37</v>
      </c>
      <c r="C353" s="345">
        <v>5.43</v>
      </c>
      <c r="D353"/>
      <c r="E353"/>
      <c r="F353"/>
      <c r="G353"/>
      <c r="H353" s="344">
        <v>6.71</v>
      </c>
      <c r="I353" s="405">
        <f t="shared" si="604"/>
        <v>1.775625</v>
      </c>
      <c r="J353"/>
      <c r="K353"/>
      <c r="L353"/>
      <c r="M353"/>
      <c r="N353" s="346">
        <v>33</v>
      </c>
      <c r="O353"/>
      <c r="P353"/>
      <c r="Q353"/>
      <c r="R353" s="346">
        <v>0</v>
      </c>
      <c r="S353" s="345">
        <v>0.59499999999999997</v>
      </c>
      <c r="T353"/>
      <c r="U353"/>
      <c r="V353" s="345">
        <v>7.0999999999999994E-2</v>
      </c>
      <c r="W353" s="345">
        <v>0.27400000000000002</v>
      </c>
      <c r="X353"/>
      <c r="Y353"/>
      <c r="Z353"/>
      <c r="AA353"/>
      <c r="AB353"/>
      <c r="AC353" s="344">
        <v>27.5</v>
      </c>
      <c r="AD353"/>
      <c r="AE353"/>
      <c r="AF353"/>
      <c r="AG353"/>
      <c r="AH353" s="347">
        <v>55.2</v>
      </c>
      <c r="AI353"/>
      <c r="AJ353" s="347">
        <v>25.3</v>
      </c>
      <c r="AK353"/>
      <c r="AL353" s="347">
        <v>6.5</v>
      </c>
      <c r="AM353" s="345">
        <v>1E-3</v>
      </c>
      <c r="AN353"/>
      <c r="AO353" s="347">
        <v>3.6</v>
      </c>
      <c r="AP353" s="344">
        <v>79.38</v>
      </c>
      <c r="AQ353" s="407">
        <f t="shared" si="603"/>
        <v>0.91031250000000008</v>
      </c>
      <c r="AR353"/>
      <c r="AS353"/>
      <c r="AT353"/>
      <c r="AU353"/>
      <c r="AV353" s="345">
        <v>15.608000000000001</v>
      </c>
      <c r="AW353" s="345">
        <v>13.369</v>
      </c>
      <c r="AX353"/>
      <c r="AY353"/>
      <c r="AZ353"/>
      <c r="BA353"/>
      <c r="BB353"/>
      <c r="BC353"/>
      <c r="BD353" s="344">
        <v>29.57</v>
      </c>
      <c r="BE353" s="344">
        <v>6.6</v>
      </c>
      <c r="BF353" s="344">
        <v>6</v>
      </c>
    </row>
    <row r="354" spans="1:58" x14ac:dyDescent="0.25">
      <c r="A354" s="232">
        <v>40164</v>
      </c>
      <c r="B354" s="344">
        <v>6.29</v>
      </c>
      <c r="C354" s="466">
        <v>5.51</v>
      </c>
      <c r="D354"/>
      <c r="E354"/>
      <c r="F354"/>
      <c r="G354"/>
      <c r="H354" s="344">
        <v>6.96</v>
      </c>
      <c r="I354" s="405">
        <f t="shared" si="604"/>
        <v>1.7771875000000001</v>
      </c>
      <c r="J354"/>
      <c r="K354"/>
      <c r="L354"/>
      <c r="M354"/>
      <c r="N354" s="346">
        <v>30</v>
      </c>
      <c r="O354"/>
      <c r="P354"/>
      <c r="Q354"/>
      <c r="R354" s="346">
        <v>0</v>
      </c>
      <c r="S354" s="345">
        <v>0.56699999999999995</v>
      </c>
      <c r="T354"/>
      <c r="U354"/>
      <c r="V354" s="345">
        <v>4.9000000000000002E-2</v>
      </c>
      <c r="W354" s="345">
        <v>0.28100000000000003</v>
      </c>
      <c r="X354"/>
      <c r="Y354"/>
      <c r="Z354"/>
      <c r="AA354"/>
      <c r="AB354"/>
      <c r="AC354" s="344">
        <v>28.2</v>
      </c>
      <c r="AD354"/>
      <c r="AE354"/>
      <c r="AF354"/>
      <c r="AG354"/>
      <c r="AH354" s="347">
        <v>56.4</v>
      </c>
      <c r="AI354"/>
      <c r="AJ354" s="347">
        <v>25.6</v>
      </c>
      <c r="AK354"/>
      <c r="AL354" s="347">
        <v>6.8</v>
      </c>
      <c r="AM354" s="345">
        <v>3.0000000000000001E-3</v>
      </c>
      <c r="AN354"/>
      <c r="AO354" s="347">
        <v>3.6</v>
      </c>
      <c r="AP354" s="405">
        <f t="shared" ref="AP354:AP360" si="614">(AP352+AP353)/2</f>
        <v>83.876562500000006</v>
      </c>
      <c r="AQ354" s="407">
        <f t="shared" si="603"/>
        <v>0.90984375000000006</v>
      </c>
      <c r="AR354"/>
      <c r="AS354"/>
      <c r="AT354"/>
      <c r="AU354"/>
      <c r="AV354" s="368">
        <v>15.837</v>
      </c>
      <c r="AW354" s="368">
        <v>14.618</v>
      </c>
      <c r="AX354"/>
      <c r="AY354"/>
      <c r="AZ354"/>
      <c r="BA354"/>
      <c r="BB354"/>
      <c r="BC354"/>
      <c r="BD354" s="344">
        <v>29.53</v>
      </c>
      <c r="BE354" s="344">
        <v>6.6</v>
      </c>
      <c r="BF354" s="344">
        <v>6.3</v>
      </c>
    </row>
    <row r="355" spans="1:58" x14ac:dyDescent="0.25">
      <c r="A355" s="232">
        <v>40165</v>
      </c>
      <c r="B355" s="344">
        <v>6.24</v>
      </c>
      <c r="C355" s="345">
        <v>5.51</v>
      </c>
      <c r="D355"/>
      <c r="E355"/>
      <c r="F355"/>
      <c r="G355"/>
      <c r="H355" s="344">
        <v>6.99</v>
      </c>
      <c r="I355" s="405">
        <f t="shared" si="604"/>
        <v>1.77640625</v>
      </c>
      <c r="J355"/>
      <c r="K355"/>
      <c r="L355"/>
      <c r="M355"/>
      <c r="N355" s="346">
        <v>30</v>
      </c>
      <c r="O355"/>
      <c r="P355"/>
      <c r="Q355"/>
      <c r="R355" s="346">
        <v>0</v>
      </c>
      <c r="S355" s="345">
        <v>0.56599999999999995</v>
      </c>
      <c r="T355"/>
      <c r="U355"/>
      <c r="V355" s="345">
        <v>5.1999999999999998E-2</v>
      </c>
      <c r="W355" s="345">
        <v>0.39</v>
      </c>
      <c r="X355"/>
      <c r="Y355"/>
      <c r="Z355"/>
      <c r="AA355"/>
      <c r="AB355"/>
      <c r="AC355" s="344">
        <v>28.6</v>
      </c>
      <c r="AD355"/>
      <c r="AE355"/>
      <c r="AF355"/>
      <c r="AG355"/>
      <c r="AH355" s="347">
        <v>57.2</v>
      </c>
      <c r="AI355"/>
      <c r="AJ355" s="347">
        <v>23.7</v>
      </c>
      <c r="AK355"/>
      <c r="AL355" s="347">
        <v>6.4</v>
      </c>
      <c r="AM355" s="345">
        <v>3.0000000000000001E-3</v>
      </c>
      <c r="AN355"/>
      <c r="AO355" s="347">
        <v>3.5</v>
      </c>
      <c r="AP355" s="405">
        <f t="shared" si="614"/>
        <v>81.628281250000001</v>
      </c>
      <c r="AQ355" s="407">
        <f t="shared" si="603"/>
        <v>0.91007812500000007</v>
      </c>
      <c r="AR355"/>
      <c r="AS355"/>
      <c r="AT355"/>
      <c r="AU355"/>
      <c r="AV355" s="345">
        <v>15.042999999999999</v>
      </c>
      <c r="AW355" s="345">
        <v>13.919</v>
      </c>
      <c r="AX355"/>
      <c r="AY355"/>
      <c r="AZ355"/>
      <c r="BA355"/>
      <c r="BB355"/>
      <c r="BC355"/>
      <c r="BD355" s="344">
        <v>30.57</v>
      </c>
      <c r="BE355" s="344">
        <v>6.6</v>
      </c>
      <c r="BF355" s="344">
        <v>6.3</v>
      </c>
    </row>
    <row r="356" spans="1:58" x14ac:dyDescent="0.25">
      <c r="A356" s="232">
        <v>40166</v>
      </c>
      <c r="B356" s="344">
        <v>6.12</v>
      </c>
      <c r="C356" s="345">
        <v>5.49</v>
      </c>
      <c r="D356"/>
      <c r="E356"/>
      <c r="F356"/>
      <c r="G356"/>
      <c r="H356" s="344">
        <v>6.43</v>
      </c>
      <c r="I356" s="405">
        <f t="shared" si="604"/>
        <v>1.7767968750000001</v>
      </c>
      <c r="J356"/>
      <c r="K356"/>
      <c r="L356"/>
      <c r="M356"/>
      <c r="N356" s="346">
        <v>33</v>
      </c>
      <c r="O356"/>
      <c r="P356"/>
      <c r="Q356"/>
      <c r="R356" s="346">
        <v>0</v>
      </c>
      <c r="S356" s="345">
        <v>0.56899999999999995</v>
      </c>
      <c r="T356"/>
      <c r="U356"/>
      <c r="V356" s="345">
        <v>4.5999999999999999E-2</v>
      </c>
      <c r="W356" s="345">
        <v>0.33200000000000002</v>
      </c>
      <c r="X356"/>
      <c r="Y356"/>
      <c r="Z356"/>
      <c r="AA356"/>
      <c r="AB356"/>
      <c r="AC356" s="344">
        <v>26.5</v>
      </c>
      <c r="AD356"/>
      <c r="AE356"/>
      <c r="AF356"/>
      <c r="AG356"/>
      <c r="AH356" s="347">
        <v>53</v>
      </c>
      <c r="AI356"/>
      <c r="AJ356" s="347">
        <v>24.4</v>
      </c>
      <c r="AK356"/>
      <c r="AL356" s="347">
        <v>6.7</v>
      </c>
      <c r="AM356" s="345">
        <v>8.9999999999999993E-3</v>
      </c>
      <c r="AN356"/>
      <c r="AO356" s="347">
        <v>3.5</v>
      </c>
      <c r="AP356" s="405">
        <f t="shared" si="614"/>
        <v>82.75242187500001</v>
      </c>
      <c r="AQ356" s="407">
        <f t="shared" si="603"/>
        <v>0.90996093750000007</v>
      </c>
      <c r="AR356"/>
      <c r="AS356"/>
      <c r="AT356"/>
      <c r="AU356"/>
      <c r="AV356" s="345">
        <f>SUM(AV353:AV354)/2</f>
        <v>15.7225</v>
      </c>
      <c r="AW356" s="345">
        <f>SUM(AW353:AW354)/2</f>
        <v>13.993500000000001</v>
      </c>
      <c r="AX356"/>
      <c r="AY356"/>
      <c r="AZ356"/>
      <c r="BA356"/>
      <c r="BB356"/>
      <c r="BC356"/>
      <c r="BD356" s="344">
        <v>29.25</v>
      </c>
      <c r="BE356" s="344">
        <v>6.6</v>
      </c>
      <c r="BF356" s="344">
        <v>6.3</v>
      </c>
    </row>
    <row r="357" spans="1:58" x14ac:dyDescent="0.25">
      <c r="A357" s="232">
        <v>40167</v>
      </c>
      <c r="B357" s="344">
        <v>5.98</v>
      </c>
      <c r="C357" s="345">
        <v>5.41</v>
      </c>
      <c r="D357"/>
      <c r="E357"/>
      <c r="F357"/>
      <c r="G357"/>
      <c r="H357" s="344">
        <v>6.68</v>
      </c>
      <c r="I357" s="405">
        <f t="shared" si="604"/>
        <v>1.7766015625</v>
      </c>
      <c r="J357"/>
      <c r="K357"/>
      <c r="L357"/>
      <c r="M357"/>
      <c r="N357" s="346">
        <v>31</v>
      </c>
      <c r="O357"/>
      <c r="P357"/>
      <c r="Q357"/>
      <c r="R357" s="346">
        <v>0</v>
      </c>
      <c r="S357" s="345">
        <v>0.55700000000000005</v>
      </c>
      <c r="T357"/>
      <c r="U357"/>
      <c r="V357" s="345">
        <v>4.8000000000000001E-2</v>
      </c>
      <c r="W357" s="345">
        <v>0.33400000000000002</v>
      </c>
      <c r="X357"/>
      <c r="Y357"/>
      <c r="Z357"/>
      <c r="AA357"/>
      <c r="AB357"/>
      <c r="AC357" s="344">
        <v>25.3</v>
      </c>
      <c r="AD357"/>
      <c r="AE357"/>
      <c r="AF357"/>
      <c r="AG357"/>
      <c r="AH357" s="347">
        <v>50.6</v>
      </c>
      <c r="AI357"/>
      <c r="AJ357" s="347">
        <v>24.8</v>
      </c>
      <c r="AK357"/>
      <c r="AL357" s="347">
        <v>6.1</v>
      </c>
      <c r="AM357" s="345">
        <v>1.7000000000000001E-2</v>
      </c>
      <c r="AN357"/>
      <c r="AO357" s="347">
        <v>3.5</v>
      </c>
      <c r="AP357" s="405">
        <f t="shared" si="614"/>
        <v>82.190351562500013</v>
      </c>
      <c r="AQ357" s="407">
        <f t="shared" si="603"/>
        <v>0.91001953125000012</v>
      </c>
      <c r="AR357"/>
      <c r="AS357"/>
      <c r="AT357"/>
      <c r="AU357"/>
      <c r="AV357" s="345">
        <f>SUM(AV355+AV356)/2</f>
        <v>15.38275</v>
      </c>
      <c r="AW357" s="345">
        <f>SUM(AW355+AW356)/2</f>
        <v>13.956250000000001</v>
      </c>
      <c r="AX357"/>
      <c r="AY357"/>
      <c r="AZ357"/>
      <c r="BA357"/>
      <c r="BB357"/>
      <c r="BC357"/>
      <c r="BD357" s="344">
        <v>31.11</v>
      </c>
      <c r="BE357" s="344">
        <v>6.6</v>
      </c>
      <c r="BF357" s="344">
        <v>6.5</v>
      </c>
    </row>
    <row r="358" spans="1:58" x14ac:dyDescent="0.25">
      <c r="A358" s="232">
        <v>40168</v>
      </c>
      <c r="B358" s="405">
        <f t="shared" ref="B358" si="615">(B357+B359)/2</f>
        <v>6.0350000000000001</v>
      </c>
      <c r="C358" s="407">
        <f>(C357+C359)/2</f>
        <v>5.5</v>
      </c>
      <c r="D358"/>
      <c r="E358"/>
      <c r="F358"/>
      <c r="G358"/>
      <c r="H358" s="405">
        <f>(H357+H359)/2</f>
        <v>6.875</v>
      </c>
      <c r="I358" s="405">
        <f t="shared" si="604"/>
        <v>1.7766992187500001</v>
      </c>
      <c r="J358"/>
      <c r="K358"/>
      <c r="L358"/>
      <c r="M358"/>
      <c r="N358" s="451">
        <f t="shared" ref="N358" si="616">(N357+N359)/2</f>
        <v>28.5</v>
      </c>
      <c r="O358"/>
      <c r="P358"/>
      <c r="Q358"/>
      <c r="R358" s="451">
        <f t="shared" ref="R358" si="617">(R357+R359)/2</f>
        <v>0</v>
      </c>
      <c r="S358" s="407">
        <f>(S357+S359)/2</f>
        <v>0.54700000000000004</v>
      </c>
      <c r="T358"/>
      <c r="U358"/>
      <c r="V358" s="407">
        <f t="shared" ref="V358:W358" si="618">(V357+V359)/2</f>
        <v>5.2000000000000005E-2</v>
      </c>
      <c r="W358" s="407">
        <f t="shared" si="618"/>
        <v>0.34050000000000002</v>
      </c>
      <c r="X358"/>
      <c r="Y358"/>
      <c r="Z358"/>
      <c r="AA358"/>
      <c r="AB358"/>
      <c r="AC358" s="405">
        <f t="shared" ref="AC358" si="619">(AC357+AC359)/2</f>
        <v>25.85</v>
      </c>
      <c r="AD358"/>
      <c r="AE358"/>
      <c r="AF358"/>
      <c r="AG358"/>
      <c r="AH358" s="406">
        <f t="shared" ref="AH358" si="620">(AH357+AH359)/2</f>
        <v>51.7</v>
      </c>
      <c r="AI358"/>
      <c r="AJ358" s="406">
        <f t="shared" ref="AJ358" si="621">(AJ357+AJ359)/2</f>
        <v>24.3</v>
      </c>
      <c r="AK358"/>
      <c r="AL358" s="406">
        <f t="shared" ref="AL358:AM358" si="622">(AL357+AL359)/2</f>
        <v>6.25</v>
      </c>
      <c r="AM358" s="407">
        <f t="shared" si="622"/>
        <v>2.0500000000000001E-2</v>
      </c>
      <c r="AN358"/>
      <c r="AO358" s="406">
        <f t="shared" ref="AO358" si="623">(AO357+AO359)/2</f>
        <v>3.45</v>
      </c>
      <c r="AP358" s="405">
        <f t="shared" si="614"/>
        <v>82.471386718750011</v>
      </c>
      <c r="AQ358" s="407">
        <f t="shared" si="603"/>
        <v>0.90999023437500015</v>
      </c>
      <c r="AR358"/>
      <c r="AS358"/>
      <c r="AT358"/>
      <c r="AU358"/>
      <c r="AV358" s="345">
        <v>15.625</v>
      </c>
      <c r="AW358" s="345">
        <v>14.298999999999999</v>
      </c>
      <c r="AX358"/>
      <c r="AY358"/>
      <c r="AZ358"/>
      <c r="BA358"/>
      <c r="BB358"/>
      <c r="BC358"/>
      <c r="BD358" s="405">
        <f>(BD357+BD359)/2</f>
        <v>30.725000000000001</v>
      </c>
      <c r="BE358" s="344">
        <v>6.6</v>
      </c>
      <c r="BF358" s="344">
        <v>6.5</v>
      </c>
    </row>
    <row r="359" spans="1:58" x14ac:dyDescent="0.25">
      <c r="A359" s="232">
        <v>40169</v>
      </c>
      <c r="B359" s="344">
        <v>6.09</v>
      </c>
      <c r="C359" s="345">
        <v>5.59</v>
      </c>
      <c r="D359"/>
      <c r="E359"/>
      <c r="F359"/>
      <c r="G359"/>
      <c r="H359" s="344">
        <v>7.07</v>
      </c>
      <c r="I359" s="405">
        <f t="shared" si="604"/>
        <v>1.776650390625</v>
      </c>
      <c r="J359"/>
      <c r="K359"/>
      <c r="L359"/>
      <c r="M359"/>
      <c r="N359" s="346">
        <v>26</v>
      </c>
      <c r="O359"/>
      <c r="P359"/>
      <c r="Q359"/>
      <c r="R359" s="346">
        <v>0</v>
      </c>
      <c r="S359" s="345">
        <v>0.53700000000000003</v>
      </c>
      <c r="T359"/>
      <c r="U359"/>
      <c r="V359" s="345">
        <v>5.6000000000000001E-2</v>
      </c>
      <c r="W359" s="345">
        <v>0.34699999999999998</v>
      </c>
      <c r="X359"/>
      <c r="Y359"/>
      <c r="Z359"/>
      <c r="AA359"/>
      <c r="AB359"/>
      <c r="AC359" s="344">
        <v>26.4</v>
      </c>
      <c r="AD359"/>
      <c r="AE359"/>
      <c r="AF359"/>
      <c r="AG359"/>
      <c r="AH359" s="347">
        <v>52.8</v>
      </c>
      <c r="AI359"/>
      <c r="AJ359" s="347">
        <v>23.8</v>
      </c>
      <c r="AK359"/>
      <c r="AL359" s="347">
        <v>6.4</v>
      </c>
      <c r="AM359" s="345">
        <v>2.4E-2</v>
      </c>
      <c r="AN359"/>
      <c r="AO359" s="347">
        <v>3.4</v>
      </c>
      <c r="AP359" s="405">
        <f t="shared" si="614"/>
        <v>82.330869140625012</v>
      </c>
      <c r="AQ359" s="407">
        <f t="shared" si="603"/>
        <v>0.91000488281250014</v>
      </c>
      <c r="AR359"/>
      <c r="AS359"/>
      <c r="AT359"/>
      <c r="AU359"/>
      <c r="AV359" s="345">
        <v>16.297999999999998</v>
      </c>
      <c r="AW359" s="345">
        <v>14.518000000000001</v>
      </c>
      <c r="AX359"/>
      <c r="AY359"/>
      <c r="AZ359"/>
      <c r="BA359"/>
      <c r="BB359"/>
      <c r="BC359"/>
      <c r="BD359" s="344">
        <v>30.34</v>
      </c>
      <c r="BE359" s="344">
        <v>6.6</v>
      </c>
      <c r="BF359" s="344">
        <v>6.5</v>
      </c>
    </row>
    <row r="360" spans="1:58" x14ac:dyDescent="0.25">
      <c r="A360" s="232">
        <v>40170</v>
      </c>
      <c r="B360" s="405">
        <f t="shared" ref="B360" si="624">(B359+B361)/2</f>
        <v>6.1549999999999994</v>
      </c>
      <c r="C360" s="407">
        <f>(C359+C361)/2</f>
        <v>5.585</v>
      </c>
      <c r="D360"/>
      <c r="E360"/>
      <c r="F360"/>
      <c r="G360"/>
      <c r="H360" s="405">
        <f>(H359+H361)/2</f>
        <v>6.93</v>
      </c>
      <c r="I360" s="405">
        <f t="shared" si="604"/>
        <v>1.7766748046875001</v>
      </c>
      <c r="J360"/>
      <c r="K360"/>
      <c r="L360"/>
      <c r="M360"/>
      <c r="N360" s="451">
        <f t="shared" ref="N360" si="625">(N359+N361)/2</f>
        <v>27.5</v>
      </c>
      <c r="O360"/>
      <c r="P360"/>
      <c r="Q360"/>
      <c r="R360" s="451">
        <f t="shared" ref="R360" si="626">(R359+R361)/2</f>
        <v>0</v>
      </c>
      <c r="S360" s="407">
        <f>(S359+S361)/2</f>
        <v>0.53600000000000003</v>
      </c>
      <c r="T360"/>
      <c r="U360"/>
      <c r="V360" s="407">
        <f t="shared" ref="V360:W360" si="627">(V359+V361)/2</f>
        <v>8.5500000000000007E-2</v>
      </c>
      <c r="W360" s="407">
        <f t="shared" si="627"/>
        <v>0.41049999999999998</v>
      </c>
      <c r="X360"/>
      <c r="Y360"/>
      <c r="Z360"/>
      <c r="AA360"/>
      <c r="AB360"/>
      <c r="AC360" s="405">
        <f t="shared" ref="AC360" si="628">(AC359+AC361)/2</f>
        <v>27.45</v>
      </c>
      <c r="AD360"/>
      <c r="AE360"/>
      <c r="AF360"/>
      <c r="AG360"/>
      <c r="AH360" s="406">
        <f t="shared" ref="AH360" si="629">(AH359+AH361)/2</f>
        <v>54.9</v>
      </c>
      <c r="AI360"/>
      <c r="AJ360" s="406">
        <f t="shared" ref="AJ360" si="630">(AJ359+AJ361)/2</f>
        <v>24.200000000000003</v>
      </c>
      <c r="AK360"/>
      <c r="AL360" s="406">
        <f t="shared" ref="AL360:AM360" si="631">(AL359+AL361)/2</f>
        <v>6.3000000000000007</v>
      </c>
      <c r="AM360" s="407">
        <f t="shared" si="631"/>
        <v>2.35E-2</v>
      </c>
      <c r="AN360"/>
      <c r="AO360" s="406">
        <f t="shared" ref="AO360" si="632">(AO359+AO361)/2</f>
        <v>3.5</v>
      </c>
      <c r="AP360" s="405">
        <f t="shared" si="614"/>
        <v>82.401127929687505</v>
      </c>
      <c r="AQ360" s="407">
        <f t="shared" si="603"/>
        <v>0.90999755859375009</v>
      </c>
      <c r="AR360"/>
      <c r="AS360"/>
      <c r="AT360"/>
      <c r="AU360"/>
      <c r="AV360" s="345">
        <f>SUM(AV358+AV359)/2</f>
        <v>15.961499999999999</v>
      </c>
      <c r="AW360" s="345">
        <f>SUM(AW358+AW359)/2</f>
        <v>14.4085</v>
      </c>
      <c r="AX360"/>
      <c r="AY360"/>
      <c r="AZ360"/>
      <c r="BA360"/>
      <c r="BB360"/>
      <c r="BC360"/>
      <c r="BD360" s="405">
        <f>(BD359+BD361)/2</f>
        <v>29.454999999999998</v>
      </c>
      <c r="BE360" s="405">
        <f>(BE359+BE361)/2</f>
        <v>6.55</v>
      </c>
      <c r="BF360" s="405">
        <f>(BF359+BF361)/2</f>
        <v>6.5</v>
      </c>
    </row>
    <row r="361" spans="1:58" x14ac:dyDescent="0.25">
      <c r="A361" s="232">
        <v>40171</v>
      </c>
      <c r="B361" s="344">
        <v>6.22</v>
      </c>
      <c r="C361" s="466">
        <v>5.58</v>
      </c>
      <c r="D361"/>
      <c r="E361"/>
      <c r="F361"/>
      <c r="G361"/>
      <c r="H361" s="344">
        <v>6.79</v>
      </c>
      <c r="I361" s="405">
        <f t="shared" si="604"/>
        <v>1.77666259765625</v>
      </c>
      <c r="J361"/>
      <c r="K361"/>
      <c r="L361"/>
      <c r="M361"/>
      <c r="N361" s="346">
        <v>29</v>
      </c>
      <c r="O361"/>
      <c r="P361"/>
      <c r="Q361"/>
      <c r="R361" s="346">
        <v>0</v>
      </c>
      <c r="S361" s="345">
        <v>0.53500000000000003</v>
      </c>
      <c r="T361"/>
      <c r="U361"/>
      <c r="V361" s="345">
        <v>0.115</v>
      </c>
      <c r="W361" s="345">
        <v>0.47399999999999998</v>
      </c>
      <c r="X361"/>
      <c r="Y361"/>
      <c r="Z361"/>
      <c r="AA361"/>
      <c r="AB361"/>
      <c r="AC361" s="344">
        <v>28.5</v>
      </c>
      <c r="AD361"/>
      <c r="AE361"/>
      <c r="AF361"/>
      <c r="AG361"/>
      <c r="AH361" s="347">
        <v>57</v>
      </c>
      <c r="AI361"/>
      <c r="AJ361" s="347">
        <v>24.6</v>
      </c>
      <c r="AK361"/>
      <c r="AL361" s="347">
        <v>6.2</v>
      </c>
      <c r="AM361" s="345">
        <v>2.3E-2</v>
      </c>
      <c r="AN361"/>
      <c r="AO361" s="347">
        <v>3.6</v>
      </c>
      <c r="AP361" s="344">
        <v>79.38</v>
      </c>
      <c r="AQ361" s="407">
        <f t="shared" si="603"/>
        <v>0.91000122070312517</v>
      </c>
      <c r="AR361"/>
      <c r="AS361"/>
      <c r="AT361"/>
      <c r="AU361"/>
      <c r="AV361" s="345">
        <v>15.221</v>
      </c>
      <c r="AW361" s="345">
        <v>13.997</v>
      </c>
      <c r="AX361"/>
      <c r="AY361"/>
      <c r="AZ361"/>
      <c r="BA361"/>
      <c r="BB361"/>
      <c r="BC361"/>
      <c r="BD361" s="344">
        <v>28.57</v>
      </c>
      <c r="BE361" s="344">
        <v>6.5</v>
      </c>
      <c r="BF361" s="344">
        <v>6.5</v>
      </c>
    </row>
    <row r="362" spans="1:58" x14ac:dyDescent="0.25">
      <c r="A362" s="232">
        <v>40172</v>
      </c>
      <c r="B362" s="344">
        <v>6.22</v>
      </c>
      <c r="C362" s="345">
        <v>5.54</v>
      </c>
      <c r="D362"/>
      <c r="E362"/>
      <c r="F362"/>
      <c r="G362"/>
      <c r="H362" s="344">
        <v>6.72</v>
      </c>
      <c r="I362" s="405">
        <f t="shared" si="604"/>
        <v>1.7766687011718751</v>
      </c>
      <c r="J362"/>
      <c r="K362"/>
      <c r="L362"/>
      <c r="M362"/>
      <c r="N362" s="346">
        <v>28</v>
      </c>
      <c r="O362"/>
      <c r="P362"/>
      <c r="Q362"/>
      <c r="R362" s="346">
        <v>0</v>
      </c>
      <c r="S362" s="345">
        <v>0.53700000000000003</v>
      </c>
      <c r="T362"/>
      <c r="U362"/>
      <c r="V362" s="345">
        <v>5.6000000000000001E-2</v>
      </c>
      <c r="W362" s="345">
        <v>0.34699999999999998</v>
      </c>
      <c r="X362"/>
      <c r="Y362"/>
      <c r="Z362"/>
      <c r="AA362"/>
      <c r="AB362"/>
      <c r="AC362" s="344">
        <v>29.1</v>
      </c>
      <c r="AD362"/>
      <c r="AE362"/>
      <c r="AF362"/>
      <c r="AG362"/>
      <c r="AH362" s="347">
        <v>58.2</v>
      </c>
      <c r="AI362"/>
      <c r="AJ362" s="347">
        <v>24.9</v>
      </c>
      <c r="AK362"/>
      <c r="AL362" s="347">
        <v>6.1</v>
      </c>
      <c r="AM362" s="345">
        <v>1.7999999999999999E-2</v>
      </c>
      <c r="AN362"/>
      <c r="AO362" s="347">
        <v>3.7</v>
      </c>
      <c r="AP362" s="344">
        <v>97.02</v>
      </c>
      <c r="AQ362" s="407">
        <f t="shared" si="603"/>
        <v>0.90999938964843763</v>
      </c>
      <c r="AR362"/>
      <c r="AS362"/>
      <c r="AT362"/>
      <c r="AU362"/>
      <c r="AV362" s="345">
        <v>15.852</v>
      </c>
      <c r="AW362" s="345">
        <v>14.675000000000001</v>
      </c>
      <c r="AX362"/>
      <c r="AY362"/>
      <c r="AZ362"/>
      <c r="BA362"/>
      <c r="BB362"/>
      <c r="BC362"/>
      <c r="BD362" s="344">
        <v>29.24</v>
      </c>
      <c r="BE362" s="344">
        <v>6.2</v>
      </c>
      <c r="BF362" s="344">
        <v>6.5</v>
      </c>
    </row>
    <row r="363" spans="1:58" x14ac:dyDescent="0.25">
      <c r="A363" s="232">
        <v>40173</v>
      </c>
      <c r="B363" s="344">
        <v>6.68</v>
      </c>
      <c r="C363" s="345">
        <v>5.51</v>
      </c>
      <c r="D363"/>
      <c r="E363"/>
      <c r="F363"/>
      <c r="G363"/>
      <c r="H363" s="344">
        <v>6.74</v>
      </c>
      <c r="I363" s="405">
        <f t="shared" si="604"/>
        <v>1.7766656494140625</v>
      </c>
      <c r="J363"/>
      <c r="K363"/>
      <c r="L363"/>
      <c r="M363"/>
      <c r="N363" s="346">
        <v>31</v>
      </c>
      <c r="O363"/>
      <c r="P363"/>
      <c r="Q363"/>
      <c r="R363" s="346">
        <v>0</v>
      </c>
      <c r="S363" s="345">
        <v>0.54300000000000004</v>
      </c>
      <c r="T363"/>
      <c r="U363"/>
      <c r="V363" s="345">
        <v>0.20899999999999999</v>
      </c>
      <c r="W363" s="345">
        <v>0.50600000000000001</v>
      </c>
      <c r="X363"/>
      <c r="Y363"/>
      <c r="Z363"/>
      <c r="AA363"/>
      <c r="AB363"/>
      <c r="AC363" s="344">
        <v>30.1</v>
      </c>
      <c r="AD363"/>
      <c r="AE363"/>
      <c r="AF363"/>
      <c r="AG363"/>
      <c r="AH363" s="347">
        <v>60.2</v>
      </c>
      <c r="AI363"/>
      <c r="AJ363" s="347">
        <v>22</v>
      </c>
      <c r="AK363"/>
      <c r="AL363" s="347">
        <v>5.8</v>
      </c>
      <c r="AM363" s="345">
        <v>2.1000000000000001E-2</v>
      </c>
      <c r="AN363"/>
      <c r="AO363" s="347">
        <v>3.9</v>
      </c>
      <c r="AP363" s="344">
        <v>70.56</v>
      </c>
      <c r="AQ363" s="407">
        <f t="shared" si="603"/>
        <v>0.91000030517578145</v>
      </c>
      <c r="AR363"/>
      <c r="AS363"/>
      <c r="AT363"/>
      <c r="AU363"/>
      <c r="AV363" s="345">
        <v>15.307</v>
      </c>
      <c r="AW363" s="345">
        <v>14.042</v>
      </c>
      <c r="AX363"/>
      <c r="AY363"/>
      <c r="AZ363"/>
      <c r="BA363"/>
      <c r="BB363"/>
      <c r="BC363"/>
      <c r="BD363" s="344">
        <v>29.57</v>
      </c>
      <c r="BE363" s="344">
        <v>6.2</v>
      </c>
      <c r="BF363" s="344">
        <v>6.6</v>
      </c>
    </row>
    <row r="364" spans="1:58" x14ac:dyDescent="0.25">
      <c r="A364" s="232">
        <v>40174</v>
      </c>
      <c r="B364" s="344">
        <v>6.59</v>
      </c>
      <c r="C364" s="345">
        <v>5.84</v>
      </c>
      <c r="D364"/>
      <c r="E364"/>
      <c r="F364"/>
      <c r="G364"/>
      <c r="H364" s="344">
        <v>6.5</v>
      </c>
      <c r="I364" s="405">
        <f t="shared" si="604"/>
        <v>1.7766671752929688</v>
      </c>
      <c r="J364"/>
      <c r="K364"/>
      <c r="L364"/>
      <c r="M364"/>
      <c r="N364" s="346">
        <v>29</v>
      </c>
      <c r="O364"/>
      <c r="P364"/>
      <c r="Q364"/>
      <c r="R364" s="346">
        <v>0</v>
      </c>
      <c r="S364" s="345">
        <v>0.53400000000000003</v>
      </c>
      <c r="T364"/>
      <c r="U364"/>
      <c r="V364" s="345">
        <v>9.7000000000000003E-2</v>
      </c>
      <c r="W364" s="345">
        <v>0.33300000000000002</v>
      </c>
      <c r="X364"/>
      <c r="Y364"/>
      <c r="Z364"/>
      <c r="AA364"/>
      <c r="AB364"/>
      <c r="AC364" s="344">
        <v>29</v>
      </c>
      <c r="AD364"/>
      <c r="AE364"/>
      <c r="AF364"/>
      <c r="AG364"/>
      <c r="AH364" s="347">
        <v>58</v>
      </c>
      <c r="AI364"/>
      <c r="AJ364" s="347">
        <v>21.9</v>
      </c>
      <c r="AK364"/>
      <c r="AL364" s="347">
        <v>6.1</v>
      </c>
      <c r="AM364" s="345">
        <v>2.1999999999999999E-2</v>
      </c>
      <c r="AN364"/>
      <c r="AO364" s="347">
        <v>3.8</v>
      </c>
      <c r="AP364" s="405">
        <f>(AP362+AP363)/2</f>
        <v>83.789999999999992</v>
      </c>
      <c r="AQ364" s="407">
        <f t="shared" si="603"/>
        <v>0.9099998474121096</v>
      </c>
      <c r="AR364"/>
      <c r="AS364"/>
      <c r="AT364"/>
      <c r="AU364"/>
      <c r="AV364" s="345">
        <v>14.536</v>
      </c>
      <c r="AW364" s="345">
        <v>13.242000000000001</v>
      </c>
      <c r="AX364"/>
      <c r="AY364"/>
      <c r="AZ364"/>
      <c r="BA364"/>
      <c r="BB364"/>
      <c r="BC364"/>
      <c r="BD364" s="344">
        <v>30.28</v>
      </c>
      <c r="BE364" s="344">
        <v>5.9</v>
      </c>
      <c r="BF364" s="344">
        <v>7</v>
      </c>
    </row>
    <row r="365" spans="1:58" x14ac:dyDescent="0.25">
      <c r="A365" s="232">
        <v>40175</v>
      </c>
      <c r="B365" s="405">
        <f t="shared" ref="B365" si="633">(B364+B366)/2</f>
        <v>6.38</v>
      </c>
      <c r="C365" s="407">
        <f>(C364+C366)/2</f>
        <v>5.76</v>
      </c>
      <c r="D365"/>
      <c r="E365"/>
      <c r="F365"/>
      <c r="G365"/>
      <c r="H365" s="405">
        <f>(H364+H366)/2</f>
        <v>6.7149999999999999</v>
      </c>
      <c r="I365" s="405">
        <f t="shared" si="604"/>
        <v>1.7766664123535156</v>
      </c>
      <c r="J365"/>
      <c r="K365"/>
      <c r="L365"/>
      <c r="M365"/>
      <c r="N365" s="451">
        <f t="shared" ref="N365" si="634">(N364+N366)/2</f>
        <v>29.5</v>
      </c>
      <c r="O365"/>
      <c r="P365"/>
      <c r="Q365"/>
      <c r="R365" s="451">
        <f t="shared" ref="R365" si="635">(R364+R366)/2</f>
        <v>0</v>
      </c>
      <c r="S365" s="407">
        <f>(S363+S364)/2</f>
        <v>0.53849999999999998</v>
      </c>
      <c r="T365"/>
      <c r="U365"/>
      <c r="V365" s="407">
        <f t="shared" ref="V365:W365" si="636">(V364+V366)/2</f>
        <v>0.08</v>
      </c>
      <c r="W365" s="407">
        <f t="shared" si="636"/>
        <v>0.35350000000000004</v>
      </c>
      <c r="X365"/>
      <c r="Y365"/>
      <c r="Z365"/>
      <c r="AA365"/>
      <c r="AB365"/>
      <c r="AC365" s="405">
        <f t="shared" ref="AC365" si="637">(AC364+AC366)/2</f>
        <v>29.6</v>
      </c>
      <c r="AD365"/>
      <c r="AE365"/>
      <c r="AF365"/>
      <c r="AG365"/>
      <c r="AH365" s="406">
        <f t="shared" ref="AH365" si="638">(AH364+AH366)/2</f>
        <v>59.2</v>
      </c>
      <c r="AI365"/>
      <c r="AJ365" s="406">
        <f t="shared" ref="AJ365" si="639">(AJ364+AJ366)/2</f>
        <v>22.049999999999997</v>
      </c>
      <c r="AK365"/>
      <c r="AL365" s="406">
        <f t="shared" ref="AL365:AM365" si="640">(AL364+AL366)/2</f>
        <v>6.25</v>
      </c>
      <c r="AM365" s="407">
        <f t="shared" si="640"/>
        <v>2.5500000000000002E-2</v>
      </c>
      <c r="AN365"/>
      <c r="AO365" s="406">
        <f t="shared" ref="AO365" si="641">(AO364+AO366)/2</f>
        <v>3.8499999999999996</v>
      </c>
      <c r="AP365" s="405">
        <f>(AP363+AP364)/2</f>
        <v>77.174999999999997</v>
      </c>
      <c r="AQ365" s="407">
        <f t="shared" si="603"/>
        <v>0.91000007629394553</v>
      </c>
      <c r="AR365"/>
      <c r="AS365"/>
      <c r="AT365"/>
      <c r="AU365"/>
      <c r="AV365" s="469">
        <f>SUM(AV363+AV364)/2</f>
        <v>14.9215</v>
      </c>
      <c r="AW365" s="469">
        <f>SUM(AW363+AW364)/2</f>
        <v>13.641999999999999</v>
      </c>
      <c r="AX365"/>
      <c r="AY365"/>
      <c r="AZ365"/>
      <c r="BA365"/>
      <c r="BB365"/>
      <c r="BC365"/>
      <c r="BD365" s="405">
        <f>(BD364+BD366)/2</f>
        <v>31.79</v>
      </c>
      <c r="BE365" s="405">
        <f>(BE364+BE366)/2</f>
        <v>5.9</v>
      </c>
      <c r="BF365" s="405">
        <f>(BF364+BF366)/2</f>
        <v>7</v>
      </c>
    </row>
    <row r="366" spans="1:58" x14ac:dyDescent="0.25">
      <c r="A366" s="232">
        <v>40176</v>
      </c>
      <c r="B366" s="344">
        <v>6.17</v>
      </c>
      <c r="C366" s="345">
        <v>5.68</v>
      </c>
      <c r="D366"/>
      <c r="E366"/>
      <c r="F366"/>
      <c r="G366"/>
      <c r="H366" s="344">
        <v>6.93</v>
      </c>
      <c r="I366" s="405">
        <f t="shared" si="604"/>
        <v>1.7766667938232423</v>
      </c>
      <c r="J366"/>
      <c r="K366"/>
      <c r="L366"/>
      <c r="M366"/>
      <c r="N366" s="346">
        <v>30</v>
      </c>
      <c r="O366"/>
      <c r="P366"/>
      <c r="Q366"/>
      <c r="R366" s="346">
        <v>0</v>
      </c>
      <c r="S366" s="407">
        <f>(S364+S365)/2</f>
        <v>0.53625</v>
      </c>
      <c r="T366"/>
      <c r="U366"/>
      <c r="V366" s="345">
        <v>6.3E-2</v>
      </c>
      <c r="W366" s="345">
        <v>0.374</v>
      </c>
      <c r="X366"/>
      <c r="Y366"/>
      <c r="Z366"/>
      <c r="AA366"/>
      <c r="AB366"/>
      <c r="AC366" s="344">
        <v>30.2</v>
      </c>
      <c r="AD366"/>
      <c r="AE366"/>
      <c r="AF366"/>
      <c r="AG366"/>
      <c r="AH366" s="347">
        <v>60.4</v>
      </c>
      <c r="AI366"/>
      <c r="AJ366" s="347">
        <v>22.2</v>
      </c>
      <c r="AK366"/>
      <c r="AL366" s="347">
        <v>6.4</v>
      </c>
      <c r="AM366" s="345">
        <v>2.9000000000000001E-2</v>
      </c>
      <c r="AN366"/>
      <c r="AO366" s="347">
        <v>3.9</v>
      </c>
      <c r="AP366" s="344">
        <v>79.38</v>
      </c>
      <c r="AQ366" s="407">
        <f t="shared" si="603"/>
        <v>0.90999996185302756</v>
      </c>
      <c r="AR366"/>
      <c r="AS366"/>
      <c r="AT366"/>
      <c r="AU366"/>
      <c r="AV366" s="345">
        <v>15.384</v>
      </c>
      <c r="AW366" s="345">
        <v>13.189</v>
      </c>
      <c r="AX366"/>
      <c r="AY366"/>
      <c r="AZ366"/>
      <c r="BA366"/>
      <c r="BB366"/>
      <c r="BC366"/>
      <c r="BD366" s="344">
        <v>33.299999999999997</v>
      </c>
      <c r="BE366" s="344">
        <v>5.9</v>
      </c>
      <c r="BF366" s="344">
        <v>7</v>
      </c>
    </row>
    <row r="367" spans="1:58" x14ac:dyDescent="0.25">
      <c r="A367" s="232">
        <v>40177</v>
      </c>
      <c r="B367" s="344">
        <v>6.47</v>
      </c>
      <c r="C367" s="345">
        <v>5.55</v>
      </c>
      <c r="D367"/>
      <c r="E367"/>
      <c r="F367"/>
      <c r="G367"/>
      <c r="H367" s="344">
        <v>6.66</v>
      </c>
      <c r="I367" s="405">
        <f t="shared" si="604"/>
        <v>1.7766666030883789</v>
      </c>
      <c r="J367"/>
      <c r="K367"/>
      <c r="L367"/>
      <c r="M367"/>
      <c r="N367" s="346">
        <v>31</v>
      </c>
      <c r="O367"/>
      <c r="P367"/>
      <c r="Q367"/>
      <c r="R367" s="346">
        <v>0</v>
      </c>
      <c r="S367" s="345">
        <v>0.53300000000000003</v>
      </c>
      <c r="T367"/>
      <c r="U367"/>
      <c r="V367" s="345">
        <v>6.7000000000000004E-2</v>
      </c>
      <c r="W367" s="345">
        <v>0.29199999999999998</v>
      </c>
      <c r="X367"/>
      <c r="Y367"/>
      <c r="Z367"/>
      <c r="AA367"/>
      <c r="AB367"/>
      <c r="AC367" s="344">
        <v>29.7</v>
      </c>
      <c r="AD367"/>
      <c r="AE367"/>
      <c r="AF367"/>
      <c r="AG367"/>
      <c r="AH367" s="347">
        <v>59.4</v>
      </c>
      <c r="AI367"/>
      <c r="AJ367" s="347">
        <v>21.9</v>
      </c>
      <c r="AK367"/>
      <c r="AL367" s="347">
        <v>6.2</v>
      </c>
      <c r="AM367" s="345">
        <v>3.6999999999999998E-2</v>
      </c>
      <c r="AN367"/>
      <c r="AO367" s="347">
        <v>3.8</v>
      </c>
      <c r="AP367" s="405">
        <f>(AP365+AP366)/2</f>
        <v>78.277500000000003</v>
      </c>
      <c r="AQ367" s="407">
        <f t="shared" si="603"/>
        <v>0.91000001907348649</v>
      </c>
      <c r="AR367"/>
      <c r="AS367"/>
      <c r="AT367"/>
      <c r="AU367"/>
      <c r="AV367" s="345">
        <v>15.047000000000001</v>
      </c>
      <c r="AW367" s="345">
        <v>14.221</v>
      </c>
      <c r="AX367"/>
      <c r="AY367"/>
      <c r="AZ367"/>
      <c r="BA367"/>
      <c r="BB367"/>
      <c r="BC367"/>
      <c r="BD367" s="344">
        <v>30.09</v>
      </c>
      <c r="BE367" s="344">
        <v>5.9</v>
      </c>
      <c r="BF367" s="344">
        <v>7</v>
      </c>
    </row>
    <row r="368" spans="1:58" x14ac:dyDescent="0.25">
      <c r="A368" s="232">
        <v>40178</v>
      </c>
      <c r="B368" s="344">
        <v>6.48</v>
      </c>
      <c r="C368" s="466">
        <v>5.49</v>
      </c>
      <c r="D368"/>
      <c r="E368"/>
      <c r="F368"/>
      <c r="G368"/>
      <c r="H368" s="344">
        <v>7.74</v>
      </c>
      <c r="I368" s="405">
        <f t="shared" si="604"/>
        <v>1.7766666984558106</v>
      </c>
      <c r="J368"/>
      <c r="K368"/>
      <c r="L368"/>
      <c r="M368"/>
      <c r="N368" s="346">
        <v>30</v>
      </c>
      <c r="O368"/>
      <c r="P368"/>
      <c r="Q368"/>
      <c r="R368" s="346">
        <v>0</v>
      </c>
      <c r="S368" s="345">
        <v>0.52600000000000002</v>
      </c>
      <c r="T368"/>
      <c r="U368"/>
      <c r="V368" s="345">
        <v>7.8E-2</v>
      </c>
      <c r="W368" s="345">
        <v>0.86799999999999999</v>
      </c>
      <c r="X368"/>
      <c r="Y368"/>
      <c r="Z368"/>
      <c r="AA368"/>
      <c r="AB368"/>
      <c r="AC368" s="344">
        <v>30.6</v>
      </c>
      <c r="AD368"/>
      <c r="AE368"/>
      <c r="AF368"/>
      <c r="AG368"/>
      <c r="AH368" s="347">
        <v>61.2</v>
      </c>
      <c r="AI368"/>
      <c r="AJ368" s="347">
        <v>25.3</v>
      </c>
      <c r="AK368"/>
      <c r="AL368" s="347">
        <v>6</v>
      </c>
      <c r="AM368" s="345">
        <v>4.1000000000000002E-2</v>
      </c>
      <c r="AN368"/>
      <c r="AO368" s="347">
        <v>3.2</v>
      </c>
      <c r="AP368" s="405">
        <f>(AP366+AP367)/2</f>
        <v>78.828749999999999</v>
      </c>
      <c r="AQ368" s="407">
        <f t="shared" si="603"/>
        <v>0.90999999046325697</v>
      </c>
      <c r="AR368"/>
      <c r="AS368"/>
      <c r="AT368"/>
      <c r="AU368"/>
      <c r="AV368" s="345">
        <v>14.888999999999999</v>
      </c>
      <c r="AW368" s="345">
        <v>10.486000000000001</v>
      </c>
      <c r="AX368"/>
      <c r="AY368"/>
      <c r="AZ368"/>
      <c r="BA368"/>
      <c r="BB368"/>
      <c r="BC368"/>
      <c r="BD368" s="344">
        <v>29.81</v>
      </c>
      <c r="BE368" s="344">
        <v>5.9</v>
      </c>
      <c r="BF368" s="344">
        <v>7</v>
      </c>
    </row>
    <row r="369" spans="2:58" ht="15.75" thickBot="1" x14ac:dyDescent="0.3">
      <c r="B369" s="362">
        <v>6.85</v>
      </c>
      <c r="C369" s="365">
        <v>5.76</v>
      </c>
      <c r="D369"/>
      <c r="E369"/>
      <c r="F369"/>
      <c r="G369"/>
      <c r="H369" s="362">
        <v>6.97</v>
      </c>
      <c r="I369" s="405">
        <f t="shared" si="604"/>
        <v>1.7766666507720947</v>
      </c>
      <c r="J369"/>
      <c r="K369"/>
      <c r="L369"/>
      <c r="M369"/>
      <c r="N369" s="366">
        <v>37</v>
      </c>
      <c r="O369"/>
      <c r="P369"/>
      <c r="Q369"/>
      <c r="R369" s="366">
        <v>0</v>
      </c>
      <c r="S369" s="365">
        <v>0.61299999999999999</v>
      </c>
      <c r="T369"/>
      <c r="U369"/>
      <c r="V369" s="365">
        <v>0.13700000000000001</v>
      </c>
      <c r="W369" s="365">
        <v>0.61099999999999999</v>
      </c>
      <c r="X369"/>
      <c r="Y369"/>
      <c r="Z369"/>
      <c r="AA369"/>
      <c r="AB369"/>
      <c r="AC369" s="362">
        <v>30.3</v>
      </c>
      <c r="AD369"/>
      <c r="AE369"/>
      <c r="AF369"/>
      <c r="AG369"/>
      <c r="AH369" s="367">
        <v>60.7</v>
      </c>
      <c r="AI369"/>
      <c r="AJ369" s="367">
        <v>22.6</v>
      </c>
      <c r="AK369"/>
      <c r="AL369" s="367">
        <v>6.8</v>
      </c>
      <c r="AM369" s="365">
        <v>5.0000000000000001E-3</v>
      </c>
      <c r="AN369"/>
      <c r="AO369" s="367">
        <v>3.4</v>
      </c>
      <c r="AP369" s="418">
        <f>(AP367+AP368)/2</f>
        <v>78.553124999999994</v>
      </c>
      <c r="AQ369" s="448">
        <f t="shared" si="603"/>
        <v>0.91000000476837173</v>
      </c>
      <c r="AR369"/>
      <c r="AS369"/>
      <c r="AT369"/>
      <c r="AU369"/>
      <c r="AV369" s="365">
        <v>14.587</v>
      </c>
      <c r="AW369" s="365">
        <v>13.292999999999999</v>
      </c>
      <c r="AX369"/>
      <c r="AY369"/>
      <c r="AZ369"/>
      <c r="BA369"/>
      <c r="BB369"/>
      <c r="BC369"/>
      <c r="BD369" s="362">
        <v>29.57</v>
      </c>
      <c r="BE369" s="362">
        <v>5.9</v>
      </c>
      <c r="BF369" s="362">
        <v>7</v>
      </c>
    </row>
    <row r="370" spans="2:58" x14ac:dyDescent="0.25">
      <c r="B370"/>
      <c r="C370"/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</row>
    <row r="371" spans="2:58" x14ac:dyDescent="0.25">
      <c r="B371"/>
      <c r="C371"/>
      <c r="D371"/>
      <c r="E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</row>
    <row r="372" spans="2:58" x14ac:dyDescent="0.25">
      <c r="B372"/>
      <c r="C372"/>
      <c r="D372"/>
      <c r="E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</row>
  </sheetData>
  <mergeCells count="14">
    <mergeCell ref="AZ2:BB2"/>
    <mergeCell ref="BC2:BF2"/>
    <mergeCell ref="AI2:AJ2"/>
    <mergeCell ref="AK2:AL2"/>
    <mergeCell ref="AN2:AO2"/>
    <mergeCell ref="AR2:AS2"/>
    <mergeCell ref="AT2:AU2"/>
    <mergeCell ref="AV2:AY2"/>
    <mergeCell ref="B2:H2"/>
    <mergeCell ref="I2:L2"/>
    <mergeCell ref="M2:R2"/>
    <mergeCell ref="S2:X2"/>
    <mergeCell ref="Y2:AC2"/>
    <mergeCell ref="AD2:AH2"/>
  </mergeCells>
  <pageMargins left="0.7" right="0.7" top="0.75" bottom="0.75" header="0.3" footer="0.3"/>
  <pageSetup orientation="portrait" horizontalDpi="1200" verticalDpi="120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BF58D9-7495-4C11-82CA-1F8D996ED26C}">
  <sheetPr codeName="Sheet6"/>
  <dimension ref="A1:BO467"/>
  <sheetViews>
    <sheetView zoomScale="70" zoomScaleNormal="70" workbookViewId="0">
      <selection activeCell="AA56" sqref="AA56"/>
    </sheetView>
  </sheetViews>
  <sheetFormatPr defaultRowHeight="15" x14ac:dyDescent="0.25"/>
  <cols>
    <col min="1" max="1" width="29.7109375" customWidth="1"/>
    <col min="2" max="2" width="5.85546875" customWidth="1"/>
    <col min="3" max="3" width="5.140625" customWidth="1"/>
    <col min="60" max="60" width="11.85546875" customWidth="1"/>
  </cols>
  <sheetData>
    <row r="1" spans="1:67" x14ac:dyDescent="0.25">
      <c r="A1" t="s">
        <v>0</v>
      </c>
    </row>
    <row r="2" spans="1:67" x14ac:dyDescent="0.25">
      <c r="D2" t="s">
        <v>1</v>
      </c>
      <c r="K2" t="s">
        <v>2</v>
      </c>
      <c r="O2" t="s">
        <v>3</v>
      </c>
      <c r="U2" t="s">
        <v>4</v>
      </c>
      <c r="AA2" t="s">
        <v>5</v>
      </c>
      <c r="AF2" t="s">
        <v>6</v>
      </c>
      <c r="AK2" t="s">
        <v>7</v>
      </c>
      <c r="AM2" t="s">
        <v>8</v>
      </c>
      <c r="AO2" t="s">
        <v>9</v>
      </c>
      <c r="AP2" t="s">
        <v>10</v>
      </c>
      <c r="AR2" t="s">
        <v>11</v>
      </c>
      <c r="AS2" t="s">
        <v>12</v>
      </c>
      <c r="AU2" t="s">
        <v>13</v>
      </c>
      <c r="AW2" t="s">
        <v>14</v>
      </c>
      <c r="BA2" t="s">
        <v>15</v>
      </c>
      <c r="BD2" t="s">
        <v>16</v>
      </c>
      <c r="BO2" t="s">
        <v>17</v>
      </c>
    </row>
    <row r="3" spans="1:67" x14ac:dyDescent="0.25">
      <c r="A3" t="s">
        <v>18</v>
      </c>
      <c r="D3" t="s">
        <v>19</v>
      </c>
      <c r="E3" t="s">
        <v>20</v>
      </c>
      <c r="F3" t="s">
        <v>21</v>
      </c>
      <c r="G3" t="s">
        <v>22</v>
      </c>
      <c r="H3" t="s">
        <v>23</v>
      </c>
      <c r="I3" t="s">
        <v>24</v>
      </c>
      <c r="J3" t="s">
        <v>25</v>
      </c>
      <c r="K3" t="s">
        <v>26</v>
      </c>
      <c r="L3" t="s">
        <v>27</v>
      </c>
      <c r="M3" t="s">
        <v>28</v>
      </c>
      <c r="N3" t="s">
        <v>29</v>
      </c>
      <c r="O3" t="s">
        <v>30</v>
      </c>
      <c r="P3" t="s">
        <v>31</v>
      </c>
      <c r="Q3" t="s">
        <v>32</v>
      </c>
      <c r="R3" t="s">
        <v>33</v>
      </c>
      <c r="S3" t="s">
        <v>34</v>
      </c>
      <c r="T3" t="s">
        <v>35</v>
      </c>
      <c r="U3" t="s">
        <v>19</v>
      </c>
      <c r="V3" t="s">
        <v>36</v>
      </c>
      <c r="W3" t="s">
        <v>22</v>
      </c>
      <c r="X3" t="s">
        <v>23</v>
      </c>
      <c r="Y3" t="s">
        <v>25</v>
      </c>
      <c r="Z3" t="s">
        <v>24</v>
      </c>
      <c r="AA3" t="s">
        <v>19</v>
      </c>
      <c r="AB3" t="s">
        <v>20</v>
      </c>
      <c r="AC3" t="s">
        <v>22</v>
      </c>
      <c r="AD3" t="s">
        <v>23</v>
      </c>
      <c r="AE3" t="s">
        <v>25</v>
      </c>
      <c r="AF3" t="s">
        <v>19</v>
      </c>
      <c r="AG3" t="s">
        <v>20</v>
      </c>
      <c r="AH3" t="s">
        <v>22</v>
      </c>
      <c r="AI3" t="s">
        <v>23</v>
      </c>
      <c r="AJ3" t="s">
        <v>25</v>
      </c>
      <c r="AK3" t="s">
        <v>19</v>
      </c>
      <c r="AL3" t="s">
        <v>25</v>
      </c>
      <c r="AM3" t="s">
        <v>19</v>
      </c>
      <c r="AN3" t="s">
        <v>25</v>
      </c>
      <c r="AO3" t="s">
        <v>37</v>
      </c>
      <c r="AP3" t="s">
        <v>19</v>
      </c>
      <c r="AQ3" t="s">
        <v>25</v>
      </c>
      <c r="AS3" t="s">
        <v>19</v>
      </c>
      <c r="AT3" t="s">
        <v>23</v>
      </c>
      <c r="AU3" t="s">
        <v>19</v>
      </c>
      <c r="AV3" t="s">
        <v>23</v>
      </c>
      <c r="AW3" t="s">
        <v>19</v>
      </c>
      <c r="AX3" t="s">
        <v>25</v>
      </c>
      <c r="AY3" t="s">
        <v>23</v>
      </c>
      <c r="AZ3" t="s">
        <v>38</v>
      </c>
      <c r="BA3" t="s">
        <v>39</v>
      </c>
      <c r="BB3" t="s">
        <v>40</v>
      </c>
      <c r="BC3" t="s">
        <v>41</v>
      </c>
      <c r="BD3" t="s">
        <v>2</v>
      </c>
      <c r="BE3" t="s">
        <v>42</v>
      </c>
      <c r="BF3" t="s">
        <v>43</v>
      </c>
      <c r="BG3" t="s">
        <v>44</v>
      </c>
      <c r="BH3" t="s">
        <v>18</v>
      </c>
      <c r="BO3" t="s">
        <v>45</v>
      </c>
    </row>
    <row r="4" spans="1:67" x14ac:dyDescent="0.25">
      <c r="A4" s="1">
        <v>44927</v>
      </c>
      <c r="B4" s="1"/>
      <c r="C4" s="1"/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  <c r="AI4" s="2">
        <v>0</v>
      </c>
      <c r="AJ4" s="2">
        <v>0</v>
      </c>
      <c r="AK4" s="2" t="s">
        <v>66</v>
      </c>
      <c r="AL4" s="2" t="s">
        <v>66</v>
      </c>
      <c r="AM4" s="2">
        <v>0</v>
      </c>
      <c r="AN4" s="2">
        <v>0</v>
      </c>
      <c r="AO4" s="2">
        <v>0</v>
      </c>
      <c r="AP4" s="2">
        <v>0</v>
      </c>
      <c r="AQ4" s="2">
        <v>0</v>
      </c>
      <c r="AR4" s="2">
        <v>0.91204198152812799</v>
      </c>
      <c r="AS4" s="2">
        <v>0</v>
      </c>
      <c r="AT4" s="2">
        <v>0</v>
      </c>
      <c r="AU4" s="2">
        <v>0</v>
      </c>
      <c r="AV4" s="2">
        <v>0</v>
      </c>
      <c r="AW4" s="2">
        <v>13.09</v>
      </c>
      <c r="AX4" s="2">
        <v>11.91</v>
      </c>
      <c r="AY4" s="2">
        <v>12.84</v>
      </c>
      <c r="AZ4" s="2">
        <v>0.92</v>
      </c>
      <c r="BA4" s="2">
        <v>1.2949999999999999</v>
      </c>
      <c r="BB4" s="2">
        <v>2.4550000000000001</v>
      </c>
      <c r="BC4" s="2">
        <v>8.4429999999999996</v>
      </c>
      <c r="BD4" s="2">
        <v>2.9420419815281278</v>
      </c>
      <c r="BE4" s="2">
        <v>0</v>
      </c>
      <c r="BF4" s="2">
        <v>0</v>
      </c>
      <c r="BG4" s="2">
        <v>0</v>
      </c>
      <c r="BH4" s="1">
        <v>44562</v>
      </c>
      <c r="BO4" t="s">
        <v>46</v>
      </c>
    </row>
    <row r="5" spans="1:67" x14ac:dyDescent="0.25">
      <c r="A5" s="1">
        <v>44928</v>
      </c>
      <c r="B5" s="1"/>
      <c r="C5" s="1"/>
      <c r="D5" s="2">
        <v>6.58</v>
      </c>
      <c r="E5" s="2">
        <v>5.21</v>
      </c>
      <c r="F5" s="2">
        <v>5.37</v>
      </c>
      <c r="G5" s="2">
        <v>5.44</v>
      </c>
      <c r="H5" s="2">
        <v>5.52</v>
      </c>
      <c r="I5" s="2">
        <v>7.09</v>
      </c>
      <c r="J5" s="2">
        <v>7.03</v>
      </c>
      <c r="K5" s="2">
        <v>1.51</v>
      </c>
      <c r="L5" s="2">
        <v>1.87</v>
      </c>
      <c r="M5" s="2">
        <v>2.06</v>
      </c>
      <c r="N5" s="2">
        <v>2.04</v>
      </c>
      <c r="O5" s="2">
        <v>53</v>
      </c>
      <c r="P5" s="2">
        <v>47</v>
      </c>
      <c r="Q5" s="2">
        <v>16</v>
      </c>
      <c r="R5" s="2">
        <v>0</v>
      </c>
      <c r="S5" s="2">
        <v>1</v>
      </c>
      <c r="T5" s="2">
        <v>0</v>
      </c>
      <c r="U5" s="2">
        <v>0.42099999999999999</v>
      </c>
      <c r="V5" s="2">
        <v>0.3</v>
      </c>
      <c r="W5" s="2">
        <v>0.73199999999999998</v>
      </c>
      <c r="X5" s="2">
        <v>0.104</v>
      </c>
      <c r="Y5" s="2">
        <v>0.30099999999999999</v>
      </c>
      <c r="Z5" s="2">
        <v>0.38</v>
      </c>
      <c r="AA5" s="2">
        <v>8.3000000000000007</v>
      </c>
      <c r="AB5" s="2">
        <v>21.2</v>
      </c>
      <c r="AC5" s="2">
        <v>19.8</v>
      </c>
      <c r="AD5" s="2">
        <v>19.600000000000001</v>
      </c>
      <c r="AE5" s="2">
        <v>25.2</v>
      </c>
      <c r="AF5" s="2">
        <v>11.5</v>
      </c>
      <c r="AG5" s="2">
        <v>35.799999999999997</v>
      </c>
      <c r="AH5" s="2">
        <v>25.5</v>
      </c>
      <c r="AI5" s="2">
        <v>25.7</v>
      </c>
      <c r="AJ5" s="2">
        <v>33.9</v>
      </c>
      <c r="AK5" s="2">
        <v>3</v>
      </c>
      <c r="AL5" s="2">
        <v>3.0999999999999996</v>
      </c>
      <c r="AM5" s="2">
        <v>3</v>
      </c>
      <c r="AN5" s="2">
        <v>5.9</v>
      </c>
      <c r="AO5" s="2">
        <v>8.9999999999999993E-3</v>
      </c>
      <c r="AP5" s="2">
        <v>6.5</v>
      </c>
      <c r="AQ5" s="2">
        <v>5.6</v>
      </c>
      <c r="AR5" s="2">
        <v>1.2245263987391652</v>
      </c>
      <c r="AS5" s="2">
        <v>50.9</v>
      </c>
      <c r="AT5" s="2">
        <v>91</v>
      </c>
      <c r="AU5" s="2">
        <v>0.29399999999999998</v>
      </c>
      <c r="AV5" s="2">
        <v>4.48E-2</v>
      </c>
      <c r="AW5" s="2">
        <v>13.6</v>
      </c>
      <c r="AX5" s="2">
        <v>12.69</v>
      </c>
      <c r="AY5" s="2">
        <v>13.65</v>
      </c>
      <c r="AZ5" s="2">
        <v>0.96</v>
      </c>
      <c r="BA5" s="2">
        <v>1.3109999999999999</v>
      </c>
      <c r="BB5" s="2">
        <v>2.4550000000000001</v>
      </c>
      <c r="BC5" s="2">
        <v>8.8689999999999998</v>
      </c>
      <c r="BD5" s="2">
        <v>3.234526398739165</v>
      </c>
      <c r="BE5" s="2">
        <v>31.6</v>
      </c>
      <c r="BF5" s="2">
        <v>5.5</v>
      </c>
      <c r="BG5" s="2">
        <v>8.9</v>
      </c>
      <c r="BH5" s="1">
        <v>44563</v>
      </c>
    </row>
    <row r="6" spans="1:67" x14ac:dyDescent="0.25">
      <c r="A6" s="1">
        <v>44929</v>
      </c>
      <c r="B6" s="1"/>
      <c r="C6" s="1"/>
      <c r="D6" s="2">
        <v>6.74</v>
      </c>
      <c r="E6" s="2">
        <v>5.39</v>
      </c>
      <c r="F6" s="2">
        <v>5.45</v>
      </c>
      <c r="G6" s="2">
        <v>5.47</v>
      </c>
      <c r="H6" s="2">
        <v>5.49</v>
      </c>
      <c r="I6" s="2">
        <v>7.31</v>
      </c>
      <c r="J6" s="2">
        <v>7.29</v>
      </c>
      <c r="K6" s="2">
        <v>1.52</v>
      </c>
      <c r="L6" s="2">
        <v>1.86</v>
      </c>
      <c r="M6" s="2">
        <v>2.11</v>
      </c>
      <c r="N6" s="2">
        <v>2.09</v>
      </c>
      <c r="O6" s="2">
        <v>53</v>
      </c>
      <c r="P6" s="2">
        <v>45</v>
      </c>
      <c r="Q6" s="2">
        <v>17</v>
      </c>
      <c r="R6" s="2">
        <v>2</v>
      </c>
      <c r="S6" s="2">
        <v>2</v>
      </c>
      <c r="T6" s="2">
        <v>0</v>
      </c>
      <c r="U6" s="2">
        <v>0.45400000000000001</v>
      </c>
      <c r="V6" s="2">
        <v>0.3</v>
      </c>
      <c r="W6" s="2">
        <v>0.78400000000000003</v>
      </c>
      <c r="X6" s="2">
        <v>0.113</v>
      </c>
      <c r="Y6" s="2">
        <v>0.30599999999999999</v>
      </c>
      <c r="Z6" s="2">
        <v>0.48699999999999999</v>
      </c>
      <c r="AA6" s="2">
        <v>8</v>
      </c>
      <c r="AB6" s="2">
        <v>20.100000000000001</v>
      </c>
      <c r="AC6" s="2">
        <v>19.600000000000001</v>
      </c>
      <c r="AD6" s="2">
        <v>19.399999999999999</v>
      </c>
      <c r="AE6" s="2">
        <v>26</v>
      </c>
      <c r="AF6" s="2">
        <v>11.3</v>
      </c>
      <c r="AG6" s="2">
        <v>32.200000000000003</v>
      </c>
      <c r="AH6" s="2">
        <v>25.3</v>
      </c>
      <c r="AI6" s="2">
        <v>25.2</v>
      </c>
      <c r="AJ6" s="2">
        <v>34.9</v>
      </c>
      <c r="AK6" s="2">
        <v>3.02</v>
      </c>
      <c r="AL6" s="2">
        <v>3.2199999999999998</v>
      </c>
      <c r="AM6" s="2">
        <v>3</v>
      </c>
      <c r="AN6" s="2">
        <v>6.1</v>
      </c>
      <c r="AO6" s="2">
        <v>1.6E-2</v>
      </c>
      <c r="AP6" s="2">
        <v>6.9</v>
      </c>
      <c r="AQ6" s="2">
        <v>5.5</v>
      </c>
      <c r="AR6" s="2">
        <v>1.0570856245090337</v>
      </c>
      <c r="AS6" s="2">
        <v>50.7</v>
      </c>
      <c r="AT6" s="2">
        <v>90.8</v>
      </c>
      <c r="AU6" s="2">
        <v>0.29420000000000002</v>
      </c>
      <c r="AV6" s="2">
        <v>4.4999999999999998E-2</v>
      </c>
      <c r="AW6" s="2">
        <v>13.6</v>
      </c>
      <c r="AX6" s="2">
        <v>12.73</v>
      </c>
      <c r="AY6" s="2">
        <v>13.59</v>
      </c>
      <c r="AZ6" s="2">
        <v>0.86</v>
      </c>
      <c r="BA6" s="2">
        <v>1.36</v>
      </c>
      <c r="BB6" s="2">
        <v>2.4849999999999999</v>
      </c>
      <c r="BC6" s="2">
        <v>9.1129999999999995</v>
      </c>
      <c r="BD6" s="2">
        <v>3.0670856245090334</v>
      </c>
      <c r="BE6" s="2">
        <v>31.86</v>
      </c>
      <c r="BF6" s="2">
        <v>5.3</v>
      </c>
      <c r="BG6" s="2">
        <v>8.9</v>
      </c>
      <c r="BH6" s="1">
        <v>44564</v>
      </c>
    </row>
    <row r="7" spans="1:67" x14ac:dyDescent="0.25">
      <c r="A7" s="1">
        <v>44930</v>
      </c>
      <c r="B7" s="1"/>
      <c r="C7" s="1"/>
      <c r="D7" s="2">
        <v>6.22</v>
      </c>
      <c r="E7" s="2">
        <v>5.42</v>
      </c>
      <c r="F7" s="2">
        <v>5.42</v>
      </c>
      <c r="G7" s="2">
        <v>5.4</v>
      </c>
      <c r="H7" s="2">
        <v>5.45</v>
      </c>
      <c r="I7" s="2">
        <v>6.95</v>
      </c>
      <c r="J7" s="2">
        <v>6.93</v>
      </c>
      <c r="K7" s="2">
        <v>1.52</v>
      </c>
      <c r="L7" s="2">
        <v>1.68</v>
      </c>
      <c r="M7" s="2">
        <v>1.59</v>
      </c>
      <c r="N7" s="2">
        <v>1.58</v>
      </c>
      <c r="O7" s="2">
        <v>51</v>
      </c>
      <c r="P7" s="2">
        <v>40</v>
      </c>
      <c r="Q7" s="2">
        <v>24</v>
      </c>
      <c r="R7" s="2">
        <v>4</v>
      </c>
      <c r="S7" s="2">
        <v>6</v>
      </c>
      <c r="T7" s="2">
        <v>0</v>
      </c>
      <c r="U7" s="2">
        <v>0.35399999999999998</v>
      </c>
      <c r="V7" s="2">
        <v>0.30099999999999999</v>
      </c>
      <c r="W7" s="2">
        <v>1.77</v>
      </c>
      <c r="X7" s="2">
        <v>9.5000000000000001E-2</v>
      </c>
      <c r="Y7" s="2">
        <v>0.93200000000000005</v>
      </c>
      <c r="Z7" s="2">
        <v>0.67400000000000004</v>
      </c>
      <c r="AA7" s="2">
        <v>8.1999999999999993</v>
      </c>
      <c r="AB7" s="2">
        <v>19.100000000000001</v>
      </c>
      <c r="AC7" s="2">
        <v>19.5</v>
      </c>
      <c r="AD7" s="2">
        <v>19.2</v>
      </c>
      <c r="AE7" s="2">
        <v>24.1</v>
      </c>
      <c r="AF7" s="2">
        <v>11.7</v>
      </c>
      <c r="AG7" s="2">
        <v>30.5</v>
      </c>
      <c r="AH7" s="2">
        <v>25</v>
      </c>
      <c r="AI7" s="2">
        <v>25.1</v>
      </c>
      <c r="AJ7" s="2">
        <v>32.5</v>
      </c>
      <c r="AK7" s="2">
        <v>2.86</v>
      </c>
      <c r="AL7" s="2">
        <v>3.13</v>
      </c>
      <c r="AM7" s="2">
        <v>3.1</v>
      </c>
      <c r="AN7" s="2">
        <v>6</v>
      </c>
      <c r="AO7" s="2">
        <v>4.9000000000000002E-2</v>
      </c>
      <c r="AP7" s="2">
        <v>7.5</v>
      </c>
      <c r="AQ7" s="2">
        <v>5.7</v>
      </c>
      <c r="AR7" s="2">
        <v>1.2653231265108789</v>
      </c>
      <c r="AS7" s="2">
        <v>50.5</v>
      </c>
      <c r="AT7" s="2">
        <v>86.4</v>
      </c>
      <c r="AU7" s="2">
        <v>0.29670000000000002</v>
      </c>
      <c r="AV7" s="2">
        <v>6.3100000000000003E-2</v>
      </c>
      <c r="AW7" s="2">
        <v>13.24</v>
      </c>
      <c r="AX7" s="2">
        <v>12.41</v>
      </c>
      <c r="AY7" s="2">
        <v>13.22</v>
      </c>
      <c r="AZ7" s="2">
        <v>0.81</v>
      </c>
      <c r="BA7" s="2">
        <v>1.3720000000000001</v>
      </c>
      <c r="BB7" s="2">
        <v>2.2999999999999998</v>
      </c>
      <c r="BC7" s="2">
        <v>8.5530000000000008</v>
      </c>
      <c r="BD7" s="2">
        <v>3.0653231265108789</v>
      </c>
      <c r="BE7" s="2">
        <v>32.57</v>
      </c>
      <c r="BF7" s="2">
        <v>5.0999999999999996</v>
      </c>
      <c r="BG7" s="2">
        <v>8.9</v>
      </c>
      <c r="BH7" s="1">
        <v>44565</v>
      </c>
      <c r="BO7" t="s">
        <v>47</v>
      </c>
    </row>
    <row r="8" spans="1:67" x14ac:dyDescent="0.25">
      <c r="A8" s="1">
        <v>44931</v>
      </c>
      <c r="B8" s="1"/>
      <c r="C8" s="1"/>
      <c r="D8" s="2">
        <v>6.38</v>
      </c>
      <c r="E8" s="2">
        <v>5.43</v>
      </c>
      <c r="F8" s="2">
        <v>5.38</v>
      </c>
      <c r="G8" s="2">
        <v>5.45</v>
      </c>
      <c r="H8" s="2">
        <v>5.48</v>
      </c>
      <c r="I8" s="2">
        <v>7.13</v>
      </c>
      <c r="J8" s="2">
        <v>7.11</v>
      </c>
      <c r="K8" s="2">
        <v>1.61</v>
      </c>
      <c r="L8" s="2">
        <v>1.78</v>
      </c>
      <c r="M8" s="2">
        <v>1.9</v>
      </c>
      <c r="N8" s="2">
        <v>1.81</v>
      </c>
      <c r="O8" s="2">
        <v>48</v>
      </c>
      <c r="P8" s="2">
        <v>37</v>
      </c>
      <c r="Q8" s="2">
        <v>18</v>
      </c>
      <c r="R8" s="2">
        <v>3</v>
      </c>
      <c r="S8" s="2">
        <v>4</v>
      </c>
      <c r="T8" s="2">
        <v>0</v>
      </c>
      <c r="U8" s="2">
        <v>0.33400000000000002</v>
      </c>
      <c r="V8" s="2">
        <v>0.29799999999999999</v>
      </c>
      <c r="W8" s="2">
        <v>1.03</v>
      </c>
      <c r="X8" s="2">
        <v>8.8999999999999996E-2</v>
      </c>
      <c r="Y8" s="2">
        <v>0.55600000000000005</v>
      </c>
      <c r="Z8" s="2">
        <v>0.53400000000000003</v>
      </c>
      <c r="AA8" s="2">
        <v>8.3000000000000007</v>
      </c>
      <c r="AB8" s="2">
        <v>19.2</v>
      </c>
      <c r="AC8" s="2">
        <v>19.399999999999999</v>
      </c>
      <c r="AD8" s="2">
        <v>19</v>
      </c>
      <c r="AE8" s="2">
        <v>25.5</v>
      </c>
      <c r="AF8" s="2">
        <v>11.7</v>
      </c>
      <c r="AG8" s="2">
        <v>30.4</v>
      </c>
      <c r="AH8" s="2">
        <v>26.1</v>
      </c>
      <c r="AI8" s="2">
        <v>25.2</v>
      </c>
      <c r="AJ8" s="2">
        <v>33.1</v>
      </c>
      <c r="AK8" s="2">
        <v>2.98</v>
      </c>
      <c r="AL8" s="2">
        <v>3.19</v>
      </c>
      <c r="AM8" s="2">
        <v>3</v>
      </c>
      <c r="AN8" s="2">
        <v>5.9</v>
      </c>
      <c r="AO8" s="2">
        <v>4.3999999999999997E-2</v>
      </c>
      <c r="AP8" s="2">
        <v>7.4</v>
      </c>
      <c r="AQ8" s="2">
        <v>5.7</v>
      </c>
      <c r="AR8" s="2">
        <v>1.0075808285946386</v>
      </c>
      <c r="AS8" s="2">
        <v>50.8</v>
      </c>
      <c r="AT8" s="2">
        <v>90.2</v>
      </c>
      <c r="AU8" s="2">
        <v>0.29609999999999997</v>
      </c>
      <c r="AV8" s="2">
        <v>5.8500000000000003E-2</v>
      </c>
      <c r="AW8" s="2">
        <v>13.12</v>
      </c>
      <c r="AX8" s="2">
        <v>12.31</v>
      </c>
      <c r="AY8" s="2">
        <v>13.13</v>
      </c>
      <c r="AZ8" s="2">
        <v>0.82</v>
      </c>
      <c r="BA8" s="2">
        <v>1.3720000000000001</v>
      </c>
      <c r="BB8" s="2">
        <v>2.1850000000000001</v>
      </c>
      <c r="BC8" s="2">
        <v>8.4269999999999996</v>
      </c>
      <c r="BD8" s="2">
        <v>2.9275808285946385</v>
      </c>
      <c r="BE8" s="2">
        <v>28.62</v>
      </c>
      <c r="BF8" s="2">
        <v>5.5</v>
      </c>
      <c r="BG8" s="2">
        <v>9.1</v>
      </c>
      <c r="BH8" s="1">
        <v>44566</v>
      </c>
      <c r="BO8" t="s">
        <v>48</v>
      </c>
    </row>
    <row r="9" spans="1:67" x14ac:dyDescent="0.25">
      <c r="A9" s="1">
        <v>44932</v>
      </c>
      <c r="B9" s="1"/>
      <c r="C9" s="1"/>
      <c r="D9" s="2">
        <v>6.11</v>
      </c>
      <c r="E9" s="2">
        <v>5.4450000000000003</v>
      </c>
      <c r="F9" s="2">
        <v>5.29</v>
      </c>
      <c r="G9" s="2">
        <v>5.55</v>
      </c>
      <c r="H9" s="2">
        <v>5.65</v>
      </c>
      <c r="I9" s="2">
        <v>6.92</v>
      </c>
      <c r="J9" s="2">
        <v>6.73</v>
      </c>
      <c r="K9" s="2">
        <v>1.58</v>
      </c>
      <c r="L9" s="2">
        <v>1.74</v>
      </c>
      <c r="M9" s="2">
        <v>1.93</v>
      </c>
      <c r="N9" s="2">
        <v>1.86</v>
      </c>
      <c r="O9" s="2">
        <v>53</v>
      </c>
      <c r="P9" s="2">
        <v>41</v>
      </c>
      <c r="Q9" s="2">
        <v>16</v>
      </c>
      <c r="R9" s="2">
        <v>1</v>
      </c>
      <c r="S9" s="2">
        <v>3</v>
      </c>
      <c r="T9" s="2">
        <v>0</v>
      </c>
      <c r="U9" s="2">
        <v>0.114</v>
      </c>
      <c r="V9" s="2">
        <v>0.245</v>
      </c>
      <c r="W9" s="2">
        <v>1.76</v>
      </c>
      <c r="X9" s="2">
        <v>0.08</v>
      </c>
      <c r="Y9" s="2">
        <v>0.46800000000000003</v>
      </c>
      <c r="Z9" s="2">
        <v>0.749</v>
      </c>
      <c r="AA9" s="2">
        <v>8.4</v>
      </c>
      <c r="AB9" s="2">
        <v>21.5</v>
      </c>
      <c r="AC9" s="2">
        <v>20.2</v>
      </c>
      <c r="AD9" s="2">
        <v>19.899999999999999</v>
      </c>
      <c r="AE9" s="2">
        <v>23.7</v>
      </c>
      <c r="AF9" s="2">
        <v>11.9</v>
      </c>
      <c r="AG9" s="2">
        <v>34.799999999999997</v>
      </c>
      <c r="AH9" s="2">
        <v>26</v>
      </c>
      <c r="AI9" s="2">
        <v>26.1</v>
      </c>
      <c r="AJ9" s="2">
        <v>32.299999999999997</v>
      </c>
      <c r="AK9" s="2">
        <v>3.01</v>
      </c>
      <c r="AL9" s="2">
        <v>3.2199999999999998</v>
      </c>
      <c r="AM9" s="2">
        <v>3</v>
      </c>
      <c r="AN9" s="2">
        <v>5.9</v>
      </c>
      <c r="AO9" s="2">
        <v>9.8000000000000004E-2</v>
      </c>
      <c r="AP9" s="2">
        <v>7.3</v>
      </c>
      <c r="AQ9" s="2">
        <v>6.1</v>
      </c>
      <c r="AR9" s="2">
        <v>1.0970261282660327</v>
      </c>
      <c r="AS9" s="2">
        <v>53.1</v>
      </c>
      <c r="AT9" s="2">
        <v>86.4</v>
      </c>
      <c r="AU9" s="2">
        <v>0.27489999999999998</v>
      </c>
      <c r="AV9" s="2">
        <v>6.3500000000000001E-2</v>
      </c>
      <c r="AW9" s="2">
        <v>13.49</v>
      </c>
      <c r="AX9" s="2">
        <v>12.63</v>
      </c>
      <c r="AY9" s="2">
        <v>13.47</v>
      </c>
      <c r="AZ9" s="2">
        <v>0.84</v>
      </c>
      <c r="BA9" s="2">
        <v>2.625</v>
      </c>
      <c r="BB9" s="2">
        <v>2.1230000000000002</v>
      </c>
      <c r="BC9" s="2">
        <v>8.4890000000000008</v>
      </c>
      <c r="BD9" s="2">
        <v>3.0270261282660327</v>
      </c>
      <c r="BE9" s="2">
        <v>32.1</v>
      </c>
      <c r="BF9" s="2">
        <v>5.7</v>
      </c>
      <c r="BG9" s="2">
        <v>9.1</v>
      </c>
      <c r="BH9" s="1">
        <v>44567</v>
      </c>
      <c r="BO9" t="s">
        <v>49</v>
      </c>
    </row>
    <row r="10" spans="1:67" x14ac:dyDescent="0.25">
      <c r="A10" s="1">
        <v>44933</v>
      </c>
      <c r="B10" s="1"/>
      <c r="C10" s="1"/>
      <c r="D10" s="2">
        <v>6.17</v>
      </c>
      <c r="E10" s="2">
        <v>5.51</v>
      </c>
      <c r="F10" s="2">
        <v>5.48</v>
      </c>
      <c r="G10" s="2">
        <v>5.71</v>
      </c>
      <c r="H10" s="2">
        <v>5.77</v>
      </c>
      <c r="I10" s="2">
        <v>7.09</v>
      </c>
      <c r="J10" s="2">
        <v>6.99</v>
      </c>
      <c r="K10" s="2">
        <v>1.64</v>
      </c>
      <c r="L10" s="2">
        <v>1.87</v>
      </c>
      <c r="M10" s="2">
        <v>2</v>
      </c>
      <c r="N10" s="2">
        <v>2.0099999999999998</v>
      </c>
      <c r="O10" s="2">
        <v>51</v>
      </c>
      <c r="P10" s="2">
        <v>44</v>
      </c>
      <c r="Q10" s="2">
        <v>17</v>
      </c>
      <c r="R10" s="2">
        <v>0</v>
      </c>
      <c r="S10" s="2">
        <v>1</v>
      </c>
      <c r="T10" s="2">
        <v>0</v>
      </c>
      <c r="U10" s="2">
        <v>0.36799999999999999</v>
      </c>
      <c r="V10" s="2">
        <v>0.249</v>
      </c>
      <c r="W10" s="2">
        <v>1.64</v>
      </c>
      <c r="X10" s="2">
        <v>9.4E-2</v>
      </c>
      <c r="Y10" s="2">
        <v>0.34100000000000003</v>
      </c>
      <c r="Z10" s="2">
        <v>0.52300000000000002</v>
      </c>
      <c r="AA10" s="2">
        <v>8.4</v>
      </c>
      <c r="AB10" s="2">
        <v>21.3</v>
      </c>
      <c r="AC10" s="2">
        <v>20.100000000000001</v>
      </c>
      <c r="AD10" s="2">
        <v>19.899999999999999</v>
      </c>
      <c r="AE10" s="2">
        <v>24.1</v>
      </c>
      <c r="AF10" s="2">
        <v>11.9</v>
      </c>
      <c r="AG10" s="2">
        <v>34.6</v>
      </c>
      <c r="AH10" s="2">
        <v>26</v>
      </c>
      <c r="AI10" s="2">
        <v>26.3</v>
      </c>
      <c r="AJ10" s="2">
        <v>33.299999999999997</v>
      </c>
      <c r="AK10" s="2">
        <v>2.9299999999999997</v>
      </c>
      <c r="AL10" s="2">
        <v>3.19</v>
      </c>
      <c r="AM10" s="2">
        <v>2.9</v>
      </c>
      <c r="AN10" s="2">
        <v>6</v>
      </c>
      <c r="AO10" s="2">
        <v>6.4000000000000001E-2</v>
      </c>
      <c r="AP10" s="2">
        <v>7.4</v>
      </c>
      <c r="AQ10" s="2">
        <v>6.6</v>
      </c>
      <c r="AR10" s="2">
        <v>1.1611914217633044</v>
      </c>
      <c r="AS10" s="2">
        <v>50.7</v>
      </c>
      <c r="AT10" s="2">
        <v>90.9</v>
      </c>
      <c r="AU10" s="2">
        <v>0.29420000000000002</v>
      </c>
      <c r="AV10" s="2">
        <v>4.5499999999999999E-2</v>
      </c>
      <c r="AW10" s="2">
        <v>13.54</v>
      </c>
      <c r="AX10" s="2">
        <v>12.59</v>
      </c>
      <c r="AY10" s="2">
        <v>13.45</v>
      </c>
      <c r="AZ10" s="2">
        <v>0.86</v>
      </c>
      <c r="BA10" s="2">
        <v>0</v>
      </c>
      <c r="BB10" s="2">
        <v>0</v>
      </c>
      <c r="BC10" s="2">
        <v>0</v>
      </c>
      <c r="BD10" s="2">
        <v>3.1011914217633043</v>
      </c>
      <c r="BE10" s="2">
        <v>32.049999999999997</v>
      </c>
      <c r="BF10" s="2">
        <v>5.7</v>
      </c>
      <c r="BG10" s="2">
        <v>9.1999999999999993</v>
      </c>
      <c r="BH10" s="1">
        <v>44568</v>
      </c>
    </row>
    <row r="11" spans="1:67" x14ac:dyDescent="0.25">
      <c r="A11" s="1">
        <v>44934</v>
      </c>
      <c r="B11" s="1"/>
      <c r="C11" s="1"/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 t="s">
        <v>66</v>
      </c>
      <c r="AL11" s="2" t="s">
        <v>66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 t="s">
        <v>66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  <c r="AX11" s="2">
        <v>0</v>
      </c>
      <c r="AY11" s="2">
        <v>0</v>
      </c>
      <c r="AZ11" s="2">
        <v>0</v>
      </c>
      <c r="BA11" s="2">
        <v>0</v>
      </c>
      <c r="BB11" s="2">
        <v>0</v>
      </c>
      <c r="BC11" s="2">
        <v>0</v>
      </c>
      <c r="BD11" s="2" t="s">
        <v>66</v>
      </c>
      <c r="BE11" s="2">
        <v>0</v>
      </c>
      <c r="BF11" s="2">
        <v>0</v>
      </c>
      <c r="BG11" s="2">
        <v>0</v>
      </c>
      <c r="BH11" s="1">
        <v>44569</v>
      </c>
    </row>
    <row r="12" spans="1:67" x14ac:dyDescent="0.25">
      <c r="A12" s="1">
        <v>44935</v>
      </c>
      <c r="B12" s="1"/>
      <c r="C12" s="1"/>
      <c r="D12" s="2">
        <v>6.61</v>
      </c>
      <c r="E12" s="2">
        <v>5.4</v>
      </c>
      <c r="F12" s="2">
        <v>5.45</v>
      </c>
      <c r="G12" s="2">
        <v>5.43</v>
      </c>
      <c r="H12" s="2">
        <v>5.47</v>
      </c>
      <c r="I12" s="2">
        <v>7.01</v>
      </c>
      <c r="J12" s="2">
        <v>7.05</v>
      </c>
      <c r="K12" s="2">
        <v>1.58</v>
      </c>
      <c r="L12" s="2">
        <v>1.75</v>
      </c>
      <c r="M12" s="2">
        <v>1.78</v>
      </c>
      <c r="N12" s="2">
        <v>1.85</v>
      </c>
      <c r="O12" s="2">
        <v>52</v>
      </c>
      <c r="P12" s="2">
        <v>41</v>
      </c>
      <c r="Q12" s="2">
        <v>16</v>
      </c>
      <c r="R12" s="2">
        <v>4</v>
      </c>
      <c r="S12" s="2">
        <v>1</v>
      </c>
      <c r="T12" s="2">
        <v>0</v>
      </c>
      <c r="U12" s="2">
        <v>0.498</v>
      </c>
      <c r="V12" s="2">
        <v>0.23300000000000001</v>
      </c>
      <c r="W12" s="2">
        <v>1.53</v>
      </c>
      <c r="X12" s="2">
        <v>0.10199999999999999</v>
      </c>
      <c r="Y12" s="2">
        <v>0.66200000000000003</v>
      </c>
      <c r="Z12" s="2">
        <v>0.72099999999999997</v>
      </c>
      <c r="AA12" s="2">
        <v>8.3000000000000007</v>
      </c>
      <c r="AB12" s="2">
        <v>19.399999999999999</v>
      </c>
      <c r="AC12" s="2">
        <v>20.2</v>
      </c>
      <c r="AD12" s="2">
        <v>20.2</v>
      </c>
      <c r="AE12" s="2">
        <v>24.5</v>
      </c>
      <c r="AF12" s="2">
        <v>12.5</v>
      </c>
      <c r="AG12" s="2">
        <v>33</v>
      </c>
      <c r="AH12" s="2">
        <v>26.2</v>
      </c>
      <c r="AI12" s="2">
        <v>26.4</v>
      </c>
      <c r="AJ12" s="2">
        <v>33.6</v>
      </c>
      <c r="AK12" s="2">
        <v>2.92</v>
      </c>
      <c r="AL12" s="2">
        <v>3.13</v>
      </c>
      <c r="AM12" s="2">
        <v>3.1</v>
      </c>
      <c r="AN12" s="2">
        <v>6</v>
      </c>
      <c r="AO12" s="2">
        <v>3.5999999999999997E-2</v>
      </c>
      <c r="AP12" s="2">
        <v>8.6</v>
      </c>
      <c r="AQ12" s="2">
        <v>6.3</v>
      </c>
      <c r="AR12" s="2">
        <v>0.9488151191454397</v>
      </c>
      <c r="AS12" s="2">
        <v>49</v>
      </c>
      <c r="AT12" s="2">
        <v>86.5</v>
      </c>
      <c r="AU12" s="2">
        <v>0.30930000000000002</v>
      </c>
      <c r="AV12" s="2">
        <v>6.8500000000000005E-2</v>
      </c>
      <c r="AW12" s="2">
        <v>13.08</v>
      </c>
      <c r="AX12" s="2">
        <v>12.17</v>
      </c>
      <c r="AY12" s="2">
        <v>13.02</v>
      </c>
      <c r="AZ12" s="2">
        <v>0.85</v>
      </c>
      <c r="BA12" s="2">
        <v>1.5229999999999999</v>
      </c>
      <c r="BB12" s="2">
        <v>2.2320000000000002</v>
      </c>
      <c r="BC12" s="2">
        <v>8.2789999999999999</v>
      </c>
      <c r="BD12" s="2">
        <v>2.8788151191454396</v>
      </c>
      <c r="BE12" s="2">
        <v>33.44</v>
      </c>
      <c r="BF12" s="2">
        <v>5.7</v>
      </c>
      <c r="BG12" s="2">
        <v>9.1999999999999993</v>
      </c>
      <c r="BH12" s="1">
        <v>44570</v>
      </c>
    </row>
    <row r="13" spans="1:67" x14ac:dyDescent="0.25">
      <c r="A13" s="1">
        <v>44936</v>
      </c>
      <c r="B13" s="1"/>
      <c r="C13" s="1"/>
      <c r="D13" s="2">
        <v>6.43</v>
      </c>
      <c r="E13" s="2">
        <v>5.44</v>
      </c>
      <c r="F13" s="2">
        <v>5.0999999999999996</v>
      </c>
      <c r="G13" s="2">
        <v>5.49</v>
      </c>
      <c r="H13" s="2">
        <v>5.48</v>
      </c>
      <c r="I13" s="2">
        <v>7.06</v>
      </c>
      <c r="J13" s="2">
        <v>7.24</v>
      </c>
      <c r="K13" s="2">
        <v>1.64</v>
      </c>
      <c r="L13" s="2">
        <v>1.77</v>
      </c>
      <c r="M13" s="2">
        <v>1.87</v>
      </c>
      <c r="N13" s="2">
        <v>1.9</v>
      </c>
      <c r="O13" s="2">
        <v>49</v>
      </c>
      <c r="P13" s="2">
        <v>38</v>
      </c>
      <c r="Q13" s="2">
        <v>28</v>
      </c>
      <c r="R13" s="2">
        <v>3</v>
      </c>
      <c r="S13" s="2">
        <v>2</v>
      </c>
      <c r="T13" s="2">
        <v>0</v>
      </c>
      <c r="U13" s="2">
        <v>0.32200000000000001</v>
      </c>
      <c r="V13" s="2">
        <v>0.217</v>
      </c>
      <c r="W13" s="2">
        <v>1.45</v>
      </c>
      <c r="X13" s="2">
        <v>5.2999999999999999E-2</v>
      </c>
      <c r="Y13" s="2">
        <v>0.65800000000000003</v>
      </c>
      <c r="Z13" s="2">
        <v>0.623</v>
      </c>
      <c r="AA13" s="2">
        <v>8.4</v>
      </c>
      <c r="AB13" s="2">
        <v>20.2</v>
      </c>
      <c r="AC13" s="2">
        <v>20.3</v>
      </c>
      <c r="AD13" s="2">
        <v>20.399999999999999</v>
      </c>
      <c r="AE13" s="2">
        <v>25.1</v>
      </c>
      <c r="AF13" s="2">
        <v>12.2</v>
      </c>
      <c r="AG13" s="2">
        <v>32.799999999999997</v>
      </c>
      <c r="AH13" s="2">
        <v>26.4</v>
      </c>
      <c r="AI13" s="2">
        <v>26.8</v>
      </c>
      <c r="AJ13" s="2">
        <v>34.1</v>
      </c>
      <c r="AK13" s="2">
        <v>2.85</v>
      </c>
      <c r="AL13" s="2">
        <v>3.1799999999999997</v>
      </c>
      <c r="AM13" s="2">
        <v>3</v>
      </c>
      <c r="AN13" s="2">
        <v>5.9</v>
      </c>
      <c r="AO13" s="2">
        <v>4.5999999999999999E-2</v>
      </c>
      <c r="AP13" s="2">
        <v>8</v>
      </c>
      <c r="AQ13" s="2">
        <v>5.9</v>
      </c>
      <c r="AR13" s="2">
        <v>1.0933690753690755</v>
      </c>
      <c r="AS13" s="2">
        <v>51.4</v>
      </c>
      <c r="AT13" s="2">
        <v>87.9</v>
      </c>
      <c r="AU13" s="2">
        <v>0.28860000000000002</v>
      </c>
      <c r="AV13" s="2">
        <v>5.5800000000000002E-2</v>
      </c>
      <c r="AW13" s="2">
        <v>13.82</v>
      </c>
      <c r="AX13" s="2">
        <v>12.87</v>
      </c>
      <c r="AY13" s="2">
        <v>13.73</v>
      </c>
      <c r="AZ13" s="2">
        <v>0.86</v>
      </c>
      <c r="BA13" s="2">
        <v>1.548</v>
      </c>
      <c r="BB13" s="2">
        <v>2.2290000000000001</v>
      </c>
      <c r="BC13" s="2">
        <v>8.8610000000000007</v>
      </c>
      <c r="BD13" s="2">
        <v>3.0333690753690754</v>
      </c>
      <c r="BE13" s="2">
        <v>32.36</v>
      </c>
      <c r="BF13" s="2">
        <v>5.9</v>
      </c>
      <c r="BG13" s="2">
        <v>9.4</v>
      </c>
      <c r="BH13" s="1">
        <v>44571</v>
      </c>
    </row>
    <row r="14" spans="1:67" x14ac:dyDescent="0.25">
      <c r="A14" s="1">
        <v>44937</v>
      </c>
      <c r="B14" s="1"/>
      <c r="C14" s="1"/>
      <c r="D14" s="2">
        <v>6.27</v>
      </c>
      <c r="E14" s="2">
        <v>5.51</v>
      </c>
      <c r="F14" s="2">
        <v>5.52</v>
      </c>
      <c r="G14" s="2">
        <v>5.57</v>
      </c>
      <c r="H14" s="2">
        <v>5.76</v>
      </c>
      <c r="I14" s="2">
        <v>7.33</v>
      </c>
      <c r="J14" s="2">
        <v>7.11</v>
      </c>
      <c r="K14" s="2">
        <v>1.65</v>
      </c>
      <c r="L14" s="2">
        <v>1.82</v>
      </c>
      <c r="M14" s="2">
        <v>2.0099999999999998</v>
      </c>
      <c r="N14" s="2">
        <v>1.96</v>
      </c>
      <c r="O14" s="2">
        <v>49</v>
      </c>
      <c r="P14" s="2">
        <v>41</v>
      </c>
      <c r="Q14" s="2">
        <v>30</v>
      </c>
      <c r="R14" s="2">
        <v>4</v>
      </c>
      <c r="S14" s="2">
        <v>4</v>
      </c>
      <c r="T14" s="2">
        <v>0</v>
      </c>
      <c r="U14" s="2">
        <v>0.61899999999999999</v>
      </c>
      <c r="V14" s="2">
        <v>0.21099999999999999</v>
      </c>
      <c r="W14" s="2">
        <v>1.24</v>
      </c>
      <c r="X14" s="2">
        <v>0.14000000000000001</v>
      </c>
      <c r="Y14" s="2">
        <v>0.48599999999999999</v>
      </c>
      <c r="Z14" s="2">
        <v>0.55700000000000005</v>
      </c>
      <c r="AA14" s="2">
        <v>8.6</v>
      </c>
      <c r="AB14" s="2">
        <v>20.3</v>
      </c>
      <c r="AC14" s="2">
        <v>19.5</v>
      </c>
      <c r="AD14" s="2">
        <v>19.8</v>
      </c>
      <c r="AE14" s="2">
        <v>25.6</v>
      </c>
      <c r="AF14" s="2">
        <v>12.4</v>
      </c>
      <c r="AG14" s="2">
        <v>33.1</v>
      </c>
      <c r="AH14" s="2">
        <v>25.4</v>
      </c>
      <c r="AI14" s="2">
        <v>26.2</v>
      </c>
      <c r="AJ14" s="2">
        <v>34.9</v>
      </c>
      <c r="AK14" s="2">
        <v>2.91</v>
      </c>
      <c r="AL14" s="2">
        <v>3.09</v>
      </c>
      <c r="AM14" s="2">
        <v>2.9</v>
      </c>
      <c r="AN14" s="2">
        <v>6</v>
      </c>
      <c r="AO14" s="2">
        <v>6.0000000000000001E-3</v>
      </c>
      <c r="AP14" s="2">
        <v>7.7</v>
      </c>
      <c r="AQ14" s="2">
        <v>6</v>
      </c>
      <c r="AR14" s="2">
        <v>1.1315059952038371</v>
      </c>
      <c r="AS14" s="2">
        <v>54.5</v>
      </c>
      <c r="AT14" s="2">
        <v>85.7</v>
      </c>
      <c r="AU14" s="2">
        <v>0.26340000000000002</v>
      </c>
      <c r="AV14" s="2">
        <v>6.7000000000000004E-2</v>
      </c>
      <c r="AW14" s="2">
        <v>13.41</v>
      </c>
      <c r="AX14" s="2">
        <v>12.51</v>
      </c>
      <c r="AY14" s="2">
        <v>13.41</v>
      </c>
      <c r="AZ14" s="2">
        <v>0.9</v>
      </c>
      <c r="BA14" s="2">
        <v>1.5660000000000001</v>
      </c>
      <c r="BB14" s="2">
        <v>2.1760000000000002</v>
      </c>
      <c r="BC14" s="2">
        <v>8.4420000000000002</v>
      </c>
      <c r="BD14" s="2">
        <v>3.061505995203837</v>
      </c>
      <c r="BE14" s="2">
        <v>29.85</v>
      </c>
      <c r="BF14" s="2">
        <v>5.9</v>
      </c>
      <c r="BG14" s="2">
        <v>9.6</v>
      </c>
      <c r="BH14" s="1">
        <v>44572</v>
      </c>
    </row>
    <row r="15" spans="1:67" x14ac:dyDescent="0.25">
      <c r="A15" s="1">
        <v>44938</v>
      </c>
      <c r="B15" s="1"/>
      <c r="C15" s="1"/>
      <c r="D15" s="2">
        <v>6.41</v>
      </c>
      <c r="E15" s="2">
        <v>5.41</v>
      </c>
      <c r="F15" s="2">
        <v>5.45</v>
      </c>
      <c r="G15" s="2">
        <v>5.59</v>
      </c>
      <c r="H15" s="2">
        <v>5.71</v>
      </c>
      <c r="I15" s="2">
        <v>7.01</v>
      </c>
      <c r="J15" s="2">
        <v>6.93</v>
      </c>
      <c r="K15" s="2">
        <v>1.69</v>
      </c>
      <c r="L15" s="2">
        <v>1.95</v>
      </c>
      <c r="M15" s="2">
        <v>1.96</v>
      </c>
      <c r="N15" s="2">
        <v>1.94</v>
      </c>
      <c r="O15" s="2">
        <v>44</v>
      </c>
      <c r="P15" s="2">
        <v>36</v>
      </c>
      <c r="Q15" s="2">
        <v>27</v>
      </c>
      <c r="R15" s="2">
        <v>1</v>
      </c>
      <c r="S15" s="2">
        <v>2</v>
      </c>
      <c r="T15" s="2">
        <v>0</v>
      </c>
      <c r="U15" s="2">
        <v>0.68300000000000005</v>
      </c>
      <c r="V15" s="2">
        <v>0.215</v>
      </c>
      <c r="W15" s="2">
        <v>1.21</v>
      </c>
      <c r="X15" s="2">
        <v>0.14899999999999999</v>
      </c>
      <c r="Y15" s="2">
        <v>0.39100000000000001</v>
      </c>
      <c r="Z15" s="2">
        <v>0.45200000000000001</v>
      </c>
      <c r="AA15" s="2">
        <v>8.5</v>
      </c>
      <c r="AB15" s="2">
        <v>20.9</v>
      </c>
      <c r="AC15" s="2">
        <v>19.2</v>
      </c>
      <c r="AD15" s="2">
        <v>20</v>
      </c>
      <c r="AE15" s="2">
        <v>28.4</v>
      </c>
      <c r="AF15" s="2">
        <v>12.1</v>
      </c>
      <c r="AG15" s="2">
        <v>34.6</v>
      </c>
      <c r="AH15" s="2">
        <v>25.1</v>
      </c>
      <c r="AI15" s="2">
        <v>26.6</v>
      </c>
      <c r="AJ15" s="2">
        <v>39.6</v>
      </c>
      <c r="AK15" s="2">
        <v>2.98</v>
      </c>
      <c r="AL15" s="2">
        <v>3.09</v>
      </c>
      <c r="AM15" s="2">
        <v>2.9</v>
      </c>
      <c r="AN15" s="2">
        <v>5.9</v>
      </c>
      <c r="AO15" s="2">
        <v>1.0999999999999999E-2</v>
      </c>
      <c r="AP15" s="2">
        <v>7.6</v>
      </c>
      <c r="AQ15" s="2">
        <v>5.9</v>
      </c>
      <c r="AR15" s="2">
        <v>1.0297771038665655</v>
      </c>
      <c r="AS15" s="2">
        <v>54.2</v>
      </c>
      <c r="AT15" s="2">
        <v>89.7</v>
      </c>
      <c r="AU15" s="2">
        <v>0.26469999999999999</v>
      </c>
      <c r="AV15" s="2">
        <v>4.7899999999999998E-2</v>
      </c>
      <c r="AW15" s="2">
        <v>13.97</v>
      </c>
      <c r="AX15" s="2">
        <v>13.19</v>
      </c>
      <c r="AY15" s="2">
        <v>14.03</v>
      </c>
      <c r="AZ15" s="2">
        <v>0.84</v>
      </c>
      <c r="BA15" s="2">
        <v>1.6220000000000001</v>
      </c>
      <c r="BB15" s="2">
        <v>2.181</v>
      </c>
      <c r="BC15" s="2">
        <v>8.7880000000000003</v>
      </c>
      <c r="BD15" s="2">
        <v>2.9597771038665655</v>
      </c>
      <c r="BE15" s="2">
        <v>29.56</v>
      </c>
      <c r="BF15" s="2">
        <v>5.9</v>
      </c>
      <c r="BG15" s="2">
        <v>9.6</v>
      </c>
      <c r="BH15" s="1">
        <v>44573</v>
      </c>
    </row>
    <row r="16" spans="1:67" x14ac:dyDescent="0.25">
      <c r="A16" s="1">
        <v>44939</v>
      </c>
      <c r="B16" s="1"/>
      <c r="C16" s="1"/>
      <c r="D16" s="2">
        <v>6.73</v>
      </c>
      <c r="E16" s="2">
        <v>5.42</v>
      </c>
      <c r="F16" s="2">
        <v>5.34</v>
      </c>
      <c r="G16" s="2">
        <v>5.4</v>
      </c>
      <c r="H16" s="2">
        <v>5.43</v>
      </c>
      <c r="I16" s="2">
        <v>7.04</v>
      </c>
      <c r="J16" s="2">
        <v>7.1</v>
      </c>
      <c r="K16" s="2">
        <v>1.73</v>
      </c>
      <c r="L16" s="2">
        <v>2.11</v>
      </c>
      <c r="M16" s="2">
        <v>2.08</v>
      </c>
      <c r="N16" s="2">
        <v>1.97</v>
      </c>
      <c r="O16" s="2">
        <v>50</v>
      </c>
      <c r="P16" s="2">
        <v>44</v>
      </c>
      <c r="Q16" s="2">
        <v>18</v>
      </c>
      <c r="R16" s="2">
        <v>2</v>
      </c>
      <c r="S16" s="2">
        <v>2</v>
      </c>
      <c r="T16" s="2">
        <v>0</v>
      </c>
      <c r="U16" s="2">
        <v>0.47699999999999998</v>
      </c>
      <c r="V16" s="2">
        <v>0.22</v>
      </c>
      <c r="W16" s="2">
        <v>1.21</v>
      </c>
      <c r="X16" s="2">
        <v>0.126</v>
      </c>
      <c r="Y16" s="2">
        <v>0.45300000000000001</v>
      </c>
      <c r="Z16" s="2">
        <v>0.47099999999999997</v>
      </c>
      <c r="AA16" s="2">
        <v>8.6999999999999993</v>
      </c>
      <c r="AB16" s="2">
        <v>20.100000000000001</v>
      </c>
      <c r="AC16" s="2">
        <v>19.7</v>
      </c>
      <c r="AD16" s="2">
        <v>19.5</v>
      </c>
      <c r="AE16" s="2">
        <v>30.9</v>
      </c>
      <c r="AF16" s="2">
        <v>12.6</v>
      </c>
      <c r="AG16" s="2">
        <v>34.200000000000003</v>
      </c>
      <c r="AH16" s="2">
        <v>25.8</v>
      </c>
      <c r="AI16" s="2">
        <v>25.7</v>
      </c>
      <c r="AJ16" s="2">
        <v>41.7</v>
      </c>
      <c r="AK16" s="2">
        <v>3.02</v>
      </c>
      <c r="AL16" s="2">
        <v>3.17</v>
      </c>
      <c r="AM16" s="2">
        <v>2.9</v>
      </c>
      <c r="AN16" s="2">
        <v>5.9</v>
      </c>
      <c r="AO16" s="2">
        <v>1.6E-2</v>
      </c>
      <c r="AP16" s="2">
        <v>7.9</v>
      </c>
      <c r="AQ16" s="2">
        <v>5.8</v>
      </c>
      <c r="AR16" s="2">
        <v>1.1731735668789804</v>
      </c>
      <c r="AS16" s="2">
        <v>54.4</v>
      </c>
      <c r="AT16" s="2">
        <v>89.4</v>
      </c>
      <c r="AU16" s="2">
        <v>0.26450000000000001</v>
      </c>
      <c r="AV16" s="2">
        <v>4.82E-2</v>
      </c>
      <c r="AW16" s="2">
        <v>13.51</v>
      </c>
      <c r="AX16" s="2">
        <v>12.56</v>
      </c>
      <c r="AY16" s="2">
        <v>13.43</v>
      </c>
      <c r="AZ16" s="2">
        <v>0.87</v>
      </c>
      <c r="BA16" s="2">
        <v>1.6459999999999999</v>
      </c>
      <c r="BB16" s="2">
        <v>2.181</v>
      </c>
      <c r="BC16" s="2">
        <v>8.452</v>
      </c>
      <c r="BD16" s="2">
        <v>3.0431735668789806</v>
      </c>
      <c r="BE16" s="2">
        <v>30.44</v>
      </c>
      <c r="BF16" s="2">
        <v>5.7</v>
      </c>
      <c r="BG16" s="2">
        <v>9.6</v>
      </c>
      <c r="BH16" s="1">
        <v>44574</v>
      </c>
    </row>
    <row r="17" spans="1:60" x14ac:dyDescent="0.25">
      <c r="A17" s="1">
        <v>44940</v>
      </c>
      <c r="B17" s="1"/>
      <c r="C17" s="1"/>
      <c r="D17" s="2">
        <v>7.61</v>
      </c>
      <c r="E17" s="2">
        <v>5.37</v>
      </c>
      <c r="F17" s="2">
        <v>5.32</v>
      </c>
      <c r="G17" s="2">
        <v>5.42</v>
      </c>
      <c r="H17" s="2">
        <v>5.41</v>
      </c>
      <c r="I17" s="2">
        <v>7.28</v>
      </c>
      <c r="J17" s="2">
        <v>6.95</v>
      </c>
      <c r="K17" s="2">
        <v>1.41</v>
      </c>
      <c r="L17" s="2">
        <v>1.7</v>
      </c>
      <c r="M17" s="2">
        <v>1.74</v>
      </c>
      <c r="N17" s="2">
        <v>1.69</v>
      </c>
      <c r="O17" s="2">
        <v>44</v>
      </c>
      <c r="P17" s="2">
        <v>39</v>
      </c>
      <c r="Q17" s="2">
        <v>18</v>
      </c>
      <c r="R17" s="2">
        <v>1</v>
      </c>
      <c r="S17" s="2">
        <v>5</v>
      </c>
      <c r="T17" s="2">
        <v>0</v>
      </c>
      <c r="U17" s="2">
        <v>0.53700000000000003</v>
      </c>
      <c r="V17" s="2">
        <v>0.254</v>
      </c>
      <c r="W17" s="2">
        <v>1.31</v>
      </c>
      <c r="X17" s="2">
        <v>0.154</v>
      </c>
      <c r="Y17" s="2">
        <v>0.91200000000000003</v>
      </c>
      <c r="Z17" s="2">
        <v>0.81599999999999995</v>
      </c>
      <c r="AA17" s="2">
        <v>8.6</v>
      </c>
      <c r="AB17" s="2">
        <v>20.100000000000001</v>
      </c>
      <c r="AC17" s="2">
        <v>19.399999999999999</v>
      </c>
      <c r="AD17" s="2">
        <v>19.3</v>
      </c>
      <c r="AE17" s="2">
        <v>26.6</v>
      </c>
      <c r="AF17" s="2">
        <v>12.5</v>
      </c>
      <c r="AG17" s="2">
        <v>33.6</v>
      </c>
      <c r="AH17" s="2">
        <v>25.9</v>
      </c>
      <c r="AI17" s="2">
        <v>25.8</v>
      </c>
      <c r="AJ17" s="2">
        <v>35.6</v>
      </c>
      <c r="AK17" s="2">
        <v>2.9699999999999998</v>
      </c>
      <c r="AL17" s="2">
        <v>3.1100000000000003</v>
      </c>
      <c r="AM17" s="2">
        <v>2.9</v>
      </c>
      <c r="AN17" s="2">
        <v>5.7</v>
      </c>
      <c r="AO17" s="2">
        <v>7.0000000000000001E-3</v>
      </c>
      <c r="AP17" s="2">
        <v>8.1999999999999993</v>
      </c>
      <c r="AQ17" s="2">
        <v>5.5</v>
      </c>
      <c r="AR17" s="2">
        <v>1.3239301972685888</v>
      </c>
      <c r="AS17" s="2">
        <v>54.6</v>
      </c>
      <c r="AT17" s="2">
        <v>84.4</v>
      </c>
      <c r="AU17" s="2">
        <v>0.26450000000000001</v>
      </c>
      <c r="AV17" s="2">
        <v>7.3599999999999999E-2</v>
      </c>
      <c r="AW17" s="2">
        <v>14.08</v>
      </c>
      <c r="AX17" s="2">
        <v>13.18</v>
      </c>
      <c r="AY17" s="2">
        <v>14.02</v>
      </c>
      <c r="AZ17" s="2">
        <v>0.84</v>
      </c>
      <c r="BA17" s="2">
        <v>1.8120000000000001</v>
      </c>
      <c r="BB17" s="2">
        <v>2.1949999999999998</v>
      </c>
      <c r="BC17" s="2">
        <v>9.0519999999999996</v>
      </c>
      <c r="BD17" s="2">
        <v>3.1139301972685889</v>
      </c>
      <c r="BE17" s="2">
        <v>31.1</v>
      </c>
      <c r="BF17" s="2">
        <v>4.2</v>
      </c>
      <c r="BG17" s="2">
        <v>9.6</v>
      </c>
      <c r="BH17" s="1">
        <v>44575</v>
      </c>
    </row>
    <row r="18" spans="1:60" x14ac:dyDescent="0.25">
      <c r="A18" s="1">
        <v>44941</v>
      </c>
      <c r="B18" s="1"/>
      <c r="C18" s="1"/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 t="s">
        <v>66</v>
      </c>
      <c r="AL18" s="2" t="s">
        <v>66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1.2571544585987264</v>
      </c>
      <c r="AS18" s="2">
        <v>0</v>
      </c>
      <c r="AT18" s="2">
        <v>0</v>
      </c>
      <c r="AU18" s="2">
        <v>0</v>
      </c>
      <c r="AV18" s="2">
        <v>0</v>
      </c>
      <c r="AW18" s="2">
        <v>13.44</v>
      </c>
      <c r="AX18" s="2">
        <v>12.56</v>
      </c>
      <c r="AY18" s="2">
        <v>13.37</v>
      </c>
      <c r="AZ18" s="2">
        <v>0.81</v>
      </c>
      <c r="BA18" s="2">
        <v>1.7589999999999999</v>
      </c>
      <c r="BB18" s="2">
        <v>2.0590000000000002</v>
      </c>
      <c r="BC18" s="2">
        <v>8.5570000000000004</v>
      </c>
      <c r="BD18" s="2">
        <v>3.1371544585987263</v>
      </c>
      <c r="BE18" s="2">
        <v>0</v>
      </c>
      <c r="BF18" s="2">
        <v>5.5</v>
      </c>
      <c r="BG18" s="2">
        <v>9.6</v>
      </c>
      <c r="BH18" s="1">
        <v>44576</v>
      </c>
    </row>
    <row r="19" spans="1:60" x14ac:dyDescent="0.25">
      <c r="A19" s="1">
        <v>44942</v>
      </c>
      <c r="B19" s="1"/>
      <c r="C19" s="1"/>
      <c r="D19" s="2">
        <v>7.29</v>
      </c>
      <c r="E19" s="2">
        <v>5.4</v>
      </c>
      <c r="F19" s="2">
        <v>5.24</v>
      </c>
      <c r="G19" s="2">
        <v>5.43</v>
      </c>
      <c r="H19" s="2">
        <v>5.37</v>
      </c>
      <c r="I19" s="2">
        <v>6.55</v>
      </c>
      <c r="J19" s="2">
        <v>6.42</v>
      </c>
      <c r="K19" s="2">
        <v>1.27</v>
      </c>
      <c r="L19" s="2">
        <v>1.41</v>
      </c>
      <c r="M19" s="2">
        <v>1.64</v>
      </c>
      <c r="N19" s="2">
        <v>1.62</v>
      </c>
      <c r="O19" s="2">
        <v>49</v>
      </c>
      <c r="P19" s="2">
        <v>40</v>
      </c>
      <c r="Q19" s="2">
        <v>33</v>
      </c>
      <c r="R19" s="2">
        <v>4</v>
      </c>
      <c r="S19" s="2">
        <v>5</v>
      </c>
      <c r="T19" s="2">
        <v>0</v>
      </c>
      <c r="U19" s="2">
        <v>0.86399999999999999</v>
      </c>
      <c r="V19" s="2">
        <v>0.28100000000000003</v>
      </c>
      <c r="W19" s="2">
        <v>1.79</v>
      </c>
      <c r="X19" s="2">
        <v>0.26700000000000002</v>
      </c>
      <c r="Y19" s="2">
        <v>1.1399999999999999</v>
      </c>
      <c r="Z19" s="2">
        <v>1.5109999999999999</v>
      </c>
      <c r="AA19" s="2">
        <v>9.6</v>
      </c>
      <c r="AB19" s="2">
        <v>22.5</v>
      </c>
      <c r="AC19" s="2">
        <v>21.2</v>
      </c>
      <c r="AD19" s="2">
        <v>20.8</v>
      </c>
      <c r="AE19" s="2">
        <v>26.8</v>
      </c>
      <c r="AF19" s="2">
        <v>14.2</v>
      </c>
      <c r="AG19" s="2">
        <v>38</v>
      </c>
      <c r="AH19" s="2">
        <v>28.2</v>
      </c>
      <c r="AI19" s="2">
        <v>28.1</v>
      </c>
      <c r="AJ19" s="2">
        <v>36.6</v>
      </c>
      <c r="AK19" s="2">
        <v>2.9</v>
      </c>
      <c r="AL19" s="2">
        <v>3.0700000000000003</v>
      </c>
      <c r="AM19" s="2">
        <v>2.9</v>
      </c>
      <c r="AN19" s="2">
        <v>5.9</v>
      </c>
      <c r="AO19" s="2">
        <v>0.17599999999999999</v>
      </c>
      <c r="AP19" s="2">
        <v>8.6999999999999993</v>
      </c>
      <c r="AQ19" s="2">
        <v>6.2</v>
      </c>
      <c r="AR19" s="2">
        <v>1.57532785660941</v>
      </c>
      <c r="AS19" s="2">
        <v>53.4</v>
      </c>
      <c r="AT19" s="2">
        <v>86.5</v>
      </c>
      <c r="AU19" s="2">
        <v>27.31</v>
      </c>
      <c r="AV19" s="2">
        <v>6.88E-2</v>
      </c>
      <c r="AW19" s="2">
        <v>14.85</v>
      </c>
      <c r="AX19" s="2">
        <v>13.39</v>
      </c>
      <c r="AY19" s="2">
        <v>15.09</v>
      </c>
      <c r="AZ19" s="2">
        <v>1.7</v>
      </c>
      <c r="BA19" s="2">
        <v>1.7090000000000001</v>
      </c>
      <c r="BB19" s="2">
        <v>2.2839999999999998</v>
      </c>
      <c r="BC19" s="2">
        <v>9.4570000000000007</v>
      </c>
      <c r="BD19" s="2">
        <v>3.35532785660941</v>
      </c>
      <c r="BE19" s="2">
        <v>31.44</v>
      </c>
      <c r="BF19" s="2">
        <v>5.5</v>
      </c>
      <c r="BG19" s="2">
        <v>9.6</v>
      </c>
      <c r="BH19" s="1">
        <v>44577</v>
      </c>
    </row>
    <row r="20" spans="1:60" x14ac:dyDescent="0.25">
      <c r="A20" s="1">
        <v>44943</v>
      </c>
      <c r="B20" s="1"/>
      <c r="C20" s="1"/>
      <c r="D20" s="2">
        <v>7.7</v>
      </c>
      <c r="E20" s="2">
        <v>5.86</v>
      </c>
      <c r="F20" s="2">
        <v>5.41</v>
      </c>
      <c r="G20" s="2">
        <v>6.2</v>
      </c>
      <c r="H20" s="2">
        <v>6.67</v>
      </c>
      <c r="I20" s="2">
        <v>7.65</v>
      </c>
      <c r="J20" s="2">
        <v>7.13</v>
      </c>
      <c r="K20" s="2">
        <v>1.34</v>
      </c>
      <c r="L20" s="2">
        <v>1.49</v>
      </c>
      <c r="M20" s="2">
        <v>1.9</v>
      </c>
      <c r="N20" s="2">
        <v>1.83</v>
      </c>
      <c r="O20" s="2">
        <v>44</v>
      </c>
      <c r="P20" s="2">
        <v>36</v>
      </c>
      <c r="Q20" s="2">
        <v>19</v>
      </c>
      <c r="R20" s="2">
        <v>4</v>
      </c>
      <c r="S20" s="2">
        <v>6</v>
      </c>
      <c r="T20" s="2">
        <v>0</v>
      </c>
      <c r="U20" s="2">
        <v>0.86099999999999999</v>
      </c>
      <c r="V20" s="2">
        <v>0.22900000000000001</v>
      </c>
      <c r="W20" s="2">
        <v>2.48</v>
      </c>
      <c r="X20" s="2">
        <v>0.31900000000000001</v>
      </c>
      <c r="Y20" s="2">
        <v>0.82299999999999995</v>
      </c>
      <c r="Z20" s="2">
        <v>1.1599999999999999</v>
      </c>
      <c r="AA20" s="2">
        <v>9.4</v>
      </c>
      <c r="AB20" s="2">
        <v>22.9</v>
      </c>
      <c r="AC20" s="2">
        <v>20.9</v>
      </c>
      <c r="AD20" s="2">
        <v>20.100000000000001</v>
      </c>
      <c r="AE20" s="2">
        <v>27.5</v>
      </c>
      <c r="AF20" s="2">
        <v>13.9</v>
      </c>
      <c r="AG20" s="2">
        <v>38.6</v>
      </c>
      <c r="AH20" s="2">
        <v>27.4</v>
      </c>
      <c r="AI20" s="2">
        <v>27.8</v>
      </c>
      <c r="AJ20" s="2">
        <v>37.6</v>
      </c>
      <c r="AK20" s="2">
        <v>2.879</v>
      </c>
      <c r="AL20" s="2">
        <v>3.13</v>
      </c>
      <c r="AM20" s="2">
        <v>3</v>
      </c>
      <c r="AN20" s="2">
        <v>6.1</v>
      </c>
      <c r="AO20" s="2">
        <v>0.124</v>
      </c>
      <c r="AP20" s="2">
        <v>8.6999999999999993</v>
      </c>
      <c r="AQ20" s="2">
        <v>6.3</v>
      </c>
      <c r="AR20" s="2">
        <v>1.4217070161912104</v>
      </c>
      <c r="AS20" s="2">
        <v>54.2</v>
      </c>
      <c r="AT20" s="2">
        <v>87.7</v>
      </c>
      <c r="AU20" s="2">
        <v>0.2651</v>
      </c>
      <c r="AV20" s="2">
        <v>5.7099999999999998E-2</v>
      </c>
      <c r="AW20" s="2">
        <v>13.76</v>
      </c>
      <c r="AX20" s="2">
        <v>12.97</v>
      </c>
      <c r="AY20" s="2">
        <v>13.8</v>
      </c>
      <c r="AZ20" s="2">
        <v>0.83</v>
      </c>
      <c r="BA20" s="2">
        <v>1.6</v>
      </c>
      <c r="BB20" s="2">
        <v>0.98599999999999999</v>
      </c>
      <c r="BC20" s="2">
        <v>8.8960000000000008</v>
      </c>
      <c r="BD20" s="2">
        <v>3.2417070161912105</v>
      </c>
      <c r="BE20" s="2">
        <v>31.93</v>
      </c>
      <c r="BF20" s="2">
        <v>5.5</v>
      </c>
      <c r="BG20" s="2">
        <v>9.6</v>
      </c>
      <c r="BH20" s="1">
        <v>44578</v>
      </c>
    </row>
    <row r="21" spans="1:60" x14ac:dyDescent="0.25">
      <c r="A21" s="1">
        <v>44944</v>
      </c>
      <c r="B21" s="1"/>
      <c r="C21" s="1"/>
      <c r="D21" s="2">
        <v>7.46</v>
      </c>
      <c r="E21" s="2">
        <v>5.35</v>
      </c>
      <c r="F21" s="2">
        <v>5.82</v>
      </c>
      <c r="G21" s="2">
        <v>5.38</v>
      </c>
      <c r="H21" s="2">
        <v>5.39</v>
      </c>
      <c r="I21" s="2">
        <v>7.28</v>
      </c>
      <c r="J21" s="2">
        <v>7.59</v>
      </c>
      <c r="K21" s="2">
        <v>1.48</v>
      </c>
      <c r="L21" s="2">
        <v>1.64</v>
      </c>
      <c r="M21" s="2">
        <v>1.83</v>
      </c>
      <c r="N21" s="2">
        <v>1.77</v>
      </c>
      <c r="O21" s="2">
        <v>50</v>
      </c>
      <c r="P21" s="2">
        <v>39</v>
      </c>
      <c r="Q21" s="2">
        <v>49</v>
      </c>
      <c r="R21" s="2">
        <v>16</v>
      </c>
      <c r="S21" s="2">
        <v>6</v>
      </c>
      <c r="T21" s="2" t="s">
        <v>210</v>
      </c>
      <c r="U21" s="2">
        <v>0.78100000000000003</v>
      </c>
      <c r="V21" s="2">
        <v>0.28100000000000003</v>
      </c>
      <c r="W21" s="2">
        <v>3.17</v>
      </c>
      <c r="X21" s="2">
        <v>0.68100000000000005</v>
      </c>
      <c r="Y21" s="2">
        <v>1.8109999999999999</v>
      </c>
      <c r="Z21" s="2">
        <v>1.2889999999999999</v>
      </c>
      <c r="AA21" s="2">
        <v>9.1</v>
      </c>
      <c r="AB21" s="2">
        <v>21</v>
      </c>
      <c r="AC21" s="2">
        <v>20.7</v>
      </c>
      <c r="AD21" s="2">
        <v>20.9</v>
      </c>
      <c r="AE21" s="2">
        <v>33.700000000000003</v>
      </c>
      <c r="AF21" s="2">
        <v>13.3</v>
      </c>
      <c r="AG21" s="2">
        <v>35.9</v>
      </c>
      <c r="AH21" s="2">
        <v>28</v>
      </c>
      <c r="AI21" s="2">
        <v>28.1</v>
      </c>
      <c r="AJ21" s="2">
        <v>46.3</v>
      </c>
      <c r="AK21" s="2">
        <v>3.0300000000000002</v>
      </c>
      <c r="AL21" s="2">
        <v>3.17</v>
      </c>
      <c r="AM21" s="2">
        <v>3</v>
      </c>
      <c r="AN21" s="2">
        <v>5.8</v>
      </c>
      <c r="AO21" s="2">
        <v>4.1000000000000002E-2</v>
      </c>
      <c r="AP21" s="2">
        <v>8.3000000000000007</v>
      </c>
      <c r="AQ21" s="2">
        <v>6.5</v>
      </c>
      <c r="AR21" s="2">
        <v>1.3227702407002184</v>
      </c>
      <c r="AS21" s="2">
        <v>50</v>
      </c>
      <c r="AT21" s="2">
        <v>86.2</v>
      </c>
      <c r="AU21" s="2">
        <v>0.30030000000000001</v>
      </c>
      <c r="AV21" s="2">
        <v>6.4500000000000002E-2</v>
      </c>
      <c r="AW21" s="2">
        <v>14.58</v>
      </c>
      <c r="AX21" s="2">
        <v>13.71</v>
      </c>
      <c r="AY21" s="2">
        <v>14.59</v>
      </c>
      <c r="AZ21" s="2">
        <v>0.88</v>
      </c>
      <c r="BA21" s="2">
        <v>1.5840000000000001</v>
      </c>
      <c r="BB21" s="2">
        <v>2.5409999999999999</v>
      </c>
      <c r="BC21" s="2">
        <v>9.8030000000000008</v>
      </c>
      <c r="BD21" s="2">
        <v>3.2127702407002183</v>
      </c>
      <c r="BE21" s="2">
        <v>29.62</v>
      </c>
      <c r="BF21" s="2">
        <v>4.8</v>
      </c>
      <c r="BG21" s="2">
        <v>9.6</v>
      </c>
      <c r="BH21" s="1">
        <v>44579</v>
      </c>
    </row>
    <row r="22" spans="1:60" x14ac:dyDescent="0.25">
      <c r="A22" s="1">
        <v>44945</v>
      </c>
      <c r="B22" s="1"/>
      <c r="C22" s="1"/>
      <c r="D22" s="2">
        <v>7.3</v>
      </c>
      <c r="E22" s="2">
        <v>5.39</v>
      </c>
      <c r="F22" s="2">
        <v>5.39</v>
      </c>
      <c r="G22" s="2">
        <v>5.48</v>
      </c>
      <c r="H22" s="2">
        <v>5.45</v>
      </c>
      <c r="I22" s="2">
        <v>7.28</v>
      </c>
      <c r="J22" s="2">
        <v>7.55</v>
      </c>
      <c r="K22" s="2">
        <v>1.42</v>
      </c>
      <c r="L22" s="2">
        <v>1.66</v>
      </c>
      <c r="M22" s="2">
        <v>1.84</v>
      </c>
      <c r="N22" s="2">
        <v>1.79</v>
      </c>
      <c r="O22" s="2">
        <v>51</v>
      </c>
      <c r="P22" s="2">
        <v>40</v>
      </c>
      <c r="Q22" s="2">
        <v>36</v>
      </c>
      <c r="R22" s="2">
        <v>14</v>
      </c>
      <c r="S22" s="2">
        <v>10</v>
      </c>
      <c r="T22" s="2">
        <v>0</v>
      </c>
      <c r="U22" s="2">
        <v>0.44400000000000001</v>
      </c>
      <c r="V22" s="2">
        <v>0.16800000000000001</v>
      </c>
      <c r="W22" s="2">
        <v>2.6070000000000002</v>
      </c>
      <c r="X22" s="2">
        <v>1.077</v>
      </c>
      <c r="Y22" s="2">
        <v>2.1070000000000002</v>
      </c>
      <c r="Z22" s="2">
        <v>1.6020000000000001</v>
      </c>
      <c r="AA22" s="2">
        <v>9.4</v>
      </c>
      <c r="AB22" s="2">
        <v>20.7</v>
      </c>
      <c r="AC22" s="2">
        <v>18.7</v>
      </c>
      <c r="AD22" s="2">
        <v>19.3</v>
      </c>
      <c r="AE22" s="2">
        <v>36.200000000000003</v>
      </c>
      <c r="AF22" s="2">
        <v>13.2</v>
      </c>
      <c r="AG22" s="2">
        <v>35</v>
      </c>
      <c r="AH22" s="2">
        <v>24.8</v>
      </c>
      <c r="AI22" s="2">
        <v>25.8</v>
      </c>
      <c r="AJ22" s="2">
        <v>48.9</v>
      </c>
      <c r="AK22" s="2">
        <v>3.07</v>
      </c>
      <c r="AL22" s="2">
        <v>3.24</v>
      </c>
      <c r="AM22" s="2">
        <v>3.1</v>
      </c>
      <c r="AN22" s="2">
        <v>5.9</v>
      </c>
      <c r="AO22" s="2">
        <v>5.0999999999999997E-2</v>
      </c>
      <c r="AP22" s="2">
        <v>6.9</v>
      </c>
      <c r="AQ22" s="2">
        <v>5.8</v>
      </c>
      <c r="AR22" s="2">
        <v>1.3511529051987767</v>
      </c>
      <c r="AS22" s="2">
        <v>51</v>
      </c>
      <c r="AT22" s="2">
        <v>87.4</v>
      </c>
      <c r="AU22" s="2">
        <v>0.2918</v>
      </c>
      <c r="AV22" s="2">
        <v>5.8299999999999998E-2</v>
      </c>
      <c r="AW22" s="2">
        <v>15.85</v>
      </c>
      <c r="AX22" s="2">
        <v>13.08</v>
      </c>
      <c r="AY22" s="2">
        <v>14.06</v>
      </c>
      <c r="AZ22" s="2">
        <v>0.98</v>
      </c>
      <c r="BA22" s="2">
        <v>1.486</v>
      </c>
      <c r="BB22" s="2">
        <v>2.4550000000000001</v>
      </c>
      <c r="BC22" s="2">
        <v>8.5429999999999993</v>
      </c>
      <c r="BD22" s="2">
        <v>3.2911529051987767</v>
      </c>
      <c r="BE22" s="2">
        <v>30.4</v>
      </c>
      <c r="BF22" s="2">
        <v>5.2</v>
      </c>
      <c r="BG22" s="2">
        <v>9.4</v>
      </c>
      <c r="BH22" s="1">
        <v>44580</v>
      </c>
    </row>
    <row r="23" spans="1:60" x14ac:dyDescent="0.25">
      <c r="A23" s="1">
        <v>44946</v>
      </c>
      <c r="B23" s="1"/>
      <c r="C23" s="1"/>
      <c r="D23" s="2">
        <v>7.3</v>
      </c>
      <c r="E23" s="2">
        <v>5.53</v>
      </c>
      <c r="F23" s="2">
        <v>5.44</v>
      </c>
      <c r="G23" s="2">
        <v>5.59</v>
      </c>
      <c r="H23" s="2">
        <v>5.51</v>
      </c>
      <c r="I23" s="2">
        <v>7.3</v>
      </c>
      <c r="J23" s="2">
        <v>7.41</v>
      </c>
      <c r="K23" s="2">
        <v>1.46</v>
      </c>
      <c r="L23" s="2">
        <v>1.64</v>
      </c>
      <c r="M23" s="2">
        <v>1.94</v>
      </c>
      <c r="N23" s="2">
        <v>1.83</v>
      </c>
      <c r="O23" s="2">
        <v>51</v>
      </c>
      <c r="P23" s="2">
        <v>39</v>
      </c>
      <c r="Q23" s="2">
        <v>33</v>
      </c>
      <c r="R23" s="2">
        <v>12</v>
      </c>
      <c r="S23" s="2">
        <v>11</v>
      </c>
      <c r="T23" s="2">
        <v>0</v>
      </c>
      <c r="U23" s="2">
        <v>0.28199999999999997</v>
      </c>
      <c r="V23" s="2">
        <v>0.14399999999999999</v>
      </c>
      <c r="W23" s="2">
        <v>2.42</v>
      </c>
      <c r="X23" s="2">
        <v>0.93</v>
      </c>
      <c r="Y23" s="2">
        <v>1.73</v>
      </c>
      <c r="Z23" s="2">
        <v>1.4</v>
      </c>
      <c r="AA23" s="2">
        <v>9.6</v>
      </c>
      <c r="AB23" s="2">
        <v>19.3</v>
      </c>
      <c r="AC23" s="2">
        <v>18.399999999999999</v>
      </c>
      <c r="AD23" s="2">
        <v>19.399999999999999</v>
      </c>
      <c r="AE23" s="2">
        <v>36.1</v>
      </c>
      <c r="AF23" s="2">
        <v>13.4</v>
      </c>
      <c r="AG23" s="2">
        <v>30.8</v>
      </c>
      <c r="AH23" s="2">
        <v>24.2</v>
      </c>
      <c r="AI23" s="2">
        <v>25.8</v>
      </c>
      <c r="AJ23" s="2">
        <v>48.2</v>
      </c>
      <c r="AK23" s="2">
        <v>3.09</v>
      </c>
      <c r="AL23" s="2">
        <v>3.25</v>
      </c>
      <c r="AM23" s="2">
        <v>3.1</v>
      </c>
      <c r="AN23" s="2">
        <v>6</v>
      </c>
      <c r="AO23" s="2">
        <v>0.106</v>
      </c>
      <c r="AP23" s="2">
        <v>6.8</v>
      </c>
      <c r="AQ23" s="2">
        <v>5.4</v>
      </c>
      <c r="AR23" s="2">
        <v>0.65148695652173894</v>
      </c>
      <c r="AS23" s="2">
        <v>51</v>
      </c>
      <c r="AT23" s="2">
        <v>84.4</v>
      </c>
      <c r="AU23" s="2">
        <v>0.29170000000000001</v>
      </c>
      <c r="AV23" s="2">
        <v>7.3300000000000004E-2</v>
      </c>
      <c r="AW23" s="2">
        <v>15.77</v>
      </c>
      <c r="AX23" s="2">
        <v>13.8</v>
      </c>
      <c r="AY23" s="2">
        <v>14.63</v>
      </c>
      <c r="AZ23" s="2">
        <v>0.83</v>
      </c>
      <c r="BA23" s="2">
        <v>1.4419999999999999</v>
      </c>
      <c r="BB23" s="2">
        <v>2.3839999999999999</v>
      </c>
      <c r="BC23" s="2">
        <v>8.7669999999999995</v>
      </c>
      <c r="BD23" s="2">
        <v>2.6114869565217389</v>
      </c>
      <c r="BE23" s="2">
        <v>26.65</v>
      </c>
      <c r="BF23" s="2">
        <v>5.0999999999999996</v>
      </c>
      <c r="BG23" s="2">
        <v>9.4</v>
      </c>
      <c r="BH23" s="1">
        <v>44581</v>
      </c>
    </row>
    <row r="24" spans="1:60" x14ac:dyDescent="0.25">
      <c r="A24" s="1">
        <v>44947</v>
      </c>
      <c r="B24" s="1"/>
      <c r="C24" s="1"/>
      <c r="D24" s="2">
        <v>7.14</v>
      </c>
      <c r="E24" s="2">
        <v>5.37</v>
      </c>
      <c r="F24" s="2">
        <v>5.32</v>
      </c>
      <c r="G24" s="2">
        <v>5.3</v>
      </c>
      <c r="H24" s="2">
        <v>5.37</v>
      </c>
      <c r="I24" s="2">
        <v>7.53</v>
      </c>
      <c r="J24" s="2">
        <v>7.52</v>
      </c>
      <c r="K24" s="2">
        <v>1.5</v>
      </c>
      <c r="L24" s="2">
        <v>1.71</v>
      </c>
      <c r="M24" s="2">
        <v>2.19</v>
      </c>
      <c r="N24" s="2">
        <v>2.04</v>
      </c>
      <c r="O24" s="2">
        <v>48</v>
      </c>
      <c r="P24" s="2">
        <v>36</v>
      </c>
      <c r="Q24" s="2">
        <v>18</v>
      </c>
      <c r="R24" s="2">
        <v>7</v>
      </c>
      <c r="S24" s="2">
        <v>10</v>
      </c>
      <c r="T24" s="2">
        <v>0</v>
      </c>
      <c r="U24" s="2">
        <v>0.161</v>
      </c>
      <c r="V24" s="2">
        <v>0.16</v>
      </c>
      <c r="W24" s="2">
        <v>1.08</v>
      </c>
      <c r="X24" s="2">
        <v>0.09</v>
      </c>
      <c r="Y24" s="2">
        <v>0.89800000000000002</v>
      </c>
      <c r="Z24" s="2">
        <v>0.79400000000000004</v>
      </c>
      <c r="AA24" s="2">
        <v>9.3000000000000007</v>
      </c>
      <c r="AB24" s="2">
        <v>22.4</v>
      </c>
      <c r="AC24" s="2">
        <v>23.2</v>
      </c>
      <c r="AD24" s="2">
        <v>21.8</v>
      </c>
      <c r="AE24" s="2">
        <v>34.9</v>
      </c>
      <c r="AF24" s="2">
        <v>13.1</v>
      </c>
      <c r="AG24" s="2">
        <v>36.4</v>
      </c>
      <c r="AH24" s="2">
        <v>30.6</v>
      </c>
      <c r="AI24" s="2">
        <v>28.9</v>
      </c>
      <c r="AJ24" s="2">
        <v>47.2</v>
      </c>
      <c r="AK24" s="2">
        <v>3.06</v>
      </c>
      <c r="AL24" s="2">
        <v>3.41</v>
      </c>
      <c r="AM24" s="2">
        <v>3</v>
      </c>
      <c r="AN24" s="2">
        <v>6.1</v>
      </c>
      <c r="AO24" s="2">
        <v>0.104</v>
      </c>
      <c r="AP24" s="2">
        <v>7.2</v>
      </c>
      <c r="AQ24" s="2">
        <v>5.9</v>
      </c>
      <c r="AR24" s="2">
        <v>1.2061337683523656</v>
      </c>
      <c r="AS24" s="2">
        <v>48.4</v>
      </c>
      <c r="AT24" s="2">
        <v>85.6</v>
      </c>
      <c r="AU24" s="2">
        <v>0.3145</v>
      </c>
      <c r="AV24" s="2">
        <v>6.7299999999999999E-2</v>
      </c>
      <c r="AW24" s="2">
        <v>13.34</v>
      </c>
      <c r="AX24" s="2">
        <v>12.26</v>
      </c>
      <c r="AY24" s="2">
        <v>13.25</v>
      </c>
      <c r="AZ24" s="2">
        <v>0.99</v>
      </c>
      <c r="BA24" s="2">
        <v>1.383</v>
      </c>
      <c r="BB24" s="2">
        <v>2.38</v>
      </c>
      <c r="BC24" s="2">
        <v>8.2219999999999995</v>
      </c>
      <c r="BD24" s="2">
        <v>3.2661337683523657</v>
      </c>
      <c r="BE24" s="2">
        <v>36.97</v>
      </c>
      <c r="BF24" s="2">
        <v>4.8</v>
      </c>
      <c r="BG24" s="2">
        <v>9.4</v>
      </c>
      <c r="BH24" s="1">
        <v>44582</v>
      </c>
    </row>
    <row r="25" spans="1:60" x14ac:dyDescent="0.25">
      <c r="A25" s="1">
        <v>44948</v>
      </c>
      <c r="B25" s="1"/>
      <c r="C25" s="1"/>
      <c r="D25" s="2">
        <v>7.29</v>
      </c>
      <c r="E25" s="2">
        <v>5.21</v>
      </c>
      <c r="F25" s="2">
        <v>5.39</v>
      </c>
      <c r="G25" s="2">
        <v>5.27</v>
      </c>
      <c r="H25" s="2">
        <v>5.33</v>
      </c>
      <c r="I25" s="2">
        <v>7.01</v>
      </c>
      <c r="J25" s="2">
        <v>7.02</v>
      </c>
      <c r="K25" s="2">
        <v>1.66</v>
      </c>
      <c r="L25" s="2">
        <v>1.78</v>
      </c>
      <c r="M25" s="2">
        <v>2.2000000000000002</v>
      </c>
      <c r="N25" s="2">
        <v>2.1</v>
      </c>
      <c r="O25" s="2">
        <v>47</v>
      </c>
      <c r="P25" s="2">
        <v>35</v>
      </c>
      <c r="Q25" s="2">
        <v>25</v>
      </c>
      <c r="R25" s="2">
        <v>3</v>
      </c>
      <c r="S25" s="2">
        <v>14</v>
      </c>
      <c r="T25" s="2">
        <v>1</v>
      </c>
      <c r="U25" s="2">
        <v>0.19700000000000001</v>
      </c>
      <c r="V25" s="2">
        <v>0.13</v>
      </c>
      <c r="W25" s="2">
        <v>1.0900000000000001</v>
      </c>
      <c r="X25" s="2">
        <v>0.25800000000000001</v>
      </c>
      <c r="Y25" s="2">
        <v>1.7410000000000001</v>
      </c>
      <c r="Z25" s="2">
        <v>1.4219999999999999</v>
      </c>
      <c r="AA25" s="2">
        <v>9.5</v>
      </c>
      <c r="AB25" s="2">
        <v>23</v>
      </c>
      <c r="AC25" s="2">
        <v>23.4</v>
      </c>
      <c r="AD25" s="2">
        <v>22.9</v>
      </c>
      <c r="AE25" s="2">
        <v>34.700000000000003</v>
      </c>
      <c r="AF25" s="2">
        <v>13.6</v>
      </c>
      <c r="AG25" s="2">
        <v>38.4</v>
      </c>
      <c r="AH25" s="2">
        <v>30.9</v>
      </c>
      <c r="AI25" s="2">
        <v>30.5</v>
      </c>
      <c r="AJ25" s="2">
        <v>46.9</v>
      </c>
      <c r="AK25" s="2">
        <v>2.9</v>
      </c>
      <c r="AL25" s="2">
        <v>3.21</v>
      </c>
      <c r="AM25" s="2">
        <v>3</v>
      </c>
      <c r="AN25" s="2">
        <v>5.9</v>
      </c>
      <c r="AO25" s="2">
        <v>0.189</v>
      </c>
      <c r="AP25" s="2">
        <v>7.4</v>
      </c>
      <c r="AQ25" s="2">
        <v>5.9</v>
      </c>
      <c r="AR25" s="2">
        <v>0.63926348709929659</v>
      </c>
      <c r="AS25" s="2">
        <v>53.2</v>
      </c>
      <c r="AT25" s="2">
        <v>86.9</v>
      </c>
      <c r="AU25" s="2">
        <v>0.27379999999999999</v>
      </c>
      <c r="AV25" s="2">
        <v>6.0699999999999997E-2</v>
      </c>
      <c r="AW25" s="2">
        <v>13.81</v>
      </c>
      <c r="AX25" s="2">
        <v>12.79</v>
      </c>
      <c r="AY25" s="2">
        <v>13.74</v>
      </c>
      <c r="AZ25" s="2">
        <v>0.95</v>
      </c>
      <c r="BA25" s="2">
        <v>1.405</v>
      </c>
      <c r="BB25" s="2">
        <v>2.37</v>
      </c>
      <c r="BC25" s="2">
        <v>8.4260000000000002</v>
      </c>
      <c r="BD25" s="2">
        <v>2.7392634870992967</v>
      </c>
      <c r="BE25" s="2">
        <v>37.340000000000003</v>
      </c>
      <c r="BF25" s="2">
        <v>5</v>
      </c>
      <c r="BG25" s="2">
        <v>9.4</v>
      </c>
      <c r="BH25" s="1">
        <v>44583</v>
      </c>
    </row>
    <row r="26" spans="1:60" x14ac:dyDescent="0.25">
      <c r="A26" s="1">
        <v>44949</v>
      </c>
      <c r="B26" s="1"/>
      <c r="C26" s="1"/>
      <c r="D26" s="2">
        <v>7.84</v>
      </c>
      <c r="E26" s="2">
        <v>5.38</v>
      </c>
      <c r="F26" s="2">
        <v>5.41</v>
      </c>
      <c r="G26" s="2">
        <v>5.35</v>
      </c>
      <c r="H26" s="2">
        <v>5.37</v>
      </c>
      <c r="I26" s="2">
        <v>7.4</v>
      </c>
      <c r="J26" s="2">
        <v>7.13</v>
      </c>
      <c r="K26" s="2">
        <v>1.74</v>
      </c>
      <c r="L26" s="2">
        <v>1.81</v>
      </c>
      <c r="M26" s="2">
        <v>2.13</v>
      </c>
      <c r="N26" s="2">
        <v>2.16</v>
      </c>
      <c r="O26" s="2">
        <v>49</v>
      </c>
      <c r="P26" s="2">
        <v>45</v>
      </c>
      <c r="Q26" s="2">
        <v>11</v>
      </c>
      <c r="R26" s="2">
        <v>1</v>
      </c>
      <c r="S26" s="2">
        <v>4</v>
      </c>
      <c r="T26" s="2">
        <v>0</v>
      </c>
      <c r="U26" s="2">
        <v>0.89600000000000002</v>
      </c>
      <c r="V26" s="2">
        <v>9.6000000000000002E-2</v>
      </c>
      <c r="W26" s="2">
        <v>1.04</v>
      </c>
      <c r="X26" s="2">
        <v>0.113</v>
      </c>
      <c r="Y26" s="2">
        <v>0.96299999999999997</v>
      </c>
      <c r="Z26" s="2">
        <v>0.89600000000000002</v>
      </c>
      <c r="AA26" s="2">
        <v>9.3000000000000007</v>
      </c>
      <c r="AB26" s="2">
        <v>23</v>
      </c>
      <c r="AC26" s="2">
        <v>23</v>
      </c>
      <c r="AD26" s="2">
        <v>22.7</v>
      </c>
      <c r="AE26" s="2">
        <v>34.4</v>
      </c>
      <c r="AF26" s="2">
        <v>13.4</v>
      </c>
      <c r="AG26" s="2">
        <v>36.1</v>
      </c>
      <c r="AH26" s="2">
        <v>30.6</v>
      </c>
      <c r="AI26" s="2">
        <v>30.4</v>
      </c>
      <c r="AJ26" s="2">
        <v>45.8</v>
      </c>
      <c r="AK26" s="2">
        <v>2.9299999999999997</v>
      </c>
      <c r="AL26" s="2">
        <v>3.25</v>
      </c>
      <c r="AM26" s="2">
        <v>3.1</v>
      </c>
      <c r="AN26" s="2">
        <v>6.1</v>
      </c>
      <c r="AO26" s="2">
        <v>0.112</v>
      </c>
      <c r="AP26" s="2">
        <v>7.8</v>
      </c>
      <c r="AQ26" s="2">
        <v>5.3</v>
      </c>
      <c r="AR26" s="2">
        <v>1.1273237867939536</v>
      </c>
      <c r="AS26" s="2">
        <v>53.4</v>
      </c>
      <c r="AT26" s="2">
        <v>88</v>
      </c>
      <c r="AU26" s="2">
        <v>0.27360000000000001</v>
      </c>
      <c r="AV26" s="2">
        <v>5.5399999999999998E-2</v>
      </c>
      <c r="AW26" s="2">
        <v>13.64</v>
      </c>
      <c r="AX26" s="2">
        <v>12.57</v>
      </c>
      <c r="AY26" s="2">
        <v>13.56</v>
      </c>
      <c r="AZ26" s="2">
        <v>0.99</v>
      </c>
      <c r="BA26" s="2">
        <v>1.4430000000000001</v>
      </c>
      <c r="BB26" s="2">
        <v>2.3050000000000002</v>
      </c>
      <c r="BC26" s="2">
        <v>8.0359999999999996</v>
      </c>
      <c r="BD26" s="2">
        <v>3.2773237867939535</v>
      </c>
      <c r="BE26" s="2">
        <v>36.42</v>
      </c>
      <c r="BF26" s="2">
        <v>5.2</v>
      </c>
      <c r="BG26" s="2">
        <v>9.4</v>
      </c>
      <c r="BH26" s="1">
        <v>44584</v>
      </c>
    </row>
    <row r="27" spans="1:60" x14ac:dyDescent="0.25">
      <c r="A27" s="1">
        <v>44950</v>
      </c>
      <c r="B27" s="1"/>
      <c r="C27" s="1"/>
      <c r="D27" s="2">
        <v>7.7</v>
      </c>
      <c r="E27" s="2">
        <v>5.47</v>
      </c>
      <c r="F27" s="2">
        <v>5.55</v>
      </c>
      <c r="G27" s="2">
        <v>5.45</v>
      </c>
      <c r="H27" s="2">
        <v>5.46</v>
      </c>
      <c r="I27" s="2">
        <v>7.5</v>
      </c>
      <c r="J27" s="2">
        <v>7.31</v>
      </c>
      <c r="K27" s="2">
        <v>1.67</v>
      </c>
      <c r="L27" s="2">
        <v>1.95</v>
      </c>
      <c r="M27" s="2">
        <v>2.09</v>
      </c>
      <c r="N27" s="2">
        <v>2.12</v>
      </c>
      <c r="O27" s="2">
        <v>50</v>
      </c>
      <c r="P27" s="2">
        <v>46</v>
      </c>
      <c r="Q27" s="2">
        <v>8</v>
      </c>
      <c r="R27" s="2">
        <v>0</v>
      </c>
      <c r="S27" s="2">
        <v>3</v>
      </c>
      <c r="T27" s="2">
        <v>0</v>
      </c>
      <c r="U27" s="2">
        <v>0.71499999999999997</v>
      </c>
      <c r="V27" s="2">
        <v>6.9000000000000006E-2</v>
      </c>
      <c r="W27" s="2">
        <v>0.88800000000000001</v>
      </c>
      <c r="X27" s="2">
        <v>0.10299999999999999</v>
      </c>
      <c r="Y27" s="2">
        <v>0.89100000000000001</v>
      </c>
      <c r="Z27" s="2">
        <v>0.73799999999999999</v>
      </c>
      <c r="AA27" s="2">
        <v>9.3000000000000007</v>
      </c>
      <c r="AB27" s="2">
        <v>24.1</v>
      </c>
      <c r="AC27" s="2">
        <v>23.7</v>
      </c>
      <c r="AD27" s="2">
        <v>23.8</v>
      </c>
      <c r="AE27" s="2">
        <v>36</v>
      </c>
      <c r="AF27" s="2">
        <v>13.6</v>
      </c>
      <c r="AG27" s="2">
        <v>40.700000000000003</v>
      </c>
      <c r="AH27" s="2">
        <v>29.9</v>
      </c>
      <c r="AI27" s="2">
        <v>31.4</v>
      </c>
      <c r="AJ27" s="2">
        <v>47.6</v>
      </c>
      <c r="AK27" s="2">
        <v>2.92</v>
      </c>
      <c r="AL27" s="2">
        <v>3.2199999999999998</v>
      </c>
      <c r="AM27" s="2">
        <v>3.1</v>
      </c>
      <c r="AN27" s="2">
        <v>6.1</v>
      </c>
      <c r="AO27" s="2">
        <v>1.7000000000000001E-2</v>
      </c>
      <c r="AP27" s="2">
        <v>8.5</v>
      </c>
      <c r="AQ27" s="2">
        <v>5.2</v>
      </c>
      <c r="AR27" s="2">
        <v>1.061871317829457</v>
      </c>
      <c r="AS27" s="2">
        <v>53.8</v>
      </c>
      <c r="AT27" s="2">
        <v>89.6</v>
      </c>
      <c r="AU27" s="2">
        <v>0.2732</v>
      </c>
      <c r="AV27" s="2">
        <v>4.7600000000000003E-2</v>
      </c>
      <c r="AW27" s="2">
        <v>14</v>
      </c>
      <c r="AX27" s="2">
        <v>12.9</v>
      </c>
      <c r="AY27" s="2">
        <v>13.86</v>
      </c>
      <c r="AZ27" s="2">
        <v>0.96</v>
      </c>
      <c r="BA27" s="2">
        <v>1.427</v>
      </c>
      <c r="BB27" s="2">
        <v>2.2170000000000001</v>
      </c>
      <c r="BC27" s="2">
        <v>9.1690000000000005</v>
      </c>
      <c r="BD27" s="2">
        <v>3.1818713178294571</v>
      </c>
      <c r="BE27" s="2">
        <v>38.67</v>
      </c>
      <c r="BF27" s="2">
        <v>7.6</v>
      </c>
      <c r="BG27" s="2">
        <v>9</v>
      </c>
      <c r="BH27" s="1">
        <v>44585</v>
      </c>
    </row>
    <row r="28" spans="1:60" x14ac:dyDescent="0.25">
      <c r="A28" s="1">
        <v>44951</v>
      </c>
      <c r="B28" s="1"/>
      <c r="C28" s="1"/>
      <c r="D28" s="2">
        <v>7.46</v>
      </c>
      <c r="E28" s="2">
        <v>5.45</v>
      </c>
      <c r="F28" s="2">
        <v>5.48</v>
      </c>
      <c r="G28" s="2">
        <v>5.53</v>
      </c>
      <c r="H28" s="2">
        <v>5.49</v>
      </c>
      <c r="I28" s="2">
        <v>7.32</v>
      </c>
      <c r="J28" s="2">
        <v>7.16</v>
      </c>
      <c r="K28" s="2">
        <v>1.84</v>
      </c>
      <c r="L28" s="2">
        <v>1.91</v>
      </c>
      <c r="M28" s="2">
        <v>2.2799999999999998</v>
      </c>
      <c r="N28" s="2">
        <v>2.12</v>
      </c>
      <c r="O28" s="2">
        <v>46</v>
      </c>
      <c r="P28" s="2">
        <v>34</v>
      </c>
      <c r="Q28" s="2">
        <v>13</v>
      </c>
      <c r="R28" s="2">
        <v>1</v>
      </c>
      <c r="S28" s="2">
        <v>8</v>
      </c>
      <c r="T28" s="2">
        <v>0</v>
      </c>
      <c r="U28" s="2">
        <v>0.499</v>
      </c>
      <c r="V28" s="2">
        <v>0.114</v>
      </c>
      <c r="W28" s="2">
        <v>0.68100000000000005</v>
      </c>
      <c r="X28" s="2">
        <v>9.0999999999999998E-2</v>
      </c>
      <c r="Y28" s="2">
        <v>0.751</v>
      </c>
      <c r="Z28" s="2">
        <v>0.64900000000000002</v>
      </c>
      <c r="AA28" s="2">
        <v>9.6</v>
      </c>
      <c r="AB28" s="2">
        <v>23.6</v>
      </c>
      <c r="AC28" s="2">
        <v>23.4</v>
      </c>
      <c r="AD28" s="2">
        <v>23.5</v>
      </c>
      <c r="AE28" s="2">
        <v>34.9</v>
      </c>
      <c r="AF28" s="2">
        <v>18.899999999999999</v>
      </c>
      <c r="AG28" s="2">
        <v>34.1</v>
      </c>
      <c r="AH28" s="2">
        <v>29.6</v>
      </c>
      <c r="AI28" s="2">
        <v>31.2</v>
      </c>
      <c r="AJ28" s="2">
        <v>46.2</v>
      </c>
      <c r="AK28" s="2">
        <v>3.05</v>
      </c>
      <c r="AL28" s="2">
        <v>3.21</v>
      </c>
      <c r="AM28" s="2">
        <v>3.1</v>
      </c>
      <c r="AN28" s="2">
        <v>6</v>
      </c>
      <c r="AO28" s="2">
        <v>7.4999999999999997E-2</v>
      </c>
      <c r="AP28" s="2">
        <v>7.8</v>
      </c>
      <c r="AQ28" s="2">
        <v>5.2</v>
      </c>
      <c r="AR28" s="2">
        <v>0.77159521912350559</v>
      </c>
      <c r="AS28" s="2">
        <v>53.4</v>
      </c>
      <c r="AT28" s="2">
        <v>89.2</v>
      </c>
      <c r="AU28" s="2">
        <v>0.2722</v>
      </c>
      <c r="AV28" s="2">
        <v>4.9200000000000001E-2</v>
      </c>
      <c r="AW28" s="2">
        <v>13.61</v>
      </c>
      <c r="AX28" s="2">
        <v>12.55</v>
      </c>
      <c r="AY28" s="2">
        <v>13.53</v>
      </c>
      <c r="AZ28" s="2">
        <v>0.98</v>
      </c>
      <c r="BA28" s="2">
        <v>1.4239999999999999</v>
      </c>
      <c r="BB28" s="2">
        <v>2.2349999999999999</v>
      </c>
      <c r="BC28" s="2">
        <v>8.1660000000000004</v>
      </c>
      <c r="BD28" s="2">
        <v>2.8715952191235057</v>
      </c>
      <c r="BE28" s="2">
        <v>38.35</v>
      </c>
      <c r="BF28" s="2">
        <v>7.2</v>
      </c>
      <c r="BG28" s="2">
        <v>9</v>
      </c>
      <c r="BH28" s="1">
        <v>44586</v>
      </c>
    </row>
    <row r="29" spans="1:60" x14ac:dyDescent="0.25">
      <c r="A29" s="1">
        <v>44952</v>
      </c>
      <c r="B29" s="1"/>
      <c r="C29" s="1"/>
      <c r="D29" s="2">
        <v>7.25</v>
      </c>
      <c r="E29" s="2">
        <v>5.3</v>
      </c>
      <c r="F29" s="2">
        <v>5.46</v>
      </c>
      <c r="G29" s="2">
        <v>5.4</v>
      </c>
      <c r="H29" s="2">
        <v>5.43</v>
      </c>
      <c r="I29" s="2">
        <v>7.26</v>
      </c>
      <c r="J29" s="2">
        <v>7.29</v>
      </c>
      <c r="K29" s="2">
        <v>1.57</v>
      </c>
      <c r="L29" s="2">
        <v>1.63</v>
      </c>
      <c r="M29" s="2">
        <v>2.16</v>
      </c>
      <c r="N29" s="2">
        <v>2.02</v>
      </c>
      <c r="O29" s="2">
        <v>48</v>
      </c>
      <c r="P29" s="2">
        <v>37</v>
      </c>
      <c r="Q29" s="2">
        <v>12</v>
      </c>
      <c r="R29" s="2">
        <v>2</v>
      </c>
      <c r="S29" s="2">
        <v>17</v>
      </c>
      <c r="T29" s="2">
        <v>3</v>
      </c>
      <c r="U29" s="2">
        <v>0.42699999999999999</v>
      </c>
      <c r="V29" s="2">
        <v>0.14899999999999999</v>
      </c>
      <c r="W29" s="2">
        <v>0.84</v>
      </c>
      <c r="X29" s="2">
        <v>6.9000000000000006E-2</v>
      </c>
      <c r="Y29" s="2">
        <v>1.52</v>
      </c>
      <c r="Z29" s="2">
        <v>1.573</v>
      </c>
      <c r="AA29" s="2">
        <v>9.6</v>
      </c>
      <c r="AB29" s="2">
        <v>24.6</v>
      </c>
      <c r="AC29" s="2">
        <v>24.3</v>
      </c>
      <c r="AD29" s="2">
        <v>24.2</v>
      </c>
      <c r="AE29" s="2">
        <v>37.4</v>
      </c>
      <c r="AF29" s="2">
        <v>13.8</v>
      </c>
      <c r="AG29" s="2">
        <v>37.700000000000003</v>
      </c>
      <c r="AH29" s="2">
        <v>31.5</v>
      </c>
      <c r="AI29" s="2">
        <v>33.4</v>
      </c>
      <c r="AJ29" s="2">
        <v>49.7</v>
      </c>
      <c r="AK29" s="2">
        <v>3.13</v>
      </c>
      <c r="AL29" s="2">
        <v>3.2800000000000002</v>
      </c>
      <c r="AM29" s="2">
        <v>3</v>
      </c>
      <c r="AN29" s="2">
        <v>6</v>
      </c>
      <c r="AO29" s="2">
        <v>6.4000000000000001E-2</v>
      </c>
      <c r="AP29" s="2">
        <v>7.7</v>
      </c>
      <c r="AQ29" s="2">
        <v>5.3</v>
      </c>
      <c r="AR29" s="2">
        <v>0.67344559173947616</v>
      </c>
      <c r="AS29" s="2">
        <v>52.7</v>
      </c>
      <c r="AT29" s="2">
        <v>90</v>
      </c>
      <c r="AU29" s="2">
        <v>0.27750000000000002</v>
      </c>
      <c r="AV29" s="2">
        <v>4.5600000000000002E-2</v>
      </c>
      <c r="AW29" s="2">
        <v>13.65</v>
      </c>
      <c r="AX29" s="2">
        <v>12.59</v>
      </c>
      <c r="AY29" s="2">
        <v>13.55</v>
      </c>
      <c r="AZ29" s="2">
        <v>0.96</v>
      </c>
      <c r="BA29" s="2">
        <v>1.4139999999999999</v>
      </c>
      <c r="BB29" s="2">
        <v>2.2450000000000001</v>
      </c>
      <c r="BC29" s="2">
        <v>8.6780000000000008</v>
      </c>
      <c r="BD29" s="2">
        <v>2.703445591739476</v>
      </c>
      <c r="BE29" s="2">
        <v>36.909999999999997</v>
      </c>
      <c r="BF29" s="2">
        <v>7.3</v>
      </c>
      <c r="BG29" s="2">
        <v>9</v>
      </c>
      <c r="BH29" s="1">
        <v>44587</v>
      </c>
    </row>
    <row r="30" spans="1:60" x14ac:dyDescent="0.25">
      <c r="A30" s="1">
        <v>44953</v>
      </c>
      <c r="B30" s="1"/>
      <c r="C30" s="1"/>
      <c r="D30" s="2">
        <v>6.32</v>
      </c>
      <c r="E30" s="2">
        <v>5.42</v>
      </c>
      <c r="F30" s="2">
        <v>5.31</v>
      </c>
      <c r="G30" s="2">
        <v>5.52</v>
      </c>
      <c r="H30" s="2">
        <v>5.47</v>
      </c>
      <c r="I30" s="2">
        <v>6.41</v>
      </c>
      <c r="J30" s="2">
        <v>6.98</v>
      </c>
      <c r="K30" s="2">
        <v>1.61</v>
      </c>
      <c r="L30" s="2">
        <v>1.68</v>
      </c>
      <c r="M30" s="2">
        <v>1.94</v>
      </c>
      <c r="N30" s="2">
        <v>1.99</v>
      </c>
      <c r="O30" s="2">
        <v>54</v>
      </c>
      <c r="P30" s="2">
        <v>42</v>
      </c>
      <c r="Q30" s="2">
        <v>16</v>
      </c>
      <c r="R30" s="2">
        <v>8</v>
      </c>
      <c r="S30" s="2">
        <v>18</v>
      </c>
      <c r="T30" s="2">
        <v>4</v>
      </c>
      <c r="U30" s="2">
        <v>0.29099999999999998</v>
      </c>
      <c r="V30" s="2">
        <v>0.251</v>
      </c>
      <c r="W30" s="2">
        <v>0.84699999999999998</v>
      </c>
      <c r="X30" s="2">
        <v>0.10100000000000001</v>
      </c>
      <c r="Y30" s="2">
        <v>1.38</v>
      </c>
      <c r="Z30" s="2">
        <v>1.48</v>
      </c>
      <c r="AA30" s="2">
        <v>9.1</v>
      </c>
      <c r="AB30" s="2">
        <v>23.4</v>
      </c>
      <c r="AC30" s="2">
        <v>22.9</v>
      </c>
      <c r="AD30" s="2">
        <v>22.8</v>
      </c>
      <c r="AE30" s="2">
        <v>43.7</v>
      </c>
      <c r="AF30" s="2">
        <v>12.7</v>
      </c>
      <c r="AG30" s="2">
        <v>40.6</v>
      </c>
      <c r="AH30" s="2">
        <v>29.9</v>
      </c>
      <c r="AI30" s="2">
        <v>30.3</v>
      </c>
      <c r="AJ30" s="2">
        <v>58.6</v>
      </c>
      <c r="AK30" s="2">
        <v>3.1799999999999997</v>
      </c>
      <c r="AL30" s="2">
        <v>3.3600000000000003</v>
      </c>
      <c r="AM30" s="2">
        <v>3.2</v>
      </c>
      <c r="AN30" s="2">
        <v>6.1</v>
      </c>
      <c r="AO30" s="2">
        <v>4.0000000000000001E-3</v>
      </c>
      <c r="AP30" s="2">
        <v>6.1</v>
      </c>
      <c r="AQ30" s="2">
        <v>5.7</v>
      </c>
      <c r="AR30" s="2">
        <v>0.90172960372960387</v>
      </c>
      <c r="AS30" s="2">
        <v>57.4</v>
      </c>
      <c r="AT30" s="2">
        <v>84.6</v>
      </c>
      <c r="AU30" s="2">
        <v>0.24099999999999999</v>
      </c>
      <c r="AV30" s="2">
        <v>7.2300000000000003E-2</v>
      </c>
      <c r="AW30" s="2">
        <v>13.04</v>
      </c>
      <c r="AX30" s="2">
        <v>12.87</v>
      </c>
      <c r="AY30" s="2">
        <v>12.87</v>
      </c>
      <c r="AZ30" s="2">
        <v>0</v>
      </c>
      <c r="BA30" s="2">
        <v>1.3859999999999999</v>
      </c>
      <c r="BB30" s="2">
        <v>2.2440000000000002</v>
      </c>
      <c r="BC30" s="2">
        <v>8.1050000000000004</v>
      </c>
      <c r="BD30" s="2">
        <v>2.7917296037296038</v>
      </c>
      <c r="BE30" s="2">
        <v>35.799999999999997</v>
      </c>
      <c r="BF30" s="2">
        <v>7.5</v>
      </c>
      <c r="BG30" s="2">
        <v>9</v>
      </c>
      <c r="BH30" s="1">
        <v>44588</v>
      </c>
    </row>
    <row r="31" spans="1:60" x14ac:dyDescent="0.25">
      <c r="A31" s="1">
        <v>44954</v>
      </c>
      <c r="B31" s="1"/>
      <c r="C31" s="1"/>
      <c r="D31" s="2">
        <v>6.26</v>
      </c>
      <c r="E31" s="2">
        <v>5.57</v>
      </c>
      <c r="F31" s="2">
        <v>5.5</v>
      </c>
      <c r="G31" s="2">
        <v>5.61</v>
      </c>
      <c r="H31" s="2">
        <v>5.71</v>
      </c>
      <c r="I31" s="2">
        <v>7.73</v>
      </c>
      <c r="J31" s="2">
        <v>6.89</v>
      </c>
      <c r="K31" s="2">
        <v>1.48</v>
      </c>
      <c r="L31" s="2">
        <v>1.61</v>
      </c>
      <c r="M31" s="2">
        <v>1.94</v>
      </c>
      <c r="N31" s="2">
        <v>1.92</v>
      </c>
      <c r="O31" s="2">
        <v>51</v>
      </c>
      <c r="P31" s="2">
        <v>42</v>
      </c>
      <c r="Q31" s="2">
        <v>20</v>
      </c>
      <c r="R31" s="2">
        <v>1</v>
      </c>
      <c r="S31" s="2">
        <v>8</v>
      </c>
      <c r="T31" s="2">
        <v>0</v>
      </c>
      <c r="U31" s="2">
        <v>0.41399999999999998</v>
      </c>
      <c r="V31" s="2">
        <v>0.24399999999999999</v>
      </c>
      <c r="W31" s="2">
        <v>0.89100000000000001</v>
      </c>
      <c r="X31" s="2">
        <v>0.14399999999999999</v>
      </c>
      <c r="Y31" s="2">
        <v>0.92400000000000004</v>
      </c>
      <c r="Z31" s="2">
        <v>1.1000000000000001</v>
      </c>
      <c r="AA31" s="2">
        <v>8</v>
      </c>
      <c r="AB31" s="2">
        <v>24.4</v>
      </c>
      <c r="AC31" s="2">
        <v>24</v>
      </c>
      <c r="AD31" s="2">
        <v>23.8</v>
      </c>
      <c r="AE31" s="2">
        <v>44.6</v>
      </c>
      <c r="AF31" s="2">
        <v>10.9</v>
      </c>
      <c r="AG31" s="2">
        <v>35.5</v>
      </c>
      <c r="AH31" s="2">
        <v>31.3</v>
      </c>
      <c r="AI31" s="2">
        <v>31.5</v>
      </c>
      <c r="AJ31" s="2">
        <v>59.4</v>
      </c>
      <c r="AK31" s="2">
        <v>3.24</v>
      </c>
      <c r="AL31" s="2">
        <v>3.37</v>
      </c>
      <c r="AM31" s="2">
        <v>2.9</v>
      </c>
      <c r="AN31" s="2">
        <v>6</v>
      </c>
      <c r="AO31" s="2">
        <v>0.01</v>
      </c>
      <c r="AP31" s="2">
        <v>5.7</v>
      </c>
      <c r="AQ31" s="2">
        <v>5.3</v>
      </c>
      <c r="AR31" s="2">
        <v>1.1805682593856655</v>
      </c>
      <c r="AS31" s="2">
        <v>57.7</v>
      </c>
      <c r="AT31" s="2">
        <v>90.2</v>
      </c>
      <c r="AU31" s="2">
        <v>0.2384</v>
      </c>
      <c r="AV31" s="2">
        <v>4.4699999999999997E-2</v>
      </c>
      <c r="AW31" s="2">
        <v>12.76</v>
      </c>
      <c r="AX31" s="2">
        <v>11.72</v>
      </c>
      <c r="AY31" s="2">
        <v>12.7</v>
      </c>
      <c r="AZ31" s="2">
        <v>0.98</v>
      </c>
      <c r="BA31" s="2">
        <v>0</v>
      </c>
      <c r="BB31" s="2">
        <v>0</v>
      </c>
      <c r="BC31" s="2">
        <v>0</v>
      </c>
      <c r="BD31" s="2">
        <v>3.1605682593856654</v>
      </c>
      <c r="BE31" s="2">
        <v>39.14</v>
      </c>
      <c r="BF31" s="2">
        <v>7.8</v>
      </c>
      <c r="BG31" s="2">
        <v>9.1999999999999993</v>
      </c>
      <c r="BH31" s="1">
        <v>44589</v>
      </c>
    </row>
    <row r="32" spans="1:60" x14ac:dyDescent="0.25">
      <c r="A32" s="1">
        <v>44955</v>
      </c>
      <c r="B32" s="1"/>
      <c r="C32" s="1"/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 t="s">
        <v>66</v>
      </c>
      <c r="AL32" s="2" t="s">
        <v>66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 t="s">
        <v>66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  <c r="AX32" s="2">
        <v>0</v>
      </c>
      <c r="AY32" s="2">
        <v>0</v>
      </c>
      <c r="AZ32" s="2">
        <v>0</v>
      </c>
      <c r="BA32" s="2">
        <v>0</v>
      </c>
      <c r="BB32" s="2">
        <v>0</v>
      </c>
      <c r="BC32" s="2">
        <v>0</v>
      </c>
      <c r="BD32" s="2" t="s">
        <v>66</v>
      </c>
      <c r="BE32" s="2">
        <v>0</v>
      </c>
      <c r="BF32" s="2">
        <v>0</v>
      </c>
      <c r="BG32" s="2">
        <v>0</v>
      </c>
      <c r="BH32" s="1">
        <v>44590</v>
      </c>
    </row>
    <row r="33" spans="1:60" x14ac:dyDescent="0.25">
      <c r="A33" s="1">
        <v>44956</v>
      </c>
      <c r="B33" s="1"/>
      <c r="C33" s="1"/>
      <c r="D33" s="2">
        <v>7.6</v>
      </c>
      <c r="E33" s="2">
        <v>5.22</v>
      </c>
      <c r="F33" s="2">
        <v>5.59</v>
      </c>
      <c r="G33" s="2">
        <v>5.42</v>
      </c>
      <c r="H33" s="2">
        <v>5.45</v>
      </c>
      <c r="I33" s="2">
        <v>7.45</v>
      </c>
      <c r="J33" s="2">
        <v>7.58</v>
      </c>
      <c r="K33" s="2">
        <v>2</v>
      </c>
      <c r="L33" s="2">
        <v>2.1</v>
      </c>
      <c r="M33" s="2">
        <v>2.0299999999999998</v>
      </c>
      <c r="N33" s="2">
        <v>1.97</v>
      </c>
      <c r="O33" s="2">
        <v>52</v>
      </c>
      <c r="P33" s="2">
        <v>40</v>
      </c>
      <c r="Q33" s="2">
        <v>14</v>
      </c>
      <c r="R33" s="2">
        <v>0</v>
      </c>
      <c r="S33" s="2">
        <v>4</v>
      </c>
      <c r="T33" s="2">
        <v>0</v>
      </c>
      <c r="U33" s="2">
        <v>0.215</v>
      </c>
      <c r="V33" s="2">
        <v>0.25600000000000001</v>
      </c>
      <c r="W33" s="2">
        <v>0.95199999999999996</v>
      </c>
      <c r="X33" s="2">
        <v>7.0000000000000007E-2</v>
      </c>
      <c r="Y33" s="2">
        <v>0.55100000000000005</v>
      </c>
      <c r="Z33" s="2">
        <v>1.1399999999999999</v>
      </c>
      <c r="AA33" s="2">
        <v>8.6999999999999993</v>
      </c>
      <c r="AB33" s="2">
        <v>24</v>
      </c>
      <c r="AC33" s="2">
        <v>23.5</v>
      </c>
      <c r="AD33" s="2">
        <v>23.4</v>
      </c>
      <c r="AE33" s="2">
        <v>27.6</v>
      </c>
      <c r="AF33" s="2">
        <v>11.9</v>
      </c>
      <c r="AG33" s="2">
        <v>35.700000000000003</v>
      </c>
      <c r="AH33" s="2">
        <v>30.6</v>
      </c>
      <c r="AI33" s="2">
        <v>30.9</v>
      </c>
      <c r="AJ33" s="2">
        <v>36.299999999999997</v>
      </c>
      <c r="AK33" s="2">
        <v>3.07</v>
      </c>
      <c r="AL33" s="2">
        <v>3.29</v>
      </c>
      <c r="AM33" s="2">
        <v>3</v>
      </c>
      <c r="AN33" s="2">
        <v>6</v>
      </c>
      <c r="AO33" s="2">
        <v>3.4000000000000002E-2</v>
      </c>
      <c r="AP33" s="2">
        <v>5.7</v>
      </c>
      <c r="AQ33" s="2">
        <v>4.8</v>
      </c>
      <c r="AR33" s="2">
        <v>0.52084125705076545</v>
      </c>
      <c r="AS33" s="2">
        <v>49.7</v>
      </c>
      <c r="AT33" s="2">
        <v>89</v>
      </c>
      <c r="AU33" s="2">
        <v>0.30320000000000003</v>
      </c>
      <c r="AV33" s="2">
        <v>5.0700000000000002E-2</v>
      </c>
      <c r="AW33" s="2">
        <v>13.5</v>
      </c>
      <c r="AX33" s="2">
        <v>12.41</v>
      </c>
      <c r="AY33" s="2">
        <v>13.36</v>
      </c>
      <c r="AZ33" s="2">
        <v>0.95</v>
      </c>
      <c r="BA33" s="2">
        <v>1.375</v>
      </c>
      <c r="BB33" s="2">
        <v>2.3119999999999998</v>
      </c>
      <c r="BC33" s="2">
        <v>8.3450000000000006</v>
      </c>
      <c r="BD33" s="2">
        <v>2.5008412570507654</v>
      </c>
      <c r="BE33" s="2">
        <v>39.03</v>
      </c>
      <c r="BF33" s="2">
        <v>7.5</v>
      </c>
      <c r="BG33" s="2">
        <v>9.1999999999999993</v>
      </c>
      <c r="BH33" s="1">
        <v>44591</v>
      </c>
    </row>
    <row r="34" spans="1:60" x14ac:dyDescent="0.25">
      <c r="A34" s="1">
        <v>44957</v>
      </c>
      <c r="B34" s="1"/>
      <c r="C34" s="1"/>
      <c r="D34" s="2">
        <v>7.23</v>
      </c>
      <c r="E34" s="2">
        <v>5.38</v>
      </c>
      <c r="F34" s="2">
        <v>5.4</v>
      </c>
      <c r="G34" s="2">
        <v>5.42</v>
      </c>
      <c r="H34" s="2">
        <v>5.47</v>
      </c>
      <c r="I34" s="2">
        <v>7.12</v>
      </c>
      <c r="J34" s="2">
        <v>7.65</v>
      </c>
      <c r="K34" s="2">
        <v>2</v>
      </c>
      <c r="L34" s="2">
        <v>2.2200000000000002</v>
      </c>
      <c r="M34" s="2">
        <v>2.23</v>
      </c>
      <c r="N34" s="2">
        <v>2.08</v>
      </c>
      <c r="O34" s="2">
        <v>55</v>
      </c>
      <c r="P34" s="2">
        <v>42</v>
      </c>
      <c r="Q34" s="2">
        <v>24</v>
      </c>
      <c r="R34" s="2">
        <v>5</v>
      </c>
      <c r="S34" s="2">
        <v>3</v>
      </c>
      <c r="T34" s="2">
        <v>0</v>
      </c>
      <c r="U34" s="2">
        <v>0.24399999999999999</v>
      </c>
      <c r="V34" s="2">
        <v>0.251</v>
      </c>
      <c r="W34" s="2">
        <v>0.94399999999999995</v>
      </c>
      <c r="X34" s="2">
        <v>2.3E-2</v>
      </c>
      <c r="Y34" s="2">
        <v>0.31</v>
      </c>
      <c r="Z34" s="2">
        <v>0.443</v>
      </c>
      <c r="AA34" s="2">
        <v>8.6</v>
      </c>
      <c r="AB34" s="2">
        <v>21.5</v>
      </c>
      <c r="AC34" s="2">
        <v>21.7</v>
      </c>
      <c r="AD34" s="2">
        <v>21.9</v>
      </c>
      <c r="AE34" s="2">
        <v>26.5</v>
      </c>
      <c r="AF34" s="2">
        <v>12</v>
      </c>
      <c r="AG34" s="2">
        <v>34.9</v>
      </c>
      <c r="AH34" s="2">
        <v>28.5</v>
      </c>
      <c r="AI34" s="2">
        <v>29</v>
      </c>
      <c r="AJ34" s="2">
        <v>35.799999999999997</v>
      </c>
      <c r="AK34" s="2">
        <v>2.99</v>
      </c>
      <c r="AL34" s="2">
        <v>3.1799999999999997</v>
      </c>
      <c r="AM34" s="2">
        <v>3.1</v>
      </c>
      <c r="AN34" s="2">
        <v>5.9</v>
      </c>
      <c r="AO34" s="2">
        <v>2.3E-2</v>
      </c>
      <c r="AP34" s="2">
        <v>7</v>
      </c>
      <c r="AQ34" s="2">
        <v>5.9</v>
      </c>
      <c r="AR34" s="2">
        <v>1.1054609929078021</v>
      </c>
      <c r="AS34" s="2">
        <v>49</v>
      </c>
      <c r="AT34" s="2">
        <v>87.2</v>
      </c>
      <c r="AU34" s="2">
        <v>0.30980000000000002</v>
      </c>
      <c r="AV34" s="2">
        <v>5.9400000000000001E-2</v>
      </c>
      <c r="AW34" s="2">
        <v>13.84</v>
      </c>
      <c r="AX34" s="2">
        <v>12.69</v>
      </c>
      <c r="AY34" s="2">
        <v>13.67</v>
      </c>
      <c r="AZ34" s="2">
        <v>0.98</v>
      </c>
      <c r="BA34" s="2">
        <v>1.333</v>
      </c>
      <c r="BB34" s="2">
        <v>2.331</v>
      </c>
      <c r="BC34" s="2">
        <v>8.8089999999999993</v>
      </c>
      <c r="BD34" s="2">
        <v>3.1554609929078019</v>
      </c>
      <c r="BE34" s="2">
        <v>29.83</v>
      </c>
      <c r="BF34" s="2">
        <v>7.5</v>
      </c>
      <c r="BG34" s="2">
        <v>9</v>
      </c>
      <c r="BH34" s="1">
        <v>44592</v>
      </c>
    </row>
    <row r="35" spans="1:60" x14ac:dyDescent="0.25">
      <c r="A35" s="1">
        <v>44958</v>
      </c>
      <c r="B35" s="1"/>
      <c r="C35" s="1"/>
      <c r="D35" s="2">
        <v>6.29</v>
      </c>
      <c r="E35" s="2">
        <v>5.54</v>
      </c>
      <c r="F35" s="2">
        <v>5.57</v>
      </c>
      <c r="G35" s="2">
        <v>5.71</v>
      </c>
      <c r="H35" s="2">
        <v>5.86</v>
      </c>
      <c r="I35" s="2">
        <v>7.23</v>
      </c>
      <c r="J35" s="2">
        <v>7.14</v>
      </c>
      <c r="K35" s="2">
        <v>1.96</v>
      </c>
      <c r="L35" s="2">
        <v>2.11</v>
      </c>
      <c r="M35" s="2">
        <v>2.08</v>
      </c>
      <c r="N35" s="2">
        <v>2.04</v>
      </c>
      <c r="O35" s="2">
        <v>52</v>
      </c>
      <c r="P35" s="2">
        <v>44</v>
      </c>
      <c r="Q35" s="2">
        <v>14</v>
      </c>
      <c r="R35" s="2">
        <v>0</v>
      </c>
      <c r="S35" s="2">
        <v>0</v>
      </c>
      <c r="T35" s="2">
        <v>0</v>
      </c>
      <c r="U35" s="2">
        <v>0.91400000000000003</v>
      </c>
      <c r="V35" s="2">
        <v>0.28000000000000003</v>
      </c>
      <c r="W35" s="2">
        <v>0.89500000000000002</v>
      </c>
      <c r="X35" s="2">
        <v>0.19</v>
      </c>
      <c r="Y35" s="2">
        <v>0.54100000000000004</v>
      </c>
      <c r="Z35" s="2">
        <v>0.60099999999999998</v>
      </c>
      <c r="AA35" s="2">
        <v>8.6999999999999993</v>
      </c>
      <c r="AB35" s="2">
        <v>21.8</v>
      </c>
      <c r="AC35" s="2">
        <v>21.5</v>
      </c>
      <c r="AD35" s="2">
        <v>21.6</v>
      </c>
      <c r="AE35" s="2">
        <v>26.7</v>
      </c>
      <c r="AF35" s="2">
        <v>11.6</v>
      </c>
      <c r="AG35" s="2">
        <v>34.5</v>
      </c>
      <c r="AH35" s="2">
        <v>28.1</v>
      </c>
      <c r="AI35" s="2">
        <v>28.5</v>
      </c>
      <c r="AJ35" s="2">
        <v>36</v>
      </c>
      <c r="AK35" s="2">
        <v>2.8899999999999997</v>
      </c>
      <c r="AL35" s="2">
        <v>3.21</v>
      </c>
      <c r="AM35" s="2">
        <v>2.9</v>
      </c>
      <c r="AN35" s="2">
        <v>6</v>
      </c>
      <c r="AO35" s="2">
        <v>1.2E-2</v>
      </c>
      <c r="AP35" s="2">
        <v>5.6</v>
      </c>
      <c r="AQ35" s="2">
        <v>5.7</v>
      </c>
      <c r="AR35" s="2">
        <v>1.071858823529412</v>
      </c>
      <c r="AS35" s="2">
        <v>53</v>
      </c>
      <c r="AT35" s="2">
        <v>91.2</v>
      </c>
      <c r="AU35" s="2">
        <v>0.27560000000000001</v>
      </c>
      <c r="AV35" s="2">
        <v>3.9699999999999999E-2</v>
      </c>
      <c r="AW35" s="2">
        <v>13.75</v>
      </c>
      <c r="AX35" s="2">
        <v>12.75</v>
      </c>
      <c r="AY35" s="2">
        <v>13.73</v>
      </c>
      <c r="AZ35" s="2">
        <v>0.98</v>
      </c>
      <c r="BA35" s="2">
        <v>1.3540000000000001</v>
      </c>
      <c r="BB35" s="2">
        <v>2.3370000000000002</v>
      </c>
      <c r="BC35" s="2">
        <v>8.0280000000000005</v>
      </c>
      <c r="BD35" s="2">
        <v>3.0818588235294118</v>
      </c>
      <c r="BE35" s="2">
        <v>30.43</v>
      </c>
      <c r="BF35" s="2">
        <v>7.2</v>
      </c>
      <c r="BG35" s="2">
        <v>9</v>
      </c>
      <c r="BH35" s="1">
        <v>44593</v>
      </c>
    </row>
    <row r="36" spans="1:60" x14ac:dyDescent="0.25">
      <c r="A36" s="1">
        <v>44959</v>
      </c>
      <c r="B36" s="1"/>
      <c r="C36" s="1"/>
      <c r="D36" s="2">
        <v>6.31</v>
      </c>
      <c r="E36" s="2">
        <v>5.49</v>
      </c>
      <c r="F36" s="2">
        <v>5.55</v>
      </c>
      <c r="G36" s="2">
        <v>5.61</v>
      </c>
      <c r="H36" s="2">
        <v>5.63</v>
      </c>
      <c r="I36" s="2">
        <v>6.92</v>
      </c>
      <c r="J36" s="2">
        <v>7.26</v>
      </c>
      <c r="K36" s="2">
        <v>1.8</v>
      </c>
      <c r="L36" s="2">
        <v>1.9</v>
      </c>
      <c r="M36" s="2">
        <v>2.0099999999999998</v>
      </c>
      <c r="N36" s="2">
        <v>1.97</v>
      </c>
      <c r="O36" s="2">
        <v>48</v>
      </c>
      <c r="P36" s="2">
        <v>40</v>
      </c>
      <c r="Q36" s="2">
        <v>12</v>
      </c>
      <c r="R36" s="2">
        <v>0</v>
      </c>
      <c r="S36" s="2">
        <v>1</v>
      </c>
      <c r="T36" s="2">
        <v>0</v>
      </c>
      <c r="U36" s="2">
        <v>0.42699999999999999</v>
      </c>
      <c r="V36" s="2">
        <v>0.24399999999999999</v>
      </c>
      <c r="W36" s="2">
        <v>0.81699999999999995</v>
      </c>
      <c r="X36" s="2">
        <v>7.3999999999999996E-2</v>
      </c>
      <c r="Y36" s="2">
        <v>0.54100000000000004</v>
      </c>
      <c r="Z36" s="2">
        <v>0.69199999999999995</v>
      </c>
      <c r="AA36" s="2">
        <v>8.6</v>
      </c>
      <c r="AB36" s="2">
        <v>21.5</v>
      </c>
      <c r="AC36" s="2">
        <v>21.2</v>
      </c>
      <c r="AD36" s="2">
        <v>21.3</v>
      </c>
      <c r="AE36" s="2">
        <v>26.8</v>
      </c>
      <c r="AF36" s="2">
        <v>11.7</v>
      </c>
      <c r="AG36" s="2">
        <v>35</v>
      </c>
      <c r="AH36" s="2">
        <v>27.7</v>
      </c>
      <c r="AI36" s="2">
        <v>28.1</v>
      </c>
      <c r="AJ36" s="2">
        <v>35.9</v>
      </c>
      <c r="AK36" s="2">
        <v>2.9</v>
      </c>
      <c r="AL36" s="2">
        <v>3.23</v>
      </c>
      <c r="AM36" s="2">
        <v>2.8</v>
      </c>
      <c r="AN36" s="2">
        <v>5.9</v>
      </c>
      <c r="AO36" s="2">
        <v>1E-3</v>
      </c>
      <c r="AP36" s="2">
        <v>5.6</v>
      </c>
      <c r="AQ36" s="2">
        <v>5.5</v>
      </c>
      <c r="AR36" s="2">
        <v>0.9550273972602743</v>
      </c>
      <c r="AS36" s="2">
        <v>59</v>
      </c>
      <c r="AT36" s="2">
        <v>92.5</v>
      </c>
      <c r="AU36" s="2">
        <v>0.2286</v>
      </c>
      <c r="AV36" s="2">
        <v>3.3500000000000002E-2</v>
      </c>
      <c r="AW36" s="2">
        <v>14.19</v>
      </c>
      <c r="AX36" s="2">
        <v>13.14</v>
      </c>
      <c r="AY36" s="2">
        <v>14.15</v>
      </c>
      <c r="AZ36" s="2">
        <v>1.01</v>
      </c>
      <c r="BA36" s="2">
        <v>1.3340000000000001</v>
      </c>
      <c r="BB36" s="2">
        <v>2.34</v>
      </c>
      <c r="BC36" s="2">
        <v>9.3629999999999995</v>
      </c>
      <c r="BD36" s="2">
        <v>2.8950273972602742</v>
      </c>
      <c r="BE36" s="2">
        <v>31.16</v>
      </c>
      <c r="BF36" s="2">
        <v>7</v>
      </c>
      <c r="BG36" s="2">
        <v>9</v>
      </c>
      <c r="BH36" s="1">
        <v>44594</v>
      </c>
    </row>
    <row r="37" spans="1:60" x14ac:dyDescent="0.25">
      <c r="A37" s="1">
        <v>44960</v>
      </c>
      <c r="B37" s="1"/>
      <c r="C37" s="1"/>
      <c r="D37" s="2">
        <v>6.41</v>
      </c>
      <c r="E37" s="2">
        <v>5.69</v>
      </c>
      <c r="F37" s="2">
        <v>5.55</v>
      </c>
      <c r="G37" s="2">
        <v>5.65</v>
      </c>
      <c r="H37" s="2">
        <v>5.58</v>
      </c>
      <c r="I37" s="2">
        <v>6.86</v>
      </c>
      <c r="J37" s="2">
        <v>6.91</v>
      </c>
      <c r="K37" s="2">
        <v>1.76</v>
      </c>
      <c r="L37" s="2">
        <v>1.95</v>
      </c>
      <c r="M37" s="2">
        <v>1.97</v>
      </c>
      <c r="N37" s="2">
        <v>1.84</v>
      </c>
      <c r="O37" s="2">
        <v>49</v>
      </c>
      <c r="P37" s="2">
        <v>44</v>
      </c>
      <c r="Q37" s="2">
        <v>15</v>
      </c>
      <c r="R37" s="2">
        <v>1</v>
      </c>
      <c r="S37" s="2">
        <v>0</v>
      </c>
      <c r="T37" s="2">
        <v>0</v>
      </c>
      <c r="U37" s="2">
        <v>0.47</v>
      </c>
      <c r="V37" s="2">
        <v>0.24</v>
      </c>
      <c r="W37" s="2">
        <v>1.01</v>
      </c>
      <c r="X37" s="2">
        <v>0.10100000000000001</v>
      </c>
      <c r="Y37" s="2">
        <v>0.40600000000000003</v>
      </c>
      <c r="Z37" s="2">
        <v>0.497</v>
      </c>
      <c r="AA37" s="2">
        <v>8.6999999999999993</v>
      </c>
      <c r="AB37" s="2">
        <v>21.1</v>
      </c>
      <c r="AC37" s="2">
        <v>20.7</v>
      </c>
      <c r="AD37" s="2">
        <v>20.6</v>
      </c>
      <c r="AE37" s="2">
        <v>26.5</v>
      </c>
      <c r="AF37" s="2">
        <v>11.6</v>
      </c>
      <c r="AG37" s="2">
        <v>29</v>
      </c>
      <c r="AH37" s="2">
        <v>27.1</v>
      </c>
      <c r="AI37" s="2">
        <v>27</v>
      </c>
      <c r="AJ37" s="2">
        <v>35.4</v>
      </c>
      <c r="AK37" s="2">
        <v>2.9699999999999998</v>
      </c>
      <c r="AL37" s="2">
        <v>3.29</v>
      </c>
      <c r="AM37" s="2">
        <v>2.9</v>
      </c>
      <c r="AN37" s="2">
        <v>5.8</v>
      </c>
      <c r="AO37" s="2">
        <v>1.4E-2</v>
      </c>
      <c r="AP37" s="2">
        <v>5</v>
      </c>
      <c r="AQ37" s="2">
        <v>5.4</v>
      </c>
      <c r="AR37" s="2">
        <v>0.98456148867313908</v>
      </c>
      <c r="AS37" s="2">
        <v>59.5</v>
      </c>
      <c r="AT37" s="2">
        <v>89.7</v>
      </c>
      <c r="AU37" s="2">
        <v>0.2281</v>
      </c>
      <c r="AV37" s="2">
        <v>4.7199999999999999E-2</v>
      </c>
      <c r="AW37" s="2">
        <v>13.42</v>
      </c>
      <c r="AX37" s="2">
        <v>12.36</v>
      </c>
      <c r="AY37" s="2">
        <v>13.33</v>
      </c>
      <c r="AZ37" s="2">
        <v>0.97</v>
      </c>
      <c r="BA37" s="2">
        <v>1.3009999999999999</v>
      </c>
      <c r="BB37" s="2">
        <v>2.3730000000000002</v>
      </c>
      <c r="BC37" s="2">
        <v>8.6140000000000008</v>
      </c>
      <c r="BD37" s="2">
        <v>2.8345614886731392</v>
      </c>
      <c r="BE37" s="2">
        <v>31.8</v>
      </c>
      <c r="BF37" s="2">
        <v>6.4</v>
      </c>
      <c r="BG37" s="2">
        <v>9.1999999999999993</v>
      </c>
      <c r="BH37" s="1">
        <v>44595</v>
      </c>
    </row>
    <row r="38" spans="1:60" x14ac:dyDescent="0.25">
      <c r="A38" s="1">
        <v>44961</v>
      </c>
      <c r="B38" s="1"/>
      <c r="C38" s="1"/>
      <c r="D38" s="2">
        <v>6.39</v>
      </c>
      <c r="E38" s="2">
        <v>5.57</v>
      </c>
      <c r="F38" s="2">
        <v>5.59</v>
      </c>
      <c r="G38" s="2">
        <v>5.53</v>
      </c>
      <c r="H38" s="2">
        <v>5.5</v>
      </c>
      <c r="I38" s="2">
        <v>7.03</v>
      </c>
      <c r="J38" s="2">
        <v>6.95</v>
      </c>
      <c r="K38" s="2">
        <v>1.73</v>
      </c>
      <c r="L38" s="2">
        <v>1.92</v>
      </c>
      <c r="M38" s="2">
        <v>1.89</v>
      </c>
      <c r="N38" s="2">
        <v>1.8</v>
      </c>
      <c r="O38" s="2">
        <v>48</v>
      </c>
      <c r="P38" s="2">
        <v>44</v>
      </c>
      <c r="Q38" s="2">
        <v>14</v>
      </c>
      <c r="R38" s="2">
        <v>0</v>
      </c>
      <c r="S38" s="2">
        <v>0</v>
      </c>
      <c r="T38" s="2">
        <v>0</v>
      </c>
      <c r="U38" s="2">
        <v>0.46300000000000002</v>
      </c>
      <c r="V38" s="2">
        <v>0.23699999999999999</v>
      </c>
      <c r="W38" s="2">
        <v>0.89100000000000001</v>
      </c>
      <c r="X38" s="2">
        <v>0.1</v>
      </c>
      <c r="Y38" s="2">
        <v>0.497</v>
      </c>
      <c r="Z38" s="2">
        <v>0.503</v>
      </c>
      <c r="AA38" s="2">
        <v>8.6999999999999993</v>
      </c>
      <c r="AB38" s="2">
        <v>20.5</v>
      </c>
      <c r="AC38" s="2">
        <v>20.3</v>
      </c>
      <c r="AD38" s="2">
        <v>20.3</v>
      </c>
      <c r="AE38" s="2">
        <v>26.2</v>
      </c>
      <c r="AF38" s="2">
        <v>11.5</v>
      </c>
      <c r="AG38" s="2">
        <v>28.5</v>
      </c>
      <c r="AH38" s="2">
        <v>26.4</v>
      </c>
      <c r="AI38" s="2">
        <v>26.6</v>
      </c>
      <c r="AJ38" s="2">
        <v>37.700000000000003</v>
      </c>
      <c r="AK38" s="2">
        <v>2.92</v>
      </c>
      <c r="AL38" s="2">
        <v>3.25</v>
      </c>
      <c r="AM38" s="2">
        <v>2.9</v>
      </c>
      <c r="AN38" s="2">
        <v>5.9</v>
      </c>
      <c r="AO38" s="2">
        <v>1.9E-2</v>
      </c>
      <c r="AP38" s="2">
        <v>4.7</v>
      </c>
      <c r="AQ38" s="2">
        <v>5.0999999999999996</v>
      </c>
      <c r="AR38" s="2">
        <v>1.0387692307692307</v>
      </c>
      <c r="AS38" s="2">
        <v>59.8</v>
      </c>
      <c r="AT38" s="2">
        <v>89.9</v>
      </c>
      <c r="AU38" s="2">
        <v>0.22789999999999999</v>
      </c>
      <c r="AV38" s="2">
        <v>4.7E-2</v>
      </c>
      <c r="AW38" s="2">
        <v>14.38</v>
      </c>
      <c r="AX38" s="2">
        <v>13.26</v>
      </c>
      <c r="AY38" s="2">
        <v>14.24</v>
      </c>
      <c r="AZ38" s="2">
        <v>0.98</v>
      </c>
      <c r="BA38" s="2">
        <v>0</v>
      </c>
      <c r="BB38" s="2">
        <v>0</v>
      </c>
      <c r="BC38" s="2">
        <v>0</v>
      </c>
      <c r="BD38" s="2">
        <v>2.8287692307692307</v>
      </c>
      <c r="BE38" s="2">
        <v>31.26</v>
      </c>
      <c r="BF38" s="2">
        <v>6.2</v>
      </c>
      <c r="BG38" s="2">
        <v>9.1</v>
      </c>
      <c r="BH38" s="1">
        <v>44596</v>
      </c>
    </row>
    <row r="39" spans="1:60" x14ac:dyDescent="0.25">
      <c r="A39" s="1">
        <v>44962</v>
      </c>
      <c r="B39" s="1"/>
      <c r="C39" s="1"/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 t="s">
        <v>66</v>
      </c>
      <c r="AL39" s="2" t="s">
        <v>66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0.99154472727272713</v>
      </c>
      <c r="AS39" s="2">
        <v>0</v>
      </c>
      <c r="AT39" s="2">
        <v>0</v>
      </c>
      <c r="AU39" s="2">
        <v>0</v>
      </c>
      <c r="AV39" s="2">
        <v>0</v>
      </c>
      <c r="AW39" s="2">
        <v>14.82</v>
      </c>
      <c r="AX39" s="2">
        <v>13.75</v>
      </c>
      <c r="AY39" s="2">
        <v>14.76</v>
      </c>
      <c r="AZ39" s="2">
        <v>1.01</v>
      </c>
      <c r="BA39" s="2">
        <v>1.407</v>
      </c>
      <c r="BB39" s="2">
        <v>2.3690000000000002</v>
      </c>
      <c r="BC39" s="2">
        <v>9.1709999999999994</v>
      </c>
      <c r="BD39" s="2">
        <v>2.8415447272727272</v>
      </c>
      <c r="BE39" s="2">
        <v>0</v>
      </c>
      <c r="BF39" s="2">
        <v>5.9</v>
      </c>
      <c r="BG39" s="2">
        <v>9.4</v>
      </c>
      <c r="BH39" s="1">
        <v>44597</v>
      </c>
    </row>
    <row r="40" spans="1:60" x14ac:dyDescent="0.25">
      <c r="A40" s="1">
        <v>44963</v>
      </c>
      <c r="B40" s="1"/>
      <c r="C40" s="1"/>
      <c r="D40" s="2">
        <v>6.31</v>
      </c>
      <c r="E40" s="2">
        <v>5.74</v>
      </c>
      <c r="F40" s="2">
        <v>5.47</v>
      </c>
      <c r="G40" s="2">
        <v>5.98</v>
      </c>
      <c r="H40" s="2">
        <v>6.15</v>
      </c>
      <c r="I40" s="2">
        <v>7.54</v>
      </c>
      <c r="J40" s="2">
        <v>7.02</v>
      </c>
      <c r="K40" s="2">
        <v>1.82</v>
      </c>
      <c r="L40" s="2">
        <v>1.89</v>
      </c>
      <c r="M40" s="2">
        <v>1.86</v>
      </c>
      <c r="N40" s="2">
        <v>1.88</v>
      </c>
      <c r="O40" s="2">
        <v>65</v>
      </c>
      <c r="P40" s="2">
        <v>53</v>
      </c>
      <c r="Q40" s="2">
        <v>19</v>
      </c>
      <c r="R40" s="2">
        <v>3</v>
      </c>
      <c r="S40" s="2">
        <v>6</v>
      </c>
      <c r="T40" s="2">
        <v>0</v>
      </c>
      <c r="U40" s="2">
        <v>0.26100000000000001</v>
      </c>
      <c r="V40" s="2">
        <v>0.24</v>
      </c>
      <c r="W40" s="2">
        <v>0.94599999999999995</v>
      </c>
      <c r="X40" s="2">
        <v>9.4E-2</v>
      </c>
      <c r="Y40" s="2">
        <v>0.59199999999999997</v>
      </c>
      <c r="Z40" s="2">
        <v>0.64700000000000002</v>
      </c>
      <c r="AA40" s="2">
        <v>8.6</v>
      </c>
      <c r="AB40" s="2">
        <v>20.3</v>
      </c>
      <c r="AC40" s="2">
        <v>20.5</v>
      </c>
      <c r="AD40" s="2">
        <v>20.2</v>
      </c>
      <c r="AE40" s="2">
        <v>26.4</v>
      </c>
      <c r="AF40" s="2">
        <v>11.4</v>
      </c>
      <c r="AG40" s="2">
        <v>29</v>
      </c>
      <c r="AH40" s="2">
        <v>26.4</v>
      </c>
      <c r="AI40" s="2">
        <v>25.8</v>
      </c>
      <c r="AJ40" s="2">
        <v>35.299999999999997</v>
      </c>
      <c r="AK40" s="2">
        <v>2.94</v>
      </c>
      <c r="AL40" s="2">
        <v>3.29</v>
      </c>
      <c r="AM40" s="2">
        <v>3</v>
      </c>
      <c r="AN40" s="2">
        <v>6.1</v>
      </c>
      <c r="AO40" s="2">
        <v>8.9999999999999993E-3</v>
      </c>
      <c r="AP40" s="2">
        <v>4.7</v>
      </c>
      <c r="AQ40" s="2">
        <v>5.4</v>
      </c>
      <c r="AR40" s="2">
        <v>0.98164057971014462</v>
      </c>
      <c r="AS40" s="2">
        <v>55.4</v>
      </c>
      <c r="AT40" s="2">
        <v>90.4</v>
      </c>
      <c r="AU40" s="2">
        <v>0.25619999999999998</v>
      </c>
      <c r="AV40" s="2">
        <v>4.3900000000000002E-2</v>
      </c>
      <c r="AW40" s="2">
        <v>14.81</v>
      </c>
      <c r="AX40" s="2">
        <v>13.8</v>
      </c>
      <c r="AY40" s="2">
        <v>14.77</v>
      </c>
      <c r="AZ40" s="2">
        <v>0.97</v>
      </c>
      <c r="BA40" s="2">
        <v>1.5349999999999999</v>
      </c>
      <c r="BB40" s="2">
        <v>2.3940000000000001</v>
      </c>
      <c r="BC40" s="2">
        <v>9.5090000000000003</v>
      </c>
      <c r="BD40" s="2">
        <v>2.8016405797101447</v>
      </c>
      <c r="BE40" s="2">
        <v>30.46</v>
      </c>
      <c r="BF40" s="2">
        <v>5.9</v>
      </c>
      <c r="BG40" s="2">
        <v>9.4</v>
      </c>
      <c r="BH40" s="1">
        <v>44598</v>
      </c>
    </row>
    <row r="41" spans="1:60" x14ac:dyDescent="0.25">
      <c r="A41" s="1">
        <v>44964</v>
      </c>
      <c r="B41" s="1"/>
      <c r="C41" s="1"/>
      <c r="D41" s="2">
        <v>6.25</v>
      </c>
      <c r="E41" s="2">
        <v>5.44</v>
      </c>
      <c r="F41" s="2">
        <v>5.49</v>
      </c>
      <c r="G41" s="2">
        <v>5.5</v>
      </c>
      <c r="H41" s="2">
        <v>5.58</v>
      </c>
      <c r="I41" s="2">
        <v>7.66</v>
      </c>
      <c r="J41" s="2">
        <v>7.39</v>
      </c>
      <c r="K41" s="2">
        <v>1.54</v>
      </c>
      <c r="L41" s="2">
        <v>1.69</v>
      </c>
      <c r="M41" s="2">
        <v>1.81</v>
      </c>
      <c r="N41" s="2">
        <v>1.78</v>
      </c>
      <c r="O41" s="2">
        <v>60</v>
      </c>
      <c r="P41" s="2">
        <v>51</v>
      </c>
      <c r="Q41" s="2">
        <v>41</v>
      </c>
      <c r="R41" s="2">
        <v>12</v>
      </c>
      <c r="S41" s="2">
        <v>14</v>
      </c>
      <c r="T41" s="2">
        <v>2</v>
      </c>
      <c r="U41" s="2">
        <v>0.217</v>
      </c>
      <c r="V41" s="2">
        <v>0.23699999999999999</v>
      </c>
      <c r="W41" s="2">
        <v>1.74</v>
      </c>
      <c r="X41" s="2">
        <v>0.122</v>
      </c>
      <c r="Y41" s="2">
        <v>0.73599999999999999</v>
      </c>
      <c r="Z41" s="2">
        <v>0.78200000000000003</v>
      </c>
      <c r="AA41" s="2">
        <v>8.6</v>
      </c>
      <c r="AB41" s="2">
        <v>21.2</v>
      </c>
      <c r="AC41" s="2">
        <v>20.7</v>
      </c>
      <c r="AD41" s="2">
        <v>20</v>
      </c>
      <c r="AE41" s="2">
        <v>26.7</v>
      </c>
      <c r="AF41" s="2">
        <v>11.5</v>
      </c>
      <c r="AG41" s="2">
        <v>30.8</v>
      </c>
      <c r="AH41" s="2">
        <v>26.8</v>
      </c>
      <c r="AI41" s="2">
        <v>25.7</v>
      </c>
      <c r="AJ41" s="2">
        <v>36.299999999999997</v>
      </c>
      <c r="AK41" s="2">
        <v>2.94</v>
      </c>
      <c r="AL41" s="2">
        <v>3.25</v>
      </c>
      <c r="AM41" s="2">
        <v>2.8</v>
      </c>
      <c r="AN41" s="2">
        <v>5.9</v>
      </c>
      <c r="AO41" s="2">
        <v>4.0000000000000001E-3</v>
      </c>
      <c r="AP41" s="2">
        <v>5.4</v>
      </c>
      <c r="AQ41" s="2">
        <v>6</v>
      </c>
      <c r="AR41" s="2">
        <v>1.1271052631578951</v>
      </c>
      <c r="AS41" s="2">
        <v>56</v>
      </c>
      <c r="AT41" s="2">
        <v>87.8</v>
      </c>
      <c r="AU41" s="2">
        <v>0.2515</v>
      </c>
      <c r="AV41" s="2">
        <v>5.62E-2</v>
      </c>
      <c r="AW41" s="2">
        <v>14.57</v>
      </c>
      <c r="AX41" s="2">
        <v>13.68</v>
      </c>
      <c r="AY41" s="2">
        <v>14.65</v>
      </c>
      <c r="AZ41" s="2">
        <v>0.97</v>
      </c>
      <c r="BA41" s="2">
        <v>1.508</v>
      </c>
      <c r="BB41" s="2">
        <v>2.633</v>
      </c>
      <c r="BC41" s="2">
        <v>9.2929999999999993</v>
      </c>
      <c r="BD41" s="2">
        <v>2.9271052631578951</v>
      </c>
      <c r="BE41" s="2">
        <v>32.03</v>
      </c>
      <c r="BF41" s="2">
        <v>5.0999999999999996</v>
      </c>
      <c r="BG41" s="2">
        <v>9.4</v>
      </c>
      <c r="BH41" s="1">
        <v>44599</v>
      </c>
    </row>
    <row r="42" spans="1:60" x14ac:dyDescent="0.25">
      <c r="A42" s="1">
        <v>44965</v>
      </c>
      <c r="B42" s="1"/>
      <c r="C42" s="1"/>
      <c r="D42" s="2">
        <v>6.25</v>
      </c>
      <c r="E42" s="2">
        <v>5.35</v>
      </c>
      <c r="F42" s="2">
        <v>5.45</v>
      </c>
      <c r="G42" s="2">
        <v>5.42</v>
      </c>
      <c r="H42" s="2">
        <v>5.49</v>
      </c>
      <c r="I42" s="2">
        <v>6.82</v>
      </c>
      <c r="J42" s="2">
        <v>6.74</v>
      </c>
      <c r="K42" s="2">
        <v>1.71</v>
      </c>
      <c r="L42" s="2">
        <v>1.78</v>
      </c>
      <c r="M42" s="2">
        <v>1.93</v>
      </c>
      <c r="N42" s="2">
        <v>1.8</v>
      </c>
      <c r="O42" s="2">
        <v>51</v>
      </c>
      <c r="P42" s="2">
        <v>40</v>
      </c>
      <c r="Q42" s="2">
        <v>25</v>
      </c>
      <c r="R42" s="2">
        <v>2</v>
      </c>
      <c r="S42" s="2">
        <v>11</v>
      </c>
      <c r="T42" s="2">
        <v>0</v>
      </c>
      <c r="U42" s="2">
        <v>0.221</v>
      </c>
      <c r="V42" s="2">
        <v>0.23400000000000001</v>
      </c>
      <c r="W42" s="2">
        <v>1.73</v>
      </c>
      <c r="X42" s="2">
        <v>0.13600000000000001</v>
      </c>
      <c r="Y42" s="2">
        <v>0.72</v>
      </c>
      <c r="Z42" s="2">
        <v>0.79900000000000004</v>
      </c>
      <c r="AA42" s="2">
        <v>8.6</v>
      </c>
      <c r="AB42" s="2">
        <v>21.9</v>
      </c>
      <c r="AC42" s="2">
        <v>20.9</v>
      </c>
      <c r="AD42" s="2">
        <v>20.5</v>
      </c>
      <c r="AE42" s="2">
        <v>24.8</v>
      </c>
      <c r="AF42" s="2">
        <v>11.4</v>
      </c>
      <c r="AG42" s="2">
        <v>33.700000000000003</v>
      </c>
      <c r="AH42" s="2">
        <v>27.1</v>
      </c>
      <c r="AI42" s="2">
        <v>26.1</v>
      </c>
      <c r="AJ42" s="2">
        <v>33.700000000000003</v>
      </c>
      <c r="AK42" s="2">
        <v>2.99</v>
      </c>
      <c r="AL42" s="2">
        <v>3.1799999999999997</v>
      </c>
      <c r="AM42" s="2">
        <v>2.9</v>
      </c>
      <c r="AN42" s="2">
        <v>5.9</v>
      </c>
      <c r="AO42" s="2">
        <v>3.5999999999999997E-2</v>
      </c>
      <c r="AP42" s="2">
        <v>4.9000000000000004</v>
      </c>
      <c r="AQ42" s="2">
        <v>6</v>
      </c>
      <c r="AR42" s="2" t="s">
        <v>66</v>
      </c>
      <c r="AS42" s="2">
        <v>51.2</v>
      </c>
      <c r="AT42" s="2">
        <v>88.9</v>
      </c>
      <c r="AU42" s="2">
        <v>0.29020000000000001</v>
      </c>
      <c r="AV42" s="2">
        <v>5.0900000000000001E-2</v>
      </c>
      <c r="AW42" s="2">
        <v>0</v>
      </c>
      <c r="AX42" s="2">
        <v>0</v>
      </c>
      <c r="AY42" s="2">
        <v>0</v>
      </c>
      <c r="AZ42" s="2">
        <v>0</v>
      </c>
      <c r="BA42" s="2">
        <v>0</v>
      </c>
      <c r="BB42" s="2">
        <v>0</v>
      </c>
      <c r="BC42" s="2">
        <v>0</v>
      </c>
      <c r="BD42" s="2" t="s">
        <v>66</v>
      </c>
      <c r="BE42" s="2">
        <v>29.1</v>
      </c>
      <c r="BF42" s="2">
        <v>5.0999999999999996</v>
      </c>
      <c r="BG42" s="2">
        <v>9.6</v>
      </c>
      <c r="BH42" s="1">
        <v>44600</v>
      </c>
    </row>
    <row r="43" spans="1:60" x14ac:dyDescent="0.25">
      <c r="A43" s="1"/>
      <c r="B43" s="1"/>
      <c r="C43" s="1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1"/>
    </row>
    <row r="44" spans="1:60" x14ac:dyDescent="0.25">
      <c r="A44" s="1"/>
      <c r="B44" s="1"/>
      <c r="C44" s="1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1"/>
    </row>
    <row r="45" spans="1:60" x14ac:dyDescent="0.25">
      <c r="A45" s="1"/>
      <c r="B45" s="1"/>
      <c r="C45" s="1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1"/>
    </row>
    <row r="46" spans="1:60" x14ac:dyDescent="0.25">
      <c r="A46" s="1"/>
      <c r="B46" s="1"/>
      <c r="C46" s="1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1"/>
    </row>
    <row r="47" spans="1:60" x14ac:dyDescent="0.25">
      <c r="A47" s="1"/>
      <c r="B47" s="1"/>
      <c r="C47" s="1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1"/>
    </row>
    <row r="48" spans="1:60" x14ac:dyDescent="0.25">
      <c r="A48" s="1"/>
      <c r="B48" s="1"/>
      <c r="C48" s="1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1"/>
    </row>
    <row r="49" spans="1:60" x14ac:dyDescent="0.25">
      <c r="A49" s="1"/>
      <c r="B49" s="1"/>
      <c r="C49" s="1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1"/>
    </row>
    <row r="50" spans="1:60" x14ac:dyDescent="0.25">
      <c r="A50" s="1"/>
      <c r="B50" s="1"/>
      <c r="C50" s="1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1"/>
    </row>
    <row r="51" spans="1:60" x14ac:dyDescent="0.25">
      <c r="A51" s="1"/>
      <c r="B51" s="1"/>
      <c r="C51" s="1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1"/>
    </row>
    <row r="52" spans="1:60" x14ac:dyDescent="0.25">
      <c r="A52" s="1"/>
      <c r="B52" s="1"/>
      <c r="C52" s="1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1"/>
    </row>
    <row r="53" spans="1:60" x14ac:dyDescent="0.25">
      <c r="A53" s="1"/>
      <c r="B53" s="1"/>
      <c r="C53" s="1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1"/>
    </row>
    <row r="54" spans="1:60" x14ac:dyDescent="0.25">
      <c r="A54" s="1"/>
      <c r="B54" s="1"/>
      <c r="C54" s="1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1"/>
    </row>
    <row r="55" spans="1:60" x14ac:dyDescent="0.25">
      <c r="A55" s="1"/>
      <c r="B55" s="1"/>
      <c r="C55" s="1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1"/>
    </row>
    <row r="56" spans="1:60" x14ac:dyDescent="0.25">
      <c r="A56" s="1"/>
      <c r="B56" s="1"/>
      <c r="C56" s="1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1"/>
    </row>
    <row r="57" spans="1:60" x14ac:dyDescent="0.25">
      <c r="A57" s="1"/>
      <c r="B57" s="1"/>
      <c r="C57" s="1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1"/>
    </row>
    <row r="58" spans="1:60" x14ac:dyDescent="0.25">
      <c r="A58" s="1"/>
      <c r="B58" s="1"/>
      <c r="C58" s="1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1"/>
    </row>
    <row r="59" spans="1:60" x14ac:dyDescent="0.25">
      <c r="A59" s="1"/>
      <c r="B59" s="1"/>
      <c r="C59" s="1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1"/>
    </row>
    <row r="60" spans="1:60" x14ac:dyDescent="0.25">
      <c r="A60" s="1"/>
      <c r="B60" s="1"/>
      <c r="C60" s="1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1"/>
    </row>
    <row r="61" spans="1:60" x14ac:dyDescent="0.25">
      <c r="A61" s="1"/>
      <c r="B61" s="1"/>
      <c r="C61" s="1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1"/>
    </row>
    <row r="62" spans="1:60" x14ac:dyDescent="0.25">
      <c r="A62" s="1"/>
      <c r="B62" s="1"/>
      <c r="C62" s="1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1"/>
    </row>
    <row r="63" spans="1:60" x14ac:dyDescent="0.25">
      <c r="A63" s="1"/>
      <c r="B63" s="1"/>
      <c r="C63" s="1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1"/>
    </row>
    <row r="64" spans="1:60" x14ac:dyDescent="0.25">
      <c r="A64" s="1"/>
      <c r="B64" s="1"/>
      <c r="C64" s="1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1"/>
    </row>
    <row r="65" spans="1:60" x14ac:dyDescent="0.25">
      <c r="A65" s="1"/>
      <c r="B65" s="1"/>
      <c r="C65" s="1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1"/>
    </row>
    <row r="66" spans="1:60" x14ac:dyDescent="0.25">
      <c r="A66" s="1"/>
      <c r="B66" s="1"/>
      <c r="C66" s="1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1"/>
    </row>
    <row r="67" spans="1:60" x14ac:dyDescent="0.25">
      <c r="A67" s="1"/>
      <c r="B67" s="1"/>
      <c r="C67" s="1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1"/>
    </row>
    <row r="68" spans="1:60" x14ac:dyDescent="0.25">
      <c r="A68" s="1"/>
      <c r="B68" s="1"/>
      <c r="C68" s="1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1"/>
    </row>
    <row r="69" spans="1:60" x14ac:dyDescent="0.25">
      <c r="A69" s="1"/>
      <c r="B69" s="1"/>
      <c r="C69" s="1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1"/>
    </row>
    <row r="70" spans="1:60" x14ac:dyDescent="0.25">
      <c r="A70" s="1"/>
      <c r="B70" s="1"/>
      <c r="C70" s="1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1"/>
    </row>
    <row r="71" spans="1:60" x14ac:dyDescent="0.25">
      <c r="A71" s="1"/>
      <c r="B71" s="1"/>
      <c r="C71" s="1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1"/>
    </row>
    <row r="72" spans="1:60" x14ac:dyDescent="0.25">
      <c r="A72" s="1"/>
      <c r="B72" s="1"/>
      <c r="C72" s="1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1"/>
    </row>
    <row r="73" spans="1:60" x14ac:dyDescent="0.25">
      <c r="A73" s="1"/>
      <c r="B73" s="1"/>
      <c r="C73" s="1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1"/>
    </row>
    <row r="74" spans="1:60" x14ac:dyDescent="0.25">
      <c r="A74" s="1"/>
      <c r="B74" s="1"/>
      <c r="C74" s="1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1"/>
    </row>
    <row r="75" spans="1:60" x14ac:dyDescent="0.25">
      <c r="A75" s="1"/>
      <c r="B75" s="1"/>
      <c r="C75" s="1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1"/>
    </row>
    <row r="76" spans="1:60" x14ac:dyDescent="0.25">
      <c r="A76" s="1"/>
      <c r="B76" s="1"/>
      <c r="C76" s="1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1"/>
    </row>
    <row r="77" spans="1:60" x14ac:dyDescent="0.25">
      <c r="A77" s="1"/>
      <c r="B77" s="1"/>
      <c r="C77" s="1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1"/>
    </row>
    <row r="78" spans="1:60" x14ac:dyDescent="0.25">
      <c r="A78" s="1"/>
      <c r="B78" s="1"/>
      <c r="C78" s="1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1"/>
    </row>
    <row r="79" spans="1:60" x14ac:dyDescent="0.25">
      <c r="A79" s="1"/>
      <c r="B79" s="1"/>
      <c r="C79" s="1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1"/>
    </row>
    <row r="80" spans="1:60" x14ac:dyDescent="0.25">
      <c r="A80" s="1"/>
      <c r="B80" s="1"/>
      <c r="C80" s="1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1"/>
    </row>
    <row r="81" spans="1:60" x14ac:dyDescent="0.25">
      <c r="A81" s="1"/>
      <c r="B81" s="1"/>
      <c r="C81" s="1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1"/>
    </row>
    <row r="82" spans="1:60" x14ac:dyDescent="0.25">
      <c r="A82" s="1"/>
      <c r="B82" s="1"/>
      <c r="C82" s="1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1"/>
    </row>
    <row r="83" spans="1:60" x14ac:dyDescent="0.25">
      <c r="A83" s="1"/>
      <c r="B83" s="1"/>
      <c r="C83" s="1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1"/>
    </row>
    <row r="84" spans="1:60" x14ac:dyDescent="0.25">
      <c r="A84" s="1"/>
      <c r="B84" s="1"/>
      <c r="C84" s="1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1"/>
    </row>
    <row r="85" spans="1:60" x14ac:dyDescent="0.25">
      <c r="A85" s="1"/>
      <c r="B85" s="1"/>
      <c r="C85" s="1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1"/>
    </row>
    <row r="86" spans="1:60" x14ac:dyDescent="0.25">
      <c r="A86" s="1"/>
      <c r="B86" s="1"/>
      <c r="C86" s="1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1"/>
    </row>
    <row r="87" spans="1:60" x14ac:dyDescent="0.25">
      <c r="A87" s="1"/>
      <c r="B87" s="1"/>
      <c r="C87" s="1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1"/>
    </row>
    <row r="88" spans="1:60" x14ac:dyDescent="0.25">
      <c r="A88" s="1"/>
      <c r="B88" s="1"/>
      <c r="C88" s="1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1"/>
    </row>
    <row r="89" spans="1:60" x14ac:dyDescent="0.25">
      <c r="A89" s="1"/>
      <c r="B89" s="1"/>
      <c r="C89" s="1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1"/>
    </row>
    <row r="90" spans="1:60" x14ac:dyDescent="0.25">
      <c r="A90" s="1"/>
      <c r="B90" s="1"/>
      <c r="C90" s="1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1"/>
    </row>
    <row r="91" spans="1:60" x14ac:dyDescent="0.25">
      <c r="A91" s="1"/>
      <c r="B91" s="1"/>
      <c r="C91" s="1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1"/>
    </row>
    <row r="92" spans="1:60" x14ac:dyDescent="0.25">
      <c r="A92" s="1"/>
      <c r="B92" s="1"/>
      <c r="C92" s="1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1"/>
    </row>
    <row r="93" spans="1:60" x14ac:dyDescent="0.25">
      <c r="A93" s="1"/>
      <c r="B93" s="1"/>
      <c r="C93" s="1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1"/>
    </row>
    <row r="94" spans="1:60" x14ac:dyDescent="0.25">
      <c r="A94" s="1"/>
      <c r="B94" s="1"/>
      <c r="C94" s="1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1"/>
    </row>
    <row r="95" spans="1:60" x14ac:dyDescent="0.25">
      <c r="A95" s="1"/>
      <c r="B95" s="1"/>
      <c r="C95" s="1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1"/>
    </row>
    <row r="96" spans="1:60" x14ac:dyDescent="0.25">
      <c r="A96" s="1"/>
      <c r="B96" s="1"/>
      <c r="C96" s="1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1"/>
    </row>
    <row r="97" spans="1:60" x14ac:dyDescent="0.25">
      <c r="A97" s="1"/>
      <c r="B97" s="1"/>
      <c r="C97" s="1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1"/>
    </row>
    <row r="98" spans="1:60" x14ac:dyDescent="0.25">
      <c r="A98" s="1"/>
      <c r="B98" s="1"/>
      <c r="C98" s="1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1"/>
    </row>
    <row r="99" spans="1:60" x14ac:dyDescent="0.25">
      <c r="A99" s="1"/>
      <c r="B99" s="1"/>
      <c r="C99" s="1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1"/>
    </row>
    <row r="100" spans="1:60" x14ac:dyDescent="0.25">
      <c r="A100" s="1"/>
      <c r="B100" s="1"/>
      <c r="C100" s="1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1"/>
    </row>
    <row r="101" spans="1:60" x14ac:dyDescent="0.25">
      <c r="A101" s="1"/>
      <c r="B101" s="1"/>
      <c r="C101" s="1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1"/>
    </row>
    <row r="102" spans="1:60" x14ac:dyDescent="0.25">
      <c r="A102" s="1"/>
      <c r="B102" s="1"/>
      <c r="C102" s="1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1"/>
    </row>
    <row r="103" spans="1:60" x14ac:dyDescent="0.25">
      <c r="A103" s="1"/>
      <c r="B103" s="1"/>
      <c r="C103" s="1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1"/>
    </row>
    <row r="104" spans="1:60" x14ac:dyDescent="0.25">
      <c r="A104" s="1"/>
      <c r="B104" s="1"/>
      <c r="C104" s="1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1"/>
    </row>
    <row r="105" spans="1:60" x14ac:dyDescent="0.25">
      <c r="A105" s="1"/>
      <c r="B105" s="1"/>
      <c r="C105" s="1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1"/>
    </row>
    <row r="106" spans="1:60" x14ac:dyDescent="0.25">
      <c r="A106" s="1"/>
      <c r="B106" s="1"/>
      <c r="C106" s="1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1"/>
    </row>
    <row r="107" spans="1:60" x14ac:dyDescent="0.25">
      <c r="A107" s="1"/>
      <c r="B107" s="1"/>
      <c r="C107" s="1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1"/>
    </row>
    <row r="108" spans="1:60" x14ac:dyDescent="0.25">
      <c r="A108" s="1"/>
      <c r="B108" s="1"/>
      <c r="C108" s="1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1"/>
    </row>
    <row r="109" spans="1:60" x14ac:dyDescent="0.25">
      <c r="A109" s="1"/>
      <c r="B109" s="1"/>
      <c r="C109" s="1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1"/>
    </row>
    <row r="110" spans="1:60" x14ac:dyDescent="0.25">
      <c r="A110" s="1"/>
      <c r="B110" s="1"/>
      <c r="C110" s="1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1"/>
    </row>
    <row r="111" spans="1:60" x14ac:dyDescent="0.25">
      <c r="A111" s="1"/>
      <c r="B111" s="1"/>
      <c r="C111" s="1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1"/>
    </row>
    <row r="112" spans="1:60" x14ac:dyDescent="0.25">
      <c r="A112" s="1"/>
      <c r="B112" s="1"/>
      <c r="C112" s="1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1"/>
    </row>
    <row r="113" spans="1:60" x14ac:dyDescent="0.25">
      <c r="A113" s="1"/>
      <c r="B113" s="1"/>
      <c r="C113" s="1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1"/>
    </row>
    <row r="114" spans="1:60" x14ac:dyDescent="0.25">
      <c r="A114" s="1"/>
      <c r="B114" s="1"/>
      <c r="C114" s="1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1"/>
    </row>
    <row r="115" spans="1:60" x14ac:dyDescent="0.25">
      <c r="A115" s="1"/>
      <c r="B115" s="1"/>
      <c r="C115" s="1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1"/>
    </row>
    <row r="116" spans="1:60" x14ac:dyDescent="0.25">
      <c r="A116" s="1"/>
      <c r="B116" s="1"/>
      <c r="C116" s="1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1"/>
    </row>
    <row r="117" spans="1:60" x14ac:dyDescent="0.25">
      <c r="A117" s="1"/>
      <c r="B117" s="1"/>
      <c r="C117" s="1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1"/>
    </row>
    <row r="118" spans="1:60" x14ac:dyDescent="0.25">
      <c r="A118" s="1"/>
      <c r="B118" s="1"/>
      <c r="C118" s="1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1"/>
    </row>
    <row r="119" spans="1:60" x14ac:dyDescent="0.25">
      <c r="A119" s="1"/>
      <c r="B119" s="1"/>
      <c r="C119" s="1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1"/>
    </row>
    <row r="120" spans="1:60" x14ac:dyDescent="0.25">
      <c r="A120" s="1"/>
      <c r="B120" s="1"/>
      <c r="C120" s="1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1"/>
    </row>
    <row r="121" spans="1:60" x14ac:dyDescent="0.25">
      <c r="A121" s="1"/>
      <c r="B121" s="1"/>
      <c r="C121" s="1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1"/>
    </row>
    <row r="122" spans="1:60" x14ac:dyDescent="0.25">
      <c r="A122" s="1"/>
      <c r="B122" s="1"/>
      <c r="C122" s="1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1"/>
    </row>
    <row r="123" spans="1:60" x14ac:dyDescent="0.25">
      <c r="A123" s="1"/>
      <c r="B123" s="1"/>
      <c r="C123" s="1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1"/>
    </row>
    <row r="124" spans="1:60" x14ac:dyDescent="0.25">
      <c r="A124" s="1"/>
      <c r="B124" s="1"/>
      <c r="C124" s="1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1"/>
    </row>
    <row r="125" spans="1:60" x14ac:dyDescent="0.25">
      <c r="A125" s="1"/>
      <c r="B125" s="1"/>
      <c r="C125" s="1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1"/>
    </row>
    <row r="126" spans="1:60" x14ac:dyDescent="0.25">
      <c r="A126" s="1"/>
      <c r="B126" s="1"/>
      <c r="C126" s="1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1"/>
    </row>
    <row r="127" spans="1:60" x14ac:dyDescent="0.25">
      <c r="A127" s="1"/>
      <c r="B127" s="1"/>
      <c r="C127" s="1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1"/>
    </row>
    <row r="128" spans="1:60" x14ac:dyDescent="0.25">
      <c r="A128" s="1"/>
      <c r="B128" s="1"/>
      <c r="C128" s="1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1"/>
    </row>
    <row r="129" spans="1:60" x14ac:dyDescent="0.25">
      <c r="A129" s="1"/>
      <c r="B129" s="1"/>
      <c r="C129" s="1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1"/>
    </row>
    <row r="130" spans="1:60" x14ac:dyDescent="0.25">
      <c r="A130" s="1"/>
      <c r="B130" s="1"/>
      <c r="C130" s="1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1"/>
    </row>
    <row r="131" spans="1:60" x14ac:dyDescent="0.25">
      <c r="A131" s="1"/>
      <c r="B131" s="1"/>
      <c r="C131" s="1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1"/>
    </row>
    <row r="132" spans="1:60" x14ac:dyDescent="0.25">
      <c r="A132" s="1"/>
      <c r="B132" s="1"/>
      <c r="C132" s="1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1"/>
    </row>
    <row r="133" spans="1:60" x14ac:dyDescent="0.25">
      <c r="A133" s="1"/>
      <c r="B133" s="1"/>
      <c r="C133" s="1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1"/>
    </row>
    <row r="134" spans="1:60" x14ac:dyDescent="0.25">
      <c r="A134" s="1"/>
      <c r="B134" s="1"/>
      <c r="C134" s="1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1"/>
    </row>
    <row r="135" spans="1:60" x14ac:dyDescent="0.25">
      <c r="A135" s="1"/>
      <c r="B135" s="1"/>
      <c r="C135" s="1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1"/>
    </row>
    <row r="136" spans="1:60" x14ac:dyDescent="0.25">
      <c r="A136" s="1"/>
      <c r="B136" s="1"/>
      <c r="C136" s="1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1"/>
    </row>
    <row r="137" spans="1:60" x14ac:dyDescent="0.25">
      <c r="A137" s="1"/>
      <c r="B137" s="1"/>
      <c r="C137" s="1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1"/>
    </row>
    <row r="138" spans="1:60" x14ac:dyDescent="0.25">
      <c r="A138" s="1"/>
      <c r="B138" s="1"/>
      <c r="C138" s="1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1"/>
    </row>
    <row r="139" spans="1:60" x14ac:dyDescent="0.25">
      <c r="A139" s="1"/>
      <c r="B139" s="1"/>
      <c r="C139" s="1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1"/>
    </row>
    <row r="140" spans="1:60" x14ac:dyDescent="0.25">
      <c r="A140" s="1"/>
      <c r="B140" s="1"/>
      <c r="C140" s="1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1"/>
    </row>
    <row r="141" spans="1:60" x14ac:dyDescent="0.25">
      <c r="A141" s="1"/>
      <c r="B141" s="1"/>
      <c r="C141" s="1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1"/>
    </row>
    <row r="142" spans="1:60" x14ac:dyDescent="0.25">
      <c r="A142" s="1"/>
      <c r="B142" s="1"/>
      <c r="C142" s="1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1"/>
    </row>
    <row r="143" spans="1:60" x14ac:dyDescent="0.25">
      <c r="A143" s="1"/>
      <c r="B143" s="1"/>
      <c r="C143" s="1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1"/>
    </row>
    <row r="144" spans="1:60" x14ac:dyDescent="0.25">
      <c r="A144" s="1"/>
      <c r="B144" s="1"/>
      <c r="C144" s="1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1"/>
    </row>
    <row r="145" spans="1:60" x14ac:dyDescent="0.25">
      <c r="A145" s="1"/>
      <c r="B145" s="1"/>
      <c r="C145" s="1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1"/>
    </row>
    <row r="146" spans="1:60" x14ac:dyDescent="0.25">
      <c r="A146" s="1"/>
      <c r="B146" s="1"/>
      <c r="C146" s="1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1"/>
    </row>
    <row r="147" spans="1:60" x14ac:dyDescent="0.25">
      <c r="A147" s="1"/>
      <c r="B147" s="1"/>
      <c r="C147" s="1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1"/>
    </row>
    <row r="148" spans="1:60" x14ac:dyDescent="0.25">
      <c r="A148" s="1"/>
      <c r="B148" s="1"/>
      <c r="C148" s="1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1"/>
    </row>
    <row r="149" spans="1:60" x14ac:dyDescent="0.25">
      <c r="A149" s="1"/>
      <c r="B149" s="1"/>
      <c r="C149" s="1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1"/>
    </row>
    <row r="150" spans="1:60" x14ac:dyDescent="0.25">
      <c r="A150" s="1"/>
      <c r="B150" s="1"/>
      <c r="C150" s="1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1"/>
    </row>
    <row r="151" spans="1:60" x14ac:dyDescent="0.25">
      <c r="A151" s="1"/>
      <c r="B151" s="1"/>
      <c r="C151" s="1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1"/>
    </row>
    <row r="152" spans="1:60" x14ac:dyDescent="0.25">
      <c r="A152" s="1"/>
      <c r="B152" s="1"/>
      <c r="C152" s="1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1"/>
    </row>
    <row r="153" spans="1:60" x14ac:dyDescent="0.25">
      <c r="A153" s="1"/>
      <c r="B153" s="1"/>
      <c r="C153" s="1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1"/>
    </row>
    <row r="154" spans="1:60" x14ac:dyDescent="0.25">
      <c r="A154" s="1"/>
      <c r="B154" s="1"/>
      <c r="C154" s="1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1"/>
    </row>
    <row r="155" spans="1:60" x14ac:dyDescent="0.25">
      <c r="A155" s="1"/>
      <c r="B155" s="1"/>
      <c r="C155" s="1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1"/>
    </row>
    <row r="156" spans="1:60" x14ac:dyDescent="0.25">
      <c r="A156" s="1"/>
      <c r="B156" s="1"/>
      <c r="C156" s="1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1"/>
    </row>
    <row r="157" spans="1:60" x14ac:dyDescent="0.25">
      <c r="A157" s="1"/>
      <c r="B157" s="1"/>
      <c r="C157" s="1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1"/>
    </row>
    <row r="158" spans="1:60" x14ac:dyDescent="0.25">
      <c r="A158" s="1"/>
      <c r="B158" s="1"/>
      <c r="C158" s="1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1"/>
    </row>
    <row r="159" spans="1:60" x14ac:dyDescent="0.25">
      <c r="A159" s="1"/>
      <c r="B159" s="1"/>
      <c r="C159" s="1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1"/>
    </row>
    <row r="160" spans="1:60" x14ac:dyDescent="0.25">
      <c r="A160" s="1"/>
      <c r="B160" s="1"/>
      <c r="C160" s="1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1"/>
    </row>
    <row r="161" spans="1:60" x14ac:dyDescent="0.25">
      <c r="A161" s="1"/>
      <c r="B161" s="1"/>
      <c r="C161" s="1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1"/>
    </row>
    <row r="162" spans="1:60" x14ac:dyDescent="0.25">
      <c r="A162" s="1"/>
      <c r="B162" s="1"/>
      <c r="C162" s="1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1"/>
    </row>
    <row r="163" spans="1:60" x14ac:dyDescent="0.25">
      <c r="A163" s="1"/>
      <c r="B163" s="1"/>
      <c r="C163" s="1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1"/>
    </row>
    <row r="164" spans="1:60" x14ac:dyDescent="0.25">
      <c r="A164" s="1"/>
      <c r="B164" s="1"/>
      <c r="C164" s="1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1"/>
    </row>
    <row r="165" spans="1:60" x14ac:dyDescent="0.25">
      <c r="A165" s="1"/>
      <c r="B165" s="1"/>
      <c r="C165" s="1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1"/>
    </row>
    <row r="166" spans="1:60" x14ac:dyDescent="0.25">
      <c r="A166" s="1"/>
      <c r="B166" s="1"/>
      <c r="C166" s="1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1"/>
    </row>
    <row r="167" spans="1:60" x14ac:dyDescent="0.25">
      <c r="A167" s="1"/>
      <c r="B167" s="1"/>
      <c r="C167" s="1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1"/>
    </row>
    <row r="168" spans="1:60" x14ac:dyDescent="0.25">
      <c r="A168" s="1"/>
      <c r="B168" s="1"/>
      <c r="C168" s="1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1"/>
    </row>
    <row r="169" spans="1:60" x14ac:dyDescent="0.25">
      <c r="A169" s="1"/>
      <c r="B169" s="1"/>
      <c r="C169" s="1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1"/>
    </row>
    <row r="170" spans="1:60" x14ac:dyDescent="0.25">
      <c r="A170" s="1"/>
      <c r="B170" s="1"/>
      <c r="C170" s="1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1"/>
    </row>
    <row r="171" spans="1:60" x14ac:dyDescent="0.25">
      <c r="A171" s="1"/>
      <c r="B171" s="1"/>
      <c r="C171" s="1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1"/>
    </row>
    <row r="172" spans="1:60" x14ac:dyDescent="0.25">
      <c r="A172" s="1"/>
      <c r="B172" s="1"/>
      <c r="C172" s="1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1"/>
    </row>
    <row r="173" spans="1:60" x14ac:dyDescent="0.25">
      <c r="A173" s="1"/>
      <c r="B173" s="1"/>
      <c r="C173" s="1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1"/>
    </row>
    <row r="174" spans="1:60" x14ac:dyDescent="0.25">
      <c r="A174" s="1"/>
      <c r="B174" s="1"/>
      <c r="C174" s="1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1"/>
    </row>
    <row r="175" spans="1:60" x14ac:dyDescent="0.25">
      <c r="A175" s="1"/>
      <c r="B175" s="1"/>
      <c r="C175" s="1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1"/>
    </row>
    <row r="176" spans="1:60" x14ac:dyDescent="0.25">
      <c r="A176" s="1"/>
      <c r="B176" s="1"/>
      <c r="C176" s="1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1"/>
    </row>
    <row r="177" spans="1:60" x14ac:dyDescent="0.25">
      <c r="A177" s="1"/>
      <c r="B177" s="1"/>
      <c r="C177" s="1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1"/>
    </row>
    <row r="178" spans="1:60" x14ac:dyDescent="0.25">
      <c r="A178" s="1"/>
      <c r="B178" s="1"/>
      <c r="C178" s="1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1"/>
    </row>
    <row r="179" spans="1:60" x14ac:dyDescent="0.25">
      <c r="A179" s="1"/>
      <c r="B179" s="1"/>
      <c r="C179" s="1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1"/>
    </row>
    <row r="180" spans="1:60" x14ac:dyDescent="0.25">
      <c r="A180" s="1"/>
      <c r="B180" s="1"/>
      <c r="C180" s="1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1"/>
    </row>
    <row r="181" spans="1:60" x14ac:dyDescent="0.25">
      <c r="A181" s="1"/>
      <c r="B181" s="1"/>
      <c r="C181" s="1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1"/>
    </row>
    <row r="182" spans="1:60" x14ac:dyDescent="0.25">
      <c r="A182" s="1"/>
      <c r="B182" s="1"/>
      <c r="C182" s="1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1"/>
    </row>
    <row r="183" spans="1:60" x14ac:dyDescent="0.25">
      <c r="A183" s="1"/>
      <c r="B183" s="1"/>
      <c r="C183" s="1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1"/>
    </row>
    <row r="184" spans="1:60" x14ac:dyDescent="0.25">
      <c r="A184" s="1"/>
      <c r="B184" s="1"/>
      <c r="C184" s="1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1"/>
    </row>
    <row r="185" spans="1:60" x14ac:dyDescent="0.25">
      <c r="A185" s="1"/>
      <c r="B185" s="1"/>
      <c r="C185" s="1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1"/>
    </row>
    <row r="186" spans="1:60" x14ac:dyDescent="0.25">
      <c r="A186" s="1"/>
      <c r="B186" s="1"/>
      <c r="C186" s="1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1"/>
    </row>
    <row r="187" spans="1:60" x14ac:dyDescent="0.25">
      <c r="A187" s="1"/>
      <c r="B187" s="1"/>
      <c r="C187" s="1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1"/>
    </row>
    <row r="188" spans="1:60" x14ac:dyDescent="0.25">
      <c r="A188" s="1"/>
      <c r="B188" s="1"/>
      <c r="C188" s="1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1"/>
    </row>
    <row r="189" spans="1:60" x14ac:dyDescent="0.25">
      <c r="A189" s="1"/>
      <c r="B189" s="1"/>
      <c r="C189" s="1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1"/>
    </row>
    <row r="190" spans="1:60" x14ac:dyDescent="0.25">
      <c r="A190" s="1"/>
      <c r="B190" s="1"/>
      <c r="C190" s="1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1"/>
    </row>
    <row r="191" spans="1:60" x14ac:dyDescent="0.25">
      <c r="A191" s="1"/>
      <c r="B191" s="1"/>
      <c r="C191" s="1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1"/>
    </row>
    <row r="192" spans="1:60" x14ac:dyDescent="0.25">
      <c r="A192" s="1"/>
      <c r="B192" s="1"/>
      <c r="C192" s="1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1"/>
    </row>
    <row r="193" spans="1:60" x14ac:dyDescent="0.25">
      <c r="A193" s="1"/>
      <c r="B193" s="1"/>
      <c r="C193" s="1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1"/>
    </row>
    <row r="194" spans="1:60" x14ac:dyDescent="0.25">
      <c r="A194" s="1"/>
      <c r="B194" s="1"/>
      <c r="C194" s="1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1"/>
    </row>
    <row r="195" spans="1:60" x14ac:dyDescent="0.25">
      <c r="A195" s="1"/>
      <c r="B195" s="1"/>
      <c r="C195" s="1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1"/>
    </row>
    <row r="196" spans="1:60" x14ac:dyDescent="0.25">
      <c r="A196" s="1"/>
      <c r="B196" s="1"/>
      <c r="C196" s="1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1"/>
    </row>
    <row r="197" spans="1:60" x14ac:dyDescent="0.25">
      <c r="A197" s="1"/>
      <c r="B197" s="1"/>
      <c r="C197" s="1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1"/>
    </row>
    <row r="198" spans="1:60" x14ac:dyDescent="0.25">
      <c r="A198" s="1"/>
      <c r="B198" s="1"/>
      <c r="C198" s="1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1"/>
    </row>
    <row r="199" spans="1:60" x14ac:dyDescent="0.25">
      <c r="A199" s="1"/>
      <c r="B199" s="1"/>
      <c r="C199" s="1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1"/>
    </row>
    <row r="200" spans="1:60" x14ac:dyDescent="0.25">
      <c r="A200" s="1"/>
      <c r="B200" s="1"/>
      <c r="C200" s="1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1"/>
    </row>
    <row r="201" spans="1:60" x14ac:dyDescent="0.25">
      <c r="A201" s="1"/>
      <c r="B201" s="1"/>
      <c r="C201" s="1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1"/>
    </row>
    <row r="202" spans="1:60" x14ac:dyDescent="0.25">
      <c r="A202" s="1"/>
      <c r="B202" s="1"/>
      <c r="C202" s="1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1"/>
    </row>
    <row r="203" spans="1:60" x14ac:dyDescent="0.25">
      <c r="A203" s="1"/>
      <c r="B203" s="1"/>
      <c r="C203" s="1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1"/>
    </row>
    <row r="204" spans="1:60" x14ac:dyDescent="0.25">
      <c r="A204" s="1"/>
      <c r="B204" s="1"/>
      <c r="C204" s="1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1"/>
    </row>
    <row r="205" spans="1:60" x14ac:dyDescent="0.25">
      <c r="A205" s="1"/>
      <c r="B205" s="1"/>
      <c r="C205" s="1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1"/>
    </row>
    <row r="206" spans="1:60" x14ac:dyDescent="0.25">
      <c r="A206" s="1"/>
      <c r="B206" s="1"/>
      <c r="C206" s="1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1"/>
    </row>
    <row r="207" spans="1:60" x14ac:dyDescent="0.25">
      <c r="A207" s="1"/>
      <c r="B207" s="1"/>
      <c r="C207" s="1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1"/>
    </row>
    <row r="208" spans="1:60" x14ac:dyDescent="0.25">
      <c r="A208" s="1"/>
      <c r="B208" s="1"/>
      <c r="C208" s="1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1"/>
    </row>
    <row r="209" spans="1:60" x14ac:dyDescent="0.25">
      <c r="A209" s="1"/>
      <c r="B209" s="1"/>
      <c r="C209" s="1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1"/>
    </row>
    <row r="210" spans="1:60" x14ac:dyDescent="0.25">
      <c r="A210" s="1"/>
      <c r="B210" s="1"/>
      <c r="C210" s="1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1"/>
    </row>
    <row r="211" spans="1:60" x14ac:dyDescent="0.25">
      <c r="A211" s="1"/>
      <c r="B211" s="1"/>
      <c r="C211" s="1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1"/>
    </row>
    <row r="212" spans="1:60" x14ac:dyDescent="0.25">
      <c r="A212" s="1"/>
      <c r="B212" s="1"/>
      <c r="C212" s="1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1"/>
    </row>
    <row r="213" spans="1:60" x14ac:dyDescent="0.25">
      <c r="A213" s="1"/>
      <c r="B213" s="1"/>
      <c r="C213" s="1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1"/>
    </row>
    <row r="214" spans="1:60" x14ac:dyDescent="0.25">
      <c r="A214" s="1"/>
      <c r="B214" s="1"/>
      <c r="C214" s="1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1"/>
    </row>
    <row r="215" spans="1:60" x14ac:dyDescent="0.25">
      <c r="A215" s="1"/>
      <c r="B215" s="1"/>
      <c r="C215" s="1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1"/>
    </row>
    <row r="216" spans="1:60" x14ac:dyDescent="0.25">
      <c r="A216" s="1"/>
      <c r="B216" s="1"/>
      <c r="C216" s="1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1"/>
    </row>
    <row r="217" spans="1:60" x14ac:dyDescent="0.25">
      <c r="A217" s="1"/>
      <c r="B217" s="1"/>
      <c r="C217" s="1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1"/>
    </row>
    <row r="218" spans="1:60" x14ac:dyDescent="0.25">
      <c r="A218" s="1"/>
      <c r="B218" s="1"/>
      <c r="C218" s="1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1"/>
    </row>
    <row r="219" spans="1:60" x14ac:dyDescent="0.25">
      <c r="A219" s="1"/>
      <c r="B219" s="1"/>
      <c r="C219" s="1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1"/>
    </row>
    <row r="220" spans="1:60" x14ac:dyDescent="0.25">
      <c r="A220" s="1"/>
      <c r="B220" s="1"/>
      <c r="C220" s="1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1"/>
    </row>
    <row r="221" spans="1:60" x14ac:dyDescent="0.25">
      <c r="A221" s="1"/>
      <c r="B221" s="1"/>
      <c r="C221" s="1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1"/>
    </row>
    <row r="222" spans="1:60" x14ac:dyDescent="0.25">
      <c r="A222" s="1"/>
      <c r="B222" s="1"/>
      <c r="C222" s="1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1"/>
    </row>
    <row r="223" spans="1:60" x14ac:dyDescent="0.25">
      <c r="A223" s="1"/>
      <c r="B223" s="1"/>
      <c r="C223" s="1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1"/>
    </row>
    <row r="224" spans="1:60" x14ac:dyDescent="0.25">
      <c r="A224" s="1"/>
      <c r="B224" s="1"/>
      <c r="C224" s="1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1"/>
    </row>
    <row r="225" spans="1:60" x14ac:dyDescent="0.25">
      <c r="A225" s="1"/>
      <c r="B225" s="1"/>
      <c r="C225" s="1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1"/>
    </row>
    <row r="226" spans="1:60" x14ac:dyDescent="0.25">
      <c r="A226" s="1"/>
      <c r="B226" s="1"/>
      <c r="C226" s="1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1"/>
    </row>
    <row r="227" spans="1:60" x14ac:dyDescent="0.25">
      <c r="A227" s="1"/>
      <c r="B227" s="1"/>
      <c r="C227" s="1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1"/>
    </row>
    <row r="228" spans="1:60" x14ac:dyDescent="0.25">
      <c r="A228" s="1"/>
      <c r="B228" s="1"/>
      <c r="C228" s="1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1"/>
    </row>
    <row r="229" spans="1:60" x14ac:dyDescent="0.25">
      <c r="A229" s="1"/>
      <c r="B229" s="1"/>
      <c r="C229" s="1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1"/>
    </row>
    <row r="230" spans="1:60" x14ac:dyDescent="0.25">
      <c r="A230" s="1"/>
      <c r="B230" s="1"/>
      <c r="C230" s="1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1"/>
    </row>
    <row r="231" spans="1:60" x14ac:dyDescent="0.25">
      <c r="A231" s="1"/>
      <c r="B231" s="1"/>
      <c r="C231" s="1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1"/>
    </row>
    <row r="232" spans="1:60" x14ac:dyDescent="0.25">
      <c r="A232" s="1"/>
      <c r="B232" s="1"/>
      <c r="C232" s="1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1"/>
    </row>
    <row r="233" spans="1:60" x14ac:dyDescent="0.25">
      <c r="A233" s="1"/>
      <c r="B233" s="1"/>
      <c r="C233" s="1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1"/>
    </row>
    <row r="234" spans="1:60" x14ac:dyDescent="0.25">
      <c r="A234" s="1"/>
      <c r="B234" s="1"/>
      <c r="C234" s="1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1"/>
    </row>
    <row r="235" spans="1:60" x14ac:dyDescent="0.25">
      <c r="A235" s="1"/>
      <c r="B235" s="1"/>
      <c r="C235" s="1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1"/>
    </row>
    <row r="236" spans="1:60" x14ac:dyDescent="0.25">
      <c r="A236" s="1"/>
      <c r="B236" s="1"/>
      <c r="C236" s="1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1"/>
    </row>
    <row r="237" spans="1:60" x14ac:dyDescent="0.25">
      <c r="A237" s="1"/>
      <c r="B237" s="1"/>
      <c r="C237" s="1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1"/>
    </row>
    <row r="238" spans="1:60" x14ac:dyDescent="0.25">
      <c r="A238" s="1"/>
      <c r="B238" s="1"/>
      <c r="C238" s="1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1"/>
    </row>
    <row r="239" spans="1:60" x14ac:dyDescent="0.25">
      <c r="A239" s="1"/>
      <c r="B239" s="1"/>
      <c r="C239" s="1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1"/>
    </row>
    <row r="240" spans="1:60" x14ac:dyDescent="0.25">
      <c r="A240" s="1"/>
      <c r="B240" s="1"/>
      <c r="C240" s="1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1"/>
    </row>
    <row r="241" spans="1:60" x14ac:dyDescent="0.25">
      <c r="A241" s="1"/>
      <c r="B241" s="1"/>
      <c r="C241" s="1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1"/>
    </row>
    <row r="242" spans="1:60" x14ac:dyDescent="0.25">
      <c r="A242" s="1"/>
      <c r="B242" s="1"/>
      <c r="C242" s="1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1"/>
    </row>
    <row r="243" spans="1:60" x14ac:dyDescent="0.25">
      <c r="A243" s="1"/>
      <c r="B243" s="1"/>
      <c r="C243" s="1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1"/>
    </row>
    <row r="244" spans="1:60" x14ac:dyDescent="0.25">
      <c r="A244" s="1"/>
      <c r="B244" s="1"/>
      <c r="C244" s="1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1"/>
    </row>
    <row r="245" spans="1:60" x14ac:dyDescent="0.25">
      <c r="A245" s="1"/>
      <c r="B245" s="1"/>
      <c r="C245" s="1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1"/>
    </row>
    <row r="246" spans="1:60" x14ac:dyDescent="0.25">
      <c r="A246" s="1"/>
      <c r="B246" s="1"/>
      <c r="C246" s="1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1"/>
    </row>
    <row r="247" spans="1:60" x14ac:dyDescent="0.25">
      <c r="A247" s="1"/>
      <c r="B247" s="1"/>
      <c r="C247" s="1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1"/>
    </row>
    <row r="248" spans="1:60" x14ac:dyDescent="0.25">
      <c r="A248" s="1"/>
      <c r="B248" s="1"/>
      <c r="C248" s="1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1"/>
    </row>
    <row r="249" spans="1:60" x14ac:dyDescent="0.25">
      <c r="A249" s="1"/>
      <c r="B249" s="1"/>
      <c r="C249" s="1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1"/>
    </row>
    <row r="250" spans="1:60" x14ac:dyDescent="0.25">
      <c r="A250" s="1"/>
      <c r="B250" s="1"/>
      <c r="C250" s="1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1"/>
    </row>
    <row r="251" spans="1:60" x14ac:dyDescent="0.25">
      <c r="A251" s="1"/>
      <c r="B251" s="1"/>
      <c r="C251" s="1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1"/>
    </row>
    <row r="252" spans="1:60" x14ac:dyDescent="0.25">
      <c r="A252" s="1"/>
      <c r="B252" s="1"/>
      <c r="C252" s="1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1"/>
    </row>
    <row r="253" spans="1:60" x14ac:dyDescent="0.25">
      <c r="A253" s="1"/>
      <c r="B253" s="1"/>
      <c r="C253" s="1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1"/>
    </row>
    <row r="254" spans="1:60" x14ac:dyDescent="0.25">
      <c r="A254" s="1"/>
      <c r="B254" s="1"/>
      <c r="C254" s="1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1"/>
    </row>
    <row r="255" spans="1:60" x14ac:dyDescent="0.25">
      <c r="A255" s="1"/>
      <c r="B255" s="1"/>
      <c r="C255" s="1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1"/>
    </row>
    <row r="256" spans="1:60" x14ac:dyDescent="0.25">
      <c r="A256" s="1"/>
      <c r="B256" s="1"/>
      <c r="C256" s="1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1"/>
    </row>
    <row r="257" spans="1:60" x14ac:dyDescent="0.25">
      <c r="A257" s="1"/>
      <c r="B257" s="1"/>
      <c r="C257" s="1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1"/>
    </row>
    <row r="258" spans="1:60" x14ac:dyDescent="0.25">
      <c r="A258" s="1"/>
      <c r="B258" s="1"/>
      <c r="C258" s="1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1"/>
    </row>
    <row r="259" spans="1:60" x14ac:dyDescent="0.25">
      <c r="A259" s="1"/>
      <c r="B259" s="1"/>
      <c r="C259" s="1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1"/>
    </row>
    <row r="260" spans="1:60" x14ac:dyDescent="0.25">
      <c r="A260" s="1"/>
      <c r="B260" s="1"/>
      <c r="C260" s="1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1"/>
    </row>
    <row r="261" spans="1:60" x14ac:dyDescent="0.25">
      <c r="A261" s="1"/>
      <c r="B261" s="1"/>
      <c r="C261" s="1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1"/>
    </row>
    <row r="262" spans="1:60" x14ac:dyDescent="0.25">
      <c r="A262" s="1"/>
      <c r="B262" s="1"/>
      <c r="C262" s="1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1"/>
    </row>
    <row r="263" spans="1:60" x14ac:dyDescent="0.25">
      <c r="A263" s="1"/>
      <c r="B263" s="1"/>
      <c r="C263" s="1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1"/>
    </row>
    <row r="264" spans="1:60" x14ac:dyDescent="0.25">
      <c r="A264" s="1"/>
      <c r="B264" s="1"/>
      <c r="C264" s="1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1"/>
    </row>
    <row r="265" spans="1:60" x14ac:dyDescent="0.25">
      <c r="A265" s="1"/>
      <c r="B265" s="1"/>
      <c r="C265" s="1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1"/>
    </row>
    <row r="266" spans="1:60" x14ac:dyDescent="0.25">
      <c r="A266" s="1"/>
      <c r="B266" s="1"/>
      <c r="C266" s="1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1"/>
    </row>
    <row r="267" spans="1:60" x14ac:dyDescent="0.25">
      <c r="A267" s="1"/>
      <c r="B267" s="1"/>
      <c r="C267" s="1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1"/>
    </row>
    <row r="268" spans="1:60" x14ac:dyDescent="0.25">
      <c r="A268" s="1"/>
      <c r="B268" s="1"/>
      <c r="C268" s="1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1"/>
    </row>
    <row r="269" spans="1:60" x14ac:dyDescent="0.25">
      <c r="A269" s="1"/>
      <c r="B269" s="1"/>
      <c r="C269" s="1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1"/>
    </row>
    <row r="270" spans="1:60" x14ac:dyDescent="0.25">
      <c r="A270" s="1"/>
      <c r="B270" s="1"/>
      <c r="C270" s="1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1"/>
    </row>
    <row r="271" spans="1:60" x14ac:dyDescent="0.25">
      <c r="A271" s="1"/>
      <c r="B271" s="1"/>
      <c r="C271" s="1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1"/>
    </row>
    <row r="272" spans="1:60" x14ac:dyDescent="0.25">
      <c r="A272" s="1"/>
      <c r="B272" s="1"/>
      <c r="C272" s="1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1"/>
    </row>
    <row r="273" spans="1:60" x14ac:dyDescent="0.25">
      <c r="A273" s="1"/>
      <c r="B273" s="1"/>
      <c r="C273" s="1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1"/>
    </row>
    <row r="274" spans="1:60" x14ac:dyDescent="0.25">
      <c r="A274" s="1"/>
      <c r="B274" s="1"/>
      <c r="C274" s="1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1"/>
    </row>
    <row r="275" spans="1:60" x14ac:dyDescent="0.25">
      <c r="A275" s="1"/>
      <c r="B275" s="1"/>
      <c r="C275" s="1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1"/>
    </row>
    <row r="276" spans="1:60" x14ac:dyDescent="0.25">
      <c r="A276" s="1"/>
      <c r="B276" s="1"/>
      <c r="C276" s="1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1"/>
    </row>
    <row r="277" spans="1:60" x14ac:dyDescent="0.25">
      <c r="A277" s="1"/>
      <c r="B277" s="1"/>
      <c r="C277" s="1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1"/>
    </row>
    <row r="278" spans="1:60" x14ac:dyDescent="0.25">
      <c r="A278" s="1"/>
      <c r="B278" s="1"/>
      <c r="C278" s="1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1"/>
    </row>
    <row r="279" spans="1:60" x14ac:dyDescent="0.25">
      <c r="A279" s="1"/>
      <c r="B279" s="1"/>
      <c r="C279" s="1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1"/>
    </row>
    <row r="280" spans="1:60" x14ac:dyDescent="0.25">
      <c r="A280" s="1"/>
      <c r="B280" s="1"/>
      <c r="C280" s="1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1"/>
    </row>
    <row r="281" spans="1:60" x14ac:dyDescent="0.25">
      <c r="A281" s="1"/>
      <c r="B281" s="1"/>
      <c r="C281" s="1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1"/>
    </row>
    <row r="282" spans="1:60" x14ac:dyDescent="0.25">
      <c r="A282" s="1"/>
      <c r="B282" s="1"/>
      <c r="C282" s="1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1"/>
    </row>
    <row r="283" spans="1:60" x14ac:dyDescent="0.25">
      <c r="A283" s="1"/>
      <c r="B283" s="1"/>
      <c r="C283" s="1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1"/>
    </row>
    <row r="284" spans="1:60" x14ac:dyDescent="0.25">
      <c r="A284" s="1"/>
      <c r="B284" s="1"/>
      <c r="C284" s="1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1"/>
    </row>
    <row r="285" spans="1:60" x14ac:dyDescent="0.25">
      <c r="A285" s="1"/>
      <c r="B285" s="1"/>
      <c r="C285" s="1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1"/>
    </row>
    <row r="286" spans="1:60" x14ac:dyDescent="0.25">
      <c r="A286" s="1"/>
      <c r="B286" s="1"/>
      <c r="C286" s="1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1"/>
    </row>
    <row r="287" spans="1:60" x14ac:dyDescent="0.25">
      <c r="A287" s="1"/>
      <c r="B287" s="1"/>
      <c r="C287" s="1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1"/>
    </row>
    <row r="288" spans="1:60" x14ac:dyDescent="0.25">
      <c r="A288" s="1"/>
      <c r="B288" s="1"/>
      <c r="C288" s="1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1"/>
    </row>
    <row r="289" spans="1:60" x14ac:dyDescent="0.25">
      <c r="A289" s="1"/>
      <c r="B289" s="1"/>
      <c r="C289" s="1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1"/>
    </row>
    <row r="290" spans="1:60" x14ac:dyDescent="0.25">
      <c r="A290" s="1"/>
      <c r="B290" s="1"/>
      <c r="C290" s="1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1"/>
    </row>
    <row r="291" spans="1:60" x14ac:dyDescent="0.25">
      <c r="A291" s="1"/>
      <c r="B291" s="1"/>
      <c r="C291" s="1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1"/>
    </row>
    <row r="292" spans="1:60" x14ac:dyDescent="0.25">
      <c r="A292" s="1"/>
      <c r="B292" s="1"/>
      <c r="C292" s="1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1"/>
    </row>
    <row r="293" spans="1:60" x14ac:dyDescent="0.25">
      <c r="A293" s="1"/>
      <c r="B293" s="1"/>
      <c r="C293" s="1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1"/>
    </row>
    <row r="294" spans="1:60" x14ac:dyDescent="0.25">
      <c r="A294" s="1"/>
      <c r="B294" s="1"/>
      <c r="C294" s="1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1"/>
    </row>
    <row r="295" spans="1:60" x14ac:dyDescent="0.25">
      <c r="A295" s="1"/>
      <c r="B295" s="1"/>
      <c r="C295" s="1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1"/>
    </row>
    <row r="296" spans="1:60" x14ac:dyDescent="0.25">
      <c r="A296" s="1"/>
      <c r="B296" s="1"/>
      <c r="C296" s="1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1"/>
    </row>
    <row r="297" spans="1:60" x14ac:dyDescent="0.25">
      <c r="A297" s="1"/>
      <c r="B297" s="1"/>
      <c r="C297" s="1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1"/>
    </row>
    <row r="298" spans="1:60" x14ac:dyDescent="0.25">
      <c r="A298" s="1"/>
      <c r="B298" s="1"/>
      <c r="C298" s="1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1"/>
    </row>
    <row r="299" spans="1:60" x14ac:dyDescent="0.25">
      <c r="A299" s="1"/>
      <c r="B299" s="1"/>
      <c r="C299" s="1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1"/>
    </row>
    <row r="300" spans="1:60" x14ac:dyDescent="0.25">
      <c r="A300" s="1"/>
      <c r="B300" s="1"/>
      <c r="C300" s="1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1"/>
    </row>
    <row r="301" spans="1:60" x14ac:dyDescent="0.25">
      <c r="A301" s="1"/>
      <c r="B301" s="1"/>
      <c r="C301" s="1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1"/>
    </row>
    <row r="302" spans="1:60" x14ac:dyDescent="0.25">
      <c r="A302" s="1"/>
      <c r="B302" s="1"/>
      <c r="C302" s="1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1"/>
    </row>
    <row r="303" spans="1:60" x14ac:dyDescent="0.25">
      <c r="A303" s="1"/>
      <c r="B303" s="1"/>
      <c r="C303" s="1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1"/>
    </row>
    <row r="304" spans="1:60" x14ac:dyDescent="0.25">
      <c r="A304" s="1"/>
      <c r="B304" s="1"/>
      <c r="C304" s="1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1"/>
    </row>
    <row r="305" spans="1:60" x14ac:dyDescent="0.25">
      <c r="A305" s="1"/>
      <c r="B305" s="1"/>
      <c r="C305" s="1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1"/>
    </row>
    <row r="306" spans="1:60" x14ac:dyDescent="0.25">
      <c r="A306" s="1"/>
      <c r="B306" s="1"/>
      <c r="C306" s="1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1"/>
    </row>
    <row r="307" spans="1:60" x14ac:dyDescent="0.25">
      <c r="A307" s="1"/>
      <c r="B307" s="1"/>
      <c r="C307" s="1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1"/>
    </row>
    <row r="308" spans="1:60" x14ac:dyDescent="0.25">
      <c r="A308" s="1"/>
      <c r="B308" s="1"/>
      <c r="C308" s="1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1"/>
    </row>
    <row r="309" spans="1:60" x14ac:dyDescent="0.25">
      <c r="A309" s="1"/>
      <c r="B309" s="1"/>
      <c r="C309" s="1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1"/>
    </row>
    <row r="310" spans="1:60" x14ac:dyDescent="0.25">
      <c r="A310" s="1"/>
      <c r="B310" s="1"/>
      <c r="C310" s="1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1"/>
    </row>
    <row r="311" spans="1:60" x14ac:dyDescent="0.25">
      <c r="A311" s="1"/>
      <c r="B311" s="1"/>
      <c r="C311" s="1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1"/>
    </row>
    <row r="312" spans="1:60" x14ac:dyDescent="0.25">
      <c r="A312" s="1"/>
      <c r="B312" s="1"/>
      <c r="C312" s="1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1"/>
    </row>
    <row r="313" spans="1:60" x14ac:dyDescent="0.25">
      <c r="A313" s="1"/>
      <c r="B313" s="1"/>
      <c r="C313" s="1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1"/>
    </row>
    <row r="314" spans="1:60" x14ac:dyDescent="0.25">
      <c r="A314" s="1"/>
      <c r="B314" s="1"/>
      <c r="C314" s="1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1"/>
    </row>
    <row r="315" spans="1:60" x14ac:dyDescent="0.25">
      <c r="A315" s="1"/>
      <c r="B315" s="1"/>
      <c r="C315" s="1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1"/>
    </row>
    <row r="316" spans="1:60" x14ac:dyDescent="0.25">
      <c r="A316" s="1"/>
      <c r="B316" s="1"/>
      <c r="C316" s="1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1"/>
    </row>
    <row r="317" spans="1:60" x14ac:dyDescent="0.25">
      <c r="A317" s="1"/>
      <c r="B317" s="1"/>
      <c r="C317" s="1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1"/>
    </row>
    <row r="318" spans="1:60" x14ac:dyDescent="0.25">
      <c r="A318" s="1"/>
      <c r="B318" s="1"/>
      <c r="C318" s="1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1"/>
    </row>
    <row r="319" spans="1:60" x14ac:dyDescent="0.25">
      <c r="A319" s="1"/>
      <c r="B319" s="1"/>
      <c r="C319" s="1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1"/>
    </row>
    <row r="320" spans="1:60" x14ac:dyDescent="0.25">
      <c r="A320" s="1"/>
      <c r="B320" s="1"/>
      <c r="C320" s="1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1"/>
    </row>
    <row r="321" spans="1:60" x14ac:dyDescent="0.25">
      <c r="A321" s="1"/>
      <c r="B321" s="1"/>
      <c r="C321" s="1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1"/>
    </row>
    <row r="322" spans="1:60" x14ac:dyDescent="0.25">
      <c r="A322" s="1"/>
      <c r="B322" s="1"/>
      <c r="C322" s="1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1"/>
    </row>
    <row r="323" spans="1:60" x14ac:dyDescent="0.25">
      <c r="A323" s="1"/>
      <c r="B323" s="1"/>
      <c r="C323" s="1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1"/>
    </row>
    <row r="324" spans="1:60" x14ac:dyDescent="0.25">
      <c r="A324" s="1"/>
      <c r="B324" s="1"/>
      <c r="C324" s="1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1"/>
    </row>
    <row r="325" spans="1:60" x14ac:dyDescent="0.25">
      <c r="A325" s="1"/>
      <c r="B325" s="1"/>
      <c r="C325" s="1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1"/>
    </row>
    <row r="326" spans="1:60" x14ac:dyDescent="0.25">
      <c r="A326" s="1"/>
      <c r="B326" s="1"/>
      <c r="C326" s="1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1"/>
    </row>
    <row r="327" spans="1:60" x14ac:dyDescent="0.25">
      <c r="A327" s="1"/>
      <c r="B327" s="1"/>
      <c r="C327" s="1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1"/>
    </row>
    <row r="328" spans="1:60" x14ac:dyDescent="0.25">
      <c r="A328" s="1"/>
      <c r="B328" s="1"/>
      <c r="C328" s="1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1"/>
    </row>
    <row r="329" spans="1:60" x14ac:dyDescent="0.25">
      <c r="A329" s="1"/>
      <c r="B329" s="1"/>
      <c r="C329" s="1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1"/>
    </row>
    <row r="330" spans="1:60" x14ac:dyDescent="0.25">
      <c r="A330" s="1"/>
      <c r="B330" s="1"/>
      <c r="C330" s="1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1"/>
    </row>
    <row r="331" spans="1:60" x14ac:dyDescent="0.25">
      <c r="A331" s="1"/>
      <c r="B331" s="1"/>
      <c r="C331" s="1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1"/>
    </row>
    <row r="332" spans="1:60" x14ac:dyDescent="0.25">
      <c r="A332" s="1"/>
      <c r="B332" s="1"/>
      <c r="C332" s="1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1"/>
    </row>
    <row r="333" spans="1:60" x14ac:dyDescent="0.25">
      <c r="A333" s="1"/>
      <c r="B333" s="1"/>
      <c r="C333" s="1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1"/>
    </row>
    <row r="334" spans="1:60" x14ac:dyDescent="0.25">
      <c r="A334" s="1"/>
      <c r="B334" s="1"/>
      <c r="C334" s="1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1"/>
    </row>
    <row r="335" spans="1:60" x14ac:dyDescent="0.25">
      <c r="A335" s="1"/>
      <c r="B335" s="1"/>
      <c r="C335" s="1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1"/>
    </row>
    <row r="336" spans="1:60" x14ac:dyDescent="0.25">
      <c r="A336" s="1"/>
      <c r="B336" s="1"/>
      <c r="C336" s="1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1"/>
    </row>
    <row r="337" spans="1:60" x14ac:dyDescent="0.25">
      <c r="A337" s="1"/>
      <c r="B337" s="1"/>
      <c r="C337" s="1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1"/>
    </row>
    <row r="338" spans="1:60" x14ac:dyDescent="0.25">
      <c r="A338" s="1"/>
      <c r="B338" s="1"/>
      <c r="C338" s="1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1"/>
    </row>
    <row r="339" spans="1:60" x14ac:dyDescent="0.25">
      <c r="A339" s="1"/>
      <c r="B339" s="1"/>
      <c r="C339" s="1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1"/>
    </row>
    <row r="340" spans="1:60" x14ac:dyDescent="0.25">
      <c r="A340" s="1"/>
      <c r="B340" s="1"/>
      <c r="C340" s="1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1"/>
    </row>
    <row r="341" spans="1:60" x14ac:dyDescent="0.25">
      <c r="A341" s="1"/>
      <c r="B341" s="1"/>
      <c r="C341" s="1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1"/>
    </row>
    <row r="342" spans="1:60" x14ac:dyDescent="0.25">
      <c r="A342" s="1"/>
      <c r="B342" s="1"/>
      <c r="C342" s="1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1"/>
    </row>
    <row r="343" spans="1:60" x14ac:dyDescent="0.25">
      <c r="A343" s="1"/>
      <c r="B343" s="1"/>
      <c r="C343" s="1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1"/>
    </row>
    <row r="344" spans="1:60" x14ac:dyDescent="0.25">
      <c r="A344" s="1"/>
      <c r="B344" s="1"/>
      <c r="C344" s="1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1"/>
    </row>
    <row r="345" spans="1:60" x14ac:dyDescent="0.25">
      <c r="A345" s="1"/>
      <c r="B345" s="1"/>
      <c r="C345" s="1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1"/>
    </row>
    <row r="346" spans="1:60" x14ac:dyDescent="0.25">
      <c r="A346" s="1"/>
      <c r="B346" s="1"/>
      <c r="C346" s="1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1"/>
    </row>
    <row r="347" spans="1:60" x14ac:dyDescent="0.25">
      <c r="A347" s="1"/>
      <c r="B347" s="1"/>
      <c r="C347" s="1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1"/>
    </row>
    <row r="348" spans="1:60" x14ac:dyDescent="0.25">
      <c r="A348" s="1"/>
      <c r="B348" s="1"/>
      <c r="C348" s="1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1"/>
    </row>
    <row r="349" spans="1:60" x14ac:dyDescent="0.25">
      <c r="A349" s="1"/>
      <c r="B349" s="1"/>
      <c r="C349" s="1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1"/>
    </row>
    <row r="350" spans="1:60" x14ac:dyDescent="0.25">
      <c r="A350" s="1"/>
      <c r="B350" s="1"/>
      <c r="C350" s="1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1"/>
    </row>
    <row r="351" spans="1:60" x14ac:dyDescent="0.25">
      <c r="A351" s="1"/>
      <c r="B351" s="1"/>
      <c r="C351" s="1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1"/>
    </row>
    <row r="352" spans="1:60" x14ac:dyDescent="0.25">
      <c r="A352" s="1"/>
      <c r="B352" s="1"/>
      <c r="C352" s="1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1"/>
    </row>
    <row r="353" spans="1:60" x14ac:dyDescent="0.25">
      <c r="A353" s="1"/>
      <c r="B353" s="1"/>
      <c r="C353" s="1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1"/>
    </row>
    <row r="354" spans="1:60" x14ac:dyDescent="0.25">
      <c r="A354" s="1"/>
      <c r="B354" s="1"/>
      <c r="C354" s="1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1"/>
    </row>
    <row r="355" spans="1:60" x14ac:dyDescent="0.25">
      <c r="A355" s="1"/>
      <c r="B355" s="1"/>
      <c r="C355" s="1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1"/>
    </row>
    <row r="356" spans="1:60" x14ac:dyDescent="0.25">
      <c r="A356" s="1"/>
      <c r="B356" s="1"/>
      <c r="C356" s="1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1"/>
    </row>
    <row r="357" spans="1:60" x14ac:dyDescent="0.25">
      <c r="A357" s="1"/>
      <c r="B357" s="1"/>
      <c r="C357" s="1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1"/>
    </row>
    <row r="358" spans="1:60" x14ac:dyDescent="0.25">
      <c r="A358" s="1"/>
      <c r="B358" s="1"/>
      <c r="C358" s="1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1"/>
    </row>
    <row r="359" spans="1:60" x14ac:dyDescent="0.25">
      <c r="A359" s="1"/>
      <c r="B359" s="1"/>
      <c r="C359" s="1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1"/>
    </row>
    <row r="360" spans="1:60" x14ac:dyDescent="0.25">
      <c r="A360" s="1"/>
      <c r="B360" s="1"/>
      <c r="C360" s="1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1"/>
    </row>
    <row r="361" spans="1:60" x14ac:dyDescent="0.25">
      <c r="A361" s="1"/>
      <c r="B361" s="1"/>
      <c r="C361" s="1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1"/>
    </row>
    <row r="362" spans="1:60" x14ac:dyDescent="0.25">
      <c r="A362" s="1"/>
      <c r="B362" s="1"/>
      <c r="C362" s="1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1"/>
    </row>
    <row r="363" spans="1:60" x14ac:dyDescent="0.25">
      <c r="A363" s="1"/>
      <c r="B363" s="1"/>
      <c r="C363" s="1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1"/>
    </row>
    <row r="364" spans="1:60" x14ac:dyDescent="0.25">
      <c r="A364" s="1"/>
      <c r="B364" s="1"/>
      <c r="C364" s="1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1"/>
    </row>
    <row r="365" spans="1:60" x14ac:dyDescent="0.25">
      <c r="A365" s="1"/>
      <c r="B365" s="1"/>
      <c r="C365" s="1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1"/>
    </row>
    <row r="366" spans="1:60" x14ac:dyDescent="0.25">
      <c r="A366" s="1"/>
      <c r="B366" s="1"/>
      <c r="C366" s="1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1"/>
    </row>
    <row r="367" spans="1:60" x14ac:dyDescent="0.25">
      <c r="A367" s="1"/>
      <c r="B367" s="1"/>
      <c r="C367" s="1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1"/>
    </row>
    <row r="368" spans="1:60" x14ac:dyDescent="0.25">
      <c r="A368" s="1"/>
      <c r="B368" s="1"/>
      <c r="C368" s="1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1"/>
    </row>
    <row r="371" spans="1:59" x14ac:dyDescent="0.25">
      <c r="D371" s="3" t="s">
        <v>1</v>
      </c>
      <c r="E371" s="4"/>
      <c r="F371" s="4"/>
      <c r="G371" s="4"/>
      <c r="H371" s="4"/>
      <c r="I371" s="4"/>
      <c r="J371" s="5"/>
      <c r="K371" s="6" t="s">
        <v>2</v>
      </c>
      <c r="L371" s="7"/>
      <c r="M371" s="7"/>
      <c r="N371" s="8"/>
      <c r="O371" s="9" t="s">
        <v>3</v>
      </c>
      <c r="P371" s="10"/>
      <c r="Q371" s="10"/>
      <c r="R371" s="10"/>
      <c r="S371" s="10"/>
      <c r="T371" s="11"/>
      <c r="U371" s="12" t="s">
        <v>4</v>
      </c>
      <c r="V371" s="13"/>
      <c r="W371" s="13"/>
      <c r="X371" s="13"/>
      <c r="Y371" s="13"/>
      <c r="Z371" s="14"/>
      <c r="AA371" s="15" t="s">
        <v>5</v>
      </c>
      <c r="AB371" s="16"/>
      <c r="AC371" s="16"/>
      <c r="AD371" s="16"/>
      <c r="AE371" s="17"/>
      <c r="AF371" s="18" t="s">
        <v>6</v>
      </c>
      <c r="AG371" s="19"/>
      <c r="AH371" s="19"/>
      <c r="AI371" s="19"/>
      <c r="AJ371" s="20"/>
      <c r="AK371" s="21" t="s">
        <v>7</v>
      </c>
      <c r="AL371" s="22"/>
      <c r="AM371" s="23" t="s">
        <v>8</v>
      </c>
      <c r="AN371" s="24"/>
      <c r="AO371" s="25" t="s">
        <v>9</v>
      </c>
      <c r="AP371" s="26" t="s">
        <v>10</v>
      </c>
      <c r="AQ371" s="27"/>
      <c r="AR371" s="28" t="s">
        <v>11</v>
      </c>
      <c r="AS371" s="29" t="s">
        <v>12</v>
      </c>
      <c r="AT371" s="30"/>
      <c r="AU371" s="31" t="s">
        <v>13</v>
      </c>
      <c r="AV371" s="32"/>
      <c r="AW371" s="33" t="s">
        <v>14</v>
      </c>
      <c r="AX371" s="34"/>
      <c r="AY371" s="34"/>
      <c r="AZ371" s="35"/>
      <c r="BA371" s="36" t="s">
        <v>15</v>
      </c>
      <c r="BB371" s="37"/>
      <c r="BC371" s="38"/>
      <c r="BD371" s="39" t="s">
        <v>16</v>
      </c>
      <c r="BE371" s="40"/>
      <c r="BF371" s="40"/>
      <c r="BG371" s="41"/>
    </row>
    <row r="372" spans="1:59" x14ac:dyDescent="0.25">
      <c r="D372" s="42" t="s">
        <v>19</v>
      </c>
      <c r="E372" s="43" t="s">
        <v>20</v>
      </c>
      <c r="F372" s="43" t="s">
        <v>21</v>
      </c>
      <c r="G372" s="43" t="s">
        <v>22</v>
      </c>
      <c r="H372" s="43" t="s">
        <v>23</v>
      </c>
      <c r="I372" s="43" t="s">
        <v>24</v>
      </c>
      <c r="J372" s="44" t="s">
        <v>25</v>
      </c>
      <c r="K372" s="45" t="s">
        <v>26</v>
      </c>
      <c r="L372" s="46" t="s">
        <v>27</v>
      </c>
      <c r="M372" s="46" t="s">
        <v>28</v>
      </c>
      <c r="N372" s="47" t="s">
        <v>29</v>
      </c>
      <c r="O372" s="48" t="s">
        <v>30</v>
      </c>
      <c r="P372" s="49" t="s">
        <v>31</v>
      </c>
      <c r="Q372" s="50" t="s">
        <v>32</v>
      </c>
      <c r="R372" s="50" t="s">
        <v>33</v>
      </c>
      <c r="S372" s="50" t="s">
        <v>34</v>
      </c>
      <c r="T372" s="51" t="s">
        <v>35</v>
      </c>
      <c r="U372" s="52" t="s">
        <v>19</v>
      </c>
      <c r="V372" s="53" t="s">
        <v>36</v>
      </c>
      <c r="W372" s="53" t="s">
        <v>22</v>
      </c>
      <c r="X372" s="53" t="s">
        <v>23</v>
      </c>
      <c r="Y372" s="53" t="s">
        <v>25</v>
      </c>
      <c r="Z372" s="54" t="s">
        <v>24</v>
      </c>
      <c r="AA372" s="55" t="s">
        <v>19</v>
      </c>
      <c r="AB372" s="56" t="s">
        <v>20</v>
      </c>
      <c r="AC372" s="56" t="s">
        <v>22</v>
      </c>
      <c r="AD372" s="56" t="s">
        <v>23</v>
      </c>
      <c r="AE372" s="57" t="s">
        <v>25</v>
      </c>
      <c r="AF372" s="58" t="s">
        <v>19</v>
      </c>
      <c r="AG372" s="59" t="s">
        <v>20</v>
      </c>
      <c r="AH372" s="59" t="s">
        <v>22</v>
      </c>
      <c r="AI372" s="59" t="s">
        <v>23</v>
      </c>
      <c r="AJ372" s="60" t="s">
        <v>25</v>
      </c>
      <c r="AK372" s="61" t="s">
        <v>19</v>
      </c>
      <c r="AL372" s="62" t="s">
        <v>25</v>
      </c>
      <c r="AM372" s="63" t="s">
        <v>19</v>
      </c>
      <c r="AN372" s="64" t="s">
        <v>25</v>
      </c>
      <c r="AO372" s="65" t="s">
        <v>37</v>
      </c>
      <c r="AP372" s="66" t="s">
        <v>19</v>
      </c>
      <c r="AQ372" s="67" t="s">
        <v>25</v>
      </c>
      <c r="AR372" s="68"/>
      <c r="AS372" s="69" t="s">
        <v>19</v>
      </c>
      <c r="AT372" s="70" t="s">
        <v>23</v>
      </c>
      <c r="AU372" s="71" t="s">
        <v>19</v>
      </c>
      <c r="AV372" s="72" t="s">
        <v>23</v>
      </c>
      <c r="AW372" s="73" t="s">
        <v>19</v>
      </c>
      <c r="AX372" s="74" t="s">
        <v>25</v>
      </c>
      <c r="AY372" s="74" t="s">
        <v>23</v>
      </c>
      <c r="AZ372" s="75" t="s">
        <v>38</v>
      </c>
      <c r="BA372" s="76" t="s">
        <v>39</v>
      </c>
      <c r="BB372" s="76" t="s">
        <v>40</v>
      </c>
      <c r="BC372" s="77" t="s">
        <v>41</v>
      </c>
      <c r="BD372" s="78" t="s">
        <v>2</v>
      </c>
      <c r="BE372" s="79" t="s">
        <v>42</v>
      </c>
      <c r="BF372" s="80" t="s">
        <v>43</v>
      </c>
      <c r="BG372" s="81" t="s">
        <v>44</v>
      </c>
    </row>
    <row r="373" spans="1:59" x14ac:dyDescent="0.25">
      <c r="A373" s="82" t="s">
        <v>50</v>
      </c>
      <c r="B373" s="82"/>
      <c r="C373" s="82"/>
      <c r="D373" s="83">
        <f>ROUND(AVERAGEIF(D4:D34,"&lt;&gt;0"),2)</f>
        <v>6.94</v>
      </c>
      <c r="E373" s="83">
        <f t="shared" ref="E373:BG373" si="0">ROUND(AVERAGEIF(E4:E34,"&lt;&gt;0"),2)</f>
        <v>5.42</v>
      </c>
      <c r="F373" s="83">
        <f t="shared" si="0"/>
        <v>5.42</v>
      </c>
      <c r="G373" s="83">
        <f t="shared" si="0"/>
        <v>5.49</v>
      </c>
      <c r="H373" s="83">
        <f t="shared" si="0"/>
        <v>5.54</v>
      </c>
      <c r="I373" s="83">
        <f t="shared" si="0"/>
        <v>7.19</v>
      </c>
      <c r="J373" s="83">
        <f t="shared" si="0"/>
        <v>7.15</v>
      </c>
      <c r="K373" s="83">
        <f t="shared" si="0"/>
        <v>1.6</v>
      </c>
      <c r="L373" s="83">
        <f t="shared" si="0"/>
        <v>1.78</v>
      </c>
      <c r="M373" s="83">
        <f t="shared" si="0"/>
        <v>1.98</v>
      </c>
      <c r="N373" s="83">
        <f t="shared" si="0"/>
        <v>1.93</v>
      </c>
      <c r="O373" s="83">
        <f t="shared" si="0"/>
        <v>49.7</v>
      </c>
      <c r="P373" s="83">
        <f t="shared" si="0"/>
        <v>40.22</v>
      </c>
      <c r="Q373" s="83">
        <f t="shared" si="0"/>
        <v>21.33</v>
      </c>
      <c r="R373" s="83">
        <f t="shared" si="0"/>
        <v>4.4800000000000004</v>
      </c>
      <c r="S373" s="83">
        <f t="shared" si="0"/>
        <v>5.93</v>
      </c>
      <c r="T373" s="83">
        <f t="shared" si="0"/>
        <v>2.67</v>
      </c>
      <c r="U373" s="83">
        <f t="shared" si="0"/>
        <v>0.46</v>
      </c>
      <c r="V373" s="83">
        <f t="shared" si="0"/>
        <v>0.22</v>
      </c>
      <c r="W373" s="83">
        <f t="shared" si="0"/>
        <v>1.38</v>
      </c>
      <c r="X373" s="83">
        <f t="shared" si="0"/>
        <v>0.21</v>
      </c>
      <c r="Y373" s="83">
        <f t="shared" si="0"/>
        <v>0.89</v>
      </c>
      <c r="Z373" s="83">
        <f t="shared" si="0"/>
        <v>0.9</v>
      </c>
      <c r="AA373" s="83">
        <f t="shared" si="0"/>
        <v>8.84</v>
      </c>
      <c r="AB373" s="83">
        <f t="shared" si="0"/>
        <v>21.62</v>
      </c>
      <c r="AC373" s="83">
        <f t="shared" si="0"/>
        <v>21.11</v>
      </c>
      <c r="AD373" s="83">
        <f t="shared" si="0"/>
        <v>21.02</v>
      </c>
      <c r="AE373" s="83">
        <f t="shared" si="0"/>
        <v>30.54</v>
      </c>
      <c r="AF373" s="83">
        <f t="shared" si="0"/>
        <v>12.82</v>
      </c>
      <c r="AG373" s="83">
        <f t="shared" si="0"/>
        <v>35.11</v>
      </c>
      <c r="AH373" s="83">
        <f t="shared" si="0"/>
        <v>27.58</v>
      </c>
      <c r="AI373" s="83">
        <f t="shared" si="0"/>
        <v>27.93</v>
      </c>
      <c r="AJ373" s="83">
        <f t="shared" si="0"/>
        <v>41.13</v>
      </c>
      <c r="AK373" s="83">
        <f t="shared" si="0"/>
        <v>3</v>
      </c>
      <c r="AL373" s="83">
        <f t="shared" si="0"/>
        <v>3.2</v>
      </c>
      <c r="AM373" s="83">
        <f t="shared" si="0"/>
        <v>3.01</v>
      </c>
      <c r="AN373" s="83">
        <f t="shared" si="0"/>
        <v>5.97</v>
      </c>
      <c r="AO373" s="83">
        <f t="shared" si="0"/>
        <v>0.06</v>
      </c>
      <c r="AP373" s="83">
        <f t="shared" si="0"/>
        <v>7.46</v>
      </c>
      <c r="AQ373" s="83">
        <f t="shared" si="0"/>
        <v>5.75</v>
      </c>
      <c r="AR373" s="83">
        <f t="shared" si="0"/>
        <v>1.08</v>
      </c>
      <c r="AS373" s="83">
        <f t="shared" si="0"/>
        <v>52.34</v>
      </c>
      <c r="AT373" s="83">
        <f t="shared" si="0"/>
        <v>87.84</v>
      </c>
      <c r="AU373" s="83">
        <f t="shared" si="0"/>
        <v>1.28</v>
      </c>
      <c r="AV373" s="83">
        <f t="shared" si="0"/>
        <v>0.06</v>
      </c>
      <c r="AW373" s="83">
        <f t="shared" si="0"/>
        <v>13.76</v>
      </c>
      <c r="AX373" s="83">
        <f t="shared" si="0"/>
        <v>12.71</v>
      </c>
      <c r="AY373" s="83">
        <f t="shared" si="0"/>
        <v>13.61</v>
      </c>
      <c r="AZ373" s="83">
        <f t="shared" si="0"/>
        <v>0.93</v>
      </c>
      <c r="BA373" s="83">
        <f t="shared" si="0"/>
        <v>1.53</v>
      </c>
      <c r="BB373" s="83">
        <f t="shared" si="0"/>
        <v>2.2400000000000002</v>
      </c>
      <c r="BC373" s="83">
        <f t="shared" si="0"/>
        <v>8.66</v>
      </c>
      <c r="BD373" s="83">
        <f t="shared" si="0"/>
        <v>3.03</v>
      </c>
      <c r="BE373" s="83">
        <f t="shared" si="0"/>
        <v>33.11</v>
      </c>
      <c r="BF373" s="83">
        <f t="shared" si="0"/>
        <v>5.9</v>
      </c>
      <c r="BG373" s="83">
        <f t="shared" si="0"/>
        <v>9.2799999999999994</v>
      </c>
    </row>
    <row r="374" spans="1:59" x14ac:dyDescent="0.25">
      <c r="A374" s="84" t="s">
        <v>51</v>
      </c>
      <c r="B374" s="84"/>
      <c r="C374" s="84"/>
      <c r="D374" s="83">
        <f>ROUND(AVERAGEIF(D35:D62,"&lt;&gt;0"),2)</f>
        <v>6.32</v>
      </c>
      <c r="E374" s="83">
        <f t="shared" ref="E374:BG374" si="1">ROUND(AVERAGEIF(E35:E62,"&lt;&gt;0"),2)</f>
        <v>5.55</v>
      </c>
      <c r="F374" s="83">
        <f t="shared" si="1"/>
        <v>5.52</v>
      </c>
      <c r="G374" s="83">
        <f t="shared" si="1"/>
        <v>5.63</v>
      </c>
      <c r="H374" s="83">
        <f t="shared" si="1"/>
        <v>5.68</v>
      </c>
      <c r="I374" s="83">
        <f t="shared" si="1"/>
        <v>7.15</v>
      </c>
      <c r="J374" s="83">
        <f t="shared" si="1"/>
        <v>7.06</v>
      </c>
      <c r="K374" s="83">
        <f t="shared" si="1"/>
        <v>1.76</v>
      </c>
      <c r="L374" s="83">
        <f t="shared" si="1"/>
        <v>1.89</v>
      </c>
      <c r="M374" s="83">
        <f t="shared" si="1"/>
        <v>1.94</v>
      </c>
      <c r="N374" s="83">
        <f t="shared" si="1"/>
        <v>1.87</v>
      </c>
      <c r="O374" s="83">
        <f t="shared" si="1"/>
        <v>53.29</v>
      </c>
      <c r="P374" s="83">
        <f t="shared" si="1"/>
        <v>45.14</v>
      </c>
      <c r="Q374" s="83">
        <f t="shared" si="1"/>
        <v>20</v>
      </c>
      <c r="R374" s="83">
        <f t="shared" si="1"/>
        <v>4.5</v>
      </c>
      <c r="S374" s="83">
        <f t="shared" si="1"/>
        <v>8</v>
      </c>
      <c r="T374" s="83">
        <f t="shared" si="1"/>
        <v>2</v>
      </c>
      <c r="U374" s="83">
        <f t="shared" si="1"/>
        <v>0.42</v>
      </c>
      <c r="V374" s="83">
        <f t="shared" si="1"/>
        <v>0.24</v>
      </c>
      <c r="W374" s="83">
        <f t="shared" si="1"/>
        <v>1.1499999999999999</v>
      </c>
      <c r="X374" s="83">
        <f t="shared" si="1"/>
        <v>0.12</v>
      </c>
      <c r="Y374" s="83">
        <f t="shared" si="1"/>
        <v>0.57999999999999996</v>
      </c>
      <c r="Z374" s="83">
        <f t="shared" si="1"/>
        <v>0.65</v>
      </c>
      <c r="AA374" s="83">
        <f t="shared" si="1"/>
        <v>8.64</v>
      </c>
      <c r="AB374" s="83">
        <f t="shared" si="1"/>
        <v>21.19</v>
      </c>
      <c r="AC374" s="83">
        <f t="shared" si="1"/>
        <v>20.83</v>
      </c>
      <c r="AD374" s="83">
        <f t="shared" si="1"/>
        <v>20.64</v>
      </c>
      <c r="AE374" s="83">
        <f t="shared" si="1"/>
        <v>26.3</v>
      </c>
      <c r="AF374" s="83">
        <f t="shared" si="1"/>
        <v>11.53</v>
      </c>
      <c r="AG374" s="83">
        <f t="shared" si="1"/>
        <v>31.5</v>
      </c>
      <c r="AH374" s="83">
        <f t="shared" si="1"/>
        <v>27.09</v>
      </c>
      <c r="AI374" s="83">
        <f t="shared" si="1"/>
        <v>26.83</v>
      </c>
      <c r="AJ374" s="83">
        <f t="shared" si="1"/>
        <v>35.76</v>
      </c>
      <c r="AK374" s="83">
        <f t="shared" si="1"/>
        <v>2.94</v>
      </c>
      <c r="AL374" s="83">
        <f t="shared" si="1"/>
        <v>3.24</v>
      </c>
      <c r="AM374" s="83">
        <f t="shared" si="1"/>
        <v>2.89</v>
      </c>
      <c r="AN374" s="83">
        <f t="shared" si="1"/>
        <v>5.93</v>
      </c>
      <c r="AO374" s="83">
        <f t="shared" si="1"/>
        <v>0.01</v>
      </c>
      <c r="AP374" s="83">
        <f t="shared" si="1"/>
        <v>5.13</v>
      </c>
      <c r="AQ374" s="83">
        <f t="shared" si="1"/>
        <v>5.59</v>
      </c>
      <c r="AR374" s="83">
        <f t="shared" si="1"/>
        <v>1.02</v>
      </c>
      <c r="AS374" s="83">
        <f t="shared" si="1"/>
        <v>56.27</v>
      </c>
      <c r="AT374" s="83">
        <f t="shared" si="1"/>
        <v>90.06</v>
      </c>
      <c r="AU374" s="83">
        <f t="shared" si="1"/>
        <v>0.25</v>
      </c>
      <c r="AV374" s="83">
        <f t="shared" si="1"/>
        <v>0.05</v>
      </c>
      <c r="AW374" s="83">
        <f t="shared" si="1"/>
        <v>14.28</v>
      </c>
      <c r="AX374" s="83">
        <f t="shared" si="1"/>
        <v>13.25</v>
      </c>
      <c r="AY374" s="83">
        <f t="shared" si="1"/>
        <v>14.23</v>
      </c>
      <c r="AZ374" s="83">
        <f t="shared" si="1"/>
        <v>0.98</v>
      </c>
      <c r="BA374" s="83">
        <f t="shared" si="1"/>
        <v>1.41</v>
      </c>
      <c r="BB374" s="83">
        <f t="shared" si="1"/>
        <v>2.41</v>
      </c>
      <c r="BC374" s="83">
        <f t="shared" si="1"/>
        <v>9</v>
      </c>
      <c r="BD374" s="83">
        <f t="shared" si="1"/>
        <v>2.89</v>
      </c>
      <c r="BE374" s="83">
        <f t="shared" si="1"/>
        <v>30.89</v>
      </c>
      <c r="BF374" s="83">
        <f t="shared" si="1"/>
        <v>6.1</v>
      </c>
      <c r="BG374" s="83">
        <f t="shared" si="1"/>
        <v>9.26</v>
      </c>
    </row>
    <row r="375" spans="1:59" x14ac:dyDescent="0.25">
      <c r="A375" s="84" t="s">
        <v>52</v>
      </c>
      <c r="B375" s="84"/>
      <c r="C375" s="84"/>
      <c r="D375" s="83" t="e">
        <f>ROUND(AVERAGEIF(D63:D93,"&lt;&gt;0"),2)</f>
        <v>#DIV/0!</v>
      </c>
      <c r="E375" s="83" t="e">
        <f t="shared" ref="E375:BG375" si="2">ROUND(AVERAGEIF(E63:E93,"&lt;&gt;0"),2)</f>
        <v>#DIV/0!</v>
      </c>
      <c r="F375" s="83" t="e">
        <f t="shared" si="2"/>
        <v>#DIV/0!</v>
      </c>
      <c r="G375" s="83" t="e">
        <f t="shared" si="2"/>
        <v>#DIV/0!</v>
      </c>
      <c r="H375" s="83" t="e">
        <f t="shared" si="2"/>
        <v>#DIV/0!</v>
      </c>
      <c r="I375" s="83" t="e">
        <f t="shared" si="2"/>
        <v>#DIV/0!</v>
      </c>
      <c r="J375" s="83" t="e">
        <f t="shared" si="2"/>
        <v>#DIV/0!</v>
      </c>
      <c r="K375" s="83" t="e">
        <f t="shared" si="2"/>
        <v>#DIV/0!</v>
      </c>
      <c r="L375" s="83" t="e">
        <f t="shared" si="2"/>
        <v>#DIV/0!</v>
      </c>
      <c r="M375" s="83" t="e">
        <f t="shared" si="2"/>
        <v>#DIV/0!</v>
      </c>
      <c r="N375" s="83" t="e">
        <f t="shared" si="2"/>
        <v>#DIV/0!</v>
      </c>
      <c r="O375" s="83" t="e">
        <f t="shared" si="2"/>
        <v>#DIV/0!</v>
      </c>
      <c r="P375" s="83" t="e">
        <f t="shared" si="2"/>
        <v>#DIV/0!</v>
      </c>
      <c r="Q375" s="83" t="e">
        <f t="shared" si="2"/>
        <v>#DIV/0!</v>
      </c>
      <c r="R375" s="83" t="e">
        <f t="shared" si="2"/>
        <v>#DIV/0!</v>
      </c>
      <c r="S375" s="83" t="e">
        <f t="shared" si="2"/>
        <v>#DIV/0!</v>
      </c>
      <c r="T375" s="83" t="e">
        <f t="shared" si="2"/>
        <v>#DIV/0!</v>
      </c>
      <c r="U375" s="83" t="e">
        <f t="shared" si="2"/>
        <v>#DIV/0!</v>
      </c>
      <c r="V375" s="83" t="e">
        <f t="shared" si="2"/>
        <v>#DIV/0!</v>
      </c>
      <c r="W375" s="83" t="e">
        <f t="shared" si="2"/>
        <v>#DIV/0!</v>
      </c>
      <c r="X375" s="83" t="e">
        <f t="shared" si="2"/>
        <v>#DIV/0!</v>
      </c>
      <c r="Y375" s="83" t="e">
        <f t="shared" si="2"/>
        <v>#DIV/0!</v>
      </c>
      <c r="Z375" s="83" t="e">
        <f t="shared" si="2"/>
        <v>#DIV/0!</v>
      </c>
      <c r="AA375" s="83" t="e">
        <f t="shared" si="2"/>
        <v>#DIV/0!</v>
      </c>
      <c r="AB375" s="83" t="e">
        <f t="shared" si="2"/>
        <v>#DIV/0!</v>
      </c>
      <c r="AC375" s="83" t="e">
        <f t="shared" si="2"/>
        <v>#DIV/0!</v>
      </c>
      <c r="AD375" s="83" t="e">
        <f t="shared" si="2"/>
        <v>#DIV/0!</v>
      </c>
      <c r="AE375" s="83" t="e">
        <f t="shared" si="2"/>
        <v>#DIV/0!</v>
      </c>
      <c r="AF375" s="83" t="e">
        <f t="shared" si="2"/>
        <v>#DIV/0!</v>
      </c>
      <c r="AG375" s="83" t="e">
        <f t="shared" si="2"/>
        <v>#DIV/0!</v>
      </c>
      <c r="AH375" s="83" t="e">
        <f t="shared" si="2"/>
        <v>#DIV/0!</v>
      </c>
      <c r="AI375" s="83" t="e">
        <f t="shared" si="2"/>
        <v>#DIV/0!</v>
      </c>
      <c r="AJ375" s="83" t="e">
        <f t="shared" si="2"/>
        <v>#DIV/0!</v>
      </c>
      <c r="AK375" s="83" t="e">
        <f t="shared" si="2"/>
        <v>#DIV/0!</v>
      </c>
      <c r="AL375" s="83" t="e">
        <f t="shared" si="2"/>
        <v>#DIV/0!</v>
      </c>
      <c r="AM375" s="83" t="e">
        <f t="shared" si="2"/>
        <v>#DIV/0!</v>
      </c>
      <c r="AN375" s="83" t="e">
        <f t="shared" si="2"/>
        <v>#DIV/0!</v>
      </c>
      <c r="AO375" s="83" t="e">
        <f t="shared" si="2"/>
        <v>#DIV/0!</v>
      </c>
      <c r="AP375" s="83" t="e">
        <f t="shared" si="2"/>
        <v>#DIV/0!</v>
      </c>
      <c r="AQ375" s="83" t="e">
        <f t="shared" si="2"/>
        <v>#DIV/0!</v>
      </c>
      <c r="AR375" s="83" t="e">
        <f t="shared" si="2"/>
        <v>#DIV/0!</v>
      </c>
      <c r="AS375" s="83" t="e">
        <f t="shared" si="2"/>
        <v>#DIV/0!</v>
      </c>
      <c r="AT375" s="83" t="e">
        <f t="shared" si="2"/>
        <v>#DIV/0!</v>
      </c>
      <c r="AU375" s="83" t="e">
        <f t="shared" si="2"/>
        <v>#DIV/0!</v>
      </c>
      <c r="AV375" s="83" t="e">
        <f t="shared" si="2"/>
        <v>#DIV/0!</v>
      </c>
      <c r="AW375" s="83" t="e">
        <f t="shared" si="2"/>
        <v>#DIV/0!</v>
      </c>
      <c r="AX375" s="83" t="e">
        <f t="shared" si="2"/>
        <v>#DIV/0!</v>
      </c>
      <c r="AY375" s="83" t="e">
        <f t="shared" si="2"/>
        <v>#DIV/0!</v>
      </c>
      <c r="AZ375" s="83" t="e">
        <f t="shared" si="2"/>
        <v>#DIV/0!</v>
      </c>
      <c r="BA375" s="83" t="e">
        <f t="shared" si="2"/>
        <v>#DIV/0!</v>
      </c>
      <c r="BB375" s="83" t="e">
        <f t="shared" si="2"/>
        <v>#DIV/0!</v>
      </c>
      <c r="BC375" s="83" t="e">
        <f t="shared" si="2"/>
        <v>#DIV/0!</v>
      </c>
      <c r="BD375" s="83" t="e">
        <f t="shared" si="2"/>
        <v>#DIV/0!</v>
      </c>
      <c r="BE375" s="83" t="e">
        <f t="shared" si="2"/>
        <v>#DIV/0!</v>
      </c>
      <c r="BF375" s="83" t="e">
        <f t="shared" si="2"/>
        <v>#DIV/0!</v>
      </c>
      <c r="BG375" s="83" t="e">
        <f t="shared" si="2"/>
        <v>#DIV/0!</v>
      </c>
    </row>
    <row r="376" spans="1:59" x14ac:dyDescent="0.25">
      <c r="A376" s="84" t="s">
        <v>53</v>
      </c>
      <c r="B376" s="84"/>
      <c r="C376" s="84"/>
      <c r="D376" s="83" t="e">
        <f>ROUND(AVERAGEIF(D94:D123,"&lt;&gt;0"),2)</f>
        <v>#DIV/0!</v>
      </c>
      <c r="E376" s="83" t="e">
        <f t="shared" ref="E376:BG376" si="3">ROUND(AVERAGEIF(E94:E123,"&lt;&gt;0"),2)</f>
        <v>#DIV/0!</v>
      </c>
      <c r="F376" s="83" t="e">
        <f t="shared" si="3"/>
        <v>#DIV/0!</v>
      </c>
      <c r="G376" s="83" t="e">
        <f t="shared" si="3"/>
        <v>#DIV/0!</v>
      </c>
      <c r="H376" s="83" t="e">
        <f t="shared" si="3"/>
        <v>#DIV/0!</v>
      </c>
      <c r="I376" s="83" t="e">
        <f t="shared" si="3"/>
        <v>#DIV/0!</v>
      </c>
      <c r="J376" s="83" t="e">
        <f t="shared" si="3"/>
        <v>#DIV/0!</v>
      </c>
      <c r="K376" s="83" t="e">
        <f t="shared" si="3"/>
        <v>#DIV/0!</v>
      </c>
      <c r="L376" s="83" t="e">
        <f t="shared" si="3"/>
        <v>#DIV/0!</v>
      </c>
      <c r="M376" s="83" t="e">
        <f t="shared" si="3"/>
        <v>#DIV/0!</v>
      </c>
      <c r="N376" s="83" t="e">
        <f t="shared" si="3"/>
        <v>#DIV/0!</v>
      </c>
      <c r="O376" s="83" t="e">
        <f t="shared" si="3"/>
        <v>#DIV/0!</v>
      </c>
      <c r="P376" s="83" t="e">
        <f t="shared" si="3"/>
        <v>#DIV/0!</v>
      </c>
      <c r="Q376" s="83" t="e">
        <f t="shared" si="3"/>
        <v>#DIV/0!</v>
      </c>
      <c r="R376" s="83" t="e">
        <f t="shared" si="3"/>
        <v>#DIV/0!</v>
      </c>
      <c r="S376" s="83" t="e">
        <f t="shared" si="3"/>
        <v>#DIV/0!</v>
      </c>
      <c r="T376" s="83" t="e">
        <f t="shared" si="3"/>
        <v>#DIV/0!</v>
      </c>
      <c r="U376" s="83" t="e">
        <f t="shared" si="3"/>
        <v>#DIV/0!</v>
      </c>
      <c r="V376" s="83" t="e">
        <f t="shared" si="3"/>
        <v>#DIV/0!</v>
      </c>
      <c r="W376" s="83" t="e">
        <f t="shared" si="3"/>
        <v>#DIV/0!</v>
      </c>
      <c r="X376" s="83" t="e">
        <f t="shared" si="3"/>
        <v>#DIV/0!</v>
      </c>
      <c r="Y376" s="83" t="e">
        <f t="shared" si="3"/>
        <v>#DIV/0!</v>
      </c>
      <c r="Z376" s="83" t="e">
        <f t="shared" si="3"/>
        <v>#DIV/0!</v>
      </c>
      <c r="AA376" s="83" t="e">
        <f t="shared" si="3"/>
        <v>#DIV/0!</v>
      </c>
      <c r="AB376" s="83" t="e">
        <f t="shared" si="3"/>
        <v>#DIV/0!</v>
      </c>
      <c r="AC376" s="83" t="e">
        <f t="shared" si="3"/>
        <v>#DIV/0!</v>
      </c>
      <c r="AD376" s="83" t="e">
        <f t="shared" si="3"/>
        <v>#DIV/0!</v>
      </c>
      <c r="AE376" s="83" t="e">
        <f t="shared" si="3"/>
        <v>#DIV/0!</v>
      </c>
      <c r="AF376" s="83" t="e">
        <f t="shared" si="3"/>
        <v>#DIV/0!</v>
      </c>
      <c r="AG376" s="83" t="e">
        <f t="shared" si="3"/>
        <v>#DIV/0!</v>
      </c>
      <c r="AH376" s="83" t="e">
        <f t="shared" si="3"/>
        <v>#DIV/0!</v>
      </c>
      <c r="AI376" s="83" t="e">
        <f t="shared" si="3"/>
        <v>#DIV/0!</v>
      </c>
      <c r="AJ376" s="83" t="e">
        <f t="shared" si="3"/>
        <v>#DIV/0!</v>
      </c>
      <c r="AK376" s="83" t="e">
        <f t="shared" si="3"/>
        <v>#DIV/0!</v>
      </c>
      <c r="AL376" s="83" t="e">
        <f t="shared" si="3"/>
        <v>#DIV/0!</v>
      </c>
      <c r="AM376" s="83" t="e">
        <f t="shared" si="3"/>
        <v>#DIV/0!</v>
      </c>
      <c r="AN376" s="83" t="e">
        <f t="shared" si="3"/>
        <v>#DIV/0!</v>
      </c>
      <c r="AO376" s="83" t="e">
        <f t="shared" si="3"/>
        <v>#DIV/0!</v>
      </c>
      <c r="AP376" s="83" t="e">
        <f t="shared" si="3"/>
        <v>#DIV/0!</v>
      </c>
      <c r="AQ376" s="83" t="e">
        <f t="shared" si="3"/>
        <v>#DIV/0!</v>
      </c>
      <c r="AR376" s="83" t="e">
        <f t="shared" si="3"/>
        <v>#DIV/0!</v>
      </c>
      <c r="AS376" s="83" t="e">
        <f t="shared" si="3"/>
        <v>#DIV/0!</v>
      </c>
      <c r="AT376" s="83" t="e">
        <f t="shared" si="3"/>
        <v>#DIV/0!</v>
      </c>
      <c r="AU376" s="83" t="e">
        <f t="shared" si="3"/>
        <v>#DIV/0!</v>
      </c>
      <c r="AV376" s="83" t="e">
        <f t="shared" si="3"/>
        <v>#DIV/0!</v>
      </c>
      <c r="AW376" s="83" t="e">
        <f t="shared" si="3"/>
        <v>#DIV/0!</v>
      </c>
      <c r="AX376" s="83" t="e">
        <f t="shared" si="3"/>
        <v>#DIV/0!</v>
      </c>
      <c r="AY376" s="83" t="e">
        <f t="shared" si="3"/>
        <v>#DIV/0!</v>
      </c>
      <c r="AZ376" s="83" t="e">
        <f t="shared" si="3"/>
        <v>#DIV/0!</v>
      </c>
      <c r="BA376" s="83" t="e">
        <f t="shared" si="3"/>
        <v>#DIV/0!</v>
      </c>
      <c r="BB376" s="83" t="e">
        <f t="shared" si="3"/>
        <v>#DIV/0!</v>
      </c>
      <c r="BC376" s="83" t="e">
        <f t="shared" si="3"/>
        <v>#DIV/0!</v>
      </c>
      <c r="BD376" s="83" t="e">
        <f t="shared" si="3"/>
        <v>#DIV/0!</v>
      </c>
      <c r="BE376" s="83" t="e">
        <f t="shared" si="3"/>
        <v>#DIV/0!</v>
      </c>
      <c r="BF376" s="83" t="e">
        <f t="shared" si="3"/>
        <v>#DIV/0!</v>
      </c>
      <c r="BG376" s="83" t="e">
        <f t="shared" si="3"/>
        <v>#DIV/0!</v>
      </c>
    </row>
    <row r="377" spans="1:59" x14ac:dyDescent="0.25">
      <c r="A377" s="84" t="s">
        <v>54</v>
      </c>
      <c r="B377" s="84"/>
      <c r="C377" s="84"/>
      <c r="D377" s="83" t="e">
        <f>ROUND(AVERAGEIF(D124:D154,"&lt;&gt;0"),2)</f>
        <v>#DIV/0!</v>
      </c>
      <c r="E377" s="83" t="e">
        <f t="shared" ref="E377:BG377" si="4">ROUND(AVERAGEIF(E124:E154,"&lt;&gt;0"),2)</f>
        <v>#DIV/0!</v>
      </c>
      <c r="F377" s="83" t="e">
        <f t="shared" si="4"/>
        <v>#DIV/0!</v>
      </c>
      <c r="G377" s="83" t="e">
        <f t="shared" si="4"/>
        <v>#DIV/0!</v>
      </c>
      <c r="H377" s="83" t="e">
        <f t="shared" si="4"/>
        <v>#DIV/0!</v>
      </c>
      <c r="I377" s="83" t="e">
        <f t="shared" si="4"/>
        <v>#DIV/0!</v>
      </c>
      <c r="J377" s="83" t="e">
        <f t="shared" si="4"/>
        <v>#DIV/0!</v>
      </c>
      <c r="K377" s="83" t="e">
        <f t="shared" si="4"/>
        <v>#DIV/0!</v>
      </c>
      <c r="L377" s="83" t="e">
        <f t="shared" si="4"/>
        <v>#DIV/0!</v>
      </c>
      <c r="M377" s="83" t="e">
        <f t="shared" si="4"/>
        <v>#DIV/0!</v>
      </c>
      <c r="N377" s="83" t="e">
        <f t="shared" si="4"/>
        <v>#DIV/0!</v>
      </c>
      <c r="O377" s="83" t="e">
        <f t="shared" si="4"/>
        <v>#DIV/0!</v>
      </c>
      <c r="P377" s="83" t="e">
        <f t="shared" si="4"/>
        <v>#DIV/0!</v>
      </c>
      <c r="Q377" s="83" t="e">
        <f t="shared" si="4"/>
        <v>#DIV/0!</v>
      </c>
      <c r="R377" s="83" t="e">
        <f t="shared" si="4"/>
        <v>#DIV/0!</v>
      </c>
      <c r="S377" s="83" t="e">
        <f t="shared" si="4"/>
        <v>#DIV/0!</v>
      </c>
      <c r="T377" s="83" t="e">
        <f t="shared" si="4"/>
        <v>#DIV/0!</v>
      </c>
      <c r="U377" s="83" t="e">
        <f t="shared" si="4"/>
        <v>#DIV/0!</v>
      </c>
      <c r="V377" s="83" t="e">
        <f t="shared" si="4"/>
        <v>#DIV/0!</v>
      </c>
      <c r="W377" s="83" t="e">
        <f t="shared" si="4"/>
        <v>#DIV/0!</v>
      </c>
      <c r="X377" s="83" t="e">
        <f t="shared" si="4"/>
        <v>#DIV/0!</v>
      </c>
      <c r="Y377" s="83" t="e">
        <f t="shared" si="4"/>
        <v>#DIV/0!</v>
      </c>
      <c r="Z377" s="83" t="e">
        <f t="shared" si="4"/>
        <v>#DIV/0!</v>
      </c>
      <c r="AA377" s="83" t="e">
        <f t="shared" si="4"/>
        <v>#DIV/0!</v>
      </c>
      <c r="AB377" s="83" t="e">
        <f t="shared" si="4"/>
        <v>#DIV/0!</v>
      </c>
      <c r="AC377" s="83" t="e">
        <f t="shared" si="4"/>
        <v>#DIV/0!</v>
      </c>
      <c r="AD377" s="83" t="e">
        <f t="shared" si="4"/>
        <v>#DIV/0!</v>
      </c>
      <c r="AE377" s="83" t="e">
        <f t="shared" si="4"/>
        <v>#DIV/0!</v>
      </c>
      <c r="AF377" s="83" t="e">
        <f t="shared" si="4"/>
        <v>#DIV/0!</v>
      </c>
      <c r="AG377" s="83" t="e">
        <f t="shared" si="4"/>
        <v>#DIV/0!</v>
      </c>
      <c r="AH377" s="83" t="e">
        <f t="shared" si="4"/>
        <v>#DIV/0!</v>
      </c>
      <c r="AI377" s="83" t="e">
        <f t="shared" si="4"/>
        <v>#DIV/0!</v>
      </c>
      <c r="AJ377" s="83" t="e">
        <f t="shared" si="4"/>
        <v>#DIV/0!</v>
      </c>
      <c r="AK377" s="83" t="e">
        <f t="shared" si="4"/>
        <v>#DIV/0!</v>
      </c>
      <c r="AL377" s="83" t="e">
        <f t="shared" si="4"/>
        <v>#DIV/0!</v>
      </c>
      <c r="AM377" s="83" t="e">
        <f t="shared" si="4"/>
        <v>#DIV/0!</v>
      </c>
      <c r="AN377" s="83" t="e">
        <f t="shared" si="4"/>
        <v>#DIV/0!</v>
      </c>
      <c r="AO377" s="83" t="e">
        <f t="shared" si="4"/>
        <v>#DIV/0!</v>
      </c>
      <c r="AP377" s="83" t="e">
        <f t="shared" si="4"/>
        <v>#DIV/0!</v>
      </c>
      <c r="AQ377" s="83" t="e">
        <f t="shared" si="4"/>
        <v>#DIV/0!</v>
      </c>
      <c r="AR377" s="83" t="e">
        <f t="shared" si="4"/>
        <v>#DIV/0!</v>
      </c>
      <c r="AS377" s="83" t="e">
        <f t="shared" si="4"/>
        <v>#DIV/0!</v>
      </c>
      <c r="AT377" s="83" t="e">
        <f t="shared" si="4"/>
        <v>#DIV/0!</v>
      </c>
      <c r="AU377" s="83" t="e">
        <f t="shared" si="4"/>
        <v>#DIV/0!</v>
      </c>
      <c r="AV377" s="83" t="e">
        <f t="shared" si="4"/>
        <v>#DIV/0!</v>
      </c>
      <c r="AW377" s="83" t="e">
        <f t="shared" si="4"/>
        <v>#DIV/0!</v>
      </c>
      <c r="AX377" s="83" t="e">
        <f t="shared" si="4"/>
        <v>#DIV/0!</v>
      </c>
      <c r="AY377" s="83" t="e">
        <f t="shared" si="4"/>
        <v>#DIV/0!</v>
      </c>
      <c r="AZ377" s="83" t="e">
        <f t="shared" si="4"/>
        <v>#DIV/0!</v>
      </c>
      <c r="BA377" s="83" t="e">
        <f t="shared" si="4"/>
        <v>#DIV/0!</v>
      </c>
      <c r="BB377" s="83" t="e">
        <f t="shared" si="4"/>
        <v>#DIV/0!</v>
      </c>
      <c r="BC377" s="83" t="e">
        <f t="shared" si="4"/>
        <v>#DIV/0!</v>
      </c>
      <c r="BD377" s="83" t="e">
        <f t="shared" si="4"/>
        <v>#DIV/0!</v>
      </c>
      <c r="BE377" s="83" t="e">
        <f t="shared" si="4"/>
        <v>#DIV/0!</v>
      </c>
      <c r="BF377" s="83" t="e">
        <f t="shared" si="4"/>
        <v>#DIV/0!</v>
      </c>
      <c r="BG377" s="83" t="e">
        <f t="shared" si="4"/>
        <v>#DIV/0!</v>
      </c>
    </row>
    <row r="378" spans="1:59" x14ac:dyDescent="0.25">
      <c r="A378" s="84" t="s">
        <v>55</v>
      </c>
      <c r="B378" s="84"/>
      <c r="C378" s="84"/>
      <c r="D378" s="83" t="e">
        <f>ROUND(AVERAGEIF(D155:D184,"&lt;&gt;0"),2)</f>
        <v>#DIV/0!</v>
      </c>
      <c r="E378" s="83" t="e">
        <f t="shared" ref="E378:BG378" si="5">ROUND(AVERAGEIF(E155:E184,"&lt;&gt;0"),2)</f>
        <v>#DIV/0!</v>
      </c>
      <c r="F378" s="83" t="e">
        <f t="shared" si="5"/>
        <v>#DIV/0!</v>
      </c>
      <c r="G378" s="83" t="e">
        <f t="shared" si="5"/>
        <v>#DIV/0!</v>
      </c>
      <c r="H378" s="83" t="e">
        <f t="shared" si="5"/>
        <v>#DIV/0!</v>
      </c>
      <c r="I378" s="83" t="e">
        <f t="shared" si="5"/>
        <v>#DIV/0!</v>
      </c>
      <c r="J378" s="83" t="e">
        <f t="shared" si="5"/>
        <v>#DIV/0!</v>
      </c>
      <c r="K378" s="83" t="e">
        <f t="shared" si="5"/>
        <v>#DIV/0!</v>
      </c>
      <c r="L378" s="83" t="e">
        <f t="shared" si="5"/>
        <v>#DIV/0!</v>
      </c>
      <c r="M378" s="83" t="e">
        <f t="shared" si="5"/>
        <v>#DIV/0!</v>
      </c>
      <c r="N378" s="83" t="e">
        <f t="shared" si="5"/>
        <v>#DIV/0!</v>
      </c>
      <c r="O378" s="83" t="e">
        <f t="shared" si="5"/>
        <v>#DIV/0!</v>
      </c>
      <c r="P378" s="83" t="e">
        <f t="shared" si="5"/>
        <v>#DIV/0!</v>
      </c>
      <c r="Q378" s="83" t="e">
        <f t="shared" si="5"/>
        <v>#DIV/0!</v>
      </c>
      <c r="R378" s="83" t="e">
        <f t="shared" si="5"/>
        <v>#DIV/0!</v>
      </c>
      <c r="S378" s="83" t="e">
        <f t="shared" si="5"/>
        <v>#DIV/0!</v>
      </c>
      <c r="T378" s="83" t="e">
        <f t="shared" si="5"/>
        <v>#DIV/0!</v>
      </c>
      <c r="U378" s="83" t="e">
        <f t="shared" si="5"/>
        <v>#DIV/0!</v>
      </c>
      <c r="V378" s="83" t="e">
        <f t="shared" si="5"/>
        <v>#DIV/0!</v>
      </c>
      <c r="W378" s="83" t="e">
        <f t="shared" si="5"/>
        <v>#DIV/0!</v>
      </c>
      <c r="X378" s="83" t="e">
        <f t="shared" si="5"/>
        <v>#DIV/0!</v>
      </c>
      <c r="Y378" s="83" t="e">
        <f t="shared" si="5"/>
        <v>#DIV/0!</v>
      </c>
      <c r="Z378" s="83" t="e">
        <f t="shared" si="5"/>
        <v>#DIV/0!</v>
      </c>
      <c r="AA378" s="83" t="e">
        <f t="shared" si="5"/>
        <v>#DIV/0!</v>
      </c>
      <c r="AB378" s="83" t="e">
        <f t="shared" si="5"/>
        <v>#DIV/0!</v>
      </c>
      <c r="AC378" s="83" t="e">
        <f t="shared" si="5"/>
        <v>#DIV/0!</v>
      </c>
      <c r="AD378" s="83" t="e">
        <f t="shared" si="5"/>
        <v>#DIV/0!</v>
      </c>
      <c r="AE378" s="83" t="e">
        <f t="shared" si="5"/>
        <v>#DIV/0!</v>
      </c>
      <c r="AF378" s="83" t="e">
        <f t="shared" si="5"/>
        <v>#DIV/0!</v>
      </c>
      <c r="AG378" s="83" t="e">
        <f t="shared" si="5"/>
        <v>#DIV/0!</v>
      </c>
      <c r="AH378" s="83" t="e">
        <f t="shared" si="5"/>
        <v>#DIV/0!</v>
      </c>
      <c r="AI378" s="83" t="e">
        <f t="shared" si="5"/>
        <v>#DIV/0!</v>
      </c>
      <c r="AJ378" s="83" t="e">
        <f t="shared" si="5"/>
        <v>#DIV/0!</v>
      </c>
      <c r="AK378" s="83" t="e">
        <f t="shared" si="5"/>
        <v>#DIV/0!</v>
      </c>
      <c r="AL378" s="83" t="e">
        <f t="shared" si="5"/>
        <v>#DIV/0!</v>
      </c>
      <c r="AM378" s="83" t="e">
        <f t="shared" si="5"/>
        <v>#DIV/0!</v>
      </c>
      <c r="AN378" s="83" t="e">
        <f t="shared" si="5"/>
        <v>#DIV/0!</v>
      </c>
      <c r="AO378" s="83" t="e">
        <f t="shared" si="5"/>
        <v>#DIV/0!</v>
      </c>
      <c r="AP378" s="83" t="e">
        <f t="shared" si="5"/>
        <v>#DIV/0!</v>
      </c>
      <c r="AQ378" s="83" t="e">
        <f t="shared" si="5"/>
        <v>#DIV/0!</v>
      </c>
      <c r="AR378" s="83" t="e">
        <f t="shared" si="5"/>
        <v>#DIV/0!</v>
      </c>
      <c r="AS378" s="83" t="e">
        <f t="shared" si="5"/>
        <v>#DIV/0!</v>
      </c>
      <c r="AT378" s="83" t="e">
        <f t="shared" si="5"/>
        <v>#DIV/0!</v>
      </c>
      <c r="AU378" s="83" t="e">
        <f t="shared" si="5"/>
        <v>#DIV/0!</v>
      </c>
      <c r="AV378" s="83" t="e">
        <f t="shared" si="5"/>
        <v>#DIV/0!</v>
      </c>
      <c r="AW378" s="83" t="e">
        <f t="shared" si="5"/>
        <v>#DIV/0!</v>
      </c>
      <c r="AX378" s="83" t="e">
        <f t="shared" si="5"/>
        <v>#DIV/0!</v>
      </c>
      <c r="AY378" s="83" t="e">
        <f t="shared" si="5"/>
        <v>#DIV/0!</v>
      </c>
      <c r="AZ378" s="83" t="e">
        <f t="shared" si="5"/>
        <v>#DIV/0!</v>
      </c>
      <c r="BA378" s="83" t="e">
        <f t="shared" si="5"/>
        <v>#DIV/0!</v>
      </c>
      <c r="BB378" s="83" t="e">
        <f t="shared" si="5"/>
        <v>#DIV/0!</v>
      </c>
      <c r="BC378" s="83" t="e">
        <f t="shared" si="5"/>
        <v>#DIV/0!</v>
      </c>
      <c r="BD378" s="83" t="e">
        <f t="shared" si="5"/>
        <v>#DIV/0!</v>
      </c>
      <c r="BE378" s="83" t="e">
        <f t="shared" si="5"/>
        <v>#DIV/0!</v>
      </c>
      <c r="BF378" s="83" t="e">
        <f t="shared" si="5"/>
        <v>#DIV/0!</v>
      </c>
      <c r="BG378" s="83" t="e">
        <f t="shared" si="5"/>
        <v>#DIV/0!</v>
      </c>
    </row>
    <row r="379" spans="1:59" x14ac:dyDescent="0.25">
      <c r="A379" s="84" t="s">
        <v>56</v>
      </c>
      <c r="B379" s="84"/>
      <c r="C379" s="84"/>
      <c r="D379" s="83" t="e">
        <f>ROUND(AVERAGEIF(D185:D215,"&lt;&gt;0"),2)</f>
        <v>#DIV/0!</v>
      </c>
      <c r="E379" s="83" t="e">
        <f t="shared" ref="E379:BG379" si="6">ROUND(AVERAGEIF(E185:E215,"&lt;&gt;0"),2)</f>
        <v>#DIV/0!</v>
      </c>
      <c r="F379" s="83" t="e">
        <f t="shared" si="6"/>
        <v>#DIV/0!</v>
      </c>
      <c r="G379" s="83" t="e">
        <f t="shared" si="6"/>
        <v>#DIV/0!</v>
      </c>
      <c r="H379" s="83" t="e">
        <f t="shared" si="6"/>
        <v>#DIV/0!</v>
      </c>
      <c r="I379" s="83" t="e">
        <f t="shared" si="6"/>
        <v>#DIV/0!</v>
      </c>
      <c r="J379" s="83" t="e">
        <f t="shared" si="6"/>
        <v>#DIV/0!</v>
      </c>
      <c r="K379" s="83" t="e">
        <f t="shared" si="6"/>
        <v>#DIV/0!</v>
      </c>
      <c r="L379" s="83" t="e">
        <f t="shared" si="6"/>
        <v>#DIV/0!</v>
      </c>
      <c r="M379" s="83" t="e">
        <f t="shared" si="6"/>
        <v>#DIV/0!</v>
      </c>
      <c r="N379" s="83" t="e">
        <f t="shared" si="6"/>
        <v>#DIV/0!</v>
      </c>
      <c r="O379" s="83" t="e">
        <f t="shared" si="6"/>
        <v>#DIV/0!</v>
      </c>
      <c r="P379" s="83" t="e">
        <f t="shared" si="6"/>
        <v>#DIV/0!</v>
      </c>
      <c r="Q379" s="83" t="e">
        <f t="shared" si="6"/>
        <v>#DIV/0!</v>
      </c>
      <c r="R379" s="83" t="e">
        <f t="shared" si="6"/>
        <v>#DIV/0!</v>
      </c>
      <c r="S379" s="83" t="e">
        <f t="shared" si="6"/>
        <v>#DIV/0!</v>
      </c>
      <c r="T379" s="83" t="e">
        <f t="shared" si="6"/>
        <v>#DIV/0!</v>
      </c>
      <c r="U379" s="83" t="e">
        <f t="shared" si="6"/>
        <v>#DIV/0!</v>
      </c>
      <c r="V379" s="83" t="e">
        <f t="shared" si="6"/>
        <v>#DIV/0!</v>
      </c>
      <c r="W379" s="83" t="e">
        <f t="shared" si="6"/>
        <v>#DIV/0!</v>
      </c>
      <c r="X379" s="83" t="e">
        <f t="shared" si="6"/>
        <v>#DIV/0!</v>
      </c>
      <c r="Y379" s="83" t="e">
        <f t="shared" si="6"/>
        <v>#DIV/0!</v>
      </c>
      <c r="Z379" s="83" t="e">
        <f t="shared" si="6"/>
        <v>#DIV/0!</v>
      </c>
      <c r="AA379" s="83" t="e">
        <f t="shared" si="6"/>
        <v>#DIV/0!</v>
      </c>
      <c r="AB379" s="83" t="e">
        <f t="shared" si="6"/>
        <v>#DIV/0!</v>
      </c>
      <c r="AC379" s="83" t="e">
        <f t="shared" si="6"/>
        <v>#DIV/0!</v>
      </c>
      <c r="AD379" s="83" t="e">
        <f t="shared" si="6"/>
        <v>#DIV/0!</v>
      </c>
      <c r="AE379" s="83" t="e">
        <f t="shared" si="6"/>
        <v>#DIV/0!</v>
      </c>
      <c r="AF379" s="83" t="e">
        <f t="shared" si="6"/>
        <v>#DIV/0!</v>
      </c>
      <c r="AG379" s="83" t="e">
        <f t="shared" si="6"/>
        <v>#DIV/0!</v>
      </c>
      <c r="AH379" s="83" t="e">
        <f t="shared" si="6"/>
        <v>#DIV/0!</v>
      </c>
      <c r="AI379" s="83" t="e">
        <f t="shared" si="6"/>
        <v>#DIV/0!</v>
      </c>
      <c r="AJ379" s="83" t="e">
        <f t="shared" si="6"/>
        <v>#DIV/0!</v>
      </c>
      <c r="AK379" s="83" t="e">
        <f t="shared" si="6"/>
        <v>#DIV/0!</v>
      </c>
      <c r="AL379" s="83" t="e">
        <f t="shared" si="6"/>
        <v>#DIV/0!</v>
      </c>
      <c r="AM379" s="83" t="e">
        <f t="shared" si="6"/>
        <v>#DIV/0!</v>
      </c>
      <c r="AN379" s="83" t="e">
        <f t="shared" si="6"/>
        <v>#DIV/0!</v>
      </c>
      <c r="AO379" s="83" t="e">
        <f t="shared" si="6"/>
        <v>#DIV/0!</v>
      </c>
      <c r="AP379" s="83" t="e">
        <f t="shared" si="6"/>
        <v>#DIV/0!</v>
      </c>
      <c r="AQ379" s="83" t="e">
        <f t="shared" si="6"/>
        <v>#DIV/0!</v>
      </c>
      <c r="AR379" s="83" t="e">
        <f t="shared" si="6"/>
        <v>#DIV/0!</v>
      </c>
      <c r="AS379" s="83" t="e">
        <f t="shared" si="6"/>
        <v>#DIV/0!</v>
      </c>
      <c r="AT379" s="83" t="e">
        <f t="shared" si="6"/>
        <v>#DIV/0!</v>
      </c>
      <c r="AU379" s="83" t="e">
        <f t="shared" si="6"/>
        <v>#DIV/0!</v>
      </c>
      <c r="AV379" s="83" t="e">
        <f t="shared" si="6"/>
        <v>#DIV/0!</v>
      </c>
      <c r="AW379" s="83" t="e">
        <f t="shared" si="6"/>
        <v>#DIV/0!</v>
      </c>
      <c r="AX379" s="83" t="e">
        <f t="shared" si="6"/>
        <v>#DIV/0!</v>
      </c>
      <c r="AY379" s="83" t="e">
        <f t="shared" si="6"/>
        <v>#DIV/0!</v>
      </c>
      <c r="AZ379" s="83" t="e">
        <f t="shared" si="6"/>
        <v>#DIV/0!</v>
      </c>
      <c r="BA379" s="83" t="e">
        <f t="shared" si="6"/>
        <v>#DIV/0!</v>
      </c>
      <c r="BB379" s="83" t="e">
        <f t="shared" si="6"/>
        <v>#DIV/0!</v>
      </c>
      <c r="BC379" s="83" t="e">
        <f t="shared" si="6"/>
        <v>#DIV/0!</v>
      </c>
      <c r="BD379" s="83" t="e">
        <f t="shared" si="6"/>
        <v>#DIV/0!</v>
      </c>
      <c r="BE379" s="83" t="e">
        <f t="shared" si="6"/>
        <v>#DIV/0!</v>
      </c>
      <c r="BF379" s="83" t="e">
        <f t="shared" si="6"/>
        <v>#DIV/0!</v>
      </c>
      <c r="BG379" s="83" t="e">
        <f t="shared" si="6"/>
        <v>#DIV/0!</v>
      </c>
    </row>
    <row r="380" spans="1:59" x14ac:dyDescent="0.25">
      <c r="A380" s="84" t="s">
        <v>57</v>
      </c>
      <c r="B380" s="84"/>
      <c r="C380" s="84"/>
      <c r="D380" s="83" t="e">
        <f>ROUND(AVERAGEIF(D216:D246,"&lt;&gt;0"),2)</f>
        <v>#DIV/0!</v>
      </c>
      <c r="E380" s="83" t="e">
        <f t="shared" ref="E380:BG380" si="7">ROUND(AVERAGEIF(E216:E246,"&lt;&gt;0"),2)</f>
        <v>#DIV/0!</v>
      </c>
      <c r="F380" s="83" t="e">
        <f t="shared" si="7"/>
        <v>#DIV/0!</v>
      </c>
      <c r="G380" s="83" t="e">
        <f t="shared" si="7"/>
        <v>#DIV/0!</v>
      </c>
      <c r="H380" s="83" t="e">
        <f t="shared" si="7"/>
        <v>#DIV/0!</v>
      </c>
      <c r="I380" s="83" t="e">
        <f t="shared" si="7"/>
        <v>#DIV/0!</v>
      </c>
      <c r="J380" s="83" t="e">
        <f t="shared" si="7"/>
        <v>#DIV/0!</v>
      </c>
      <c r="K380" s="83" t="e">
        <f t="shared" si="7"/>
        <v>#DIV/0!</v>
      </c>
      <c r="L380" s="83" t="e">
        <f t="shared" si="7"/>
        <v>#DIV/0!</v>
      </c>
      <c r="M380" s="83" t="e">
        <f t="shared" si="7"/>
        <v>#DIV/0!</v>
      </c>
      <c r="N380" s="83" t="e">
        <f t="shared" si="7"/>
        <v>#DIV/0!</v>
      </c>
      <c r="O380" s="83" t="e">
        <f t="shared" si="7"/>
        <v>#DIV/0!</v>
      </c>
      <c r="P380" s="83" t="e">
        <f t="shared" si="7"/>
        <v>#DIV/0!</v>
      </c>
      <c r="Q380" s="83" t="e">
        <f t="shared" si="7"/>
        <v>#DIV/0!</v>
      </c>
      <c r="R380" s="83" t="e">
        <f t="shared" si="7"/>
        <v>#DIV/0!</v>
      </c>
      <c r="S380" s="83" t="e">
        <f t="shared" si="7"/>
        <v>#DIV/0!</v>
      </c>
      <c r="T380" s="83" t="e">
        <f t="shared" si="7"/>
        <v>#DIV/0!</v>
      </c>
      <c r="U380" s="83" t="e">
        <f t="shared" si="7"/>
        <v>#DIV/0!</v>
      </c>
      <c r="V380" s="83" t="e">
        <f t="shared" si="7"/>
        <v>#DIV/0!</v>
      </c>
      <c r="W380" s="83" t="e">
        <f t="shared" si="7"/>
        <v>#DIV/0!</v>
      </c>
      <c r="X380" s="83" t="e">
        <f t="shared" si="7"/>
        <v>#DIV/0!</v>
      </c>
      <c r="Y380" s="83" t="e">
        <f t="shared" si="7"/>
        <v>#DIV/0!</v>
      </c>
      <c r="Z380" s="83" t="e">
        <f t="shared" si="7"/>
        <v>#DIV/0!</v>
      </c>
      <c r="AA380" s="83" t="e">
        <f t="shared" si="7"/>
        <v>#DIV/0!</v>
      </c>
      <c r="AB380" s="83" t="e">
        <f t="shared" si="7"/>
        <v>#DIV/0!</v>
      </c>
      <c r="AC380" s="83" t="e">
        <f t="shared" si="7"/>
        <v>#DIV/0!</v>
      </c>
      <c r="AD380" s="83" t="e">
        <f t="shared" si="7"/>
        <v>#DIV/0!</v>
      </c>
      <c r="AE380" s="83" t="e">
        <f t="shared" si="7"/>
        <v>#DIV/0!</v>
      </c>
      <c r="AF380" s="83" t="e">
        <f t="shared" si="7"/>
        <v>#DIV/0!</v>
      </c>
      <c r="AG380" s="83" t="e">
        <f t="shared" si="7"/>
        <v>#DIV/0!</v>
      </c>
      <c r="AH380" s="83" t="e">
        <f t="shared" si="7"/>
        <v>#DIV/0!</v>
      </c>
      <c r="AI380" s="83" t="e">
        <f t="shared" si="7"/>
        <v>#DIV/0!</v>
      </c>
      <c r="AJ380" s="83" t="e">
        <f t="shared" si="7"/>
        <v>#DIV/0!</v>
      </c>
      <c r="AK380" s="83" t="e">
        <f t="shared" si="7"/>
        <v>#DIV/0!</v>
      </c>
      <c r="AL380" s="83" t="e">
        <f t="shared" si="7"/>
        <v>#DIV/0!</v>
      </c>
      <c r="AM380" s="83" t="e">
        <f t="shared" si="7"/>
        <v>#DIV/0!</v>
      </c>
      <c r="AN380" s="83" t="e">
        <f t="shared" si="7"/>
        <v>#DIV/0!</v>
      </c>
      <c r="AO380" s="83" t="e">
        <f t="shared" si="7"/>
        <v>#DIV/0!</v>
      </c>
      <c r="AP380" s="83" t="e">
        <f t="shared" si="7"/>
        <v>#DIV/0!</v>
      </c>
      <c r="AQ380" s="83" t="e">
        <f t="shared" si="7"/>
        <v>#DIV/0!</v>
      </c>
      <c r="AR380" s="83" t="e">
        <f t="shared" si="7"/>
        <v>#DIV/0!</v>
      </c>
      <c r="AS380" s="83" t="e">
        <f t="shared" si="7"/>
        <v>#DIV/0!</v>
      </c>
      <c r="AT380" s="83" t="e">
        <f t="shared" si="7"/>
        <v>#DIV/0!</v>
      </c>
      <c r="AU380" s="83" t="e">
        <f t="shared" si="7"/>
        <v>#DIV/0!</v>
      </c>
      <c r="AV380" s="83" t="e">
        <f t="shared" si="7"/>
        <v>#DIV/0!</v>
      </c>
      <c r="AW380" s="83" t="e">
        <f t="shared" si="7"/>
        <v>#DIV/0!</v>
      </c>
      <c r="AX380" s="83" t="e">
        <f t="shared" si="7"/>
        <v>#DIV/0!</v>
      </c>
      <c r="AY380" s="83" t="e">
        <f t="shared" si="7"/>
        <v>#DIV/0!</v>
      </c>
      <c r="AZ380" s="83" t="e">
        <f t="shared" si="7"/>
        <v>#DIV/0!</v>
      </c>
      <c r="BA380" s="83" t="e">
        <f t="shared" si="7"/>
        <v>#DIV/0!</v>
      </c>
      <c r="BB380" s="83" t="e">
        <f t="shared" si="7"/>
        <v>#DIV/0!</v>
      </c>
      <c r="BC380" s="83" t="e">
        <f t="shared" si="7"/>
        <v>#DIV/0!</v>
      </c>
      <c r="BD380" s="83" t="e">
        <f t="shared" si="7"/>
        <v>#DIV/0!</v>
      </c>
      <c r="BE380" s="83" t="e">
        <f t="shared" si="7"/>
        <v>#DIV/0!</v>
      </c>
      <c r="BF380" s="83" t="e">
        <f t="shared" si="7"/>
        <v>#DIV/0!</v>
      </c>
      <c r="BG380" s="83" t="e">
        <f t="shared" si="7"/>
        <v>#DIV/0!</v>
      </c>
    </row>
    <row r="381" spans="1:59" x14ac:dyDescent="0.25">
      <c r="A381" s="84" t="s">
        <v>58</v>
      </c>
      <c r="B381" s="84"/>
      <c r="C381" s="84"/>
      <c r="D381" s="83" t="e">
        <f>ROUND(AVERAGEIF(D247:D276,"&lt;&gt;0"),2)</f>
        <v>#DIV/0!</v>
      </c>
      <c r="E381" s="83" t="e">
        <f t="shared" ref="E381:BG381" si="8">ROUND(AVERAGEIF(E247:E276,"&lt;&gt;0"),2)</f>
        <v>#DIV/0!</v>
      </c>
      <c r="F381" s="83" t="e">
        <f t="shared" si="8"/>
        <v>#DIV/0!</v>
      </c>
      <c r="G381" s="83" t="e">
        <f t="shared" si="8"/>
        <v>#DIV/0!</v>
      </c>
      <c r="H381" s="83" t="e">
        <f t="shared" si="8"/>
        <v>#DIV/0!</v>
      </c>
      <c r="I381" s="83" t="e">
        <f t="shared" si="8"/>
        <v>#DIV/0!</v>
      </c>
      <c r="J381" s="83" t="e">
        <f t="shared" si="8"/>
        <v>#DIV/0!</v>
      </c>
      <c r="K381" s="83" t="e">
        <f t="shared" si="8"/>
        <v>#DIV/0!</v>
      </c>
      <c r="L381" s="83" t="e">
        <f t="shared" si="8"/>
        <v>#DIV/0!</v>
      </c>
      <c r="M381" s="83" t="e">
        <f t="shared" si="8"/>
        <v>#DIV/0!</v>
      </c>
      <c r="N381" s="83" t="e">
        <f t="shared" si="8"/>
        <v>#DIV/0!</v>
      </c>
      <c r="O381" s="83" t="e">
        <f t="shared" si="8"/>
        <v>#DIV/0!</v>
      </c>
      <c r="P381" s="83" t="e">
        <f t="shared" si="8"/>
        <v>#DIV/0!</v>
      </c>
      <c r="Q381" s="83" t="e">
        <f t="shared" si="8"/>
        <v>#DIV/0!</v>
      </c>
      <c r="R381" s="83" t="e">
        <f t="shared" si="8"/>
        <v>#DIV/0!</v>
      </c>
      <c r="S381" s="83" t="e">
        <f t="shared" si="8"/>
        <v>#DIV/0!</v>
      </c>
      <c r="T381" s="83" t="e">
        <f t="shared" si="8"/>
        <v>#DIV/0!</v>
      </c>
      <c r="U381" s="83" t="e">
        <f t="shared" si="8"/>
        <v>#DIV/0!</v>
      </c>
      <c r="V381" s="83" t="e">
        <f t="shared" si="8"/>
        <v>#DIV/0!</v>
      </c>
      <c r="W381" s="83" t="e">
        <f t="shared" si="8"/>
        <v>#DIV/0!</v>
      </c>
      <c r="X381" s="83" t="e">
        <f t="shared" si="8"/>
        <v>#DIV/0!</v>
      </c>
      <c r="Y381" s="83" t="e">
        <f t="shared" si="8"/>
        <v>#DIV/0!</v>
      </c>
      <c r="Z381" s="83" t="e">
        <f t="shared" si="8"/>
        <v>#DIV/0!</v>
      </c>
      <c r="AA381" s="83" t="e">
        <f t="shared" si="8"/>
        <v>#DIV/0!</v>
      </c>
      <c r="AB381" s="83" t="e">
        <f t="shared" si="8"/>
        <v>#DIV/0!</v>
      </c>
      <c r="AC381" s="83" t="e">
        <f t="shared" si="8"/>
        <v>#DIV/0!</v>
      </c>
      <c r="AD381" s="83" t="e">
        <f t="shared" si="8"/>
        <v>#DIV/0!</v>
      </c>
      <c r="AE381" s="83" t="e">
        <f t="shared" si="8"/>
        <v>#DIV/0!</v>
      </c>
      <c r="AF381" s="83" t="e">
        <f t="shared" si="8"/>
        <v>#DIV/0!</v>
      </c>
      <c r="AG381" s="83" t="e">
        <f t="shared" si="8"/>
        <v>#DIV/0!</v>
      </c>
      <c r="AH381" s="83" t="e">
        <f t="shared" si="8"/>
        <v>#DIV/0!</v>
      </c>
      <c r="AI381" s="83" t="e">
        <f t="shared" si="8"/>
        <v>#DIV/0!</v>
      </c>
      <c r="AJ381" s="83" t="e">
        <f t="shared" si="8"/>
        <v>#DIV/0!</v>
      </c>
      <c r="AK381" s="83" t="e">
        <f t="shared" si="8"/>
        <v>#DIV/0!</v>
      </c>
      <c r="AL381" s="83" t="e">
        <f t="shared" si="8"/>
        <v>#DIV/0!</v>
      </c>
      <c r="AM381" s="83" t="e">
        <f t="shared" si="8"/>
        <v>#DIV/0!</v>
      </c>
      <c r="AN381" s="83" t="e">
        <f t="shared" si="8"/>
        <v>#DIV/0!</v>
      </c>
      <c r="AO381" s="83" t="e">
        <f t="shared" si="8"/>
        <v>#DIV/0!</v>
      </c>
      <c r="AP381" s="83" t="e">
        <f t="shared" si="8"/>
        <v>#DIV/0!</v>
      </c>
      <c r="AQ381" s="83" t="e">
        <f t="shared" si="8"/>
        <v>#DIV/0!</v>
      </c>
      <c r="AR381" s="83" t="e">
        <f t="shared" si="8"/>
        <v>#DIV/0!</v>
      </c>
      <c r="AS381" s="83" t="e">
        <f t="shared" si="8"/>
        <v>#DIV/0!</v>
      </c>
      <c r="AT381" s="83" t="e">
        <f t="shared" si="8"/>
        <v>#DIV/0!</v>
      </c>
      <c r="AU381" s="83" t="e">
        <f t="shared" si="8"/>
        <v>#DIV/0!</v>
      </c>
      <c r="AV381" s="83" t="e">
        <f t="shared" si="8"/>
        <v>#DIV/0!</v>
      </c>
      <c r="AW381" s="83" t="e">
        <f t="shared" si="8"/>
        <v>#DIV/0!</v>
      </c>
      <c r="AX381" s="83" t="e">
        <f t="shared" si="8"/>
        <v>#DIV/0!</v>
      </c>
      <c r="AY381" s="83" t="e">
        <f t="shared" si="8"/>
        <v>#DIV/0!</v>
      </c>
      <c r="AZ381" s="83" t="e">
        <f t="shared" si="8"/>
        <v>#DIV/0!</v>
      </c>
      <c r="BA381" s="83" t="e">
        <f t="shared" si="8"/>
        <v>#DIV/0!</v>
      </c>
      <c r="BB381" s="83" t="e">
        <f t="shared" si="8"/>
        <v>#DIV/0!</v>
      </c>
      <c r="BC381" s="83" t="e">
        <f t="shared" si="8"/>
        <v>#DIV/0!</v>
      </c>
      <c r="BD381" s="83" t="e">
        <f t="shared" si="8"/>
        <v>#DIV/0!</v>
      </c>
      <c r="BE381" s="83" t="e">
        <f t="shared" si="8"/>
        <v>#DIV/0!</v>
      </c>
      <c r="BF381" s="83" t="e">
        <f t="shared" si="8"/>
        <v>#DIV/0!</v>
      </c>
      <c r="BG381" s="83" t="e">
        <f t="shared" si="8"/>
        <v>#DIV/0!</v>
      </c>
    </row>
    <row r="382" spans="1:59" x14ac:dyDescent="0.25">
      <c r="A382" s="84" t="s">
        <v>59</v>
      </c>
      <c r="B382" s="84"/>
      <c r="C382" s="84"/>
      <c r="D382" s="83" t="e">
        <f>ROUND(AVERAGEIF(D277:D307,"&lt;&gt;0"),2)</f>
        <v>#DIV/0!</v>
      </c>
      <c r="E382" s="83" t="e">
        <f t="shared" ref="E382:BG382" si="9">ROUND(AVERAGEIF(E277:E307,"&lt;&gt;0"),2)</f>
        <v>#DIV/0!</v>
      </c>
      <c r="F382" s="83" t="e">
        <f t="shared" si="9"/>
        <v>#DIV/0!</v>
      </c>
      <c r="G382" s="83" t="e">
        <f t="shared" si="9"/>
        <v>#DIV/0!</v>
      </c>
      <c r="H382" s="83" t="e">
        <f t="shared" si="9"/>
        <v>#DIV/0!</v>
      </c>
      <c r="I382" s="83" t="e">
        <f t="shared" si="9"/>
        <v>#DIV/0!</v>
      </c>
      <c r="J382" s="83" t="e">
        <f t="shared" si="9"/>
        <v>#DIV/0!</v>
      </c>
      <c r="K382" s="83" t="e">
        <f t="shared" si="9"/>
        <v>#DIV/0!</v>
      </c>
      <c r="L382" s="83" t="e">
        <f t="shared" si="9"/>
        <v>#DIV/0!</v>
      </c>
      <c r="M382" s="83" t="e">
        <f t="shared" si="9"/>
        <v>#DIV/0!</v>
      </c>
      <c r="N382" s="83" t="e">
        <f t="shared" si="9"/>
        <v>#DIV/0!</v>
      </c>
      <c r="O382" s="83" t="e">
        <f t="shared" si="9"/>
        <v>#DIV/0!</v>
      </c>
      <c r="P382" s="83" t="e">
        <f t="shared" si="9"/>
        <v>#DIV/0!</v>
      </c>
      <c r="Q382" s="83" t="e">
        <f t="shared" si="9"/>
        <v>#DIV/0!</v>
      </c>
      <c r="R382" s="83" t="e">
        <f t="shared" si="9"/>
        <v>#DIV/0!</v>
      </c>
      <c r="S382" s="83" t="e">
        <f t="shared" si="9"/>
        <v>#DIV/0!</v>
      </c>
      <c r="T382" s="83" t="e">
        <f t="shared" si="9"/>
        <v>#DIV/0!</v>
      </c>
      <c r="U382" s="83" t="e">
        <f t="shared" si="9"/>
        <v>#DIV/0!</v>
      </c>
      <c r="V382" s="83" t="e">
        <f t="shared" si="9"/>
        <v>#DIV/0!</v>
      </c>
      <c r="W382" s="83" t="e">
        <f t="shared" si="9"/>
        <v>#DIV/0!</v>
      </c>
      <c r="X382" s="83" t="e">
        <f t="shared" si="9"/>
        <v>#DIV/0!</v>
      </c>
      <c r="Y382" s="83" t="e">
        <f t="shared" si="9"/>
        <v>#DIV/0!</v>
      </c>
      <c r="Z382" s="83" t="e">
        <f t="shared" si="9"/>
        <v>#DIV/0!</v>
      </c>
      <c r="AA382" s="83" t="e">
        <f t="shared" si="9"/>
        <v>#DIV/0!</v>
      </c>
      <c r="AB382" s="83" t="e">
        <f t="shared" si="9"/>
        <v>#DIV/0!</v>
      </c>
      <c r="AC382" s="83" t="e">
        <f t="shared" si="9"/>
        <v>#DIV/0!</v>
      </c>
      <c r="AD382" s="83" t="e">
        <f t="shared" si="9"/>
        <v>#DIV/0!</v>
      </c>
      <c r="AE382" s="83" t="e">
        <f t="shared" si="9"/>
        <v>#DIV/0!</v>
      </c>
      <c r="AF382" s="83" t="e">
        <f t="shared" si="9"/>
        <v>#DIV/0!</v>
      </c>
      <c r="AG382" s="83" t="e">
        <f t="shared" si="9"/>
        <v>#DIV/0!</v>
      </c>
      <c r="AH382" s="83" t="e">
        <f t="shared" si="9"/>
        <v>#DIV/0!</v>
      </c>
      <c r="AI382" s="83" t="e">
        <f t="shared" si="9"/>
        <v>#DIV/0!</v>
      </c>
      <c r="AJ382" s="83" t="e">
        <f t="shared" si="9"/>
        <v>#DIV/0!</v>
      </c>
      <c r="AK382" s="83" t="e">
        <f t="shared" si="9"/>
        <v>#DIV/0!</v>
      </c>
      <c r="AL382" s="83" t="e">
        <f t="shared" si="9"/>
        <v>#DIV/0!</v>
      </c>
      <c r="AM382" s="83" t="e">
        <f t="shared" si="9"/>
        <v>#DIV/0!</v>
      </c>
      <c r="AN382" s="83" t="e">
        <f t="shared" si="9"/>
        <v>#DIV/0!</v>
      </c>
      <c r="AO382" s="83" t="e">
        <f t="shared" si="9"/>
        <v>#DIV/0!</v>
      </c>
      <c r="AP382" s="83" t="e">
        <f t="shared" si="9"/>
        <v>#DIV/0!</v>
      </c>
      <c r="AQ382" s="83" t="e">
        <f t="shared" si="9"/>
        <v>#DIV/0!</v>
      </c>
      <c r="AR382" s="83" t="e">
        <f t="shared" si="9"/>
        <v>#DIV/0!</v>
      </c>
      <c r="AS382" s="83" t="e">
        <f t="shared" si="9"/>
        <v>#DIV/0!</v>
      </c>
      <c r="AT382" s="83" t="e">
        <f t="shared" si="9"/>
        <v>#DIV/0!</v>
      </c>
      <c r="AU382" s="83" t="e">
        <f t="shared" si="9"/>
        <v>#DIV/0!</v>
      </c>
      <c r="AV382" s="83" t="e">
        <f t="shared" si="9"/>
        <v>#DIV/0!</v>
      </c>
      <c r="AW382" s="83" t="e">
        <f t="shared" si="9"/>
        <v>#DIV/0!</v>
      </c>
      <c r="AX382" s="83" t="e">
        <f t="shared" si="9"/>
        <v>#DIV/0!</v>
      </c>
      <c r="AY382" s="83" t="e">
        <f t="shared" si="9"/>
        <v>#DIV/0!</v>
      </c>
      <c r="AZ382" s="83" t="e">
        <f t="shared" si="9"/>
        <v>#DIV/0!</v>
      </c>
      <c r="BA382" s="83" t="e">
        <f t="shared" si="9"/>
        <v>#DIV/0!</v>
      </c>
      <c r="BB382" s="83" t="e">
        <f t="shared" si="9"/>
        <v>#DIV/0!</v>
      </c>
      <c r="BC382" s="83" t="e">
        <f t="shared" si="9"/>
        <v>#DIV/0!</v>
      </c>
      <c r="BD382" s="83" t="e">
        <f t="shared" si="9"/>
        <v>#DIV/0!</v>
      </c>
      <c r="BE382" s="83" t="e">
        <f t="shared" si="9"/>
        <v>#DIV/0!</v>
      </c>
      <c r="BF382" s="83" t="e">
        <f t="shared" si="9"/>
        <v>#DIV/0!</v>
      </c>
      <c r="BG382" s="83" t="e">
        <f t="shared" si="9"/>
        <v>#DIV/0!</v>
      </c>
    </row>
    <row r="383" spans="1:59" x14ac:dyDescent="0.25">
      <c r="A383" s="84" t="s">
        <v>60</v>
      </c>
      <c r="B383" s="84"/>
      <c r="C383" s="84"/>
      <c r="D383" s="83" t="e">
        <f>ROUND(AVERAGEIF(D308:D337,"&lt;&gt;0"),2)</f>
        <v>#DIV/0!</v>
      </c>
      <c r="E383" s="83" t="e">
        <f t="shared" ref="E383:BG383" si="10">ROUND(AVERAGEIF(E308:E337,"&lt;&gt;0"),2)</f>
        <v>#DIV/0!</v>
      </c>
      <c r="F383" s="83" t="e">
        <f t="shared" si="10"/>
        <v>#DIV/0!</v>
      </c>
      <c r="G383" s="83" t="e">
        <f t="shared" si="10"/>
        <v>#DIV/0!</v>
      </c>
      <c r="H383" s="83" t="e">
        <f t="shared" si="10"/>
        <v>#DIV/0!</v>
      </c>
      <c r="I383" s="83" t="e">
        <f t="shared" si="10"/>
        <v>#DIV/0!</v>
      </c>
      <c r="J383" s="83" t="e">
        <f t="shared" si="10"/>
        <v>#DIV/0!</v>
      </c>
      <c r="K383" s="83" t="e">
        <f t="shared" si="10"/>
        <v>#DIV/0!</v>
      </c>
      <c r="L383" s="83" t="e">
        <f t="shared" si="10"/>
        <v>#DIV/0!</v>
      </c>
      <c r="M383" s="83" t="e">
        <f t="shared" si="10"/>
        <v>#DIV/0!</v>
      </c>
      <c r="N383" s="83" t="e">
        <f t="shared" si="10"/>
        <v>#DIV/0!</v>
      </c>
      <c r="O383" s="83" t="e">
        <f t="shared" si="10"/>
        <v>#DIV/0!</v>
      </c>
      <c r="P383" s="83" t="e">
        <f t="shared" si="10"/>
        <v>#DIV/0!</v>
      </c>
      <c r="Q383" s="83" t="e">
        <f t="shared" si="10"/>
        <v>#DIV/0!</v>
      </c>
      <c r="R383" s="83" t="e">
        <f t="shared" si="10"/>
        <v>#DIV/0!</v>
      </c>
      <c r="S383" s="83" t="e">
        <f t="shared" si="10"/>
        <v>#DIV/0!</v>
      </c>
      <c r="T383" s="83" t="e">
        <f t="shared" si="10"/>
        <v>#DIV/0!</v>
      </c>
      <c r="U383" s="83" t="e">
        <f t="shared" si="10"/>
        <v>#DIV/0!</v>
      </c>
      <c r="V383" s="83" t="e">
        <f t="shared" si="10"/>
        <v>#DIV/0!</v>
      </c>
      <c r="W383" s="83" t="e">
        <f t="shared" si="10"/>
        <v>#DIV/0!</v>
      </c>
      <c r="X383" s="83" t="e">
        <f t="shared" si="10"/>
        <v>#DIV/0!</v>
      </c>
      <c r="Y383" s="83" t="e">
        <f t="shared" si="10"/>
        <v>#DIV/0!</v>
      </c>
      <c r="Z383" s="83" t="e">
        <f t="shared" si="10"/>
        <v>#DIV/0!</v>
      </c>
      <c r="AA383" s="83" t="e">
        <f t="shared" si="10"/>
        <v>#DIV/0!</v>
      </c>
      <c r="AB383" s="83" t="e">
        <f t="shared" si="10"/>
        <v>#DIV/0!</v>
      </c>
      <c r="AC383" s="83" t="e">
        <f t="shared" si="10"/>
        <v>#DIV/0!</v>
      </c>
      <c r="AD383" s="83" t="e">
        <f t="shared" si="10"/>
        <v>#DIV/0!</v>
      </c>
      <c r="AE383" s="83" t="e">
        <f t="shared" si="10"/>
        <v>#DIV/0!</v>
      </c>
      <c r="AF383" s="83" t="e">
        <f t="shared" si="10"/>
        <v>#DIV/0!</v>
      </c>
      <c r="AG383" s="83" t="e">
        <f t="shared" si="10"/>
        <v>#DIV/0!</v>
      </c>
      <c r="AH383" s="83" t="e">
        <f t="shared" si="10"/>
        <v>#DIV/0!</v>
      </c>
      <c r="AI383" s="83" t="e">
        <f t="shared" si="10"/>
        <v>#DIV/0!</v>
      </c>
      <c r="AJ383" s="83" t="e">
        <f t="shared" si="10"/>
        <v>#DIV/0!</v>
      </c>
      <c r="AK383" s="83" t="e">
        <f t="shared" si="10"/>
        <v>#DIV/0!</v>
      </c>
      <c r="AL383" s="83" t="e">
        <f t="shared" si="10"/>
        <v>#DIV/0!</v>
      </c>
      <c r="AM383" s="83" t="e">
        <f t="shared" si="10"/>
        <v>#DIV/0!</v>
      </c>
      <c r="AN383" s="83" t="e">
        <f t="shared" si="10"/>
        <v>#DIV/0!</v>
      </c>
      <c r="AO383" s="83" t="e">
        <f t="shared" si="10"/>
        <v>#DIV/0!</v>
      </c>
      <c r="AP383" s="83" t="e">
        <f t="shared" si="10"/>
        <v>#DIV/0!</v>
      </c>
      <c r="AQ383" s="83" t="e">
        <f t="shared" si="10"/>
        <v>#DIV/0!</v>
      </c>
      <c r="AR383" s="83" t="e">
        <f t="shared" si="10"/>
        <v>#DIV/0!</v>
      </c>
      <c r="AS383" s="83" t="e">
        <f t="shared" si="10"/>
        <v>#DIV/0!</v>
      </c>
      <c r="AT383" s="83" t="e">
        <f t="shared" si="10"/>
        <v>#DIV/0!</v>
      </c>
      <c r="AU383" s="83" t="e">
        <f t="shared" si="10"/>
        <v>#DIV/0!</v>
      </c>
      <c r="AV383" s="83" t="e">
        <f t="shared" si="10"/>
        <v>#DIV/0!</v>
      </c>
      <c r="AW383" s="83" t="e">
        <f t="shared" si="10"/>
        <v>#DIV/0!</v>
      </c>
      <c r="AX383" s="83" t="e">
        <f t="shared" si="10"/>
        <v>#DIV/0!</v>
      </c>
      <c r="AY383" s="83" t="e">
        <f t="shared" si="10"/>
        <v>#DIV/0!</v>
      </c>
      <c r="AZ383" s="83" t="e">
        <f t="shared" si="10"/>
        <v>#DIV/0!</v>
      </c>
      <c r="BA383" s="83" t="e">
        <f t="shared" si="10"/>
        <v>#DIV/0!</v>
      </c>
      <c r="BB383" s="83" t="e">
        <f t="shared" si="10"/>
        <v>#DIV/0!</v>
      </c>
      <c r="BC383" s="83" t="e">
        <f t="shared" si="10"/>
        <v>#DIV/0!</v>
      </c>
      <c r="BD383" s="83" t="e">
        <f t="shared" si="10"/>
        <v>#DIV/0!</v>
      </c>
      <c r="BE383" s="83" t="e">
        <f t="shared" si="10"/>
        <v>#DIV/0!</v>
      </c>
      <c r="BF383" s="83" t="e">
        <f t="shared" si="10"/>
        <v>#DIV/0!</v>
      </c>
      <c r="BG383" s="83" t="e">
        <f t="shared" si="10"/>
        <v>#DIV/0!</v>
      </c>
    </row>
    <row r="384" spans="1:59" x14ac:dyDescent="0.25">
      <c r="A384" s="84" t="s">
        <v>61</v>
      </c>
      <c r="B384" s="84"/>
      <c r="C384" s="84"/>
      <c r="D384" s="83" t="e">
        <f>ROUND(AVERAGEIF(D338:D368,"&lt;&gt;0"),2)</f>
        <v>#DIV/0!</v>
      </c>
      <c r="E384" s="83" t="e">
        <f t="shared" ref="E384:BG384" si="11">ROUND(AVERAGEIF(E338:E368,"&lt;&gt;0"),2)</f>
        <v>#DIV/0!</v>
      </c>
      <c r="F384" s="83" t="e">
        <f t="shared" si="11"/>
        <v>#DIV/0!</v>
      </c>
      <c r="G384" s="83" t="e">
        <f t="shared" si="11"/>
        <v>#DIV/0!</v>
      </c>
      <c r="H384" s="83" t="e">
        <f t="shared" si="11"/>
        <v>#DIV/0!</v>
      </c>
      <c r="I384" s="83" t="e">
        <f t="shared" si="11"/>
        <v>#DIV/0!</v>
      </c>
      <c r="J384" s="83" t="e">
        <f t="shared" si="11"/>
        <v>#DIV/0!</v>
      </c>
      <c r="K384" s="83" t="e">
        <f t="shared" si="11"/>
        <v>#DIV/0!</v>
      </c>
      <c r="L384" s="83" t="e">
        <f t="shared" si="11"/>
        <v>#DIV/0!</v>
      </c>
      <c r="M384" s="83" t="e">
        <f t="shared" si="11"/>
        <v>#DIV/0!</v>
      </c>
      <c r="N384" s="83" t="e">
        <f t="shared" si="11"/>
        <v>#DIV/0!</v>
      </c>
      <c r="O384" s="83" t="e">
        <f t="shared" si="11"/>
        <v>#DIV/0!</v>
      </c>
      <c r="P384" s="83" t="e">
        <f t="shared" si="11"/>
        <v>#DIV/0!</v>
      </c>
      <c r="Q384" s="83" t="e">
        <f t="shared" si="11"/>
        <v>#DIV/0!</v>
      </c>
      <c r="R384" s="83" t="e">
        <f t="shared" si="11"/>
        <v>#DIV/0!</v>
      </c>
      <c r="S384" s="83" t="e">
        <f t="shared" si="11"/>
        <v>#DIV/0!</v>
      </c>
      <c r="T384" s="83" t="e">
        <f t="shared" si="11"/>
        <v>#DIV/0!</v>
      </c>
      <c r="U384" s="83" t="e">
        <f t="shared" si="11"/>
        <v>#DIV/0!</v>
      </c>
      <c r="V384" s="83" t="e">
        <f t="shared" si="11"/>
        <v>#DIV/0!</v>
      </c>
      <c r="W384" s="83" t="e">
        <f t="shared" si="11"/>
        <v>#DIV/0!</v>
      </c>
      <c r="X384" s="83" t="e">
        <f t="shared" si="11"/>
        <v>#DIV/0!</v>
      </c>
      <c r="Y384" s="83" t="e">
        <f t="shared" si="11"/>
        <v>#DIV/0!</v>
      </c>
      <c r="Z384" s="83" t="e">
        <f t="shared" si="11"/>
        <v>#DIV/0!</v>
      </c>
      <c r="AA384" s="83" t="e">
        <f t="shared" si="11"/>
        <v>#DIV/0!</v>
      </c>
      <c r="AB384" s="83" t="e">
        <f t="shared" si="11"/>
        <v>#DIV/0!</v>
      </c>
      <c r="AC384" s="83" t="e">
        <f t="shared" si="11"/>
        <v>#DIV/0!</v>
      </c>
      <c r="AD384" s="83" t="e">
        <f t="shared" si="11"/>
        <v>#DIV/0!</v>
      </c>
      <c r="AE384" s="83" t="e">
        <f t="shared" si="11"/>
        <v>#DIV/0!</v>
      </c>
      <c r="AF384" s="83" t="e">
        <f t="shared" si="11"/>
        <v>#DIV/0!</v>
      </c>
      <c r="AG384" s="83" t="e">
        <f t="shared" si="11"/>
        <v>#DIV/0!</v>
      </c>
      <c r="AH384" s="83" t="e">
        <f t="shared" si="11"/>
        <v>#DIV/0!</v>
      </c>
      <c r="AI384" s="83" t="e">
        <f t="shared" si="11"/>
        <v>#DIV/0!</v>
      </c>
      <c r="AJ384" s="83" t="e">
        <f t="shared" si="11"/>
        <v>#DIV/0!</v>
      </c>
      <c r="AK384" s="83" t="e">
        <f t="shared" si="11"/>
        <v>#DIV/0!</v>
      </c>
      <c r="AL384" s="83" t="e">
        <f t="shared" si="11"/>
        <v>#DIV/0!</v>
      </c>
      <c r="AM384" s="83" t="e">
        <f t="shared" si="11"/>
        <v>#DIV/0!</v>
      </c>
      <c r="AN384" s="83" t="e">
        <f t="shared" si="11"/>
        <v>#DIV/0!</v>
      </c>
      <c r="AO384" s="83" t="e">
        <f t="shared" si="11"/>
        <v>#DIV/0!</v>
      </c>
      <c r="AP384" s="83" t="e">
        <f t="shared" si="11"/>
        <v>#DIV/0!</v>
      </c>
      <c r="AQ384" s="83" t="e">
        <f t="shared" si="11"/>
        <v>#DIV/0!</v>
      </c>
      <c r="AR384" s="83" t="e">
        <f t="shared" si="11"/>
        <v>#DIV/0!</v>
      </c>
      <c r="AS384" s="83" t="e">
        <f t="shared" si="11"/>
        <v>#DIV/0!</v>
      </c>
      <c r="AT384" s="83" t="e">
        <f t="shared" si="11"/>
        <v>#DIV/0!</v>
      </c>
      <c r="AU384" s="83" t="e">
        <f t="shared" si="11"/>
        <v>#DIV/0!</v>
      </c>
      <c r="AV384" s="83" t="e">
        <f t="shared" si="11"/>
        <v>#DIV/0!</v>
      </c>
      <c r="AW384" s="83" t="e">
        <f t="shared" si="11"/>
        <v>#DIV/0!</v>
      </c>
      <c r="AX384" s="83" t="e">
        <f t="shared" si="11"/>
        <v>#DIV/0!</v>
      </c>
      <c r="AY384" s="83" t="e">
        <f t="shared" si="11"/>
        <v>#DIV/0!</v>
      </c>
      <c r="AZ384" s="83" t="e">
        <f t="shared" si="11"/>
        <v>#DIV/0!</v>
      </c>
      <c r="BA384" s="83" t="e">
        <f t="shared" si="11"/>
        <v>#DIV/0!</v>
      </c>
      <c r="BB384" s="83" t="e">
        <f t="shared" si="11"/>
        <v>#DIV/0!</v>
      </c>
      <c r="BC384" s="83" t="e">
        <f t="shared" si="11"/>
        <v>#DIV/0!</v>
      </c>
      <c r="BD384" s="83" t="e">
        <f t="shared" si="11"/>
        <v>#DIV/0!</v>
      </c>
      <c r="BE384" s="83" t="e">
        <f t="shared" si="11"/>
        <v>#DIV/0!</v>
      </c>
      <c r="BF384" s="83" t="e">
        <f t="shared" si="11"/>
        <v>#DIV/0!</v>
      </c>
      <c r="BG384" s="83" t="e">
        <f t="shared" si="11"/>
        <v>#DIV/0!</v>
      </c>
    </row>
    <row r="385" spans="1:59" x14ac:dyDescent="0.25">
      <c r="A385" s="84" t="s">
        <v>62</v>
      </c>
      <c r="B385" s="84"/>
      <c r="C385" s="84"/>
      <c r="D385" s="83">
        <f>ROUND(AVERAGEIF(D4:D368,"&lt;&gt;0"),2)</f>
        <v>6.81</v>
      </c>
      <c r="E385" s="83">
        <f t="shared" ref="E385:BG385" si="12">ROUND(AVERAGEIF(E4:E368,"&lt;&gt;0"),2)</f>
        <v>5.44</v>
      </c>
      <c r="F385" s="83">
        <f t="shared" si="12"/>
        <v>5.44</v>
      </c>
      <c r="G385" s="83">
        <f t="shared" si="12"/>
        <v>5.52</v>
      </c>
      <c r="H385" s="83">
        <f t="shared" si="12"/>
        <v>5.57</v>
      </c>
      <c r="I385" s="83">
        <f t="shared" si="12"/>
        <v>7.18</v>
      </c>
      <c r="J385" s="83">
        <f t="shared" si="12"/>
        <v>7.13</v>
      </c>
      <c r="K385" s="83">
        <f t="shared" si="12"/>
        <v>1.63</v>
      </c>
      <c r="L385" s="83">
        <f t="shared" si="12"/>
        <v>1.81</v>
      </c>
      <c r="M385" s="83">
        <f t="shared" si="12"/>
        <v>1.97</v>
      </c>
      <c r="N385" s="83">
        <f t="shared" si="12"/>
        <v>1.92</v>
      </c>
      <c r="O385" s="83">
        <f t="shared" si="12"/>
        <v>50.44</v>
      </c>
      <c r="P385" s="83">
        <f t="shared" si="12"/>
        <v>41.24</v>
      </c>
      <c r="Q385" s="83">
        <f t="shared" si="12"/>
        <v>21.06</v>
      </c>
      <c r="R385" s="83">
        <f t="shared" si="12"/>
        <v>4.4800000000000004</v>
      </c>
      <c r="S385" s="83">
        <f t="shared" si="12"/>
        <v>6.19</v>
      </c>
      <c r="T385" s="83">
        <f t="shared" si="12"/>
        <v>2.5</v>
      </c>
      <c r="U385" s="83">
        <f t="shared" si="12"/>
        <v>0.45</v>
      </c>
      <c r="V385" s="83">
        <f t="shared" si="12"/>
        <v>0.22</v>
      </c>
      <c r="W385" s="83">
        <f t="shared" si="12"/>
        <v>1.34</v>
      </c>
      <c r="X385" s="83">
        <f t="shared" si="12"/>
        <v>0.19</v>
      </c>
      <c r="Y385" s="83">
        <f t="shared" si="12"/>
        <v>0.82</v>
      </c>
      <c r="Z385" s="83">
        <f t="shared" si="12"/>
        <v>0.84</v>
      </c>
      <c r="AA385" s="83">
        <f t="shared" si="12"/>
        <v>8.8000000000000007</v>
      </c>
      <c r="AB385" s="83">
        <f t="shared" si="12"/>
        <v>21.53</v>
      </c>
      <c r="AC385" s="83">
        <f t="shared" si="12"/>
        <v>21.05</v>
      </c>
      <c r="AD385" s="83">
        <f t="shared" si="12"/>
        <v>20.94</v>
      </c>
      <c r="AE385" s="83">
        <f t="shared" si="12"/>
        <v>29.67</v>
      </c>
      <c r="AF385" s="83">
        <f t="shared" si="12"/>
        <v>12.56</v>
      </c>
      <c r="AG385" s="83">
        <f t="shared" si="12"/>
        <v>34.369999999999997</v>
      </c>
      <c r="AH385" s="83">
        <f t="shared" si="12"/>
        <v>27.48</v>
      </c>
      <c r="AI385" s="83">
        <f t="shared" si="12"/>
        <v>27.71</v>
      </c>
      <c r="AJ385" s="83">
        <f t="shared" si="12"/>
        <v>40.03</v>
      </c>
      <c r="AK385" s="83">
        <f t="shared" si="12"/>
        <v>2.98</v>
      </c>
      <c r="AL385" s="83">
        <f t="shared" si="12"/>
        <v>3.21</v>
      </c>
      <c r="AM385" s="83">
        <f t="shared" si="12"/>
        <v>2.99</v>
      </c>
      <c r="AN385" s="83">
        <f t="shared" si="12"/>
        <v>5.96</v>
      </c>
      <c r="AO385" s="83">
        <f t="shared" si="12"/>
        <v>0.05</v>
      </c>
      <c r="AP385" s="83">
        <f t="shared" si="12"/>
        <v>6.98</v>
      </c>
      <c r="AQ385" s="83">
        <f t="shared" si="12"/>
        <v>5.72</v>
      </c>
      <c r="AR385" s="83">
        <f t="shared" si="12"/>
        <v>1.07</v>
      </c>
      <c r="AS385" s="83">
        <f t="shared" si="12"/>
        <v>53.15</v>
      </c>
      <c r="AT385" s="83">
        <f t="shared" si="12"/>
        <v>88.3</v>
      </c>
      <c r="AU385" s="83">
        <f t="shared" si="12"/>
        <v>1.07</v>
      </c>
      <c r="AV385" s="83">
        <f t="shared" si="12"/>
        <v>0.06</v>
      </c>
      <c r="AW385" s="83">
        <f t="shared" si="12"/>
        <v>13.86</v>
      </c>
      <c r="AX385" s="83">
        <f t="shared" si="12"/>
        <v>12.82</v>
      </c>
      <c r="AY385" s="83">
        <f t="shared" si="12"/>
        <v>13.73</v>
      </c>
      <c r="AZ385" s="83">
        <f t="shared" si="12"/>
        <v>0.94</v>
      </c>
      <c r="BA385" s="83">
        <f t="shared" si="12"/>
        <v>1.5</v>
      </c>
      <c r="BB385" s="83">
        <f t="shared" si="12"/>
        <v>2.27</v>
      </c>
      <c r="BC385" s="83">
        <f t="shared" si="12"/>
        <v>8.7200000000000006</v>
      </c>
      <c r="BD385" s="83">
        <f t="shared" si="12"/>
        <v>3</v>
      </c>
      <c r="BE385" s="83">
        <f t="shared" si="12"/>
        <v>32.659999999999997</v>
      </c>
      <c r="BF385" s="83">
        <f t="shared" si="12"/>
        <v>5.94</v>
      </c>
      <c r="BG385" s="83">
        <f t="shared" si="12"/>
        <v>9.2799999999999994</v>
      </c>
    </row>
    <row r="403" spans="4:6" x14ac:dyDescent="0.25">
      <c r="D403" s="85"/>
      <c r="E403" s="85"/>
      <c r="F403" s="85"/>
    </row>
    <row r="419" spans="4:9" x14ac:dyDescent="0.25">
      <c r="D419" s="85"/>
      <c r="E419" s="85"/>
      <c r="F419" s="85"/>
      <c r="G419" s="85"/>
      <c r="H419" s="85"/>
      <c r="I419" s="85"/>
    </row>
    <row r="435" spans="4:6" x14ac:dyDescent="0.25">
      <c r="D435" s="85"/>
      <c r="E435" s="85"/>
      <c r="F435" s="85"/>
    </row>
    <row r="451" spans="11:14" x14ac:dyDescent="0.25">
      <c r="K451" s="85"/>
      <c r="L451" s="85"/>
      <c r="M451" s="85"/>
      <c r="N451" s="85"/>
    </row>
    <row r="467" spans="4:6" x14ac:dyDescent="0.25">
      <c r="D467" s="85"/>
      <c r="E467" s="85"/>
      <c r="F467" s="85"/>
    </row>
  </sheetData>
  <mergeCells count="19">
    <mergeCell ref="D467:F467"/>
    <mergeCell ref="BA371:BC371"/>
    <mergeCell ref="BD371:BG371"/>
    <mergeCell ref="D403:F403"/>
    <mergeCell ref="D419:I419"/>
    <mergeCell ref="D435:F435"/>
    <mergeCell ref="K451:N451"/>
    <mergeCell ref="AK371:AL371"/>
    <mergeCell ref="AM371:AN371"/>
    <mergeCell ref="AP371:AQ371"/>
    <mergeCell ref="AS371:AT371"/>
    <mergeCell ref="AU371:AV371"/>
    <mergeCell ref="AW371:AZ371"/>
    <mergeCell ref="D371:J371"/>
    <mergeCell ref="K371:N371"/>
    <mergeCell ref="O371:T371"/>
    <mergeCell ref="U371:Z371"/>
    <mergeCell ref="AA371:AE371"/>
    <mergeCell ref="AF371:AJ371"/>
  </mergeCells>
  <conditionalFormatting sqref="J388:M390 I387:R387 R388:R400">
    <cfRule type="cellIs" dxfId="30" priority="6" operator="equal">
      <formula>0</formula>
    </cfRule>
  </conditionalFormatting>
  <conditionalFormatting sqref="D388:E388 G388:H388 H389:H400">
    <cfRule type="cellIs" dxfId="29" priority="5" operator="equal">
      <formula>0</formula>
    </cfRule>
  </conditionalFormatting>
  <conditionalFormatting sqref="F388">
    <cfRule type="cellIs" dxfId="28" priority="4" operator="equal">
      <formula>0</formula>
    </cfRule>
  </conditionalFormatting>
  <conditionalFormatting sqref="G389:G400">
    <cfRule type="cellIs" dxfId="27" priority="3" operator="equal">
      <formula>0</formula>
    </cfRule>
  </conditionalFormatting>
  <conditionalFormatting sqref="D389:F389">
    <cfRule type="cellIs" dxfId="26" priority="2" operator="equal">
      <formula>0</formula>
    </cfRule>
  </conditionalFormatting>
  <conditionalFormatting sqref="D390:F390">
    <cfRule type="cellIs" dxfId="25" priority="1" operator="equal">
      <formula>0</formula>
    </cfRule>
  </conditionalFormatting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AF0EB-CBEE-4EE1-ACF5-A8EEE7FD0CAD}">
  <sheetPr codeName="Sheet5"/>
  <dimension ref="A1:BO467"/>
  <sheetViews>
    <sheetView topLeftCell="K139" zoomScale="70" zoomScaleNormal="70" workbookViewId="0">
      <selection activeCell="AE53" sqref="AE53"/>
    </sheetView>
  </sheetViews>
  <sheetFormatPr defaultRowHeight="15" x14ac:dyDescent="0.25"/>
  <cols>
    <col min="1" max="1" width="13" customWidth="1"/>
    <col min="2" max="2" width="10.7109375" customWidth="1"/>
    <col min="60" max="60" width="11.85546875" customWidth="1"/>
  </cols>
  <sheetData>
    <row r="1" spans="1:67" x14ac:dyDescent="0.25">
      <c r="A1" t="s">
        <v>0</v>
      </c>
    </row>
    <row r="2" spans="1:67" x14ac:dyDescent="0.25">
      <c r="D2" t="s">
        <v>1</v>
      </c>
      <c r="K2" t="s">
        <v>2</v>
      </c>
      <c r="O2" t="s">
        <v>3</v>
      </c>
      <c r="U2" t="s">
        <v>4</v>
      </c>
      <c r="AA2" t="s">
        <v>5</v>
      </c>
      <c r="AF2" t="s">
        <v>6</v>
      </c>
      <c r="AK2" t="s">
        <v>7</v>
      </c>
      <c r="AM2" t="s">
        <v>8</v>
      </c>
      <c r="AO2" t="s">
        <v>9</v>
      </c>
      <c r="AP2" t="s">
        <v>10</v>
      </c>
      <c r="AR2" t="s">
        <v>11</v>
      </c>
      <c r="AS2" t="s">
        <v>12</v>
      </c>
      <c r="AU2" t="s">
        <v>13</v>
      </c>
      <c r="AW2" t="s">
        <v>14</v>
      </c>
      <c r="BA2" t="s">
        <v>15</v>
      </c>
      <c r="BD2" t="s">
        <v>16</v>
      </c>
      <c r="BO2" t="s">
        <v>17</v>
      </c>
    </row>
    <row r="3" spans="1:67" x14ac:dyDescent="0.25">
      <c r="A3" t="s">
        <v>18</v>
      </c>
      <c r="B3" t="s">
        <v>63</v>
      </c>
      <c r="C3" t="s">
        <v>64</v>
      </c>
      <c r="D3" t="s">
        <v>19</v>
      </c>
      <c r="E3" t="s">
        <v>20</v>
      </c>
      <c r="F3" t="s">
        <v>21</v>
      </c>
      <c r="G3" t="s">
        <v>22</v>
      </c>
      <c r="H3" t="s">
        <v>23</v>
      </c>
      <c r="I3" t="s">
        <v>24</v>
      </c>
      <c r="J3" t="s">
        <v>25</v>
      </c>
      <c r="K3" t="s">
        <v>26</v>
      </c>
      <c r="L3" t="s">
        <v>27</v>
      </c>
      <c r="M3" t="s">
        <v>28</v>
      </c>
      <c r="N3" t="s">
        <v>29</v>
      </c>
      <c r="O3" t="s">
        <v>30</v>
      </c>
      <c r="P3" t="s">
        <v>31</v>
      </c>
      <c r="Q3" t="s">
        <v>32</v>
      </c>
      <c r="R3" t="s">
        <v>33</v>
      </c>
      <c r="S3" t="s">
        <v>34</v>
      </c>
      <c r="T3" t="s">
        <v>35</v>
      </c>
      <c r="U3" t="s">
        <v>19</v>
      </c>
      <c r="V3" t="s">
        <v>36</v>
      </c>
      <c r="W3" t="s">
        <v>22</v>
      </c>
      <c r="X3" t="s">
        <v>23</v>
      </c>
      <c r="Y3" t="s">
        <v>25</v>
      </c>
      <c r="Z3" t="s">
        <v>24</v>
      </c>
      <c r="AA3" t="s">
        <v>19</v>
      </c>
      <c r="AB3" t="s">
        <v>20</v>
      </c>
      <c r="AC3" t="s">
        <v>22</v>
      </c>
      <c r="AD3" t="s">
        <v>23</v>
      </c>
      <c r="AE3" t="s">
        <v>25</v>
      </c>
      <c r="AF3" t="s">
        <v>19</v>
      </c>
      <c r="AG3" t="s">
        <v>20</v>
      </c>
      <c r="AH3" t="s">
        <v>22</v>
      </c>
      <c r="AI3" t="s">
        <v>23</v>
      </c>
      <c r="AJ3" t="s">
        <v>25</v>
      </c>
      <c r="AK3" t="s">
        <v>19</v>
      </c>
      <c r="AL3" t="s">
        <v>25</v>
      </c>
      <c r="AM3" t="s">
        <v>19</v>
      </c>
      <c r="AN3" t="s">
        <v>25</v>
      </c>
      <c r="AO3" t="s">
        <v>37</v>
      </c>
      <c r="AP3" t="s">
        <v>19</v>
      </c>
      <c r="AQ3" t="s">
        <v>25</v>
      </c>
      <c r="AS3" t="s">
        <v>19</v>
      </c>
      <c r="AT3" t="s">
        <v>23</v>
      </c>
      <c r="AU3" t="s">
        <v>19</v>
      </c>
      <c r="AV3" t="s">
        <v>23</v>
      </c>
      <c r="AW3" t="s">
        <v>19</v>
      </c>
      <c r="AX3" t="s">
        <v>25</v>
      </c>
      <c r="AY3" t="s">
        <v>23</v>
      </c>
      <c r="AZ3" t="s">
        <v>38</v>
      </c>
      <c r="BA3" t="s">
        <v>39</v>
      </c>
      <c r="BB3" t="s">
        <v>40</v>
      </c>
      <c r="BC3" t="s">
        <v>41</v>
      </c>
      <c r="BD3" t="s">
        <v>2</v>
      </c>
      <c r="BE3" t="s">
        <v>42</v>
      </c>
      <c r="BF3" t="s">
        <v>43</v>
      </c>
      <c r="BG3" t="s">
        <v>44</v>
      </c>
      <c r="BH3" t="s">
        <v>18</v>
      </c>
      <c r="BO3" t="s">
        <v>45</v>
      </c>
    </row>
    <row r="4" spans="1:67" x14ac:dyDescent="0.25">
      <c r="A4" s="1">
        <v>44562</v>
      </c>
      <c r="B4" t="s">
        <v>65</v>
      </c>
      <c r="C4">
        <v>0</v>
      </c>
      <c r="D4">
        <v>6.23</v>
      </c>
      <c r="E4">
        <v>5.18</v>
      </c>
      <c r="F4">
        <v>5.16</v>
      </c>
      <c r="G4">
        <v>5.24</v>
      </c>
      <c r="H4">
        <v>5.28</v>
      </c>
      <c r="I4">
        <v>6.87</v>
      </c>
      <c r="J4">
        <v>7.56</v>
      </c>
      <c r="K4">
        <v>1.55</v>
      </c>
      <c r="L4">
        <v>1.76</v>
      </c>
      <c r="M4">
        <v>1.91</v>
      </c>
      <c r="N4">
        <v>1.88</v>
      </c>
      <c r="O4">
        <v>62</v>
      </c>
      <c r="P4">
        <v>55</v>
      </c>
      <c r="Q4">
        <v>23</v>
      </c>
      <c r="R4">
        <v>3</v>
      </c>
      <c r="S4">
        <v>1</v>
      </c>
      <c r="T4">
        <v>0</v>
      </c>
      <c r="U4">
        <v>0.48599999999999999</v>
      </c>
      <c r="V4">
        <v>0.38700000000000001</v>
      </c>
      <c r="W4">
        <v>1.37</v>
      </c>
      <c r="X4">
        <v>0.22800000000000001</v>
      </c>
      <c r="Y4">
        <v>0.81399999999999995</v>
      </c>
      <c r="Z4">
        <v>0.70299999999999996</v>
      </c>
      <c r="AA4">
        <v>13.1</v>
      </c>
      <c r="AB4">
        <v>33.5</v>
      </c>
      <c r="AC4">
        <v>27</v>
      </c>
      <c r="AD4">
        <v>28.1</v>
      </c>
      <c r="AE4">
        <v>38.700000000000003</v>
      </c>
      <c r="AF4">
        <v>26.2</v>
      </c>
      <c r="AG4">
        <v>67</v>
      </c>
      <c r="AH4">
        <v>54</v>
      </c>
      <c r="AI4">
        <v>56.2</v>
      </c>
      <c r="AJ4">
        <v>77.400000000000006</v>
      </c>
      <c r="AK4">
        <v>3.45</v>
      </c>
      <c r="AL4">
        <v>3.17</v>
      </c>
      <c r="AM4">
        <v>3</v>
      </c>
      <c r="AN4">
        <v>5.9</v>
      </c>
      <c r="AO4">
        <v>4.2000000000000003E-2</v>
      </c>
      <c r="AP4">
        <v>5.8</v>
      </c>
      <c r="AQ4">
        <v>6</v>
      </c>
      <c r="AR4">
        <v>1.4469516666666669</v>
      </c>
      <c r="AS4">
        <v>50.2</v>
      </c>
      <c r="AT4">
        <v>87.6</v>
      </c>
      <c r="AU4">
        <v>0.29909999999999998</v>
      </c>
      <c r="AV4">
        <v>5.8900000000000001E-2</v>
      </c>
      <c r="AW4">
        <v>13.08</v>
      </c>
      <c r="AX4">
        <v>12</v>
      </c>
      <c r="AY4">
        <v>13.03</v>
      </c>
      <c r="AZ4">
        <v>1.03</v>
      </c>
      <c r="BA4">
        <v>0</v>
      </c>
      <c r="BB4">
        <v>0</v>
      </c>
      <c r="BC4">
        <v>0</v>
      </c>
      <c r="BD4">
        <v>3.3569516666666668</v>
      </c>
      <c r="BE4">
        <v>30.12</v>
      </c>
      <c r="BF4">
        <v>5.2</v>
      </c>
      <c r="BG4">
        <v>11.6</v>
      </c>
      <c r="BH4" s="1">
        <v>44562</v>
      </c>
      <c r="BO4" t="s">
        <v>46</v>
      </c>
    </row>
    <row r="5" spans="1:67" x14ac:dyDescent="0.25">
      <c r="A5" s="1">
        <v>44563</v>
      </c>
      <c r="B5" t="s">
        <v>65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 t="s">
        <v>66</v>
      </c>
      <c r="AL5" t="s">
        <v>66</v>
      </c>
      <c r="AM5">
        <v>0</v>
      </c>
      <c r="AN5">
        <v>0</v>
      </c>
      <c r="AO5">
        <v>0</v>
      </c>
      <c r="AP5">
        <v>0</v>
      </c>
      <c r="AQ5">
        <v>0</v>
      </c>
      <c r="AR5">
        <v>1.4293147540983608</v>
      </c>
      <c r="AS5">
        <v>0</v>
      </c>
      <c r="AT5">
        <v>0</v>
      </c>
      <c r="AU5">
        <v>0</v>
      </c>
      <c r="AV5">
        <v>0</v>
      </c>
      <c r="AW5">
        <v>13.28</v>
      </c>
      <c r="AX5">
        <v>12.2</v>
      </c>
      <c r="AY5">
        <v>13.26</v>
      </c>
      <c r="AZ5">
        <v>1.06</v>
      </c>
      <c r="BA5">
        <v>1.3149999999999999</v>
      </c>
      <c r="BB5">
        <v>1.75</v>
      </c>
      <c r="BC5">
        <v>8.4049999999999994</v>
      </c>
      <c r="BD5">
        <v>3.2993147540983609</v>
      </c>
      <c r="BE5">
        <v>0</v>
      </c>
      <c r="BF5">
        <v>5.2</v>
      </c>
      <c r="BG5">
        <v>11.8</v>
      </c>
      <c r="BH5" s="1">
        <v>44563</v>
      </c>
    </row>
    <row r="6" spans="1:67" x14ac:dyDescent="0.25">
      <c r="A6" s="1">
        <v>44564</v>
      </c>
      <c r="B6" t="s">
        <v>65</v>
      </c>
      <c r="C6">
        <v>0</v>
      </c>
      <c r="D6">
        <v>6.18</v>
      </c>
      <c r="E6">
        <v>5.16</v>
      </c>
      <c r="F6">
        <v>5.12</v>
      </c>
      <c r="G6">
        <v>5.2</v>
      </c>
      <c r="H6">
        <v>5.25</v>
      </c>
      <c r="I6">
        <v>7.14</v>
      </c>
      <c r="J6">
        <v>7.1</v>
      </c>
      <c r="K6">
        <v>1.57</v>
      </c>
      <c r="L6">
        <v>1.86</v>
      </c>
      <c r="M6">
        <v>1.91</v>
      </c>
      <c r="N6">
        <v>1.84</v>
      </c>
      <c r="O6">
        <v>59</v>
      </c>
      <c r="P6">
        <v>51</v>
      </c>
      <c r="Q6">
        <v>22</v>
      </c>
      <c r="R6">
        <v>1</v>
      </c>
      <c r="S6">
        <v>0</v>
      </c>
      <c r="T6">
        <v>0</v>
      </c>
      <c r="U6">
        <v>0.41899999999999998</v>
      </c>
      <c r="V6">
        <v>0.36899999999999999</v>
      </c>
      <c r="W6">
        <v>1.44</v>
      </c>
      <c r="X6">
        <v>0.19900000000000001</v>
      </c>
      <c r="Y6">
        <v>0.746</v>
      </c>
      <c r="Z6">
        <v>0.60199999999999998</v>
      </c>
      <c r="AA6">
        <v>13.7</v>
      </c>
      <c r="AB6">
        <v>34.700000000000003</v>
      </c>
      <c r="AC6">
        <v>27.2</v>
      </c>
      <c r="AD6">
        <v>28.2</v>
      </c>
      <c r="AE6">
        <v>38.6</v>
      </c>
      <c r="AF6">
        <v>27.4</v>
      </c>
      <c r="AG6">
        <v>69.400000000000006</v>
      </c>
      <c r="AH6">
        <v>54.4</v>
      </c>
      <c r="AI6">
        <v>56.4</v>
      </c>
      <c r="AJ6">
        <v>77.2</v>
      </c>
      <c r="AK6">
        <v>3.45</v>
      </c>
      <c r="AL6">
        <v>3.23</v>
      </c>
      <c r="AM6">
        <v>2.9</v>
      </c>
      <c r="AN6">
        <v>6</v>
      </c>
      <c r="AO6">
        <v>4.5999999999999999E-2</v>
      </c>
      <c r="AP6">
        <v>6.2</v>
      </c>
      <c r="AQ6">
        <v>7.1</v>
      </c>
      <c r="AR6">
        <v>1.4267414860681114</v>
      </c>
      <c r="AS6">
        <v>50</v>
      </c>
      <c r="AT6">
        <v>88.1</v>
      </c>
      <c r="AU6">
        <v>0.3004</v>
      </c>
      <c r="AV6">
        <v>4.8599999999999997E-2</v>
      </c>
      <c r="AW6">
        <v>13.96</v>
      </c>
      <c r="AX6">
        <v>12.92</v>
      </c>
      <c r="AY6">
        <v>13.98</v>
      </c>
      <c r="AZ6">
        <v>0</v>
      </c>
      <c r="BA6">
        <v>1.4019999999999999</v>
      </c>
      <c r="BB6">
        <v>1.8540000000000001</v>
      </c>
      <c r="BC6">
        <v>8.766</v>
      </c>
      <c r="BD6">
        <v>3.2767414860681114</v>
      </c>
      <c r="BE6">
        <v>30.09</v>
      </c>
      <c r="BF6">
        <v>5.2</v>
      </c>
      <c r="BG6">
        <v>11.8</v>
      </c>
      <c r="BH6" s="1">
        <v>44564</v>
      </c>
    </row>
    <row r="7" spans="1:67" x14ac:dyDescent="0.25">
      <c r="A7" s="1">
        <v>44565</v>
      </c>
      <c r="B7" t="s">
        <v>65</v>
      </c>
      <c r="C7">
        <v>0</v>
      </c>
      <c r="D7">
        <v>6.12</v>
      </c>
      <c r="E7">
        <v>5.0999999999999996</v>
      </c>
      <c r="F7">
        <v>5.07</v>
      </c>
      <c r="G7">
        <v>5.17</v>
      </c>
      <c r="H7">
        <v>5.21</v>
      </c>
      <c r="I7">
        <v>6.49</v>
      </c>
      <c r="J7">
        <v>6.62</v>
      </c>
      <c r="K7">
        <v>1.45</v>
      </c>
      <c r="L7">
        <v>1.72</v>
      </c>
      <c r="M7">
        <v>1.88</v>
      </c>
      <c r="N7">
        <v>1.83</v>
      </c>
      <c r="O7">
        <v>61</v>
      </c>
      <c r="P7">
        <v>52</v>
      </c>
      <c r="Q7">
        <v>18</v>
      </c>
      <c r="R7">
        <v>3</v>
      </c>
      <c r="S7">
        <v>0</v>
      </c>
      <c r="T7">
        <v>0</v>
      </c>
      <c r="U7">
        <v>0.47399999999999998</v>
      </c>
      <c r="V7">
        <v>0.36299999999999999</v>
      </c>
      <c r="W7">
        <v>1.31</v>
      </c>
      <c r="X7">
        <v>0.24099999999999999</v>
      </c>
      <c r="Y7">
        <v>0.77600000000000002</v>
      </c>
      <c r="Z7">
        <v>0.58899999999999997</v>
      </c>
      <c r="AA7">
        <v>14.4</v>
      </c>
      <c r="AB7">
        <v>35.1</v>
      </c>
      <c r="AC7">
        <v>27.1</v>
      </c>
      <c r="AD7">
        <v>28</v>
      </c>
      <c r="AE7">
        <v>34.200000000000003</v>
      </c>
      <c r="AF7">
        <v>28.8</v>
      </c>
      <c r="AG7">
        <v>70.2</v>
      </c>
      <c r="AH7">
        <v>54.2</v>
      </c>
      <c r="AI7">
        <v>56</v>
      </c>
      <c r="AJ7">
        <v>68.400000000000006</v>
      </c>
      <c r="AK7">
        <v>3.4400000000000004</v>
      </c>
      <c r="AL7">
        <v>3.36</v>
      </c>
      <c r="AM7">
        <v>3.1</v>
      </c>
      <c r="AN7">
        <v>5.8</v>
      </c>
      <c r="AO7">
        <v>0.17399999999999999</v>
      </c>
      <c r="AP7">
        <v>6.8</v>
      </c>
      <c r="AQ7">
        <v>6.6</v>
      </c>
      <c r="AR7">
        <v>1.3813928012519567</v>
      </c>
      <c r="AS7">
        <v>48.9</v>
      </c>
      <c r="AT7">
        <v>85.8</v>
      </c>
      <c r="AU7">
        <v>0.31</v>
      </c>
      <c r="AV7">
        <v>6.6500000000000004E-2</v>
      </c>
      <c r="AW7">
        <v>13.81</v>
      </c>
      <c r="AX7">
        <v>12.78</v>
      </c>
      <c r="AY7">
        <v>13.83</v>
      </c>
      <c r="AZ7">
        <v>1.05</v>
      </c>
      <c r="BA7">
        <v>1.3680000000000001</v>
      </c>
      <c r="BB7">
        <v>2.2829999999999999</v>
      </c>
      <c r="BC7">
        <v>8.5229999999999997</v>
      </c>
      <c r="BD7">
        <v>3.2113928012519568</v>
      </c>
      <c r="BE7">
        <v>30.67</v>
      </c>
      <c r="BF7">
        <v>5.2</v>
      </c>
      <c r="BG7">
        <v>11.8</v>
      </c>
      <c r="BH7" s="1">
        <v>44565</v>
      </c>
      <c r="BO7" t="s">
        <v>47</v>
      </c>
    </row>
    <row r="8" spans="1:67" x14ac:dyDescent="0.25">
      <c r="A8" s="1">
        <v>44566</v>
      </c>
      <c r="B8" t="s">
        <v>65</v>
      </c>
      <c r="C8">
        <v>0</v>
      </c>
      <c r="D8">
        <v>6.27</v>
      </c>
      <c r="E8">
        <v>5.14</v>
      </c>
      <c r="F8">
        <v>5.19</v>
      </c>
      <c r="G8">
        <v>5.24</v>
      </c>
      <c r="H8">
        <v>5.25</v>
      </c>
      <c r="I8">
        <v>6.37</v>
      </c>
      <c r="J8">
        <v>6.22</v>
      </c>
      <c r="K8">
        <v>1.6</v>
      </c>
      <c r="L8">
        <v>1.91</v>
      </c>
      <c r="M8">
        <v>1.93</v>
      </c>
      <c r="N8">
        <v>2</v>
      </c>
      <c r="O8">
        <v>62</v>
      </c>
      <c r="P8">
        <v>53</v>
      </c>
      <c r="Q8">
        <v>40</v>
      </c>
      <c r="R8">
        <v>4</v>
      </c>
      <c r="S8">
        <v>1</v>
      </c>
      <c r="T8">
        <v>0</v>
      </c>
      <c r="U8">
        <v>0.45800000000000002</v>
      </c>
      <c r="V8">
        <v>0.32400000000000001</v>
      </c>
      <c r="W8">
        <v>1.63</v>
      </c>
      <c r="X8">
        <v>0.29099999999999998</v>
      </c>
      <c r="Y8">
        <v>0.49099999999999999</v>
      </c>
      <c r="Z8">
        <v>0.33600000000000002</v>
      </c>
      <c r="AA8">
        <v>14.4</v>
      </c>
      <c r="AB8">
        <v>34.9</v>
      </c>
      <c r="AC8">
        <v>27.4</v>
      </c>
      <c r="AD8">
        <v>29.1</v>
      </c>
      <c r="AE8">
        <v>31.2</v>
      </c>
      <c r="AF8">
        <v>28.8</v>
      </c>
      <c r="AG8">
        <v>69.8</v>
      </c>
      <c r="AH8">
        <v>54.8</v>
      </c>
      <c r="AI8">
        <v>58.2</v>
      </c>
      <c r="AJ8">
        <v>62.4</v>
      </c>
      <c r="AK8">
        <v>3.41</v>
      </c>
      <c r="AL8">
        <v>3.35</v>
      </c>
      <c r="AM8">
        <v>3</v>
      </c>
      <c r="AN8">
        <v>5.7</v>
      </c>
      <c r="AO8">
        <v>0.10299999999999999</v>
      </c>
      <c r="AP8">
        <v>3</v>
      </c>
      <c r="AQ8">
        <v>6.1</v>
      </c>
      <c r="AR8">
        <v>1.4433970925784234</v>
      </c>
      <c r="AS8">
        <v>46.6</v>
      </c>
      <c r="AT8">
        <v>85.3</v>
      </c>
      <c r="AU8">
        <v>0.33100000000000002</v>
      </c>
      <c r="AV8">
        <v>6.9099999999999995E-2</v>
      </c>
      <c r="AW8">
        <v>14.05</v>
      </c>
      <c r="AX8">
        <v>13.07</v>
      </c>
      <c r="AY8">
        <v>14.13</v>
      </c>
      <c r="AZ8">
        <v>1.06</v>
      </c>
      <c r="BA8">
        <v>1.345</v>
      </c>
      <c r="BB8">
        <v>2.4649999999999999</v>
      </c>
      <c r="BC8">
        <v>8.8190000000000008</v>
      </c>
      <c r="BD8">
        <v>3.3033970925784235</v>
      </c>
      <c r="BE8">
        <v>32.119999999999997</v>
      </c>
      <c r="BF8">
        <v>5.2</v>
      </c>
      <c r="BG8">
        <v>12</v>
      </c>
      <c r="BH8" s="1">
        <v>44566</v>
      </c>
      <c r="BO8" t="s">
        <v>48</v>
      </c>
    </row>
    <row r="9" spans="1:67" x14ac:dyDescent="0.25">
      <c r="A9" s="1">
        <v>44567</v>
      </c>
      <c r="B9" t="s">
        <v>65</v>
      </c>
      <c r="C9">
        <v>0</v>
      </c>
      <c r="D9">
        <v>6.2</v>
      </c>
      <c r="E9">
        <v>5.15</v>
      </c>
      <c r="F9">
        <v>5.18</v>
      </c>
      <c r="G9">
        <v>5.25</v>
      </c>
      <c r="H9">
        <v>5.28</v>
      </c>
      <c r="I9">
        <v>6.79</v>
      </c>
      <c r="J9">
        <v>7</v>
      </c>
      <c r="K9">
        <v>1.48</v>
      </c>
      <c r="L9">
        <v>1.62</v>
      </c>
      <c r="M9">
        <v>1.77</v>
      </c>
      <c r="N9">
        <v>1.75</v>
      </c>
      <c r="O9">
        <v>69</v>
      </c>
      <c r="P9">
        <v>58</v>
      </c>
      <c r="Q9">
        <v>26</v>
      </c>
      <c r="R9">
        <v>5</v>
      </c>
      <c r="S9">
        <v>2</v>
      </c>
      <c r="T9">
        <v>0</v>
      </c>
      <c r="U9">
        <v>0.54</v>
      </c>
      <c r="V9">
        <v>0.32600000000000001</v>
      </c>
      <c r="W9">
        <v>1.87</v>
      </c>
      <c r="X9">
        <v>0.29799999999999999</v>
      </c>
      <c r="Y9">
        <v>0.99099999999999999</v>
      </c>
      <c r="Z9">
        <v>0.71099999999999997</v>
      </c>
      <c r="AA9">
        <v>13</v>
      </c>
      <c r="AB9">
        <v>33.799999999999997</v>
      </c>
      <c r="AC9">
        <v>27</v>
      </c>
      <c r="AD9">
        <v>29.3</v>
      </c>
      <c r="AE9">
        <v>39.5</v>
      </c>
      <c r="AF9">
        <v>26</v>
      </c>
      <c r="AG9">
        <v>67.599999999999994</v>
      </c>
      <c r="AH9">
        <v>54</v>
      </c>
      <c r="AI9">
        <v>58.6</v>
      </c>
      <c r="AJ9">
        <v>79</v>
      </c>
      <c r="AK9">
        <v>3.44</v>
      </c>
      <c r="AL9">
        <v>3.29</v>
      </c>
      <c r="AM9">
        <v>3</v>
      </c>
      <c r="AN9">
        <v>5.8</v>
      </c>
      <c r="AO9">
        <v>0.17299999999999999</v>
      </c>
      <c r="AP9">
        <v>6.3</v>
      </c>
      <c r="AQ9">
        <v>5.9</v>
      </c>
      <c r="AR9">
        <v>1.4193412112259971</v>
      </c>
      <c r="AS9">
        <v>45.9</v>
      </c>
      <c r="AT9">
        <v>84.3</v>
      </c>
      <c r="AU9">
        <v>0.33750000000000002</v>
      </c>
      <c r="AV9">
        <v>7.4099999999999999E-2</v>
      </c>
      <c r="AW9">
        <v>14.43</v>
      </c>
      <c r="AX9">
        <v>13.54</v>
      </c>
      <c r="AY9">
        <v>14.47</v>
      </c>
      <c r="AZ9">
        <v>0.93</v>
      </c>
      <c r="BA9">
        <v>1.377</v>
      </c>
      <c r="BB9">
        <v>2.427</v>
      </c>
      <c r="BC9">
        <v>9.0389999999999997</v>
      </c>
      <c r="BD9">
        <v>3.1793412112259971</v>
      </c>
      <c r="BE9">
        <v>30.63</v>
      </c>
      <c r="BF9">
        <v>5.2</v>
      </c>
      <c r="BG9">
        <v>12</v>
      </c>
      <c r="BH9" s="1">
        <v>44567</v>
      </c>
      <c r="BO9" t="s">
        <v>49</v>
      </c>
    </row>
    <row r="10" spans="1:67" x14ac:dyDescent="0.25">
      <c r="A10" s="1">
        <v>44568</v>
      </c>
      <c r="B10" t="s">
        <v>65</v>
      </c>
      <c r="C10">
        <v>0</v>
      </c>
      <c r="D10">
        <v>6.13</v>
      </c>
      <c r="E10">
        <v>5.17</v>
      </c>
      <c r="F10">
        <v>5.13</v>
      </c>
      <c r="G10">
        <v>5.24</v>
      </c>
      <c r="H10">
        <v>5.25</v>
      </c>
      <c r="I10">
        <v>6.25</v>
      </c>
      <c r="J10">
        <v>6.69</v>
      </c>
      <c r="K10">
        <v>1.58</v>
      </c>
      <c r="L10">
        <v>1.64</v>
      </c>
      <c r="M10">
        <v>2.0699999999999998</v>
      </c>
      <c r="N10">
        <v>1.85</v>
      </c>
      <c r="O10">
        <v>60</v>
      </c>
      <c r="P10">
        <v>51</v>
      </c>
      <c r="Q10">
        <v>45</v>
      </c>
      <c r="R10" s="86">
        <v>18</v>
      </c>
      <c r="S10">
        <v>2</v>
      </c>
      <c r="T10">
        <v>0</v>
      </c>
      <c r="U10">
        <v>0.53800000000000003</v>
      </c>
      <c r="V10">
        <v>0.314</v>
      </c>
      <c r="W10">
        <v>2.35</v>
      </c>
      <c r="X10">
        <v>0.77200000000000002</v>
      </c>
      <c r="Y10">
        <v>1.05</v>
      </c>
      <c r="Z10">
        <v>0.443</v>
      </c>
      <c r="AA10">
        <v>13.9</v>
      </c>
      <c r="AB10">
        <v>32.200000000000003</v>
      </c>
      <c r="AC10">
        <v>26.7</v>
      </c>
      <c r="AD10">
        <v>27.9</v>
      </c>
      <c r="AE10">
        <v>31.7</v>
      </c>
      <c r="AF10">
        <v>27.8</v>
      </c>
      <c r="AG10">
        <v>64.400000000000006</v>
      </c>
      <c r="AH10">
        <v>53.4</v>
      </c>
      <c r="AI10">
        <v>55.8</v>
      </c>
      <c r="AJ10">
        <v>63.4</v>
      </c>
      <c r="AK10">
        <v>2.9899999999999998</v>
      </c>
      <c r="AL10">
        <v>2.09</v>
      </c>
      <c r="AM10">
        <v>3.1</v>
      </c>
      <c r="AN10">
        <v>6</v>
      </c>
      <c r="AO10">
        <v>0.13800000000000001</v>
      </c>
      <c r="AP10">
        <v>6.6</v>
      </c>
      <c r="AQ10">
        <v>6.9</v>
      </c>
      <c r="AR10">
        <v>1.5088832406671961</v>
      </c>
      <c r="AS10">
        <v>48.4</v>
      </c>
      <c r="AT10">
        <v>85.4</v>
      </c>
      <c r="AU10">
        <v>0.31440000000000001</v>
      </c>
      <c r="AV10">
        <v>6.8400000000000002E-2</v>
      </c>
      <c r="AW10">
        <v>13.58</v>
      </c>
      <c r="AX10">
        <v>12.59</v>
      </c>
      <c r="AY10">
        <v>13.56</v>
      </c>
      <c r="AZ10">
        <v>0.97</v>
      </c>
      <c r="BA10">
        <v>1.375</v>
      </c>
      <c r="BB10">
        <v>2.2280000000000002</v>
      </c>
      <c r="BC10">
        <v>8.5359999999999996</v>
      </c>
      <c r="BD10">
        <v>3.4188832406671961</v>
      </c>
      <c r="BE10">
        <v>30.98</v>
      </c>
      <c r="BF10">
        <v>5</v>
      </c>
      <c r="BG10">
        <v>12.2</v>
      </c>
      <c r="BH10" s="1">
        <v>44568</v>
      </c>
    </row>
    <row r="11" spans="1:67" x14ac:dyDescent="0.25">
      <c r="A11" s="1">
        <v>44569</v>
      </c>
      <c r="B11" t="s">
        <v>65</v>
      </c>
      <c r="C11">
        <v>0</v>
      </c>
      <c r="D11">
        <v>5.77</v>
      </c>
      <c r="E11">
        <v>5.01</v>
      </c>
      <c r="F11">
        <v>5.08</v>
      </c>
      <c r="G11">
        <v>5.12</v>
      </c>
      <c r="H11">
        <v>5.14</v>
      </c>
      <c r="I11">
        <v>6.83</v>
      </c>
      <c r="J11">
        <v>7.38</v>
      </c>
      <c r="K11">
        <v>1.4</v>
      </c>
      <c r="L11">
        <v>1.56</v>
      </c>
      <c r="M11">
        <v>2.1</v>
      </c>
      <c r="N11">
        <v>1.93</v>
      </c>
      <c r="O11">
        <v>56</v>
      </c>
      <c r="P11">
        <v>48</v>
      </c>
      <c r="Q11">
        <v>33</v>
      </c>
      <c r="R11">
        <v>4</v>
      </c>
      <c r="S11">
        <v>0</v>
      </c>
      <c r="T11">
        <v>0</v>
      </c>
      <c r="U11">
        <v>0.65300000000000002</v>
      </c>
      <c r="V11">
        <v>0.33100000000000002</v>
      </c>
      <c r="W11">
        <v>1.96</v>
      </c>
      <c r="X11">
        <v>0.65300000000000002</v>
      </c>
      <c r="Y11">
        <v>1.29</v>
      </c>
      <c r="Z11">
        <v>1.0049999999999999</v>
      </c>
      <c r="AA11">
        <v>13.5</v>
      </c>
      <c r="AB11">
        <v>34.200000000000003</v>
      </c>
      <c r="AC11">
        <v>27.6</v>
      </c>
      <c r="AD11">
        <v>28</v>
      </c>
      <c r="AE11">
        <v>40.200000000000003</v>
      </c>
      <c r="AF11">
        <v>27</v>
      </c>
      <c r="AG11">
        <v>68.400000000000006</v>
      </c>
      <c r="AH11">
        <v>55.2</v>
      </c>
      <c r="AI11">
        <v>56</v>
      </c>
      <c r="AJ11">
        <v>80.400000000000006</v>
      </c>
      <c r="AK11">
        <v>2.83</v>
      </c>
      <c r="AL11">
        <v>2.89</v>
      </c>
      <c r="AM11">
        <v>3</v>
      </c>
      <c r="AN11">
        <v>5.9</v>
      </c>
      <c r="AO11">
        <v>0.11899999999999999</v>
      </c>
      <c r="AP11">
        <v>7.1</v>
      </c>
      <c r="AQ11">
        <v>5.9</v>
      </c>
      <c r="AR11">
        <v>1.4567374392220429</v>
      </c>
      <c r="AS11">
        <v>49.1</v>
      </c>
      <c r="AT11">
        <v>86.6</v>
      </c>
      <c r="AU11">
        <v>0.30809999999999998</v>
      </c>
      <c r="AV11">
        <v>6.5500000000000003E-2</v>
      </c>
      <c r="AW11">
        <v>13.09</v>
      </c>
      <c r="AX11">
        <v>12.34</v>
      </c>
      <c r="AY11">
        <v>13.28</v>
      </c>
      <c r="AZ11">
        <v>0.94</v>
      </c>
      <c r="BA11">
        <v>0</v>
      </c>
      <c r="BB11">
        <v>0</v>
      </c>
      <c r="BC11">
        <v>0</v>
      </c>
      <c r="BD11">
        <v>3.3667374392220428</v>
      </c>
      <c r="BE11">
        <v>30.98</v>
      </c>
      <c r="BF11">
        <v>5</v>
      </c>
      <c r="BG11">
        <v>13.5</v>
      </c>
      <c r="BH11" s="1">
        <v>44569</v>
      </c>
    </row>
    <row r="12" spans="1:67" x14ac:dyDescent="0.25">
      <c r="A12" s="1">
        <v>44570</v>
      </c>
      <c r="B12" t="s">
        <v>65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 t="s">
        <v>66</v>
      </c>
      <c r="AL12" t="s">
        <v>66</v>
      </c>
      <c r="AM12">
        <v>0</v>
      </c>
      <c r="AN12">
        <v>0</v>
      </c>
      <c r="AO12">
        <v>0</v>
      </c>
      <c r="AP12">
        <v>0</v>
      </c>
      <c r="AQ12">
        <v>0</v>
      </c>
      <c r="AR12" t="s">
        <v>66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 t="s">
        <v>66</v>
      </c>
      <c r="BE12">
        <v>0</v>
      </c>
      <c r="BF12">
        <v>0</v>
      </c>
      <c r="BG12">
        <v>0</v>
      </c>
      <c r="BH12" s="1">
        <v>44570</v>
      </c>
    </row>
    <row r="13" spans="1:67" x14ac:dyDescent="0.25">
      <c r="A13" s="1">
        <v>44571</v>
      </c>
      <c r="B13" t="s">
        <v>65</v>
      </c>
      <c r="C13">
        <v>0</v>
      </c>
      <c r="D13">
        <v>6.34</v>
      </c>
      <c r="E13">
        <v>5.14</v>
      </c>
      <c r="F13">
        <v>4.9800000000000004</v>
      </c>
      <c r="G13">
        <v>5.28</v>
      </c>
      <c r="H13">
        <v>5.23</v>
      </c>
      <c r="I13">
        <v>6.65</v>
      </c>
      <c r="J13">
        <v>6.89</v>
      </c>
      <c r="K13">
        <v>1.52</v>
      </c>
      <c r="L13">
        <v>1.78</v>
      </c>
      <c r="M13">
        <v>1.94</v>
      </c>
      <c r="N13">
        <v>1.88</v>
      </c>
      <c r="O13">
        <v>59</v>
      </c>
      <c r="P13">
        <v>51</v>
      </c>
      <c r="Q13">
        <v>29</v>
      </c>
      <c r="R13">
        <v>3</v>
      </c>
      <c r="S13">
        <v>1</v>
      </c>
      <c r="T13">
        <v>0</v>
      </c>
      <c r="U13">
        <v>0.51800000000000002</v>
      </c>
      <c r="V13">
        <v>0.29699999999999999</v>
      </c>
      <c r="W13">
        <v>1.92</v>
      </c>
      <c r="X13">
        <v>0.49199999999999999</v>
      </c>
      <c r="Y13">
        <v>0.69899999999999995</v>
      </c>
      <c r="Z13">
        <v>0.45700000000000002</v>
      </c>
      <c r="AA13">
        <v>12.7</v>
      </c>
      <c r="AB13">
        <v>34.9</v>
      </c>
      <c r="AC13">
        <v>26</v>
      </c>
      <c r="AD13">
        <v>28.1</v>
      </c>
      <c r="AE13">
        <v>36.4</v>
      </c>
      <c r="AF13">
        <v>25.4</v>
      </c>
      <c r="AG13">
        <v>69.8</v>
      </c>
      <c r="AH13">
        <v>52</v>
      </c>
      <c r="AI13">
        <v>56.2</v>
      </c>
      <c r="AJ13">
        <v>72.8</v>
      </c>
      <c r="AK13">
        <v>2.88</v>
      </c>
      <c r="AL13">
        <v>2.95</v>
      </c>
      <c r="AM13">
        <v>3</v>
      </c>
      <c r="AN13">
        <v>5.7</v>
      </c>
      <c r="AO13">
        <v>0.108</v>
      </c>
      <c r="AP13">
        <v>7.5</v>
      </c>
      <c r="AQ13">
        <v>5.9</v>
      </c>
      <c r="AR13">
        <v>1.3896219135802466</v>
      </c>
      <c r="AS13">
        <v>48.9</v>
      </c>
      <c r="AT13">
        <v>85.3</v>
      </c>
      <c r="AU13">
        <v>0.36830000000000002</v>
      </c>
      <c r="AV13">
        <v>6.8500000000000005E-2</v>
      </c>
      <c r="AW13">
        <v>13.88</v>
      </c>
      <c r="AX13">
        <v>12.96</v>
      </c>
      <c r="AY13">
        <v>13.93</v>
      </c>
      <c r="AZ13">
        <v>0.97</v>
      </c>
      <c r="BA13">
        <v>1.4790000000000001</v>
      </c>
      <c r="BB13">
        <v>1.8540000000000001</v>
      </c>
      <c r="BC13">
        <v>8.3919999999999995</v>
      </c>
      <c r="BD13">
        <v>3.2596219135802467</v>
      </c>
      <c r="BE13">
        <v>30.58</v>
      </c>
      <c r="BF13">
        <v>5</v>
      </c>
      <c r="BG13">
        <v>12</v>
      </c>
      <c r="BH13" s="1">
        <v>44571</v>
      </c>
    </row>
    <row r="14" spans="1:67" x14ac:dyDescent="0.25">
      <c r="A14" s="1">
        <v>44572</v>
      </c>
      <c r="B14" t="s">
        <v>65</v>
      </c>
      <c r="C14">
        <v>0</v>
      </c>
      <c r="D14">
        <v>6.29</v>
      </c>
      <c r="E14">
        <v>5.21</v>
      </c>
      <c r="F14">
        <v>5.2</v>
      </c>
      <c r="G14">
        <v>5.34</v>
      </c>
      <c r="H14">
        <v>5.3</v>
      </c>
      <c r="I14">
        <v>6.89</v>
      </c>
      <c r="J14">
        <v>7.02</v>
      </c>
      <c r="K14">
        <v>1.56</v>
      </c>
      <c r="L14">
        <v>1.77</v>
      </c>
      <c r="M14">
        <v>1.86</v>
      </c>
      <c r="N14">
        <v>1.81</v>
      </c>
      <c r="O14">
        <v>58</v>
      </c>
      <c r="P14">
        <v>50</v>
      </c>
      <c r="Q14">
        <v>39</v>
      </c>
      <c r="R14">
        <v>5</v>
      </c>
      <c r="S14">
        <v>2</v>
      </c>
      <c r="T14">
        <v>0</v>
      </c>
      <c r="U14">
        <v>0.503</v>
      </c>
      <c r="V14">
        <v>0.28699999999999998</v>
      </c>
      <c r="W14">
        <v>2.48</v>
      </c>
      <c r="X14">
        <v>0.5</v>
      </c>
      <c r="Y14">
        <v>1.61</v>
      </c>
      <c r="Z14">
        <v>1.21</v>
      </c>
      <c r="AA14">
        <v>12.4</v>
      </c>
      <c r="AB14">
        <v>33.4</v>
      </c>
      <c r="AC14">
        <v>21.6</v>
      </c>
      <c r="AD14">
        <v>25.9</v>
      </c>
      <c r="AE14">
        <v>36.700000000000003</v>
      </c>
      <c r="AF14">
        <v>24.8</v>
      </c>
      <c r="AG14">
        <v>66.8</v>
      </c>
      <c r="AH14">
        <v>42.2</v>
      </c>
      <c r="AI14">
        <v>51.8</v>
      </c>
      <c r="AJ14">
        <v>73.400000000000006</v>
      </c>
      <c r="AK14">
        <v>2.84</v>
      </c>
      <c r="AL14">
        <v>2.89</v>
      </c>
      <c r="AM14">
        <v>3</v>
      </c>
      <c r="AN14">
        <v>5.8</v>
      </c>
      <c r="AO14">
        <v>0.14099999999999999</v>
      </c>
      <c r="AP14">
        <v>6.5</v>
      </c>
      <c r="AQ14">
        <v>6.1</v>
      </c>
      <c r="AR14">
        <v>1.4875086505190314</v>
      </c>
      <c r="AS14">
        <v>48.7</v>
      </c>
      <c r="AT14">
        <v>85.1</v>
      </c>
      <c r="AU14">
        <v>0.36849999999999999</v>
      </c>
      <c r="AV14">
        <v>6.8699999999999997E-2</v>
      </c>
      <c r="AW14">
        <v>14.66</v>
      </c>
      <c r="AX14">
        <v>11.56</v>
      </c>
      <c r="AY14">
        <v>12.49</v>
      </c>
      <c r="AZ14">
        <v>0.93</v>
      </c>
      <c r="BA14">
        <v>1.4710000000000001</v>
      </c>
      <c r="BB14">
        <v>1.7589999999999999</v>
      </c>
      <c r="BC14">
        <v>7.9720000000000004</v>
      </c>
      <c r="BD14">
        <v>3.3775086505190313</v>
      </c>
      <c r="BE14">
        <v>29.83</v>
      </c>
      <c r="BF14">
        <v>5</v>
      </c>
      <c r="BG14">
        <v>13.9</v>
      </c>
      <c r="BH14" s="1">
        <v>44572</v>
      </c>
    </row>
    <row r="15" spans="1:67" x14ac:dyDescent="0.25">
      <c r="A15" s="1">
        <v>44573</v>
      </c>
      <c r="B15" t="s">
        <v>65</v>
      </c>
      <c r="C15">
        <v>0</v>
      </c>
      <c r="D15">
        <v>5.97</v>
      </c>
      <c r="E15">
        <v>5.09</v>
      </c>
      <c r="F15">
        <v>5.15</v>
      </c>
      <c r="G15">
        <v>5.36</v>
      </c>
      <c r="H15">
        <v>5.38</v>
      </c>
      <c r="I15">
        <v>7.02</v>
      </c>
      <c r="J15">
        <v>7.28</v>
      </c>
      <c r="K15">
        <v>1.6</v>
      </c>
      <c r="L15">
        <v>2.08</v>
      </c>
      <c r="M15">
        <v>2.0099999999999998</v>
      </c>
      <c r="N15">
        <v>1.97</v>
      </c>
      <c r="O15">
        <v>53</v>
      </c>
      <c r="P15">
        <v>45</v>
      </c>
      <c r="Q15">
        <v>79</v>
      </c>
      <c r="R15" s="86">
        <v>20</v>
      </c>
      <c r="S15">
        <v>12</v>
      </c>
      <c r="T15">
        <v>0</v>
      </c>
      <c r="U15">
        <v>0.68400000000000005</v>
      </c>
      <c r="V15">
        <v>0.28799999999999998</v>
      </c>
      <c r="W15">
        <v>4.42</v>
      </c>
      <c r="X15">
        <v>0.67500000000000004</v>
      </c>
      <c r="Y15">
        <v>0.86899999999999999</v>
      </c>
      <c r="Z15">
        <v>0.57099999999999995</v>
      </c>
      <c r="AA15">
        <v>13.1</v>
      </c>
      <c r="AB15">
        <v>31.3</v>
      </c>
      <c r="AC15">
        <v>25</v>
      </c>
      <c r="AD15">
        <v>27.8</v>
      </c>
      <c r="AE15">
        <v>39.200000000000003</v>
      </c>
      <c r="AF15">
        <v>26.2</v>
      </c>
      <c r="AG15">
        <v>62.6</v>
      </c>
      <c r="AH15">
        <v>50</v>
      </c>
      <c r="AI15">
        <v>55.6</v>
      </c>
      <c r="AJ15">
        <v>78.400000000000006</v>
      </c>
      <c r="AK15">
        <v>3.31</v>
      </c>
      <c r="AL15">
        <v>3.15</v>
      </c>
      <c r="AM15">
        <v>3.1</v>
      </c>
      <c r="AN15">
        <v>6</v>
      </c>
      <c r="AO15">
        <v>0.154</v>
      </c>
      <c r="AP15">
        <v>7.8</v>
      </c>
      <c r="AQ15">
        <v>5.7</v>
      </c>
      <c r="AR15">
        <v>1.0171229444009398</v>
      </c>
      <c r="AS15">
        <v>50.5</v>
      </c>
      <c r="AT15">
        <v>86</v>
      </c>
      <c r="AU15">
        <v>0.29649999999999999</v>
      </c>
      <c r="AV15">
        <v>6.54E-2</v>
      </c>
      <c r="AW15">
        <v>15.03</v>
      </c>
      <c r="AX15">
        <v>12.77</v>
      </c>
      <c r="AY15">
        <v>13.69</v>
      </c>
      <c r="AZ15">
        <v>0.92</v>
      </c>
      <c r="BA15">
        <v>1.458</v>
      </c>
      <c r="BB15">
        <v>1.88</v>
      </c>
      <c r="BC15">
        <v>8.3350000000000009</v>
      </c>
      <c r="BD15">
        <v>3.0571229444009398</v>
      </c>
      <c r="BE15">
        <v>30.75</v>
      </c>
      <c r="BF15">
        <v>5</v>
      </c>
      <c r="BG15">
        <v>13.9</v>
      </c>
      <c r="BH15" s="1">
        <v>44573</v>
      </c>
    </row>
    <row r="16" spans="1:67" x14ac:dyDescent="0.25">
      <c r="A16" s="1">
        <v>44574</v>
      </c>
      <c r="B16" t="s">
        <v>65</v>
      </c>
      <c r="C16">
        <v>0</v>
      </c>
      <c r="D16">
        <v>6.1</v>
      </c>
      <c r="E16">
        <v>5.07</v>
      </c>
      <c r="F16">
        <v>5.41</v>
      </c>
      <c r="G16">
        <v>5.15</v>
      </c>
      <c r="H16">
        <v>5.16</v>
      </c>
      <c r="I16">
        <v>6.59</v>
      </c>
      <c r="J16">
        <v>6.39</v>
      </c>
      <c r="K16">
        <v>1.61</v>
      </c>
      <c r="L16">
        <v>1.73</v>
      </c>
      <c r="M16">
        <v>2.19</v>
      </c>
      <c r="N16">
        <v>2.0499999999999998</v>
      </c>
      <c r="O16">
        <v>59</v>
      </c>
      <c r="P16">
        <v>50</v>
      </c>
      <c r="Q16">
        <v>29</v>
      </c>
      <c r="R16">
        <v>5</v>
      </c>
      <c r="S16">
        <v>0</v>
      </c>
      <c r="T16">
        <v>0</v>
      </c>
      <c r="U16">
        <v>0.48399999999999999</v>
      </c>
      <c r="V16">
        <v>0.28399999999999997</v>
      </c>
      <c r="W16">
        <v>1.26</v>
      </c>
      <c r="X16">
        <v>0.19900000000000001</v>
      </c>
      <c r="Y16">
        <v>0.46200000000000002</v>
      </c>
      <c r="Z16">
        <v>0.33700000000000002</v>
      </c>
      <c r="AA16">
        <v>13.2</v>
      </c>
      <c r="AB16">
        <v>32.200000000000003</v>
      </c>
      <c r="AC16">
        <v>26.4</v>
      </c>
      <c r="AD16">
        <v>28.3</v>
      </c>
      <c r="AE16">
        <v>34</v>
      </c>
      <c r="AF16">
        <v>26.4</v>
      </c>
      <c r="AG16">
        <v>64.400000000000006</v>
      </c>
      <c r="AH16">
        <v>52.8</v>
      </c>
      <c r="AI16">
        <v>56.6</v>
      </c>
      <c r="AJ16">
        <v>68</v>
      </c>
      <c r="AK16">
        <v>2.2999999999999998</v>
      </c>
      <c r="AL16">
        <v>2.6500000000000004</v>
      </c>
      <c r="AM16">
        <v>3</v>
      </c>
      <c r="AN16">
        <v>6</v>
      </c>
      <c r="AO16">
        <v>4.2999999999999997E-2</v>
      </c>
      <c r="AP16">
        <v>6.7</v>
      </c>
      <c r="AQ16">
        <v>5.8</v>
      </c>
      <c r="AR16">
        <v>0.69998697068403959</v>
      </c>
      <c r="AS16">
        <v>50.3</v>
      </c>
      <c r="AT16">
        <v>83.3</v>
      </c>
      <c r="AU16">
        <v>0.29770000000000002</v>
      </c>
      <c r="AV16">
        <v>7.9200000000000007E-2</v>
      </c>
      <c r="AW16">
        <v>12.4</v>
      </c>
      <c r="AX16">
        <v>12.28</v>
      </c>
      <c r="AY16">
        <v>12.28</v>
      </c>
      <c r="AZ16">
        <v>0</v>
      </c>
      <c r="BA16">
        <v>1.466</v>
      </c>
      <c r="BB16">
        <v>2.4580000000000002</v>
      </c>
      <c r="BC16">
        <v>8.2829999999999995</v>
      </c>
      <c r="BD16">
        <v>2.6899869706840396</v>
      </c>
      <c r="BE16">
        <v>30.04</v>
      </c>
      <c r="BF16">
        <v>5</v>
      </c>
      <c r="BG16">
        <v>13.9</v>
      </c>
      <c r="BH16" s="1">
        <v>44574</v>
      </c>
    </row>
    <row r="17" spans="1:60" x14ac:dyDescent="0.25">
      <c r="A17" s="1">
        <v>44575</v>
      </c>
      <c r="B17" t="s">
        <v>65</v>
      </c>
      <c r="C17">
        <v>0</v>
      </c>
      <c r="D17">
        <v>6.18</v>
      </c>
      <c r="E17">
        <v>5.17</v>
      </c>
      <c r="F17">
        <v>5.17</v>
      </c>
      <c r="G17">
        <v>5.34</v>
      </c>
      <c r="H17">
        <v>5.38</v>
      </c>
      <c r="I17">
        <v>6.74</v>
      </c>
      <c r="J17">
        <v>6.47</v>
      </c>
      <c r="K17">
        <v>1.57</v>
      </c>
      <c r="L17">
        <v>1.81</v>
      </c>
      <c r="M17">
        <v>1.98</v>
      </c>
      <c r="N17">
        <v>1.95</v>
      </c>
      <c r="O17">
        <v>57</v>
      </c>
      <c r="P17">
        <v>48</v>
      </c>
      <c r="Q17">
        <v>18</v>
      </c>
      <c r="R17">
        <v>1</v>
      </c>
      <c r="S17">
        <v>0</v>
      </c>
      <c r="T17">
        <v>0</v>
      </c>
      <c r="U17">
        <v>0.42899999999999999</v>
      </c>
      <c r="V17">
        <v>0.27500000000000002</v>
      </c>
      <c r="W17">
        <v>0.98599999999999999</v>
      </c>
      <c r="X17">
        <v>0.17399999999999999</v>
      </c>
      <c r="Y17">
        <v>0.82199999999999995</v>
      </c>
      <c r="Z17">
        <v>1.375</v>
      </c>
      <c r="AA17">
        <v>13.3</v>
      </c>
      <c r="AB17">
        <v>33.799999999999997</v>
      </c>
      <c r="AC17">
        <v>25.1</v>
      </c>
      <c r="AD17">
        <v>27.6</v>
      </c>
      <c r="AE17">
        <v>33.299999999999997</v>
      </c>
      <c r="AF17">
        <v>26.6</v>
      </c>
      <c r="AG17">
        <v>67.599999999999994</v>
      </c>
      <c r="AH17">
        <v>50.2</v>
      </c>
      <c r="AI17">
        <v>55.2</v>
      </c>
      <c r="AJ17">
        <v>66.599999999999994</v>
      </c>
      <c r="AK17">
        <v>2.4000000000000004</v>
      </c>
      <c r="AL17">
        <v>2.79</v>
      </c>
      <c r="AM17">
        <v>3</v>
      </c>
      <c r="AN17">
        <v>5.9</v>
      </c>
      <c r="AO17">
        <v>3.7999999999999999E-2</v>
      </c>
      <c r="AP17">
        <v>7.2</v>
      </c>
      <c r="AQ17">
        <v>5.9</v>
      </c>
      <c r="AR17">
        <v>1.5290725806451611</v>
      </c>
      <c r="AS17">
        <v>51.4</v>
      </c>
      <c r="AT17">
        <v>88.2</v>
      </c>
      <c r="AU17">
        <v>0.28889999999999999</v>
      </c>
      <c r="AV17">
        <v>5.4100000000000002E-2</v>
      </c>
      <c r="AW17">
        <v>14.18</v>
      </c>
      <c r="AX17">
        <v>12.4</v>
      </c>
      <c r="AY17">
        <v>14.3</v>
      </c>
      <c r="AZ17">
        <v>1.9</v>
      </c>
      <c r="BA17">
        <v>1.464</v>
      </c>
      <c r="BB17">
        <v>1.9790000000000001</v>
      </c>
      <c r="BC17">
        <v>8.4309999999999992</v>
      </c>
      <c r="BD17">
        <v>3.469072580645161</v>
      </c>
      <c r="BE17">
        <v>30.71</v>
      </c>
      <c r="BF17">
        <v>5.2</v>
      </c>
      <c r="BG17">
        <v>14.1</v>
      </c>
      <c r="BH17" s="1">
        <v>44575</v>
      </c>
    </row>
    <row r="18" spans="1:60" x14ac:dyDescent="0.25">
      <c r="A18" s="1">
        <v>44576</v>
      </c>
      <c r="B18" t="s">
        <v>65</v>
      </c>
      <c r="C18">
        <v>0</v>
      </c>
      <c r="D18">
        <v>6.17</v>
      </c>
      <c r="E18">
        <v>5.15</v>
      </c>
      <c r="F18">
        <v>5.13</v>
      </c>
      <c r="G18">
        <v>5.28</v>
      </c>
      <c r="H18">
        <v>5.35</v>
      </c>
      <c r="I18">
        <v>7.26</v>
      </c>
      <c r="J18">
        <v>7.48</v>
      </c>
      <c r="K18">
        <v>1.79</v>
      </c>
      <c r="L18">
        <v>1.98</v>
      </c>
      <c r="M18">
        <v>2.0099999999999998</v>
      </c>
      <c r="N18">
        <v>2.06</v>
      </c>
      <c r="O18">
        <v>67</v>
      </c>
      <c r="P18">
        <v>59</v>
      </c>
      <c r="Q18">
        <v>11</v>
      </c>
      <c r="R18">
        <v>1</v>
      </c>
      <c r="S18">
        <v>0</v>
      </c>
      <c r="T18">
        <v>0</v>
      </c>
      <c r="U18">
        <v>0.68400000000000005</v>
      </c>
      <c r="V18">
        <v>0.28999999999999998</v>
      </c>
      <c r="W18">
        <v>1.17</v>
      </c>
      <c r="X18">
        <v>0.10299999999999999</v>
      </c>
      <c r="Y18">
        <v>0.41199999999999998</v>
      </c>
      <c r="Z18">
        <v>0.47899999999999998</v>
      </c>
      <c r="AA18">
        <v>12.9</v>
      </c>
      <c r="AB18">
        <v>33.5</v>
      </c>
      <c r="AC18">
        <v>25.2</v>
      </c>
      <c r="AD18">
        <v>27.2</v>
      </c>
      <c r="AE18">
        <v>38.299999999999997</v>
      </c>
      <c r="AF18">
        <v>256.8</v>
      </c>
      <c r="AG18">
        <v>67</v>
      </c>
      <c r="AH18">
        <v>50.4</v>
      </c>
      <c r="AI18">
        <v>54.4</v>
      </c>
      <c r="AJ18">
        <v>76.599999999999994</v>
      </c>
      <c r="AK18">
        <v>2.4500000000000002</v>
      </c>
      <c r="AL18">
        <v>2.74</v>
      </c>
      <c r="AM18">
        <v>2.9</v>
      </c>
      <c r="AN18">
        <v>6</v>
      </c>
      <c r="AO18">
        <v>4.9000000000000002E-2</v>
      </c>
      <c r="AP18">
        <v>7.4</v>
      </c>
      <c r="AQ18">
        <v>5.8</v>
      </c>
      <c r="AR18">
        <v>1.2873338403041827</v>
      </c>
      <c r="AS18">
        <v>50.5</v>
      </c>
      <c r="AT18">
        <v>86.4</v>
      </c>
      <c r="AU18">
        <v>0.29670000000000002</v>
      </c>
      <c r="AV18">
        <v>6.3200000000000006E-2</v>
      </c>
      <c r="AW18">
        <v>13.95</v>
      </c>
      <c r="AX18">
        <v>13.15</v>
      </c>
      <c r="AY18">
        <v>14.07</v>
      </c>
      <c r="AZ18">
        <v>0.92</v>
      </c>
      <c r="BA18">
        <v>0</v>
      </c>
      <c r="BB18">
        <v>0</v>
      </c>
      <c r="BC18">
        <v>0</v>
      </c>
      <c r="BD18">
        <v>3.1973338403041827</v>
      </c>
      <c r="BE18">
        <v>30.39</v>
      </c>
      <c r="BF18">
        <v>5.3</v>
      </c>
      <c r="BG18">
        <v>14.1</v>
      </c>
      <c r="BH18" s="1">
        <v>44576</v>
      </c>
    </row>
    <row r="19" spans="1:60" x14ac:dyDescent="0.25">
      <c r="A19" s="1">
        <v>44577</v>
      </c>
      <c r="B19" t="s">
        <v>65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 t="s">
        <v>66</v>
      </c>
      <c r="AL19" t="s">
        <v>66</v>
      </c>
      <c r="AM19">
        <v>0</v>
      </c>
      <c r="AN19">
        <v>0</v>
      </c>
      <c r="AO19">
        <v>0</v>
      </c>
      <c r="AP19">
        <v>0</v>
      </c>
      <c r="AQ19">
        <v>0</v>
      </c>
      <c r="AR19" t="s">
        <v>66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 t="s">
        <v>66</v>
      </c>
      <c r="BE19">
        <v>0</v>
      </c>
      <c r="BF19">
        <v>0</v>
      </c>
      <c r="BG19">
        <v>0</v>
      </c>
      <c r="BH19" s="1">
        <v>44577</v>
      </c>
    </row>
    <row r="20" spans="1:60" x14ac:dyDescent="0.25">
      <c r="A20" s="1">
        <v>44578</v>
      </c>
      <c r="B20" t="s">
        <v>65</v>
      </c>
      <c r="C20">
        <v>0</v>
      </c>
      <c r="D20">
        <v>5.74</v>
      </c>
      <c r="E20">
        <v>5.0599999999999996</v>
      </c>
      <c r="F20">
        <v>5.0599999999999996</v>
      </c>
      <c r="G20">
        <v>5.24</v>
      </c>
      <c r="H20">
        <v>5.25</v>
      </c>
      <c r="I20">
        <v>6.65</v>
      </c>
      <c r="J20">
        <v>6.91</v>
      </c>
      <c r="K20">
        <v>1.6</v>
      </c>
      <c r="L20">
        <v>1.78</v>
      </c>
      <c r="M20">
        <v>2.08</v>
      </c>
      <c r="N20">
        <v>1.93</v>
      </c>
      <c r="O20">
        <v>67</v>
      </c>
      <c r="P20">
        <v>58</v>
      </c>
      <c r="Q20">
        <v>27</v>
      </c>
      <c r="R20">
        <v>9</v>
      </c>
      <c r="S20">
        <v>0</v>
      </c>
      <c r="T20">
        <v>0</v>
      </c>
      <c r="U20">
        <v>0.54700000000000004</v>
      </c>
      <c r="V20">
        <v>0.22600000000000001</v>
      </c>
      <c r="W20">
        <v>1.28</v>
      </c>
      <c r="X20">
        <v>0.39200000000000002</v>
      </c>
      <c r="Y20">
        <v>2.0699999999999998</v>
      </c>
      <c r="Z20">
        <v>0.73699999999999999</v>
      </c>
      <c r="AA20">
        <v>13.3</v>
      </c>
      <c r="AB20">
        <v>35.700000000000003</v>
      </c>
      <c r="AC20">
        <v>26.7</v>
      </c>
      <c r="AD20">
        <v>28.5</v>
      </c>
      <c r="AE20">
        <v>38</v>
      </c>
      <c r="AF20">
        <v>26.6</v>
      </c>
      <c r="AG20">
        <v>71.400000000000006</v>
      </c>
      <c r="AH20">
        <v>53.4</v>
      </c>
      <c r="AI20">
        <v>57</v>
      </c>
      <c r="AJ20">
        <v>76</v>
      </c>
      <c r="AK20">
        <v>2.9000000000000004</v>
      </c>
      <c r="AL20">
        <v>3.39</v>
      </c>
      <c r="AM20">
        <v>3</v>
      </c>
      <c r="AN20">
        <v>5.9</v>
      </c>
      <c r="AO20">
        <v>6.0999999999999999E-2</v>
      </c>
      <c r="AP20">
        <v>7.4</v>
      </c>
      <c r="AQ20">
        <v>6.4</v>
      </c>
      <c r="AR20">
        <v>1.1104635332252832</v>
      </c>
      <c r="AS20">
        <v>48.3</v>
      </c>
      <c r="AT20">
        <v>85.8</v>
      </c>
      <c r="AU20">
        <v>0.3155</v>
      </c>
      <c r="AV20">
        <v>6.6400000000000001E-2</v>
      </c>
      <c r="AW20">
        <v>13.3</v>
      </c>
      <c r="AX20">
        <v>12.34</v>
      </c>
      <c r="AY20">
        <v>13.28</v>
      </c>
      <c r="AZ20">
        <v>0.94</v>
      </c>
      <c r="BA20">
        <v>1.5309999999999999</v>
      </c>
      <c r="BB20">
        <v>2.0859999999999999</v>
      </c>
      <c r="BC20">
        <v>8.3719999999999999</v>
      </c>
      <c r="BD20">
        <v>2.9204635332252833</v>
      </c>
      <c r="BE20">
        <v>30.51</v>
      </c>
      <c r="BF20">
        <v>5.3</v>
      </c>
      <c r="BG20">
        <v>14.1</v>
      </c>
      <c r="BH20" s="1">
        <v>44578</v>
      </c>
    </row>
    <row r="21" spans="1:60" x14ac:dyDescent="0.25">
      <c r="A21" s="1">
        <v>44579</v>
      </c>
      <c r="B21" t="s">
        <v>65</v>
      </c>
      <c r="C21">
        <v>0</v>
      </c>
      <c r="D21">
        <v>6.04</v>
      </c>
      <c r="E21">
        <v>5.05</v>
      </c>
      <c r="F21">
        <v>5.0599999999999996</v>
      </c>
      <c r="G21">
        <v>5.18</v>
      </c>
      <c r="H21">
        <v>5.2</v>
      </c>
      <c r="I21">
        <v>6.83</v>
      </c>
      <c r="J21">
        <v>7.04</v>
      </c>
      <c r="K21">
        <v>1.62</v>
      </c>
      <c r="L21">
        <v>1.78</v>
      </c>
      <c r="M21">
        <v>2.0499999999999998</v>
      </c>
      <c r="N21">
        <v>1.92</v>
      </c>
      <c r="O21">
        <v>66</v>
      </c>
      <c r="P21">
        <v>58</v>
      </c>
      <c r="Q21">
        <v>22</v>
      </c>
      <c r="R21">
        <v>4</v>
      </c>
      <c r="S21">
        <v>0</v>
      </c>
      <c r="T21">
        <v>0</v>
      </c>
      <c r="U21">
        <v>0.57299999999999995</v>
      </c>
      <c r="V21">
        <v>0.29799999999999999</v>
      </c>
      <c r="W21">
        <v>1.39</v>
      </c>
      <c r="X21">
        <v>0.17599999999999999</v>
      </c>
      <c r="Y21">
        <v>1.1200000000000001</v>
      </c>
      <c r="Z21">
        <v>0.73799999999999999</v>
      </c>
      <c r="AA21">
        <v>13.1</v>
      </c>
      <c r="AB21">
        <v>35.1</v>
      </c>
      <c r="AC21">
        <v>26.8</v>
      </c>
      <c r="AD21">
        <v>29.5</v>
      </c>
      <c r="AE21">
        <v>38.4</v>
      </c>
      <c r="AF21">
        <v>26.2</v>
      </c>
      <c r="AG21">
        <v>70.2</v>
      </c>
      <c r="AH21">
        <v>53.6</v>
      </c>
      <c r="AI21">
        <v>59</v>
      </c>
      <c r="AJ21">
        <v>76.8</v>
      </c>
      <c r="AK21">
        <v>2.0499999999999998</v>
      </c>
      <c r="AL21">
        <v>2.85</v>
      </c>
      <c r="AM21">
        <v>3.1</v>
      </c>
      <c r="AN21">
        <v>5.8</v>
      </c>
      <c r="AO21">
        <v>5.6000000000000001E-2</v>
      </c>
      <c r="AP21">
        <v>7.2</v>
      </c>
      <c r="AQ21">
        <v>5.5</v>
      </c>
      <c r="AR21">
        <v>1.3350437549721563</v>
      </c>
      <c r="AS21">
        <v>45.4</v>
      </c>
      <c r="AT21">
        <v>86</v>
      </c>
      <c r="AU21">
        <v>0.34229999999999999</v>
      </c>
      <c r="AV21">
        <v>6.54E-2</v>
      </c>
      <c r="AW21">
        <v>13.6</v>
      </c>
      <c r="AX21">
        <v>12.64</v>
      </c>
      <c r="AY21">
        <v>13.57</v>
      </c>
      <c r="AZ21">
        <v>0.93</v>
      </c>
      <c r="BA21">
        <v>1.4810000000000001</v>
      </c>
      <c r="BB21">
        <v>2.008</v>
      </c>
      <c r="BC21">
        <v>8.6140000000000008</v>
      </c>
      <c r="BD21">
        <v>3.2650437549721563</v>
      </c>
      <c r="BE21">
        <v>30.04</v>
      </c>
      <c r="BF21">
        <v>5.3</v>
      </c>
      <c r="BG21">
        <v>14.1</v>
      </c>
      <c r="BH21" s="1">
        <v>44579</v>
      </c>
    </row>
    <row r="22" spans="1:60" x14ac:dyDescent="0.25">
      <c r="A22" s="1">
        <v>44580</v>
      </c>
      <c r="B22" t="s">
        <v>65</v>
      </c>
      <c r="C22">
        <v>0</v>
      </c>
      <c r="D22">
        <v>6.18</v>
      </c>
      <c r="E22">
        <v>5.15</v>
      </c>
      <c r="F22">
        <v>5.03</v>
      </c>
      <c r="G22">
        <v>5.26</v>
      </c>
      <c r="H22">
        <v>5.3</v>
      </c>
      <c r="I22">
        <v>6.92</v>
      </c>
      <c r="J22">
        <v>6.77</v>
      </c>
      <c r="K22">
        <v>1.51</v>
      </c>
      <c r="L22">
        <v>1.6</v>
      </c>
      <c r="M22">
        <v>1.88</v>
      </c>
      <c r="N22">
        <v>1.94</v>
      </c>
      <c r="O22">
        <v>60</v>
      </c>
      <c r="P22">
        <v>54</v>
      </c>
      <c r="Q22">
        <v>20</v>
      </c>
      <c r="R22">
        <v>1</v>
      </c>
      <c r="S22">
        <v>0</v>
      </c>
      <c r="T22">
        <v>0</v>
      </c>
      <c r="U22">
        <v>0.499</v>
      </c>
      <c r="V22">
        <v>0.28899999999999998</v>
      </c>
      <c r="W22">
        <v>1.17</v>
      </c>
      <c r="X22">
        <v>0.182</v>
      </c>
      <c r="Y22">
        <v>0.81100000000000005</v>
      </c>
      <c r="Z22">
        <v>0.48399999999999999</v>
      </c>
      <c r="AA22">
        <v>12.8</v>
      </c>
      <c r="AB22">
        <v>35.799999999999997</v>
      </c>
      <c r="AC22">
        <v>26.1</v>
      </c>
      <c r="AD22">
        <v>29</v>
      </c>
      <c r="AE22">
        <v>37.4</v>
      </c>
      <c r="AF22">
        <v>25.8</v>
      </c>
      <c r="AG22">
        <v>71.599999999999994</v>
      </c>
      <c r="AH22">
        <v>52.2</v>
      </c>
      <c r="AI22">
        <v>58</v>
      </c>
      <c r="AJ22">
        <v>74.8</v>
      </c>
      <c r="AK22">
        <v>2.21</v>
      </c>
      <c r="AL22">
        <v>2.89</v>
      </c>
      <c r="AM22">
        <v>2.9</v>
      </c>
      <c r="AN22">
        <v>5.8</v>
      </c>
      <c r="AO22">
        <v>3.1E-2</v>
      </c>
      <c r="AP22">
        <v>7.8</v>
      </c>
      <c r="AQ22">
        <v>5.6</v>
      </c>
      <c r="AR22">
        <v>1.25920987654321</v>
      </c>
      <c r="AS22">
        <v>48.2</v>
      </c>
      <c r="AT22">
        <v>86.2</v>
      </c>
      <c r="AU22">
        <v>0.31630000000000003</v>
      </c>
      <c r="AV22">
        <v>6.4399999999999999E-2</v>
      </c>
      <c r="AW22">
        <v>13.02</v>
      </c>
      <c r="AX22">
        <v>12.96</v>
      </c>
      <c r="AY22">
        <v>12.96</v>
      </c>
      <c r="AZ22">
        <v>0</v>
      </c>
      <c r="BA22">
        <v>1.4790000000000001</v>
      </c>
      <c r="BB22">
        <v>1.9770000000000001</v>
      </c>
      <c r="BC22">
        <v>8.4280000000000008</v>
      </c>
      <c r="BD22">
        <v>3.18920987654321</v>
      </c>
      <c r="BE22">
        <v>30.19</v>
      </c>
      <c r="BF22">
        <v>5.4</v>
      </c>
      <c r="BG22">
        <v>14.5</v>
      </c>
      <c r="BH22" s="1">
        <v>44580</v>
      </c>
    </row>
    <row r="23" spans="1:60" x14ac:dyDescent="0.25">
      <c r="A23" s="1">
        <v>44581</v>
      </c>
      <c r="B23" t="s">
        <v>65</v>
      </c>
      <c r="C23">
        <v>0</v>
      </c>
      <c r="D23">
        <v>6.14</v>
      </c>
      <c r="E23">
        <v>5.0999999999999996</v>
      </c>
      <c r="F23">
        <v>5.15</v>
      </c>
      <c r="G23">
        <v>5.27</v>
      </c>
      <c r="H23">
        <v>5.7</v>
      </c>
      <c r="I23">
        <v>6.98</v>
      </c>
      <c r="J23">
        <v>6.85</v>
      </c>
      <c r="K23">
        <v>1.39</v>
      </c>
      <c r="L23">
        <v>1.56</v>
      </c>
      <c r="M23">
        <v>1.94</v>
      </c>
      <c r="N23">
        <v>1.99</v>
      </c>
      <c r="O23">
        <v>58</v>
      </c>
      <c r="P23">
        <v>50</v>
      </c>
      <c r="Q23">
        <v>19</v>
      </c>
      <c r="R23">
        <v>0</v>
      </c>
      <c r="S23">
        <v>0</v>
      </c>
      <c r="T23">
        <v>0</v>
      </c>
      <c r="U23">
        <v>0.48599999999999999</v>
      </c>
      <c r="V23">
        <v>0.29799999999999999</v>
      </c>
      <c r="W23">
        <v>1.1399999999999999</v>
      </c>
      <c r="X23">
        <v>0.186</v>
      </c>
      <c r="Y23">
        <v>0.91400000000000003</v>
      </c>
      <c r="Z23">
        <v>0.77800000000000002</v>
      </c>
      <c r="AA23">
        <v>12.3</v>
      </c>
      <c r="AB23">
        <v>35.4</v>
      </c>
      <c r="AC23">
        <v>25.7</v>
      </c>
      <c r="AD23">
        <v>28.4</v>
      </c>
      <c r="AE23">
        <v>35.200000000000003</v>
      </c>
      <c r="AF23">
        <v>24.6</v>
      </c>
      <c r="AG23">
        <v>70.8</v>
      </c>
      <c r="AH23">
        <v>51.4</v>
      </c>
      <c r="AI23">
        <v>56.8</v>
      </c>
      <c r="AJ23">
        <v>70.400000000000006</v>
      </c>
      <c r="AK23">
        <v>2.1399999999999997</v>
      </c>
      <c r="AL23">
        <v>2.83</v>
      </c>
      <c r="AM23">
        <v>3</v>
      </c>
      <c r="AN23">
        <v>5.8</v>
      </c>
      <c r="AO23">
        <v>2.9000000000000001E-2</v>
      </c>
      <c r="AP23">
        <v>7.2</v>
      </c>
      <c r="AQ23">
        <v>6.6</v>
      </c>
      <c r="AR23">
        <v>1.6046629482071713</v>
      </c>
      <c r="AS23">
        <v>45.7</v>
      </c>
      <c r="AT23">
        <v>86.3</v>
      </c>
      <c r="AU23">
        <v>0.33939999999999998</v>
      </c>
      <c r="AV23">
        <v>6.3899999999999998E-2</v>
      </c>
      <c r="AW23">
        <v>13.4</v>
      </c>
      <c r="AX23">
        <v>12.55</v>
      </c>
      <c r="AY23">
        <v>13.5</v>
      </c>
      <c r="AZ23">
        <v>0.95</v>
      </c>
      <c r="BA23">
        <v>1.466</v>
      </c>
      <c r="BB23">
        <v>1.9750000000000001</v>
      </c>
      <c r="BC23">
        <v>8.4600000000000009</v>
      </c>
      <c r="BD23">
        <v>3.5046629482071712</v>
      </c>
      <c r="BE23">
        <v>29.76</v>
      </c>
      <c r="BF23">
        <v>5.4</v>
      </c>
      <c r="BG23">
        <v>14.5</v>
      </c>
      <c r="BH23" s="1">
        <v>44581</v>
      </c>
    </row>
    <row r="24" spans="1:60" x14ac:dyDescent="0.25">
      <c r="A24" s="1">
        <v>44582</v>
      </c>
      <c r="B24" t="s">
        <v>65</v>
      </c>
      <c r="C24">
        <v>0</v>
      </c>
      <c r="D24">
        <v>5.83</v>
      </c>
      <c r="E24">
        <v>5.09</v>
      </c>
      <c r="F24">
        <v>5.28</v>
      </c>
      <c r="G24">
        <v>5.16</v>
      </c>
      <c r="H24">
        <v>5.15</v>
      </c>
      <c r="I24">
        <v>6.72</v>
      </c>
      <c r="J24">
        <v>6.91</v>
      </c>
      <c r="K24">
        <v>1.46</v>
      </c>
      <c r="L24">
        <v>1.75</v>
      </c>
      <c r="M24">
        <v>1.83</v>
      </c>
      <c r="N24">
        <v>1.81</v>
      </c>
      <c r="O24">
        <v>59</v>
      </c>
      <c r="P24">
        <v>52</v>
      </c>
      <c r="Q24">
        <v>20</v>
      </c>
      <c r="R24">
        <v>1</v>
      </c>
      <c r="S24">
        <v>0</v>
      </c>
      <c r="T24">
        <v>0</v>
      </c>
      <c r="U24">
        <v>0.41699999999999998</v>
      </c>
      <c r="V24">
        <v>0.32600000000000001</v>
      </c>
      <c r="W24">
        <v>1.18</v>
      </c>
      <c r="X24">
        <v>0.191</v>
      </c>
      <c r="Y24">
        <v>0.58599999999999997</v>
      </c>
      <c r="Z24">
        <v>0.42699999999999999</v>
      </c>
      <c r="AA24">
        <v>12.4</v>
      </c>
      <c r="AB24">
        <v>35.200000000000003</v>
      </c>
      <c r="AC24">
        <v>25.8</v>
      </c>
      <c r="AD24">
        <v>28.7</v>
      </c>
      <c r="AE24">
        <v>35.700000000000003</v>
      </c>
      <c r="AF24">
        <v>24.8</v>
      </c>
      <c r="AG24">
        <v>70.400000000000006</v>
      </c>
      <c r="AH24">
        <v>51.6</v>
      </c>
      <c r="AI24">
        <v>57.4</v>
      </c>
      <c r="AJ24">
        <v>71.400000000000006</v>
      </c>
      <c r="AK24">
        <v>2.19</v>
      </c>
      <c r="AL24">
        <v>2.85</v>
      </c>
      <c r="AM24">
        <v>3</v>
      </c>
      <c r="AN24">
        <v>5.8</v>
      </c>
      <c r="AO24">
        <v>3.6999999999999998E-2</v>
      </c>
      <c r="AP24">
        <v>7.2</v>
      </c>
      <c r="AQ24">
        <v>6.7</v>
      </c>
      <c r="AR24">
        <v>1.0590892255892259</v>
      </c>
      <c r="AS24">
        <v>45.9</v>
      </c>
      <c r="AT24">
        <v>86.6</v>
      </c>
      <c r="AU24">
        <v>0.33960000000000001</v>
      </c>
      <c r="AV24">
        <v>6.3600000000000004E-2</v>
      </c>
      <c r="AW24">
        <v>12.78</v>
      </c>
      <c r="AX24">
        <v>11.88</v>
      </c>
      <c r="AY24">
        <v>12.8</v>
      </c>
      <c r="AZ24">
        <v>0.92</v>
      </c>
      <c r="BA24">
        <v>1.4630000000000001</v>
      </c>
      <c r="BB24">
        <v>1.9810000000000001</v>
      </c>
      <c r="BC24">
        <v>8</v>
      </c>
      <c r="BD24">
        <v>2.9490892255892258</v>
      </c>
      <c r="BE24">
        <v>30.84</v>
      </c>
      <c r="BF24">
        <v>5.5</v>
      </c>
      <c r="BG24">
        <v>14.6</v>
      </c>
      <c r="BH24" s="1">
        <v>44582</v>
      </c>
    </row>
    <row r="25" spans="1:60" x14ac:dyDescent="0.25">
      <c r="A25" s="1">
        <v>44583</v>
      </c>
      <c r="B25" t="s">
        <v>65</v>
      </c>
      <c r="C25">
        <v>0</v>
      </c>
      <c r="D25">
        <v>5.81</v>
      </c>
      <c r="E25">
        <v>5.03</v>
      </c>
      <c r="F25">
        <v>4.97</v>
      </c>
      <c r="G25">
        <v>5.16</v>
      </c>
      <c r="H25">
        <v>5.14</v>
      </c>
      <c r="I25">
        <v>6.69</v>
      </c>
      <c r="J25">
        <v>7.15</v>
      </c>
      <c r="K25">
        <v>1.61</v>
      </c>
      <c r="L25">
        <v>1.79</v>
      </c>
      <c r="M25">
        <v>1.87</v>
      </c>
      <c r="N25">
        <v>1.89</v>
      </c>
      <c r="O25">
        <v>58</v>
      </c>
      <c r="P25">
        <v>51</v>
      </c>
      <c r="Q25">
        <v>24</v>
      </c>
      <c r="R25">
        <v>2</v>
      </c>
      <c r="S25">
        <v>0</v>
      </c>
      <c r="T25">
        <v>0</v>
      </c>
      <c r="U25">
        <v>0.54600000000000004</v>
      </c>
      <c r="V25">
        <v>0.29599999999999999</v>
      </c>
      <c r="W25">
        <v>1.66</v>
      </c>
      <c r="X25">
        <v>0.20300000000000001</v>
      </c>
      <c r="Y25">
        <v>0.629</v>
      </c>
      <c r="Z25">
        <v>0.51400000000000001</v>
      </c>
      <c r="AA25">
        <v>12.8</v>
      </c>
      <c r="AB25">
        <v>33.6</v>
      </c>
      <c r="AC25">
        <v>26.4</v>
      </c>
      <c r="AD25">
        <v>29.8</v>
      </c>
      <c r="AE25">
        <v>38.1</v>
      </c>
      <c r="AF25">
        <v>25.6</v>
      </c>
      <c r="AG25">
        <v>67.2</v>
      </c>
      <c r="AH25">
        <v>52.8</v>
      </c>
      <c r="AI25">
        <v>59.6</v>
      </c>
      <c r="AJ25">
        <v>76.2</v>
      </c>
      <c r="AK25">
        <v>2.15</v>
      </c>
      <c r="AL25">
        <v>2.81</v>
      </c>
      <c r="AM25">
        <v>3</v>
      </c>
      <c r="AN25">
        <v>5.8</v>
      </c>
      <c r="AO25">
        <v>6.0999999999999999E-2</v>
      </c>
      <c r="AP25">
        <v>6.7</v>
      </c>
      <c r="AQ25">
        <v>5.8</v>
      </c>
      <c r="AR25">
        <v>1.4271009174311928</v>
      </c>
      <c r="AS25">
        <v>45.8</v>
      </c>
      <c r="AT25">
        <v>85.4</v>
      </c>
      <c r="AU25">
        <v>0.3397</v>
      </c>
      <c r="AV25">
        <v>6.8400000000000002E-2</v>
      </c>
      <c r="AW25">
        <v>12.99</v>
      </c>
      <c r="AX25">
        <v>11.99</v>
      </c>
      <c r="AY25">
        <v>12.96</v>
      </c>
      <c r="AZ25">
        <v>0.97</v>
      </c>
      <c r="BA25">
        <v>0</v>
      </c>
      <c r="BB25">
        <v>0</v>
      </c>
      <c r="BC25">
        <v>0</v>
      </c>
      <c r="BD25">
        <v>3.3571009174311928</v>
      </c>
      <c r="BE25">
        <v>29.73</v>
      </c>
      <c r="BF25">
        <v>5.5</v>
      </c>
      <c r="BG25">
        <v>14.6</v>
      </c>
      <c r="BH25" s="1">
        <v>44583</v>
      </c>
    </row>
    <row r="26" spans="1:60" x14ac:dyDescent="0.25">
      <c r="A26" s="1">
        <v>44584</v>
      </c>
      <c r="B26" t="s">
        <v>65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 t="s">
        <v>66</v>
      </c>
      <c r="AL26" t="s">
        <v>66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1.4292310126582277</v>
      </c>
      <c r="AS26">
        <v>0</v>
      </c>
      <c r="AT26">
        <v>0</v>
      </c>
      <c r="AU26">
        <v>0</v>
      </c>
      <c r="AV26">
        <v>0</v>
      </c>
      <c r="AW26">
        <v>13.57</v>
      </c>
      <c r="AX26">
        <v>12.64</v>
      </c>
      <c r="AY26">
        <v>13.56</v>
      </c>
      <c r="AZ26">
        <v>0.92</v>
      </c>
      <c r="BA26">
        <v>1.4910000000000001</v>
      </c>
      <c r="BB26">
        <v>1.978</v>
      </c>
      <c r="BC26">
        <v>8.1910000000000007</v>
      </c>
      <c r="BD26">
        <v>3.2692310126582278</v>
      </c>
      <c r="BE26">
        <v>29.04</v>
      </c>
      <c r="BF26">
        <v>5.4</v>
      </c>
      <c r="BG26">
        <v>14.6</v>
      </c>
      <c r="BH26" s="1">
        <v>44584</v>
      </c>
    </row>
    <row r="27" spans="1:60" x14ac:dyDescent="0.25">
      <c r="A27" s="1">
        <v>44585</v>
      </c>
      <c r="B27" t="s">
        <v>65</v>
      </c>
      <c r="C27">
        <v>0</v>
      </c>
      <c r="D27">
        <v>6</v>
      </c>
      <c r="E27">
        <v>5.01</v>
      </c>
      <c r="F27">
        <v>5.24</v>
      </c>
      <c r="G27">
        <v>5.0599999999999996</v>
      </c>
      <c r="H27">
        <v>5.2</v>
      </c>
      <c r="I27">
        <v>7.25</v>
      </c>
      <c r="J27">
        <v>7.07</v>
      </c>
      <c r="K27">
        <v>1.53</v>
      </c>
      <c r="L27">
        <v>1.61</v>
      </c>
      <c r="M27">
        <v>1.89</v>
      </c>
      <c r="N27">
        <v>1.94</v>
      </c>
      <c r="O27">
        <v>57</v>
      </c>
      <c r="P27">
        <v>48</v>
      </c>
      <c r="Q27">
        <v>19</v>
      </c>
      <c r="R27">
        <v>1</v>
      </c>
      <c r="S27">
        <v>0</v>
      </c>
      <c r="T27">
        <v>0</v>
      </c>
      <c r="U27">
        <v>0.48099999999999998</v>
      </c>
      <c r="V27">
        <v>0.29099999999999998</v>
      </c>
      <c r="W27">
        <v>1.33</v>
      </c>
      <c r="X27">
        <v>0.214</v>
      </c>
      <c r="Y27">
        <v>0.92400000000000004</v>
      </c>
      <c r="Z27">
        <v>0.90100000000000002</v>
      </c>
      <c r="AA27">
        <v>12.1</v>
      </c>
      <c r="AB27">
        <v>33.299999999999997</v>
      </c>
      <c r="AC27">
        <v>26.1</v>
      </c>
      <c r="AD27">
        <v>25.7</v>
      </c>
      <c r="AE27">
        <v>37.299999999999997</v>
      </c>
      <c r="AF27">
        <v>24.2</v>
      </c>
      <c r="AG27">
        <v>66.599999999999994</v>
      </c>
      <c r="AH27">
        <v>52.2</v>
      </c>
      <c r="AI27">
        <v>51.4</v>
      </c>
      <c r="AJ27">
        <v>74.599999999999994</v>
      </c>
      <c r="AK27">
        <v>2.33</v>
      </c>
      <c r="AL27">
        <v>2.77</v>
      </c>
      <c r="AM27">
        <v>2.9</v>
      </c>
      <c r="AN27">
        <v>5.9</v>
      </c>
      <c r="AO27">
        <v>6.4000000000000001E-2</v>
      </c>
      <c r="AP27">
        <v>7.1</v>
      </c>
      <c r="AQ27">
        <v>5.5</v>
      </c>
      <c r="AR27">
        <v>1.413606945540647</v>
      </c>
      <c r="AS27">
        <v>43.9</v>
      </c>
      <c r="AT27">
        <v>88.9</v>
      </c>
      <c r="AU27">
        <v>0.35709999999999997</v>
      </c>
      <c r="AV27">
        <v>5.0700000000000002E-2</v>
      </c>
      <c r="AW27">
        <v>13.59</v>
      </c>
      <c r="AX27">
        <v>12.67</v>
      </c>
      <c r="AY27">
        <v>13.61</v>
      </c>
      <c r="AZ27">
        <v>0.94</v>
      </c>
      <c r="BA27">
        <v>1.4610000000000001</v>
      </c>
      <c r="BB27">
        <v>1.978</v>
      </c>
      <c r="BC27">
        <v>8.3710000000000004</v>
      </c>
      <c r="BD27">
        <v>3.2536069455406471</v>
      </c>
      <c r="BE27">
        <v>29.04</v>
      </c>
      <c r="BF27">
        <v>5.4</v>
      </c>
      <c r="BG27">
        <v>14.6</v>
      </c>
      <c r="BH27" s="1">
        <v>44585</v>
      </c>
    </row>
    <row r="28" spans="1:60" x14ac:dyDescent="0.25">
      <c r="A28" s="1">
        <v>44586</v>
      </c>
      <c r="B28" t="s">
        <v>65</v>
      </c>
      <c r="C28">
        <v>0</v>
      </c>
      <c r="D28">
        <v>5.98</v>
      </c>
      <c r="E28">
        <v>5.0199999999999996</v>
      </c>
      <c r="F28">
        <v>5.0599999999999996</v>
      </c>
      <c r="G28">
        <v>5.18</v>
      </c>
      <c r="H28">
        <v>5.26</v>
      </c>
      <c r="I28">
        <v>6.8</v>
      </c>
      <c r="J28">
        <v>6.86</v>
      </c>
      <c r="K28">
        <v>1.44</v>
      </c>
      <c r="L28">
        <v>1.67</v>
      </c>
      <c r="M28">
        <v>1.83</v>
      </c>
      <c r="N28">
        <v>1.82</v>
      </c>
      <c r="O28">
        <v>59</v>
      </c>
      <c r="P28">
        <v>50</v>
      </c>
      <c r="Q28">
        <v>21</v>
      </c>
      <c r="R28">
        <v>1</v>
      </c>
      <c r="S28">
        <v>0</v>
      </c>
      <c r="T28">
        <v>0</v>
      </c>
      <c r="U28">
        <v>0.627</v>
      </c>
      <c r="V28">
        <v>0.29699999999999999</v>
      </c>
      <c r="W28">
        <v>1.44</v>
      </c>
      <c r="X28">
        <v>0.26700000000000002</v>
      </c>
      <c r="Y28">
        <v>0.998</v>
      </c>
      <c r="Z28">
        <v>0.94499999999999995</v>
      </c>
      <c r="AA28">
        <v>11.9</v>
      </c>
      <c r="AB28">
        <v>34.4</v>
      </c>
      <c r="AC28">
        <v>26</v>
      </c>
      <c r="AD28">
        <v>25.4</v>
      </c>
      <c r="AE28">
        <v>34.9</v>
      </c>
      <c r="AF28">
        <v>23.8</v>
      </c>
      <c r="AG28">
        <v>68.8</v>
      </c>
      <c r="AH28">
        <v>52</v>
      </c>
      <c r="AI28">
        <v>50.8</v>
      </c>
      <c r="AJ28">
        <v>69.8</v>
      </c>
      <c r="AK28">
        <v>2.1799999999999997</v>
      </c>
      <c r="AL28">
        <v>2.6799999999999997</v>
      </c>
      <c r="AM28">
        <v>2.7</v>
      </c>
      <c r="AN28">
        <v>5.9</v>
      </c>
      <c r="AO28">
        <v>4.3999999999999997E-2</v>
      </c>
      <c r="AP28">
        <v>7.7</v>
      </c>
      <c r="AQ28">
        <v>6</v>
      </c>
      <c r="AR28">
        <v>1.5285597381342062</v>
      </c>
      <c r="AS28">
        <v>45</v>
      </c>
      <c r="AT28">
        <v>87.8</v>
      </c>
      <c r="AU28">
        <v>0.3463</v>
      </c>
      <c r="AV28">
        <v>5.6300000000000003E-2</v>
      </c>
      <c r="AW28">
        <v>13.28</v>
      </c>
      <c r="AX28">
        <v>12.22</v>
      </c>
      <c r="AY28">
        <v>13.17</v>
      </c>
      <c r="AZ28">
        <v>0.95</v>
      </c>
      <c r="BA28">
        <v>1.429</v>
      </c>
      <c r="BB28">
        <v>1.9810000000000001</v>
      </c>
      <c r="BC28">
        <v>8.0069999999999997</v>
      </c>
      <c r="BD28">
        <v>3.3585597381342063</v>
      </c>
      <c r="BE28">
        <v>29.92</v>
      </c>
      <c r="BF28">
        <v>5.4</v>
      </c>
      <c r="BG28">
        <v>14.6</v>
      </c>
      <c r="BH28" s="1">
        <v>44586</v>
      </c>
    </row>
    <row r="29" spans="1:60" x14ac:dyDescent="0.25">
      <c r="A29" s="1">
        <v>44587</v>
      </c>
      <c r="B29" t="s">
        <v>65</v>
      </c>
      <c r="C29">
        <v>0</v>
      </c>
      <c r="D29">
        <v>5.84</v>
      </c>
      <c r="E29">
        <v>4.82</v>
      </c>
      <c r="F29">
        <v>5.04</v>
      </c>
      <c r="G29">
        <v>5.09</v>
      </c>
      <c r="H29">
        <v>5.04</v>
      </c>
      <c r="I29">
        <v>6.63</v>
      </c>
      <c r="J29">
        <v>7.08</v>
      </c>
      <c r="K29">
        <v>1.44</v>
      </c>
      <c r="L29">
        <v>1.69</v>
      </c>
      <c r="M29">
        <v>1.83</v>
      </c>
      <c r="N29">
        <v>1.8</v>
      </c>
      <c r="O29">
        <v>72</v>
      </c>
      <c r="P29">
        <v>69</v>
      </c>
      <c r="Q29">
        <v>38</v>
      </c>
      <c r="R29">
        <v>4</v>
      </c>
      <c r="S29">
        <v>2</v>
      </c>
      <c r="T29">
        <v>0</v>
      </c>
      <c r="U29">
        <v>0.52600000000000002</v>
      </c>
      <c r="V29">
        <v>0.29599999999999999</v>
      </c>
      <c r="W29">
        <v>2.04</v>
      </c>
      <c r="X29">
        <v>0.248</v>
      </c>
      <c r="Y29">
        <v>0.79200000000000004</v>
      </c>
      <c r="Z29">
        <v>0.69399999999999995</v>
      </c>
      <c r="AA29">
        <v>11.6</v>
      </c>
      <c r="AB29">
        <v>33.6</v>
      </c>
      <c r="AC29">
        <v>25.3</v>
      </c>
      <c r="AD29">
        <v>25</v>
      </c>
      <c r="AE29">
        <v>36.6</v>
      </c>
      <c r="AF29">
        <v>23.2</v>
      </c>
      <c r="AG29">
        <v>67.2</v>
      </c>
      <c r="AH29">
        <v>50.6</v>
      </c>
      <c r="AI29">
        <v>50</v>
      </c>
      <c r="AJ29">
        <v>73.2</v>
      </c>
      <c r="AK29">
        <v>2.23</v>
      </c>
      <c r="AL29">
        <v>2.77</v>
      </c>
      <c r="AM29">
        <v>2.9</v>
      </c>
      <c r="AN29">
        <v>5.8</v>
      </c>
      <c r="AO29">
        <v>5.1999999999999998E-2</v>
      </c>
      <c r="AP29">
        <v>7.9</v>
      </c>
      <c r="AQ29">
        <v>5.4</v>
      </c>
      <c r="AR29">
        <v>1.3915693860386875</v>
      </c>
      <c r="AS29">
        <v>42.6</v>
      </c>
      <c r="AT29">
        <v>81.8</v>
      </c>
      <c r="AU29">
        <v>0.37</v>
      </c>
      <c r="AV29">
        <v>8.7099999999999997E-2</v>
      </c>
      <c r="AW29">
        <v>12.73</v>
      </c>
      <c r="AX29">
        <v>11.89</v>
      </c>
      <c r="AY29">
        <v>12.83</v>
      </c>
      <c r="AZ29">
        <v>0.94</v>
      </c>
      <c r="BA29">
        <v>1.4470000000000001</v>
      </c>
      <c r="BB29">
        <v>1.9810000000000001</v>
      </c>
      <c r="BC29">
        <v>8.2720000000000002</v>
      </c>
      <c r="BD29">
        <v>3.3215693860386875</v>
      </c>
      <c r="BE29">
        <v>33.200000000000003</v>
      </c>
      <c r="BF29">
        <v>5.5</v>
      </c>
      <c r="BG29">
        <v>14.8</v>
      </c>
      <c r="BH29" s="1">
        <v>44587</v>
      </c>
    </row>
    <row r="30" spans="1:60" x14ac:dyDescent="0.25">
      <c r="A30" s="1">
        <v>44588</v>
      </c>
      <c r="B30" t="s">
        <v>65</v>
      </c>
      <c r="C30">
        <v>0</v>
      </c>
      <c r="D30">
        <v>6.01</v>
      </c>
      <c r="E30">
        <v>6.02</v>
      </c>
      <c r="F30">
        <v>5.42</v>
      </c>
      <c r="G30">
        <v>6.21</v>
      </c>
      <c r="H30">
        <v>5.51</v>
      </c>
      <c r="I30">
        <v>5.31</v>
      </c>
      <c r="J30">
        <v>5.87</v>
      </c>
      <c r="K30">
        <v>1.89</v>
      </c>
      <c r="L30">
        <v>2.09</v>
      </c>
      <c r="M30">
        <v>2.04</v>
      </c>
      <c r="N30">
        <v>2.0099999999999998</v>
      </c>
      <c r="O30">
        <v>91</v>
      </c>
      <c r="P30">
        <v>85</v>
      </c>
      <c r="Q30">
        <v>39</v>
      </c>
      <c r="R30">
        <v>4</v>
      </c>
      <c r="S30">
        <v>2</v>
      </c>
      <c r="T30">
        <v>0</v>
      </c>
      <c r="U30">
        <v>0.61399999999999999</v>
      </c>
      <c r="V30">
        <v>0.216</v>
      </c>
      <c r="W30">
        <v>2.69</v>
      </c>
      <c r="X30">
        <v>0.33600000000000002</v>
      </c>
      <c r="Y30">
        <v>0.60699999999999998</v>
      </c>
      <c r="Z30">
        <v>0.42099999999999999</v>
      </c>
      <c r="AA30">
        <v>11.9</v>
      </c>
      <c r="AB30">
        <v>39.200000000000003</v>
      </c>
      <c r="AC30">
        <v>31.1</v>
      </c>
      <c r="AD30">
        <v>31.4</v>
      </c>
      <c r="AE30">
        <v>33.700000000000003</v>
      </c>
      <c r="AF30">
        <v>23.8</v>
      </c>
      <c r="AG30">
        <v>78.400000000000006</v>
      </c>
      <c r="AH30">
        <v>62.2</v>
      </c>
      <c r="AI30">
        <v>62.8</v>
      </c>
      <c r="AJ30">
        <v>67.400000000000006</v>
      </c>
      <c r="AK30">
        <v>2.1799999999999997</v>
      </c>
      <c r="AL30">
        <v>2.73</v>
      </c>
      <c r="AM30">
        <v>2.9</v>
      </c>
      <c r="AN30">
        <v>5.6</v>
      </c>
      <c r="AO30">
        <v>0.20599999999999999</v>
      </c>
      <c r="AP30">
        <v>7.4</v>
      </c>
      <c r="AQ30">
        <v>5.0999999999999996</v>
      </c>
      <c r="AR30">
        <v>1.4601944223107568</v>
      </c>
      <c r="AS30">
        <v>43.2</v>
      </c>
      <c r="AT30">
        <v>98.4</v>
      </c>
      <c r="AU30">
        <v>0.36409999999999998</v>
      </c>
      <c r="AV30">
        <v>6.8999999999999999E-3</v>
      </c>
      <c r="AW30">
        <v>13.45</v>
      </c>
      <c r="AX30">
        <v>12.55</v>
      </c>
      <c r="AY30">
        <v>13.49</v>
      </c>
      <c r="AZ30">
        <v>0.94</v>
      </c>
      <c r="BA30">
        <v>1.4319999999999999</v>
      </c>
      <c r="BB30">
        <v>1.978</v>
      </c>
      <c r="BC30">
        <v>8.4830000000000005</v>
      </c>
      <c r="BD30">
        <v>3.3501944223107567</v>
      </c>
      <c r="BE30">
        <v>29.7</v>
      </c>
      <c r="BF30">
        <v>5.5</v>
      </c>
      <c r="BG30">
        <v>14.8</v>
      </c>
      <c r="BH30" s="1">
        <v>44588</v>
      </c>
    </row>
    <row r="31" spans="1:60" x14ac:dyDescent="0.25">
      <c r="A31" s="1">
        <v>44589</v>
      </c>
      <c r="B31" t="s">
        <v>65</v>
      </c>
      <c r="C31">
        <v>0</v>
      </c>
      <c r="D31">
        <v>5.83</v>
      </c>
      <c r="E31">
        <v>5.0199999999999996</v>
      </c>
      <c r="F31">
        <v>5.08</v>
      </c>
      <c r="G31">
        <v>5.14</v>
      </c>
      <c r="H31">
        <v>5.23</v>
      </c>
      <c r="I31">
        <v>7.14</v>
      </c>
      <c r="J31">
        <v>7.22</v>
      </c>
      <c r="K31">
        <v>1.69</v>
      </c>
      <c r="L31">
        <v>1.82</v>
      </c>
      <c r="M31">
        <v>2.1800000000000002</v>
      </c>
      <c r="N31">
        <v>1.82</v>
      </c>
      <c r="O31">
        <v>73</v>
      </c>
      <c r="P31">
        <v>60</v>
      </c>
      <c r="Q31">
        <v>35</v>
      </c>
      <c r="R31">
        <v>7</v>
      </c>
      <c r="S31">
        <v>7</v>
      </c>
      <c r="T31">
        <v>0</v>
      </c>
      <c r="U31">
        <v>0.46700000000000003</v>
      </c>
      <c r="V31">
        <v>0.28100000000000003</v>
      </c>
      <c r="W31">
        <v>1.81</v>
      </c>
      <c r="X31">
        <v>0.32500000000000001</v>
      </c>
      <c r="Y31">
        <v>0.70199999999999996</v>
      </c>
      <c r="Z31">
        <v>0.55200000000000005</v>
      </c>
      <c r="AA31">
        <v>11.5</v>
      </c>
      <c r="AB31">
        <v>33.200000000000003</v>
      </c>
      <c r="AC31">
        <v>26.1</v>
      </c>
      <c r="AD31">
        <v>25.6</v>
      </c>
      <c r="AE31">
        <v>39.200000000000003</v>
      </c>
      <c r="AF31">
        <v>23</v>
      </c>
      <c r="AG31">
        <v>66.400000000000006</v>
      </c>
      <c r="AH31">
        <v>52.2</v>
      </c>
      <c r="AI31">
        <v>51.2</v>
      </c>
      <c r="AJ31">
        <v>78.400000000000006</v>
      </c>
      <c r="AK31">
        <v>2.29</v>
      </c>
      <c r="AL31">
        <v>2.4299999999999997</v>
      </c>
      <c r="AM31">
        <v>2.6</v>
      </c>
      <c r="AN31">
        <v>5.6</v>
      </c>
      <c r="AO31">
        <v>4.2000000000000003E-2</v>
      </c>
      <c r="AP31">
        <v>6.7</v>
      </c>
      <c r="AQ31">
        <v>5.7</v>
      </c>
      <c r="AR31">
        <v>0.90946110665597391</v>
      </c>
      <c r="AS31">
        <v>43.1</v>
      </c>
      <c r="AT31">
        <v>89</v>
      </c>
      <c r="AU31">
        <v>0.36470000000000002</v>
      </c>
      <c r="AV31">
        <v>5.0599999999999999E-2</v>
      </c>
      <c r="AW31">
        <v>13.37</v>
      </c>
      <c r="AX31">
        <v>12.47</v>
      </c>
      <c r="AY31">
        <v>13.37</v>
      </c>
      <c r="AZ31">
        <v>0.9</v>
      </c>
      <c r="BA31">
        <v>1.423</v>
      </c>
      <c r="BB31">
        <v>1.9790000000000001</v>
      </c>
      <c r="BC31">
        <v>8.907</v>
      </c>
      <c r="BD31">
        <v>2.729461106655974</v>
      </c>
      <c r="BE31">
        <v>30.98</v>
      </c>
      <c r="BF31">
        <v>5.6</v>
      </c>
      <c r="BG31">
        <v>15</v>
      </c>
      <c r="BH31" s="1">
        <v>44589</v>
      </c>
    </row>
    <row r="32" spans="1:60" x14ac:dyDescent="0.25">
      <c r="A32" s="1">
        <v>44590</v>
      </c>
      <c r="B32" t="s">
        <v>65</v>
      </c>
      <c r="C32">
        <v>0</v>
      </c>
      <c r="D32">
        <v>5.7</v>
      </c>
      <c r="E32">
        <v>5.13</v>
      </c>
      <c r="F32">
        <v>5.2</v>
      </c>
      <c r="G32">
        <v>5.28</v>
      </c>
      <c r="H32">
        <v>5.33</v>
      </c>
      <c r="I32">
        <v>7.26</v>
      </c>
      <c r="J32">
        <v>7.5</v>
      </c>
      <c r="K32">
        <v>1.72</v>
      </c>
      <c r="L32">
        <v>1.84</v>
      </c>
      <c r="M32">
        <v>2.16</v>
      </c>
      <c r="N32">
        <v>1.95</v>
      </c>
      <c r="O32">
        <v>75</v>
      </c>
      <c r="P32">
        <v>65</v>
      </c>
      <c r="Q32">
        <v>31</v>
      </c>
      <c r="R32">
        <v>4</v>
      </c>
      <c r="S32">
        <v>3</v>
      </c>
      <c r="T32">
        <v>0</v>
      </c>
      <c r="U32">
        <v>0.46600000000000003</v>
      </c>
      <c r="V32">
        <v>0.28399999999999997</v>
      </c>
      <c r="W32">
        <v>1.7</v>
      </c>
      <c r="X32">
        <v>8.8999999999999996E-2</v>
      </c>
      <c r="Y32">
        <v>0.745</v>
      </c>
      <c r="Z32">
        <v>0.51800000000000002</v>
      </c>
      <c r="AA32">
        <v>11.8</v>
      </c>
      <c r="AB32">
        <v>33.4</v>
      </c>
      <c r="AC32">
        <v>25.7</v>
      </c>
      <c r="AD32">
        <v>26.4</v>
      </c>
      <c r="AE32">
        <v>41.3</v>
      </c>
      <c r="AF32">
        <v>23.6</v>
      </c>
      <c r="AG32">
        <v>66.8</v>
      </c>
      <c r="AH32">
        <v>51.4</v>
      </c>
      <c r="AI32">
        <v>52.8</v>
      </c>
      <c r="AJ32">
        <v>82.6</v>
      </c>
      <c r="AK32">
        <v>2.5300000000000002</v>
      </c>
      <c r="AL32">
        <v>2.5700000000000003</v>
      </c>
      <c r="AM32">
        <v>2.9</v>
      </c>
      <c r="AN32">
        <v>5.7</v>
      </c>
      <c r="AO32">
        <v>3.9E-2</v>
      </c>
      <c r="AP32">
        <v>7.1</v>
      </c>
      <c r="AQ32">
        <v>5.3</v>
      </c>
      <c r="AR32" t="s">
        <v>66</v>
      </c>
      <c r="AS32">
        <v>42.5</v>
      </c>
      <c r="AT32">
        <v>90.6</v>
      </c>
      <c r="AU32">
        <v>0.37109999999999999</v>
      </c>
      <c r="AV32">
        <v>4.2700000000000002E-2</v>
      </c>
      <c r="AW32">
        <v>13.14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 t="s">
        <v>66</v>
      </c>
      <c r="BE32">
        <v>30.04</v>
      </c>
      <c r="BF32">
        <v>6.6</v>
      </c>
      <c r="BG32">
        <v>14.4</v>
      </c>
      <c r="BH32" s="1">
        <v>44590</v>
      </c>
    </row>
    <row r="33" spans="1:60" x14ac:dyDescent="0.25">
      <c r="A33" s="1">
        <v>44591</v>
      </c>
      <c r="B33" t="s">
        <v>65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 t="s">
        <v>66</v>
      </c>
      <c r="AL33" t="s">
        <v>66</v>
      </c>
      <c r="AM33">
        <v>0</v>
      </c>
      <c r="AN33">
        <v>0</v>
      </c>
      <c r="AO33">
        <v>0</v>
      </c>
      <c r="AP33">
        <v>0</v>
      </c>
      <c r="AQ33">
        <v>0</v>
      </c>
      <c r="AR33" t="s">
        <v>66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 t="s">
        <v>66</v>
      </c>
      <c r="BE33">
        <v>0</v>
      </c>
      <c r="BF33">
        <v>0</v>
      </c>
      <c r="BG33">
        <v>0</v>
      </c>
      <c r="BH33" s="1">
        <v>44591</v>
      </c>
    </row>
    <row r="34" spans="1:60" x14ac:dyDescent="0.25">
      <c r="A34" s="1">
        <v>44592</v>
      </c>
      <c r="B34" t="s">
        <v>65</v>
      </c>
      <c r="C34">
        <v>0</v>
      </c>
      <c r="D34">
        <v>5.67</v>
      </c>
      <c r="E34">
        <v>5.21</v>
      </c>
      <c r="F34">
        <v>5.22</v>
      </c>
      <c r="G34">
        <v>5.25</v>
      </c>
      <c r="H34">
        <v>5.26</v>
      </c>
      <c r="I34">
        <v>6.84</v>
      </c>
      <c r="J34">
        <v>6.94</v>
      </c>
      <c r="K34">
        <v>1.75</v>
      </c>
      <c r="L34">
        <v>1.94</v>
      </c>
      <c r="M34">
        <v>1.99</v>
      </c>
      <c r="N34">
        <v>1.86</v>
      </c>
      <c r="O34">
        <v>64</v>
      </c>
      <c r="P34">
        <v>56</v>
      </c>
      <c r="Q34">
        <v>17</v>
      </c>
      <c r="R34">
        <v>0</v>
      </c>
      <c r="S34">
        <v>0</v>
      </c>
      <c r="T34">
        <v>0</v>
      </c>
      <c r="U34">
        <v>0.56000000000000005</v>
      </c>
      <c r="V34">
        <v>0.27400000000000002</v>
      </c>
      <c r="W34">
        <v>1.29</v>
      </c>
      <c r="X34">
        <v>0.18</v>
      </c>
      <c r="Y34">
        <v>0.501</v>
      </c>
      <c r="Z34">
        <v>0.41299999999999998</v>
      </c>
      <c r="AA34">
        <v>12.9</v>
      </c>
      <c r="AB34">
        <v>34.1</v>
      </c>
      <c r="AC34">
        <v>26</v>
      </c>
      <c r="AD34">
        <v>27.1</v>
      </c>
      <c r="AE34">
        <v>40.200000000000003</v>
      </c>
      <c r="AF34">
        <v>25.8</v>
      </c>
      <c r="AG34">
        <v>68.2</v>
      </c>
      <c r="AH34">
        <v>52</v>
      </c>
      <c r="AI34">
        <v>54.2</v>
      </c>
      <c r="AJ34">
        <v>80.400000000000006</v>
      </c>
      <c r="AK34">
        <v>2.5</v>
      </c>
      <c r="AL34">
        <v>2.5999999999999996</v>
      </c>
      <c r="AM34">
        <v>3</v>
      </c>
      <c r="AN34">
        <v>5.9</v>
      </c>
      <c r="AO34">
        <v>8.4000000000000005E-2</v>
      </c>
      <c r="AP34">
        <v>3</v>
      </c>
      <c r="AQ34">
        <v>5.9</v>
      </c>
      <c r="AR34" t="s">
        <v>66</v>
      </c>
      <c r="AS34">
        <v>46</v>
      </c>
      <c r="AT34">
        <v>89.2</v>
      </c>
      <c r="AU34">
        <v>0.33710000000000001</v>
      </c>
      <c r="AV34">
        <v>4.9599999999999998E-2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 t="s">
        <v>66</v>
      </c>
      <c r="BE34">
        <v>28.6</v>
      </c>
      <c r="BF34">
        <v>7.2</v>
      </c>
      <c r="BG34">
        <v>13.8</v>
      </c>
      <c r="BH34" s="1">
        <v>44592</v>
      </c>
    </row>
    <row r="35" spans="1:60" x14ac:dyDescent="0.25">
      <c r="A35" s="1">
        <v>44593</v>
      </c>
      <c r="B35" t="s">
        <v>65</v>
      </c>
      <c r="C35">
        <v>0</v>
      </c>
      <c r="D35">
        <v>5.95</v>
      </c>
      <c r="E35">
        <v>5.15</v>
      </c>
      <c r="F35">
        <v>5.33</v>
      </c>
      <c r="G35">
        <v>5.27</v>
      </c>
      <c r="H35">
        <v>5.29</v>
      </c>
      <c r="I35">
        <v>7.19</v>
      </c>
      <c r="J35">
        <v>7</v>
      </c>
      <c r="K35">
        <v>1.83</v>
      </c>
      <c r="L35">
        <v>1.94</v>
      </c>
      <c r="M35">
        <v>2.0299999999999998</v>
      </c>
      <c r="N35">
        <v>1.91</v>
      </c>
      <c r="O35">
        <v>75</v>
      </c>
      <c r="P35">
        <v>68</v>
      </c>
      <c r="Q35">
        <v>30</v>
      </c>
      <c r="R35">
        <v>1</v>
      </c>
      <c r="S35">
        <v>0</v>
      </c>
      <c r="T35">
        <v>0</v>
      </c>
      <c r="U35">
        <v>0.49399999999999999</v>
      </c>
      <c r="V35">
        <v>0.29199999999999998</v>
      </c>
      <c r="W35">
        <v>1.53</v>
      </c>
      <c r="X35">
        <v>0.122</v>
      </c>
      <c r="Y35">
        <v>0.71299999999999997</v>
      </c>
      <c r="Z35">
        <v>0.65500000000000003</v>
      </c>
      <c r="AA35">
        <v>11.5</v>
      </c>
      <c r="AB35">
        <v>34.5</v>
      </c>
      <c r="AC35">
        <v>26</v>
      </c>
      <c r="AD35">
        <v>27.1</v>
      </c>
      <c r="AE35">
        <v>42.8</v>
      </c>
      <c r="AF35">
        <v>23</v>
      </c>
      <c r="AG35">
        <v>69</v>
      </c>
      <c r="AH35">
        <v>52</v>
      </c>
      <c r="AI35">
        <v>54.2</v>
      </c>
      <c r="AJ35">
        <v>86.6</v>
      </c>
      <c r="AK35">
        <v>2.5300000000000002</v>
      </c>
      <c r="AL35">
        <v>2.6399999999999997</v>
      </c>
      <c r="AM35">
        <v>3</v>
      </c>
      <c r="AN35">
        <v>6.4</v>
      </c>
      <c r="AO35">
        <v>3.9E-2</v>
      </c>
      <c r="AP35">
        <v>7.3</v>
      </c>
      <c r="AQ35">
        <v>5.0999999999999996</v>
      </c>
      <c r="AR35">
        <v>1.2988745980707401</v>
      </c>
      <c r="AS35">
        <v>41.9</v>
      </c>
      <c r="AT35">
        <v>89.6</v>
      </c>
      <c r="AU35">
        <v>0.37709999999999999</v>
      </c>
      <c r="AV35">
        <v>4.7600000000000003E-2</v>
      </c>
      <c r="AW35">
        <v>13.37</v>
      </c>
      <c r="AX35">
        <v>12.44</v>
      </c>
      <c r="AY35">
        <v>13.37</v>
      </c>
      <c r="AZ35">
        <v>0.93</v>
      </c>
      <c r="BA35">
        <v>1.454</v>
      </c>
      <c r="BB35">
        <v>2.0209999999999999</v>
      </c>
      <c r="BC35">
        <v>8.3260000000000005</v>
      </c>
      <c r="BD35">
        <v>3.2188745980707401</v>
      </c>
      <c r="BE35">
        <v>29.3</v>
      </c>
      <c r="BF35">
        <v>7.3</v>
      </c>
      <c r="BG35">
        <v>14</v>
      </c>
      <c r="BH35" s="1">
        <v>44593</v>
      </c>
    </row>
    <row r="36" spans="1:60" x14ac:dyDescent="0.25">
      <c r="A36" s="1">
        <v>44594</v>
      </c>
      <c r="B36" t="s">
        <v>65</v>
      </c>
      <c r="C36">
        <v>0</v>
      </c>
      <c r="D36">
        <v>5.92</v>
      </c>
      <c r="E36">
        <v>5.24</v>
      </c>
      <c r="F36">
        <v>5.24</v>
      </c>
      <c r="G36">
        <v>5.31</v>
      </c>
      <c r="H36">
        <v>5.33</v>
      </c>
      <c r="I36">
        <v>7.18</v>
      </c>
      <c r="J36">
        <v>7.03</v>
      </c>
      <c r="K36">
        <v>1.73</v>
      </c>
      <c r="L36">
        <v>1.92</v>
      </c>
      <c r="M36">
        <v>1.99</v>
      </c>
      <c r="N36">
        <v>1.82</v>
      </c>
      <c r="O36">
        <v>70</v>
      </c>
      <c r="P36">
        <v>61</v>
      </c>
      <c r="Q36">
        <v>30</v>
      </c>
      <c r="R36">
        <v>3</v>
      </c>
      <c r="S36">
        <v>1</v>
      </c>
      <c r="T36">
        <v>0</v>
      </c>
      <c r="U36">
        <v>0.47199999999999998</v>
      </c>
      <c r="V36">
        <v>0.27800000000000002</v>
      </c>
      <c r="W36">
        <v>2.14</v>
      </c>
      <c r="X36">
        <v>0.19800000000000001</v>
      </c>
      <c r="Y36">
        <v>0.47499999999999998</v>
      </c>
      <c r="Z36">
        <v>0.34499999999999997</v>
      </c>
      <c r="AA36">
        <v>11.8</v>
      </c>
      <c r="AB36">
        <v>32.5</v>
      </c>
      <c r="AC36">
        <v>26.2</v>
      </c>
      <c r="AD36">
        <v>26.4</v>
      </c>
      <c r="AE36">
        <v>40.799999999999997</v>
      </c>
      <c r="AF36">
        <v>23.6</v>
      </c>
      <c r="AG36">
        <v>65</v>
      </c>
      <c r="AH36">
        <v>52.4</v>
      </c>
      <c r="AI36">
        <v>52.8</v>
      </c>
      <c r="AJ36">
        <v>81.599999999999994</v>
      </c>
      <c r="AK36">
        <v>2.77</v>
      </c>
      <c r="AL36">
        <v>2.7199999999999998</v>
      </c>
      <c r="AM36">
        <v>3.2</v>
      </c>
      <c r="AN36">
        <v>5.7</v>
      </c>
      <c r="AO36">
        <v>3.5999999999999997E-2</v>
      </c>
      <c r="AP36">
        <v>7</v>
      </c>
      <c r="AQ36">
        <v>5.3</v>
      </c>
      <c r="AR36">
        <v>0.97456148867313908</v>
      </c>
      <c r="AS36">
        <v>42.9</v>
      </c>
      <c r="AT36">
        <v>86.3</v>
      </c>
      <c r="AU36">
        <v>0.36699999999999999</v>
      </c>
      <c r="AV36">
        <v>6.3799999999999996E-2</v>
      </c>
      <c r="AW36">
        <v>13.36</v>
      </c>
      <c r="AX36">
        <v>12.36</v>
      </c>
      <c r="AY36">
        <v>13.31</v>
      </c>
      <c r="AZ36">
        <v>0.95</v>
      </c>
      <c r="BA36">
        <v>1.452</v>
      </c>
      <c r="BB36">
        <v>2.032</v>
      </c>
      <c r="BC36">
        <v>8.2889999999999997</v>
      </c>
      <c r="BD36">
        <v>2.8345614886731392</v>
      </c>
      <c r="BE36">
        <v>30.98</v>
      </c>
      <c r="BF36">
        <v>7.1</v>
      </c>
      <c r="BG36">
        <v>14</v>
      </c>
      <c r="BH36" s="1">
        <v>44594</v>
      </c>
    </row>
    <row r="37" spans="1:60" x14ac:dyDescent="0.25">
      <c r="A37" s="1">
        <v>44595</v>
      </c>
      <c r="B37" t="s">
        <v>65</v>
      </c>
      <c r="C37">
        <v>0</v>
      </c>
      <c r="D37">
        <v>5.81</v>
      </c>
      <c r="E37">
        <v>5.35</v>
      </c>
      <c r="F37">
        <v>5.23</v>
      </c>
      <c r="G37">
        <v>5.38</v>
      </c>
      <c r="H37">
        <v>5.39</v>
      </c>
      <c r="I37">
        <v>7.22</v>
      </c>
      <c r="J37">
        <v>7.78</v>
      </c>
      <c r="K37">
        <v>1.64</v>
      </c>
      <c r="L37">
        <v>1.79</v>
      </c>
      <c r="M37">
        <v>1.93</v>
      </c>
      <c r="N37">
        <v>1.8</v>
      </c>
      <c r="O37">
        <v>63</v>
      </c>
      <c r="P37">
        <v>52</v>
      </c>
      <c r="Q37">
        <v>35</v>
      </c>
      <c r="R37">
        <v>6</v>
      </c>
      <c r="S37">
        <v>0</v>
      </c>
      <c r="T37">
        <v>0</v>
      </c>
      <c r="U37">
        <v>0.45100000000000001</v>
      </c>
      <c r="V37">
        <v>0.27700000000000002</v>
      </c>
      <c r="W37">
        <v>2.11</v>
      </c>
      <c r="X37">
        <v>0.13700000000000001</v>
      </c>
      <c r="Y37">
        <v>0.34799999999999998</v>
      </c>
      <c r="Z37">
        <v>0.33300000000000002</v>
      </c>
      <c r="AA37">
        <v>11.6</v>
      </c>
      <c r="AB37">
        <v>31.4</v>
      </c>
      <c r="AC37">
        <v>25.5</v>
      </c>
      <c r="AD37">
        <v>26.2</v>
      </c>
      <c r="AE37">
        <v>41</v>
      </c>
      <c r="AF37">
        <v>23.2</v>
      </c>
      <c r="AG37">
        <v>62.8</v>
      </c>
      <c r="AH37">
        <v>51</v>
      </c>
      <c r="AI37">
        <v>52.4</v>
      </c>
      <c r="AJ37">
        <v>82</v>
      </c>
      <c r="AK37">
        <v>2.64</v>
      </c>
      <c r="AL37">
        <v>2.7800000000000002</v>
      </c>
      <c r="AM37">
        <v>3.2</v>
      </c>
      <c r="AN37">
        <v>5.9</v>
      </c>
      <c r="AO37">
        <v>3.3000000000000002E-2</v>
      </c>
      <c r="AP37">
        <v>7</v>
      </c>
      <c r="AQ37">
        <v>5.3</v>
      </c>
      <c r="AR37">
        <v>1.3383435483870962</v>
      </c>
      <c r="AS37">
        <v>43.3</v>
      </c>
      <c r="AT37">
        <v>87.1</v>
      </c>
      <c r="AU37">
        <v>0.3634</v>
      </c>
      <c r="AV37">
        <v>5.9900000000000002E-2</v>
      </c>
      <c r="AW37">
        <v>13.33</v>
      </c>
      <c r="AX37">
        <v>12.4</v>
      </c>
      <c r="AY37">
        <v>13.34</v>
      </c>
      <c r="AZ37">
        <v>0.94</v>
      </c>
      <c r="BA37">
        <v>1.46</v>
      </c>
      <c r="BB37">
        <v>2.0329999999999999</v>
      </c>
      <c r="BC37">
        <v>8.17</v>
      </c>
      <c r="BD37">
        <v>3.1483435483870963</v>
      </c>
      <c r="BE37">
        <v>29.8</v>
      </c>
      <c r="BF37">
        <v>7.1</v>
      </c>
      <c r="BG37">
        <v>14</v>
      </c>
      <c r="BH37" s="1">
        <v>44595</v>
      </c>
    </row>
    <row r="38" spans="1:60" x14ac:dyDescent="0.25">
      <c r="A38" s="1">
        <v>44596</v>
      </c>
      <c r="B38" t="s">
        <v>65</v>
      </c>
      <c r="C38">
        <v>0</v>
      </c>
      <c r="D38">
        <v>6.09</v>
      </c>
      <c r="E38">
        <v>5.35</v>
      </c>
      <c r="F38">
        <v>5.35</v>
      </c>
      <c r="G38">
        <v>5.33</v>
      </c>
      <c r="H38">
        <v>5.51</v>
      </c>
      <c r="I38">
        <v>7.9</v>
      </c>
      <c r="J38">
        <v>7.7</v>
      </c>
      <c r="K38">
        <v>1.74</v>
      </c>
      <c r="L38">
        <v>1.84</v>
      </c>
      <c r="M38">
        <v>1.84</v>
      </c>
      <c r="N38">
        <v>1.78</v>
      </c>
      <c r="O38">
        <v>71</v>
      </c>
      <c r="P38">
        <v>65</v>
      </c>
      <c r="Q38">
        <v>39</v>
      </c>
      <c r="R38">
        <v>4</v>
      </c>
      <c r="S38">
        <v>0</v>
      </c>
      <c r="T38">
        <v>0</v>
      </c>
      <c r="U38">
        <v>0.74099999999999999</v>
      </c>
      <c r="V38">
        <v>0.27600000000000002</v>
      </c>
      <c r="W38">
        <v>2.17</v>
      </c>
      <c r="X38">
        <v>0.17699999999999999</v>
      </c>
      <c r="Y38">
        <v>0.38600000000000001</v>
      </c>
      <c r="Z38">
        <v>0.20899999999999999</v>
      </c>
      <c r="AA38">
        <v>11.9</v>
      </c>
      <c r="AB38">
        <v>32.5</v>
      </c>
      <c r="AC38">
        <v>24.6</v>
      </c>
      <c r="AD38">
        <v>24.7</v>
      </c>
      <c r="AE38">
        <v>39.6</v>
      </c>
      <c r="AF38">
        <v>23.8</v>
      </c>
      <c r="AG38">
        <v>65</v>
      </c>
      <c r="AH38">
        <v>49.2</v>
      </c>
      <c r="AI38">
        <v>49.4</v>
      </c>
      <c r="AJ38">
        <v>79.2</v>
      </c>
      <c r="AK38">
        <v>2.6</v>
      </c>
      <c r="AL38">
        <v>2.84</v>
      </c>
      <c r="AM38">
        <v>3</v>
      </c>
      <c r="AN38">
        <v>6.1</v>
      </c>
      <c r="AO38">
        <v>-2.7E-2</v>
      </c>
      <c r="AP38">
        <v>7.5</v>
      </c>
      <c r="AQ38">
        <v>5.8</v>
      </c>
      <c r="AR38">
        <v>1.3417294213528934</v>
      </c>
      <c r="AS38">
        <v>42.9</v>
      </c>
      <c r="AT38">
        <v>88.2</v>
      </c>
      <c r="AU38">
        <v>0.36809999999999998</v>
      </c>
      <c r="AV38">
        <v>5.4399999999999997E-2</v>
      </c>
      <c r="AW38">
        <v>13.16</v>
      </c>
      <c r="AX38">
        <v>12.27</v>
      </c>
      <c r="AY38">
        <v>13.2</v>
      </c>
      <c r="AZ38">
        <v>0.93</v>
      </c>
      <c r="BA38">
        <v>1.423</v>
      </c>
      <c r="BB38">
        <v>2.024</v>
      </c>
      <c r="BC38">
        <v>7.7729999999999997</v>
      </c>
      <c r="BD38">
        <v>3.1517294213528935</v>
      </c>
      <c r="BE38">
        <v>28.95</v>
      </c>
      <c r="BF38">
        <v>7.1</v>
      </c>
      <c r="BG38">
        <v>14</v>
      </c>
      <c r="BH38" s="1">
        <v>44596</v>
      </c>
    </row>
    <row r="39" spans="1:60" x14ac:dyDescent="0.25">
      <c r="A39" s="1">
        <v>44597</v>
      </c>
      <c r="B39" t="s">
        <v>65</v>
      </c>
      <c r="C39">
        <v>0</v>
      </c>
      <c r="D39">
        <v>6.04</v>
      </c>
      <c r="E39">
        <v>5.26</v>
      </c>
      <c r="F39">
        <v>5.36</v>
      </c>
      <c r="G39">
        <v>5.29</v>
      </c>
      <c r="H39">
        <v>5.46</v>
      </c>
      <c r="I39">
        <v>7.47</v>
      </c>
      <c r="J39">
        <v>7.67</v>
      </c>
      <c r="K39">
        <v>1.67</v>
      </c>
      <c r="L39">
        <v>1.89</v>
      </c>
      <c r="M39">
        <v>1.8</v>
      </c>
      <c r="N39">
        <v>1.77</v>
      </c>
      <c r="O39">
        <v>68</v>
      </c>
      <c r="P39">
        <v>61</v>
      </c>
      <c r="Q39">
        <v>30</v>
      </c>
      <c r="R39">
        <v>1</v>
      </c>
      <c r="S39">
        <v>0</v>
      </c>
      <c r="T39">
        <v>0</v>
      </c>
      <c r="U39">
        <v>0.61699999999999999</v>
      </c>
      <c r="V39">
        <v>0.26700000000000002</v>
      </c>
      <c r="W39">
        <v>1.98</v>
      </c>
      <c r="X39">
        <v>0.14399999999999999</v>
      </c>
      <c r="Y39">
        <v>0.29799999999999999</v>
      </c>
      <c r="Z39">
        <v>0.316</v>
      </c>
      <c r="AA39">
        <v>12.2</v>
      </c>
      <c r="AB39">
        <v>32.799999999999997</v>
      </c>
      <c r="AC39">
        <v>26.4</v>
      </c>
      <c r="AD39">
        <v>26</v>
      </c>
      <c r="AE39">
        <v>38.799999999999997</v>
      </c>
      <c r="AF39">
        <v>24.4</v>
      </c>
      <c r="AG39">
        <v>65.599999999999994</v>
      </c>
      <c r="AH39">
        <v>52.8</v>
      </c>
      <c r="AI39">
        <v>52</v>
      </c>
      <c r="AJ39">
        <v>77.599999999999994</v>
      </c>
      <c r="AK39">
        <v>2.67</v>
      </c>
      <c r="AL39">
        <v>2.96</v>
      </c>
      <c r="AM39">
        <v>3</v>
      </c>
      <c r="AN39">
        <v>5.9</v>
      </c>
      <c r="AO39">
        <v>0.14899999999999999</v>
      </c>
      <c r="AP39">
        <v>7</v>
      </c>
      <c r="AQ39">
        <v>5.3</v>
      </c>
      <c r="AR39">
        <v>1.320528967254408</v>
      </c>
      <c r="AS39">
        <v>49</v>
      </c>
      <c r="AT39">
        <v>95.2</v>
      </c>
      <c r="AU39">
        <v>0.30919999999999997</v>
      </c>
      <c r="AV39">
        <v>2.1399999999999999E-2</v>
      </c>
      <c r="AW39">
        <v>12.89</v>
      </c>
      <c r="AX39">
        <v>11.91</v>
      </c>
      <c r="AY39">
        <v>12.86</v>
      </c>
      <c r="AZ39">
        <v>0.95</v>
      </c>
      <c r="BA39">
        <v>0</v>
      </c>
      <c r="BB39">
        <v>0</v>
      </c>
      <c r="BC39">
        <v>0</v>
      </c>
      <c r="BD39">
        <v>3.1105289672544081</v>
      </c>
      <c r="BE39">
        <v>29.68</v>
      </c>
      <c r="BF39">
        <v>7</v>
      </c>
      <c r="BG39">
        <v>14</v>
      </c>
      <c r="BH39" s="1">
        <v>44597</v>
      </c>
    </row>
    <row r="40" spans="1:60" x14ac:dyDescent="0.25">
      <c r="A40" s="1">
        <v>44598</v>
      </c>
      <c r="B40" t="s">
        <v>65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 t="s">
        <v>66</v>
      </c>
      <c r="AL40" t="s">
        <v>66</v>
      </c>
      <c r="AM40">
        <v>0</v>
      </c>
      <c r="AN40">
        <v>0</v>
      </c>
      <c r="AO40">
        <v>0</v>
      </c>
      <c r="AP40">
        <v>0</v>
      </c>
      <c r="AQ40">
        <v>0</v>
      </c>
      <c r="AR40" t="s">
        <v>66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 t="s">
        <v>66</v>
      </c>
      <c r="BE40">
        <v>0</v>
      </c>
      <c r="BF40">
        <v>0</v>
      </c>
      <c r="BG40">
        <v>0</v>
      </c>
      <c r="BH40" s="1">
        <v>44598</v>
      </c>
    </row>
    <row r="41" spans="1:60" x14ac:dyDescent="0.25">
      <c r="A41" s="1">
        <v>44599</v>
      </c>
      <c r="B41" t="s">
        <v>65</v>
      </c>
      <c r="C41">
        <v>0</v>
      </c>
      <c r="D41">
        <v>5.47</v>
      </c>
      <c r="E41">
        <v>5.1100000000000003</v>
      </c>
      <c r="F41">
        <v>5.26</v>
      </c>
      <c r="G41">
        <v>5.26</v>
      </c>
      <c r="H41">
        <v>5.4</v>
      </c>
      <c r="I41">
        <v>7.26</v>
      </c>
      <c r="J41">
        <v>7.15</v>
      </c>
      <c r="K41">
        <v>1.34</v>
      </c>
      <c r="L41">
        <v>1.43</v>
      </c>
      <c r="M41">
        <v>1.98</v>
      </c>
      <c r="N41">
        <v>1.88</v>
      </c>
      <c r="O41">
        <v>63</v>
      </c>
      <c r="P41">
        <v>53</v>
      </c>
      <c r="Q41">
        <v>22</v>
      </c>
      <c r="R41">
        <v>3</v>
      </c>
      <c r="S41">
        <v>2</v>
      </c>
      <c r="T41">
        <v>0</v>
      </c>
      <c r="U41">
        <v>0.504</v>
      </c>
      <c r="V41">
        <v>0.26500000000000001</v>
      </c>
      <c r="W41">
        <v>1.7</v>
      </c>
      <c r="X41">
        <v>0.13400000000000001</v>
      </c>
      <c r="Y41">
        <v>0.48699999999999999</v>
      </c>
      <c r="Z41">
        <v>0.36699999999999999</v>
      </c>
      <c r="AA41">
        <v>12.4</v>
      </c>
      <c r="AB41">
        <v>34.299999999999997</v>
      </c>
      <c r="AC41">
        <v>26.4</v>
      </c>
      <c r="AD41">
        <v>26.1</v>
      </c>
      <c r="AE41">
        <v>39</v>
      </c>
      <c r="AF41">
        <v>24.8</v>
      </c>
      <c r="AG41">
        <v>68.599999999999994</v>
      </c>
      <c r="AH41">
        <v>52.8</v>
      </c>
      <c r="AI41">
        <v>52.2</v>
      </c>
      <c r="AJ41">
        <v>78</v>
      </c>
      <c r="AK41">
        <v>2.91</v>
      </c>
      <c r="AL41">
        <v>3.19</v>
      </c>
      <c r="AM41">
        <v>2.9</v>
      </c>
      <c r="AN41">
        <v>5.8</v>
      </c>
      <c r="AO41">
        <v>2.8000000000000001E-2</v>
      </c>
      <c r="AP41">
        <v>6.9</v>
      </c>
      <c r="AQ41">
        <v>5.2</v>
      </c>
      <c r="AR41">
        <v>1.0823175394846221</v>
      </c>
      <c r="AS41">
        <v>49.5</v>
      </c>
      <c r="AT41">
        <v>99</v>
      </c>
      <c r="AU41">
        <v>0.30459999999999998</v>
      </c>
      <c r="AV41">
        <v>4.4000000000000003E-3</v>
      </c>
      <c r="AW41">
        <v>12.55</v>
      </c>
      <c r="AX41">
        <v>12.03</v>
      </c>
      <c r="AY41">
        <v>12.95</v>
      </c>
      <c r="AZ41">
        <v>0.92</v>
      </c>
      <c r="BA41">
        <v>1.423</v>
      </c>
      <c r="BB41">
        <v>2.0169999999999999</v>
      </c>
      <c r="BC41">
        <v>7.7350000000000003</v>
      </c>
      <c r="BD41">
        <v>2.9123175394846221</v>
      </c>
      <c r="BE41">
        <v>30.28</v>
      </c>
      <c r="BF41">
        <v>7</v>
      </c>
      <c r="BG41">
        <v>14</v>
      </c>
      <c r="BH41" s="1">
        <v>44599</v>
      </c>
    </row>
    <row r="42" spans="1:60" x14ac:dyDescent="0.25">
      <c r="A42" s="1">
        <v>44600</v>
      </c>
      <c r="B42" t="s">
        <v>65</v>
      </c>
      <c r="C42">
        <v>0</v>
      </c>
      <c r="D42">
        <v>5.81</v>
      </c>
      <c r="E42">
        <v>5.28</v>
      </c>
      <c r="F42">
        <v>5.28</v>
      </c>
      <c r="G42">
        <v>5.4</v>
      </c>
      <c r="H42">
        <v>5.37</v>
      </c>
      <c r="I42">
        <v>7.31</v>
      </c>
      <c r="J42">
        <v>7.5</v>
      </c>
      <c r="K42">
        <v>1.34</v>
      </c>
      <c r="L42">
        <v>1.64</v>
      </c>
      <c r="M42">
        <v>1.9</v>
      </c>
      <c r="N42">
        <v>1.72</v>
      </c>
      <c r="O42">
        <v>62</v>
      </c>
      <c r="P42">
        <v>51</v>
      </c>
      <c r="Q42">
        <v>20</v>
      </c>
      <c r="R42">
        <v>2</v>
      </c>
      <c r="S42">
        <v>1</v>
      </c>
      <c r="T42">
        <v>0</v>
      </c>
      <c r="U42">
        <v>0.53800000000000003</v>
      </c>
      <c r="V42">
        <v>0.26900000000000002</v>
      </c>
      <c r="W42">
        <v>5.38</v>
      </c>
      <c r="X42">
        <v>0.63</v>
      </c>
      <c r="Y42">
        <v>0.54200000000000004</v>
      </c>
      <c r="Z42">
        <v>0.51900000000000002</v>
      </c>
      <c r="AA42">
        <v>12.1</v>
      </c>
      <c r="AB42">
        <v>33.200000000000003</v>
      </c>
      <c r="AC42">
        <v>23.7</v>
      </c>
      <c r="AD42">
        <v>26.2</v>
      </c>
      <c r="AE42">
        <v>40.799999999999997</v>
      </c>
      <c r="AF42">
        <v>24.2</v>
      </c>
      <c r="AG42">
        <v>66.400000000000006</v>
      </c>
      <c r="AH42">
        <v>47.4</v>
      </c>
      <c r="AI42">
        <v>52.4</v>
      </c>
      <c r="AJ42">
        <v>81.599999999999994</v>
      </c>
      <c r="AK42">
        <v>2.71</v>
      </c>
      <c r="AL42">
        <v>2.9299999999999997</v>
      </c>
      <c r="AM42">
        <v>3.2</v>
      </c>
      <c r="AN42">
        <v>5.9</v>
      </c>
      <c r="AO42">
        <v>4.2000000000000003E-2</v>
      </c>
      <c r="AP42">
        <v>6.8</v>
      </c>
      <c r="AQ42">
        <v>5.3</v>
      </c>
      <c r="AR42">
        <v>1.2919184313725491</v>
      </c>
      <c r="AS42">
        <v>48.7</v>
      </c>
      <c r="AT42">
        <v>95.8</v>
      </c>
      <c r="AU42">
        <v>0.33139999999999997</v>
      </c>
      <c r="AV42">
        <v>2.01E-2</v>
      </c>
      <c r="AW42">
        <v>13.13</v>
      </c>
      <c r="AX42">
        <v>12.75</v>
      </c>
      <c r="AY42">
        <v>13.72</v>
      </c>
      <c r="AZ42">
        <v>0.97</v>
      </c>
      <c r="BA42">
        <v>2.9830000000000001</v>
      </c>
      <c r="BB42">
        <v>2.0009999999999999</v>
      </c>
      <c r="BC42">
        <v>8.1859999999999999</v>
      </c>
      <c r="BD42">
        <v>3.0619184313725492</v>
      </c>
      <c r="BE42">
        <v>30.04</v>
      </c>
      <c r="BF42">
        <v>7.2</v>
      </c>
      <c r="BG42">
        <v>14</v>
      </c>
      <c r="BH42" s="1">
        <v>44600</v>
      </c>
    </row>
    <row r="43" spans="1:60" x14ac:dyDescent="0.25">
      <c r="A43" s="1">
        <v>44601</v>
      </c>
      <c r="B43" t="s">
        <v>65</v>
      </c>
      <c r="C43">
        <v>0</v>
      </c>
      <c r="D43">
        <v>5.96</v>
      </c>
      <c r="E43">
        <v>5.08</v>
      </c>
      <c r="F43">
        <v>5.28</v>
      </c>
      <c r="G43">
        <v>5.41</v>
      </c>
      <c r="H43">
        <v>5.34</v>
      </c>
      <c r="I43">
        <v>7.12</v>
      </c>
      <c r="J43">
        <v>6.67</v>
      </c>
      <c r="K43">
        <v>1.68</v>
      </c>
      <c r="L43">
        <v>1.77</v>
      </c>
      <c r="M43">
        <v>1.88</v>
      </c>
      <c r="N43">
        <v>1.81</v>
      </c>
      <c r="O43">
        <v>69</v>
      </c>
      <c r="P43">
        <v>62</v>
      </c>
      <c r="Q43">
        <v>24</v>
      </c>
      <c r="R43">
        <v>3</v>
      </c>
      <c r="S43">
        <v>0</v>
      </c>
      <c r="T43">
        <v>0</v>
      </c>
      <c r="U43">
        <v>0.49</v>
      </c>
      <c r="V43">
        <v>0.29499999999999998</v>
      </c>
      <c r="W43">
        <v>2.4</v>
      </c>
      <c r="X43">
        <v>0.23300000000000001</v>
      </c>
      <c r="Y43">
        <v>0.253</v>
      </c>
      <c r="Z43">
        <v>0.187</v>
      </c>
      <c r="AA43">
        <v>12.5</v>
      </c>
      <c r="AB43">
        <v>33.200000000000003</v>
      </c>
      <c r="AC43">
        <v>25.2</v>
      </c>
      <c r="AD43">
        <v>25</v>
      </c>
      <c r="AE43">
        <v>34</v>
      </c>
      <c r="AF43">
        <v>25</v>
      </c>
      <c r="AG43">
        <v>66.400000000000006</v>
      </c>
      <c r="AH43">
        <v>50.4</v>
      </c>
      <c r="AI43">
        <v>50</v>
      </c>
      <c r="AJ43">
        <v>68</v>
      </c>
      <c r="AK43">
        <v>2.77</v>
      </c>
      <c r="AL43">
        <v>2.95</v>
      </c>
      <c r="AM43">
        <v>3</v>
      </c>
      <c r="AN43">
        <v>5.8</v>
      </c>
      <c r="AO43">
        <v>2.4E-2</v>
      </c>
      <c r="AP43">
        <v>7.2</v>
      </c>
      <c r="AQ43">
        <v>5.8</v>
      </c>
      <c r="AR43">
        <v>1.1622282069454291</v>
      </c>
      <c r="AS43">
        <v>45.4</v>
      </c>
      <c r="AT43">
        <v>87.3</v>
      </c>
      <c r="AU43">
        <v>0.3422</v>
      </c>
      <c r="AV43">
        <v>5.8700000000000002E-2</v>
      </c>
      <c r="AW43">
        <v>16.149999999999999</v>
      </c>
      <c r="AX43">
        <v>14.11</v>
      </c>
      <c r="AY43">
        <v>15.09</v>
      </c>
      <c r="AZ43">
        <v>0.98</v>
      </c>
      <c r="BA43">
        <v>1.796</v>
      </c>
      <c r="BB43">
        <v>1.996</v>
      </c>
      <c r="BC43">
        <v>9.6069999999999993</v>
      </c>
      <c r="BD43">
        <v>2.9122282069454291</v>
      </c>
      <c r="BE43">
        <v>29.6</v>
      </c>
      <c r="BF43">
        <v>7.2</v>
      </c>
      <c r="BG43">
        <v>14</v>
      </c>
      <c r="BH43" s="1">
        <v>44601</v>
      </c>
    </row>
    <row r="44" spans="1:60" x14ac:dyDescent="0.25">
      <c r="A44" s="1">
        <v>44602</v>
      </c>
      <c r="B44" t="s">
        <v>65</v>
      </c>
      <c r="C44">
        <v>0</v>
      </c>
      <c r="D44">
        <v>6.01</v>
      </c>
      <c r="E44">
        <v>5.1100000000000003</v>
      </c>
      <c r="F44">
        <v>5.13</v>
      </c>
      <c r="G44">
        <v>5.29</v>
      </c>
      <c r="H44">
        <v>5.31</v>
      </c>
      <c r="I44">
        <v>7.39</v>
      </c>
      <c r="J44">
        <v>7.48</v>
      </c>
      <c r="K44">
        <v>1.61</v>
      </c>
      <c r="L44">
        <v>1.74</v>
      </c>
      <c r="M44">
        <v>1.81</v>
      </c>
      <c r="N44">
        <v>1.84</v>
      </c>
      <c r="O44">
        <v>65</v>
      </c>
      <c r="P44">
        <v>58</v>
      </c>
      <c r="Q44">
        <v>10</v>
      </c>
      <c r="R44">
        <v>1</v>
      </c>
      <c r="S44">
        <v>0</v>
      </c>
      <c r="T44">
        <v>0</v>
      </c>
      <c r="U44">
        <v>0.39100000000000001</v>
      </c>
      <c r="V44">
        <v>3.6999999999999998E-2</v>
      </c>
      <c r="W44">
        <v>0.68200000000000005</v>
      </c>
      <c r="X44">
        <v>0.17399999999999999</v>
      </c>
      <c r="Y44">
        <v>0.29199999999999998</v>
      </c>
      <c r="Z44">
        <v>0.78600000000000003</v>
      </c>
      <c r="AA44">
        <v>12.4</v>
      </c>
      <c r="AB44">
        <v>32.1</v>
      </c>
      <c r="AC44">
        <v>24.3</v>
      </c>
      <c r="AD44">
        <v>25.6</v>
      </c>
      <c r="AE44">
        <v>38.5</v>
      </c>
      <c r="AF44">
        <v>24.8</v>
      </c>
      <c r="AG44">
        <v>64.2</v>
      </c>
      <c r="AH44">
        <v>48.6</v>
      </c>
      <c r="AI44">
        <v>51.2</v>
      </c>
      <c r="AJ44">
        <v>77</v>
      </c>
      <c r="AK44">
        <v>2.69</v>
      </c>
      <c r="AL44">
        <v>2.95</v>
      </c>
      <c r="AM44">
        <v>2.9</v>
      </c>
      <c r="AN44">
        <v>6</v>
      </c>
      <c r="AO44">
        <v>3.4000000000000002E-2</v>
      </c>
      <c r="AP44">
        <v>7.6</v>
      </c>
      <c r="AQ44">
        <v>5.6</v>
      </c>
      <c r="AR44">
        <v>0.91712343749999969</v>
      </c>
      <c r="AS44">
        <v>43.8</v>
      </c>
      <c r="AT44">
        <v>87.9</v>
      </c>
      <c r="AU44">
        <v>0.3579</v>
      </c>
      <c r="AV44">
        <v>5.5599999999999997E-2</v>
      </c>
      <c r="AW44">
        <v>13.86</v>
      </c>
      <c r="AX44">
        <v>12.8</v>
      </c>
      <c r="AY44">
        <v>13.75</v>
      </c>
      <c r="AZ44">
        <v>0.95</v>
      </c>
      <c r="BA44">
        <v>1.494</v>
      </c>
      <c r="BB44">
        <v>1.9970000000000001</v>
      </c>
      <c r="BC44">
        <v>9.3279999999999994</v>
      </c>
      <c r="BD44">
        <v>2.7371234374999998</v>
      </c>
      <c r="BE44">
        <v>29.62</v>
      </c>
      <c r="BF44">
        <v>7.2</v>
      </c>
      <c r="BG44">
        <v>14</v>
      </c>
      <c r="BH44" s="1">
        <v>44602</v>
      </c>
    </row>
    <row r="45" spans="1:60" x14ac:dyDescent="0.25">
      <c r="A45" s="1">
        <v>44603</v>
      </c>
      <c r="B45" t="s">
        <v>65</v>
      </c>
      <c r="C45">
        <v>0</v>
      </c>
      <c r="D45">
        <v>5.52</v>
      </c>
      <c r="E45">
        <v>5.07</v>
      </c>
      <c r="F45">
        <v>5.1100000000000003</v>
      </c>
      <c r="G45">
        <v>5.12</v>
      </c>
      <c r="H45">
        <v>5.2</v>
      </c>
      <c r="I45">
        <v>6.93</v>
      </c>
      <c r="J45">
        <v>7.42</v>
      </c>
      <c r="K45">
        <v>1.44</v>
      </c>
      <c r="L45">
        <v>1.73</v>
      </c>
      <c r="M45">
        <v>1.87</v>
      </c>
      <c r="N45">
        <v>1.83</v>
      </c>
      <c r="O45">
        <v>79</v>
      </c>
      <c r="P45">
        <v>68</v>
      </c>
      <c r="Q45">
        <v>34</v>
      </c>
      <c r="R45">
        <v>3</v>
      </c>
      <c r="S45">
        <v>1</v>
      </c>
      <c r="T45">
        <v>0</v>
      </c>
      <c r="U45">
        <v>1.08</v>
      </c>
      <c r="V45">
        <v>0.871</v>
      </c>
      <c r="W45">
        <v>1.71</v>
      </c>
      <c r="X45">
        <v>0.2</v>
      </c>
      <c r="Y45">
        <v>0.59</v>
      </c>
      <c r="Z45">
        <v>0.34899999999999998</v>
      </c>
      <c r="AA45">
        <v>12.1</v>
      </c>
      <c r="AB45">
        <v>34.299999999999997</v>
      </c>
      <c r="AC45">
        <v>26.5</v>
      </c>
      <c r="AD45">
        <v>26.8</v>
      </c>
      <c r="AE45">
        <v>38.4</v>
      </c>
      <c r="AF45">
        <v>24.2</v>
      </c>
      <c r="AG45">
        <v>58.6</v>
      </c>
      <c r="AH45">
        <v>53</v>
      </c>
      <c r="AI45">
        <v>53.6</v>
      </c>
      <c r="AJ45">
        <v>76.8</v>
      </c>
      <c r="AK45">
        <v>2.7199999999999998</v>
      </c>
      <c r="AL45">
        <v>2.9</v>
      </c>
      <c r="AM45">
        <v>3</v>
      </c>
      <c r="AN45">
        <v>5.7</v>
      </c>
      <c r="AO45">
        <v>0.14000000000000001</v>
      </c>
      <c r="AP45">
        <v>7.2</v>
      </c>
      <c r="AQ45">
        <v>5</v>
      </c>
      <c r="AR45">
        <v>0.66546177370030635</v>
      </c>
      <c r="AS45">
        <v>45.1</v>
      </c>
      <c r="AT45">
        <v>89.5</v>
      </c>
      <c r="AU45">
        <v>0.34560000000000002</v>
      </c>
      <c r="AV45">
        <v>4.8000000000000001E-2</v>
      </c>
      <c r="AW45">
        <v>13.16</v>
      </c>
      <c r="AX45">
        <v>13.08</v>
      </c>
      <c r="AY45">
        <v>13.08</v>
      </c>
      <c r="AZ45">
        <v>0</v>
      </c>
      <c r="BA45">
        <v>1.429</v>
      </c>
      <c r="BB45">
        <v>2.004</v>
      </c>
      <c r="BC45">
        <v>8.1890000000000001</v>
      </c>
      <c r="BD45">
        <v>2.5254617737003064</v>
      </c>
      <c r="BE45">
        <v>30.76</v>
      </c>
      <c r="BF45">
        <v>7.2</v>
      </c>
      <c r="BG45">
        <v>14</v>
      </c>
      <c r="BH45" s="1">
        <v>44603</v>
      </c>
    </row>
    <row r="46" spans="1:60" x14ac:dyDescent="0.25">
      <c r="A46" s="1">
        <v>44604</v>
      </c>
      <c r="B46" t="s">
        <v>65</v>
      </c>
      <c r="C46">
        <v>0</v>
      </c>
      <c r="D46">
        <v>6.18</v>
      </c>
      <c r="E46">
        <v>5.22</v>
      </c>
      <c r="F46">
        <v>5.25</v>
      </c>
      <c r="G46">
        <v>5.25</v>
      </c>
      <c r="H46">
        <v>5.27</v>
      </c>
      <c r="I46">
        <v>6.89</v>
      </c>
      <c r="J46">
        <v>7.26</v>
      </c>
      <c r="K46">
        <v>1.54</v>
      </c>
      <c r="L46">
        <v>1.7</v>
      </c>
      <c r="M46">
        <v>1.95</v>
      </c>
      <c r="N46">
        <v>1.93</v>
      </c>
      <c r="O46">
        <v>72</v>
      </c>
      <c r="P46">
        <v>64</v>
      </c>
      <c r="Q46">
        <v>22</v>
      </c>
      <c r="R46">
        <v>1</v>
      </c>
      <c r="S46">
        <v>0</v>
      </c>
      <c r="T46">
        <v>0</v>
      </c>
      <c r="U46">
        <v>0.434</v>
      </c>
      <c r="V46">
        <v>0.28199999999999997</v>
      </c>
      <c r="W46">
        <v>1.55</v>
      </c>
      <c r="X46">
        <v>0.14599999999999999</v>
      </c>
      <c r="Y46">
        <v>0.41399999999999998</v>
      </c>
      <c r="Z46">
        <v>0.375</v>
      </c>
      <c r="AA46">
        <v>12.3</v>
      </c>
      <c r="AB46">
        <v>32.1</v>
      </c>
      <c r="AC46">
        <v>26</v>
      </c>
      <c r="AD46">
        <v>26.4</v>
      </c>
      <c r="AE46">
        <v>37.6</v>
      </c>
      <c r="AF46">
        <v>24.6</v>
      </c>
      <c r="AG46">
        <v>64.2</v>
      </c>
      <c r="AH46">
        <v>52</v>
      </c>
      <c r="AI46">
        <v>52.8</v>
      </c>
      <c r="AJ46">
        <v>75.2</v>
      </c>
      <c r="AK46">
        <v>2.75</v>
      </c>
      <c r="AL46">
        <v>2.92</v>
      </c>
      <c r="AM46">
        <v>3</v>
      </c>
      <c r="AN46">
        <v>5.8</v>
      </c>
      <c r="AO46">
        <v>5.8000000000000003E-2</v>
      </c>
      <c r="AP46">
        <v>6.9</v>
      </c>
      <c r="AQ46">
        <v>5.2</v>
      </c>
      <c r="AR46">
        <v>1.0545759438103599</v>
      </c>
      <c r="AS46">
        <v>45.3</v>
      </c>
      <c r="AT46">
        <v>89.8</v>
      </c>
      <c r="AU46">
        <v>0.34549999999999997</v>
      </c>
      <c r="AV46">
        <v>4.7399999999999998E-2</v>
      </c>
      <c r="AW46">
        <v>12.39</v>
      </c>
      <c r="AX46">
        <v>11.39</v>
      </c>
      <c r="AY46">
        <v>12.35</v>
      </c>
      <c r="AZ46">
        <v>0.96</v>
      </c>
      <c r="BA46">
        <v>1.35</v>
      </c>
      <c r="BB46">
        <v>1.9970000000000001</v>
      </c>
      <c r="BC46">
        <v>7.6</v>
      </c>
      <c r="BD46">
        <v>3.0145759438103599</v>
      </c>
      <c r="BE46">
        <v>28.78</v>
      </c>
      <c r="BF46">
        <v>7.2</v>
      </c>
      <c r="BG46">
        <v>14</v>
      </c>
      <c r="BH46" s="1">
        <v>44604</v>
      </c>
    </row>
    <row r="47" spans="1:60" x14ac:dyDescent="0.25">
      <c r="A47" s="1">
        <v>44605</v>
      </c>
      <c r="B47" t="s">
        <v>65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 t="s">
        <v>66</v>
      </c>
      <c r="AL47" t="s">
        <v>66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0.86822292993630579</v>
      </c>
      <c r="AS47">
        <v>0</v>
      </c>
      <c r="AT47">
        <v>0</v>
      </c>
      <c r="AU47">
        <v>0</v>
      </c>
      <c r="AV47">
        <v>0</v>
      </c>
      <c r="AW47">
        <v>12.63</v>
      </c>
      <c r="AX47">
        <v>12.56</v>
      </c>
      <c r="AY47">
        <v>12.56</v>
      </c>
      <c r="AZ47">
        <v>0</v>
      </c>
      <c r="BA47">
        <v>1.373</v>
      </c>
      <c r="BB47">
        <v>1.99</v>
      </c>
      <c r="BC47">
        <v>7.8849999999999998</v>
      </c>
      <c r="BD47">
        <v>2.8382229299363058</v>
      </c>
      <c r="BE47">
        <v>0</v>
      </c>
      <c r="BF47">
        <v>7.2</v>
      </c>
      <c r="BG47">
        <v>14.2</v>
      </c>
      <c r="BH47" s="1">
        <v>44605</v>
      </c>
    </row>
    <row r="48" spans="1:60" x14ac:dyDescent="0.25">
      <c r="A48" s="1">
        <v>44606</v>
      </c>
      <c r="B48" t="s">
        <v>65</v>
      </c>
      <c r="C48">
        <v>0</v>
      </c>
      <c r="D48">
        <v>5.97</v>
      </c>
      <c r="E48">
        <v>5.12</v>
      </c>
      <c r="F48">
        <v>5.24</v>
      </c>
      <c r="G48">
        <v>5.3</v>
      </c>
      <c r="H48">
        <v>5.33</v>
      </c>
      <c r="I48">
        <v>6.87</v>
      </c>
      <c r="J48">
        <v>7.26</v>
      </c>
      <c r="K48">
        <v>1.56</v>
      </c>
      <c r="L48">
        <v>1.79</v>
      </c>
      <c r="M48">
        <v>1.94</v>
      </c>
      <c r="N48">
        <v>1.96</v>
      </c>
      <c r="O48">
        <v>68</v>
      </c>
      <c r="P48">
        <v>60</v>
      </c>
      <c r="Q48">
        <v>17</v>
      </c>
      <c r="R48">
        <v>0</v>
      </c>
      <c r="S48">
        <v>0</v>
      </c>
      <c r="T48">
        <v>0</v>
      </c>
      <c r="U48">
        <v>0.435</v>
      </c>
      <c r="V48">
        <v>0.27500000000000002</v>
      </c>
      <c r="W48">
        <v>1.43</v>
      </c>
      <c r="X48">
        <v>0.23699999999999999</v>
      </c>
      <c r="Y48">
        <v>1.1399999999999999</v>
      </c>
      <c r="Z48">
        <v>0.99399999999999999</v>
      </c>
      <c r="AA48">
        <v>12.3</v>
      </c>
      <c r="AB48">
        <v>33.6</v>
      </c>
      <c r="AC48">
        <v>26.1</v>
      </c>
      <c r="AD48">
        <v>26.4</v>
      </c>
      <c r="AE48">
        <v>38</v>
      </c>
      <c r="AF48">
        <v>24.6</v>
      </c>
      <c r="AG48">
        <v>67.2</v>
      </c>
      <c r="AH48">
        <v>52.2</v>
      </c>
      <c r="AI48">
        <v>52.8</v>
      </c>
      <c r="AJ48">
        <v>76</v>
      </c>
      <c r="AK48">
        <v>2.71</v>
      </c>
      <c r="AL48">
        <v>2.96</v>
      </c>
      <c r="AM48">
        <v>2.9</v>
      </c>
      <c r="AN48">
        <v>5.9</v>
      </c>
      <c r="AO48">
        <v>1.7999999999999999E-2</v>
      </c>
      <c r="AP48">
        <v>7.1</v>
      </c>
      <c r="AQ48">
        <v>5.9</v>
      </c>
      <c r="AR48">
        <v>1.1311116504854373</v>
      </c>
      <c r="AS48">
        <v>45.3</v>
      </c>
      <c r="AT48">
        <v>85.8</v>
      </c>
      <c r="AU48">
        <v>0.34320000000000001</v>
      </c>
      <c r="AV48">
        <v>6.6100000000000006E-2</v>
      </c>
      <c r="AW48">
        <v>13.29</v>
      </c>
      <c r="AX48">
        <v>12.36</v>
      </c>
      <c r="AY48">
        <v>13.31</v>
      </c>
      <c r="AZ48">
        <v>0.95</v>
      </c>
      <c r="BA48">
        <v>1.4419999999999999</v>
      </c>
      <c r="BB48">
        <v>1.986</v>
      </c>
      <c r="BC48">
        <v>8.4369999999999994</v>
      </c>
      <c r="BD48">
        <v>3.0711116504854372</v>
      </c>
      <c r="BE48">
        <v>29.71</v>
      </c>
      <c r="BF48">
        <v>7.2</v>
      </c>
      <c r="BG48">
        <v>14.2</v>
      </c>
      <c r="BH48" s="1">
        <v>44606</v>
      </c>
    </row>
    <row r="49" spans="1:60" x14ac:dyDescent="0.25">
      <c r="A49" s="1">
        <v>44607</v>
      </c>
      <c r="B49" t="s">
        <v>65</v>
      </c>
      <c r="C49">
        <v>0</v>
      </c>
      <c r="D49">
        <v>6</v>
      </c>
      <c r="E49">
        <v>5.07</v>
      </c>
      <c r="F49">
        <v>5.12</v>
      </c>
      <c r="G49">
        <v>5.1100000000000003</v>
      </c>
      <c r="H49">
        <v>5.21</v>
      </c>
      <c r="I49">
        <v>6.59</v>
      </c>
      <c r="J49">
        <v>6.63</v>
      </c>
      <c r="K49">
        <v>1.47</v>
      </c>
      <c r="L49">
        <v>1.69</v>
      </c>
      <c r="M49">
        <v>1.97</v>
      </c>
      <c r="N49">
        <v>1.93</v>
      </c>
      <c r="O49">
        <v>64</v>
      </c>
      <c r="P49">
        <v>56</v>
      </c>
      <c r="Q49">
        <v>12</v>
      </c>
      <c r="R49">
        <v>0</v>
      </c>
      <c r="S49">
        <v>0</v>
      </c>
      <c r="T49">
        <v>0</v>
      </c>
      <c r="U49">
        <v>0.46</v>
      </c>
      <c r="V49">
        <v>0.255</v>
      </c>
      <c r="W49">
        <v>1.8</v>
      </c>
      <c r="X49">
        <v>0.192</v>
      </c>
      <c r="Y49">
        <v>0.74099999999999999</v>
      </c>
      <c r="Z49">
        <v>0.98099999999999998</v>
      </c>
      <c r="AA49">
        <v>12.6</v>
      </c>
      <c r="AB49">
        <v>33.1</v>
      </c>
      <c r="AC49">
        <v>26.2</v>
      </c>
      <c r="AD49">
        <v>26.1</v>
      </c>
      <c r="AE49">
        <v>33.5</v>
      </c>
      <c r="AF49">
        <v>25.2</v>
      </c>
      <c r="AG49">
        <v>66.2</v>
      </c>
      <c r="AH49">
        <v>52.4</v>
      </c>
      <c r="AI49">
        <v>52.2</v>
      </c>
      <c r="AJ49">
        <v>67</v>
      </c>
      <c r="AK49">
        <v>2.85</v>
      </c>
      <c r="AL49">
        <v>2.96</v>
      </c>
      <c r="AM49">
        <v>3</v>
      </c>
      <c r="AN49">
        <v>5.9</v>
      </c>
      <c r="AO49">
        <v>5.0000000000000001E-3</v>
      </c>
      <c r="AP49">
        <v>6.5</v>
      </c>
      <c r="AQ49">
        <v>5</v>
      </c>
      <c r="AR49">
        <v>1.1863986928104582</v>
      </c>
      <c r="AS49">
        <v>47.1</v>
      </c>
      <c r="AT49">
        <v>85.1</v>
      </c>
      <c r="AU49">
        <v>0.32690000000000002</v>
      </c>
      <c r="AV49">
        <v>6.9800000000000001E-2</v>
      </c>
      <c r="AW49">
        <v>13.19</v>
      </c>
      <c r="AX49">
        <v>12.24</v>
      </c>
      <c r="AY49">
        <v>13.18</v>
      </c>
      <c r="AZ49">
        <v>0.94</v>
      </c>
      <c r="BA49">
        <v>1.48</v>
      </c>
      <c r="BB49">
        <v>1.9770000000000001</v>
      </c>
      <c r="BC49">
        <v>8.4908999999999999</v>
      </c>
      <c r="BD49">
        <v>3.0963986928104581</v>
      </c>
      <c r="BE49">
        <v>31.76</v>
      </c>
      <c r="BF49">
        <v>7.2</v>
      </c>
      <c r="BG49">
        <v>14.4</v>
      </c>
      <c r="BH49" s="1">
        <v>44607</v>
      </c>
    </row>
    <row r="50" spans="1:60" x14ac:dyDescent="0.25">
      <c r="A50" s="1">
        <v>44608</v>
      </c>
      <c r="B50" t="s">
        <v>65</v>
      </c>
      <c r="C50">
        <v>0</v>
      </c>
      <c r="D50">
        <v>5.91</v>
      </c>
      <c r="E50">
        <v>5.09</v>
      </c>
      <c r="F50">
        <v>5.15</v>
      </c>
      <c r="G50">
        <v>5.18</v>
      </c>
      <c r="H50">
        <v>5.2</v>
      </c>
      <c r="I50">
        <v>6.84</v>
      </c>
      <c r="J50">
        <v>6.59</v>
      </c>
      <c r="K50">
        <v>1.41</v>
      </c>
      <c r="L50">
        <v>1.63</v>
      </c>
      <c r="M50">
        <v>1.8</v>
      </c>
      <c r="N50">
        <v>1.83</v>
      </c>
      <c r="O50">
        <v>68</v>
      </c>
      <c r="P50">
        <v>60</v>
      </c>
      <c r="Q50">
        <v>19</v>
      </c>
      <c r="R50">
        <v>1</v>
      </c>
      <c r="S50">
        <v>0</v>
      </c>
      <c r="T50">
        <v>0</v>
      </c>
      <c r="U50">
        <v>0.51400000000000001</v>
      </c>
      <c r="V50">
        <v>0.27100000000000002</v>
      </c>
      <c r="W50">
        <v>1.49</v>
      </c>
      <c r="X50">
        <v>0.29799999999999999</v>
      </c>
      <c r="Y50">
        <v>0.92600000000000005</v>
      </c>
      <c r="Z50">
        <v>1.1539999999999999</v>
      </c>
      <c r="AA50">
        <v>11.2</v>
      </c>
      <c r="AB50">
        <v>30.7</v>
      </c>
      <c r="AC50">
        <v>24.2</v>
      </c>
      <c r="AD50">
        <v>24.5</v>
      </c>
      <c r="AE50">
        <v>31.9</v>
      </c>
      <c r="AF50">
        <v>22.4</v>
      </c>
      <c r="AG50">
        <v>61.4</v>
      </c>
      <c r="AH50">
        <v>48.4</v>
      </c>
      <c r="AI50">
        <v>49</v>
      </c>
      <c r="AJ50">
        <v>63.8</v>
      </c>
      <c r="AK50">
        <v>2.71</v>
      </c>
      <c r="AL50">
        <v>2.91</v>
      </c>
      <c r="AM50">
        <v>3</v>
      </c>
      <c r="AN50">
        <v>6</v>
      </c>
      <c r="AO50">
        <v>0.01</v>
      </c>
      <c r="AP50">
        <v>7.3</v>
      </c>
      <c r="AQ50">
        <v>5.7</v>
      </c>
      <c r="AR50">
        <v>0.96181887366818897</v>
      </c>
      <c r="AS50">
        <v>52.3</v>
      </c>
      <c r="AT50">
        <v>87.5</v>
      </c>
      <c r="AU50">
        <v>0.28070000000000001</v>
      </c>
      <c r="AV50">
        <v>5.79E-2</v>
      </c>
      <c r="AW50">
        <v>13.23</v>
      </c>
      <c r="AX50">
        <v>13.14</v>
      </c>
      <c r="AY50">
        <v>13.14</v>
      </c>
      <c r="AZ50">
        <v>0</v>
      </c>
      <c r="BA50">
        <v>1.6679999999999999</v>
      </c>
      <c r="BB50">
        <v>1.976</v>
      </c>
      <c r="BC50">
        <v>8.9290000000000003</v>
      </c>
      <c r="BD50">
        <v>2.8418188736681889</v>
      </c>
      <c r="BE50">
        <v>30.02</v>
      </c>
      <c r="BF50">
        <v>7.2</v>
      </c>
      <c r="BG50">
        <v>14.4</v>
      </c>
      <c r="BH50" s="1">
        <v>44608</v>
      </c>
    </row>
    <row r="51" spans="1:60" x14ac:dyDescent="0.25">
      <c r="A51" s="1">
        <v>44609</v>
      </c>
      <c r="B51" t="s">
        <v>65</v>
      </c>
      <c r="C51">
        <v>0</v>
      </c>
      <c r="D51">
        <v>5.96</v>
      </c>
      <c r="E51">
        <v>5.09</v>
      </c>
      <c r="F51">
        <v>5.12</v>
      </c>
      <c r="G51">
        <v>5.24</v>
      </c>
      <c r="H51">
        <v>5.29</v>
      </c>
      <c r="I51">
        <v>6.97</v>
      </c>
      <c r="J51">
        <v>7.04</v>
      </c>
      <c r="K51">
        <v>1.59</v>
      </c>
      <c r="L51">
        <v>1.64</v>
      </c>
      <c r="M51">
        <v>1.86</v>
      </c>
      <c r="N51">
        <v>1.83</v>
      </c>
      <c r="O51">
        <v>67</v>
      </c>
      <c r="P51">
        <v>58</v>
      </c>
      <c r="Q51">
        <v>19</v>
      </c>
      <c r="R51">
        <v>0</v>
      </c>
      <c r="S51">
        <v>0</v>
      </c>
      <c r="T51">
        <v>0</v>
      </c>
      <c r="U51">
        <v>0.41699999999999998</v>
      </c>
      <c r="V51">
        <v>0.27900000000000003</v>
      </c>
      <c r="W51">
        <v>1.54</v>
      </c>
      <c r="X51">
        <v>0.21099999999999999</v>
      </c>
      <c r="Y51">
        <v>0.70899999999999996</v>
      </c>
      <c r="Z51">
        <v>0.68300000000000005</v>
      </c>
      <c r="AA51">
        <v>10.9</v>
      </c>
      <c r="AB51">
        <v>30.8</v>
      </c>
      <c r="AC51">
        <v>23.4</v>
      </c>
      <c r="AD51">
        <v>24.3</v>
      </c>
      <c r="AE51">
        <v>33.299999999999997</v>
      </c>
      <c r="AF51">
        <v>21.8</v>
      </c>
      <c r="AG51">
        <v>61.6</v>
      </c>
      <c r="AH51">
        <v>46.8</v>
      </c>
      <c r="AI51">
        <v>48.6</v>
      </c>
      <c r="AJ51">
        <v>66.599999999999994</v>
      </c>
      <c r="AK51">
        <v>2.94</v>
      </c>
      <c r="AL51">
        <v>3.08</v>
      </c>
      <c r="AM51">
        <v>2.8</v>
      </c>
      <c r="AN51">
        <v>5.9</v>
      </c>
      <c r="AO51">
        <v>0.01</v>
      </c>
      <c r="AP51">
        <v>7.9</v>
      </c>
      <c r="AQ51">
        <v>5.5</v>
      </c>
      <c r="AR51">
        <v>1.1716202945990177</v>
      </c>
      <c r="AS51">
        <v>46.7</v>
      </c>
      <c r="AT51">
        <v>89</v>
      </c>
      <c r="AU51">
        <v>0.33050000000000002</v>
      </c>
      <c r="AV51">
        <v>5.0299999999999997E-2</v>
      </c>
      <c r="AW51">
        <v>13.31</v>
      </c>
      <c r="AX51">
        <v>12.22</v>
      </c>
      <c r="AY51">
        <v>13.13</v>
      </c>
      <c r="AZ51">
        <v>0.91</v>
      </c>
      <c r="BA51">
        <v>1.413</v>
      </c>
      <c r="BB51">
        <v>2.004</v>
      </c>
      <c r="BC51">
        <v>8.4600000000000009</v>
      </c>
      <c r="BD51">
        <v>3.0316202945990178</v>
      </c>
      <c r="BE51">
        <v>28.57</v>
      </c>
      <c r="BF51">
        <v>7.4</v>
      </c>
      <c r="BG51">
        <v>14.8</v>
      </c>
      <c r="BH51" s="1">
        <v>44609</v>
      </c>
    </row>
    <row r="52" spans="1:60" x14ac:dyDescent="0.25">
      <c r="A52" s="1">
        <v>44610</v>
      </c>
      <c r="B52" t="s">
        <v>65</v>
      </c>
      <c r="C52">
        <v>0</v>
      </c>
      <c r="D52">
        <v>5.8</v>
      </c>
      <c r="E52">
        <v>5.0599999999999996</v>
      </c>
      <c r="F52">
        <v>5.12</v>
      </c>
      <c r="G52">
        <v>5.19</v>
      </c>
      <c r="H52">
        <v>5.28</v>
      </c>
      <c r="I52">
        <v>6.8</v>
      </c>
      <c r="J52">
        <v>7.2</v>
      </c>
      <c r="K52">
        <v>1.62</v>
      </c>
      <c r="L52">
        <v>1.81</v>
      </c>
      <c r="M52">
        <v>1.91</v>
      </c>
      <c r="N52">
        <v>1.83</v>
      </c>
      <c r="O52">
        <v>66</v>
      </c>
      <c r="P52">
        <v>56</v>
      </c>
      <c r="Q52">
        <v>17</v>
      </c>
      <c r="R52">
        <v>1</v>
      </c>
      <c r="S52">
        <v>0</v>
      </c>
      <c r="T52">
        <v>0</v>
      </c>
      <c r="U52">
        <v>0.41599999999999998</v>
      </c>
      <c r="V52">
        <v>0.28199999999999997</v>
      </c>
      <c r="W52">
        <v>1.96</v>
      </c>
      <c r="X52">
        <v>0.25900000000000001</v>
      </c>
      <c r="Y52">
        <v>0.51400000000000001</v>
      </c>
      <c r="Z52">
        <v>0.438</v>
      </c>
      <c r="AA52">
        <v>11.2</v>
      </c>
      <c r="AB52">
        <v>31</v>
      </c>
      <c r="AC52">
        <v>23.8</v>
      </c>
      <c r="AD52">
        <v>24.1</v>
      </c>
      <c r="AE52">
        <v>34.9</v>
      </c>
      <c r="AF52">
        <v>22.4</v>
      </c>
      <c r="AG52">
        <v>62</v>
      </c>
      <c r="AH52">
        <v>47.6</v>
      </c>
      <c r="AI52">
        <v>48.2</v>
      </c>
      <c r="AJ52">
        <v>69.8</v>
      </c>
      <c r="AK52">
        <v>2.8499999999999996</v>
      </c>
      <c r="AL52">
        <v>2.98</v>
      </c>
      <c r="AM52">
        <v>3.1</v>
      </c>
      <c r="AN52">
        <v>5.8</v>
      </c>
      <c r="AO52">
        <v>2.1000000000000001E-2</v>
      </c>
      <c r="AP52">
        <v>7.9</v>
      </c>
      <c r="AQ52">
        <v>5.5</v>
      </c>
      <c r="AR52">
        <v>1.1057622377622383</v>
      </c>
      <c r="AS52">
        <v>46.6</v>
      </c>
      <c r="AT52">
        <v>89.3</v>
      </c>
      <c r="AU52">
        <v>0.32940000000000003</v>
      </c>
      <c r="AV52">
        <v>4.9099999999999998E-2</v>
      </c>
      <c r="AW52">
        <v>13.79</v>
      </c>
      <c r="AX52">
        <v>12.87</v>
      </c>
      <c r="AY52">
        <v>13.8</v>
      </c>
      <c r="AZ52">
        <v>0.93</v>
      </c>
      <c r="BA52">
        <v>1.8120000000000001</v>
      </c>
      <c r="BB52">
        <v>2.008</v>
      </c>
      <c r="BC52">
        <v>7.9980000000000002</v>
      </c>
      <c r="BD52">
        <v>2.9557622377622383</v>
      </c>
      <c r="BE52">
        <v>29.81</v>
      </c>
      <c r="BF52">
        <v>7.6</v>
      </c>
      <c r="BG52">
        <v>15</v>
      </c>
      <c r="BH52" s="1">
        <v>44610</v>
      </c>
    </row>
    <row r="53" spans="1:60" x14ac:dyDescent="0.25">
      <c r="A53" s="1">
        <v>44611</v>
      </c>
      <c r="B53" t="s">
        <v>65</v>
      </c>
      <c r="C53">
        <v>0</v>
      </c>
      <c r="D53">
        <v>5.97</v>
      </c>
      <c r="E53">
        <v>5.2</v>
      </c>
      <c r="F53">
        <v>5.14</v>
      </c>
      <c r="G53">
        <v>5.25</v>
      </c>
      <c r="H53">
        <v>5.25</v>
      </c>
      <c r="I53">
        <v>6.75</v>
      </c>
      <c r="J53">
        <v>6.85</v>
      </c>
      <c r="K53">
        <v>1.62</v>
      </c>
      <c r="L53">
        <v>1.79</v>
      </c>
      <c r="M53">
        <v>1.86</v>
      </c>
      <c r="N53">
        <v>1.8</v>
      </c>
      <c r="O53">
        <v>64</v>
      </c>
      <c r="P53">
        <v>53</v>
      </c>
      <c r="Q53">
        <v>16</v>
      </c>
      <c r="R53">
        <v>1</v>
      </c>
      <c r="S53">
        <v>0</v>
      </c>
      <c r="T53">
        <v>0</v>
      </c>
      <c r="U53">
        <v>0.65200000000000002</v>
      </c>
      <c r="V53">
        <v>0.436</v>
      </c>
      <c r="W53">
        <v>1.49</v>
      </c>
      <c r="X53">
        <v>0.191</v>
      </c>
      <c r="Y53">
        <v>0.78200000000000003</v>
      </c>
      <c r="Z53">
        <v>0.76900000000000002</v>
      </c>
      <c r="AA53">
        <v>11</v>
      </c>
      <c r="AB53">
        <v>31.6</v>
      </c>
      <c r="AC53">
        <v>29.4</v>
      </c>
      <c r="AD53">
        <v>26.3</v>
      </c>
      <c r="AE53">
        <v>35.1</v>
      </c>
      <c r="AF53">
        <v>22</v>
      </c>
      <c r="AG53">
        <v>63.2</v>
      </c>
      <c r="AH53">
        <v>58.8</v>
      </c>
      <c r="AI53">
        <v>52.6</v>
      </c>
      <c r="AJ53">
        <v>70.2</v>
      </c>
      <c r="AK53">
        <v>2.84</v>
      </c>
      <c r="AL53">
        <v>3.13</v>
      </c>
      <c r="AM53">
        <v>3</v>
      </c>
      <c r="AN53">
        <v>5.9</v>
      </c>
      <c r="AO53">
        <v>2.4E-2</v>
      </c>
      <c r="AP53">
        <v>7.7</v>
      </c>
      <c r="AQ53">
        <v>5.4</v>
      </c>
      <c r="AR53">
        <v>1.1893408906882592</v>
      </c>
      <c r="AS53">
        <v>46.8</v>
      </c>
      <c r="AT53">
        <v>90</v>
      </c>
      <c r="AU53">
        <v>0.32979999999999998</v>
      </c>
      <c r="AV53">
        <v>4.9200000000000001E-2</v>
      </c>
      <c r="AW53">
        <v>13.46</v>
      </c>
      <c r="AX53">
        <v>12.35</v>
      </c>
      <c r="AY53">
        <v>13.3</v>
      </c>
      <c r="AZ53">
        <v>0.95</v>
      </c>
      <c r="BA53">
        <v>0</v>
      </c>
      <c r="BB53">
        <v>0</v>
      </c>
      <c r="BC53">
        <v>0</v>
      </c>
      <c r="BD53">
        <v>2.9993408906882593</v>
      </c>
      <c r="BE53">
        <v>29.57</v>
      </c>
      <c r="BF53">
        <v>7.6</v>
      </c>
      <c r="BG53">
        <v>15</v>
      </c>
      <c r="BH53" s="1">
        <v>44611</v>
      </c>
    </row>
    <row r="54" spans="1:60" x14ac:dyDescent="0.25">
      <c r="A54" s="1">
        <v>44612</v>
      </c>
      <c r="B54" t="s">
        <v>65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 t="s">
        <v>66</v>
      </c>
      <c r="AL54" t="s">
        <v>66</v>
      </c>
      <c r="AM54">
        <v>0</v>
      </c>
      <c r="AN54">
        <v>0</v>
      </c>
      <c r="AO54">
        <v>0</v>
      </c>
      <c r="AP54">
        <v>0</v>
      </c>
      <c r="AQ54">
        <v>0</v>
      </c>
      <c r="AR54" t="s">
        <v>66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 t="s">
        <v>66</v>
      </c>
      <c r="BE54">
        <v>0</v>
      </c>
      <c r="BF54">
        <v>0</v>
      </c>
      <c r="BG54">
        <v>0</v>
      </c>
      <c r="BH54" s="1">
        <v>44612</v>
      </c>
    </row>
    <row r="55" spans="1:60" x14ac:dyDescent="0.25">
      <c r="A55" s="1">
        <v>44613</v>
      </c>
      <c r="B55" t="s">
        <v>65</v>
      </c>
      <c r="C55">
        <v>0</v>
      </c>
      <c r="D55">
        <v>5.68</v>
      </c>
      <c r="E55">
        <v>5.12</v>
      </c>
      <c r="F55">
        <v>5.22</v>
      </c>
      <c r="G55">
        <v>5.21</v>
      </c>
      <c r="H55">
        <v>5.24</v>
      </c>
      <c r="I55">
        <v>6.8</v>
      </c>
      <c r="J55">
        <v>7.37</v>
      </c>
      <c r="K55">
        <v>1.41</v>
      </c>
      <c r="L55">
        <v>1.58</v>
      </c>
      <c r="M55">
        <v>1.89</v>
      </c>
      <c r="N55">
        <v>1.77</v>
      </c>
      <c r="O55">
        <v>68</v>
      </c>
      <c r="P55">
        <v>57</v>
      </c>
      <c r="Q55">
        <v>40</v>
      </c>
      <c r="R55">
        <v>6</v>
      </c>
      <c r="S55">
        <v>10</v>
      </c>
      <c r="T55">
        <v>0</v>
      </c>
      <c r="U55">
        <v>0.51900000000000002</v>
      </c>
      <c r="V55">
        <v>0.35799999999999998</v>
      </c>
      <c r="W55">
        <v>2.13</v>
      </c>
      <c r="X55">
        <v>0.313</v>
      </c>
      <c r="Y55">
        <v>1.0900000000000001</v>
      </c>
      <c r="Z55">
        <v>0.90700000000000003</v>
      </c>
      <c r="AA55">
        <v>10.7</v>
      </c>
      <c r="AB55">
        <v>28.8</v>
      </c>
      <c r="AC55">
        <v>23.3</v>
      </c>
      <c r="AD55">
        <v>23.8</v>
      </c>
      <c r="AE55">
        <v>35.5</v>
      </c>
      <c r="AF55">
        <v>21.4</v>
      </c>
      <c r="AG55">
        <v>57.6</v>
      </c>
      <c r="AH55">
        <v>46.6</v>
      </c>
      <c r="AI55">
        <v>47.6</v>
      </c>
      <c r="AJ55">
        <v>71</v>
      </c>
      <c r="AK55">
        <v>2.91</v>
      </c>
      <c r="AL55">
        <v>3.1900000000000004</v>
      </c>
      <c r="AM55">
        <v>3.1</v>
      </c>
      <c r="AN55">
        <v>5.9</v>
      </c>
      <c r="AO55">
        <v>5.8000000000000003E-2</v>
      </c>
      <c r="AP55">
        <v>3.1</v>
      </c>
      <c r="AQ55">
        <v>5.9</v>
      </c>
      <c r="AR55">
        <v>1.0676844700082173</v>
      </c>
      <c r="AS55">
        <v>45.1</v>
      </c>
      <c r="AT55">
        <v>87.5</v>
      </c>
      <c r="AU55">
        <v>0.34549999999999997</v>
      </c>
      <c r="AV55">
        <v>5.8000000000000003E-2</v>
      </c>
      <c r="AW55">
        <v>12.89</v>
      </c>
      <c r="AX55">
        <v>12.17</v>
      </c>
      <c r="AY55">
        <v>12.92</v>
      </c>
      <c r="AZ55">
        <v>0.75</v>
      </c>
      <c r="BA55">
        <v>1.4079999999999999</v>
      </c>
      <c r="BB55">
        <v>2.02</v>
      </c>
      <c r="BC55">
        <v>8.593</v>
      </c>
      <c r="BD55">
        <v>2.9276844700082174</v>
      </c>
      <c r="BE55">
        <v>30.04</v>
      </c>
      <c r="BF55">
        <v>7.6</v>
      </c>
      <c r="BG55">
        <v>17</v>
      </c>
      <c r="BH55" s="1">
        <v>44613</v>
      </c>
    </row>
    <row r="56" spans="1:60" x14ac:dyDescent="0.25">
      <c r="A56" s="1">
        <v>44614</v>
      </c>
      <c r="B56" t="s">
        <v>65</v>
      </c>
      <c r="C56">
        <v>0</v>
      </c>
      <c r="D56">
        <v>5.81</v>
      </c>
      <c r="E56">
        <v>5.09</v>
      </c>
      <c r="F56">
        <v>5.12</v>
      </c>
      <c r="G56">
        <v>5.19</v>
      </c>
      <c r="H56">
        <v>5.24</v>
      </c>
      <c r="I56">
        <v>7.04</v>
      </c>
      <c r="J56">
        <v>7.12</v>
      </c>
      <c r="K56">
        <v>1.5</v>
      </c>
      <c r="L56">
        <v>1.62</v>
      </c>
      <c r="M56">
        <v>1.86</v>
      </c>
      <c r="N56">
        <v>1.83</v>
      </c>
      <c r="O56">
        <v>69</v>
      </c>
      <c r="P56">
        <v>58</v>
      </c>
      <c r="Q56">
        <v>29</v>
      </c>
      <c r="R56">
        <v>2</v>
      </c>
      <c r="S56">
        <v>1</v>
      </c>
      <c r="T56">
        <v>0</v>
      </c>
      <c r="U56">
        <v>0.49199999999999999</v>
      </c>
      <c r="V56">
        <v>0.376</v>
      </c>
      <c r="W56">
        <v>1.94</v>
      </c>
      <c r="X56">
        <v>0.28399999999999997</v>
      </c>
      <c r="Y56">
        <v>0.92600000000000005</v>
      </c>
      <c r="Z56">
        <v>1.01</v>
      </c>
      <c r="AA56">
        <v>11.2</v>
      </c>
      <c r="AB56">
        <v>30.4</v>
      </c>
      <c r="AC56">
        <v>24.1</v>
      </c>
      <c r="AD56">
        <v>24.8</v>
      </c>
      <c r="AE56">
        <v>36.299999999999997</v>
      </c>
      <c r="AF56">
        <v>22.4</v>
      </c>
      <c r="AG56">
        <v>60.8</v>
      </c>
      <c r="AH56">
        <v>48.2</v>
      </c>
      <c r="AI56">
        <v>49.6</v>
      </c>
      <c r="AJ56">
        <v>72.599999999999994</v>
      </c>
      <c r="AK56">
        <v>2.95</v>
      </c>
      <c r="AL56">
        <v>3.13</v>
      </c>
      <c r="AM56">
        <v>2.9</v>
      </c>
      <c r="AN56">
        <v>6</v>
      </c>
      <c r="AO56">
        <v>4.7E-2</v>
      </c>
      <c r="AP56">
        <v>7.4</v>
      </c>
      <c r="AQ56">
        <v>5.4</v>
      </c>
      <c r="AR56">
        <v>1.2576239181746651</v>
      </c>
      <c r="AS56">
        <v>45.9</v>
      </c>
      <c r="AT56">
        <v>88.9</v>
      </c>
      <c r="AU56">
        <v>0.34039999999999998</v>
      </c>
      <c r="AV56">
        <v>5.0799999999999998E-2</v>
      </c>
      <c r="AW56">
        <v>13.7</v>
      </c>
      <c r="AX56">
        <v>12.71</v>
      </c>
      <c r="AY56">
        <v>13.66</v>
      </c>
      <c r="AZ56">
        <v>0.95</v>
      </c>
      <c r="BA56">
        <v>1.46</v>
      </c>
      <c r="BB56">
        <v>2.008</v>
      </c>
      <c r="BC56">
        <v>8.7620000000000005</v>
      </c>
      <c r="BD56">
        <v>3.0576239181746652</v>
      </c>
      <c r="BE56">
        <v>29.36</v>
      </c>
      <c r="BF56">
        <v>7.6</v>
      </c>
      <c r="BG56">
        <v>17</v>
      </c>
      <c r="BH56" s="1">
        <v>44614</v>
      </c>
    </row>
    <row r="57" spans="1:60" x14ac:dyDescent="0.25">
      <c r="A57" s="1">
        <v>44615</v>
      </c>
      <c r="B57" t="s">
        <v>65</v>
      </c>
      <c r="C57">
        <v>0</v>
      </c>
      <c r="D57">
        <v>5.64</v>
      </c>
      <c r="E57">
        <v>5.08</v>
      </c>
      <c r="F57">
        <v>5.13</v>
      </c>
      <c r="G57">
        <v>5.21</v>
      </c>
      <c r="H57">
        <v>5.23</v>
      </c>
      <c r="I57">
        <v>6.86</v>
      </c>
      <c r="J57">
        <v>7.15</v>
      </c>
      <c r="K57">
        <v>1.39</v>
      </c>
      <c r="L57">
        <v>1.56</v>
      </c>
      <c r="M57">
        <v>1.93</v>
      </c>
      <c r="N57">
        <v>1.79</v>
      </c>
      <c r="O57">
        <v>77</v>
      </c>
      <c r="P57">
        <v>65</v>
      </c>
      <c r="Q57">
        <v>35</v>
      </c>
      <c r="R57">
        <v>5</v>
      </c>
      <c r="S57">
        <v>11</v>
      </c>
      <c r="T57">
        <v>0</v>
      </c>
      <c r="U57">
        <v>0.61299999999999999</v>
      </c>
      <c r="V57">
        <v>0.35799999999999998</v>
      </c>
      <c r="W57">
        <v>2.02</v>
      </c>
      <c r="X57">
        <v>0.17</v>
      </c>
      <c r="Y57">
        <v>0.81899999999999995</v>
      </c>
      <c r="Z57">
        <v>1.0209999999999999</v>
      </c>
      <c r="AA57">
        <v>9.1999999999999993</v>
      </c>
      <c r="AB57">
        <v>29.5</v>
      </c>
      <c r="AC57">
        <v>22.8</v>
      </c>
      <c r="AD57">
        <v>23.2</v>
      </c>
      <c r="AE57">
        <v>32.1</v>
      </c>
      <c r="AF57">
        <v>18.399999999999999</v>
      </c>
      <c r="AG57">
        <v>59</v>
      </c>
      <c r="AH57">
        <v>45.6</v>
      </c>
      <c r="AI57">
        <v>46.4</v>
      </c>
      <c r="AJ57">
        <v>64.2</v>
      </c>
      <c r="AK57">
        <v>2.88</v>
      </c>
      <c r="AL57">
        <v>3.35</v>
      </c>
      <c r="AM57">
        <v>3</v>
      </c>
      <c r="AN57">
        <v>6</v>
      </c>
      <c r="AO57">
        <v>4.3999999999999997E-2</v>
      </c>
      <c r="AP57">
        <v>6.9</v>
      </c>
      <c r="AQ57">
        <v>5.3</v>
      </c>
      <c r="AR57">
        <v>0.77066459143968902</v>
      </c>
      <c r="AS57">
        <v>46.1</v>
      </c>
      <c r="AT57">
        <v>88.9</v>
      </c>
      <c r="AU57">
        <v>0.33889999999999998</v>
      </c>
      <c r="AV57">
        <v>5.0200000000000002E-2</v>
      </c>
      <c r="AW57">
        <v>13.67</v>
      </c>
      <c r="AX57">
        <v>12.85</v>
      </c>
      <c r="AY57">
        <v>13.79</v>
      </c>
      <c r="AZ57">
        <v>0.92</v>
      </c>
      <c r="BA57">
        <v>1.4179999999999999</v>
      </c>
      <c r="BB57">
        <v>2.0190000000000001</v>
      </c>
      <c r="BC57">
        <v>8.4160000000000004</v>
      </c>
      <c r="BD57">
        <v>2.5706645914396891</v>
      </c>
      <c r="BE57">
        <v>30.04</v>
      </c>
      <c r="BF57">
        <v>7.6</v>
      </c>
      <c r="BG57">
        <v>17</v>
      </c>
      <c r="BH57" s="1">
        <v>44615</v>
      </c>
    </row>
    <row r="58" spans="1:60" x14ac:dyDescent="0.25">
      <c r="A58" s="1">
        <v>44616</v>
      </c>
      <c r="B58" t="s">
        <v>65</v>
      </c>
      <c r="C58">
        <v>0</v>
      </c>
      <c r="D58">
        <v>5.53</v>
      </c>
      <c r="E58">
        <v>5.03</v>
      </c>
      <c r="F58">
        <v>5.12</v>
      </c>
      <c r="G58">
        <v>5.16</v>
      </c>
      <c r="H58">
        <v>5.18</v>
      </c>
      <c r="I58">
        <v>6.95</v>
      </c>
      <c r="J58">
        <v>7.25</v>
      </c>
      <c r="K58">
        <v>1.38</v>
      </c>
      <c r="L58">
        <v>1.49</v>
      </c>
      <c r="M58">
        <v>1.84</v>
      </c>
      <c r="N58">
        <v>1.78</v>
      </c>
      <c r="O58">
        <v>76</v>
      </c>
      <c r="P58">
        <v>65</v>
      </c>
      <c r="Q58">
        <v>7</v>
      </c>
      <c r="R58">
        <v>6</v>
      </c>
      <c r="S58">
        <v>10</v>
      </c>
      <c r="T58">
        <v>0</v>
      </c>
      <c r="U58">
        <v>0.629</v>
      </c>
      <c r="V58">
        <v>0.39700000000000002</v>
      </c>
      <c r="W58">
        <v>2.1800000000000002</v>
      </c>
      <c r="X58">
        <v>0.25800000000000001</v>
      </c>
      <c r="Y58">
        <v>1.0900000000000001</v>
      </c>
      <c r="Z58">
        <v>0.90400000000000003</v>
      </c>
      <c r="AA58">
        <v>9.9</v>
      </c>
      <c r="AB58">
        <v>29</v>
      </c>
      <c r="AC58">
        <v>23.4</v>
      </c>
      <c r="AD58">
        <v>23.2</v>
      </c>
      <c r="AE58">
        <v>33.9</v>
      </c>
      <c r="AF58">
        <v>19.8</v>
      </c>
      <c r="AG58">
        <v>58</v>
      </c>
      <c r="AH58">
        <v>46.8</v>
      </c>
      <c r="AI58">
        <v>46.4</v>
      </c>
      <c r="AJ58">
        <v>67.8</v>
      </c>
      <c r="AK58">
        <v>3.09</v>
      </c>
      <c r="AL58">
        <v>3.2199999999999998</v>
      </c>
      <c r="AM58">
        <v>3.1</v>
      </c>
      <c r="AN58">
        <v>5.9</v>
      </c>
      <c r="AO58">
        <v>7.4999999999999997E-2</v>
      </c>
      <c r="AP58">
        <v>7.7</v>
      </c>
      <c r="AQ58">
        <v>5.3</v>
      </c>
      <c r="AR58">
        <v>0.85693710691823921</v>
      </c>
      <c r="AS58">
        <v>44.4</v>
      </c>
      <c r="AT58">
        <v>85.6</v>
      </c>
      <c r="AU58">
        <v>0.35170000000000001</v>
      </c>
      <c r="AV58">
        <v>6.7299999999999999E-2</v>
      </c>
      <c r="AW58">
        <v>12.74</v>
      </c>
      <c r="AX58">
        <v>12.72</v>
      </c>
      <c r="AY58">
        <v>12.72</v>
      </c>
      <c r="AZ58">
        <v>0</v>
      </c>
      <c r="BA58">
        <v>1.3169999999999999</v>
      </c>
      <c r="BB58">
        <v>2.0059999999999998</v>
      </c>
      <c r="BC58">
        <v>8.1150000000000002</v>
      </c>
      <c r="BD58">
        <v>2.5969371069182392</v>
      </c>
      <c r="BE58">
        <v>29.81</v>
      </c>
      <c r="BF58">
        <v>8</v>
      </c>
      <c r="BG58">
        <v>17</v>
      </c>
      <c r="BH58" s="1">
        <v>44616</v>
      </c>
    </row>
    <row r="59" spans="1:60" x14ac:dyDescent="0.25">
      <c r="A59" s="1">
        <v>44617</v>
      </c>
      <c r="B59" t="s">
        <v>65</v>
      </c>
      <c r="C59">
        <v>0</v>
      </c>
      <c r="D59">
        <v>5.64</v>
      </c>
      <c r="E59">
        <v>5.14</v>
      </c>
      <c r="F59">
        <v>5.1100000000000003</v>
      </c>
      <c r="G59">
        <v>5.18</v>
      </c>
      <c r="H59">
        <v>5.24</v>
      </c>
      <c r="I59">
        <v>7.0979999999999999</v>
      </c>
      <c r="J59">
        <v>7.37</v>
      </c>
      <c r="K59">
        <v>1.44</v>
      </c>
      <c r="L59">
        <v>1.61</v>
      </c>
      <c r="M59">
        <v>1.77</v>
      </c>
      <c r="N59">
        <v>1.73</v>
      </c>
      <c r="O59">
        <v>79</v>
      </c>
      <c r="P59">
        <v>69</v>
      </c>
      <c r="Q59">
        <v>11</v>
      </c>
      <c r="R59">
        <v>4</v>
      </c>
      <c r="S59">
        <v>7</v>
      </c>
      <c r="T59">
        <v>0</v>
      </c>
      <c r="U59">
        <v>0.69799999999999995</v>
      </c>
      <c r="V59">
        <v>0.504</v>
      </c>
      <c r="W59">
        <v>1.97</v>
      </c>
      <c r="X59">
        <v>0.20399999999999999</v>
      </c>
      <c r="Y59">
        <v>1.1200000000000001</v>
      </c>
      <c r="Z59">
        <v>1.4019999999999999</v>
      </c>
      <c r="AA59">
        <v>9.4</v>
      </c>
      <c r="AB59">
        <v>29.1</v>
      </c>
      <c r="AC59">
        <v>22.8</v>
      </c>
      <c r="AD59">
        <v>23.3</v>
      </c>
      <c r="AE59">
        <v>34.1</v>
      </c>
      <c r="AF59">
        <v>18.8</v>
      </c>
      <c r="AG59">
        <v>58.2</v>
      </c>
      <c r="AH59">
        <v>45.6</v>
      </c>
      <c r="AI59">
        <v>46.6</v>
      </c>
      <c r="AJ59">
        <v>68.2</v>
      </c>
      <c r="AK59">
        <v>3.1</v>
      </c>
      <c r="AL59">
        <v>3.29</v>
      </c>
      <c r="AM59">
        <v>3</v>
      </c>
      <c r="AN59">
        <v>5.6</v>
      </c>
      <c r="AO59">
        <v>6.0999999999999999E-2</v>
      </c>
      <c r="AP59">
        <v>7.3</v>
      </c>
      <c r="AQ59">
        <v>5.6</v>
      </c>
      <c r="AR59">
        <v>1.366497536945813</v>
      </c>
      <c r="AS59">
        <v>44.5</v>
      </c>
      <c r="AT59">
        <v>87.4</v>
      </c>
      <c r="AU59">
        <v>0.33100000000000002</v>
      </c>
      <c r="AV59">
        <v>5.8000000000000003E-2</v>
      </c>
      <c r="AW59">
        <v>13.15</v>
      </c>
      <c r="AX59">
        <v>12.18</v>
      </c>
      <c r="AY59">
        <v>13.11</v>
      </c>
      <c r="AZ59">
        <v>0.93</v>
      </c>
      <c r="BA59">
        <v>1.357</v>
      </c>
      <c r="BB59">
        <v>2.004</v>
      </c>
      <c r="BC59">
        <v>8.7690000000000001</v>
      </c>
      <c r="BD59">
        <v>3.116497536945813</v>
      </c>
      <c r="BE59">
        <v>30.08</v>
      </c>
      <c r="BF59">
        <v>8.8000000000000007</v>
      </c>
      <c r="BG59">
        <v>17</v>
      </c>
      <c r="BH59" s="1">
        <v>44617</v>
      </c>
    </row>
    <row r="60" spans="1:60" x14ac:dyDescent="0.25">
      <c r="A60" s="1">
        <v>44618</v>
      </c>
      <c r="B60" t="s">
        <v>65</v>
      </c>
      <c r="C60">
        <v>0</v>
      </c>
      <c r="D60">
        <v>5.87</v>
      </c>
      <c r="E60">
        <v>5.01</v>
      </c>
      <c r="F60">
        <v>5.09</v>
      </c>
      <c r="G60">
        <v>5.14</v>
      </c>
      <c r="H60">
        <v>5.17</v>
      </c>
      <c r="I60">
        <v>6.94</v>
      </c>
      <c r="J60">
        <v>7.16</v>
      </c>
      <c r="K60">
        <v>1.39</v>
      </c>
      <c r="L60">
        <v>1.54</v>
      </c>
      <c r="M60">
        <v>1.82</v>
      </c>
      <c r="N60">
        <v>1.77</v>
      </c>
      <c r="O60">
        <v>74</v>
      </c>
      <c r="P60">
        <v>68</v>
      </c>
      <c r="Q60">
        <v>19</v>
      </c>
      <c r="R60">
        <v>1</v>
      </c>
      <c r="S60">
        <v>2</v>
      </c>
      <c r="T60">
        <v>0</v>
      </c>
      <c r="U60">
        <v>0.63300000000000001</v>
      </c>
      <c r="V60">
        <v>0.501</v>
      </c>
      <c r="W60">
        <v>1.85</v>
      </c>
      <c r="X60">
        <v>0.16700000000000001</v>
      </c>
      <c r="Y60">
        <v>0.71199999999999997</v>
      </c>
      <c r="Z60">
        <v>0.64600000000000002</v>
      </c>
      <c r="AA60">
        <v>9.1999999999999993</v>
      </c>
      <c r="AB60">
        <v>29.6</v>
      </c>
      <c r="AC60">
        <v>22.6</v>
      </c>
      <c r="AD60">
        <v>22.8</v>
      </c>
      <c r="AE60">
        <v>33.4</v>
      </c>
      <c r="AF60">
        <v>18.399999999999999</v>
      </c>
      <c r="AG60">
        <v>59.2</v>
      </c>
      <c r="AH60">
        <v>45.2</v>
      </c>
      <c r="AI60">
        <v>45.6</v>
      </c>
      <c r="AJ60">
        <v>66.8</v>
      </c>
      <c r="AK60">
        <v>3.0300000000000002</v>
      </c>
      <c r="AL60">
        <v>3.2199999999999998</v>
      </c>
      <c r="AM60">
        <v>2.9</v>
      </c>
      <c r="AN60">
        <v>5.9</v>
      </c>
      <c r="AO60">
        <v>4.2999999999999997E-2</v>
      </c>
      <c r="AP60">
        <v>7.4</v>
      </c>
      <c r="AQ60">
        <v>5.7</v>
      </c>
      <c r="AR60">
        <v>1.0718264395782651</v>
      </c>
      <c r="AS60">
        <v>43.6</v>
      </c>
      <c r="AT60">
        <v>87.1</v>
      </c>
      <c r="AU60">
        <v>0.34820000000000001</v>
      </c>
      <c r="AV60">
        <v>5.9900000000000002E-2</v>
      </c>
      <c r="AW60">
        <v>13.28</v>
      </c>
      <c r="AX60">
        <v>12.33</v>
      </c>
      <c r="AY60">
        <v>13.28</v>
      </c>
      <c r="AZ60">
        <v>0.95</v>
      </c>
      <c r="BA60">
        <v>0</v>
      </c>
      <c r="BB60">
        <v>0</v>
      </c>
      <c r="BC60">
        <v>0</v>
      </c>
      <c r="BD60">
        <v>2.8418264395782651</v>
      </c>
      <c r="BE60">
        <v>29.03</v>
      </c>
      <c r="BF60">
        <v>8.8000000000000007</v>
      </c>
      <c r="BG60">
        <v>14</v>
      </c>
      <c r="BH60" s="1">
        <v>44618</v>
      </c>
    </row>
    <row r="61" spans="1:60" x14ac:dyDescent="0.25">
      <c r="A61" s="1">
        <v>44619</v>
      </c>
      <c r="B61" t="s">
        <v>65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 t="s">
        <v>66</v>
      </c>
      <c r="AL61" t="s">
        <v>66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 t="s">
        <v>66</v>
      </c>
      <c r="BE61">
        <v>0</v>
      </c>
      <c r="BF61">
        <v>0</v>
      </c>
      <c r="BG61">
        <v>0</v>
      </c>
      <c r="BH61" s="1">
        <v>44619</v>
      </c>
    </row>
    <row r="62" spans="1:60" x14ac:dyDescent="0.25">
      <c r="A62" s="1">
        <v>44620</v>
      </c>
      <c r="B62" t="s">
        <v>65</v>
      </c>
      <c r="C62">
        <v>0</v>
      </c>
      <c r="D62">
        <v>5.49</v>
      </c>
      <c r="E62">
        <v>5.01</v>
      </c>
      <c r="F62">
        <v>5.0999999999999996</v>
      </c>
      <c r="G62">
        <v>5.0999999999999996</v>
      </c>
      <c r="H62">
        <v>5.07</v>
      </c>
      <c r="I62">
        <v>6.44</v>
      </c>
      <c r="J62">
        <v>6.89</v>
      </c>
      <c r="K62">
        <v>1.43</v>
      </c>
      <c r="L62">
        <v>1.51</v>
      </c>
      <c r="M62">
        <v>1.79</v>
      </c>
      <c r="N62">
        <v>1.65</v>
      </c>
      <c r="O62">
        <v>77</v>
      </c>
      <c r="P62">
        <v>68</v>
      </c>
      <c r="Q62">
        <v>37</v>
      </c>
      <c r="R62">
        <v>7</v>
      </c>
      <c r="S62">
        <v>11</v>
      </c>
      <c r="T62">
        <v>0</v>
      </c>
      <c r="U62">
        <v>0.73799999999999999</v>
      </c>
      <c r="V62">
        <v>0.52800000000000002</v>
      </c>
      <c r="W62">
        <v>2.68</v>
      </c>
      <c r="X62">
        <v>0.501</v>
      </c>
      <c r="Y62">
        <v>0.82099999999999995</v>
      </c>
      <c r="Z62">
        <v>0.88700000000000001</v>
      </c>
      <c r="AA62">
        <v>8.9</v>
      </c>
      <c r="AB62">
        <v>29.4</v>
      </c>
      <c r="AC62">
        <v>23.8</v>
      </c>
      <c r="AD62">
        <v>23.1</v>
      </c>
      <c r="AE62">
        <v>30.4</v>
      </c>
      <c r="AF62">
        <v>17.8</v>
      </c>
      <c r="AG62">
        <v>58.8</v>
      </c>
      <c r="AH62">
        <v>47.6</v>
      </c>
      <c r="AI62">
        <v>46.2</v>
      </c>
      <c r="AJ62">
        <v>60.8</v>
      </c>
      <c r="AK62">
        <v>3.05</v>
      </c>
      <c r="AL62">
        <v>3.16</v>
      </c>
      <c r="AM62">
        <v>3.1</v>
      </c>
      <c r="AN62">
        <v>6</v>
      </c>
      <c r="AO62">
        <v>3.6999999999999998E-2</v>
      </c>
      <c r="AP62">
        <v>7.3</v>
      </c>
      <c r="AQ62">
        <v>0</v>
      </c>
      <c r="AR62">
        <v>0</v>
      </c>
      <c r="AS62">
        <v>43.9</v>
      </c>
      <c r="AT62">
        <v>86</v>
      </c>
      <c r="AU62">
        <v>0.3569</v>
      </c>
      <c r="AV62">
        <v>6.5500000000000003E-2</v>
      </c>
      <c r="AW62">
        <v>13.63</v>
      </c>
      <c r="AX62">
        <v>12.7</v>
      </c>
      <c r="AY62">
        <v>13.66</v>
      </c>
      <c r="AZ62">
        <v>0.96</v>
      </c>
      <c r="BA62">
        <v>1.51</v>
      </c>
      <c r="BB62">
        <v>2.0070000000000001</v>
      </c>
      <c r="BC62">
        <v>8.2270000000000003</v>
      </c>
      <c r="BD62">
        <v>2.6010267716535438</v>
      </c>
      <c r="BE62">
        <v>29.34</v>
      </c>
      <c r="BF62">
        <v>9.1999999999999993</v>
      </c>
      <c r="BG62">
        <v>14</v>
      </c>
      <c r="BH62" s="1">
        <v>44620</v>
      </c>
    </row>
    <row r="63" spans="1:60" x14ac:dyDescent="0.25">
      <c r="A63" s="1">
        <v>44621</v>
      </c>
      <c r="B63" t="s">
        <v>65</v>
      </c>
      <c r="C63">
        <v>0</v>
      </c>
      <c r="D63">
        <v>5.63</v>
      </c>
      <c r="E63">
        <v>5.0599999999999996</v>
      </c>
      <c r="F63">
        <v>5.0999999999999996</v>
      </c>
      <c r="G63">
        <v>5.17</v>
      </c>
      <c r="H63">
        <v>5.19</v>
      </c>
      <c r="I63">
        <v>6.92</v>
      </c>
      <c r="J63">
        <v>6.81</v>
      </c>
      <c r="K63">
        <v>1.43</v>
      </c>
      <c r="L63">
        <v>1.51</v>
      </c>
      <c r="M63">
        <v>1.87</v>
      </c>
      <c r="N63">
        <v>1.73</v>
      </c>
      <c r="O63">
        <v>76</v>
      </c>
      <c r="P63">
        <v>67</v>
      </c>
      <c r="Q63">
        <v>35</v>
      </c>
      <c r="R63">
        <v>6</v>
      </c>
      <c r="S63">
        <v>8</v>
      </c>
      <c r="T63">
        <v>0</v>
      </c>
      <c r="U63">
        <v>0.56899999999999995</v>
      </c>
      <c r="V63">
        <v>0.54200000000000004</v>
      </c>
      <c r="W63">
        <v>2.5299999999999998</v>
      </c>
      <c r="X63">
        <v>0.20499999999999999</v>
      </c>
      <c r="Y63">
        <v>0.99299999999999999</v>
      </c>
      <c r="Z63">
        <v>0.91800000000000004</v>
      </c>
      <c r="AA63">
        <v>8.6</v>
      </c>
      <c r="AB63">
        <v>29.2</v>
      </c>
      <c r="AC63">
        <v>23.3</v>
      </c>
      <c r="AD63">
        <v>24.1</v>
      </c>
      <c r="AE63">
        <v>31.8</v>
      </c>
      <c r="AF63">
        <v>17.2</v>
      </c>
      <c r="AG63">
        <v>58.4</v>
      </c>
      <c r="AH63">
        <v>46.6</v>
      </c>
      <c r="AI63">
        <v>48.2</v>
      </c>
      <c r="AJ63">
        <v>63.6</v>
      </c>
      <c r="AK63">
        <v>2.98</v>
      </c>
      <c r="AL63">
        <v>3.38</v>
      </c>
      <c r="AM63">
        <v>2.8</v>
      </c>
      <c r="AN63">
        <v>5.8</v>
      </c>
      <c r="AO63">
        <v>4.2000000000000003E-2</v>
      </c>
      <c r="AP63">
        <v>7.1</v>
      </c>
      <c r="AQ63">
        <v>5.0999999999999996</v>
      </c>
      <c r="AR63">
        <v>1.0116516853932584</v>
      </c>
      <c r="AS63">
        <v>44.1</v>
      </c>
      <c r="AT63">
        <v>86.5</v>
      </c>
      <c r="AU63">
        <v>0.35580000000000001</v>
      </c>
      <c r="AV63">
        <v>6.4100000000000004E-2</v>
      </c>
      <c r="AW63">
        <v>13.39</v>
      </c>
      <c r="AX63">
        <v>12.46</v>
      </c>
      <c r="AY63">
        <v>13.43</v>
      </c>
      <c r="AZ63">
        <v>0.95</v>
      </c>
      <c r="BA63">
        <v>1.546</v>
      </c>
      <c r="BB63">
        <v>2.0089999999999999</v>
      </c>
      <c r="BC63">
        <v>8.4250000000000007</v>
      </c>
      <c r="BD63">
        <v>2.7316516853932584</v>
      </c>
      <c r="BE63">
        <v>30.04</v>
      </c>
      <c r="BF63">
        <v>9.1999999999999993</v>
      </c>
      <c r="BG63">
        <v>16</v>
      </c>
      <c r="BH63" s="1">
        <v>44621</v>
      </c>
    </row>
    <row r="64" spans="1:60" x14ac:dyDescent="0.25">
      <c r="A64" s="1">
        <v>44622</v>
      </c>
      <c r="B64" t="s">
        <v>65</v>
      </c>
      <c r="C64">
        <v>0</v>
      </c>
      <c r="D64">
        <v>5.94</v>
      </c>
      <c r="E64">
        <v>4.97</v>
      </c>
      <c r="F64">
        <v>5.1100000000000003</v>
      </c>
      <c r="G64">
        <v>5.12</v>
      </c>
      <c r="H64">
        <v>5.09</v>
      </c>
      <c r="I64">
        <v>6.44</v>
      </c>
      <c r="J64">
        <v>6.3</v>
      </c>
      <c r="K64">
        <v>1.35</v>
      </c>
      <c r="L64">
        <v>1.41</v>
      </c>
      <c r="M64">
        <v>1.62</v>
      </c>
      <c r="N64">
        <v>1.57</v>
      </c>
      <c r="O64">
        <v>81</v>
      </c>
      <c r="P64">
        <v>74</v>
      </c>
      <c r="Q64">
        <v>30</v>
      </c>
      <c r="R64">
        <v>4</v>
      </c>
      <c r="S64">
        <v>9</v>
      </c>
      <c r="T64">
        <v>0</v>
      </c>
      <c r="U64">
        <v>0.621</v>
      </c>
      <c r="V64">
        <v>0.48199999999999998</v>
      </c>
      <c r="W64">
        <v>2.5499999999999998</v>
      </c>
      <c r="X64">
        <v>0.29399999999999998</v>
      </c>
      <c r="Y64">
        <v>1.07</v>
      </c>
      <c r="Z64">
        <v>1.1359999999999999</v>
      </c>
      <c r="AA64">
        <v>8.6</v>
      </c>
      <c r="AB64">
        <v>30.7</v>
      </c>
      <c r="AC64">
        <v>23</v>
      </c>
      <c r="AD64">
        <v>23.3</v>
      </c>
      <c r="AE64">
        <v>30.4</v>
      </c>
      <c r="AF64">
        <v>17.2</v>
      </c>
      <c r="AG64">
        <v>61.4</v>
      </c>
      <c r="AH64">
        <v>46</v>
      </c>
      <c r="AI64">
        <v>46.6</v>
      </c>
      <c r="AJ64">
        <v>60.8</v>
      </c>
      <c r="AK64">
        <v>3.04</v>
      </c>
      <c r="AL64">
        <v>3.33</v>
      </c>
      <c r="AM64">
        <v>3</v>
      </c>
      <c r="AN64">
        <v>5.7</v>
      </c>
      <c r="AO64">
        <v>4.7E-2</v>
      </c>
      <c r="AP64">
        <v>8.3000000000000007</v>
      </c>
      <c r="AQ64">
        <v>5.3</v>
      </c>
      <c r="AR64">
        <v>0.88531352154531961</v>
      </c>
      <c r="AS64">
        <v>45.5</v>
      </c>
      <c r="AT64">
        <v>85.7</v>
      </c>
      <c r="AU64">
        <v>0.34060000000000001</v>
      </c>
      <c r="AV64">
        <v>6.6900000000000001E-2</v>
      </c>
      <c r="AW64">
        <v>13.48</v>
      </c>
      <c r="AX64">
        <v>13.46</v>
      </c>
      <c r="AY64">
        <v>13.46</v>
      </c>
      <c r="AZ64">
        <v>0</v>
      </c>
      <c r="BA64">
        <v>1.5569999999999999</v>
      </c>
      <c r="BB64">
        <v>2.0070000000000001</v>
      </c>
      <c r="BC64">
        <v>8.891</v>
      </c>
      <c r="BD64">
        <v>2.4953135215453197</v>
      </c>
      <c r="BE64">
        <v>30.02</v>
      </c>
      <c r="BF64">
        <v>9.1999999999999993</v>
      </c>
      <c r="BG64">
        <v>16</v>
      </c>
      <c r="BH64" s="1">
        <v>44622</v>
      </c>
    </row>
    <row r="65" spans="1:60" x14ac:dyDescent="0.25">
      <c r="A65" s="1">
        <v>44623</v>
      </c>
      <c r="B65" t="s">
        <v>65</v>
      </c>
      <c r="C65">
        <v>0</v>
      </c>
      <c r="D65">
        <v>5.92</v>
      </c>
      <c r="E65">
        <v>4.9800000000000004</v>
      </c>
      <c r="F65">
        <v>5.07</v>
      </c>
      <c r="G65">
        <v>5.14</v>
      </c>
      <c r="H65">
        <v>5.19</v>
      </c>
      <c r="I65">
        <v>6.74</v>
      </c>
      <c r="J65">
        <v>6.64</v>
      </c>
      <c r="K65">
        <v>1.1399999999999999</v>
      </c>
      <c r="L65">
        <v>1.29</v>
      </c>
      <c r="M65">
        <v>1.61</v>
      </c>
      <c r="N65">
        <v>1.59</v>
      </c>
      <c r="O65">
        <v>74</v>
      </c>
      <c r="P65">
        <v>67</v>
      </c>
      <c r="Q65">
        <v>26</v>
      </c>
      <c r="R65">
        <v>4</v>
      </c>
      <c r="S65">
        <v>8</v>
      </c>
      <c r="T65">
        <v>0</v>
      </c>
      <c r="U65">
        <v>0.65500000000000003</v>
      </c>
      <c r="V65">
        <v>0.48699999999999999</v>
      </c>
      <c r="W65">
        <v>2.4700000000000002</v>
      </c>
      <c r="X65">
        <v>0.214</v>
      </c>
      <c r="Y65">
        <v>1.26</v>
      </c>
      <c r="Z65">
        <v>1.298</v>
      </c>
      <c r="AA65">
        <v>8.9</v>
      </c>
      <c r="AB65">
        <v>31</v>
      </c>
      <c r="AC65">
        <v>23.5</v>
      </c>
      <c r="AD65">
        <v>23.4</v>
      </c>
      <c r="AE65">
        <v>28.1</v>
      </c>
      <c r="AF65">
        <v>17.8</v>
      </c>
      <c r="AG65">
        <v>62</v>
      </c>
      <c r="AH65">
        <v>47</v>
      </c>
      <c r="AI65">
        <v>46.8</v>
      </c>
      <c r="AJ65">
        <v>56.2</v>
      </c>
      <c r="AK65">
        <v>2.94</v>
      </c>
      <c r="AL65">
        <v>3.29</v>
      </c>
      <c r="AM65">
        <v>2.8</v>
      </c>
      <c r="AN65">
        <v>5.8</v>
      </c>
      <c r="AO65">
        <v>5.7000000000000002E-2</v>
      </c>
      <c r="AP65">
        <v>8.9</v>
      </c>
      <c r="AQ65">
        <v>5.9</v>
      </c>
      <c r="AR65">
        <v>1.0246770186335405</v>
      </c>
      <c r="AS65">
        <v>43.1</v>
      </c>
      <c r="AT65">
        <v>84.2</v>
      </c>
      <c r="AU65">
        <v>0.36470000000000002</v>
      </c>
      <c r="AV65">
        <v>7.4399999999999994E-2</v>
      </c>
      <c r="AW65">
        <v>13.83</v>
      </c>
      <c r="AX65">
        <v>12.88</v>
      </c>
      <c r="AY65">
        <v>13.85</v>
      </c>
      <c r="AZ65">
        <v>0.97</v>
      </c>
      <c r="BA65">
        <v>1.5269999999999999</v>
      </c>
      <c r="BB65">
        <v>2.0030000000000001</v>
      </c>
      <c r="BC65">
        <v>8.3620000000000001</v>
      </c>
      <c r="BD65">
        <v>2.5646770186335406</v>
      </c>
      <c r="BE65">
        <v>29.64</v>
      </c>
      <c r="BF65">
        <v>9.1999999999999993</v>
      </c>
      <c r="BG65">
        <v>16</v>
      </c>
      <c r="BH65" s="1">
        <v>44623</v>
      </c>
    </row>
    <row r="66" spans="1:60" x14ac:dyDescent="0.25">
      <c r="A66" s="1">
        <v>44624</v>
      </c>
      <c r="B66" t="s">
        <v>65</v>
      </c>
      <c r="C66">
        <v>0</v>
      </c>
      <c r="D66">
        <v>5.98</v>
      </c>
      <c r="E66">
        <v>5.0599999999999996</v>
      </c>
      <c r="F66">
        <v>5.08</v>
      </c>
      <c r="G66">
        <v>5.12</v>
      </c>
      <c r="H66">
        <v>5.17</v>
      </c>
      <c r="I66">
        <v>6.99</v>
      </c>
      <c r="J66">
        <v>6.94</v>
      </c>
      <c r="K66">
        <v>1.21</v>
      </c>
      <c r="L66">
        <v>1.37</v>
      </c>
      <c r="M66">
        <v>1.53</v>
      </c>
      <c r="N66">
        <v>1.45</v>
      </c>
      <c r="O66">
        <v>72</v>
      </c>
      <c r="P66">
        <v>65</v>
      </c>
      <c r="Q66">
        <v>29</v>
      </c>
      <c r="R66">
        <v>5</v>
      </c>
      <c r="S66">
        <v>7</v>
      </c>
      <c r="T66">
        <v>0</v>
      </c>
      <c r="U66">
        <v>0.64200000000000002</v>
      </c>
      <c r="V66">
        <v>0.48599999999999999</v>
      </c>
      <c r="W66">
        <v>2.59</v>
      </c>
      <c r="X66">
        <v>0.38600000000000001</v>
      </c>
      <c r="Y66">
        <v>1.516</v>
      </c>
      <c r="Z66">
        <v>1.734</v>
      </c>
      <c r="AA66">
        <v>9.1</v>
      </c>
      <c r="AB66">
        <v>31.6</v>
      </c>
      <c r="AC66">
        <v>23.2</v>
      </c>
      <c r="AD66">
        <v>23.4</v>
      </c>
      <c r="AE66">
        <v>27.3</v>
      </c>
      <c r="AF66">
        <v>18.2</v>
      </c>
      <c r="AG66">
        <v>63.2</v>
      </c>
      <c r="AH66">
        <v>46.4</v>
      </c>
      <c r="AI66">
        <v>46.8</v>
      </c>
      <c r="AJ66">
        <v>54.6</v>
      </c>
      <c r="AK66">
        <v>2.91</v>
      </c>
      <c r="AL66">
        <v>3.29</v>
      </c>
      <c r="AM66">
        <v>2.9</v>
      </c>
      <c r="AN66">
        <v>5.9</v>
      </c>
      <c r="AO66">
        <v>5.8999999999999997E-2</v>
      </c>
      <c r="AP66">
        <v>8.8000000000000007</v>
      </c>
      <c r="AQ66">
        <v>5.7</v>
      </c>
      <c r="AR66">
        <v>1.050826666666667</v>
      </c>
      <c r="AS66">
        <v>43.2</v>
      </c>
      <c r="AT66">
        <v>84.6</v>
      </c>
      <c r="AU66">
        <v>0.36449999999999999</v>
      </c>
      <c r="AV66">
        <v>7.4099999999999999E-2</v>
      </c>
      <c r="AW66">
        <v>13.57</v>
      </c>
      <c r="AX66">
        <v>12.75</v>
      </c>
      <c r="AY66">
        <v>13.71</v>
      </c>
      <c r="AZ66">
        <v>0.96</v>
      </c>
      <c r="BA66">
        <v>1.4950000000000001</v>
      </c>
      <c r="BB66">
        <v>1.998</v>
      </c>
      <c r="BC66">
        <v>8.8650000000000002</v>
      </c>
      <c r="BD66">
        <v>2.5908266666666671</v>
      </c>
      <c r="BE66">
        <v>30.04</v>
      </c>
      <c r="BF66">
        <v>8</v>
      </c>
      <c r="BG66">
        <v>18</v>
      </c>
      <c r="BH66" s="1">
        <v>44624</v>
      </c>
    </row>
    <row r="67" spans="1:60" x14ac:dyDescent="0.25">
      <c r="A67" s="1">
        <v>44625</v>
      </c>
      <c r="B67" t="s">
        <v>65</v>
      </c>
      <c r="C67">
        <v>0</v>
      </c>
      <c r="D67">
        <v>6.19</v>
      </c>
      <c r="E67">
        <v>5.0599999999999996</v>
      </c>
      <c r="F67">
        <v>5.09</v>
      </c>
      <c r="G67">
        <v>5.1100000000000003</v>
      </c>
      <c r="H67">
        <v>5.13</v>
      </c>
      <c r="I67">
        <v>6.83</v>
      </c>
      <c r="J67">
        <v>6.67</v>
      </c>
      <c r="K67">
        <v>1.3</v>
      </c>
      <c r="L67">
        <v>1.46</v>
      </c>
      <c r="M67">
        <v>1.58</v>
      </c>
      <c r="N67">
        <v>1.61</v>
      </c>
      <c r="O67">
        <v>74</v>
      </c>
      <c r="P67">
        <v>63</v>
      </c>
      <c r="Q67">
        <v>32</v>
      </c>
      <c r="R67">
        <v>4</v>
      </c>
      <c r="S67">
        <v>3</v>
      </c>
      <c r="T67">
        <v>0</v>
      </c>
      <c r="U67">
        <v>0.57699999999999996</v>
      </c>
      <c r="V67">
        <v>0.48599999999999999</v>
      </c>
      <c r="W67">
        <v>2.41</v>
      </c>
      <c r="X67">
        <v>0.36099999999999999</v>
      </c>
      <c r="Y67">
        <v>1.31</v>
      </c>
      <c r="Z67">
        <v>1.2</v>
      </c>
      <c r="AA67">
        <v>8.6</v>
      </c>
      <c r="AB67">
        <v>28.1</v>
      </c>
      <c r="AC67">
        <v>21.3</v>
      </c>
      <c r="AD67">
        <v>21.1</v>
      </c>
      <c r="AE67">
        <v>24.1</v>
      </c>
      <c r="AF67">
        <v>17.2</v>
      </c>
      <c r="AG67">
        <v>56.2</v>
      </c>
      <c r="AH67">
        <v>42.6</v>
      </c>
      <c r="AI67">
        <v>42.2</v>
      </c>
      <c r="AJ67">
        <v>48.2</v>
      </c>
      <c r="AK67">
        <v>2.9299999999999997</v>
      </c>
      <c r="AL67">
        <v>3.2199999999999998</v>
      </c>
      <c r="AM67">
        <v>2.9</v>
      </c>
      <c r="AN67">
        <v>5.8</v>
      </c>
      <c r="AO67">
        <v>6.8000000000000005E-2</v>
      </c>
      <c r="AP67">
        <v>8.1</v>
      </c>
      <c r="AQ67">
        <v>6.6</v>
      </c>
      <c r="AR67">
        <v>1.2954524776604386</v>
      </c>
      <c r="AS67">
        <v>43.4</v>
      </c>
      <c r="AT67">
        <v>84.8</v>
      </c>
      <c r="AU67">
        <v>0.36430000000000001</v>
      </c>
      <c r="AV67">
        <v>7.3800000000000004E-2</v>
      </c>
      <c r="AW67">
        <v>13.32</v>
      </c>
      <c r="AX67">
        <v>12.31</v>
      </c>
      <c r="AY67">
        <v>13.28</v>
      </c>
      <c r="AZ67">
        <v>0.97</v>
      </c>
      <c r="BA67">
        <v>0</v>
      </c>
      <c r="BB67">
        <v>0</v>
      </c>
      <c r="BC67">
        <v>0</v>
      </c>
      <c r="BD67">
        <v>2.9054524776604387</v>
      </c>
      <c r="BE67">
        <v>29.95</v>
      </c>
      <c r="BF67">
        <v>8</v>
      </c>
      <c r="BG67">
        <v>14</v>
      </c>
      <c r="BH67" s="1">
        <v>44625</v>
      </c>
    </row>
    <row r="68" spans="1:60" x14ac:dyDescent="0.25">
      <c r="A68" s="1">
        <v>44626</v>
      </c>
      <c r="B68" t="s">
        <v>65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 t="s">
        <v>66</v>
      </c>
      <c r="AL68" t="s">
        <v>66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1.3985938511326863</v>
      </c>
      <c r="AS68">
        <v>0</v>
      </c>
      <c r="AT68">
        <v>0</v>
      </c>
      <c r="AU68">
        <v>0</v>
      </c>
      <c r="AV68">
        <v>0</v>
      </c>
      <c r="AW68">
        <v>13.28</v>
      </c>
      <c r="AX68">
        <v>12.36</v>
      </c>
      <c r="AY68">
        <v>13.27</v>
      </c>
      <c r="AZ68">
        <v>0.91</v>
      </c>
      <c r="BA68">
        <v>12.62</v>
      </c>
      <c r="BB68">
        <v>2.0049999999999999</v>
      </c>
      <c r="BC68">
        <v>8.5050000000000008</v>
      </c>
      <c r="BD68">
        <v>2.9285938511326863</v>
      </c>
      <c r="BE68">
        <v>0</v>
      </c>
      <c r="BF68">
        <v>7.3</v>
      </c>
      <c r="BG68">
        <v>13.5</v>
      </c>
      <c r="BH68" s="1">
        <v>44626</v>
      </c>
    </row>
    <row r="69" spans="1:60" x14ac:dyDescent="0.25">
      <c r="A69" s="1">
        <v>44627</v>
      </c>
      <c r="B69" t="s">
        <v>65</v>
      </c>
      <c r="C69">
        <v>0</v>
      </c>
      <c r="D69">
        <v>6.09</v>
      </c>
      <c r="E69">
        <v>5.01</v>
      </c>
      <c r="F69">
        <v>5.09</v>
      </c>
      <c r="G69">
        <v>5.17</v>
      </c>
      <c r="H69">
        <v>5.21</v>
      </c>
      <c r="I69">
        <v>7.01</v>
      </c>
      <c r="J69">
        <v>7.37</v>
      </c>
      <c r="K69">
        <v>1.29</v>
      </c>
      <c r="L69">
        <v>1.44</v>
      </c>
      <c r="M69">
        <v>1.57</v>
      </c>
      <c r="N69">
        <v>1.52</v>
      </c>
      <c r="O69">
        <v>79</v>
      </c>
      <c r="P69">
        <v>70</v>
      </c>
      <c r="Q69">
        <v>30</v>
      </c>
      <c r="R69">
        <v>5</v>
      </c>
      <c r="S69">
        <v>2</v>
      </c>
      <c r="T69">
        <v>0</v>
      </c>
      <c r="U69">
        <v>0.624</v>
      </c>
      <c r="V69">
        <v>0.501</v>
      </c>
      <c r="W69">
        <v>2.39</v>
      </c>
      <c r="X69">
        <v>0.29599999999999999</v>
      </c>
      <c r="Y69">
        <v>0.996</v>
      </c>
      <c r="Z69">
        <v>1.31</v>
      </c>
      <c r="AA69">
        <v>8.5</v>
      </c>
      <c r="AB69">
        <v>28.7</v>
      </c>
      <c r="AC69">
        <v>22.1</v>
      </c>
      <c r="AD69">
        <v>21.9</v>
      </c>
      <c r="AE69">
        <v>31.7</v>
      </c>
      <c r="AF69">
        <v>17</v>
      </c>
      <c r="AG69">
        <v>57.4</v>
      </c>
      <c r="AH69">
        <v>44.2</v>
      </c>
      <c r="AI69">
        <v>43.8</v>
      </c>
      <c r="AJ69">
        <v>63.4</v>
      </c>
      <c r="AK69">
        <v>2.96</v>
      </c>
      <c r="AL69">
        <v>3.24</v>
      </c>
      <c r="AM69">
        <v>2.8</v>
      </c>
      <c r="AN69">
        <v>5.9</v>
      </c>
      <c r="AO69">
        <v>5.7000000000000002E-2</v>
      </c>
      <c r="AP69">
        <v>8.1999999999999993</v>
      </c>
      <c r="AQ69">
        <v>6.7</v>
      </c>
      <c r="AR69">
        <v>1.3644175654853621</v>
      </c>
      <c r="AS69">
        <v>45.8</v>
      </c>
      <c r="AT69">
        <v>85.8</v>
      </c>
      <c r="AU69">
        <v>0.34060000000000001</v>
      </c>
      <c r="AV69">
        <v>6.6000000000000003E-2</v>
      </c>
      <c r="AW69">
        <v>13.88</v>
      </c>
      <c r="AX69">
        <v>12.98</v>
      </c>
      <c r="AY69">
        <v>13.93</v>
      </c>
      <c r="AZ69">
        <v>0.95</v>
      </c>
      <c r="BA69">
        <v>1.429</v>
      </c>
      <c r="BB69">
        <v>2.012</v>
      </c>
      <c r="BC69">
        <v>7.9930000000000003</v>
      </c>
      <c r="BD69">
        <v>2.9244175654853621</v>
      </c>
      <c r="BE69">
        <v>29.15</v>
      </c>
      <c r="BF69">
        <v>7.3</v>
      </c>
      <c r="BG69">
        <v>13.5</v>
      </c>
      <c r="BH69" s="1">
        <v>44627</v>
      </c>
    </row>
    <row r="70" spans="1:60" x14ac:dyDescent="0.25">
      <c r="A70" s="1">
        <v>44628</v>
      </c>
      <c r="B70" t="s">
        <v>65</v>
      </c>
      <c r="C70">
        <v>0</v>
      </c>
      <c r="D70">
        <v>6.12</v>
      </c>
      <c r="E70">
        <v>5.1100000000000003</v>
      </c>
      <c r="F70">
        <v>5.08</v>
      </c>
      <c r="G70">
        <v>5.16</v>
      </c>
      <c r="H70">
        <v>5.2</v>
      </c>
      <c r="I70">
        <v>7.8</v>
      </c>
      <c r="J70">
        <v>7.22</v>
      </c>
      <c r="K70">
        <v>1.44</v>
      </c>
      <c r="L70">
        <v>1.67</v>
      </c>
      <c r="M70">
        <v>1.68</v>
      </c>
      <c r="N70">
        <v>1.61</v>
      </c>
      <c r="O70">
        <v>80</v>
      </c>
      <c r="P70">
        <v>72</v>
      </c>
      <c r="Q70">
        <v>29</v>
      </c>
      <c r="R70">
        <v>7</v>
      </c>
      <c r="S70">
        <v>8</v>
      </c>
      <c r="T70">
        <v>0</v>
      </c>
      <c r="U70">
        <v>0.78200000000000003</v>
      </c>
      <c r="V70">
        <v>0.502</v>
      </c>
      <c r="W70">
        <v>3.26</v>
      </c>
      <c r="X70">
        <v>0.38500000000000001</v>
      </c>
      <c r="Y70">
        <v>1.04</v>
      </c>
      <c r="Z70">
        <v>1.1299999999999999</v>
      </c>
      <c r="AA70">
        <v>8.4</v>
      </c>
      <c r="AB70">
        <v>26.8</v>
      </c>
      <c r="AC70">
        <v>21.1</v>
      </c>
      <c r="AD70">
        <v>22.3</v>
      </c>
      <c r="AE70">
        <v>26.1</v>
      </c>
      <c r="AF70">
        <v>16.8</v>
      </c>
      <c r="AG70">
        <v>53.6</v>
      </c>
      <c r="AH70">
        <v>42.2</v>
      </c>
      <c r="AI70">
        <v>44.6</v>
      </c>
      <c r="AJ70">
        <v>52.1</v>
      </c>
      <c r="AK70">
        <v>3.13</v>
      </c>
      <c r="AL70">
        <v>3.17</v>
      </c>
      <c r="AM70">
        <v>2.7</v>
      </c>
      <c r="AN70">
        <v>5.8</v>
      </c>
      <c r="AO70">
        <v>1.4E-2</v>
      </c>
      <c r="AP70">
        <v>9.6</v>
      </c>
      <c r="AQ70">
        <v>6.4</v>
      </c>
      <c r="AR70">
        <v>1.2926112852664577</v>
      </c>
      <c r="AS70">
        <v>45.4</v>
      </c>
      <c r="AT70">
        <v>82.4</v>
      </c>
      <c r="AU70">
        <v>0.34210000000000002</v>
      </c>
      <c r="AV70">
        <v>8.3900000000000002E-2</v>
      </c>
      <c r="AW70">
        <v>14.58</v>
      </c>
      <c r="AX70">
        <v>12.76</v>
      </c>
      <c r="AY70">
        <v>13.68</v>
      </c>
      <c r="AZ70">
        <v>0.92</v>
      </c>
      <c r="BA70">
        <v>1.498</v>
      </c>
      <c r="BB70">
        <v>2.012</v>
      </c>
      <c r="BC70">
        <v>8.4209999999999994</v>
      </c>
      <c r="BD70">
        <v>2.9026112852664578</v>
      </c>
      <c r="BE70">
        <v>29.64</v>
      </c>
      <c r="BF70">
        <v>7.3</v>
      </c>
      <c r="BG70">
        <v>13.5</v>
      </c>
      <c r="BH70" s="1">
        <v>44628</v>
      </c>
    </row>
    <row r="71" spans="1:60" x14ac:dyDescent="0.25">
      <c r="A71" s="1">
        <v>44629</v>
      </c>
      <c r="B71" t="s">
        <v>65</v>
      </c>
      <c r="C71">
        <v>0</v>
      </c>
      <c r="D71">
        <v>5.5</v>
      </c>
      <c r="E71">
        <v>5.21</v>
      </c>
      <c r="F71">
        <v>9.51</v>
      </c>
      <c r="G71">
        <v>5.05</v>
      </c>
      <c r="H71">
        <v>5.0999999999999996</v>
      </c>
      <c r="I71">
        <v>6.61</v>
      </c>
      <c r="J71">
        <v>3.71</v>
      </c>
      <c r="K71">
        <v>1.29</v>
      </c>
      <c r="L71">
        <v>1.61</v>
      </c>
      <c r="M71">
        <v>1.74</v>
      </c>
      <c r="N71">
        <v>1.72</v>
      </c>
      <c r="O71">
        <v>78</v>
      </c>
      <c r="P71">
        <v>70</v>
      </c>
      <c r="Q71">
        <v>31</v>
      </c>
      <c r="R71">
        <v>6</v>
      </c>
      <c r="S71">
        <v>4</v>
      </c>
      <c r="T71">
        <v>1</v>
      </c>
      <c r="U71">
        <v>0.76100000000000001</v>
      </c>
      <c r="V71">
        <v>0.50600000000000001</v>
      </c>
      <c r="W71">
        <v>2.0099999999999998</v>
      </c>
      <c r="X71">
        <v>0.40600000000000003</v>
      </c>
      <c r="Y71">
        <v>1.26</v>
      </c>
      <c r="Z71">
        <v>1.35</v>
      </c>
      <c r="AA71">
        <v>8.6999999999999993</v>
      </c>
      <c r="AB71">
        <v>28.4</v>
      </c>
      <c r="AC71">
        <v>23.4</v>
      </c>
      <c r="AD71">
        <v>23.3</v>
      </c>
      <c r="AE71">
        <v>27.4</v>
      </c>
      <c r="AF71">
        <v>17.399999999999999</v>
      </c>
      <c r="AG71">
        <v>56.8</v>
      </c>
      <c r="AH71">
        <v>46.8</v>
      </c>
      <c r="AI71">
        <v>46.6</v>
      </c>
      <c r="AJ71">
        <v>54.8</v>
      </c>
      <c r="AK71">
        <v>3.09</v>
      </c>
      <c r="AL71">
        <v>3.13</v>
      </c>
      <c r="AM71">
        <v>2.7</v>
      </c>
      <c r="AN71">
        <v>5.9</v>
      </c>
      <c r="AO71">
        <v>4.5999999999999999E-2</v>
      </c>
      <c r="AP71">
        <v>8.9</v>
      </c>
      <c r="AQ71">
        <v>6.7</v>
      </c>
      <c r="AR71">
        <v>1.4871432685385173</v>
      </c>
      <c r="AS71">
        <v>45.6</v>
      </c>
      <c r="AT71">
        <v>85.6</v>
      </c>
      <c r="AU71">
        <v>0.34289999999999998</v>
      </c>
      <c r="AV71">
        <v>6.59E-2</v>
      </c>
      <c r="AW71">
        <v>17.010000000000002</v>
      </c>
      <c r="AX71">
        <v>13.89</v>
      </c>
      <c r="AY71">
        <v>14.85</v>
      </c>
      <c r="AZ71">
        <v>0.96</v>
      </c>
      <c r="BA71">
        <v>1.4450000000000001</v>
      </c>
      <c r="BB71">
        <v>1.9910000000000001</v>
      </c>
      <c r="BC71">
        <v>8.5030000000000001</v>
      </c>
      <c r="BD71">
        <v>3.1371432685385172</v>
      </c>
      <c r="BE71">
        <v>30.05</v>
      </c>
      <c r="BF71">
        <v>5</v>
      </c>
      <c r="BG71">
        <v>14</v>
      </c>
      <c r="BH71" s="1">
        <v>44629</v>
      </c>
    </row>
    <row r="72" spans="1:60" x14ac:dyDescent="0.25">
      <c r="A72" s="1">
        <v>44630</v>
      </c>
      <c r="B72" t="s">
        <v>65</v>
      </c>
      <c r="C72">
        <v>0</v>
      </c>
      <c r="D72">
        <v>7.05</v>
      </c>
      <c r="E72">
        <v>5.12</v>
      </c>
      <c r="F72">
        <v>5.29</v>
      </c>
      <c r="G72">
        <v>5.0199999999999996</v>
      </c>
      <c r="H72">
        <v>5.01</v>
      </c>
      <c r="I72">
        <v>6.2</v>
      </c>
      <c r="J72">
        <v>6.61</v>
      </c>
      <c r="K72">
        <v>1.56</v>
      </c>
      <c r="L72">
        <v>1.65</v>
      </c>
      <c r="M72">
        <v>1.74</v>
      </c>
      <c r="N72">
        <v>1.72</v>
      </c>
      <c r="O72">
        <v>79</v>
      </c>
      <c r="P72">
        <v>68</v>
      </c>
      <c r="Q72">
        <v>22</v>
      </c>
      <c r="R72">
        <v>3</v>
      </c>
      <c r="S72">
        <v>0</v>
      </c>
      <c r="T72">
        <v>0</v>
      </c>
      <c r="U72">
        <v>0.56100000000000005</v>
      </c>
      <c r="V72">
        <v>0.47599999999999998</v>
      </c>
      <c r="W72">
        <v>2.52</v>
      </c>
      <c r="X72">
        <v>0.28699999999999998</v>
      </c>
      <c r="Y72">
        <v>1.1100000000000001</v>
      </c>
      <c r="Z72">
        <v>1.07</v>
      </c>
      <c r="AA72">
        <v>9.0399999999999991</v>
      </c>
      <c r="AB72">
        <v>28.9</v>
      </c>
      <c r="AC72">
        <v>23.5</v>
      </c>
      <c r="AD72">
        <v>23.6</v>
      </c>
      <c r="AE72">
        <v>27.7</v>
      </c>
      <c r="AF72">
        <v>18.079999999999998</v>
      </c>
      <c r="AG72">
        <v>57.8</v>
      </c>
      <c r="AH72">
        <v>47</v>
      </c>
      <c r="AI72">
        <v>47.2</v>
      </c>
      <c r="AJ72">
        <v>55.4</v>
      </c>
      <c r="AK72">
        <v>3.1100000000000003</v>
      </c>
      <c r="AL72">
        <v>3.16</v>
      </c>
      <c r="AM72">
        <v>2.9</v>
      </c>
      <c r="AN72">
        <v>5.9</v>
      </c>
      <c r="AO72">
        <v>3.3000000000000002E-2</v>
      </c>
      <c r="AP72">
        <v>8.6</v>
      </c>
      <c r="AQ72">
        <v>6.6</v>
      </c>
      <c r="AR72">
        <v>1.559261248185777</v>
      </c>
      <c r="AS72">
        <v>45.8</v>
      </c>
      <c r="AT72">
        <v>78.7</v>
      </c>
      <c r="AU72">
        <v>0.3427</v>
      </c>
      <c r="AV72">
        <v>0.1076</v>
      </c>
      <c r="AW72">
        <v>15.65</v>
      </c>
      <c r="AX72">
        <v>13.78</v>
      </c>
      <c r="AY72">
        <v>14.72</v>
      </c>
      <c r="AZ72">
        <v>0.94</v>
      </c>
      <c r="BA72">
        <v>1.4430000000000001</v>
      </c>
      <c r="BB72">
        <v>2.0110000000000001</v>
      </c>
      <c r="BC72">
        <v>8.218</v>
      </c>
      <c r="BD72">
        <v>3.269261248185777</v>
      </c>
      <c r="BE72">
        <v>29.82</v>
      </c>
      <c r="BF72">
        <v>6.8</v>
      </c>
      <c r="BG72">
        <v>16</v>
      </c>
      <c r="BH72" s="1">
        <v>44630</v>
      </c>
    </row>
    <row r="73" spans="1:60" x14ac:dyDescent="0.25">
      <c r="A73" s="1">
        <v>44631</v>
      </c>
      <c r="B73" t="s">
        <v>65</v>
      </c>
      <c r="C73">
        <v>0</v>
      </c>
      <c r="D73">
        <v>6.28</v>
      </c>
      <c r="E73">
        <v>5.08</v>
      </c>
      <c r="F73">
        <v>4.8099999999999996</v>
      </c>
      <c r="G73">
        <v>5.13</v>
      </c>
      <c r="H73">
        <v>5.08</v>
      </c>
      <c r="I73">
        <v>6.46</v>
      </c>
      <c r="J73">
        <v>6.59</v>
      </c>
      <c r="K73">
        <v>1.55</v>
      </c>
      <c r="L73">
        <v>1.75</v>
      </c>
      <c r="M73">
        <v>2.0699999999999998</v>
      </c>
      <c r="N73">
        <v>1.75</v>
      </c>
      <c r="O73">
        <v>73</v>
      </c>
      <c r="P73">
        <v>62</v>
      </c>
      <c r="Q73">
        <v>44</v>
      </c>
      <c r="R73">
        <v>5</v>
      </c>
      <c r="S73">
        <v>11</v>
      </c>
      <c r="T73">
        <v>0</v>
      </c>
      <c r="U73">
        <v>0.57199999999999995</v>
      </c>
      <c r="V73">
        <v>0.499</v>
      </c>
      <c r="W73">
        <v>2.64</v>
      </c>
      <c r="X73">
        <v>0.25700000000000001</v>
      </c>
      <c r="Y73">
        <v>1.41</v>
      </c>
      <c r="Z73">
        <v>1.181</v>
      </c>
      <c r="AA73">
        <v>9.3000000000000007</v>
      </c>
      <c r="AB73">
        <v>29</v>
      </c>
      <c r="AC73">
        <v>21.9</v>
      </c>
      <c r="AD73">
        <v>22.5</v>
      </c>
      <c r="AE73">
        <v>27.7</v>
      </c>
      <c r="AF73">
        <v>18.600000000000001</v>
      </c>
      <c r="AG73">
        <v>58</v>
      </c>
      <c r="AH73">
        <v>43.8</v>
      </c>
      <c r="AI73">
        <v>45</v>
      </c>
      <c r="AJ73">
        <v>55.4</v>
      </c>
      <c r="AK73">
        <v>3.16</v>
      </c>
      <c r="AL73">
        <v>3.15</v>
      </c>
      <c r="AM73">
        <v>2.9</v>
      </c>
      <c r="AN73">
        <v>5.8</v>
      </c>
      <c r="AO73">
        <v>0.13900000000000001</v>
      </c>
      <c r="AP73">
        <v>2.9</v>
      </c>
      <c r="AQ73">
        <v>5.8</v>
      </c>
      <c r="AR73">
        <v>1.1424718030182686</v>
      </c>
      <c r="AS73">
        <v>48.6</v>
      </c>
      <c r="AT73">
        <v>80.2</v>
      </c>
      <c r="AU73">
        <v>0.31259999999999999</v>
      </c>
      <c r="AV73">
        <v>5.5100000000000003E-2</v>
      </c>
      <c r="AW73">
        <v>14.4</v>
      </c>
      <c r="AX73">
        <v>12.59</v>
      </c>
      <c r="AY73">
        <v>13.51</v>
      </c>
      <c r="AZ73">
        <v>0.92</v>
      </c>
      <c r="BA73">
        <v>1.4239999999999999</v>
      </c>
      <c r="BB73">
        <v>2</v>
      </c>
      <c r="BC73">
        <v>8.3089999999999993</v>
      </c>
      <c r="BD73">
        <v>2.8624718030182685</v>
      </c>
      <c r="BE73">
        <v>30.28</v>
      </c>
      <c r="BF73">
        <v>7.3</v>
      </c>
      <c r="BG73">
        <v>16.5</v>
      </c>
      <c r="BH73" s="1">
        <v>44631</v>
      </c>
    </row>
    <row r="74" spans="1:60" x14ac:dyDescent="0.25">
      <c r="A74" s="1">
        <v>44632</v>
      </c>
      <c r="B74" t="s">
        <v>65</v>
      </c>
      <c r="C74">
        <v>0</v>
      </c>
      <c r="D74">
        <v>5.7</v>
      </c>
      <c r="E74">
        <v>4.9800000000000004</v>
      </c>
      <c r="F74">
        <v>5.4</v>
      </c>
      <c r="G74">
        <v>5.53</v>
      </c>
      <c r="H74">
        <v>5.41</v>
      </c>
      <c r="I74">
        <v>6.6</v>
      </c>
      <c r="J74">
        <v>6.64</v>
      </c>
      <c r="K74">
        <v>1.61</v>
      </c>
      <c r="L74">
        <v>1.74</v>
      </c>
      <c r="M74">
        <v>2.17</v>
      </c>
      <c r="N74">
        <v>1.8</v>
      </c>
      <c r="O74">
        <v>74</v>
      </c>
      <c r="P74">
        <v>65</v>
      </c>
      <c r="Q74">
        <v>32</v>
      </c>
      <c r="R74">
        <v>1</v>
      </c>
      <c r="S74">
        <v>8</v>
      </c>
      <c r="T74">
        <v>0</v>
      </c>
      <c r="U74">
        <v>0.53900000000000003</v>
      </c>
      <c r="V74">
        <v>0.51900000000000002</v>
      </c>
      <c r="W74">
        <v>2.48</v>
      </c>
      <c r="X74">
        <v>0.22700000000000001</v>
      </c>
      <c r="Y74">
        <v>1.3</v>
      </c>
      <c r="Z74">
        <v>1.3859999999999999</v>
      </c>
      <c r="AA74">
        <v>8.6999999999999993</v>
      </c>
      <c r="AB74">
        <v>28.6</v>
      </c>
      <c r="AC74">
        <v>21.9</v>
      </c>
      <c r="AD74">
        <v>22.2</v>
      </c>
      <c r="AE74">
        <v>27.4</v>
      </c>
      <c r="AF74">
        <v>17.399999999999999</v>
      </c>
      <c r="AG74">
        <v>57.2</v>
      </c>
      <c r="AH74">
        <v>43.8</v>
      </c>
      <c r="AI74">
        <v>44.4</v>
      </c>
      <c r="AJ74">
        <v>54.8</v>
      </c>
      <c r="AK74">
        <v>3.21</v>
      </c>
      <c r="AL74">
        <v>3.19</v>
      </c>
      <c r="AM74">
        <v>3.1</v>
      </c>
      <c r="AN74">
        <v>6</v>
      </c>
      <c r="AO74">
        <v>0.152</v>
      </c>
      <c r="AP74">
        <v>8.9</v>
      </c>
      <c r="AQ74">
        <v>6.6</v>
      </c>
      <c r="AR74">
        <v>1.4104513064133017</v>
      </c>
      <c r="AS74">
        <v>61.3</v>
      </c>
      <c r="AT74">
        <v>82</v>
      </c>
      <c r="AU74">
        <v>0.2122</v>
      </c>
      <c r="AV74">
        <v>8.5900000000000004E-2</v>
      </c>
      <c r="AW74">
        <v>14.36</v>
      </c>
      <c r="AX74">
        <v>12.63</v>
      </c>
      <c r="AY74">
        <v>13.56</v>
      </c>
      <c r="AZ74">
        <v>0.93</v>
      </c>
      <c r="BA74">
        <v>0</v>
      </c>
      <c r="BB74">
        <v>0</v>
      </c>
      <c r="BC74">
        <v>0</v>
      </c>
      <c r="BD74">
        <v>3.1704513064133018</v>
      </c>
      <c r="BE74">
        <v>30.28</v>
      </c>
      <c r="BF74">
        <v>7.5</v>
      </c>
      <c r="BG74">
        <v>16.5</v>
      </c>
      <c r="BH74" s="1">
        <v>44632</v>
      </c>
    </row>
    <row r="75" spans="1:60" x14ac:dyDescent="0.25">
      <c r="A75" s="1">
        <v>44633</v>
      </c>
      <c r="B75" t="s">
        <v>65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 t="s">
        <v>66</v>
      </c>
      <c r="AL75" t="s">
        <v>66</v>
      </c>
      <c r="AM75">
        <v>0</v>
      </c>
      <c r="AN75">
        <v>0</v>
      </c>
      <c r="AO75">
        <v>0</v>
      </c>
      <c r="AP75">
        <v>0</v>
      </c>
      <c r="AQ75">
        <v>0</v>
      </c>
      <c r="AR75" t="s">
        <v>66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 t="s">
        <v>66</v>
      </c>
      <c r="BE75">
        <v>0</v>
      </c>
      <c r="BF75">
        <v>0</v>
      </c>
      <c r="BG75">
        <v>0</v>
      </c>
      <c r="BH75" s="1">
        <v>44633</v>
      </c>
    </row>
    <row r="76" spans="1:60" x14ac:dyDescent="0.25">
      <c r="A76" s="1">
        <v>44634</v>
      </c>
      <c r="B76" t="s">
        <v>65</v>
      </c>
      <c r="C76">
        <v>0</v>
      </c>
      <c r="D76">
        <v>6.4</v>
      </c>
      <c r="E76">
        <v>5.31</v>
      </c>
      <c r="F76">
        <v>5.3</v>
      </c>
      <c r="G76">
        <v>5.4</v>
      </c>
      <c r="H76">
        <v>5.44</v>
      </c>
      <c r="I76">
        <v>6.28</v>
      </c>
      <c r="J76">
        <v>6.55</v>
      </c>
      <c r="K76">
        <v>1.73</v>
      </c>
      <c r="L76">
        <v>1.96</v>
      </c>
      <c r="M76">
        <v>1.87</v>
      </c>
      <c r="N76">
        <v>1.81</v>
      </c>
      <c r="O76">
        <v>72</v>
      </c>
      <c r="P76">
        <v>63</v>
      </c>
      <c r="Q76">
        <v>35</v>
      </c>
      <c r="R76">
        <v>4</v>
      </c>
      <c r="S76">
        <v>1</v>
      </c>
      <c r="T76">
        <v>0</v>
      </c>
      <c r="U76">
        <v>0.59399999999999997</v>
      </c>
      <c r="V76">
        <v>0.55600000000000005</v>
      </c>
      <c r="W76">
        <v>2.0499999999999998</v>
      </c>
      <c r="X76">
        <v>0.218</v>
      </c>
      <c r="Y76">
        <v>1.06</v>
      </c>
      <c r="Z76">
        <v>0.97299999999999998</v>
      </c>
      <c r="AA76">
        <v>9.6</v>
      </c>
      <c r="AB76">
        <v>30.7</v>
      </c>
      <c r="AC76">
        <v>23.2</v>
      </c>
      <c r="AD76">
        <v>23.4</v>
      </c>
      <c r="AE76">
        <v>28.2</v>
      </c>
      <c r="AF76">
        <v>18.2</v>
      </c>
      <c r="AG76">
        <v>61.4</v>
      </c>
      <c r="AH76">
        <v>46.4</v>
      </c>
      <c r="AI76">
        <v>46.8</v>
      </c>
      <c r="AJ76">
        <v>56.4</v>
      </c>
      <c r="AK76">
        <v>3.2</v>
      </c>
      <c r="AL76">
        <v>3.1799999999999997</v>
      </c>
      <c r="AM76">
        <v>3</v>
      </c>
      <c r="AN76">
        <v>5.9</v>
      </c>
      <c r="AO76">
        <v>0.19600000000000001</v>
      </c>
      <c r="AP76">
        <v>7.7</v>
      </c>
      <c r="AQ76">
        <v>6</v>
      </c>
      <c r="AR76">
        <v>1.577029185867896</v>
      </c>
      <c r="AS76">
        <v>47.8</v>
      </c>
      <c r="AT76">
        <v>83.4</v>
      </c>
      <c r="AU76">
        <v>0.31990000000000002</v>
      </c>
      <c r="AV76">
        <v>7.8700000000000006E-2</v>
      </c>
      <c r="AW76">
        <v>14.34</v>
      </c>
      <c r="AX76">
        <v>13.02</v>
      </c>
      <c r="AY76">
        <v>13.93</v>
      </c>
      <c r="AZ76">
        <v>0.91</v>
      </c>
      <c r="BA76">
        <v>1.4950000000000001</v>
      </c>
      <c r="BB76">
        <v>2.0209999999999999</v>
      </c>
      <c r="BC76">
        <v>8.7769999999999992</v>
      </c>
      <c r="BD76">
        <v>3.2770291858678959</v>
      </c>
      <c r="BE76">
        <v>30.16</v>
      </c>
      <c r="BF76">
        <v>8</v>
      </c>
      <c r="BG76">
        <v>16.5</v>
      </c>
      <c r="BH76" s="1">
        <v>44634</v>
      </c>
    </row>
    <row r="77" spans="1:60" x14ac:dyDescent="0.25">
      <c r="A77" s="1">
        <v>44635</v>
      </c>
      <c r="B77" t="s">
        <v>65</v>
      </c>
      <c r="C77">
        <v>0</v>
      </c>
      <c r="D77">
        <v>6.37</v>
      </c>
      <c r="E77">
        <v>5.34</v>
      </c>
      <c r="F77">
        <v>5.13</v>
      </c>
      <c r="G77">
        <v>5.2</v>
      </c>
      <c r="H77">
        <v>5.25</v>
      </c>
      <c r="I77">
        <v>6.46</v>
      </c>
      <c r="J77">
        <v>6.92</v>
      </c>
      <c r="K77">
        <v>1.6</v>
      </c>
      <c r="L77">
        <v>1.79</v>
      </c>
      <c r="M77">
        <v>1.74</v>
      </c>
      <c r="N77">
        <v>1.71</v>
      </c>
      <c r="O77">
        <v>77</v>
      </c>
      <c r="P77">
        <v>70</v>
      </c>
      <c r="Q77">
        <v>37</v>
      </c>
      <c r="R77">
        <v>5</v>
      </c>
      <c r="S77">
        <v>4</v>
      </c>
      <c r="T77">
        <v>1</v>
      </c>
      <c r="U77">
        <v>0.55400000000000005</v>
      </c>
      <c r="V77">
        <v>0.52600000000000002</v>
      </c>
      <c r="W77">
        <v>2.23</v>
      </c>
      <c r="X77">
        <v>0.21199999999999999</v>
      </c>
      <c r="Y77">
        <v>1.5089999999999999</v>
      </c>
      <c r="Z77">
        <v>1.514</v>
      </c>
      <c r="AA77">
        <v>9.6999999999999993</v>
      </c>
      <c r="AB77">
        <v>30.5</v>
      </c>
      <c r="AC77">
        <v>23.4</v>
      </c>
      <c r="AD77">
        <v>23.6</v>
      </c>
      <c r="AE77">
        <v>28.7</v>
      </c>
      <c r="AF77">
        <v>19.399999999999999</v>
      </c>
      <c r="AG77">
        <v>61</v>
      </c>
      <c r="AH77">
        <v>46.8</v>
      </c>
      <c r="AI77">
        <v>47.2</v>
      </c>
      <c r="AJ77">
        <v>57.4</v>
      </c>
      <c r="AK77">
        <v>3.23</v>
      </c>
      <c r="AL77">
        <v>3.15</v>
      </c>
      <c r="AM77">
        <v>2.9</v>
      </c>
      <c r="AN77">
        <v>5.8</v>
      </c>
      <c r="AO77">
        <v>0.20599999999999999</v>
      </c>
      <c r="AP77">
        <v>7.7</v>
      </c>
      <c r="AQ77">
        <v>6.1</v>
      </c>
      <c r="AR77">
        <v>1.606340189873418</v>
      </c>
      <c r="AS77">
        <v>42.4</v>
      </c>
      <c r="AT77">
        <v>83.8</v>
      </c>
      <c r="AU77">
        <v>0.37180000000000002</v>
      </c>
      <c r="AV77">
        <v>7.6700000000000004E-2</v>
      </c>
      <c r="AW77">
        <v>14.01</v>
      </c>
      <c r="AX77">
        <v>12.64</v>
      </c>
      <c r="AY77">
        <v>13.53</v>
      </c>
      <c r="AZ77">
        <v>0.89</v>
      </c>
      <c r="BA77">
        <v>1.448</v>
      </c>
      <c r="BB77">
        <v>2.0110000000000001</v>
      </c>
      <c r="BC77">
        <v>8.4440000000000008</v>
      </c>
      <c r="BD77">
        <v>3.326340189873418</v>
      </c>
      <c r="BE77">
        <v>28.21</v>
      </c>
      <c r="BF77">
        <v>7.7</v>
      </c>
      <c r="BG77">
        <v>17.5</v>
      </c>
      <c r="BH77" s="1">
        <v>44635</v>
      </c>
    </row>
    <row r="78" spans="1:60" x14ac:dyDescent="0.25">
      <c r="A78" s="1">
        <v>44636</v>
      </c>
      <c r="B78" t="s">
        <v>65</v>
      </c>
      <c r="C78">
        <v>0</v>
      </c>
      <c r="D78">
        <v>5.54</v>
      </c>
      <c r="E78">
        <v>5.12</v>
      </c>
      <c r="F78">
        <v>5.24</v>
      </c>
      <c r="G78">
        <v>5.21</v>
      </c>
      <c r="H78">
        <v>5.23</v>
      </c>
      <c r="I78">
        <v>6.22</v>
      </c>
      <c r="J78">
        <v>6.99</v>
      </c>
      <c r="K78">
        <v>1.7</v>
      </c>
      <c r="L78">
        <v>1.76</v>
      </c>
      <c r="M78">
        <v>2.1</v>
      </c>
      <c r="N78">
        <v>1.89</v>
      </c>
      <c r="O78">
        <v>76</v>
      </c>
      <c r="P78">
        <v>65</v>
      </c>
      <c r="Q78">
        <v>39</v>
      </c>
      <c r="R78">
        <v>5</v>
      </c>
      <c r="S78">
        <v>11</v>
      </c>
      <c r="T78">
        <v>0</v>
      </c>
      <c r="U78">
        <v>0.60199999999999998</v>
      </c>
      <c r="V78">
        <v>0.54600000000000004</v>
      </c>
      <c r="W78">
        <v>2.23</v>
      </c>
      <c r="X78">
        <v>0.218</v>
      </c>
      <c r="Y78">
        <v>1.04</v>
      </c>
      <c r="Z78">
        <v>1.038</v>
      </c>
      <c r="AA78">
        <v>9.4</v>
      </c>
      <c r="AB78">
        <v>28.6</v>
      </c>
      <c r="AC78">
        <v>22.8</v>
      </c>
      <c r="AD78">
        <v>23.1</v>
      </c>
      <c r="AE78">
        <v>30.7</v>
      </c>
      <c r="AF78">
        <v>18.8</v>
      </c>
      <c r="AG78">
        <v>57.2</v>
      </c>
      <c r="AH78">
        <v>45.6</v>
      </c>
      <c r="AI78">
        <v>46.2</v>
      </c>
      <c r="AJ78">
        <v>61.4</v>
      </c>
      <c r="AK78">
        <v>3.0300000000000002</v>
      </c>
      <c r="AL78">
        <v>3.3499999999999996</v>
      </c>
      <c r="AM78">
        <v>3</v>
      </c>
      <c r="AN78">
        <v>6</v>
      </c>
      <c r="AO78">
        <v>1.7999999999999999E-2</v>
      </c>
      <c r="AP78">
        <v>6.7</v>
      </c>
      <c r="AQ78">
        <v>4.9000000000000004</v>
      </c>
      <c r="AR78">
        <v>1.1053471901462664</v>
      </c>
      <c r="AS78">
        <v>45.1</v>
      </c>
      <c r="AT78">
        <v>85.1</v>
      </c>
      <c r="AU78">
        <v>0.34510000000000002</v>
      </c>
      <c r="AV78">
        <v>7.0000000000000007E-2</v>
      </c>
      <c r="AW78">
        <v>14.75</v>
      </c>
      <c r="AX78">
        <v>12.99</v>
      </c>
      <c r="AY78">
        <v>13.93</v>
      </c>
      <c r="AZ78">
        <v>0.94</v>
      </c>
      <c r="BA78">
        <v>1.4450000000000001</v>
      </c>
      <c r="BB78">
        <v>2.0169999999999999</v>
      </c>
      <c r="BC78">
        <v>8.0329999999999995</v>
      </c>
      <c r="BD78">
        <v>3.0053471901462663</v>
      </c>
      <c r="BE78">
        <v>30.75</v>
      </c>
      <c r="BF78">
        <v>8</v>
      </c>
      <c r="BG78">
        <v>18</v>
      </c>
      <c r="BH78" s="1">
        <v>44636</v>
      </c>
    </row>
    <row r="79" spans="1:60" x14ac:dyDescent="0.25">
      <c r="A79" s="1">
        <v>44637</v>
      </c>
      <c r="B79" t="s">
        <v>65</v>
      </c>
      <c r="C79">
        <v>0</v>
      </c>
      <c r="D79">
        <v>6.04</v>
      </c>
      <c r="E79">
        <v>5.14</v>
      </c>
      <c r="F79">
        <v>5.22</v>
      </c>
      <c r="G79">
        <v>5.25</v>
      </c>
      <c r="H79">
        <v>5.26</v>
      </c>
      <c r="I79">
        <v>6.36</v>
      </c>
      <c r="J79">
        <v>6.4</v>
      </c>
      <c r="K79">
        <v>1.53</v>
      </c>
      <c r="L79">
        <v>1.66</v>
      </c>
      <c r="M79">
        <v>2.11</v>
      </c>
      <c r="N79">
        <v>1.87</v>
      </c>
      <c r="O79">
        <v>74</v>
      </c>
      <c r="P79">
        <v>63</v>
      </c>
      <c r="Q79">
        <v>32</v>
      </c>
      <c r="R79">
        <v>1</v>
      </c>
      <c r="S79">
        <v>9</v>
      </c>
      <c r="T79">
        <v>0</v>
      </c>
      <c r="U79">
        <v>0.55100000000000005</v>
      </c>
      <c r="V79">
        <v>0.46600000000000003</v>
      </c>
      <c r="W79">
        <v>2.36</v>
      </c>
      <c r="X79">
        <v>0.21299999999999999</v>
      </c>
      <c r="Y79">
        <v>1.18</v>
      </c>
      <c r="Z79">
        <v>1.0169999999999999</v>
      </c>
      <c r="AA79">
        <v>9.6999999999999993</v>
      </c>
      <c r="AB79">
        <v>29.3</v>
      </c>
      <c r="AC79">
        <v>23.1</v>
      </c>
      <c r="AD79">
        <v>24</v>
      </c>
      <c r="AE79">
        <v>31.2</v>
      </c>
      <c r="AF79">
        <v>19.399999999999999</v>
      </c>
      <c r="AG79">
        <v>58.6</v>
      </c>
      <c r="AH79">
        <v>46.2</v>
      </c>
      <c r="AI79">
        <v>48</v>
      </c>
      <c r="AJ79">
        <v>62.4</v>
      </c>
      <c r="AK79">
        <v>2.9699999999999998</v>
      </c>
      <c r="AL79">
        <v>3.58</v>
      </c>
      <c r="AM79">
        <v>3.1</v>
      </c>
      <c r="AN79">
        <v>5.9</v>
      </c>
      <c r="AO79">
        <v>6.7000000000000004E-2</v>
      </c>
      <c r="AP79">
        <v>7</v>
      </c>
      <c r="AQ79">
        <v>5.9</v>
      </c>
      <c r="AR79">
        <v>1.3618262218774246</v>
      </c>
      <c r="AS79">
        <v>45</v>
      </c>
      <c r="AT79">
        <v>83.9</v>
      </c>
      <c r="AU79">
        <v>0.3468</v>
      </c>
      <c r="AV79">
        <v>7.5899999999999995E-2</v>
      </c>
      <c r="AW79">
        <v>14.85</v>
      </c>
      <c r="AX79">
        <v>12.89</v>
      </c>
      <c r="AY79">
        <v>13.87</v>
      </c>
      <c r="AZ79">
        <v>0.98</v>
      </c>
      <c r="BA79">
        <v>2.2040000000000002</v>
      </c>
      <c r="BB79">
        <v>2.0129999999999999</v>
      </c>
      <c r="BC79">
        <v>8.5440000000000005</v>
      </c>
      <c r="BD79">
        <v>3.2618262218774245</v>
      </c>
      <c r="BE79">
        <v>29.81</v>
      </c>
      <c r="BF79">
        <v>8</v>
      </c>
      <c r="BG79">
        <v>18</v>
      </c>
      <c r="BH79" s="1">
        <v>44637</v>
      </c>
    </row>
    <row r="80" spans="1:60" x14ac:dyDescent="0.25">
      <c r="A80" s="1">
        <v>44638</v>
      </c>
      <c r="B80" t="s">
        <v>65</v>
      </c>
      <c r="C80">
        <v>0</v>
      </c>
      <c r="D80">
        <v>6.11</v>
      </c>
      <c r="E80">
        <v>5.19</v>
      </c>
      <c r="F80">
        <v>5.42</v>
      </c>
      <c r="G80">
        <v>5.26</v>
      </c>
      <c r="H80">
        <v>5.29</v>
      </c>
      <c r="I80">
        <v>6.67</v>
      </c>
      <c r="J80">
        <v>6.36</v>
      </c>
      <c r="K80">
        <v>1.6</v>
      </c>
      <c r="L80">
        <v>1.66</v>
      </c>
      <c r="M80">
        <v>1.82</v>
      </c>
      <c r="N80">
        <v>1.76</v>
      </c>
      <c r="O80">
        <v>71</v>
      </c>
      <c r="P80">
        <v>62</v>
      </c>
      <c r="Q80">
        <v>33</v>
      </c>
      <c r="R80">
        <v>1</v>
      </c>
      <c r="S80">
        <v>6</v>
      </c>
      <c r="T80">
        <v>0</v>
      </c>
      <c r="U80">
        <v>0.51400000000000001</v>
      </c>
      <c r="V80">
        <v>0.44700000000000001</v>
      </c>
      <c r="W80">
        <v>2.1</v>
      </c>
      <c r="X80">
        <v>0.19400000000000001</v>
      </c>
      <c r="Y80">
        <v>0.91600000000000004</v>
      </c>
      <c r="Z80">
        <v>0.89900000000000002</v>
      </c>
      <c r="AA80">
        <v>8.9</v>
      </c>
      <c r="AB80">
        <v>29.1</v>
      </c>
      <c r="AC80">
        <v>22.3</v>
      </c>
      <c r="AD80">
        <v>22.4</v>
      </c>
      <c r="AE80">
        <v>30.9</v>
      </c>
      <c r="AF80">
        <v>17.8</v>
      </c>
      <c r="AG80">
        <v>58.2</v>
      </c>
      <c r="AH80">
        <v>44.6</v>
      </c>
      <c r="AI80">
        <v>44.8</v>
      </c>
      <c r="AJ80">
        <v>61.8</v>
      </c>
      <c r="AK80">
        <v>3.02</v>
      </c>
      <c r="AL80">
        <v>3.47</v>
      </c>
      <c r="AM80">
        <v>3</v>
      </c>
      <c r="AN80">
        <v>6</v>
      </c>
      <c r="AO80">
        <v>5.6000000000000001E-2</v>
      </c>
      <c r="AP80">
        <v>8</v>
      </c>
      <c r="AQ80">
        <v>7.8</v>
      </c>
      <c r="AR80">
        <v>1.2111204188481675</v>
      </c>
      <c r="AS80">
        <v>45.2</v>
      </c>
      <c r="AT80">
        <v>83.8</v>
      </c>
      <c r="AU80">
        <v>0.34539999999999998</v>
      </c>
      <c r="AV80">
        <v>7.6799999999999993E-2</v>
      </c>
      <c r="AW80">
        <v>14.33</v>
      </c>
      <c r="AX80">
        <v>13.37</v>
      </c>
      <c r="AY80">
        <v>13.37</v>
      </c>
      <c r="AZ80">
        <v>0</v>
      </c>
      <c r="BA80">
        <v>1.6439999999999999</v>
      </c>
      <c r="BB80">
        <v>2.0110000000000001</v>
      </c>
      <c r="BC80">
        <v>8.3800000000000008</v>
      </c>
      <c r="BD80">
        <v>3.0211204188481675</v>
      </c>
      <c r="BE80">
        <v>28.81</v>
      </c>
      <c r="BF80">
        <v>7.5</v>
      </c>
      <c r="BG80">
        <v>18</v>
      </c>
      <c r="BH80" s="1">
        <v>44638</v>
      </c>
    </row>
    <row r="81" spans="1:60" x14ac:dyDescent="0.25">
      <c r="A81" s="1">
        <v>44639</v>
      </c>
      <c r="B81" t="s">
        <v>65</v>
      </c>
      <c r="C81">
        <v>0</v>
      </c>
      <c r="D81">
        <v>6.04</v>
      </c>
      <c r="E81">
        <v>5.12</v>
      </c>
      <c r="F81">
        <v>5.23</v>
      </c>
      <c r="G81">
        <v>5.28</v>
      </c>
      <c r="H81">
        <v>5.31</v>
      </c>
      <c r="I81">
        <v>6.69</v>
      </c>
      <c r="J81">
        <v>7.01</v>
      </c>
      <c r="K81">
        <v>1.74</v>
      </c>
      <c r="L81">
        <v>1.89</v>
      </c>
      <c r="M81">
        <v>1.94</v>
      </c>
      <c r="N81">
        <v>1.92</v>
      </c>
      <c r="O81">
        <v>77</v>
      </c>
      <c r="P81">
        <v>68</v>
      </c>
      <c r="Q81">
        <v>31</v>
      </c>
      <c r="R81">
        <v>2</v>
      </c>
      <c r="S81">
        <v>5</v>
      </c>
      <c r="T81">
        <v>0</v>
      </c>
      <c r="U81">
        <v>0.61699999999999999</v>
      </c>
      <c r="V81">
        <v>0.47699999999999998</v>
      </c>
      <c r="W81">
        <v>2.09</v>
      </c>
      <c r="X81">
        <v>0.182</v>
      </c>
      <c r="Y81">
        <v>0.92400000000000004</v>
      </c>
      <c r="Z81">
        <v>1.016</v>
      </c>
      <c r="AA81">
        <v>8.9</v>
      </c>
      <c r="AB81">
        <v>29.4</v>
      </c>
      <c r="AC81">
        <v>22.7</v>
      </c>
      <c r="AD81">
        <v>22.4</v>
      </c>
      <c r="AE81">
        <v>32</v>
      </c>
      <c r="AF81">
        <v>17.8</v>
      </c>
      <c r="AG81">
        <v>58.8</v>
      </c>
      <c r="AH81">
        <v>45.4</v>
      </c>
      <c r="AI81">
        <v>44.8</v>
      </c>
      <c r="AJ81">
        <v>64</v>
      </c>
      <c r="AK81">
        <v>3.12</v>
      </c>
      <c r="AL81">
        <v>3.61</v>
      </c>
      <c r="AM81">
        <v>3</v>
      </c>
      <c r="AN81">
        <v>5.9</v>
      </c>
      <c r="AO81">
        <v>4.8000000000000001E-2</v>
      </c>
      <c r="AP81">
        <v>7</v>
      </c>
      <c r="AQ81">
        <v>5.8</v>
      </c>
      <c r="AR81">
        <v>1.4925195439739416</v>
      </c>
      <c r="AS81">
        <v>49.5</v>
      </c>
      <c r="AT81">
        <v>85.4</v>
      </c>
      <c r="AU81">
        <v>0.30499999999999999</v>
      </c>
      <c r="AV81">
        <v>6.8199999999999997E-2</v>
      </c>
      <c r="AW81">
        <v>14.13</v>
      </c>
      <c r="AX81">
        <v>12.28</v>
      </c>
      <c r="AY81">
        <v>13.26</v>
      </c>
      <c r="AZ81">
        <v>0.98</v>
      </c>
      <c r="BA81">
        <v>0</v>
      </c>
      <c r="BB81">
        <v>0</v>
      </c>
      <c r="BC81">
        <v>0</v>
      </c>
      <c r="BD81">
        <v>3.3425195439739417</v>
      </c>
      <c r="BE81">
        <v>29.6</v>
      </c>
      <c r="BF81">
        <v>7.5</v>
      </c>
      <c r="BG81">
        <v>22</v>
      </c>
      <c r="BH81" s="1">
        <v>44639</v>
      </c>
    </row>
    <row r="82" spans="1:60" x14ac:dyDescent="0.25">
      <c r="A82" s="1">
        <v>44640</v>
      </c>
      <c r="B82" t="s">
        <v>65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 t="s">
        <v>66</v>
      </c>
      <c r="AL82" t="s">
        <v>66</v>
      </c>
      <c r="AM82">
        <v>0</v>
      </c>
      <c r="AN82">
        <v>0</v>
      </c>
      <c r="AO82">
        <v>0</v>
      </c>
      <c r="AP82">
        <v>0</v>
      </c>
      <c r="AQ82">
        <v>0</v>
      </c>
      <c r="AR82" t="s">
        <v>66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 t="s">
        <v>66</v>
      </c>
      <c r="BE82">
        <v>0</v>
      </c>
      <c r="BF82">
        <v>0</v>
      </c>
      <c r="BG82">
        <v>0</v>
      </c>
      <c r="BH82" s="1">
        <v>44640</v>
      </c>
    </row>
    <row r="83" spans="1:60" x14ac:dyDescent="0.25">
      <c r="A83" s="1">
        <v>44641</v>
      </c>
      <c r="B83" t="s">
        <v>65</v>
      </c>
      <c r="C83">
        <v>0</v>
      </c>
      <c r="D83">
        <v>5.53</v>
      </c>
      <c r="E83">
        <v>5.07</v>
      </c>
      <c r="F83">
        <v>5.23</v>
      </c>
      <c r="G83">
        <v>5.15</v>
      </c>
      <c r="H83">
        <v>5.19</v>
      </c>
      <c r="I83">
        <v>6.49</v>
      </c>
      <c r="J83">
        <v>6.37</v>
      </c>
      <c r="K83">
        <v>1.66</v>
      </c>
      <c r="L83">
        <v>1.78</v>
      </c>
      <c r="M83">
        <v>2.1</v>
      </c>
      <c r="N83">
        <v>1.85</v>
      </c>
      <c r="O83">
        <v>70</v>
      </c>
      <c r="P83">
        <v>58</v>
      </c>
      <c r="Q83">
        <v>36</v>
      </c>
      <c r="R83">
        <v>3</v>
      </c>
      <c r="S83">
        <v>11</v>
      </c>
      <c r="T83">
        <v>0</v>
      </c>
      <c r="U83">
        <v>0.63300000000000001</v>
      </c>
      <c r="V83">
        <v>0.45400000000000001</v>
      </c>
      <c r="W83">
        <v>2.19</v>
      </c>
      <c r="X83">
        <v>0.18</v>
      </c>
      <c r="Y83">
        <v>1.38</v>
      </c>
      <c r="Z83">
        <v>1.0189999999999999</v>
      </c>
      <c r="AA83">
        <v>8.6</v>
      </c>
      <c r="AB83">
        <v>30.4</v>
      </c>
      <c r="AC83">
        <v>23.3</v>
      </c>
      <c r="AD83">
        <v>22.8</v>
      </c>
      <c r="AE83">
        <v>30.3</v>
      </c>
      <c r="AF83">
        <v>17.2</v>
      </c>
      <c r="AG83">
        <v>60.8</v>
      </c>
      <c r="AH83">
        <v>46.6</v>
      </c>
      <c r="AI83">
        <v>45.6</v>
      </c>
      <c r="AJ83">
        <v>60.6</v>
      </c>
      <c r="AK83">
        <v>1.8900000000000001</v>
      </c>
      <c r="AL83">
        <v>1.89</v>
      </c>
      <c r="AM83">
        <v>3.1</v>
      </c>
      <c r="AN83">
        <v>5.9</v>
      </c>
      <c r="AO83">
        <v>4.4999999999999998E-2</v>
      </c>
      <c r="AP83">
        <v>7.3</v>
      </c>
      <c r="AQ83">
        <v>4.9000000000000004</v>
      </c>
      <c r="AR83">
        <v>0.89559459459459489</v>
      </c>
      <c r="AS83">
        <v>45</v>
      </c>
      <c r="AT83">
        <v>82.1</v>
      </c>
      <c r="AU83">
        <v>0.34660000000000002</v>
      </c>
      <c r="AV83">
        <v>8.5699999999999998E-2</v>
      </c>
      <c r="AW83">
        <v>14.55</v>
      </c>
      <c r="AX83">
        <v>12.58</v>
      </c>
      <c r="AY83">
        <v>13.59</v>
      </c>
      <c r="AZ83">
        <v>1.01</v>
      </c>
      <c r="BA83">
        <v>1.6180000000000001</v>
      </c>
      <c r="BB83">
        <v>2.0150000000000001</v>
      </c>
      <c r="BC83">
        <v>8.4420000000000002</v>
      </c>
      <c r="BD83">
        <v>2.7055945945945949</v>
      </c>
      <c r="BE83">
        <v>30.04</v>
      </c>
      <c r="BF83">
        <v>7.5</v>
      </c>
      <c r="BG83">
        <v>22</v>
      </c>
      <c r="BH83" s="1">
        <v>44641</v>
      </c>
    </row>
    <row r="84" spans="1:60" x14ac:dyDescent="0.25">
      <c r="A84" s="1">
        <v>44642</v>
      </c>
      <c r="B84" t="s">
        <v>65</v>
      </c>
      <c r="C84">
        <v>0</v>
      </c>
      <c r="D84">
        <v>5.45</v>
      </c>
      <c r="E84">
        <v>5.01</v>
      </c>
      <c r="F84">
        <v>5.28</v>
      </c>
      <c r="G84">
        <v>5.07</v>
      </c>
      <c r="H84">
        <v>5.27</v>
      </c>
      <c r="I84">
        <v>6.7</v>
      </c>
      <c r="J84">
        <v>7.04</v>
      </c>
      <c r="K84">
        <v>1.63</v>
      </c>
      <c r="L84">
        <v>1.68</v>
      </c>
      <c r="M84">
        <v>2.02</v>
      </c>
      <c r="N84">
        <v>1.8</v>
      </c>
      <c r="O84">
        <v>71</v>
      </c>
      <c r="P84">
        <v>59</v>
      </c>
      <c r="Q84">
        <v>28</v>
      </c>
      <c r="R84">
        <v>1</v>
      </c>
      <c r="S84">
        <v>9</v>
      </c>
      <c r="T84">
        <v>0</v>
      </c>
      <c r="U84">
        <v>0.58199999999999996</v>
      </c>
      <c r="V84">
        <v>0.503</v>
      </c>
      <c r="W84">
        <v>2.0499999999999998</v>
      </c>
      <c r="X84">
        <v>0.24299999999999999</v>
      </c>
      <c r="Y84">
        <v>1.08</v>
      </c>
      <c r="Z84">
        <v>0.86199999999999999</v>
      </c>
      <c r="AA84">
        <v>9</v>
      </c>
      <c r="AB84">
        <v>30.6</v>
      </c>
      <c r="AC84">
        <v>23.1</v>
      </c>
      <c r="AD84">
        <v>23</v>
      </c>
      <c r="AE84">
        <v>32.700000000000003</v>
      </c>
      <c r="AF84">
        <v>18</v>
      </c>
      <c r="AG84">
        <v>61.2</v>
      </c>
      <c r="AH84">
        <v>46.2</v>
      </c>
      <c r="AI84">
        <v>46</v>
      </c>
      <c r="AJ84">
        <v>65.400000000000006</v>
      </c>
      <c r="AK84">
        <v>2.4</v>
      </c>
      <c r="AL84">
        <v>2.67</v>
      </c>
      <c r="AM84">
        <v>3.1</v>
      </c>
      <c r="AN84">
        <v>6</v>
      </c>
      <c r="AO84">
        <v>4.1000000000000002E-2</v>
      </c>
      <c r="AP84">
        <v>7.3</v>
      </c>
      <c r="AQ84">
        <v>4.9000000000000004</v>
      </c>
      <c r="AR84">
        <v>1.5138988326848255</v>
      </c>
      <c r="AS84">
        <v>46.7</v>
      </c>
      <c r="AT84">
        <v>84.3</v>
      </c>
      <c r="AU84">
        <v>0.33019999999999999</v>
      </c>
      <c r="AV84">
        <v>7.3999999999999996E-2</v>
      </c>
      <c r="AW84">
        <v>14.6</v>
      </c>
      <c r="AX84">
        <v>12.85</v>
      </c>
      <c r="AY84">
        <v>13.82</v>
      </c>
      <c r="AZ84">
        <v>0.97</v>
      </c>
      <c r="BA84">
        <v>1.6279999999999999</v>
      </c>
      <c r="BB84">
        <v>2.2090000000000001</v>
      </c>
      <c r="BC84">
        <v>8.3040000000000003</v>
      </c>
      <c r="BD84">
        <v>3.1938988326848254</v>
      </c>
      <c r="BE84">
        <v>30.04</v>
      </c>
      <c r="BF84">
        <v>7.5</v>
      </c>
      <c r="BG84">
        <v>22</v>
      </c>
      <c r="BH84" s="1">
        <v>44642</v>
      </c>
    </row>
    <row r="85" spans="1:60" x14ac:dyDescent="0.25">
      <c r="A85" s="1">
        <v>44643</v>
      </c>
      <c r="B85" t="s">
        <v>65</v>
      </c>
      <c r="C85">
        <v>0</v>
      </c>
      <c r="D85">
        <v>6.05</v>
      </c>
      <c r="E85">
        <v>5.16</v>
      </c>
      <c r="F85">
        <v>5.0999999999999996</v>
      </c>
      <c r="G85">
        <v>5.28</v>
      </c>
      <c r="H85">
        <v>5.31</v>
      </c>
      <c r="I85">
        <v>6.79</v>
      </c>
      <c r="J85">
        <v>6.73</v>
      </c>
      <c r="K85">
        <v>1.66</v>
      </c>
      <c r="L85">
        <v>1.74</v>
      </c>
      <c r="M85">
        <v>1.92</v>
      </c>
      <c r="N85">
        <v>1.83</v>
      </c>
      <c r="O85">
        <v>78</v>
      </c>
      <c r="P85">
        <v>70</v>
      </c>
      <c r="Q85">
        <v>26</v>
      </c>
      <c r="R85">
        <v>1</v>
      </c>
      <c r="S85">
        <v>6</v>
      </c>
      <c r="T85">
        <v>0</v>
      </c>
      <c r="U85">
        <v>0.51400000000000001</v>
      </c>
      <c r="V85">
        <v>0.48599999999999999</v>
      </c>
      <c r="W85">
        <v>1.94</v>
      </c>
      <c r="X85">
        <v>0.16700000000000001</v>
      </c>
      <c r="Y85">
        <v>0.96199999999999997</v>
      </c>
      <c r="Z85">
        <v>1.0529999999999999</v>
      </c>
      <c r="AA85">
        <v>9.4</v>
      </c>
      <c r="AB85">
        <v>34.299999999999997</v>
      </c>
      <c r="AC85">
        <v>22.2</v>
      </c>
      <c r="AD85">
        <v>21.7</v>
      </c>
      <c r="AE85">
        <v>31.8</v>
      </c>
      <c r="AF85">
        <v>18.8</v>
      </c>
      <c r="AG85">
        <v>68.599999999999994</v>
      </c>
      <c r="AH85">
        <v>44.4</v>
      </c>
      <c r="AI85">
        <v>43.4</v>
      </c>
      <c r="AJ85">
        <v>63.6</v>
      </c>
      <c r="AK85">
        <v>2.5</v>
      </c>
      <c r="AL85">
        <v>2.79</v>
      </c>
      <c r="AM85">
        <v>3</v>
      </c>
      <c r="AN85">
        <v>5.9</v>
      </c>
      <c r="AO85">
        <v>3.9E-2</v>
      </c>
      <c r="AP85">
        <v>9</v>
      </c>
      <c r="AQ85">
        <v>5.9</v>
      </c>
      <c r="AR85">
        <v>1.1692487008166297</v>
      </c>
      <c r="AS85">
        <v>47.8</v>
      </c>
      <c r="AT85">
        <v>87</v>
      </c>
      <c r="AU85">
        <v>0.32029999999999997</v>
      </c>
      <c r="AV85">
        <v>6.0199999999999997E-2</v>
      </c>
      <c r="AW85">
        <v>14.36</v>
      </c>
      <c r="AX85">
        <v>13.47</v>
      </c>
      <c r="AY85">
        <v>13.47</v>
      </c>
      <c r="AZ85">
        <v>0</v>
      </c>
      <c r="BA85">
        <v>1.62</v>
      </c>
      <c r="BB85">
        <v>2.0390000000000001</v>
      </c>
      <c r="BC85">
        <v>8.6379999999999999</v>
      </c>
      <c r="BD85">
        <v>3.0492487008166296</v>
      </c>
      <c r="BE85">
        <v>29.05</v>
      </c>
      <c r="BF85">
        <v>7.5</v>
      </c>
      <c r="BG85">
        <v>22</v>
      </c>
      <c r="BH85" s="1">
        <v>44643</v>
      </c>
    </row>
    <row r="86" spans="1:60" x14ac:dyDescent="0.25">
      <c r="A86" s="1">
        <v>44644</v>
      </c>
      <c r="B86" t="s">
        <v>65</v>
      </c>
      <c r="C86">
        <v>0</v>
      </c>
      <c r="D86">
        <v>6.09</v>
      </c>
      <c r="E86">
        <v>5.14</v>
      </c>
      <c r="F86">
        <v>5.09</v>
      </c>
      <c r="G86">
        <v>5.09</v>
      </c>
      <c r="H86">
        <v>5.13</v>
      </c>
      <c r="I86">
        <v>6.87</v>
      </c>
      <c r="J86">
        <v>6.79</v>
      </c>
      <c r="K86">
        <v>1.61</v>
      </c>
      <c r="L86">
        <v>1.74</v>
      </c>
      <c r="M86">
        <v>1.9</v>
      </c>
      <c r="N86">
        <v>1.95</v>
      </c>
      <c r="O86">
        <v>74</v>
      </c>
      <c r="P86">
        <v>67</v>
      </c>
      <c r="Q86">
        <v>24</v>
      </c>
      <c r="R86">
        <v>1</v>
      </c>
      <c r="S86">
        <v>4</v>
      </c>
      <c r="T86">
        <v>0</v>
      </c>
      <c r="U86">
        <v>0.51400000000000001</v>
      </c>
      <c r="V86">
        <v>0.50600000000000001</v>
      </c>
      <c r="W86">
        <v>2.09</v>
      </c>
      <c r="X86">
        <v>0.192</v>
      </c>
      <c r="Y86">
        <v>1.01</v>
      </c>
      <c r="Z86">
        <v>1.0349999999999999</v>
      </c>
      <c r="AA86">
        <v>9.1999999999999993</v>
      </c>
      <c r="AB86">
        <v>30.5</v>
      </c>
      <c r="AC86">
        <v>22.4</v>
      </c>
      <c r="AD86">
        <v>22.2</v>
      </c>
      <c r="AE86">
        <v>33.200000000000003</v>
      </c>
      <c r="AF86">
        <v>18.399999999999999</v>
      </c>
      <c r="AG86">
        <v>61</v>
      </c>
      <c r="AH86">
        <v>44.8</v>
      </c>
      <c r="AI86">
        <v>44.4</v>
      </c>
      <c r="AJ86">
        <v>66.400000000000006</v>
      </c>
      <c r="AK86">
        <v>2.59</v>
      </c>
      <c r="AL86">
        <v>2.9000000000000004</v>
      </c>
      <c r="AM86">
        <v>3</v>
      </c>
      <c r="AN86">
        <v>5.9</v>
      </c>
      <c r="AO86">
        <v>6.7000000000000004E-2</v>
      </c>
      <c r="AP86">
        <v>9.1</v>
      </c>
      <c r="AQ86">
        <v>5.4</v>
      </c>
      <c r="AR86">
        <v>1.4648639618138426</v>
      </c>
      <c r="AS86">
        <v>47</v>
      </c>
      <c r="AT86">
        <v>84.5</v>
      </c>
      <c r="AU86">
        <v>0.32719999999999999</v>
      </c>
      <c r="AV86">
        <v>7.2800000000000004E-2</v>
      </c>
      <c r="AW86">
        <v>14.33</v>
      </c>
      <c r="AX86">
        <v>12.57</v>
      </c>
      <c r="AY86">
        <v>13.53</v>
      </c>
      <c r="AZ86">
        <v>0.96</v>
      </c>
      <c r="BA86">
        <v>1.619</v>
      </c>
      <c r="BB86">
        <v>2.0430000000000001</v>
      </c>
      <c r="BC86">
        <v>8.6199999999999992</v>
      </c>
      <c r="BD86">
        <v>3.3448639618138425</v>
      </c>
      <c r="BE86">
        <v>29.53</v>
      </c>
      <c r="BF86">
        <v>7.5</v>
      </c>
      <c r="BG86">
        <v>22</v>
      </c>
      <c r="BH86" s="1">
        <v>44644</v>
      </c>
    </row>
    <row r="87" spans="1:60" x14ac:dyDescent="0.25">
      <c r="A87" s="1">
        <v>44645</v>
      </c>
      <c r="B87" t="s">
        <v>65</v>
      </c>
      <c r="C87">
        <v>0</v>
      </c>
      <c r="D87">
        <v>6.4</v>
      </c>
      <c r="E87">
        <v>5.12</v>
      </c>
      <c r="F87">
        <v>4.93</v>
      </c>
      <c r="G87">
        <v>5.25</v>
      </c>
      <c r="H87">
        <v>5.3</v>
      </c>
      <c r="I87">
        <v>6.01</v>
      </c>
      <c r="J87">
        <v>5.94</v>
      </c>
      <c r="K87">
        <v>1.53</v>
      </c>
      <c r="L87">
        <v>1.85</v>
      </c>
      <c r="M87">
        <v>1.92</v>
      </c>
      <c r="N87">
        <v>1.9</v>
      </c>
      <c r="O87">
        <v>73</v>
      </c>
      <c r="P87">
        <v>66</v>
      </c>
      <c r="Q87">
        <v>34</v>
      </c>
      <c r="R87">
        <v>5</v>
      </c>
      <c r="S87">
        <v>1</v>
      </c>
      <c r="T87">
        <v>0</v>
      </c>
      <c r="U87">
        <v>1.1100000000000001</v>
      </c>
      <c r="V87">
        <v>0.52200000000000002</v>
      </c>
      <c r="W87">
        <v>2</v>
      </c>
      <c r="X87">
        <v>0.17799999999999999</v>
      </c>
      <c r="Y87">
        <v>0.99099999999999999</v>
      </c>
      <c r="Z87">
        <v>1.028</v>
      </c>
      <c r="AA87">
        <v>6.14</v>
      </c>
      <c r="AB87">
        <v>17.8</v>
      </c>
      <c r="AC87">
        <v>16.739999999999998</v>
      </c>
      <c r="AD87">
        <v>16.64</v>
      </c>
      <c r="AE87">
        <v>23.3</v>
      </c>
      <c r="AF87">
        <v>9.06</v>
      </c>
      <c r="AG87">
        <v>30.9</v>
      </c>
      <c r="AH87">
        <v>22.5</v>
      </c>
      <c r="AI87">
        <v>22.3</v>
      </c>
      <c r="AJ87">
        <v>31.5</v>
      </c>
      <c r="AK87">
        <v>2.64</v>
      </c>
      <c r="AL87">
        <v>2.8200000000000003</v>
      </c>
      <c r="AM87">
        <v>2.9</v>
      </c>
      <c r="AN87">
        <v>5.8</v>
      </c>
      <c r="AO87">
        <v>0.161</v>
      </c>
      <c r="AP87">
        <v>8.4</v>
      </c>
      <c r="AQ87">
        <v>5.8</v>
      </c>
      <c r="AR87">
        <v>1.1792931167826757</v>
      </c>
      <c r="AS87">
        <v>47.2</v>
      </c>
      <c r="AT87">
        <v>83.2</v>
      </c>
      <c r="AU87">
        <v>0.32700000000000001</v>
      </c>
      <c r="AV87">
        <v>7.9600000000000004E-2</v>
      </c>
      <c r="AW87">
        <v>14.62</v>
      </c>
      <c r="AX87">
        <v>12.93</v>
      </c>
      <c r="AY87">
        <v>13.85</v>
      </c>
      <c r="AZ87">
        <v>0.92</v>
      </c>
      <c r="BA87">
        <v>1.6120000000000001</v>
      </c>
      <c r="BB87">
        <v>2.0390000000000001</v>
      </c>
      <c r="BC87">
        <v>8.5239999999999991</v>
      </c>
      <c r="BD87">
        <v>3.0192931167826758</v>
      </c>
      <c r="BE87">
        <v>30.26</v>
      </c>
      <c r="BF87">
        <v>7.5</v>
      </c>
      <c r="BG87">
        <v>22</v>
      </c>
      <c r="BH87" s="1">
        <v>44645</v>
      </c>
    </row>
    <row r="88" spans="1:60" x14ac:dyDescent="0.25">
      <c r="A88" s="1">
        <v>44646</v>
      </c>
      <c r="B88" t="s">
        <v>65</v>
      </c>
      <c r="C88">
        <v>0</v>
      </c>
      <c r="D88">
        <v>6.6</v>
      </c>
      <c r="E88">
        <v>5.23</v>
      </c>
      <c r="F88">
        <v>4.72</v>
      </c>
      <c r="G88">
        <v>5.33</v>
      </c>
      <c r="H88">
        <v>4.97</v>
      </c>
      <c r="I88">
        <v>6.67</v>
      </c>
      <c r="J88">
        <v>6.81</v>
      </c>
      <c r="K88">
        <v>1.51</v>
      </c>
      <c r="L88">
        <v>1.8</v>
      </c>
      <c r="M88">
        <v>1.74</v>
      </c>
      <c r="N88">
        <v>1.76</v>
      </c>
      <c r="O88">
        <v>72</v>
      </c>
      <c r="P88">
        <v>67</v>
      </c>
      <c r="Q88">
        <v>37</v>
      </c>
      <c r="R88">
        <v>3</v>
      </c>
      <c r="S88">
        <v>1</v>
      </c>
      <c r="T88">
        <v>0</v>
      </c>
      <c r="U88">
        <v>0.72499999999999998</v>
      </c>
      <c r="V88">
        <v>0.56799999999999995</v>
      </c>
      <c r="W88">
        <v>2.0099999999999998</v>
      </c>
      <c r="X88">
        <v>0.214</v>
      </c>
      <c r="Y88">
        <v>0.81399999999999995</v>
      </c>
      <c r="Z88">
        <v>0.79600000000000004</v>
      </c>
      <c r="AA88">
        <v>6.3</v>
      </c>
      <c r="AB88">
        <v>17.5</v>
      </c>
      <c r="AC88">
        <v>16.5</v>
      </c>
      <c r="AD88">
        <v>16.100000000000001</v>
      </c>
      <c r="AE88">
        <v>23.7</v>
      </c>
      <c r="AF88">
        <v>9.5</v>
      </c>
      <c r="AG88">
        <v>29.6</v>
      </c>
      <c r="AH88">
        <v>22.2</v>
      </c>
      <c r="AI88">
        <v>21.5</v>
      </c>
      <c r="AJ88">
        <v>31.8</v>
      </c>
      <c r="AK88">
        <v>2.6799999999999997</v>
      </c>
      <c r="AL88">
        <v>2.9000000000000004</v>
      </c>
      <c r="AM88">
        <v>3</v>
      </c>
      <c r="AN88">
        <v>5.8</v>
      </c>
      <c r="AO88">
        <v>0.191</v>
      </c>
      <c r="AP88">
        <v>9.3000000000000007</v>
      </c>
      <c r="AQ88">
        <v>5.5</v>
      </c>
      <c r="AR88">
        <v>1.4025938727415554</v>
      </c>
      <c r="AS88">
        <v>47</v>
      </c>
      <c r="AT88">
        <v>85.4</v>
      </c>
      <c r="AU88">
        <v>0.32690000000000002</v>
      </c>
      <c r="AV88">
        <v>6.8400000000000002E-2</v>
      </c>
      <c r="AW88">
        <v>14.65</v>
      </c>
      <c r="AX88">
        <v>12.73</v>
      </c>
      <c r="AY88">
        <v>13.71</v>
      </c>
      <c r="AZ88">
        <v>0.98</v>
      </c>
      <c r="BA88">
        <v>0</v>
      </c>
      <c r="BB88">
        <v>0</v>
      </c>
      <c r="BC88">
        <v>0</v>
      </c>
      <c r="BD88">
        <v>3.2125938727415555</v>
      </c>
      <c r="BE88">
        <v>28.82</v>
      </c>
      <c r="BF88">
        <v>7.3</v>
      </c>
      <c r="BG88">
        <v>22</v>
      </c>
      <c r="BH88" s="1">
        <v>44646</v>
      </c>
    </row>
    <row r="89" spans="1:60" x14ac:dyDescent="0.25">
      <c r="A89" s="1">
        <v>44647</v>
      </c>
      <c r="B89" t="s">
        <v>65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 t="s">
        <v>66</v>
      </c>
      <c r="AL89" t="s">
        <v>66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1.2619788838612369</v>
      </c>
      <c r="AS89">
        <v>0</v>
      </c>
      <c r="AT89">
        <v>0</v>
      </c>
      <c r="AU89">
        <v>0</v>
      </c>
      <c r="AV89">
        <v>0</v>
      </c>
      <c r="AW89">
        <v>14.92</v>
      </c>
      <c r="AX89">
        <v>13.26</v>
      </c>
      <c r="AY89">
        <v>14.11</v>
      </c>
      <c r="AZ89">
        <v>0.85</v>
      </c>
      <c r="BA89">
        <v>1.544</v>
      </c>
      <c r="BB89">
        <v>2.0339999999999998</v>
      </c>
      <c r="BC89">
        <v>8.2040000000000006</v>
      </c>
      <c r="BD89">
        <v>3.1519788838612368</v>
      </c>
      <c r="BE89">
        <v>0</v>
      </c>
      <c r="BF89">
        <v>8.1999999999999993</v>
      </c>
      <c r="BG89">
        <v>24</v>
      </c>
      <c r="BH89" s="1">
        <v>44647</v>
      </c>
    </row>
    <row r="90" spans="1:60" x14ac:dyDescent="0.25">
      <c r="A90" s="1">
        <v>44648</v>
      </c>
      <c r="B90" t="s">
        <v>65</v>
      </c>
      <c r="C90">
        <v>0</v>
      </c>
      <c r="D90">
        <v>5.96</v>
      </c>
      <c r="E90">
        <v>4.34</v>
      </c>
      <c r="F90">
        <v>5.3</v>
      </c>
      <c r="G90">
        <v>4.68</v>
      </c>
      <c r="H90">
        <v>4.96</v>
      </c>
      <c r="I90">
        <v>6.79</v>
      </c>
      <c r="J90">
        <v>7.23</v>
      </c>
      <c r="K90">
        <v>1.48</v>
      </c>
      <c r="L90">
        <v>1.69</v>
      </c>
      <c r="M90">
        <v>1.94</v>
      </c>
      <c r="N90">
        <v>1.96</v>
      </c>
      <c r="O90">
        <v>74</v>
      </c>
      <c r="P90">
        <v>68</v>
      </c>
      <c r="Q90">
        <v>24</v>
      </c>
      <c r="R90">
        <v>2</v>
      </c>
      <c r="S90">
        <v>0</v>
      </c>
      <c r="T90">
        <v>0</v>
      </c>
      <c r="U90">
        <v>0.59</v>
      </c>
      <c r="V90">
        <v>0.45100000000000001</v>
      </c>
      <c r="W90">
        <v>2.29</v>
      </c>
      <c r="X90">
        <v>0.16800000000000001</v>
      </c>
      <c r="Y90">
        <v>0.53</v>
      </c>
      <c r="Z90">
        <v>0.46400000000000002</v>
      </c>
      <c r="AA90">
        <v>9.9</v>
      </c>
      <c r="AB90">
        <v>30.3</v>
      </c>
      <c r="AC90">
        <v>22.3</v>
      </c>
      <c r="AD90">
        <v>21.6</v>
      </c>
      <c r="AE90">
        <v>33.6</v>
      </c>
      <c r="AF90">
        <v>19.8</v>
      </c>
      <c r="AG90">
        <v>60.6</v>
      </c>
      <c r="AH90">
        <v>44.6</v>
      </c>
      <c r="AI90">
        <v>43.2</v>
      </c>
      <c r="AJ90">
        <v>67.2</v>
      </c>
      <c r="AK90">
        <v>2.69</v>
      </c>
      <c r="AL90">
        <v>3</v>
      </c>
      <c r="AM90">
        <v>3.1</v>
      </c>
      <c r="AN90">
        <v>5.9</v>
      </c>
      <c r="AO90">
        <v>0.104</v>
      </c>
      <c r="AP90">
        <v>8.6</v>
      </c>
      <c r="AQ90">
        <v>5.7</v>
      </c>
      <c r="AR90">
        <v>1.1485360323886646</v>
      </c>
      <c r="AS90">
        <v>48.8</v>
      </c>
      <c r="AT90">
        <v>87.1</v>
      </c>
      <c r="AU90">
        <v>0.311</v>
      </c>
      <c r="AV90">
        <v>5.96E-2</v>
      </c>
      <c r="AW90">
        <v>14.68</v>
      </c>
      <c r="AX90">
        <v>12.35</v>
      </c>
      <c r="AY90">
        <v>13.37</v>
      </c>
      <c r="AZ90">
        <v>1.02</v>
      </c>
      <c r="BA90">
        <v>1.647</v>
      </c>
      <c r="BB90">
        <v>2.0390000000000001</v>
      </c>
      <c r="BC90">
        <v>9.0329999999999995</v>
      </c>
      <c r="BD90">
        <v>2.9585360323886647</v>
      </c>
      <c r="BE90">
        <v>29.76</v>
      </c>
      <c r="BF90">
        <v>8.1999999999999993</v>
      </c>
      <c r="BG90">
        <v>24</v>
      </c>
      <c r="BH90" s="1">
        <v>44648</v>
      </c>
    </row>
    <row r="91" spans="1:60" x14ac:dyDescent="0.25">
      <c r="A91" s="1">
        <v>44649</v>
      </c>
      <c r="B91" t="s">
        <v>65</v>
      </c>
      <c r="C91">
        <v>0</v>
      </c>
      <c r="D91">
        <v>5.46</v>
      </c>
      <c r="E91">
        <v>5.19</v>
      </c>
      <c r="F91">
        <v>5.17</v>
      </c>
      <c r="G91">
        <v>5.0599999999999996</v>
      </c>
      <c r="H91">
        <v>5.17</v>
      </c>
      <c r="I91">
        <v>6.79</v>
      </c>
      <c r="J91">
        <v>7.23</v>
      </c>
      <c r="K91">
        <v>1.66</v>
      </c>
      <c r="L91">
        <v>1.85</v>
      </c>
      <c r="M91">
        <v>1.89</v>
      </c>
      <c r="N91">
        <v>1.87</v>
      </c>
      <c r="O91">
        <v>74</v>
      </c>
      <c r="P91">
        <v>67</v>
      </c>
      <c r="Q91">
        <v>20</v>
      </c>
      <c r="R91">
        <v>0</v>
      </c>
      <c r="S91">
        <v>0</v>
      </c>
      <c r="T91">
        <v>0</v>
      </c>
      <c r="U91">
        <v>0.58099999999999996</v>
      </c>
      <c r="V91">
        <v>0.36099999999999999</v>
      </c>
      <c r="W91">
        <v>2.0099999999999998</v>
      </c>
      <c r="X91">
        <v>0.214</v>
      </c>
      <c r="Y91">
        <v>0.46100000000000002</v>
      </c>
      <c r="Z91">
        <v>0.374</v>
      </c>
      <c r="AA91">
        <v>10.1</v>
      </c>
      <c r="AB91">
        <v>31.9</v>
      </c>
      <c r="AC91">
        <v>23.1</v>
      </c>
      <c r="AD91">
        <v>23</v>
      </c>
      <c r="AE91">
        <v>33.4</v>
      </c>
      <c r="AF91">
        <v>20.2</v>
      </c>
      <c r="AG91">
        <v>63.8</v>
      </c>
      <c r="AH91">
        <v>46.2</v>
      </c>
      <c r="AI91">
        <v>46</v>
      </c>
      <c r="AJ91">
        <v>66.8</v>
      </c>
      <c r="AK91">
        <v>2.66</v>
      </c>
      <c r="AL91">
        <v>3.01</v>
      </c>
      <c r="AM91">
        <v>3</v>
      </c>
      <c r="AN91">
        <v>5.9</v>
      </c>
      <c r="AO91">
        <v>0.124</v>
      </c>
      <c r="AP91">
        <v>9.5</v>
      </c>
      <c r="AQ91">
        <v>7.4</v>
      </c>
      <c r="AR91">
        <v>1.3380146735143066</v>
      </c>
      <c r="AS91">
        <v>48.8</v>
      </c>
      <c r="AT91">
        <v>85.6</v>
      </c>
      <c r="AU91">
        <v>0.31140000000000001</v>
      </c>
      <c r="AV91">
        <v>6.7199999999999996E-2</v>
      </c>
      <c r="AW91">
        <v>15.39</v>
      </c>
      <c r="AX91">
        <v>13.63</v>
      </c>
      <c r="AY91">
        <v>14.57</v>
      </c>
      <c r="AZ91">
        <v>0.94</v>
      </c>
      <c r="BA91">
        <v>1.706</v>
      </c>
      <c r="BB91">
        <v>2.0190000000000001</v>
      </c>
      <c r="BC91">
        <v>8.5749999999999993</v>
      </c>
      <c r="BD91">
        <v>3.1580146735143066</v>
      </c>
      <c r="BE91">
        <v>29.45</v>
      </c>
      <c r="BF91">
        <v>10</v>
      </c>
      <c r="BG91">
        <v>22</v>
      </c>
      <c r="BH91" s="1">
        <v>44649</v>
      </c>
    </row>
    <row r="92" spans="1:60" x14ac:dyDescent="0.25">
      <c r="A92" s="1">
        <v>44650</v>
      </c>
      <c r="B92" t="s">
        <v>65</v>
      </c>
      <c r="C92">
        <v>0</v>
      </c>
      <c r="D92">
        <v>6.86</v>
      </c>
      <c r="E92">
        <v>5.65</v>
      </c>
      <c r="F92">
        <v>5.0999999999999996</v>
      </c>
      <c r="G92">
        <v>5.51</v>
      </c>
      <c r="H92">
        <v>5.52</v>
      </c>
      <c r="I92">
        <v>6.8</v>
      </c>
      <c r="J92">
        <v>7.61</v>
      </c>
      <c r="K92">
        <v>1.59</v>
      </c>
      <c r="L92">
        <v>1.72</v>
      </c>
      <c r="M92">
        <v>1.81</v>
      </c>
      <c r="N92">
        <v>1.79</v>
      </c>
      <c r="O92">
        <v>66</v>
      </c>
      <c r="P92">
        <v>59</v>
      </c>
      <c r="Q92">
        <v>41</v>
      </c>
      <c r="R92">
        <v>7</v>
      </c>
      <c r="S92">
        <v>4</v>
      </c>
      <c r="T92">
        <v>1</v>
      </c>
      <c r="U92">
        <v>0.63500000000000001</v>
      </c>
      <c r="V92">
        <v>0.41799999999999998</v>
      </c>
      <c r="W92">
        <v>2.21</v>
      </c>
      <c r="X92">
        <v>0.223</v>
      </c>
      <c r="Y92">
        <v>0.94699999999999995</v>
      </c>
      <c r="Z92">
        <v>0.99</v>
      </c>
      <c r="AA92">
        <v>5.94</v>
      </c>
      <c r="AB92">
        <v>17.5</v>
      </c>
      <c r="AC92">
        <v>16</v>
      </c>
      <c r="AD92">
        <v>15.9</v>
      </c>
      <c r="AE92">
        <v>21.1</v>
      </c>
      <c r="AF92">
        <v>8.9700000000000006</v>
      </c>
      <c r="AG92">
        <v>30.7</v>
      </c>
      <c r="AH92">
        <v>21.6</v>
      </c>
      <c r="AI92">
        <v>21.7</v>
      </c>
      <c r="AJ92">
        <v>28.9</v>
      </c>
      <c r="AK92">
        <v>2.71</v>
      </c>
      <c r="AL92">
        <v>2.9699999999999998</v>
      </c>
      <c r="AM92">
        <v>3</v>
      </c>
      <c r="AN92">
        <v>5.9</v>
      </c>
      <c r="AO92">
        <v>0.20599999999999999</v>
      </c>
      <c r="AP92">
        <v>9.4</v>
      </c>
      <c r="AQ92">
        <v>6.1</v>
      </c>
      <c r="AR92">
        <v>1.3306496453900714</v>
      </c>
      <c r="AS92">
        <v>44</v>
      </c>
      <c r="AT92">
        <v>83.6</v>
      </c>
      <c r="AU92">
        <v>0.3518</v>
      </c>
      <c r="AV92">
        <v>7.7399999999999997E-2</v>
      </c>
      <c r="AW92">
        <v>16</v>
      </c>
      <c r="AX92">
        <v>14.1</v>
      </c>
      <c r="AY92">
        <v>15.09</v>
      </c>
      <c r="AZ92">
        <v>0.98</v>
      </c>
      <c r="BA92">
        <v>1.718</v>
      </c>
      <c r="BB92">
        <v>2.0299999999999998</v>
      </c>
      <c r="BC92">
        <v>8.9920000000000009</v>
      </c>
      <c r="BD92">
        <v>3.1406496453900714</v>
      </c>
      <c r="BE92">
        <v>29.27</v>
      </c>
      <c r="BF92">
        <v>6</v>
      </c>
      <c r="BG92">
        <v>11.5</v>
      </c>
      <c r="BH92" s="1">
        <v>44650</v>
      </c>
    </row>
    <row r="93" spans="1:60" x14ac:dyDescent="0.25">
      <c r="A93" s="1">
        <v>44651</v>
      </c>
      <c r="B93" t="s">
        <v>65</v>
      </c>
      <c r="C93">
        <v>0</v>
      </c>
      <c r="D93">
        <v>6.49</v>
      </c>
      <c r="E93">
        <v>5.23</v>
      </c>
      <c r="F93">
        <v>5.09</v>
      </c>
      <c r="G93">
        <v>5.3</v>
      </c>
      <c r="H93">
        <v>5.35</v>
      </c>
      <c r="I93">
        <v>6.63</v>
      </c>
      <c r="J93">
        <v>6.74</v>
      </c>
      <c r="K93">
        <v>1.81</v>
      </c>
      <c r="L93">
        <v>1.97</v>
      </c>
      <c r="M93">
        <v>1.95</v>
      </c>
      <c r="N93">
        <v>1.93</v>
      </c>
      <c r="O93">
        <v>68</v>
      </c>
      <c r="P93">
        <v>60</v>
      </c>
      <c r="Q93">
        <v>22</v>
      </c>
      <c r="R93">
        <v>3</v>
      </c>
      <c r="S93">
        <v>1</v>
      </c>
      <c r="T93">
        <v>0</v>
      </c>
      <c r="U93">
        <v>0.61099999999999999</v>
      </c>
      <c r="V93">
        <v>0.441</v>
      </c>
      <c r="W93">
        <v>2.09</v>
      </c>
      <c r="X93">
        <v>0.22600000000000001</v>
      </c>
      <c r="Y93">
        <v>0.53900000000000003</v>
      </c>
      <c r="Z93">
        <v>0.63800000000000001</v>
      </c>
      <c r="AA93">
        <v>5.5</v>
      </c>
      <c r="AB93">
        <v>17.100000000000001</v>
      </c>
      <c r="AC93">
        <v>16.399999999999999</v>
      </c>
      <c r="AD93">
        <v>16.3</v>
      </c>
      <c r="AE93">
        <v>22.5</v>
      </c>
      <c r="AF93">
        <v>8.6999999999999993</v>
      </c>
      <c r="AG93">
        <v>27.7</v>
      </c>
      <c r="AH93">
        <v>21.5</v>
      </c>
      <c r="AI93">
        <v>21.6</v>
      </c>
      <c r="AJ93">
        <v>30.6</v>
      </c>
      <c r="AK93">
        <v>2.71</v>
      </c>
      <c r="AL93">
        <v>3.01</v>
      </c>
      <c r="AM93">
        <v>3</v>
      </c>
      <c r="AN93">
        <v>5.8</v>
      </c>
      <c r="AO93">
        <v>0.104</v>
      </c>
      <c r="AP93">
        <v>9</v>
      </c>
      <c r="AQ93">
        <v>6</v>
      </c>
      <c r="AR93">
        <v>1.1266266211604097</v>
      </c>
      <c r="AS93">
        <v>44.2</v>
      </c>
      <c r="AT93">
        <v>89.4</v>
      </c>
      <c r="AU93">
        <v>0.35170000000000001</v>
      </c>
      <c r="AV93">
        <v>4.8399999999999999E-2</v>
      </c>
      <c r="AW93">
        <v>15.42</v>
      </c>
      <c r="AX93">
        <v>14.65</v>
      </c>
      <c r="AY93">
        <v>14.65</v>
      </c>
      <c r="AZ93">
        <v>0</v>
      </c>
      <c r="BA93">
        <v>1.615</v>
      </c>
      <c r="BB93">
        <v>2.0270000000000001</v>
      </c>
      <c r="BC93">
        <v>8.1150000000000002</v>
      </c>
      <c r="BD93">
        <v>3.0066266211604096</v>
      </c>
      <c r="BE93">
        <v>29.73</v>
      </c>
      <c r="BF93">
        <v>6.5</v>
      </c>
      <c r="BG93">
        <v>12</v>
      </c>
      <c r="BH93" s="1">
        <v>44651</v>
      </c>
    </row>
    <row r="94" spans="1:60" x14ac:dyDescent="0.25">
      <c r="A94" s="1">
        <v>44652</v>
      </c>
      <c r="B94" t="s">
        <v>65</v>
      </c>
      <c r="C94">
        <v>0</v>
      </c>
      <c r="D94">
        <v>5.79</v>
      </c>
      <c r="E94">
        <v>5.43</v>
      </c>
      <c r="F94">
        <v>5.41</v>
      </c>
      <c r="G94">
        <v>5.55</v>
      </c>
      <c r="H94">
        <v>5.44</v>
      </c>
      <c r="I94">
        <v>8.25</v>
      </c>
      <c r="J94">
        <v>7.68</v>
      </c>
      <c r="K94">
        <v>1.59</v>
      </c>
      <c r="L94">
        <v>1.73</v>
      </c>
      <c r="M94">
        <v>2.0099999999999998</v>
      </c>
      <c r="N94">
        <v>1.85</v>
      </c>
      <c r="O94">
        <v>70</v>
      </c>
      <c r="P94">
        <v>60</v>
      </c>
      <c r="Q94">
        <v>27</v>
      </c>
      <c r="R94">
        <v>8</v>
      </c>
      <c r="S94">
        <v>12</v>
      </c>
      <c r="T94">
        <v>0</v>
      </c>
      <c r="U94">
        <v>0.88600000000000001</v>
      </c>
      <c r="V94">
        <v>0.45600000000000002</v>
      </c>
      <c r="W94">
        <v>1.7</v>
      </c>
      <c r="X94">
        <v>0.35899999999999999</v>
      </c>
      <c r="Y94">
        <v>0.83899999999999997</v>
      </c>
      <c r="Z94">
        <v>0.73799999999999999</v>
      </c>
      <c r="AA94">
        <v>8.4</v>
      </c>
      <c r="AB94">
        <v>26.7</v>
      </c>
      <c r="AC94">
        <v>22.1</v>
      </c>
      <c r="AD94">
        <v>23.8</v>
      </c>
      <c r="AE94">
        <v>40.4</v>
      </c>
      <c r="AF94">
        <v>16.8</v>
      </c>
      <c r="AG94">
        <v>53.4</v>
      </c>
      <c r="AH94">
        <v>44.2</v>
      </c>
      <c r="AI94">
        <v>47.6</v>
      </c>
      <c r="AJ94">
        <v>80.8</v>
      </c>
      <c r="AK94">
        <v>2.38</v>
      </c>
      <c r="AL94">
        <v>2.19</v>
      </c>
      <c r="AM94">
        <v>3.1</v>
      </c>
      <c r="AN94">
        <v>5.9</v>
      </c>
      <c r="AO94">
        <v>0.182</v>
      </c>
      <c r="AP94">
        <v>7.1</v>
      </c>
      <c r="AQ94">
        <v>4.9000000000000004</v>
      </c>
      <c r="AR94">
        <v>0.79397910447761189</v>
      </c>
      <c r="AS94">
        <v>47.2</v>
      </c>
      <c r="AT94">
        <v>90.2</v>
      </c>
      <c r="AU94">
        <v>0.3256</v>
      </c>
      <c r="AV94">
        <v>4.4600000000000001E-2</v>
      </c>
      <c r="AW94">
        <v>15.16</v>
      </c>
      <c r="AX94">
        <v>13.4</v>
      </c>
      <c r="AY94">
        <v>14.35</v>
      </c>
      <c r="AZ94">
        <v>0.95</v>
      </c>
      <c r="BA94">
        <v>1.4359999999999999</v>
      </c>
      <c r="BB94">
        <v>2.0190000000000001</v>
      </c>
      <c r="BC94">
        <v>8.8330000000000002</v>
      </c>
      <c r="BD94">
        <v>2.7639791044776119</v>
      </c>
      <c r="BE94">
        <v>29.56</v>
      </c>
      <c r="BF94">
        <v>6</v>
      </c>
      <c r="BG94">
        <v>12</v>
      </c>
      <c r="BH94" s="1">
        <v>44652</v>
      </c>
    </row>
    <row r="95" spans="1:60" x14ac:dyDescent="0.25">
      <c r="A95" s="1">
        <v>44653</v>
      </c>
      <c r="B95" t="s">
        <v>65</v>
      </c>
      <c r="C95">
        <v>0</v>
      </c>
      <c r="D95">
        <v>5.09</v>
      </c>
      <c r="E95">
        <v>3.6</v>
      </c>
      <c r="F95">
        <v>5.03</v>
      </c>
      <c r="G95">
        <v>4.18</v>
      </c>
      <c r="H95">
        <v>4.4000000000000004</v>
      </c>
      <c r="I95">
        <v>5.9</v>
      </c>
      <c r="J95">
        <v>6.69</v>
      </c>
      <c r="K95">
        <v>1.68</v>
      </c>
      <c r="L95">
        <v>1.83</v>
      </c>
      <c r="M95">
        <v>2</v>
      </c>
      <c r="N95">
        <v>1.87</v>
      </c>
      <c r="O95">
        <v>71</v>
      </c>
      <c r="P95">
        <v>60</v>
      </c>
      <c r="Q95">
        <v>21</v>
      </c>
      <c r="R95">
        <v>2</v>
      </c>
      <c r="S95">
        <v>8</v>
      </c>
      <c r="T95">
        <v>0</v>
      </c>
      <c r="U95">
        <v>0.82</v>
      </c>
      <c r="V95">
        <v>0.42399999999999999</v>
      </c>
      <c r="W95">
        <v>2.2599999999999998</v>
      </c>
      <c r="X95">
        <v>0.39900000000000002</v>
      </c>
      <c r="Y95">
        <v>0.66</v>
      </c>
      <c r="Z95">
        <v>0.42799999999999999</v>
      </c>
      <c r="AA95">
        <v>8.4</v>
      </c>
      <c r="AB95">
        <v>27.8</v>
      </c>
      <c r="AC95">
        <v>21.3</v>
      </c>
      <c r="AD95">
        <v>21.6</v>
      </c>
      <c r="AE95">
        <v>30.7</v>
      </c>
      <c r="AF95">
        <v>16.8</v>
      </c>
      <c r="AG95">
        <v>55.6</v>
      </c>
      <c r="AH95">
        <v>42.6</v>
      </c>
      <c r="AI95">
        <v>43.2</v>
      </c>
      <c r="AJ95">
        <v>61.4</v>
      </c>
      <c r="AK95">
        <v>2.4699999999999998</v>
      </c>
      <c r="AL95">
        <v>2.42</v>
      </c>
      <c r="AM95">
        <v>3</v>
      </c>
      <c r="AN95">
        <v>6</v>
      </c>
      <c r="AO95">
        <v>0.13100000000000001</v>
      </c>
      <c r="AP95">
        <v>7</v>
      </c>
      <c r="AQ95">
        <v>4.9000000000000004</v>
      </c>
      <c r="AR95">
        <v>1.0233023610053313</v>
      </c>
      <c r="AS95">
        <v>47.4</v>
      </c>
      <c r="AT95">
        <v>88.1</v>
      </c>
      <c r="AU95">
        <v>0.3241</v>
      </c>
      <c r="AV95">
        <v>5.2200000000000003E-2</v>
      </c>
      <c r="AW95">
        <v>14.85</v>
      </c>
      <c r="AX95">
        <v>13.13</v>
      </c>
      <c r="AY95">
        <v>14.06</v>
      </c>
      <c r="AZ95">
        <v>0.93</v>
      </c>
      <c r="BA95">
        <v>0</v>
      </c>
      <c r="BB95">
        <v>0</v>
      </c>
      <c r="BC95">
        <v>0</v>
      </c>
      <c r="BD95">
        <v>2.9733023610053313</v>
      </c>
      <c r="BE95">
        <v>30.04</v>
      </c>
      <c r="BF95">
        <v>7</v>
      </c>
      <c r="BG95">
        <v>11.8</v>
      </c>
      <c r="BH95" s="1">
        <v>44653</v>
      </c>
    </row>
    <row r="96" spans="1:60" x14ac:dyDescent="0.25">
      <c r="A96" s="1">
        <v>44654</v>
      </c>
      <c r="B96" t="s">
        <v>65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 t="s">
        <v>66</v>
      </c>
      <c r="AL96" t="s">
        <v>66</v>
      </c>
      <c r="AM96">
        <v>0</v>
      </c>
      <c r="AN96">
        <v>0</v>
      </c>
      <c r="AO96">
        <v>0</v>
      </c>
      <c r="AP96">
        <v>0</v>
      </c>
      <c r="AQ96">
        <v>0</v>
      </c>
      <c r="AR96" t="s">
        <v>66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 t="s">
        <v>66</v>
      </c>
      <c r="BE96">
        <v>0</v>
      </c>
      <c r="BF96">
        <v>0</v>
      </c>
      <c r="BG96">
        <v>0</v>
      </c>
      <c r="BH96" s="1">
        <v>44654</v>
      </c>
    </row>
    <row r="97" spans="1:60" x14ac:dyDescent="0.25">
      <c r="A97" s="1">
        <v>44655</v>
      </c>
      <c r="B97" t="s">
        <v>65</v>
      </c>
      <c r="C97">
        <v>0</v>
      </c>
      <c r="D97">
        <v>6.28</v>
      </c>
      <c r="E97">
        <v>5.25</v>
      </c>
      <c r="F97">
        <v>5.01</v>
      </c>
      <c r="G97">
        <v>5.21</v>
      </c>
      <c r="H97">
        <v>5.26</v>
      </c>
      <c r="I97">
        <v>7.28</v>
      </c>
      <c r="J97">
        <v>7.1</v>
      </c>
      <c r="K97">
        <v>1.81</v>
      </c>
      <c r="L97">
        <v>1.97</v>
      </c>
      <c r="M97">
        <v>2.06</v>
      </c>
      <c r="N97">
        <v>2.08</v>
      </c>
      <c r="O97">
        <v>73</v>
      </c>
      <c r="P97">
        <v>68</v>
      </c>
      <c r="Q97">
        <v>22</v>
      </c>
      <c r="R97">
        <v>2</v>
      </c>
      <c r="S97">
        <v>0</v>
      </c>
      <c r="T97">
        <v>0</v>
      </c>
      <c r="U97">
        <v>0.47099999999999997</v>
      </c>
      <c r="V97">
        <v>0.39800000000000002</v>
      </c>
      <c r="W97">
        <v>1.33</v>
      </c>
      <c r="X97">
        <v>0.191</v>
      </c>
      <c r="Y97">
        <v>0.246</v>
      </c>
      <c r="Z97">
        <v>0.221</v>
      </c>
      <c r="AA97">
        <v>5.7</v>
      </c>
      <c r="AB97">
        <v>17.100000000000001</v>
      </c>
      <c r="AC97">
        <v>16.600000000000001</v>
      </c>
      <c r="AD97">
        <v>16.5</v>
      </c>
      <c r="AE97">
        <v>25.6</v>
      </c>
      <c r="AF97">
        <v>8.1999999999999993</v>
      </c>
      <c r="AG97">
        <v>27.8</v>
      </c>
      <c r="AH97">
        <v>21.7</v>
      </c>
      <c r="AI97">
        <v>21.6</v>
      </c>
      <c r="AJ97">
        <v>34.5</v>
      </c>
      <c r="AK97">
        <v>2.4900000000000002</v>
      </c>
      <c r="AL97">
        <v>2.46</v>
      </c>
      <c r="AM97">
        <v>3</v>
      </c>
      <c r="AN97">
        <v>6.1</v>
      </c>
      <c r="AO97">
        <v>0.104</v>
      </c>
      <c r="AP97">
        <v>7.5</v>
      </c>
      <c r="AQ97">
        <v>5.6</v>
      </c>
      <c r="AR97">
        <v>1.1928895612708017</v>
      </c>
      <c r="AS97">
        <v>51.5</v>
      </c>
      <c r="AT97">
        <v>86.5</v>
      </c>
      <c r="AU97">
        <v>0.28749999999999998</v>
      </c>
      <c r="AV97">
        <v>6.2899999999999998E-2</v>
      </c>
      <c r="AW97">
        <v>15.86</v>
      </c>
      <c r="AX97">
        <v>13.22</v>
      </c>
      <c r="AY97">
        <v>15.13</v>
      </c>
      <c r="AZ97">
        <v>1.91</v>
      </c>
      <c r="BA97">
        <v>1.341</v>
      </c>
      <c r="BB97">
        <v>2.0179999999999998</v>
      </c>
      <c r="BC97">
        <v>9.1720000000000006</v>
      </c>
      <c r="BD97">
        <v>3.1628895612708017</v>
      </c>
      <c r="BE97">
        <v>29.82</v>
      </c>
      <c r="BF97">
        <v>9</v>
      </c>
      <c r="BG97">
        <v>14</v>
      </c>
      <c r="BH97" s="1">
        <v>44655</v>
      </c>
    </row>
    <row r="98" spans="1:60" x14ac:dyDescent="0.25">
      <c r="A98" s="1">
        <v>44656</v>
      </c>
      <c r="B98" t="s">
        <v>65</v>
      </c>
      <c r="C98">
        <v>0</v>
      </c>
      <c r="D98">
        <v>5.83</v>
      </c>
      <c r="E98">
        <v>5.0199999999999996</v>
      </c>
      <c r="F98">
        <v>5.34</v>
      </c>
      <c r="G98">
        <v>4.8899999999999997</v>
      </c>
      <c r="H98">
        <v>5.01</v>
      </c>
      <c r="I98">
        <v>6.98</v>
      </c>
      <c r="J98">
        <v>7.05</v>
      </c>
      <c r="K98">
        <v>1.64</v>
      </c>
      <c r="L98">
        <v>1.87</v>
      </c>
      <c r="M98">
        <v>1.93</v>
      </c>
      <c r="N98">
        <v>1.94</v>
      </c>
      <c r="O98">
        <v>64</v>
      </c>
      <c r="P98">
        <v>57</v>
      </c>
      <c r="Q98">
        <v>22</v>
      </c>
      <c r="R98">
        <v>1</v>
      </c>
      <c r="S98">
        <v>0</v>
      </c>
      <c r="T98">
        <v>0</v>
      </c>
      <c r="U98">
        <v>0.48499999999999999</v>
      </c>
      <c r="V98">
        <v>0.38600000000000001</v>
      </c>
      <c r="W98">
        <v>1.53</v>
      </c>
      <c r="X98">
        <v>0.17599999999999999</v>
      </c>
      <c r="Y98">
        <v>0.29699999999999999</v>
      </c>
      <c r="Z98">
        <v>0.25</v>
      </c>
      <c r="AA98">
        <v>5.4</v>
      </c>
      <c r="AB98">
        <v>16.5</v>
      </c>
      <c r="AC98">
        <v>15.9</v>
      </c>
      <c r="AD98">
        <v>15.8</v>
      </c>
      <c r="AE98">
        <v>23.7</v>
      </c>
      <c r="AF98">
        <v>7.8</v>
      </c>
      <c r="AG98">
        <v>26.9</v>
      </c>
      <c r="AH98">
        <v>21</v>
      </c>
      <c r="AI98">
        <v>21.1</v>
      </c>
      <c r="AJ98">
        <v>32.1</v>
      </c>
      <c r="AK98">
        <v>2.48</v>
      </c>
      <c r="AL98">
        <v>2.4900000000000002</v>
      </c>
      <c r="AM98">
        <v>3</v>
      </c>
      <c r="AN98">
        <v>6.1</v>
      </c>
      <c r="AO98">
        <v>0.121</v>
      </c>
      <c r="AP98">
        <v>7.6</v>
      </c>
      <c r="AQ98">
        <v>5.8</v>
      </c>
      <c r="AR98">
        <v>0.77648728813559376</v>
      </c>
      <c r="AS98">
        <v>51.7</v>
      </c>
      <c r="AT98">
        <v>95.3</v>
      </c>
      <c r="AU98">
        <v>0.2873</v>
      </c>
      <c r="AV98">
        <v>2.0899999999999998E-2</v>
      </c>
      <c r="AW98">
        <v>15.05</v>
      </c>
      <c r="AX98">
        <v>14.16</v>
      </c>
      <c r="AY98">
        <v>14.16</v>
      </c>
      <c r="AZ98">
        <v>0</v>
      </c>
      <c r="BA98">
        <v>1.2569999999999999</v>
      </c>
      <c r="BB98">
        <v>2.0169999999999999</v>
      </c>
      <c r="BC98">
        <v>8.3409999999999993</v>
      </c>
      <c r="BD98">
        <v>2.6864872881355937</v>
      </c>
      <c r="BE98">
        <v>29.44</v>
      </c>
      <c r="BF98">
        <v>8.5</v>
      </c>
      <c r="BG98">
        <v>13.8</v>
      </c>
      <c r="BH98" s="1">
        <v>44656</v>
      </c>
    </row>
    <row r="99" spans="1:60" x14ac:dyDescent="0.25">
      <c r="A99" s="1">
        <v>44657</v>
      </c>
      <c r="B99" t="s">
        <v>65</v>
      </c>
      <c r="C99">
        <v>0</v>
      </c>
      <c r="D99">
        <v>6.22</v>
      </c>
      <c r="E99">
        <v>5.33</v>
      </c>
      <c r="F99">
        <v>5.79</v>
      </c>
      <c r="G99">
        <v>5.26</v>
      </c>
      <c r="H99">
        <v>5.35</v>
      </c>
      <c r="I99">
        <v>7.74</v>
      </c>
      <c r="J99">
        <v>7.51</v>
      </c>
      <c r="K99">
        <v>1.68</v>
      </c>
      <c r="L99">
        <v>1.88</v>
      </c>
      <c r="M99">
        <v>1.97</v>
      </c>
      <c r="N99">
        <v>1.84</v>
      </c>
      <c r="O99">
        <v>70</v>
      </c>
      <c r="P99">
        <v>60</v>
      </c>
      <c r="Q99">
        <v>37</v>
      </c>
      <c r="R99">
        <v>0</v>
      </c>
      <c r="S99">
        <v>2</v>
      </c>
      <c r="T99">
        <v>0</v>
      </c>
      <c r="U99">
        <v>0.45900000000000002</v>
      </c>
      <c r="V99">
        <v>0.38600000000000001</v>
      </c>
      <c r="W99">
        <v>1.66</v>
      </c>
      <c r="X99">
        <v>0.315</v>
      </c>
      <c r="Y99">
        <v>0.40200000000000002</v>
      </c>
      <c r="Z99">
        <v>0.20399999999999999</v>
      </c>
      <c r="AA99">
        <v>7.3</v>
      </c>
      <c r="AB99">
        <v>26.7</v>
      </c>
      <c r="AC99">
        <v>20.9</v>
      </c>
      <c r="AD99">
        <v>21.4</v>
      </c>
      <c r="AE99">
        <v>35.4</v>
      </c>
      <c r="AF99">
        <v>14.6</v>
      </c>
      <c r="AG99">
        <v>53.4</v>
      </c>
      <c r="AH99">
        <v>41.8</v>
      </c>
      <c r="AI99">
        <v>42.8</v>
      </c>
      <c r="AJ99">
        <v>70.8</v>
      </c>
      <c r="AK99">
        <v>2.77</v>
      </c>
      <c r="AL99">
        <v>2.83</v>
      </c>
      <c r="AM99">
        <v>3.1</v>
      </c>
      <c r="AN99">
        <v>6</v>
      </c>
      <c r="AO99">
        <v>0.249</v>
      </c>
      <c r="AP99">
        <v>8.6</v>
      </c>
      <c r="AQ99">
        <v>5</v>
      </c>
      <c r="AR99">
        <v>0.81590542635658947</v>
      </c>
      <c r="AS99">
        <v>49.7</v>
      </c>
      <c r="AT99">
        <v>91</v>
      </c>
      <c r="AU99">
        <v>0.30330000000000001</v>
      </c>
      <c r="AV99">
        <v>4.0800000000000003E-2</v>
      </c>
      <c r="AW99">
        <v>14.71</v>
      </c>
      <c r="AX99">
        <v>12.9</v>
      </c>
      <c r="AY99">
        <v>13.08</v>
      </c>
      <c r="AZ99">
        <v>0.98</v>
      </c>
      <c r="BA99">
        <v>1.258</v>
      </c>
      <c r="BB99">
        <v>2.0190000000000001</v>
      </c>
      <c r="BC99">
        <v>8.5419999999999998</v>
      </c>
      <c r="BD99">
        <v>2.7159054263565894</v>
      </c>
      <c r="BE99">
        <v>30.75</v>
      </c>
      <c r="BF99">
        <v>8.1999999999999993</v>
      </c>
      <c r="BG99">
        <v>13.8</v>
      </c>
      <c r="BH99" s="1">
        <v>44657</v>
      </c>
    </row>
    <row r="100" spans="1:60" x14ac:dyDescent="0.25">
      <c r="A100" s="1">
        <v>44658</v>
      </c>
      <c r="B100" t="s">
        <v>65</v>
      </c>
      <c r="C100">
        <v>0</v>
      </c>
      <c r="D100">
        <v>5.9</v>
      </c>
      <c r="E100">
        <v>5.16</v>
      </c>
      <c r="F100">
        <v>5.26</v>
      </c>
      <c r="G100">
        <v>5.23</v>
      </c>
      <c r="H100">
        <v>5.3</v>
      </c>
      <c r="I100">
        <v>7.23</v>
      </c>
      <c r="J100">
        <v>7.02</v>
      </c>
      <c r="K100">
        <v>1.75</v>
      </c>
      <c r="L100">
        <v>1.84</v>
      </c>
      <c r="M100">
        <v>2.02</v>
      </c>
      <c r="N100">
        <v>1.87</v>
      </c>
      <c r="O100">
        <v>52</v>
      </c>
      <c r="P100">
        <v>39</v>
      </c>
      <c r="Q100">
        <v>14</v>
      </c>
      <c r="R100">
        <v>10</v>
      </c>
      <c r="S100">
        <v>6</v>
      </c>
      <c r="T100">
        <v>0</v>
      </c>
      <c r="U100">
        <v>0.46300000000000002</v>
      </c>
      <c r="V100">
        <v>0.41099999999999998</v>
      </c>
      <c r="W100">
        <v>1.42</v>
      </c>
      <c r="X100">
        <v>0.26500000000000001</v>
      </c>
      <c r="Y100">
        <v>0.70699999999999996</v>
      </c>
      <c r="Z100">
        <v>0.372</v>
      </c>
      <c r="AA100">
        <v>7.7</v>
      </c>
      <c r="AB100">
        <v>27.6</v>
      </c>
      <c r="AC100">
        <v>21.5</v>
      </c>
      <c r="AD100">
        <v>21.8</v>
      </c>
      <c r="AE100">
        <v>33</v>
      </c>
      <c r="AF100">
        <v>15.4</v>
      </c>
      <c r="AG100">
        <v>55.2</v>
      </c>
      <c r="AH100">
        <v>43</v>
      </c>
      <c r="AI100">
        <v>43.6</v>
      </c>
      <c r="AJ100">
        <v>66</v>
      </c>
      <c r="AK100">
        <v>2.6399999999999997</v>
      </c>
      <c r="AL100">
        <v>2.74</v>
      </c>
      <c r="AM100">
        <v>3.1</v>
      </c>
      <c r="AN100">
        <v>6</v>
      </c>
      <c r="AO100">
        <v>0.214</v>
      </c>
      <c r="AP100">
        <v>7.6</v>
      </c>
      <c r="AQ100">
        <v>5.0999999999999996</v>
      </c>
      <c r="AR100">
        <v>1.0547217261904764</v>
      </c>
      <c r="AS100">
        <v>46.3</v>
      </c>
      <c r="AT100">
        <v>91.6</v>
      </c>
      <c r="AU100">
        <v>0.33400000000000002</v>
      </c>
      <c r="AV100">
        <v>3.7699999999999997E-2</v>
      </c>
      <c r="AW100">
        <v>15.3</v>
      </c>
      <c r="AX100">
        <v>13.44</v>
      </c>
      <c r="AY100">
        <v>14.38</v>
      </c>
      <c r="AZ100">
        <v>0.94</v>
      </c>
      <c r="BA100">
        <v>1.2310000000000001</v>
      </c>
      <c r="BB100">
        <v>2.0110000000000001</v>
      </c>
      <c r="BC100">
        <v>9.0109999999999992</v>
      </c>
      <c r="BD100">
        <v>2.9047217261904765</v>
      </c>
      <c r="BE100">
        <v>30.37</v>
      </c>
      <c r="BF100">
        <v>7.7</v>
      </c>
      <c r="BG100">
        <v>13.2</v>
      </c>
      <c r="BH100" s="1">
        <v>44658</v>
      </c>
    </row>
    <row r="101" spans="1:60" x14ac:dyDescent="0.25">
      <c r="A101" s="1">
        <v>44659</v>
      </c>
      <c r="B101" t="s">
        <v>65</v>
      </c>
      <c r="C101">
        <v>0</v>
      </c>
      <c r="D101">
        <v>5.99</v>
      </c>
      <c r="E101">
        <v>4.8899999999999997</v>
      </c>
      <c r="F101">
        <v>5.08</v>
      </c>
      <c r="G101">
        <v>4.92</v>
      </c>
      <c r="H101">
        <v>5.21</v>
      </c>
      <c r="I101">
        <v>7.26</v>
      </c>
      <c r="J101">
        <v>7.22</v>
      </c>
      <c r="K101">
        <v>1.7</v>
      </c>
      <c r="L101">
        <v>1.86</v>
      </c>
      <c r="M101">
        <v>1.88</v>
      </c>
      <c r="N101">
        <v>1.8</v>
      </c>
      <c r="O101">
        <v>60</v>
      </c>
      <c r="P101">
        <v>51</v>
      </c>
      <c r="Q101">
        <v>19</v>
      </c>
      <c r="R101">
        <v>7</v>
      </c>
      <c r="S101">
        <v>4</v>
      </c>
      <c r="T101">
        <v>0</v>
      </c>
      <c r="U101">
        <v>0.49299999999999999</v>
      </c>
      <c r="V101">
        <v>0.41199999999999998</v>
      </c>
      <c r="W101">
        <v>1.92</v>
      </c>
      <c r="X101">
        <v>0.11899999999999999</v>
      </c>
      <c r="Y101">
        <v>0.57999999999999996</v>
      </c>
      <c r="Z101">
        <v>0.44500000000000001</v>
      </c>
      <c r="AA101">
        <v>5.2</v>
      </c>
      <c r="AB101">
        <v>15.7</v>
      </c>
      <c r="AC101">
        <v>14.6</v>
      </c>
      <c r="AD101">
        <v>15.2</v>
      </c>
      <c r="AE101">
        <v>24.8</v>
      </c>
      <c r="AF101">
        <v>7.9</v>
      </c>
      <c r="AG101">
        <v>26.1</v>
      </c>
      <c r="AH101">
        <v>19.5</v>
      </c>
      <c r="AI101">
        <v>20.3</v>
      </c>
      <c r="AJ101">
        <v>33.299999999999997</v>
      </c>
      <c r="AK101">
        <v>2.71</v>
      </c>
      <c r="AL101">
        <v>2.85</v>
      </c>
      <c r="AM101">
        <v>2.9</v>
      </c>
      <c r="AN101">
        <v>5.9</v>
      </c>
      <c r="AO101">
        <v>1.4E-2</v>
      </c>
      <c r="AP101">
        <v>9.1</v>
      </c>
      <c r="AQ101">
        <v>5.5</v>
      </c>
      <c r="AR101">
        <v>0.90037412095639913</v>
      </c>
      <c r="AS101">
        <v>52.9</v>
      </c>
      <c r="AT101">
        <v>91.9</v>
      </c>
      <c r="AU101">
        <v>0.27589999999999998</v>
      </c>
      <c r="AV101">
        <v>3.6499999999999998E-2</v>
      </c>
      <c r="AW101">
        <v>17.63</v>
      </c>
      <c r="AX101">
        <v>14.22</v>
      </c>
      <c r="AY101">
        <v>14.22</v>
      </c>
      <c r="AZ101">
        <v>0</v>
      </c>
      <c r="BA101">
        <v>1.2250000000000001</v>
      </c>
      <c r="BB101">
        <v>2.0070000000000001</v>
      </c>
      <c r="BC101">
        <v>8.2249999999999996</v>
      </c>
      <c r="BD101">
        <v>2.7003741209563992</v>
      </c>
      <c r="BE101">
        <v>29.35</v>
      </c>
      <c r="BF101">
        <v>7.9</v>
      </c>
      <c r="BG101">
        <v>13.5</v>
      </c>
      <c r="BH101" s="1">
        <v>44659</v>
      </c>
    </row>
    <row r="102" spans="1:60" x14ac:dyDescent="0.25">
      <c r="A102" s="1">
        <v>44660</v>
      </c>
      <c r="B102" t="s">
        <v>65</v>
      </c>
      <c r="C102">
        <v>0</v>
      </c>
      <c r="D102">
        <v>5.94</v>
      </c>
      <c r="E102">
        <v>4.96</v>
      </c>
      <c r="F102">
        <v>5.15</v>
      </c>
      <c r="G102">
        <v>5.0199999999999996</v>
      </c>
      <c r="H102">
        <v>5.09</v>
      </c>
      <c r="I102">
        <v>6.79</v>
      </c>
      <c r="J102">
        <v>6.87</v>
      </c>
      <c r="K102">
        <v>1.79</v>
      </c>
      <c r="L102">
        <v>1.93</v>
      </c>
      <c r="M102">
        <v>1.88</v>
      </c>
      <c r="N102">
        <v>1.86</v>
      </c>
      <c r="O102">
        <v>69</v>
      </c>
      <c r="P102">
        <v>62</v>
      </c>
      <c r="Q102">
        <v>11</v>
      </c>
      <c r="R102">
        <v>2</v>
      </c>
      <c r="S102">
        <v>1</v>
      </c>
      <c r="T102">
        <v>0</v>
      </c>
      <c r="U102">
        <v>0.49399999999999999</v>
      </c>
      <c r="V102">
        <v>0.374</v>
      </c>
      <c r="W102">
        <v>1.48</v>
      </c>
      <c r="X102">
        <v>0.14099999999999999</v>
      </c>
      <c r="Y102">
        <v>0.32800000000000001</v>
      </c>
      <c r="Z102">
        <v>0.253</v>
      </c>
      <c r="AA102">
        <v>5.2</v>
      </c>
      <c r="AB102">
        <v>17</v>
      </c>
      <c r="AC102">
        <v>15.9</v>
      </c>
      <c r="AD102">
        <v>15.6</v>
      </c>
      <c r="AE102">
        <v>22.6</v>
      </c>
      <c r="AF102">
        <v>7.9</v>
      </c>
      <c r="AG102">
        <v>28.4</v>
      </c>
      <c r="AH102">
        <v>21</v>
      </c>
      <c r="AI102">
        <v>20.8</v>
      </c>
      <c r="AJ102">
        <v>30.7</v>
      </c>
      <c r="AK102">
        <v>2.7199999999999998</v>
      </c>
      <c r="AL102">
        <v>2.9699999999999998</v>
      </c>
      <c r="AM102">
        <v>3</v>
      </c>
      <c r="AN102">
        <v>6.1</v>
      </c>
      <c r="AO102">
        <v>1.9E-2</v>
      </c>
      <c r="AP102">
        <v>9.6999999999999993</v>
      </c>
      <c r="AQ102">
        <v>6.1</v>
      </c>
      <c r="AR102">
        <v>0.72636129032258068</v>
      </c>
      <c r="AS102">
        <v>53.7</v>
      </c>
      <c r="AT102">
        <v>91.2</v>
      </c>
      <c r="AU102">
        <v>0.26989999999999997</v>
      </c>
      <c r="AV102">
        <v>3.9600000000000003E-2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 t="s">
        <v>66</v>
      </c>
      <c r="BE102">
        <v>29.49</v>
      </c>
      <c r="BF102">
        <v>8.1</v>
      </c>
      <c r="BG102">
        <v>13.5</v>
      </c>
      <c r="BH102" s="1">
        <v>44660</v>
      </c>
    </row>
    <row r="103" spans="1:60" x14ac:dyDescent="0.25">
      <c r="A103" s="1">
        <v>44661</v>
      </c>
      <c r="B103" t="s">
        <v>65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 t="s">
        <v>66</v>
      </c>
      <c r="AL103" t="s">
        <v>66</v>
      </c>
      <c r="AM103">
        <v>0</v>
      </c>
      <c r="AN103">
        <v>0</v>
      </c>
      <c r="AO103">
        <v>0</v>
      </c>
      <c r="AP103">
        <v>0</v>
      </c>
      <c r="AQ103">
        <v>0</v>
      </c>
      <c r="AR103" t="s">
        <v>66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 t="s">
        <v>66</v>
      </c>
      <c r="BE103">
        <v>0</v>
      </c>
      <c r="BF103">
        <v>0</v>
      </c>
      <c r="BG103">
        <v>0</v>
      </c>
      <c r="BH103" s="1">
        <v>44661</v>
      </c>
    </row>
    <row r="104" spans="1:60" x14ac:dyDescent="0.25">
      <c r="A104" s="1">
        <v>44662</v>
      </c>
      <c r="B104" t="s">
        <v>65</v>
      </c>
      <c r="C104">
        <v>0</v>
      </c>
      <c r="D104">
        <v>5.54</v>
      </c>
      <c r="E104">
        <v>5.04</v>
      </c>
      <c r="F104">
        <v>5.33</v>
      </c>
      <c r="G104">
        <v>5.29</v>
      </c>
      <c r="H104">
        <v>5.34</v>
      </c>
      <c r="I104">
        <v>7.59</v>
      </c>
      <c r="J104">
        <v>6.83</v>
      </c>
      <c r="K104">
        <v>1.56</v>
      </c>
      <c r="L104">
        <v>1.72</v>
      </c>
      <c r="M104">
        <v>1.86</v>
      </c>
      <c r="N104">
        <v>1.66</v>
      </c>
      <c r="O104">
        <v>64</v>
      </c>
      <c r="P104">
        <v>55</v>
      </c>
      <c r="Q104">
        <v>25</v>
      </c>
      <c r="R104">
        <v>2</v>
      </c>
      <c r="S104">
        <v>2</v>
      </c>
      <c r="T104">
        <v>0</v>
      </c>
      <c r="U104">
        <v>0.44</v>
      </c>
      <c r="V104">
        <v>0.36499999999999999</v>
      </c>
      <c r="W104">
        <v>1.48</v>
      </c>
      <c r="X104">
        <v>0.26200000000000001</v>
      </c>
      <c r="Y104">
        <v>0.19600000000000001</v>
      </c>
      <c r="Z104">
        <v>0.17799999999999999</v>
      </c>
      <c r="AA104">
        <v>7.8</v>
      </c>
      <c r="AB104">
        <v>28.1</v>
      </c>
      <c r="AC104">
        <v>21.6</v>
      </c>
      <c r="AD104">
        <v>21.4</v>
      </c>
      <c r="AE104">
        <v>33.9</v>
      </c>
      <c r="AF104">
        <v>15.6</v>
      </c>
      <c r="AG104">
        <v>56.2</v>
      </c>
      <c r="AH104">
        <v>43.2</v>
      </c>
      <c r="AI104">
        <v>42.8</v>
      </c>
      <c r="AJ104">
        <v>67.8</v>
      </c>
      <c r="AK104">
        <v>2.7800000000000002</v>
      </c>
      <c r="AL104">
        <v>2.7800000000000002</v>
      </c>
      <c r="AM104">
        <v>3.1</v>
      </c>
      <c r="AN104">
        <v>5.9</v>
      </c>
      <c r="AO104">
        <v>0.21</v>
      </c>
      <c r="AP104">
        <v>7.4</v>
      </c>
      <c r="AQ104">
        <v>4.9000000000000004</v>
      </c>
      <c r="AR104">
        <v>0.9195146067415727</v>
      </c>
      <c r="AS104">
        <v>49.5</v>
      </c>
      <c r="AT104">
        <v>90.4</v>
      </c>
      <c r="AU104">
        <v>0.30499999999999999</v>
      </c>
      <c r="AV104">
        <v>4.36E-2</v>
      </c>
      <c r="AW104">
        <v>16.600000000000001</v>
      </c>
      <c r="AX104">
        <v>13.95</v>
      </c>
      <c r="AY104">
        <v>13.95</v>
      </c>
      <c r="AZ104">
        <v>0</v>
      </c>
      <c r="BA104">
        <v>1.262</v>
      </c>
      <c r="BB104">
        <v>1.994</v>
      </c>
      <c r="BC104">
        <v>8.76</v>
      </c>
      <c r="BD104">
        <v>2.2963612903225807</v>
      </c>
      <c r="BE104">
        <v>29.29</v>
      </c>
      <c r="BF104">
        <v>8.3000000000000007</v>
      </c>
      <c r="BG104">
        <v>13.7</v>
      </c>
      <c r="BH104" s="1">
        <v>44662</v>
      </c>
    </row>
    <row r="105" spans="1:60" x14ac:dyDescent="0.25">
      <c r="A105" s="1">
        <v>44663</v>
      </c>
      <c r="B105" t="s">
        <v>65</v>
      </c>
      <c r="C105">
        <v>0</v>
      </c>
      <c r="D105">
        <v>5.51</v>
      </c>
      <c r="E105">
        <v>4.95</v>
      </c>
      <c r="F105">
        <v>5.16</v>
      </c>
      <c r="G105">
        <v>4.99</v>
      </c>
      <c r="H105">
        <v>5.01</v>
      </c>
      <c r="I105">
        <v>7.22</v>
      </c>
      <c r="J105">
        <v>7.73</v>
      </c>
      <c r="K105">
        <v>1.57</v>
      </c>
      <c r="L105">
        <v>1.67</v>
      </c>
      <c r="M105">
        <v>1.98</v>
      </c>
      <c r="N105">
        <v>1.81</v>
      </c>
      <c r="O105">
        <v>62</v>
      </c>
      <c r="P105">
        <v>53</v>
      </c>
      <c r="Q105">
        <v>18</v>
      </c>
      <c r="R105">
        <v>2</v>
      </c>
      <c r="S105">
        <v>1</v>
      </c>
      <c r="T105">
        <v>0</v>
      </c>
      <c r="U105">
        <v>0.68</v>
      </c>
      <c r="V105">
        <v>0.36299999999999999</v>
      </c>
      <c r="W105">
        <v>0.98399999999999999</v>
      </c>
      <c r="X105">
        <v>0.23499999999999999</v>
      </c>
      <c r="Y105">
        <v>0.34300000000000003</v>
      </c>
      <c r="Z105">
        <v>0.25900000000000001</v>
      </c>
      <c r="AA105">
        <v>7.4</v>
      </c>
      <c r="AB105">
        <v>28.1</v>
      </c>
      <c r="AC105">
        <v>20.2</v>
      </c>
      <c r="AD105">
        <v>20.6</v>
      </c>
      <c r="AE105">
        <v>32.200000000000003</v>
      </c>
      <c r="AF105">
        <v>14.8</v>
      </c>
      <c r="AG105">
        <v>56.1</v>
      </c>
      <c r="AH105">
        <v>40.4</v>
      </c>
      <c r="AI105">
        <v>41.2</v>
      </c>
      <c r="AJ105">
        <v>64.400000000000006</v>
      </c>
      <c r="AK105">
        <v>2.74</v>
      </c>
      <c r="AL105">
        <v>3.01</v>
      </c>
      <c r="AM105">
        <v>3</v>
      </c>
      <c r="AN105">
        <v>6</v>
      </c>
      <c r="AO105">
        <v>0.125</v>
      </c>
      <c r="AP105">
        <v>7.6</v>
      </c>
      <c r="AQ105">
        <v>5.0999999999999996</v>
      </c>
      <c r="AR105">
        <v>0.93768486523842398</v>
      </c>
      <c r="AS105">
        <v>49.8</v>
      </c>
      <c r="AT105">
        <v>94.7</v>
      </c>
      <c r="AU105">
        <v>0.30199999999999999</v>
      </c>
      <c r="AV105">
        <v>2.3599999999999999E-2</v>
      </c>
      <c r="AW105">
        <v>14.21</v>
      </c>
      <c r="AX105">
        <v>13.35</v>
      </c>
      <c r="AY105">
        <v>14.29</v>
      </c>
      <c r="AZ105">
        <v>0.94</v>
      </c>
      <c r="BA105">
        <v>1.238</v>
      </c>
      <c r="BB105">
        <v>1.982</v>
      </c>
      <c r="BC105">
        <v>8.76</v>
      </c>
      <c r="BD105">
        <v>2.6995146067415727</v>
      </c>
      <c r="BE105">
        <v>29.58</v>
      </c>
      <c r="BF105">
        <v>8.4</v>
      </c>
      <c r="BG105">
        <v>13.2</v>
      </c>
      <c r="BH105" s="1">
        <v>44663</v>
      </c>
    </row>
    <row r="106" spans="1:60" x14ac:dyDescent="0.25">
      <c r="A106" s="1">
        <v>44664</v>
      </c>
      <c r="B106" t="s">
        <v>65</v>
      </c>
      <c r="C106">
        <v>0</v>
      </c>
      <c r="D106">
        <v>5.82</v>
      </c>
      <c r="E106">
        <v>4.84</v>
      </c>
      <c r="F106">
        <v>5.17</v>
      </c>
      <c r="G106">
        <v>5.27</v>
      </c>
      <c r="H106">
        <v>5.36</v>
      </c>
      <c r="I106">
        <v>6.89</v>
      </c>
      <c r="J106">
        <v>7.31</v>
      </c>
      <c r="K106">
        <v>1.59</v>
      </c>
      <c r="L106">
        <v>1.69</v>
      </c>
      <c r="M106">
        <v>1.84</v>
      </c>
      <c r="N106">
        <v>1.76</v>
      </c>
      <c r="O106">
        <v>59</v>
      </c>
      <c r="P106">
        <v>50</v>
      </c>
      <c r="Q106">
        <v>16</v>
      </c>
      <c r="R106">
        <v>2</v>
      </c>
      <c r="S106">
        <v>0</v>
      </c>
      <c r="T106">
        <v>0</v>
      </c>
      <c r="U106">
        <v>0.49099999999999999</v>
      </c>
      <c r="V106">
        <v>1.2E-2</v>
      </c>
      <c r="W106">
        <v>1.1299999999999999</v>
      </c>
      <c r="X106">
        <v>0.157</v>
      </c>
      <c r="Y106">
        <v>0.26900000000000002</v>
      </c>
      <c r="Z106">
        <v>0.314</v>
      </c>
      <c r="AA106">
        <v>4.9000000000000004</v>
      </c>
      <c r="AB106">
        <v>16.600000000000001</v>
      </c>
      <c r="AC106">
        <v>15.2</v>
      </c>
      <c r="AD106">
        <v>15.4</v>
      </c>
      <c r="AE106">
        <v>21.7</v>
      </c>
      <c r="AF106">
        <v>7.4</v>
      </c>
      <c r="AG106">
        <v>26.9</v>
      </c>
      <c r="AH106">
        <v>20.5</v>
      </c>
      <c r="AI106">
        <v>21.1</v>
      </c>
      <c r="AJ106">
        <v>30.2</v>
      </c>
      <c r="AK106">
        <v>2.83</v>
      </c>
      <c r="AL106">
        <v>2.96</v>
      </c>
      <c r="AM106">
        <v>3</v>
      </c>
      <c r="AN106">
        <v>6.1</v>
      </c>
      <c r="AO106">
        <v>0.08</v>
      </c>
      <c r="AP106">
        <v>9.1999999999999993</v>
      </c>
      <c r="AQ106">
        <v>6.8</v>
      </c>
      <c r="AR106">
        <v>0.80643515850144087</v>
      </c>
      <c r="AS106">
        <v>50.4</v>
      </c>
      <c r="AT106">
        <v>92</v>
      </c>
      <c r="AU106">
        <v>0.2974</v>
      </c>
      <c r="AV106">
        <v>3.5799999999999998E-2</v>
      </c>
      <c r="AW106">
        <v>15.47</v>
      </c>
      <c r="AX106">
        <v>14.47</v>
      </c>
      <c r="AY106">
        <v>15.49</v>
      </c>
      <c r="AZ106">
        <v>1.02</v>
      </c>
      <c r="BA106">
        <v>1.238</v>
      </c>
      <c r="BB106">
        <v>1.982</v>
      </c>
      <c r="BC106">
        <v>8.5239999999999991</v>
      </c>
      <c r="BD106">
        <v>2.707684865238424</v>
      </c>
      <c r="BE106">
        <v>29.5</v>
      </c>
      <c r="BF106">
        <v>8.9</v>
      </c>
      <c r="BG106">
        <v>13.2</v>
      </c>
      <c r="BH106" s="1">
        <v>44664</v>
      </c>
    </row>
    <row r="107" spans="1:60" x14ac:dyDescent="0.25">
      <c r="A107" s="1">
        <v>44665</v>
      </c>
      <c r="B107" t="s">
        <v>65</v>
      </c>
      <c r="C107">
        <v>0</v>
      </c>
      <c r="D107">
        <v>5.7880000000000003</v>
      </c>
      <c r="E107">
        <v>4.99</v>
      </c>
      <c r="F107">
        <v>5.08</v>
      </c>
      <c r="G107">
        <v>4.92</v>
      </c>
      <c r="H107">
        <v>4.95</v>
      </c>
      <c r="I107">
        <v>6.71</v>
      </c>
      <c r="J107">
        <v>7.1</v>
      </c>
      <c r="K107">
        <v>1.53</v>
      </c>
      <c r="L107">
        <v>1.67</v>
      </c>
      <c r="M107">
        <v>1.86</v>
      </c>
      <c r="N107">
        <v>1.83</v>
      </c>
      <c r="O107">
        <v>61</v>
      </c>
      <c r="P107">
        <v>54</v>
      </c>
      <c r="Q107">
        <v>14</v>
      </c>
      <c r="R107">
        <v>1</v>
      </c>
      <c r="S107">
        <v>0</v>
      </c>
      <c r="T107">
        <v>0</v>
      </c>
      <c r="U107">
        <v>0.374</v>
      </c>
      <c r="V107">
        <v>4.0000000000000001E-3</v>
      </c>
      <c r="W107">
        <v>0.96199999999999997</v>
      </c>
      <c r="X107">
        <v>9.8000000000000004E-2</v>
      </c>
      <c r="Y107">
        <v>0.16600000000000001</v>
      </c>
      <c r="Z107">
        <v>0.14699999999999999</v>
      </c>
      <c r="AA107">
        <v>4.9000000000000004</v>
      </c>
      <c r="AB107">
        <v>16.2</v>
      </c>
      <c r="AC107">
        <v>15.7</v>
      </c>
      <c r="AD107">
        <v>15.8</v>
      </c>
      <c r="AE107">
        <v>23.6</v>
      </c>
      <c r="AF107">
        <v>7.3</v>
      </c>
      <c r="AG107">
        <v>26.1</v>
      </c>
      <c r="AH107">
        <v>20.9</v>
      </c>
      <c r="AI107">
        <v>21.4</v>
      </c>
      <c r="AJ107">
        <v>32.5</v>
      </c>
      <c r="AK107">
        <v>2.76</v>
      </c>
      <c r="AL107">
        <v>2.96</v>
      </c>
      <c r="AM107">
        <v>2.9</v>
      </c>
      <c r="AN107">
        <v>6</v>
      </c>
      <c r="AO107">
        <v>8.0000000000000002E-3</v>
      </c>
      <c r="AP107">
        <v>8.6999999999999993</v>
      </c>
      <c r="AQ107">
        <v>6.4</v>
      </c>
      <c r="AR107">
        <v>0.96170123839009314</v>
      </c>
      <c r="AS107">
        <v>50.8</v>
      </c>
      <c r="AT107">
        <v>92</v>
      </c>
      <c r="AU107">
        <v>0.29360000000000003</v>
      </c>
      <c r="AV107">
        <v>3.61E-2</v>
      </c>
      <c r="AW107">
        <v>13.99</v>
      </c>
      <c r="AX107">
        <v>13.88</v>
      </c>
      <c r="AY107">
        <v>13.88</v>
      </c>
      <c r="AZ107">
        <v>0</v>
      </c>
      <c r="BA107">
        <v>1.236</v>
      </c>
      <c r="BB107">
        <v>1.9730000000000001</v>
      </c>
      <c r="BC107">
        <v>8.5329999999999995</v>
      </c>
      <c r="BD107">
        <v>2.5964351585014409</v>
      </c>
      <c r="BE107">
        <v>29.69</v>
      </c>
      <c r="BF107">
        <v>9</v>
      </c>
      <c r="BG107">
        <v>13.2</v>
      </c>
      <c r="BH107" s="1">
        <v>44665</v>
      </c>
    </row>
    <row r="108" spans="1:60" x14ac:dyDescent="0.25">
      <c r="A108" s="1">
        <v>44666</v>
      </c>
      <c r="B108" t="s">
        <v>65</v>
      </c>
      <c r="C108">
        <v>0</v>
      </c>
      <c r="D108">
        <v>5.1100000000000003</v>
      </c>
      <c r="E108">
        <v>4.92</v>
      </c>
      <c r="F108">
        <v>5.12</v>
      </c>
      <c r="G108">
        <v>5.33</v>
      </c>
      <c r="H108">
        <v>4.96</v>
      </c>
      <c r="I108">
        <v>6.91</v>
      </c>
      <c r="J108">
        <v>6.85</v>
      </c>
      <c r="K108">
        <v>1.34</v>
      </c>
      <c r="L108">
        <v>1.79</v>
      </c>
      <c r="M108">
        <v>1.82</v>
      </c>
      <c r="N108">
        <v>1.84</v>
      </c>
      <c r="O108">
        <v>65</v>
      </c>
      <c r="P108">
        <v>57</v>
      </c>
      <c r="Q108">
        <v>13</v>
      </c>
      <c r="R108">
        <v>0</v>
      </c>
      <c r="S108">
        <v>0</v>
      </c>
      <c r="T108">
        <v>0</v>
      </c>
      <c r="U108">
        <v>0.61299999999999999</v>
      </c>
      <c r="V108">
        <v>5.0000000000000001E-3</v>
      </c>
      <c r="W108">
        <v>0.98799999999999999</v>
      </c>
      <c r="X108">
        <v>0.10100000000000001</v>
      </c>
      <c r="Y108">
        <v>0.17100000000000001</v>
      </c>
      <c r="Z108">
        <v>0.185</v>
      </c>
      <c r="AA108">
        <v>5.0999999999999996</v>
      </c>
      <c r="AB108">
        <v>16.5</v>
      </c>
      <c r="AC108">
        <v>15.8</v>
      </c>
      <c r="AD108">
        <v>16</v>
      </c>
      <c r="AE108">
        <v>23.5</v>
      </c>
      <c r="AF108">
        <v>7.6</v>
      </c>
      <c r="AG108">
        <v>27.1</v>
      </c>
      <c r="AH108">
        <v>21</v>
      </c>
      <c r="AI108">
        <v>21.5</v>
      </c>
      <c r="AJ108">
        <v>32</v>
      </c>
      <c r="AK108">
        <v>2.8499999999999996</v>
      </c>
      <c r="AL108">
        <v>3</v>
      </c>
      <c r="AM108">
        <v>3</v>
      </c>
      <c r="AN108">
        <v>6.1</v>
      </c>
      <c r="AO108">
        <v>0.161</v>
      </c>
      <c r="AP108">
        <v>9.1999999999999993</v>
      </c>
      <c r="AQ108">
        <v>6.1</v>
      </c>
      <c r="AR108">
        <v>0.98611103100216324</v>
      </c>
      <c r="AS108">
        <v>50.6</v>
      </c>
      <c r="AT108">
        <v>90.6</v>
      </c>
      <c r="AU108">
        <v>0.29380000000000001</v>
      </c>
      <c r="AV108">
        <v>4.2500000000000003E-2</v>
      </c>
      <c r="AW108">
        <v>13.79</v>
      </c>
      <c r="AX108">
        <v>12.72</v>
      </c>
      <c r="AY108">
        <v>13.85</v>
      </c>
      <c r="AZ108">
        <v>0.93</v>
      </c>
      <c r="BA108">
        <v>1.236</v>
      </c>
      <c r="BB108">
        <v>1.9730000000000001</v>
      </c>
      <c r="BC108">
        <v>8.5329999999999995</v>
      </c>
      <c r="BD108">
        <v>2.7117012383900931</v>
      </c>
      <c r="BE108">
        <v>29.79</v>
      </c>
      <c r="BF108">
        <v>9.1</v>
      </c>
      <c r="BG108">
        <v>13.5</v>
      </c>
      <c r="BH108" s="1">
        <v>44666</v>
      </c>
    </row>
    <row r="109" spans="1:60" x14ac:dyDescent="0.25">
      <c r="A109" s="1">
        <v>44667</v>
      </c>
      <c r="B109" t="s">
        <v>65</v>
      </c>
      <c r="C109">
        <v>0</v>
      </c>
      <c r="D109">
        <v>5.7</v>
      </c>
      <c r="E109">
        <v>4.88</v>
      </c>
      <c r="F109">
        <v>5.31</v>
      </c>
      <c r="G109">
        <v>4.82</v>
      </c>
      <c r="H109">
        <v>5.01</v>
      </c>
      <c r="I109">
        <v>7.63</v>
      </c>
      <c r="J109">
        <v>7.1</v>
      </c>
      <c r="K109">
        <v>1.58</v>
      </c>
      <c r="L109">
        <v>1.66</v>
      </c>
      <c r="M109">
        <v>1.74</v>
      </c>
      <c r="N109">
        <v>1.77</v>
      </c>
      <c r="O109">
        <v>68</v>
      </c>
      <c r="P109">
        <v>59</v>
      </c>
      <c r="Q109">
        <v>24</v>
      </c>
      <c r="R109">
        <v>3</v>
      </c>
      <c r="S109">
        <v>1</v>
      </c>
      <c r="T109">
        <v>0</v>
      </c>
      <c r="U109">
        <v>0.39700000000000002</v>
      </c>
      <c r="V109">
        <v>0.27600000000000002</v>
      </c>
      <c r="W109">
        <v>1.7</v>
      </c>
      <c r="X109">
        <v>0.20899999999999999</v>
      </c>
      <c r="Y109">
        <v>0.18099999999999999</v>
      </c>
      <c r="Z109">
        <v>0.16200000000000001</v>
      </c>
      <c r="AA109">
        <v>4.7</v>
      </c>
      <c r="AB109">
        <v>15.9</v>
      </c>
      <c r="AC109">
        <v>14.2</v>
      </c>
      <c r="AD109">
        <v>12.8</v>
      </c>
      <c r="AE109">
        <v>23.2</v>
      </c>
      <c r="AF109">
        <v>7.1</v>
      </c>
      <c r="AG109">
        <v>26.8</v>
      </c>
      <c r="AH109">
        <v>19.8</v>
      </c>
      <c r="AI109">
        <v>17.8</v>
      </c>
      <c r="AJ109">
        <v>32</v>
      </c>
      <c r="AK109">
        <v>2.8099999999999996</v>
      </c>
      <c r="AL109">
        <v>2.9699999999999998</v>
      </c>
      <c r="AM109">
        <v>2.9</v>
      </c>
      <c r="AN109">
        <v>5.9</v>
      </c>
      <c r="AO109">
        <v>0.153</v>
      </c>
      <c r="AP109">
        <v>8.8000000000000007</v>
      </c>
      <c r="AQ109">
        <v>6.5</v>
      </c>
      <c r="AR109">
        <v>0.86383425414364634</v>
      </c>
      <c r="AS109">
        <v>50.8</v>
      </c>
      <c r="AT109">
        <v>87</v>
      </c>
      <c r="AU109">
        <v>0.29360000000000003</v>
      </c>
      <c r="AV109">
        <v>6.0199999999999997E-2</v>
      </c>
      <c r="AW109">
        <v>14.91</v>
      </c>
      <c r="AX109">
        <v>13.87</v>
      </c>
      <c r="AY109">
        <v>14.88</v>
      </c>
      <c r="AZ109">
        <v>1.01</v>
      </c>
      <c r="BA109">
        <v>0</v>
      </c>
      <c r="BB109">
        <v>0</v>
      </c>
      <c r="BC109">
        <v>0</v>
      </c>
      <c r="BD109">
        <v>2.7361110310021632</v>
      </c>
      <c r="BE109">
        <v>29.57</v>
      </c>
      <c r="BF109">
        <v>4.2</v>
      </c>
      <c r="BG109">
        <v>9.5</v>
      </c>
      <c r="BH109" s="1">
        <v>44667</v>
      </c>
    </row>
    <row r="110" spans="1:60" x14ac:dyDescent="0.25">
      <c r="A110" s="1">
        <v>44668</v>
      </c>
      <c r="B110" t="s">
        <v>65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 t="s">
        <v>66</v>
      </c>
      <c r="AL110" t="s">
        <v>66</v>
      </c>
      <c r="AM110">
        <v>0</v>
      </c>
      <c r="AN110">
        <v>0</v>
      </c>
      <c r="AO110">
        <v>0</v>
      </c>
      <c r="AP110">
        <v>0</v>
      </c>
      <c r="AQ110">
        <v>0</v>
      </c>
      <c r="AS110">
        <v>0</v>
      </c>
      <c r="AT110">
        <v>0</v>
      </c>
      <c r="AU110">
        <v>0</v>
      </c>
      <c r="AV110">
        <v>0</v>
      </c>
      <c r="AW110">
        <v>15.27</v>
      </c>
      <c r="AX110">
        <v>14.48</v>
      </c>
      <c r="AY110">
        <v>15.26</v>
      </c>
      <c r="AZ110">
        <v>0.78</v>
      </c>
      <c r="BA110">
        <v>1.236</v>
      </c>
      <c r="BB110">
        <v>2.0299999999999998</v>
      </c>
      <c r="BC110">
        <v>8.7210000000000001</v>
      </c>
      <c r="BD110">
        <v>2.6738342541436464</v>
      </c>
      <c r="BE110">
        <v>0</v>
      </c>
      <c r="BF110">
        <v>5.7</v>
      </c>
      <c r="BG110">
        <v>9.4</v>
      </c>
      <c r="BH110" s="1">
        <v>44668</v>
      </c>
    </row>
    <row r="111" spans="1:60" x14ac:dyDescent="0.25">
      <c r="A111" s="1">
        <v>44669</v>
      </c>
      <c r="B111" t="s">
        <v>65</v>
      </c>
      <c r="C111">
        <v>0</v>
      </c>
      <c r="D111">
        <v>5.79</v>
      </c>
      <c r="E111">
        <v>5.65</v>
      </c>
      <c r="F111">
        <v>5.39</v>
      </c>
      <c r="G111">
        <v>5.26</v>
      </c>
      <c r="H111">
        <v>5.31</v>
      </c>
      <c r="I111">
        <v>7.45</v>
      </c>
      <c r="J111">
        <v>7.47</v>
      </c>
      <c r="K111">
        <v>1.69</v>
      </c>
      <c r="L111">
        <v>1.75</v>
      </c>
      <c r="M111">
        <v>1.78</v>
      </c>
      <c r="N111">
        <v>1.74</v>
      </c>
      <c r="O111">
        <v>64</v>
      </c>
      <c r="P111">
        <v>55</v>
      </c>
      <c r="Q111">
        <v>21</v>
      </c>
      <c r="R111">
        <v>2</v>
      </c>
      <c r="S111">
        <v>0</v>
      </c>
      <c r="T111">
        <v>0</v>
      </c>
      <c r="U111">
        <v>0.435</v>
      </c>
      <c r="V111">
        <v>0.32300000000000001</v>
      </c>
      <c r="W111">
        <v>1.01</v>
      </c>
      <c r="X111">
        <v>0.114</v>
      </c>
      <c r="Y111">
        <v>0.24199999999999999</v>
      </c>
      <c r="Z111">
        <v>0.218</v>
      </c>
      <c r="AA111">
        <v>4.7</v>
      </c>
      <c r="AB111">
        <v>16.8</v>
      </c>
      <c r="AC111">
        <v>15.5</v>
      </c>
      <c r="AD111">
        <v>15.9</v>
      </c>
      <c r="AE111">
        <v>26.3</v>
      </c>
      <c r="AF111">
        <v>7.2</v>
      </c>
      <c r="AG111">
        <v>27.3</v>
      </c>
      <c r="AH111">
        <v>20.6</v>
      </c>
      <c r="AI111">
        <v>21.3</v>
      </c>
      <c r="AJ111">
        <v>35.5</v>
      </c>
      <c r="AK111">
        <v>2.91</v>
      </c>
      <c r="AL111">
        <v>3</v>
      </c>
      <c r="AM111">
        <v>3.1</v>
      </c>
      <c r="AN111">
        <v>6</v>
      </c>
      <c r="AO111">
        <v>0.14699999999999999</v>
      </c>
      <c r="AP111">
        <v>9.9</v>
      </c>
      <c r="AQ111">
        <v>5.8</v>
      </c>
      <c r="AR111">
        <v>0.81794289793005004</v>
      </c>
      <c r="AS111">
        <v>53.2</v>
      </c>
      <c r="AT111">
        <v>93.1</v>
      </c>
      <c r="AU111">
        <v>0.27400000000000002</v>
      </c>
      <c r="AV111">
        <v>3.1E-2</v>
      </c>
      <c r="AW111">
        <v>14.1</v>
      </c>
      <c r="AX111">
        <v>14.01</v>
      </c>
      <c r="AY111">
        <v>14.01</v>
      </c>
      <c r="AZ111">
        <v>0</v>
      </c>
      <c r="BA111">
        <v>1.2410000000000001</v>
      </c>
      <c r="BB111">
        <v>2.036</v>
      </c>
      <c r="BC111">
        <v>8.9469999999999992</v>
      </c>
      <c r="BD111">
        <v>2.5979428979300501</v>
      </c>
      <c r="BE111">
        <v>29.78</v>
      </c>
      <c r="BF111">
        <v>5.7</v>
      </c>
      <c r="BG111">
        <v>9.4</v>
      </c>
      <c r="BH111" s="1">
        <v>44669</v>
      </c>
    </row>
    <row r="112" spans="1:60" x14ac:dyDescent="0.25">
      <c r="A112" s="1">
        <v>44670</v>
      </c>
      <c r="B112" t="s">
        <v>65</v>
      </c>
      <c r="C112">
        <v>0</v>
      </c>
      <c r="D112">
        <v>5.71</v>
      </c>
      <c r="E112">
        <v>5.6</v>
      </c>
      <c r="F112">
        <v>5.5</v>
      </c>
      <c r="G112">
        <v>5.71</v>
      </c>
      <c r="H112">
        <v>5.99</v>
      </c>
      <c r="I112">
        <v>8.0399999999999991</v>
      </c>
      <c r="J112">
        <v>7.55</v>
      </c>
      <c r="K112">
        <v>1.7</v>
      </c>
      <c r="L112">
        <v>1.72</v>
      </c>
      <c r="M112">
        <v>1.76</v>
      </c>
      <c r="N112">
        <v>1.74</v>
      </c>
      <c r="O112">
        <v>63</v>
      </c>
      <c r="P112">
        <v>55</v>
      </c>
      <c r="Q112">
        <v>19</v>
      </c>
      <c r="R112">
        <v>2</v>
      </c>
      <c r="S112">
        <v>0</v>
      </c>
      <c r="T112">
        <v>0</v>
      </c>
      <c r="U112">
        <v>0.66400000000000003</v>
      </c>
      <c r="V112">
        <v>0.33</v>
      </c>
      <c r="W112">
        <v>1.01</v>
      </c>
      <c r="X112">
        <v>0.182</v>
      </c>
      <c r="Y112">
        <v>0.435</v>
      </c>
      <c r="Z112">
        <v>0.48799999999999999</v>
      </c>
      <c r="AA112">
        <v>4.8</v>
      </c>
      <c r="AB112">
        <v>17.100000000000001</v>
      </c>
      <c r="AC112">
        <v>15.2</v>
      </c>
      <c r="AD112">
        <v>15.7</v>
      </c>
      <c r="AE112">
        <v>25</v>
      </c>
      <c r="AF112">
        <v>7.3</v>
      </c>
      <c r="AG112">
        <v>27.4</v>
      </c>
      <c r="AH112">
        <v>20.6</v>
      </c>
      <c r="AI112">
        <v>21.5</v>
      </c>
      <c r="AJ112">
        <v>34.5</v>
      </c>
      <c r="AK112">
        <v>2.94</v>
      </c>
      <c r="AL112">
        <v>2.94</v>
      </c>
      <c r="AM112">
        <v>3</v>
      </c>
      <c r="AN112">
        <v>5.9</v>
      </c>
      <c r="AO112">
        <v>7.8E-2</v>
      </c>
      <c r="AP112">
        <v>9.6</v>
      </c>
      <c r="AQ112">
        <v>6.2</v>
      </c>
      <c r="AR112">
        <v>0.62423587570621475</v>
      </c>
      <c r="AS112">
        <v>50.8</v>
      </c>
      <c r="AT112">
        <v>91.7</v>
      </c>
      <c r="AU112">
        <v>0.29389999999999999</v>
      </c>
      <c r="AV112">
        <v>3.73E-2</v>
      </c>
      <c r="AW112">
        <v>15.15</v>
      </c>
      <c r="AX112">
        <v>14.16</v>
      </c>
      <c r="AY112">
        <v>15.15</v>
      </c>
      <c r="AZ112">
        <v>1.02</v>
      </c>
      <c r="BA112">
        <v>1.212</v>
      </c>
      <c r="BB112">
        <v>2.0299999999999998</v>
      </c>
      <c r="BC112">
        <v>9.3460000000000001</v>
      </c>
      <c r="BD112">
        <v>2.4742358757062148</v>
      </c>
      <c r="BE112">
        <v>29.47</v>
      </c>
      <c r="BF112">
        <v>5.6</v>
      </c>
      <c r="BG112">
        <v>9.4</v>
      </c>
      <c r="BH112" s="1">
        <v>44670</v>
      </c>
    </row>
    <row r="113" spans="1:60" x14ac:dyDescent="0.25">
      <c r="A113" s="1">
        <v>44671</v>
      </c>
      <c r="B113" t="s">
        <v>65</v>
      </c>
      <c r="C113">
        <v>0</v>
      </c>
      <c r="D113">
        <v>5.95</v>
      </c>
      <c r="E113">
        <v>4.8499999999999996</v>
      </c>
      <c r="F113">
        <v>5.43</v>
      </c>
      <c r="G113">
        <v>5.09</v>
      </c>
      <c r="H113">
        <v>5.1100000000000003</v>
      </c>
      <c r="I113">
        <v>7.77</v>
      </c>
      <c r="J113">
        <v>7.85</v>
      </c>
      <c r="K113">
        <v>1.45</v>
      </c>
      <c r="L113">
        <v>1.8</v>
      </c>
      <c r="M113">
        <v>1.9</v>
      </c>
      <c r="N113">
        <v>1.94</v>
      </c>
      <c r="O113">
        <v>67</v>
      </c>
      <c r="P113">
        <v>60</v>
      </c>
      <c r="Q113">
        <v>15</v>
      </c>
      <c r="R113">
        <v>1</v>
      </c>
      <c r="S113">
        <v>0</v>
      </c>
      <c r="T113">
        <v>0</v>
      </c>
      <c r="U113">
        <v>0.39900000000000002</v>
      </c>
      <c r="V113">
        <v>0.28699999999999998</v>
      </c>
      <c r="W113">
        <v>0.89800000000000002</v>
      </c>
      <c r="X113">
        <v>0.13100000000000001</v>
      </c>
      <c r="Y113">
        <v>0.24099999999999999</v>
      </c>
      <c r="Z113">
        <v>0.22800000000000001</v>
      </c>
      <c r="AA113">
        <v>4.5999999999999996</v>
      </c>
      <c r="AB113">
        <v>15.4</v>
      </c>
      <c r="AC113">
        <v>15.1</v>
      </c>
      <c r="AD113">
        <v>14.9</v>
      </c>
      <c r="AE113">
        <v>24.2</v>
      </c>
      <c r="AF113">
        <v>6.8</v>
      </c>
      <c r="AG113">
        <v>25.2</v>
      </c>
      <c r="AH113">
        <v>20.6</v>
      </c>
      <c r="AI113">
        <v>20.8</v>
      </c>
      <c r="AJ113">
        <v>33.200000000000003</v>
      </c>
      <c r="AK113">
        <v>2.94</v>
      </c>
      <c r="AL113">
        <v>2.91</v>
      </c>
      <c r="AM113">
        <v>3</v>
      </c>
      <c r="AN113">
        <v>6.2</v>
      </c>
      <c r="AO113">
        <v>0.18099999999999999</v>
      </c>
      <c r="AP113">
        <v>8.9</v>
      </c>
      <c r="AQ113">
        <v>6.3</v>
      </c>
      <c r="AR113">
        <v>0.75933835719668474</v>
      </c>
      <c r="AS113">
        <v>50.6</v>
      </c>
      <c r="AT113">
        <v>86.3</v>
      </c>
      <c r="AU113">
        <v>0.29399999999999998</v>
      </c>
      <c r="AV113">
        <v>6.3600000000000004E-2</v>
      </c>
      <c r="AW113">
        <v>14.26</v>
      </c>
      <c r="AX113">
        <v>13.29</v>
      </c>
      <c r="AY113">
        <v>14.27</v>
      </c>
      <c r="AZ113">
        <v>0.98</v>
      </c>
      <c r="BA113">
        <v>1.1599999999999999</v>
      </c>
      <c r="BB113">
        <v>1.7390000000000001</v>
      </c>
      <c r="BC113">
        <v>8.1530000000000005</v>
      </c>
      <c r="BD113">
        <v>2.6593383571966847</v>
      </c>
      <c r="BE113">
        <v>27.94</v>
      </c>
      <c r="BF113">
        <v>5.5</v>
      </c>
      <c r="BG113">
        <v>9.3000000000000007</v>
      </c>
      <c r="BH113" s="1">
        <v>44671</v>
      </c>
    </row>
    <row r="114" spans="1:60" x14ac:dyDescent="0.25">
      <c r="A114" s="1">
        <v>44672</v>
      </c>
      <c r="B114" t="s">
        <v>65</v>
      </c>
      <c r="C114">
        <v>0</v>
      </c>
      <c r="D114">
        <v>5.33</v>
      </c>
      <c r="E114">
        <v>5.12</v>
      </c>
      <c r="F114">
        <v>5</v>
      </c>
      <c r="G114">
        <v>4.95</v>
      </c>
      <c r="H114">
        <v>4.87</v>
      </c>
      <c r="I114">
        <v>7.54</v>
      </c>
      <c r="J114">
        <v>7.41</v>
      </c>
      <c r="K114">
        <v>1.4</v>
      </c>
      <c r="L114">
        <v>1.64</v>
      </c>
      <c r="M114">
        <v>1.73</v>
      </c>
      <c r="N114">
        <v>1.75</v>
      </c>
      <c r="O114">
        <v>64</v>
      </c>
      <c r="P114">
        <v>58</v>
      </c>
      <c r="Q114">
        <v>16</v>
      </c>
      <c r="R114">
        <v>1</v>
      </c>
      <c r="S114">
        <v>0</v>
      </c>
      <c r="T114">
        <v>0</v>
      </c>
      <c r="U114">
        <v>0.40899999999999997</v>
      </c>
      <c r="V114">
        <v>0.29799999999999999</v>
      </c>
      <c r="W114">
        <v>0.85899999999999999</v>
      </c>
      <c r="X114">
        <v>0.105</v>
      </c>
      <c r="Y114">
        <v>0.218</v>
      </c>
      <c r="Z114">
        <v>0.189</v>
      </c>
      <c r="AA114">
        <v>5.2</v>
      </c>
      <c r="AB114">
        <v>15.6</v>
      </c>
      <c r="AC114">
        <v>15.3</v>
      </c>
      <c r="AD114">
        <v>14.8</v>
      </c>
      <c r="AE114">
        <v>24.1</v>
      </c>
      <c r="AF114">
        <v>8.1</v>
      </c>
      <c r="AG114">
        <v>25.9</v>
      </c>
      <c r="AH114">
        <v>21</v>
      </c>
      <c r="AI114">
        <v>20.8</v>
      </c>
      <c r="AJ114">
        <v>33.4</v>
      </c>
      <c r="AK114">
        <v>2.92</v>
      </c>
      <c r="AL114">
        <v>2.9</v>
      </c>
      <c r="AM114">
        <v>2.9</v>
      </c>
      <c r="AN114">
        <v>6.1</v>
      </c>
      <c r="AO114">
        <v>0.113</v>
      </c>
      <c r="AP114">
        <v>10.3</v>
      </c>
      <c r="AQ114">
        <v>6.7</v>
      </c>
      <c r="AR114">
        <v>0.93743624161073802</v>
      </c>
      <c r="AS114">
        <v>50.9</v>
      </c>
      <c r="AT114">
        <v>91</v>
      </c>
      <c r="AU114">
        <v>0.29380000000000001</v>
      </c>
      <c r="AV114">
        <v>4.07E-2</v>
      </c>
      <c r="AW114">
        <v>14.33</v>
      </c>
      <c r="AX114">
        <v>13.41</v>
      </c>
      <c r="AY114">
        <v>14.36</v>
      </c>
      <c r="AZ114">
        <v>0.95</v>
      </c>
      <c r="BA114">
        <v>1.264</v>
      </c>
      <c r="BB114">
        <v>2.0129999999999999</v>
      </c>
      <c r="BC114">
        <v>8.0530000000000008</v>
      </c>
      <c r="BD114">
        <v>2.687436241610738</v>
      </c>
      <c r="BE114">
        <v>29.39</v>
      </c>
      <c r="BF114">
        <v>5.7</v>
      </c>
      <c r="BG114">
        <v>9</v>
      </c>
      <c r="BH114" s="1">
        <v>44672</v>
      </c>
    </row>
    <row r="115" spans="1:60" x14ac:dyDescent="0.25">
      <c r="A115" s="1">
        <v>44673</v>
      </c>
      <c r="B115" t="s">
        <v>65</v>
      </c>
      <c r="C115">
        <v>0</v>
      </c>
      <c r="D115">
        <v>5.84</v>
      </c>
      <c r="E115">
        <v>5.34</v>
      </c>
      <c r="F115">
        <v>5.15</v>
      </c>
      <c r="G115">
        <v>5.33</v>
      </c>
      <c r="H115">
        <v>5.42</v>
      </c>
      <c r="I115">
        <v>8.64</v>
      </c>
      <c r="J115">
        <v>7.28</v>
      </c>
      <c r="K115">
        <v>1.64</v>
      </c>
      <c r="L115">
        <v>1.73</v>
      </c>
      <c r="M115">
        <v>2.21</v>
      </c>
      <c r="N115">
        <v>1.79</v>
      </c>
      <c r="O115">
        <v>65</v>
      </c>
      <c r="P115">
        <v>54</v>
      </c>
      <c r="Q115">
        <v>16</v>
      </c>
      <c r="R115">
        <v>3</v>
      </c>
      <c r="S115">
        <v>3</v>
      </c>
      <c r="T115">
        <v>0</v>
      </c>
      <c r="U115">
        <v>0.42399999999999999</v>
      </c>
      <c r="V115">
        <v>0.32400000000000001</v>
      </c>
      <c r="W115">
        <v>0.86499999999999999</v>
      </c>
      <c r="X115">
        <v>0.10299999999999999</v>
      </c>
      <c r="Y115">
        <v>0.29299999999999998</v>
      </c>
      <c r="Z115">
        <v>0.27200000000000002</v>
      </c>
      <c r="AA115">
        <v>8.4</v>
      </c>
      <c r="AB115">
        <v>28.1</v>
      </c>
      <c r="AC115">
        <v>22.3</v>
      </c>
      <c r="AD115">
        <v>22.5</v>
      </c>
      <c r="AE115">
        <v>35.200000000000003</v>
      </c>
      <c r="AF115">
        <v>16.8</v>
      </c>
      <c r="AG115">
        <v>56.2</v>
      </c>
      <c r="AH115">
        <v>44.6</v>
      </c>
      <c r="AI115">
        <v>45</v>
      </c>
      <c r="AJ115">
        <v>70.400000000000006</v>
      </c>
      <c r="AK115">
        <v>2.9000000000000004</v>
      </c>
      <c r="AL115">
        <v>3.19</v>
      </c>
      <c r="AM115">
        <v>3</v>
      </c>
      <c r="AN115">
        <v>6</v>
      </c>
      <c r="AO115">
        <v>0.28599999999999998</v>
      </c>
      <c r="AP115">
        <v>6.8</v>
      </c>
      <c r="AQ115">
        <v>4.3</v>
      </c>
      <c r="AR115">
        <v>0.63711535635562111</v>
      </c>
      <c r="AS115">
        <v>51.6</v>
      </c>
      <c r="AT115">
        <v>93.5</v>
      </c>
      <c r="AU115">
        <v>0.28689999999999999</v>
      </c>
      <c r="AV115">
        <v>2.8799999999999999E-2</v>
      </c>
      <c r="AW115">
        <v>14.57</v>
      </c>
      <c r="AX115">
        <v>13.61</v>
      </c>
      <c r="AY115">
        <v>14.6</v>
      </c>
      <c r="AZ115">
        <v>0.99</v>
      </c>
      <c r="BA115">
        <v>1.3009999999999999</v>
      </c>
      <c r="BB115">
        <v>2.0099999999999998</v>
      </c>
      <c r="BC115">
        <v>7.48</v>
      </c>
      <c r="BD115">
        <v>2.4271153563556211</v>
      </c>
      <c r="BE115">
        <v>29.35</v>
      </c>
      <c r="BF115">
        <v>5.6</v>
      </c>
      <c r="BG115">
        <v>8</v>
      </c>
      <c r="BH115" s="1">
        <v>44673</v>
      </c>
    </row>
    <row r="116" spans="1:60" x14ac:dyDescent="0.25">
      <c r="A116" s="1">
        <v>44674</v>
      </c>
      <c r="B116" t="s">
        <v>65</v>
      </c>
      <c r="C116">
        <v>0</v>
      </c>
      <c r="D116">
        <v>6.12</v>
      </c>
      <c r="E116">
        <v>5.34</v>
      </c>
      <c r="F116">
        <v>5.15</v>
      </c>
      <c r="G116">
        <v>5.54</v>
      </c>
      <c r="H116">
        <v>5.67</v>
      </c>
      <c r="I116">
        <v>8.2799999999999994</v>
      </c>
      <c r="J116">
        <v>7.66</v>
      </c>
      <c r="K116">
        <v>1.77</v>
      </c>
      <c r="L116">
        <v>1.84</v>
      </c>
      <c r="M116">
        <v>2.15</v>
      </c>
      <c r="N116">
        <v>1.78</v>
      </c>
      <c r="O116">
        <v>60</v>
      </c>
      <c r="P116">
        <v>50</v>
      </c>
      <c r="Q116">
        <v>10</v>
      </c>
      <c r="R116">
        <v>1</v>
      </c>
      <c r="S116">
        <v>1</v>
      </c>
      <c r="T116">
        <v>0</v>
      </c>
      <c r="U116">
        <v>0.58199999999999996</v>
      </c>
      <c r="V116">
        <v>0.498</v>
      </c>
      <c r="W116">
        <v>0.995</v>
      </c>
      <c r="X116">
        <v>0.108</v>
      </c>
      <c r="Y116">
        <v>0.313</v>
      </c>
      <c r="Z116">
        <v>0.222</v>
      </c>
      <c r="AA116">
        <v>7.2</v>
      </c>
      <c r="AB116">
        <v>27.2</v>
      </c>
      <c r="AC116">
        <v>20.9</v>
      </c>
      <c r="AD116">
        <v>21.7</v>
      </c>
      <c r="AE116">
        <v>32.4</v>
      </c>
      <c r="AF116">
        <v>14.4</v>
      </c>
      <c r="AG116">
        <v>54.4</v>
      </c>
      <c r="AH116">
        <v>41.8</v>
      </c>
      <c r="AI116">
        <v>43.4</v>
      </c>
      <c r="AJ116">
        <v>64.8</v>
      </c>
      <c r="AK116">
        <v>2.85</v>
      </c>
      <c r="AL116">
        <v>3.15</v>
      </c>
      <c r="AM116">
        <v>3.1</v>
      </c>
      <c r="AN116">
        <v>5.9</v>
      </c>
      <c r="AO116">
        <v>0.26200000000000001</v>
      </c>
      <c r="AP116">
        <v>7.8</v>
      </c>
      <c r="AQ116">
        <v>5.2</v>
      </c>
      <c r="AR116">
        <v>0.85833054074638238</v>
      </c>
      <c r="AS116">
        <v>47.7</v>
      </c>
      <c r="AT116">
        <v>94.3</v>
      </c>
      <c r="AU116">
        <v>0.32169999999999999</v>
      </c>
      <c r="AV116">
        <v>2.5499999999999998E-2</v>
      </c>
      <c r="AW116">
        <v>14.12</v>
      </c>
      <c r="AX116">
        <v>13.13</v>
      </c>
      <c r="AY116">
        <v>14.09</v>
      </c>
      <c r="AZ116">
        <v>0.96</v>
      </c>
      <c r="BA116">
        <v>0</v>
      </c>
      <c r="BB116">
        <v>0</v>
      </c>
      <c r="BC116">
        <v>0</v>
      </c>
      <c r="BD116">
        <v>2.6683305407463824</v>
      </c>
      <c r="BE116">
        <v>30.49</v>
      </c>
      <c r="BF116">
        <v>5.6</v>
      </c>
      <c r="BG116">
        <v>7.5</v>
      </c>
      <c r="BH116" s="1">
        <v>44674</v>
      </c>
    </row>
    <row r="117" spans="1:60" x14ac:dyDescent="0.25">
      <c r="A117" s="1">
        <v>44675</v>
      </c>
      <c r="B117" t="s">
        <v>65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 t="s">
        <v>66</v>
      </c>
      <c r="AL117" t="s">
        <v>66</v>
      </c>
      <c r="AM117">
        <v>0</v>
      </c>
      <c r="AN117">
        <v>0</v>
      </c>
      <c r="AO117">
        <v>0</v>
      </c>
      <c r="AP117">
        <v>0</v>
      </c>
      <c r="AQ117">
        <v>0</v>
      </c>
      <c r="AR117" t="s">
        <v>66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 t="s">
        <v>66</v>
      </c>
      <c r="BE117">
        <v>0</v>
      </c>
      <c r="BF117">
        <v>0</v>
      </c>
      <c r="BG117">
        <v>0</v>
      </c>
      <c r="BH117" s="1">
        <v>44675</v>
      </c>
    </row>
    <row r="118" spans="1:60" x14ac:dyDescent="0.25">
      <c r="A118" s="1">
        <v>44676</v>
      </c>
      <c r="B118" t="s">
        <v>65</v>
      </c>
      <c r="C118">
        <v>0</v>
      </c>
      <c r="D118">
        <v>7.57</v>
      </c>
      <c r="E118">
        <v>6.07</v>
      </c>
      <c r="F118">
        <v>5.0999999999999996</v>
      </c>
      <c r="G118">
        <v>5.62</v>
      </c>
      <c r="H118">
        <v>5.64</v>
      </c>
      <c r="I118">
        <v>7.55</v>
      </c>
      <c r="J118">
        <v>7.63</v>
      </c>
      <c r="K118">
        <v>1.73</v>
      </c>
      <c r="L118">
        <v>1.88</v>
      </c>
      <c r="M118">
        <v>1.9</v>
      </c>
      <c r="N118">
        <v>1.91</v>
      </c>
      <c r="O118">
        <v>62</v>
      </c>
      <c r="P118">
        <v>54</v>
      </c>
      <c r="Q118">
        <v>14</v>
      </c>
      <c r="R118">
        <v>1</v>
      </c>
      <c r="S118">
        <v>0</v>
      </c>
      <c r="T118">
        <v>0</v>
      </c>
      <c r="U118">
        <v>0.48599999999999999</v>
      </c>
      <c r="V118">
        <v>0.36399999999999999</v>
      </c>
      <c r="W118">
        <v>0.997</v>
      </c>
      <c r="X118">
        <v>0.114</v>
      </c>
      <c r="Y118">
        <v>0.29499999999999998</v>
      </c>
      <c r="Z118">
        <v>0.28699999999999998</v>
      </c>
      <c r="AA118">
        <v>4.8</v>
      </c>
      <c r="AB118">
        <v>17.7</v>
      </c>
      <c r="AC118">
        <v>15.4</v>
      </c>
      <c r="AD118">
        <v>15.4</v>
      </c>
      <c r="AE118">
        <v>24.1</v>
      </c>
      <c r="AF118">
        <v>7.4</v>
      </c>
      <c r="AG118">
        <v>29.2</v>
      </c>
      <c r="AH118">
        <v>21</v>
      </c>
      <c r="AI118">
        <v>21.2</v>
      </c>
      <c r="AJ118">
        <v>32.6</v>
      </c>
      <c r="AK118">
        <v>2.8600000000000003</v>
      </c>
      <c r="AL118">
        <v>3.11</v>
      </c>
      <c r="AM118">
        <v>3</v>
      </c>
      <c r="AN118">
        <v>6</v>
      </c>
      <c r="AO118">
        <v>0.126</v>
      </c>
      <c r="AP118">
        <v>10.1</v>
      </c>
      <c r="AQ118">
        <v>5.8</v>
      </c>
      <c r="AR118">
        <v>0.90876994577846615</v>
      </c>
      <c r="AS118">
        <v>47.5</v>
      </c>
      <c r="AT118">
        <v>91.4</v>
      </c>
      <c r="AU118">
        <v>0.32190000000000002</v>
      </c>
      <c r="AV118">
        <v>4.0300000000000002E-2</v>
      </c>
      <c r="AW118">
        <v>13.88</v>
      </c>
      <c r="AX118">
        <v>12.91</v>
      </c>
      <c r="AY118">
        <v>13.87</v>
      </c>
      <c r="AZ118">
        <v>0.96</v>
      </c>
      <c r="BA118">
        <v>1.256</v>
      </c>
      <c r="BB118">
        <v>1.998</v>
      </c>
      <c r="BC118">
        <v>7.1760000000000002</v>
      </c>
      <c r="BD118">
        <v>2.7387699457784662</v>
      </c>
      <c r="BE118">
        <v>29.62</v>
      </c>
      <c r="BF118">
        <v>5.6</v>
      </c>
      <c r="BG118">
        <v>7.2</v>
      </c>
      <c r="BH118" s="1">
        <v>44676</v>
      </c>
    </row>
    <row r="119" spans="1:60" x14ac:dyDescent="0.25">
      <c r="A119" s="1">
        <v>44677</v>
      </c>
      <c r="B119" t="s">
        <v>65</v>
      </c>
      <c r="C119">
        <v>0</v>
      </c>
      <c r="D119">
        <v>7.22</v>
      </c>
      <c r="E119">
        <v>5.45</v>
      </c>
      <c r="F119">
        <v>5.41</v>
      </c>
      <c r="G119">
        <v>5.33</v>
      </c>
      <c r="H119">
        <v>5.44</v>
      </c>
      <c r="I119">
        <v>7.49</v>
      </c>
      <c r="J119">
        <v>7.28</v>
      </c>
      <c r="K119">
        <v>1.59</v>
      </c>
      <c r="L119">
        <v>1.71</v>
      </c>
      <c r="M119">
        <v>1.75</v>
      </c>
      <c r="N119">
        <v>1.77</v>
      </c>
      <c r="O119">
        <v>71</v>
      </c>
      <c r="P119">
        <v>64</v>
      </c>
      <c r="Q119">
        <v>25</v>
      </c>
      <c r="R119">
        <v>2</v>
      </c>
      <c r="S119">
        <v>0</v>
      </c>
      <c r="T119">
        <v>0</v>
      </c>
      <c r="U119">
        <v>0.45300000000000001</v>
      </c>
      <c r="V119">
        <v>0.34499999999999997</v>
      </c>
      <c r="W119">
        <v>1.48</v>
      </c>
      <c r="X119">
        <v>0.156</v>
      </c>
      <c r="Y119">
        <v>0.17100000000000001</v>
      </c>
      <c r="Z119">
        <v>0.14799999999999999</v>
      </c>
      <c r="AA119">
        <v>4.9000000000000004</v>
      </c>
      <c r="AB119">
        <v>16</v>
      </c>
      <c r="AC119">
        <v>15.1</v>
      </c>
      <c r="AD119">
        <v>13.5</v>
      </c>
      <c r="AE119">
        <v>22.2</v>
      </c>
      <c r="AF119">
        <v>7.6</v>
      </c>
      <c r="AG119">
        <v>25.9</v>
      </c>
      <c r="AH119">
        <v>20.6</v>
      </c>
      <c r="AI119">
        <v>19.100000000000001</v>
      </c>
      <c r="AJ119">
        <v>30.7</v>
      </c>
      <c r="AK119">
        <v>2.91</v>
      </c>
      <c r="AL119">
        <v>3.04</v>
      </c>
      <c r="AM119">
        <v>2.9</v>
      </c>
      <c r="AN119">
        <v>5.9</v>
      </c>
      <c r="AO119">
        <v>0.14799999999999999</v>
      </c>
      <c r="AP119">
        <v>9.6999999999999993</v>
      </c>
      <c r="AQ119">
        <v>6.7</v>
      </c>
      <c r="AR119">
        <v>0.9626575342465753</v>
      </c>
      <c r="AS119">
        <v>47.7</v>
      </c>
      <c r="AT119">
        <v>89.9</v>
      </c>
      <c r="AU119">
        <v>0.32169999999999999</v>
      </c>
      <c r="AV119">
        <v>4.4900000000000002E-2</v>
      </c>
      <c r="AW119">
        <v>14.04</v>
      </c>
      <c r="AX119">
        <v>13.14</v>
      </c>
      <c r="AY119">
        <v>14.12</v>
      </c>
      <c r="AZ119">
        <v>0.98</v>
      </c>
      <c r="BA119">
        <v>1.2410000000000001</v>
      </c>
      <c r="BB119">
        <v>1.9950000000000001</v>
      </c>
      <c r="BC119">
        <v>7.3419999999999996</v>
      </c>
      <c r="BD119">
        <v>2.7426575342465753</v>
      </c>
      <c r="BE119">
        <v>29.55</v>
      </c>
      <c r="BF119">
        <v>4.7</v>
      </c>
      <c r="BG119">
        <v>7.2</v>
      </c>
      <c r="BH119" s="1">
        <v>44677</v>
      </c>
    </row>
    <row r="120" spans="1:60" x14ac:dyDescent="0.25">
      <c r="A120" s="1">
        <v>44678</v>
      </c>
      <c r="B120" t="s">
        <v>65</v>
      </c>
      <c r="C120">
        <v>0</v>
      </c>
      <c r="D120">
        <v>5.88</v>
      </c>
      <c r="E120">
        <v>5.07</v>
      </c>
      <c r="F120">
        <v>5.21</v>
      </c>
      <c r="G120">
        <v>5.1100000000000003</v>
      </c>
      <c r="H120">
        <v>5.22</v>
      </c>
      <c r="I120">
        <v>7.4</v>
      </c>
      <c r="J120">
        <v>7.07</v>
      </c>
      <c r="K120">
        <v>1.39</v>
      </c>
      <c r="L120">
        <v>1.51</v>
      </c>
      <c r="M120">
        <v>1.81</v>
      </c>
      <c r="N120">
        <v>1.66</v>
      </c>
      <c r="O120">
        <v>67</v>
      </c>
      <c r="P120">
        <v>56</v>
      </c>
      <c r="Q120">
        <v>28</v>
      </c>
      <c r="R120">
        <v>4</v>
      </c>
      <c r="S120">
        <v>7</v>
      </c>
      <c r="T120">
        <v>0</v>
      </c>
      <c r="U120">
        <v>0.40300000000000002</v>
      </c>
      <c r="V120">
        <v>0.33900000000000002</v>
      </c>
      <c r="W120">
        <v>1.52</v>
      </c>
      <c r="X120">
        <v>0.14199999999999999</v>
      </c>
      <c r="Y120">
        <v>0.78200000000000003</v>
      </c>
      <c r="Z120">
        <v>0.60499999999999998</v>
      </c>
      <c r="AA120">
        <v>5.9</v>
      </c>
      <c r="AB120">
        <v>23.8</v>
      </c>
      <c r="AC120">
        <v>20.6</v>
      </c>
      <c r="AD120">
        <v>19.8</v>
      </c>
      <c r="AE120">
        <v>30.4</v>
      </c>
      <c r="AF120">
        <v>11.8</v>
      </c>
      <c r="AG120">
        <v>47.6</v>
      </c>
      <c r="AH120">
        <v>41.2</v>
      </c>
      <c r="AI120">
        <v>39.6</v>
      </c>
      <c r="AJ120">
        <v>60.8</v>
      </c>
      <c r="AK120">
        <v>3.02</v>
      </c>
      <c r="AL120">
        <v>3.01</v>
      </c>
      <c r="AM120">
        <v>3</v>
      </c>
      <c r="AN120">
        <v>5.9</v>
      </c>
      <c r="AO120">
        <v>0.20799999999999999</v>
      </c>
      <c r="AP120">
        <v>4.9000000000000004</v>
      </c>
      <c r="AQ120">
        <v>4.9000000000000004</v>
      </c>
      <c r="AR120">
        <v>0.52800000000000002</v>
      </c>
      <c r="AS120">
        <v>50.6</v>
      </c>
      <c r="AT120">
        <v>92</v>
      </c>
      <c r="AU120">
        <v>0.29570000000000002</v>
      </c>
      <c r="AV120">
        <v>3.5799999999999998E-2</v>
      </c>
      <c r="AW120">
        <v>14.47</v>
      </c>
      <c r="AX120">
        <v>13.62</v>
      </c>
      <c r="AY120">
        <v>14.57</v>
      </c>
      <c r="AZ120">
        <v>0.95</v>
      </c>
      <c r="BA120">
        <v>1.266</v>
      </c>
      <c r="BB120">
        <v>1.976</v>
      </c>
      <c r="BC120">
        <v>7.7210000000000001</v>
      </c>
      <c r="BD120">
        <v>2.278</v>
      </c>
      <c r="BE120">
        <v>29.21</v>
      </c>
      <c r="BF120">
        <v>4.2</v>
      </c>
      <c r="BG120">
        <v>7.2</v>
      </c>
      <c r="BH120" s="1">
        <v>44678</v>
      </c>
    </row>
    <row r="121" spans="1:60" x14ac:dyDescent="0.25">
      <c r="A121" s="1">
        <v>44679</v>
      </c>
      <c r="B121" t="s">
        <v>65</v>
      </c>
      <c r="C121">
        <v>0</v>
      </c>
      <c r="D121">
        <v>5.77</v>
      </c>
      <c r="E121">
        <v>5.09</v>
      </c>
      <c r="F121">
        <v>5.21</v>
      </c>
      <c r="G121">
        <v>5.05</v>
      </c>
      <c r="H121">
        <v>5.13</v>
      </c>
      <c r="I121">
        <v>7.12</v>
      </c>
      <c r="J121">
        <v>6.8</v>
      </c>
      <c r="K121">
        <v>1.38</v>
      </c>
      <c r="L121">
        <v>1.59</v>
      </c>
      <c r="M121">
        <v>1.86</v>
      </c>
      <c r="N121">
        <v>1.77</v>
      </c>
      <c r="O121">
        <v>67</v>
      </c>
      <c r="P121">
        <v>58</v>
      </c>
      <c r="Q121">
        <v>29</v>
      </c>
      <c r="R121">
        <v>3</v>
      </c>
      <c r="S121">
        <v>2</v>
      </c>
      <c r="T121">
        <v>0</v>
      </c>
      <c r="U121">
        <v>0.40899999999999997</v>
      </c>
      <c r="V121">
        <v>0.34200000000000003</v>
      </c>
      <c r="W121">
        <v>1</v>
      </c>
      <c r="X121">
        <v>0.17399999999999999</v>
      </c>
      <c r="Y121">
        <v>0.41299999999999998</v>
      </c>
      <c r="Z121">
        <v>0.23599999999999999</v>
      </c>
      <c r="AA121">
        <v>4.5</v>
      </c>
      <c r="AB121">
        <v>14.9</v>
      </c>
      <c r="AC121">
        <v>14.3</v>
      </c>
      <c r="AD121">
        <v>14.4</v>
      </c>
      <c r="AE121">
        <v>21.4</v>
      </c>
      <c r="AF121">
        <v>7.2</v>
      </c>
      <c r="AG121">
        <v>25.5</v>
      </c>
      <c r="AH121">
        <v>20.3</v>
      </c>
      <c r="AI121">
        <v>20.6</v>
      </c>
      <c r="AJ121">
        <v>30.2</v>
      </c>
      <c r="AK121">
        <v>2.8499999999999996</v>
      </c>
      <c r="AL121">
        <v>3.19</v>
      </c>
      <c r="AM121">
        <v>3</v>
      </c>
      <c r="AN121">
        <v>6</v>
      </c>
      <c r="AO121">
        <v>7.8E-2</v>
      </c>
      <c r="AP121">
        <v>11.6</v>
      </c>
      <c r="AQ121">
        <v>7.2</v>
      </c>
      <c r="AR121">
        <v>1.0227841989758597</v>
      </c>
      <c r="AS121">
        <v>44.5</v>
      </c>
      <c r="AT121">
        <v>76.8</v>
      </c>
      <c r="AU121">
        <v>0.3513</v>
      </c>
      <c r="AV121">
        <v>0.11409999999999999</v>
      </c>
      <c r="AW121">
        <v>14.65</v>
      </c>
      <c r="AX121">
        <v>13.67</v>
      </c>
      <c r="AY121">
        <v>14.63</v>
      </c>
      <c r="AZ121">
        <v>0.96</v>
      </c>
      <c r="BA121">
        <v>1.2629999999999999</v>
      </c>
      <c r="BB121">
        <v>1.96</v>
      </c>
      <c r="BC121">
        <v>8.1829999999999998</v>
      </c>
      <c r="BD121">
        <v>2.7827841989758597</v>
      </c>
      <c r="BE121">
        <v>29.33</v>
      </c>
      <c r="BF121">
        <v>4.2</v>
      </c>
      <c r="BG121">
        <v>7.2</v>
      </c>
      <c r="BH121" s="1">
        <v>44679</v>
      </c>
    </row>
    <row r="122" spans="1:60" x14ac:dyDescent="0.25">
      <c r="A122" s="1">
        <v>44680</v>
      </c>
      <c r="B122" t="s">
        <v>65</v>
      </c>
      <c r="C122">
        <v>0</v>
      </c>
      <c r="D122">
        <v>5.89</v>
      </c>
      <c r="E122">
        <v>5.19</v>
      </c>
      <c r="F122">
        <v>5.04</v>
      </c>
      <c r="G122">
        <v>5.21</v>
      </c>
      <c r="H122">
        <v>5.24</v>
      </c>
      <c r="I122">
        <v>7.17</v>
      </c>
      <c r="J122">
        <v>7.25</v>
      </c>
      <c r="K122">
        <v>1.5</v>
      </c>
      <c r="L122">
        <v>1.62</v>
      </c>
      <c r="M122">
        <v>1.74</v>
      </c>
      <c r="N122">
        <v>1.71</v>
      </c>
      <c r="O122">
        <v>58</v>
      </c>
      <c r="P122">
        <v>50</v>
      </c>
      <c r="Q122">
        <v>24</v>
      </c>
      <c r="R122">
        <v>0</v>
      </c>
      <c r="S122">
        <v>0</v>
      </c>
      <c r="T122">
        <v>0</v>
      </c>
      <c r="U122">
        <v>0.39800000000000002</v>
      </c>
      <c r="V122">
        <v>0.39</v>
      </c>
      <c r="W122">
        <v>1.05</v>
      </c>
      <c r="X122">
        <v>0.11700000000000001</v>
      </c>
      <c r="Y122">
        <v>0.41699999999999998</v>
      </c>
      <c r="Z122">
        <v>0.32400000000000001</v>
      </c>
      <c r="AA122">
        <v>4.7</v>
      </c>
      <c r="AB122">
        <v>15.9</v>
      </c>
      <c r="AC122">
        <v>14.6</v>
      </c>
      <c r="AD122">
        <v>14.4</v>
      </c>
      <c r="AE122">
        <v>21.8</v>
      </c>
      <c r="AF122">
        <v>7.2</v>
      </c>
      <c r="AG122">
        <v>25.1</v>
      </c>
      <c r="AH122">
        <v>20.3</v>
      </c>
      <c r="AI122">
        <v>20</v>
      </c>
      <c r="AJ122">
        <v>30.1</v>
      </c>
      <c r="AK122">
        <v>2.84</v>
      </c>
      <c r="AL122">
        <v>3.23</v>
      </c>
      <c r="AM122">
        <v>3</v>
      </c>
      <c r="AN122">
        <v>5.9</v>
      </c>
      <c r="AO122">
        <v>4.2000000000000003E-2</v>
      </c>
      <c r="AP122">
        <v>10.1</v>
      </c>
      <c r="AQ122">
        <v>6.5</v>
      </c>
      <c r="AR122">
        <v>0.77439595375722559</v>
      </c>
      <c r="AS122">
        <v>60.7</v>
      </c>
      <c r="AT122">
        <v>92.2</v>
      </c>
      <c r="AU122">
        <v>0.2167</v>
      </c>
      <c r="AV122">
        <v>3.5000000000000003E-2</v>
      </c>
      <c r="AW122">
        <v>13.93</v>
      </c>
      <c r="AX122">
        <v>13.84</v>
      </c>
      <c r="AY122">
        <v>13.84</v>
      </c>
      <c r="AZ122">
        <v>0</v>
      </c>
      <c r="BA122">
        <v>1.2589999999999999</v>
      </c>
      <c r="BB122">
        <v>1.9690000000000001</v>
      </c>
      <c r="BC122">
        <v>8.0549999999999997</v>
      </c>
      <c r="BD122">
        <v>2.5343959537572256</v>
      </c>
      <c r="BE122">
        <v>29.2</v>
      </c>
      <c r="BF122">
        <v>4.5</v>
      </c>
      <c r="BG122">
        <v>7.2</v>
      </c>
      <c r="BH122" s="1">
        <v>44680</v>
      </c>
    </row>
    <row r="123" spans="1:60" x14ac:dyDescent="0.25">
      <c r="A123" s="1">
        <v>44681</v>
      </c>
      <c r="B123" t="s">
        <v>65</v>
      </c>
      <c r="C123">
        <v>0</v>
      </c>
      <c r="D123">
        <v>5.67</v>
      </c>
      <c r="E123">
        <v>4.99</v>
      </c>
      <c r="F123">
        <v>5.2</v>
      </c>
      <c r="G123">
        <v>4.9800000000000004</v>
      </c>
      <c r="H123">
        <v>5.19</v>
      </c>
      <c r="I123">
        <v>7.08</v>
      </c>
      <c r="J123">
        <v>7.55</v>
      </c>
      <c r="K123">
        <v>1.49</v>
      </c>
      <c r="L123">
        <v>1.61</v>
      </c>
      <c r="M123">
        <v>1.72</v>
      </c>
      <c r="N123">
        <v>1.69</v>
      </c>
      <c r="O123">
        <v>64</v>
      </c>
      <c r="P123">
        <v>55</v>
      </c>
      <c r="Q123">
        <v>22</v>
      </c>
      <c r="R123">
        <v>1</v>
      </c>
      <c r="S123">
        <v>0</v>
      </c>
      <c r="T123">
        <v>0</v>
      </c>
      <c r="U123">
        <v>0.46899999999999997</v>
      </c>
      <c r="V123">
        <v>0.35199999999999998</v>
      </c>
      <c r="W123">
        <v>0.96699999999999997</v>
      </c>
      <c r="X123">
        <v>0.123</v>
      </c>
      <c r="Y123">
        <v>0.40200000000000002</v>
      </c>
      <c r="Z123">
        <v>0.376</v>
      </c>
      <c r="AA123">
        <v>4.5999999999999996</v>
      </c>
      <c r="AB123">
        <v>17.899999999999999</v>
      </c>
      <c r="AC123">
        <v>14.9</v>
      </c>
      <c r="AD123">
        <v>15.2</v>
      </c>
      <c r="AE123">
        <v>23.8</v>
      </c>
      <c r="AF123">
        <v>7</v>
      </c>
      <c r="AG123">
        <v>29.2</v>
      </c>
      <c r="AH123">
        <v>20.3</v>
      </c>
      <c r="AI123">
        <v>20.9</v>
      </c>
      <c r="AJ123">
        <v>32.5</v>
      </c>
      <c r="AK123">
        <v>2.8200000000000003</v>
      </c>
      <c r="AL123">
        <v>3.19</v>
      </c>
      <c r="AM123">
        <v>3</v>
      </c>
      <c r="AN123">
        <v>6</v>
      </c>
      <c r="AO123">
        <v>0.02</v>
      </c>
      <c r="AP123">
        <v>9.6999999999999993</v>
      </c>
      <c r="AQ123">
        <v>6.2</v>
      </c>
      <c r="AR123">
        <v>1.0117621283255089</v>
      </c>
      <c r="AS123">
        <v>54.8</v>
      </c>
      <c r="AT123">
        <v>92.8</v>
      </c>
      <c r="AU123">
        <v>0.26050000000000001</v>
      </c>
      <c r="AV123">
        <v>3.2399999999999998E-2</v>
      </c>
      <c r="AW123">
        <v>13.78</v>
      </c>
      <c r="AX123">
        <v>12.78</v>
      </c>
      <c r="AY123">
        <v>13.76</v>
      </c>
      <c r="AZ123">
        <v>0.98</v>
      </c>
      <c r="BA123">
        <v>0</v>
      </c>
      <c r="BB123">
        <v>0</v>
      </c>
      <c r="BC123">
        <v>0</v>
      </c>
      <c r="BD123">
        <v>2.7417621283255089</v>
      </c>
      <c r="BE123">
        <v>29.08</v>
      </c>
      <c r="BF123">
        <v>4.5</v>
      </c>
      <c r="BG123">
        <v>7.2</v>
      </c>
      <c r="BH123" s="1">
        <v>44681</v>
      </c>
    </row>
    <row r="124" spans="1:60" x14ac:dyDescent="0.25">
      <c r="A124" s="1">
        <v>44682</v>
      </c>
      <c r="B124" t="s">
        <v>65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 t="s">
        <v>66</v>
      </c>
      <c r="AL124" t="s">
        <v>66</v>
      </c>
      <c r="AM124">
        <v>0</v>
      </c>
      <c r="AN124">
        <v>0</v>
      </c>
      <c r="AO124">
        <v>0</v>
      </c>
      <c r="AP124">
        <v>0</v>
      </c>
      <c r="AQ124">
        <v>0</v>
      </c>
      <c r="AR124" t="s">
        <v>66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 t="s">
        <v>66</v>
      </c>
      <c r="BE124">
        <v>0</v>
      </c>
      <c r="BF124">
        <v>0</v>
      </c>
      <c r="BG124">
        <v>0</v>
      </c>
      <c r="BH124" s="1">
        <v>44682</v>
      </c>
    </row>
    <row r="125" spans="1:60" x14ac:dyDescent="0.25">
      <c r="A125" s="1">
        <v>44683</v>
      </c>
      <c r="B125" t="s">
        <v>65</v>
      </c>
      <c r="C125">
        <v>0</v>
      </c>
      <c r="D125">
        <v>5.86</v>
      </c>
      <c r="E125">
        <v>5.27</v>
      </c>
      <c r="F125">
        <v>5.57</v>
      </c>
      <c r="G125">
        <v>5.34</v>
      </c>
      <c r="H125">
        <v>5.28</v>
      </c>
      <c r="I125">
        <v>7.91</v>
      </c>
      <c r="J125">
        <v>8.02</v>
      </c>
      <c r="K125">
        <v>1.42</v>
      </c>
      <c r="L125">
        <v>1.6</v>
      </c>
      <c r="M125">
        <v>1.81</v>
      </c>
      <c r="N125">
        <v>1.6</v>
      </c>
      <c r="O125">
        <v>56</v>
      </c>
      <c r="P125">
        <v>45</v>
      </c>
      <c r="Q125">
        <v>15</v>
      </c>
      <c r="R125">
        <v>11</v>
      </c>
      <c r="S125">
        <v>10</v>
      </c>
      <c r="T125">
        <v>0</v>
      </c>
      <c r="U125">
        <v>0.44500000000000001</v>
      </c>
      <c r="V125">
        <v>0.36499999999999999</v>
      </c>
      <c r="W125">
        <v>1.23</v>
      </c>
      <c r="X125">
        <v>0.185</v>
      </c>
      <c r="Y125">
        <v>0.75</v>
      </c>
      <c r="Z125">
        <v>0.82399999999999995</v>
      </c>
      <c r="AA125">
        <v>4.9000000000000004</v>
      </c>
      <c r="AB125">
        <v>15.3</v>
      </c>
      <c r="AC125">
        <v>14.7</v>
      </c>
      <c r="AD125">
        <v>15.3</v>
      </c>
      <c r="AE125">
        <v>24</v>
      </c>
      <c r="AF125">
        <v>7.5</v>
      </c>
      <c r="AG125">
        <v>25.6</v>
      </c>
      <c r="AH125">
        <v>20.3</v>
      </c>
      <c r="AI125">
        <v>20.9</v>
      </c>
      <c r="AJ125">
        <v>33</v>
      </c>
      <c r="AK125">
        <v>3.01</v>
      </c>
      <c r="AL125">
        <v>3.3200000000000003</v>
      </c>
      <c r="AM125">
        <v>3.1</v>
      </c>
      <c r="AN125">
        <v>6</v>
      </c>
      <c r="AO125">
        <v>0.17100000000000001</v>
      </c>
      <c r="AP125">
        <v>9.6</v>
      </c>
      <c r="AQ125">
        <v>6.4</v>
      </c>
      <c r="AR125">
        <v>1.016139231327049</v>
      </c>
      <c r="AS125">
        <v>60.5</v>
      </c>
      <c r="AT125">
        <v>95.2</v>
      </c>
      <c r="AU125">
        <v>0.21779999999999999</v>
      </c>
      <c r="AV125">
        <v>2.12E-2</v>
      </c>
      <c r="AW125">
        <v>14.66</v>
      </c>
      <c r="AX125">
        <v>13.79</v>
      </c>
      <c r="AY125">
        <v>14.75</v>
      </c>
      <c r="AZ125">
        <v>0.96</v>
      </c>
      <c r="BA125">
        <v>1.2090000000000001</v>
      </c>
      <c r="BB125">
        <v>1.9550000000000001</v>
      </c>
      <c r="BC125">
        <v>7.9219999999999997</v>
      </c>
      <c r="BD125">
        <v>2.6861392313270489</v>
      </c>
      <c r="BE125">
        <v>29.05</v>
      </c>
      <c r="BF125">
        <v>4.3</v>
      </c>
      <c r="BG125">
        <v>7.3</v>
      </c>
      <c r="BH125" s="1">
        <v>44683</v>
      </c>
    </row>
    <row r="126" spans="1:60" x14ac:dyDescent="0.25">
      <c r="A126" s="1">
        <v>44684</v>
      </c>
      <c r="B126" t="s">
        <v>65</v>
      </c>
      <c r="C126">
        <v>0</v>
      </c>
      <c r="D126">
        <v>5.92</v>
      </c>
      <c r="E126">
        <v>5.31</v>
      </c>
      <c r="F126">
        <v>5.27</v>
      </c>
      <c r="G126">
        <v>5.38</v>
      </c>
      <c r="H126">
        <v>5.4</v>
      </c>
      <c r="I126">
        <v>7.7</v>
      </c>
      <c r="J126">
        <v>7.4</v>
      </c>
      <c r="K126">
        <v>1.46</v>
      </c>
      <c r="L126">
        <v>1.58</v>
      </c>
      <c r="M126">
        <v>1.76</v>
      </c>
      <c r="N126">
        <v>1.62</v>
      </c>
      <c r="O126">
        <v>55</v>
      </c>
      <c r="P126">
        <v>44</v>
      </c>
      <c r="Q126">
        <v>10</v>
      </c>
      <c r="R126">
        <v>1</v>
      </c>
      <c r="S126">
        <v>6</v>
      </c>
      <c r="T126">
        <v>0</v>
      </c>
      <c r="U126">
        <v>0.45400000000000001</v>
      </c>
      <c r="V126">
        <v>0.42399999999999999</v>
      </c>
      <c r="W126">
        <v>0.80500000000000005</v>
      </c>
      <c r="X126">
        <v>0.45100000000000001</v>
      </c>
      <c r="Y126">
        <v>1.87</v>
      </c>
      <c r="Z126">
        <v>1.512</v>
      </c>
      <c r="AA126">
        <v>4.8</v>
      </c>
      <c r="AB126">
        <v>15.5</v>
      </c>
      <c r="AC126">
        <v>15.4</v>
      </c>
      <c r="AD126">
        <v>15.3</v>
      </c>
      <c r="AE126">
        <v>22.5</v>
      </c>
      <c r="AF126">
        <v>7.9</v>
      </c>
      <c r="AG126">
        <v>26.9</v>
      </c>
      <c r="AH126">
        <v>21.1</v>
      </c>
      <c r="AI126">
        <v>21.1</v>
      </c>
      <c r="AJ126">
        <v>31</v>
      </c>
      <c r="AK126">
        <v>2.9400000000000004</v>
      </c>
      <c r="AL126">
        <v>3.15</v>
      </c>
      <c r="AM126">
        <v>2.9</v>
      </c>
      <c r="AN126">
        <v>5.8</v>
      </c>
      <c r="AO126">
        <v>0.14899999999999999</v>
      </c>
      <c r="AP126">
        <v>12.5</v>
      </c>
      <c r="AQ126">
        <v>6.4</v>
      </c>
      <c r="AR126">
        <v>0.84983191070256092</v>
      </c>
      <c r="AS126">
        <v>57</v>
      </c>
      <c r="AT126">
        <v>93.8</v>
      </c>
      <c r="AU126">
        <v>0.24410000000000001</v>
      </c>
      <c r="AV126">
        <v>2.7699999999999999E-2</v>
      </c>
      <c r="AW126">
        <v>15.23</v>
      </c>
      <c r="AX126">
        <v>15.23</v>
      </c>
      <c r="AY126">
        <v>15.23</v>
      </c>
      <c r="AZ126">
        <v>0</v>
      </c>
      <c r="BA126">
        <v>1.069</v>
      </c>
      <c r="BB126">
        <v>1.9279999999999999</v>
      </c>
      <c r="BC126">
        <v>8.43</v>
      </c>
      <c r="BD126">
        <v>2.4998319107025608</v>
      </c>
      <c r="BE126">
        <v>29.2</v>
      </c>
      <c r="BF126">
        <v>4.4000000000000004</v>
      </c>
      <c r="BG126">
        <v>7</v>
      </c>
      <c r="BH126" s="1">
        <v>44684</v>
      </c>
    </row>
    <row r="127" spans="1:60" x14ac:dyDescent="0.25">
      <c r="A127" s="1">
        <v>44685</v>
      </c>
      <c r="B127" t="s">
        <v>65</v>
      </c>
      <c r="C127">
        <v>0</v>
      </c>
      <c r="D127">
        <v>6.25</v>
      </c>
      <c r="E127">
        <v>5.18</v>
      </c>
      <c r="F127">
        <v>5.16</v>
      </c>
      <c r="G127">
        <v>5.31</v>
      </c>
      <c r="H127">
        <v>5.32</v>
      </c>
      <c r="I127">
        <v>7.22</v>
      </c>
      <c r="J127">
        <v>7.25</v>
      </c>
      <c r="K127">
        <v>1.35</v>
      </c>
      <c r="L127">
        <v>1.47</v>
      </c>
      <c r="M127">
        <v>1.65</v>
      </c>
      <c r="N127">
        <v>1.63</v>
      </c>
      <c r="O127">
        <v>52</v>
      </c>
      <c r="P127">
        <v>41</v>
      </c>
      <c r="Q127">
        <v>9</v>
      </c>
      <c r="R127">
        <v>1</v>
      </c>
      <c r="S127">
        <v>0</v>
      </c>
      <c r="T127">
        <v>0</v>
      </c>
      <c r="U127">
        <v>0.45600000000000002</v>
      </c>
      <c r="V127">
        <v>0.377</v>
      </c>
      <c r="W127">
        <v>0.65100000000000002</v>
      </c>
      <c r="X127">
        <v>0.17699999999999999</v>
      </c>
      <c r="Y127">
        <v>0.24199999999999999</v>
      </c>
      <c r="Z127">
        <v>0.193</v>
      </c>
      <c r="AA127">
        <v>5.2</v>
      </c>
      <c r="AB127">
        <v>15.6</v>
      </c>
      <c r="AC127">
        <v>14.7</v>
      </c>
      <c r="AD127">
        <v>14.5</v>
      </c>
      <c r="AE127">
        <v>20.9</v>
      </c>
      <c r="AF127">
        <v>8.4</v>
      </c>
      <c r="AG127">
        <v>26.7</v>
      </c>
      <c r="AH127">
        <v>20.5</v>
      </c>
      <c r="AI127">
        <v>20.3</v>
      </c>
      <c r="AJ127">
        <v>29.1</v>
      </c>
      <c r="AK127">
        <v>2.99</v>
      </c>
      <c r="AL127">
        <v>3.2199999999999998</v>
      </c>
      <c r="AM127">
        <v>3</v>
      </c>
      <c r="AN127">
        <v>5.9</v>
      </c>
      <c r="AO127">
        <v>8.9999999999999993E-3</v>
      </c>
      <c r="AP127">
        <v>12</v>
      </c>
      <c r="AQ127">
        <v>7.1</v>
      </c>
      <c r="AR127">
        <v>0.92374828375286078</v>
      </c>
      <c r="AS127">
        <v>58</v>
      </c>
      <c r="AT127">
        <v>92.8</v>
      </c>
      <c r="AU127">
        <v>0.2364</v>
      </c>
      <c r="AV127">
        <v>3.2099999999999997E-2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 t="s">
        <v>66</v>
      </c>
      <c r="BE127">
        <v>29.12</v>
      </c>
      <c r="BF127">
        <v>4.2</v>
      </c>
      <c r="BG127">
        <v>7</v>
      </c>
      <c r="BH127" s="1">
        <v>44685</v>
      </c>
    </row>
    <row r="128" spans="1:60" x14ac:dyDescent="0.25">
      <c r="A128" s="1">
        <v>44686</v>
      </c>
      <c r="B128" t="s">
        <v>65</v>
      </c>
      <c r="C128">
        <v>0</v>
      </c>
      <c r="D128">
        <v>6.09</v>
      </c>
      <c r="E128">
        <v>5.07</v>
      </c>
      <c r="F128">
        <v>5.04</v>
      </c>
      <c r="G128">
        <v>5.24</v>
      </c>
      <c r="H128">
        <v>5.26</v>
      </c>
      <c r="I128">
        <v>7.19</v>
      </c>
      <c r="J128">
        <v>6.69</v>
      </c>
      <c r="K128">
        <v>1.42</v>
      </c>
      <c r="L128">
        <v>1.61</v>
      </c>
      <c r="M128">
        <v>1.59</v>
      </c>
      <c r="N128">
        <v>1.51</v>
      </c>
      <c r="O128">
        <v>61</v>
      </c>
      <c r="P128">
        <v>54</v>
      </c>
      <c r="Q128">
        <v>19</v>
      </c>
      <c r="R128">
        <v>1</v>
      </c>
      <c r="S128">
        <v>1</v>
      </c>
      <c r="T128">
        <v>0</v>
      </c>
      <c r="U128">
        <v>0.39900000000000002</v>
      </c>
      <c r="V128">
        <v>0.41699999999999998</v>
      </c>
      <c r="W128">
        <v>0.89900000000000002</v>
      </c>
      <c r="X128">
        <v>0.17399999999999999</v>
      </c>
      <c r="Y128">
        <v>0.314</v>
      </c>
      <c r="Z128">
        <v>0.216</v>
      </c>
      <c r="AA128">
        <v>5.0999999999999996</v>
      </c>
      <c r="AB128">
        <v>15.4</v>
      </c>
      <c r="AC128">
        <v>14.8</v>
      </c>
      <c r="AD128">
        <v>14.6</v>
      </c>
      <c r="AE128">
        <v>21.1</v>
      </c>
      <c r="AF128">
        <v>8.1999999999999993</v>
      </c>
      <c r="AG128">
        <v>26.3</v>
      </c>
      <c r="AH128">
        <v>20.7</v>
      </c>
      <c r="AI128">
        <v>20.399999999999999</v>
      </c>
      <c r="AJ128">
        <v>29.4</v>
      </c>
      <c r="AK128">
        <v>3</v>
      </c>
      <c r="AL128">
        <v>3.13</v>
      </c>
      <c r="AM128">
        <v>2.9</v>
      </c>
      <c r="AN128">
        <v>5.8</v>
      </c>
      <c r="AO128">
        <v>6.7000000000000004E-2</v>
      </c>
      <c r="AP128">
        <v>12.3</v>
      </c>
      <c r="AQ128">
        <v>7.2</v>
      </c>
      <c r="AR128">
        <v>1.0045663474692206</v>
      </c>
      <c r="AS128">
        <v>58.2</v>
      </c>
      <c r="AT128">
        <v>91.4</v>
      </c>
      <c r="AU128">
        <v>0.2351</v>
      </c>
      <c r="AV128">
        <v>4.0300000000000002E-2</v>
      </c>
      <c r="AW128">
        <v>13.34</v>
      </c>
      <c r="AX128">
        <v>13.11</v>
      </c>
      <c r="AY128">
        <v>13.34</v>
      </c>
      <c r="AZ128">
        <v>0.13</v>
      </c>
      <c r="BA128">
        <v>3.2919999999999998</v>
      </c>
      <c r="BB128">
        <v>1.4219999999999999</v>
      </c>
      <c r="BC128">
        <v>13.585000000000001</v>
      </c>
      <c r="BD128">
        <v>2.5837482837528607</v>
      </c>
      <c r="BE128">
        <v>29.19</v>
      </c>
      <c r="BF128">
        <v>4.2</v>
      </c>
      <c r="BG128">
        <v>7</v>
      </c>
      <c r="BH128" s="1">
        <v>44686</v>
      </c>
    </row>
    <row r="129" spans="1:60" x14ac:dyDescent="0.25">
      <c r="A129" s="1">
        <v>44687</v>
      </c>
      <c r="B129" t="s">
        <v>65</v>
      </c>
      <c r="C129">
        <v>0</v>
      </c>
      <c r="D129">
        <v>6.03</v>
      </c>
      <c r="E129">
        <v>5.05</v>
      </c>
      <c r="F129">
        <v>5.09</v>
      </c>
      <c r="G129">
        <v>4.9800000000000004</v>
      </c>
      <c r="H129">
        <v>5.12</v>
      </c>
      <c r="I129">
        <v>7.11</v>
      </c>
      <c r="J129">
        <v>7.31</v>
      </c>
      <c r="K129">
        <v>1.42</v>
      </c>
      <c r="L129">
        <v>1.58</v>
      </c>
      <c r="M129">
        <v>1.83</v>
      </c>
      <c r="N129">
        <v>1.7</v>
      </c>
      <c r="O129">
        <v>60</v>
      </c>
      <c r="P129">
        <v>52</v>
      </c>
      <c r="Q129">
        <v>18</v>
      </c>
      <c r="R129">
        <v>0</v>
      </c>
      <c r="S129">
        <v>0</v>
      </c>
      <c r="T129">
        <v>0</v>
      </c>
      <c r="U129">
        <v>0.39200000000000002</v>
      </c>
      <c r="V129">
        <v>0.38600000000000001</v>
      </c>
      <c r="W129">
        <v>0.871</v>
      </c>
      <c r="X129">
        <v>0.14199999999999999</v>
      </c>
      <c r="Y129">
        <v>0.246</v>
      </c>
      <c r="Z129">
        <v>0.251</v>
      </c>
      <c r="AA129">
        <v>5.4</v>
      </c>
      <c r="AB129">
        <v>16.3</v>
      </c>
      <c r="AC129">
        <v>14.6</v>
      </c>
      <c r="AD129">
        <v>14.1</v>
      </c>
      <c r="AE129">
        <v>23.7</v>
      </c>
      <c r="AF129">
        <v>7.9</v>
      </c>
      <c r="AG129">
        <v>27.9</v>
      </c>
      <c r="AH129">
        <v>20.2</v>
      </c>
      <c r="AI129">
        <v>20.100000000000001</v>
      </c>
      <c r="AJ129">
        <v>28.6</v>
      </c>
      <c r="AK129">
        <v>2.9699999999999998</v>
      </c>
      <c r="AL129">
        <v>3.11</v>
      </c>
      <c r="AM129">
        <v>3</v>
      </c>
      <c r="AN129">
        <v>6</v>
      </c>
      <c r="AO129">
        <v>7.6999999999999999E-2</v>
      </c>
      <c r="AP129">
        <v>10.4</v>
      </c>
      <c r="AQ129">
        <v>7.8</v>
      </c>
      <c r="AR129">
        <v>1.1544240766073874</v>
      </c>
      <c r="AS129">
        <v>58.4</v>
      </c>
      <c r="AT129">
        <v>91.6</v>
      </c>
      <c r="AU129">
        <v>0.2349</v>
      </c>
      <c r="AV129">
        <v>4.0099999999999997E-2</v>
      </c>
      <c r="AW129">
        <v>15.54</v>
      </c>
      <c r="AX129">
        <v>14.62</v>
      </c>
      <c r="AY129">
        <v>15.57</v>
      </c>
      <c r="AZ129">
        <v>0.95</v>
      </c>
      <c r="BA129">
        <v>1.2649999999999999</v>
      </c>
      <c r="BB129">
        <v>1.8049999999999999</v>
      </c>
      <c r="BC129">
        <v>7.6479999999999997</v>
      </c>
      <c r="BD129">
        <v>2.6345663474692205</v>
      </c>
      <c r="BE129">
        <v>29.46</v>
      </c>
      <c r="BF129">
        <v>4.2</v>
      </c>
      <c r="BG129">
        <v>6.4</v>
      </c>
      <c r="BH129" s="1">
        <v>44687</v>
      </c>
    </row>
    <row r="130" spans="1:60" x14ac:dyDescent="0.25">
      <c r="A130" s="1">
        <v>44688</v>
      </c>
      <c r="B130" t="s">
        <v>65</v>
      </c>
      <c r="C130">
        <v>0</v>
      </c>
      <c r="D130">
        <v>5.98</v>
      </c>
      <c r="E130">
        <v>5.07</v>
      </c>
      <c r="F130">
        <v>5.13</v>
      </c>
      <c r="G130">
        <v>5.01</v>
      </c>
      <c r="H130">
        <v>5.03</v>
      </c>
      <c r="I130">
        <v>7.01</v>
      </c>
      <c r="J130">
        <v>7.67</v>
      </c>
      <c r="K130">
        <v>1.44</v>
      </c>
      <c r="L130">
        <v>1.6</v>
      </c>
      <c r="M130">
        <v>1.79</v>
      </c>
      <c r="N130">
        <v>1.66</v>
      </c>
      <c r="O130">
        <v>61</v>
      </c>
      <c r="P130">
        <v>54</v>
      </c>
      <c r="Q130">
        <v>20</v>
      </c>
      <c r="R130">
        <v>1</v>
      </c>
      <c r="S130">
        <v>1</v>
      </c>
      <c r="T130">
        <v>0</v>
      </c>
      <c r="U130">
        <v>0.42699999999999999</v>
      </c>
      <c r="V130">
        <v>0.40600000000000003</v>
      </c>
      <c r="W130">
        <v>1.01</v>
      </c>
      <c r="X130">
        <v>0.16800000000000001</v>
      </c>
      <c r="Y130">
        <v>0.246</v>
      </c>
      <c r="Z130">
        <v>0.23699999999999999</v>
      </c>
      <c r="AA130">
        <v>5.7</v>
      </c>
      <c r="AB130">
        <v>17.2</v>
      </c>
      <c r="AC130">
        <v>14.3</v>
      </c>
      <c r="AD130">
        <v>14</v>
      </c>
      <c r="AE130">
        <v>24.1</v>
      </c>
      <c r="AF130">
        <v>8.1</v>
      </c>
      <c r="AG130">
        <v>28.4</v>
      </c>
      <c r="AH130">
        <v>21.1</v>
      </c>
      <c r="AI130">
        <v>20</v>
      </c>
      <c r="AJ130">
        <v>29.5</v>
      </c>
      <c r="AK130">
        <v>3</v>
      </c>
      <c r="AL130">
        <v>3.09</v>
      </c>
      <c r="AM130">
        <v>2.9</v>
      </c>
      <c r="AN130">
        <v>5.9</v>
      </c>
      <c r="AO130">
        <v>8.5999999999999993E-2</v>
      </c>
      <c r="AP130">
        <v>10.199999999999999</v>
      </c>
      <c r="AQ130">
        <v>7.1</v>
      </c>
      <c r="AR130">
        <v>0.85555274794693581</v>
      </c>
      <c r="AS130">
        <v>58.1</v>
      </c>
      <c r="AT130">
        <v>91.3</v>
      </c>
      <c r="AU130">
        <v>0.2351</v>
      </c>
      <c r="AV130">
        <v>4.0500000000000001E-2</v>
      </c>
      <c r="AW130">
        <v>16.64</v>
      </c>
      <c r="AX130">
        <v>14.62</v>
      </c>
      <c r="AY130">
        <v>15.57</v>
      </c>
      <c r="AZ130">
        <v>0.95</v>
      </c>
      <c r="BA130">
        <v>0</v>
      </c>
      <c r="BB130">
        <v>0</v>
      </c>
      <c r="BC130">
        <v>0</v>
      </c>
      <c r="BD130">
        <v>2.8544240766073874</v>
      </c>
      <c r="BE130">
        <v>29.09</v>
      </c>
      <c r="BF130">
        <v>4.3</v>
      </c>
      <c r="BG130">
        <v>6.7</v>
      </c>
      <c r="BH130" s="1">
        <v>44688</v>
      </c>
    </row>
    <row r="131" spans="1:60" x14ac:dyDescent="0.25">
      <c r="A131" s="1">
        <v>44689</v>
      </c>
      <c r="B131" t="s">
        <v>65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 t="s">
        <v>66</v>
      </c>
      <c r="AL131" t="s">
        <v>66</v>
      </c>
      <c r="AM131">
        <v>0</v>
      </c>
      <c r="AN131">
        <v>0</v>
      </c>
      <c r="AO131">
        <v>0</v>
      </c>
      <c r="AP131">
        <v>0</v>
      </c>
      <c r="AQ131">
        <v>0</v>
      </c>
      <c r="AS131">
        <v>0</v>
      </c>
      <c r="AT131">
        <v>0</v>
      </c>
      <c r="AU131">
        <v>0</v>
      </c>
      <c r="AV131">
        <v>0</v>
      </c>
      <c r="AW131">
        <v>16.75</v>
      </c>
      <c r="AX131">
        <v>15.83</v>
      </c>
      <c r="AY131">
        <v>16.78</v>
      </c>
      <c r="AZ131">
        <v>0.95</v>
      </c>
      <c r="BA131">
        <v>1.1120000000000001</v>
      </c>
      <c r="BB131">
        <v>1.94</v>
      </c>
      <c r="BC131">
        <v>7.6340000000000003</v>
      </c>
      <c r="BD131">
        <v>2.6055527479469358</v>
      </c>
      <c r="BE131">
        <v>0</v>
      </c>
      <c r="BF131">
        <v>5.0999999999999996</v>
      </c>
      <c r="BG131">
        <v>6.8</v>
      </c>
      <c r="BH131" s="1">
        <v>44689</v>
      </c>
    </row>
    <row r="132" spans="1:60" x14ac:dyDescent="0.25">
      <c r="A132" s="1">
        <v>44690</v>
      </c>
      <c r="B132" t="s">
        <v>65</v>
      </c>
      <c r="C132">
        <v>0</v>
      </c>
      <c r="D132">
        <v>5.92</v>
      </c>
      <c r="E132">
        <v>5.68</v>
      </c>
      <c r="F132">
        <v>4.9000000000000004</v>
      </c>
      <c r="G132">
        <v>5.4</v>
      </c>
      <c r="H132">
        <v>5.42</v>
      </c>
      <c r="I132">
        <v>8.0299999999999994</v>
      </c>
      <c r="J132">
        <v>7.53</v>
      </c>
      <c r="K132">
        <v>1.35</v>
      </c>
      <c r="L132">
        <v>1.49</v>
      </c>
      <c r="M132">
        <v>1.68</v>
      </c>
      <c r="N132">
        <v>1.77</v>
      </c>
      <c r="O132">
        <v>59</v>
      </c>
      <c r="P132">
        <v>52</v>
      </c>
      <c r="Q132">
        <v>18</v>
      </c>
      <c r="R132">
        <v>1</v>
      </c>
      <c r="S132">
        <v>0</v>
      </c>
      <c r="T132">
        <v>0</v>
      </c>
      <c r="U132">
        <v>0.57299999999999995</v>
      </c>
      <c r="V132">
        <v>0.40699999999999997</v>
      </c>
      <c r="W132">
        <v>0.77300000000000002</v>
      </c>
      <c r="X132">
        <v>0.13400000000000001</v>
      </c>
      <c r="Y132">
        <v>0.23100000000000001</v>
      </c>
      <c r="Z132">
        <v>0.20399999999999999</v>
      </c>
      <c r="AA132">
        <v>5.0999999999999996</v>
      </c>
      <c r="AB132">
        <v>16.100000000000001</v>
      </c>
      <c r="AC132">
        <v>15.3</v>
      </c>
      <c r="AD132">
        <v>16</v>
      </c>
      <c r="AE132">
        <v>23.2</v>
      </c>
      <c r="AF132">
        <v>8.1999999999999993</v>
      </c>
      <c r="AG132">
        <v>27.8</v>
      </c>
      <c r="AH132">
        <v>22.7</v>
      </c>
      <c r="AI132">
        <v>23.6</v>
      </c>
      <c r="AJ132">
        <v>32.700000000000003</v>
      </c>
      <c r="AK132">
        <v>3.01</v>
      </c>
      <c r="AL132">
        <v>3.17</v>
      </c>
      <c r="AM132">
        <v>3</v>
      </c>
      <c r="AN132">
        <v>5.9</v>
      </c>
      <c r="AO132">
        <v>0.06</v>
      </c>
      <c r="AP132">
        <v>11.6</v>
      </c>
      <c r="AQ132">
        <v>7.3</v>
      </c>
      <c r="AR132">
        <v>0.88680794701986754</v>
      </c>
      <c r="AS132">
        <v>57.5</v>
      </c>
      <c r="AT132">
        <v>92.8</v>
      </c>
      <c r="AU132">
        <v>0.23980000000000001</v>
      </c>
      <c r="AV132">
        <v>3.2099999999999997E-2</v>
      </c>
      <c r="AW132">
        <v>17.420000000000002</v>
      </c>
      <c r="AX132">
        <v>16.61</v>
      </c>
      <c r="AY132">
        <v>17.59</v>
      </c>
      <c r="AZ132">
        <v>0.98</v>
      </c>
      <c r="BA132">
        <v>1.2849999999999999</v>
      </c>
      <c r="BB132">
        <v>1.9159999999999999</v>
      </c>
      <c r="BC132">
        <v>8.4190000000000005</v>
      </c>
      <c r="BD132">
        <v>2.6368079470198675</v>
      </c>
      <c r="BE132">
        <v>29.34</v>
      </c>
      <c r="BF132">
        <v>5.0999999999999996</v>
      </c>
      <c r="BG132">
        <v>6.8</v>
      </c>
      <c r="BH132" s="1">
        <v>44690</v>
      </c>
    </row>
    <row r="133" spans="1:60" x14ac:dyDescent="0.25">
      <c r="A133" s="1">
        <v>44691</v>
      </c>
      <c r="B133" t="s">
        <v>65</v>
      </c>
      <c r="C133">
        <v>0</v>
      </c>
      <c r="D133">
        <v>6.04</v>
      </c>
      <c r="E133">
        <v>5.67</v>
      </c>
      <c r="F133">
        <v>5.33</v>
      </c>
      <c r="G133">
        <v>5.42</v>
      </c>
      <c r="H133">
        <v>5.49</v>
      </c>
      <c r="I133">
        <v>7.69</v>
      </c>
      <c r="J133">
        <v>6.94</v>
      </c>
      <c r="K133">
        <v>1.4</v>
      </c>
      <c r="L133">
        <v>1.56</v>
      </c>
      <c r="M133">
        <v>1.61</v>
      </c>
      <c r="N133">
        <v>1.64</v>
      </c>
      <c r="O133">
        <v>57</v>
      </c>
      <c r="P133">
        <v>49</v>
      </c>
      <c r="Q133">
        <v>26</v>
      </c>
      <c r="R133">
        <v>4</v>
      </c>
      <c r="S133">
        <v>1</v>
      </c>
      <c r="T133">
        <v>0</v>
      </c>
      <c r="U133">
        <v>0.49199999999999999</v>
      </c>
      <c r="V133">
        <v>0.39700000000000002</v>
      </c>
      <c r="W133">
        <v>2.41</v>
      </c>
      <c r="X133">
        <v>0.314</v>
      </c>
      <c r="Y133">
        <v>0.60399999999999998</v>
      </c>
      <c r="Z133">
        <v>0.42799999999999999</v>
      </c>
      <c r="AA133">
        <v>5.5</v>
      </c>
      <c r="AB133">
        <v>15.1</v>
      </c>
      <c r="AC133">
        <v>14.3</v>
      </c>
      <c r="AD133">
        <v>15</v>
      </c>
      <c r="AE133">
        <v>21.2</v>
      </c>
      <c r="AF133">
        <v>9.1</v>
      </c>
      <c r="AG133">
        <v>25.7</v>
      </c>
      <c r="AH133">
        <v>21.9</v>
      </c>
      <c r="AI133">
        <v>22.9</v>
      </c>
      <c r="AJ133">
        <v>30.3</v>
      </c>
      <c r="AK133">
        <v>2.94</v>
      </c>
      <c r="AL133">
        <v>3.05</v>
      </c>
      <c r="AM133">
        <v>3</v>
      </c>
      <c r="AN133">
        <v>6.1</v>
      </c>
      <c r="AO133">
        <v>4.5999999999999999E-2</v>
      </c>
      <c r="AP133">
        <v>13.5</v>
      </c>
      <c r="AQ133">
        <v>7.8</v>
      </c>
      <c r="AR133">
        <v>0.99792132179386317</v>
      </c>
      <c r="AS133">
        <v>57.9</v>
      </c>
      <c r="AT133">
        <v>92</v>
      </c>
      <c r="AU133">
        <v>0.23669999999999999</v>
      </c>
      <c r="AV133">
        <v>3.6200000000000003E-2</v>
      </c>
      <c r="AW133">
        <v>16.809999999999999</v>
      </c>
      <c r="AX133">
        <v>12.71</v>
      </c>
      <c r="AY133">
        <v>13.67</v>
      </c>
      <c r="AZ133">
        <v>0.96</v>
      </c>
      <c r="BA133">
        <v>4.1180000000000003</v>
      </c>
      <c r="BB133">
        <v>1.869</v>
      </c>
      <c r="BC133">
        <v>17.460999999999999</v>
      </c>
      <c r="BD133">
        <v>2.6779213217938631</v>
      </c>
      <c r="BE133">
        <v>29.52</v>
      </c>
      <c r="BF133">
        <v>4.3</v>
      </c>
      <c r="BG133">
        <v>6.6</v>
      </c>
      <c r="BH133" s="1">
        <v>44691</v>
      </c>
    </row>
    <row r="134" spans="1:60" x14ac:dyDescent="0.25">
      <c r="A134" s="1">
        <v>44692</v>
      </c>
      <c r="B134" t="s">
        <v>65</v>
      </c>
      <c r="C134">
        <v>0</v>
      </c>
      <c r="D134">
        <v>6.49</v>
      </c>
      <c r="E134">
        <v>4.92</v>
      </c>
      <c r="F134">
        <v>4.8</v>
      </c>
      <c r="G134">
        <v>4.83</v>
      </c>
      <c r="H134">
        <v>4.9800000000000004</v>
      </c>
      <c r="I134">
        <v>6.89</v>
      </c>
      <c r="J134">
        <v>7.64</v>
      </c>
      <c r="K134">
        <v>1.53</v>
      </c>
      <c r="L134">
        <v>1.67</v>
      </c>
      <c r="M134">
        <v>1.89</v>
      </c>
      <c r="N134">
        <v>1.85</v>
      </c>
      <c r="O134">
        <v>55</v>
      </c>
      <c r="P134">
        <v>49</v>
      </c>
      <c r="Q134">
        <v>14</v>
      </c>
      <c r="R134">
        <v>2</v>
      </c>
      <c r="S134">
        <v>0</v>
      </c>
      <c r="T134">
        <v>0</v>
      </c>
      <c r="U134">
        <v>0.46899999999999997</v>
      </c>
      <c r="V134">
        <v>0.39700000000000002</v>
      </c>
      <c r="W134">
        <v>0.61399999999999999</v>
      </c>
      <c r="X134">
        <v>9.7000000000000003E-2</v>
      </c>
      <c r="Y134">
        <v>0.17299999999999999</v>
      </c>
      <c r="Z134">
        <v>0.14000000000000001</v>
      </c>
      <c r="AA134">
        <v>5.2</v>
      </c>
      <c r="AB134">
        <v>15.8</v>
      </c>
      <c r="AC134">
        <v>15.7</v>
      </c>
      <c r="AD134">
        <v>14.6</v>
      </c>
      <c r="AE134">
        <v>21.5</v>
      </c>
      <c r="AF134">
        <v>8.9</v>
      </c>
      <c r="AG134">
        <v>28.2</v>
      </c>
      <c r="AH134">
        <v>24.7</v>
      </c>
      <c r="AI134">
        <v>23</v>
      </c>
      <c r="AJ134">
        <v>31.2</v>
      </c>
      <c r="AK134">
        <v>2.8899999999999997</v>
      </c>
      <c r="AL134">
        <v>3.04</v>
      </c>
      <c r="AM134">
        <v>3</v>
      </c>
      <c r="AN134">
        <v>6</v>
      </c>
      <c r="AO134">
        <v>0.16300000000000001</v>
      </c>
      <c r="AP134">
        <v>14.3</v>
      </c>
      <c r="AQ134">
        <v>8.4</v>
      </c>
      <c r="AR134">
        <v>0.99246256486286133</v>
      </c>
      <c r="AS134">
        <v>57.7</v>
      </c>
      <c r="AT134">
        <v>87.5</v>
      </c>
      <c r="AU134">
        <v>0.2369</v>
      </c>
      <c r="AV134">
        <v>5.7599999999999998E-2</v>
      </c>
      <c r="AW134">
        <v>14.5</v>
      </c>
      <c r="AX134">
        <v>13.49</v>
      </c>
      <c r="AY134">
        <v>14.44</v>
      </c>
      <c r="AZ134">
        <v>0.95</v>
      </c>
      <c r="BA134">
        <v>1.5069999999999999</v>
      </c>
      <c r="BB134">
        <v>3.1619999999999999</v>
      </c>
      <c r="BC134">
        <v>8.4960000000000004</v>
      </c>
      <c r="BD134">
        <v>2.7724625648628614</v>
      </c>
      <c r="BE134">
        <v>27.28</v>
      </c>
      <c r="BF134">
        <v>4.2</v>
      </c>
      <c r="BG134">
        <v>6.6</v>
      </c>
      <c r="BH134" s="1">
        <v>44692</v>
      </c>
    </row>
    <row r="135" spans="1:60" x14ac:dyDescent="0.25">
      <c r="A135" s="1">
        <v>44693</v>
      </c>
      <c r="B135" t="s">
        <v>65</v>
      </c>
      <c r="C135">
        <v>0</v>
      </c>
      <c r="D135">
        <v>5.96</v>
      </c>
      <c r="E135">
        <v>5.21</v>
      </c>
      <c r="F135">
        <v>5.4</v>
      </c>
      <c r="G135">
        <v>5.17</v>
      </c>
      <c r="H135">
        <v>5.09</v>
      </c>
      <c r="I135">
        <v>7.11</v>
      </c>
      <c r="J135">
        <v>7.33</v>
      </c>
      <c r="K135">
        <v>1.47</v>
      </c>
      <c r="L135">
        <v>1.64</v>
      </c>
      <c r="M135">
        <v>1.78</v>
      </c>
      <c r="N135">
        <v>1.74</v>
      </c>
      <c r="O135">
        <v>57</v>
      </c>
      <c r="P135">
        <v>50</v>
      </c>
      <c r="Q135">
        <v>16</v>
      </c>
      <c r="R135">
        <v>1</v>
      </c>
      <c r="S135">
        <v>0</v>
      </c>
      <c r="T135">
        <v>0</v>
      </c>
      <c r="U135">
        <v>0.497</v>
      </c>
      <c r="V135">
        <v>0.46300000000000002</v>
      </c>
      <c r="W135">
        <v>0.81699999999999995</v>
      </c>
      <c r="X135">
        <v>8.8999999999999996E-2</v>
      </c>
      <c r="Y135">
        <v>0.151</v>
      </c>
      <c r="Z135">
        <v>0.13400000000000001</v>
      </c>
      <c r="AA135">
        <v>5.4</v>
      </c>
      <c r="AB135">
        <v>15.9</v>
      </c>
      <c r="AC135">
        <v>15.4</v>
      </c>
      <c r="AD135">
        <v>14.8</v>
      </c>
      <c r="AE135">
        <v>21.7</v>
      </c>
      <c r="AF135">
        <v>9</v>
      </c>
      <c r="AG135">
        <v>29.1</v>
      </c>
      <c r="AH135">
        <v>24.3</v>
      </c>
      <c r="AI135">
        <v>23.1</v>
      </c>
      <c r="AJ135">
        <v>31.3</v>
      </c>
      <c r="AK135">
        <v>2.9299999999999997</v>
      </c>
      <c r="AL135">
        <v>3.01</v>
      </c>
      <c r="AM135">
        <v>2.9</v>
      </c>
      <c r="AN135">
        <v>6</v>
      </c>
      <c r="AO135">
        <v>0.10100000000000001</v>
      </c>
      <c r="AP135">
        <v>14.6</v>
      </c>
      <c r="AQ135">
        <v>9.5</v>
      </c>
      <c r="AR135">
        <v>1.0491655629139078</v>
      </c>
      <c r="AS135">
        <v>57.9</v>
      </c>
      <c r="AT135">
        <v>91.4</v>
      </c>
      <c r="AU135">
        <v>0.2369</v>
      </c>
      <c r="AV135">
        <v>4.0399999999999998E-2</v>
      </c>
      <c r="AW135">
        <v>15.13</v>
      </c>
      <c r="AX135">
        <v>13.59</v>
      </c>
      <c r="AY135">
        <v>14.54</v>
      </c>
      <c r="AZ135">
        <v>0.95</v>
      </c>
      <c r="BA135">
        <v>1.4279999999999999</v>
      </c>
      <c r="BB135">
        <v>3.3010000000000002</v>
      </c>
      <c r="BC135">
        <v>7.9660000000000002</v>
      </c>
      <c r="BD135">
        <v>2.7991655629139078</v>
      </c>
      <c r="BE135">
        <v>28.77</v>
      </c>
      <c r="BF135">
        <v>4.4000000000000004</v>
      </c>
      <c r="BG135">
        <v>6.8</v>
      </c>
      <c r="BH135" s="1">
        <v>44693</v>
      </c>
    </row>
    <row r="136" spans="1:60" x14ac:dyDescent="0.25">
      <c r="A136" s="1">
        <v>44694</v>
      </c>
      <c r="B136" t="s">
        <v>65</v>
      </c>
      <c r="C136">
        <v>0</v>
      </c>
      <c r="D136">
        <v>5.41</v>
      </c>
      <c r="E136">
        <v>4.95</v>
      </c>
      <c r="F136">
        <v>5.01</v>
      </c>
      <c r="G136">
        <v>4.93</v>
      </c>
      <c r="H136">
        <v>5.03</v>
      </c>
      <c r="I136">
        <v>7.19</v>
      </c>
      <c r="J136">
        <v>6.99</v>
      </c>
      <c r="K136">
        <v>1.39</v>
      </c>
      <c r="L136">
        <v>1.54</v>
      </c>
      <c r="M136">
        <v>1.9</v>
      </c>
      <c r="N136">
        <v>1.81</v>
      </c>
      <c r="O136">
        <v>51</v>
      </c>
      <c r="P136">
        <v>40</v>
      </c>
      <c r="Q136">
        <v>9</v>
      </c>
      <c r="R136">
        <v>0</v>
      </c>
      <c r="S136">
        <v>2</v>
      </c>
      <c r="T136">
        <v>0</v>
      </c>
      <c r="U136">
        <v>0.60899999999999999</v>
      </c>
      <c r="V136">
        <v>0.44800000000000001</v>
      </c>
      <c r="W136">
        <v>0.47099999999999997</v>
      </c>
      <c r="X136">
        <v>0.13300000000000001</v>
      </c>
      <c r="Y136">
        <v>0.19700000000000001</v>
      </c>
      <c r="Z136">
        <v>0.113</v>
      </c>
      <c r="AA136">
        <v>5.0999999999999996</v>
      </c>
      <c r="AB136">
        <v>15.5</v>
      </c>
      <c r="AC136">
        <v>15.2</v>
      </c>
      <c r="AD136">
        <v>14.6</v>
      </c>
      <c r="AE136">
        <v>21.6</v>
      </c>
      <c r="AF136">
        <v>8.9</v>
      </c>
      <c r="AG136">
        <v>28.1</v>
      </c>
      <c r="AH136">
        <v>25.1</v>
      </c>
      <c r="AI136">
        <v>24.1</v>
      </c>
      <c r="AJ136">
        <v>32.299999999999997</v>
      </c>
      <c r="AK136">
        <v>3.01</v>
      </c>
      <c r="AL136">
        <v>3.2199999999999998</v>
      </c>
      <c r="AM136">
        <v>3.1</v>
      </c>
      <c r="AN136">
        <v>5.9</v>
      </c>
      <c r="AO136">
        <v>0.113</v>
      </c>
      <c r="AP136">
        <v>15.8</v>
      </c>
      <c r="AQ136">
        <v>9.6</v>
      </c>
      <c r="AR136">
        <v>1.144732899022801</v>
      </c>
      <c r="AS136">
        <v>56.5</v>
      </c>
      <c r="AT136">
        <v>92.7</v>
      </c>
      <c r="AU136">
        <v>0.24790000000000001</v>
      </c>
      <c r="AV136">
        <v>3.3000000000000002E-2</v>
      </c>
      <c r="AW136">
        <v>13.21</v>
      </c>
      <c r="AX136">
        <v>12.28</v>
      </c>
      <c r="AY136">
        <v>13.25</v>
      </c>
      <c r="AZ136">
        <v>0.97</v>
      </c>
      <c r="BA136">
        <v>1.3080000000000001</v>
      </c>
      <c r="BB136">
        <v>1.9810000000000001</v>
      </c>
      <c r="BC136">
        <v>7.8390000000000004</v>
      </c>
      <c r="BD136">
        <v>2.934732899022801</v>
      </c>
      <c r="BE136">
        <v>28.66</v>
      </c>
      <c r="BF136">
        <v>4.3</v>
      </c>
      <c r="BG136">
        <v>6.8</v>
      </c>
      <c r="BH136" s="1">
        <v>44694</v>
      </c>
    </row>
    <row r="137" spans="1:60" x14ac:dyDescent="0.25">
      <c r="A137" s="1">
        <v>44695</v>
      </c>
      <c r="B137" t="s">
        <v>65</v>
      </c>
      <c r="C137">
        <v>0</v>
      </c>
      <c r="D137">
        <v>6.01</v>
      </c>
      <c r="E137">
        <v>4.7699999999999996</v>
      </c>
      <c r="F137">
        <v>4.99</v>
      </c>
      <c r="G137">
        <v>4.8</v>
      </c>
      <c r="H137">
        <v>4.8099999999999996</v>
      </c>
      <c r="I137">
        <v>6.93</v>
      </c>
      <c r="J137">
        <v>6.94</v>
      </c>
      <c r="K137">
        <v>1.41</v>
      </c>
      <c r="L137">
        <v>1.59</v>
      </c>
      <c r="M137">
        <v>1.95</v>
      </c>
      <c r="N137">
        <v>1.84</v>
      </c>
      <c r="O137">
        <v>50</v>
      </c>
      <c r="P137">
        <v>39</v>
      </c>
      <c r="Q137">
        <v>8</v>
      </c>
      <c r="R137">
        <v>0</v>
      </c>
      <c r="S137">
        <v>1</v>
      </c>
      <c r="T137">
        <v>0</v>
      </c>
      <c r="U137">
        <v>0.628</v>
      </c>
      <c r="V137">
        <v>0.47699999999999998</v>
      </c>
      <c r="W137">
        <v>0.503</v>
      </c>
      <c r="X137">
        <v>0.127</v>
      </c>
      <c r="Y137">
        <v>0.20100000000000001</v>
      </c>
      <c r="Z137">
        <v>0.14699999999999999</v>
      </c>
      <c r="AA137">
        <v>5.2</v>
      </c>
      <c r="AB137">
        <v>15.4</v>
      </c>
      <c r="AC137">
        <v>15.3</v>
      </c>
      <c r="AD137">
        <v>14.4</v>
      </c>
      <c r="AE137">
        <v>22.1</v>
      </c>
      <c r="AF137">
        <v>9</v>
      </c>
      <c r="AG137">
        <v>28.2</v>
      </c>
      <c r="AH137">
        <v>25</v>
      </c>
      <c r="AI137">
        <v>24.3</v>
      </c>
      <c r="AJ137">
        <v>34.200000000000003</v>
      </c>
      <c r="AK137">
        <v>3.1100000000000003</v>
      </c>
      <c r="AL137">
        <v>3.23</v>
      </c>
      <c r="AM137">
        <v>3</v>
      </c>
      <c r="AN137">
        <v>6</v>
      </c>
      <c r="AO137">
        <v>9.6000000000000002E-2</v>
      </c>
      <c r="AP137">
        <v>15.9</v>
      </c>
      <c r="AQ137">
        <v>9.6</v>
      </c>
      <c r="AR137">
        <v>0.99415548281505717</v>
      </c>
      <c r="AS137">
        <v>56.6</v>
      </c>
      <c r="AT137">
        <v>92</v>
      </c>
      <c r="AU137">
        <v>0.24709999999999999</v>
      </c>
      <c r="AV137">
        <v>3.4200000000000001E-2</v>
      </c>
      <c r="AW137">
        <v>13.23</v>
      </c>
      <c r="AX137">
        <v>12.22</v>
      </c>
      <c r="AY137">
        <v>13.19</v>
      </c>
      <c r="AZ137">
        <v>0.97</v>
      </c>
      <c r="BA137">
        <v>0</v>
      </c>
      <c r="BB137">
        <v>0</v>
      </c>
      <c r="BC137">
        <v>0</v>
      </c>
      <c r="BD137">
        <v>2.7741554828150572</v>
      </c>
      <c r="BE137">
        <v>28.27</v>
      </c>
      <c r="BF137">
        <v>4.4000000000000004</v>
      </c>
      <c r="BG137">
        <v>6.8</v>
      </c>
      <c r="BH137" s="1">
        <v>44695</v>
      </c>
    </row>
    <row r="138" spans="1:60" x14ac:dyDescent="0.25">
      <c r="A138" s="1">
        <v>44696</v>
      </c>
      <c r="B138" t="s">
        <v>65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 t="s">
        <v>66</v>
      </c>
      <c r="AL138" t="s">
        <v>66</v>
      </c>
      <c r="AM138">
        <v>0</v>
      </c>
      <c r="AN138">
        <v>0</v>
      </c>
      <c r="AO138">
        <v>0</v>
      </c>
      <c r="AP138">
        <v>0</v>
      </c>
      <c r="AQ138">
        <v>0</v>
      </c>
      <c r="AR138" t="s">
        <v>66</v>
      </c>
      <c r="AS138">
        <v>0</v>
      </c>
      <c r="AT138">
        <v>0</v>
      </c>
      <c r="AU138">
        <v>0</v>
      </c>
      <c r="AV138">
        <v>0</v>
      </c>
      <c r="AW138">
        <v>12.412000000000001</v>
      </c>
      <c r="AX138">
        <v>11.313000000000001</v>
      </c>
      <c r="AY138">
        <v>12.288</v>
      </c>
      <c r="AZ138">
        <v>0.97499999999999998</v>
      </c>
      <c r="BA138">
        <v>7.9</v>
      </c>
      <c r="BB138">
        <v>1.159</v>
      </c>
      <c r="BC138">
        <v>1.968</v>
      </c>
      <c r="BD138" t="s">
        <v>66</v>
      </c>
      <c r="BE138">
        <v>0</v>
      </c>
      <c r="BF138">
        <v>0</v>
      </c>
      <c r="BG138">
        <v>0</v>
      </c>
      <c r="BH138" s="1">
        <v>44696</v>
      </c>
    </row>
    <row r="139" spans="1:60" x14ac:dyDescent="0.25">
      <c r="A139" s="1">
        <v>44697</v>
      </c>
      <c r="B139" t="s">
        <v>65</v>
      </c>
      <c r="C139">
        <v>0</v>
      </c>
      <c r="D139">
        <v>6.18</v>
      </c>
      <c r="E139">
        <v>4.99</v>
      </c>
      <c r="F139">
        <v>4.8600000000000003</v>
      </c>
      <c r="G139">
        <v>4.97</v>
      </c>
      <c r="H139">
        <v>5.03</v>
      </c>
      <c r="I139">
        <v>7.24</v>
      </c>
      <c r="J139">
        <v>6.92</v>
      </c>
      <c r="K139">
        <v>1.5</v>
      </c>
      <c r="L139">
        <v>1.68</v>
      </c>
      <c r="M139">
        <v>1.87</v>
      </c>
      <c r="N139">
        <v>1.82</v>
      </c>
      <c r="O139">
        <v>51</v>
      </c>
      <c r="P139">
        <v>46</v>
      </c>
      <c r="Q139">
        <v>9</v>
      </c>
      <c r="R139">
        <v>0</v>
      </c>
      <c r="S139">
        <v>0</v>
      </c>
      <c r="T139">
        <v>0</v>
      </c>
      <c r="U139">
        <v>0.55400000000000005</v>
      </c>
      <c r="V139">
        <v>0.436</v>
      </c>
      <c r="W139">
        <v>0.51700000000000002</v>
      </c>
      <c r="X139">
        <v>0.104</v>
      </c>
      <c r="Y139">
        <v>0.14799999999999999</v>
      </c>
      <c r="Z139">
        <v>0.127</v>
      </c>
      <c r="AA139">
        <v>5.3</v>
      </c>
      <c r="AB139">
        <v>14.4</v>
      </c>
      <c r="AC139">
        <v>14.7</v>
      </c>
      <c r="AD139">
        <v>15</v>
      </c>
      <c r="AE139">
        <v>21.3</v>
      </c>
      <c r="AF139">
        <v>9.3000000000000007</v>
      </c>
      <c r="AG139">
        <v>28</v>
      </c>
      <c r="AH139">
        <v>24</v>
      </c>
      <c r="AI139">
        <v>24.4</v>
      </c>
      <c r="AJ139">
        <v>32.799999999999997</v>
      </c>
      <c r="AK139">
        <v>3.1</v>
      </c>
      <c r="AL139">
        <v>3.2</v>
      </c>
      <c r="AM139">
        <v>2.9</v>
      </c>
      <c r="AN139">
        <v>5.9</v>
      </c>
      <c r="AO139">
        <v>8.4000000000000005E-2</v>
      </c>
      <c r="AP139">
        <v>15.3</v>
      </c>
      <c r="AQ139">
        <v>10.6</v>
      </c>
      <c r="AR139">
        <v>0.97057234212629884</v>
      </c>
      <c r="AS139">
        <v>56.4</v>
      </c>
      <c r="AT139">
        <v>89.5</v>
      </c>
      <c r="AU139">
        <v>0.24729999999999999</v>
      </c>
      <c r="AV139">
        <v>4.82E-2</v>
      </c>
      <c r="AW139">
        <v>13.54</v>
      </c>
      <c r="AX139">
        <v>12.51</v>
      </c>
      <c r="AY139">
        <v>13.48</v>
      </c>
      <c r="AZ139">
        <v>0.97</v>
      </c>
      <c r="BA139">
        <v>1.595</v>
      </c>
      <c r="BB139">
        <v>1.9810000000000001</v>
      </c>
      <c r="BC139">
        <v>8.2970000000000006</v>
      </c>
      <c r="BD139">
        <v>2.7105723421262988</v>
      </c>
      <c r="BE139">
        <v>28.84</v>
      </c>
      <c r="BF139">
        <v>4.3</v>
      </c>
      <c r="BG139">
        <v>6.8</v>
      </c>
      <c r="BH139" s="1">
        <v>44697</v>
      </c>
    </row>
    <row r="140" spans="1:60" x14ac:dyDescent="0.25">
      <c r="A140" s="1">
        <v>44698</v>
      </c>
      <c r="B140" t="s">
        <v>65</v>
      </c>
      <c r="C140">
        <v>0</v>
      </c>
      <c r="D140">
        <v>6.37</v>
      </c>
      <c r="E140">
        <v>5.18</v>
      </c>
      <c r="F140">
        <v>4.92</v>
      </c>
      <c r="G140">
        <v>5.21</v>
      </c>
      <c r="H140">
        <v>5.19</v>
      </c>
      <c r="I140">
        <v>7.02</v>
      </c>
      <c r="J140">
        <v>7.27</v>
      </c>
      <c r="K140">
        <v>1.48</v>
      </c>
      <c r="L140">
        <v>1.63</v>
      </c>
      <c r="M140">
        <v>1.83</v>
      </c>
      <c r="N140">
        <v>1.8</v>
      </c>
      <c r="O140">
        <v>54</v>
      </c>
      <c r="P140">
        <v>49</v>
      </c>
      <c r="Q140">
        <v>9</v>
      </c>
      <c r="R140">
        <v>1</v>
      </c>
      <c r="S140">
        <v>0</v>
      </c>
      <c r="T140">
        <v>0</v>
      </c>
      <c r="U140">
        <v>0.57299999999999995</v>
      </c>
      <c r="V140">
        <v>0.42899999999999999</v>
      </c>
      <c r="W140">
        <v>0.48499999999999999</v>
      </c>
      <c r="X140">
        <v>0.106</v>
      </c>
      <c r="Y140">
        <v>0.24199999999999999</v>
      </c>
      <c r="Z140">
        <v>0.16700000000000001</v>
      </c>
      <c r="AA140">
        <v>5.6</v>
      </c>
      <c r="AB140">
        <v>16</v>
      </c>
      <c r="AC140">
        <v>15.8</v>
      </c>
      <c r="AD140">
        <v>15.2</v>
      </c>
      <c r="AE140">
        <v>22.4</v>
      </c>
      <c r="AF140">
        <v>9.8000000000000007</v>
      </c>
      <c r="AG140">
        <v>29.1</v>
      </c>
      <c r="AH140">
        <v>25.6</v>
      </c>
      <c r="AI140">
        <v>24.7</v>
      </c>
      <c r="AJ140">
        <v>33.799999999999997</v>
      </c>
      <c r="AK140">
        <v>3.13</v>
      </c>
      <c r="AL140">
        <v>3.23</v>
      </c>
      <c r="AM140">
        <v>3</v>
      </c>
      <c r="AN140">
        <v>6</v>
      </c>
      <c r="AO140">
        <v>0.10100000000000001</v>
      </c>
      <c r="AP140">
        <v>15.6</v>
      </c>
      <c r="AQ140">
        <v>9.8000000000000007</v>
      </c>
      <c r="AR140">
        <v>1.2167057890563047</v>
      </c>
      <c r="AS140">
        <v>56.8</v>
      </c>
      <c r="AT140">
        <v>92.4</v>
      </c>
      <c r="AU140">
        <v>0.247</v>
      </c>
      <c r="AV140">
        <v>3.4299999999999997E-2</v>
      </c>
      <c r="AW140">
        <v>13.58</v>
      </c>
      <c r="AX140">
        <v>12.61</v>
      </c>
      <c r="AY140">
        <v>13.57</v>
      </c>
      <c r="AZ140">
        <v>0.96</v>
      </c>
      <c r="BA140">
        <v>1.583</v>
      </c>
      <c r="BB140">
        <v>1.9490000000000001</v>
      </c>
      <c r="BC140">
        <v>8.2010000000000005</v>
      </c>
      <c r="BD140">
        <v>3.0167057890563047</v>
      </c>
      <c r="BE140">
        <v>28.52</v>
      </c>
      <c r="BF140">
        <v>4.2</v>
      </c>
      <c r="BG140">
        <v>6.8</v>
      </c>
      <c r="BH140" s="1">
        <v>44698</v>
      </c>
    </row>
    <row r="141" spans="1:60" x14ac:dyDescent="0.25">
      <c r="A141" s="1">
        <v>44699</v>
      </c>
      <c r="B141" t="s">
        <v>65</v>
      </c>
      <c r="C141">
        <v>0</v>
      </c>
      <c r="D141">
        <v>5.69</v>
      </c>
      <c r="E141">
        <v>4.59</v>
      </c>
      <c r="F141">
        <v>5.16</v>
      </c>
      <c r="G141">
        <v>4.8</v>
      </c>
      <c r="H141">
        <v>4.93</v>
      </c>
      <c r="I141">
        <v>6.9</v>
      </c>
      <c r="J141">
        <v>7.42</v>
      </c>
      <c r="K141">
        <v>1.46</v>
      </c>
      <c r="L141">
        <v>1.61</v>
      </c>
      <c r="M141">
        <v>1.89</v>
      </c>
      <c r="N141">
        <v>1.74</v>
      </c>
      <c r="O141">
        <v>50</v>
      </c>
      <c r="P141">
        <v>39</v>
      </c>
      <c r="Q141">
        <v>10</v>
      </c>
      <c r="R141">
        <v>3</v>
      </c>
      <c r="S141">
        <v>2</v>
      </c>
      <c r="T141">
        <v>0</v>
      </c>
      <c r="U141">
        <v>0.61899999999999999</v>
      </c>
      <c r="V141">
        <v>0.46800000000000003</v>
      </c>
      <c r="W141">
        <v>0.504</v>
      </c>
      <c r="X141">
        <v>0.17</v>
      </c>
      <c r="Y141">
        <v>0.23899999999999999</v>
      </c>
      <c r="Z141">
        <v>0.14699999999999999</v>
      </c>
      <c r="AA141">
        <v>5.4</v>
      </c>
      <c r="AB141">
        <v>15.9</v>
      </c>
      <c r="AC141">
        <v>15.6</v>
      </c>
      <c r="AD141">
        <v>15.4</v>
      </c>
      <c r="AE141">
        <v>23</v>
      </c>
      <c r="AF141">
        <v>9.4</v>
      </c>
      <c r="AG141">
        <v>25.1</v>
      </c>
      <c r="AH141">
        <v>25.6</v>
      </c>
      <c r="AI141">
        <v>25.3</v>
      </c>
      <c r="AJ141">
        <v>34.799999999999997</v>
      </c>
      <c r="AK141">
        <v>3.1799999999999997</v>
      </c>
      <c r="AL141">
        <v>3.21</v>
      </c>
      <c r="AM141">
        <v>3.1</v>
      </c>
      <c r="AN141">
        <v>6</v>
      </c>
      <c r="AO141">
        <v>0.29599999999999999</v>
      </c>
      <c r="AP141">
        <v>16.3</v>
      </c>
      <c r="AQ141">
        <v>10.1</v>
      </c>
      <c r="AR141">
        <v>0.59505703971119184</v>
      </c>
      <c r="AS141">
        <v>58.1</v>
      </c>
      <c r="AT141">
        <v>92</v>
      </c>
      <c r="AU141">
        <v>0.2354</v>
      </c>
      <c r="AV141">
        <v>3.5900000000000001E-2</v>
      </c>
      <c r="AW141">
        <v>13.94</v>
      </c>
      <c r="AX141">
        <v>13.85</v>
      </c>
      <c r="AY141">
        <v>13.85</v>
      </c>
      <c r="AZ141">
        <v>0</v>
      </c>
      <c r="BA141">
        <v>1.482</v>
      </c>
      <c r="BB141">
        <v>1.9370000000000001</v>
      </c>
      <c r="BC141">
        <v>9.18</v>
      </c>
      <c r="BD141">
        <v>2.3850570397111919</v>
      </c>
      <c r="BE141">
        <v>28.39</v>
      </c>
      <c r="BF141">
        <v>4.2</v>
      </c>
      <c r="BG141">
        <v>6.8</v>
      </c>
      <c r="BH141" s="1">
        <v>44699</v>
      </c>
    </row>
    <row r="142" spans="1:60" x14ac:dyDescent="0.25">
      <c r="A142" s="1">
        <v>44700</v>
      </c>
      <c r="B142" t="s">
        <v>65</v>
      </c>
      <c r="C142">
        <v>0</v>
      </c>
      <c r="D142">
        <v>6.28</v>
      </c>
      <c r="E142">
        <v>5.0599999999999996</v>
      </c>
      <c r="F142">
        <v>4.96</v>
      </c>
      <c r="G142">
        <v>5.09</v>
      </c>
      <c r="H142">
        <v>5.16</v>
      </c>
      <c r="I142">
        <v>7.66</v>
      </c>
      <c r="J142">
        <v>7.48</v>
      </c>
      <c r="K142">
        <v>1.5</v>
      </c>
      <c r="L142">
        <v>1.57</v>
      </c>
      <c r="M142">
        <v>2.06</v>
      </c>
      <c r="N142">
        <v>1.89</v>
      </c>
      <c r="O142">
        <v>42</v>
      </c>
      <c r="P142">
        <v>31</v>
      </c>
      <c r="Q142">
        <v>4</v>
      </c>
      <c r="R142">
        <v>2</v>
      </c>
      <c r="S142">
        <v>1</v>
      </c>
      <c r="T142">
        <v>0</v>
      </c>
      <c r="U142">
        <v>0.55300000000000005</v>
      </c>
      <c r="V142">
        <v>0.442</v>
      </c>
      <c r="W142">
        <v>0.49</v>
      </c>
      <c r="X142">
        <v>0.17199999999999999</v>
      </c>
      <c r="Y142">
        <v>0.19500000000000001</v>
      </c>
      <c r="Z142">
        <v>0.157</v>
      </c>
      <c r="AA142">
        <v>5.0999999999999996</v>
      </c>
      <c r="AB142">
        <v>16.5</v>
      </c>
      <c r="AC142">
        <v>15.5</v>
      </c>
      <c r="AD142">
        <v>14.9</v>
      </c>
      <c r="AE142">
        <v>22.3</v>
      </c>
      <c r="AF142">
        <v>9.1999999999999993</v>
      </c>
      <c r="AG142">
        <v>30.5</v>
      </c>
      <c r="AH142">
        <v>25.7</v>
      </c>
      <c r="AI142">
        <v>24.9</v>
      </c>
      <c r="AJ142">
        <v>35.200000000000003</v>
      </c>
      <c r="AK142">
        <v>3.0999999999999996</v>
      </c>
      <c r="AL142">
        <v>3.2199999999999998</v>
      </c>
      <c r="AM142">
        <v>3.1</v>
      </c>
      <c r="AN142">
        <v>5.9</v>
      </c>
      <c r="AO142">
        <v>0.13800000000000001</v>
      </c>
      <c r="AP142">
        <v>16.399999999999999</v>
      </c>
      <c r="AQ142">
        <v>11.5</v>
      </c>
      <c r="AR142">
        <v>1.1161333333333334</v>
      </c>
      <c r="AS142">
        <v>62.5</v>
      </c>
      <c r="AT142">
        <v>98.7</v>
      </c>
      <c r="AU142">
        <v>0.20380000000000001</v>
      </c>
      <c r="AV142">
        <v>5.7000000000000002E-3</v>
      </c>
      <c r="AW142">
        <v>14.5</v>
      </c>
      <c r="AX142">
        <v>13.56</v>
      </c>
      <c r="AY142">
        <v>14.51</v>
      </c>
      <c r="AZ142">
        <v>0.95</v>
      </c>
      <c r="BA142">
        <v>1.5620000000000001</v>
      </c>
      <c r="BB142">
        <v>1.9239999999999999</v>
      </c>
      <c r="BC142">
        <v>8.3650000000000002</v>
      </c>
      <c r="BD142">
        <v>2.9661333333333335</v>
      </c>
      <c r="BE142">
        <v>28.58</v>
      </c>
      <c r="BF142">
        <v>4.4000000000000004</v>
      </c>
      <c r="BG142">
        <v>6.9</v>
      </c>
      <c r="BH142" s="1">
        <v>44700</v>
      </c>
    </row>
    <row r="143" spans="1:60" x14ac:dyDescent="0.25">
      <c r="A143" s="1">
        <v>44701</v>
      </c>
      <c r="B143" t="s">
        <v>65</v>
      </c>
      <c r="C143">
        <v>0</v>
      </c>
      <c r="D143">
        <v>6.3</v>
      </c>
      <c r="E143">
        <v>5.17</v>
      </c>
      <c r="F143">
        <v>5.3</v>
      </c>
      <c r="G143">
        <v>5.27</v>
      </c>
      <c r="H143">
        <v>5.73</v>
      </c>
      <c r="I143">
        <v>7.35</v>
      </c>
      <c r="J143">
        <v>7.2</v>
      </c>
      <c r="K143">
        <v>1.52</v>
      </c>
      <c r="L143">
        <v>1.67</v>
      </c>
      <c r="M143">
        <v>1.9</v>
      </c>
      <c r="N143">
        <v>1.84</v>
      </c>
      <c r="O143">
        <v>40</v>
      </c>
      <c r="P143">
        <v>33</v>
      </c>
      <c r="Q143">
        <v>7</v>
      </c>
      <c r="R143">
        <v>0</v>
      </c>
      <c r="S143">
        <v>0</v>
      </c>
      <c r="T143">
        <v>0</v>
      </c>
      <c r="U143">
        <v>0.48799999999999999</v>
      </c>
      <c r="V143">
        <v>0.42799999999999999</v>
      </c>
      <c r="W143">
        <v>0.47499999999999998</v>
      </c>
      <c r="X143">
        <v>0.106</v>
      </c>
      <c r="Y143">
        <v>0.17799999999999999</v>
      </c>
      <c r="Z143">
        <v>0.106</v>
      </c>
      <c r="AA143">
        <v>5.5</v>
      </c>
      <c r="AB143">
        <v>15.3</v>
      </c>
      <c r="AC143">
        <v>15.1</v>
      </c>
      <c r="AD143">
        <v>14.8</v>
      </c>
      <c r="AE143">
        <v>21.8</v>
      </c>
      <c r="AF143">
        <v>9.6999999999999993</v>
      </c>
      <c r="AG143">
        <v>27.7</v>
      </c>
      <c r="AH143">
        <v>24.5</v>
      </c>
      <c r="AI143">
        <v>23.9</v>
      </c>
      <c r="AJ143">
        <v>33.9</v>
      </c>
      <c r="AK143">
        <v>3.12</v>
      </c>
      <c r="AL143">
        <v>3.24</v>
      </c>
      <c r="AM143">
        <v>3</v>
      </c>
      <c r="AN143">
        <v>6.1</v>
      </c>
      <c r="AO143">
        <v>0.14699999999999999</v>
      </c>
      <c r="AP143">
        <v>15.5</v>
      </c>
      <c r="AQ143">
        <v>6.1</v>
      </c>
      <c r="AR143">
        <v>1.1561466768525595</v>
      </c>
      <c r="AS143">
        <v>63.1</v>
      </c>
      <c r="AT143">
        <v>98.2</v>
      </c>
      <c r="AU143">
        <v>0.19939999999999999</v>
      </c>
      <c r="AV143">
        <v>7.7000000000000002E-3</v>
      </c>
      <c r="AW143">
        <v>14.11</v>
      </c>
      <c r="AX143">
        <v>13.09</v>
      </c>
      <c r="AY143">
        <v>14.04</v>
      </c>
      <c r="AZ143">
        <v>0.95</v>
      </c>
      <c r="BA143">
        <v>1.5069999999999999</v>
      </c>
      <c r="BB143">
        <v>1.9159999999999999</v>
      </c>
      <c r="BC143">
        <v>8.59</v>
      </c>
      <c r="BD143">
        <v>3.0361466768525593</v>
      </c>
      <c r="BE143">
        <v>28.35</v>
      </c>
      <c r="BF143">
        <v>4.3</v>
      </c>
      <c r="BG143">
        <v>6.8</v>
      </c>
      <c r="BH143" s="1">
        <v>44701</v>
      </c>
    </row>
    <row r="144" spans="1:60" x14ac:dyDescent="0.25">
      <c r="A144" s="1">
        <v>44702</v>
      </c>
      <c r="B144" t="s">
        <v>65</v>
      </c>
      <c r="C144">
        <v>0</v>
      </c>
      <c r="D144">
        <v>6.09</v>
      </c>
      <c r="E144">
        <v>5.01</v>
      </c>
      <c r="F144">
        <v>5.04</v>
      </c>
      <c r="G144">
        <v>5.39</v>
      </c>
      <c r="H144">
        <v>5.38</v>
      </c>
      <c r="I144">
        <v>6.79</v>
      </c>
      <c r="J144">
        <v>6.84</v>
      </c>
      <c r="K144">
        <v>1.55</v>
      </c>
      <c r="L144">
        <v>1.64</v>
      </c>
      <c r="M144">
        <v>1.9</v>
      </c>
      <c r="N144">
        <v>1.94</v>
      </c>
      <c r="O144">
        <v>38</v>
      </c>
      <c r="P144">
        <v>30</v>
      </c>
      <c r="Q144">
        <v>3</v>
      </c>
      <c r="R144">
        <v>0</v>
      </c>
      <c r="S144">
        <v>0</v>
      </c>
      <c r="T144">
        <v>0</v>
      </c>
      <c r="U144">
        <v>0.49199999999999999</v>
      </c>
      <c r="V144">
        <v>0.47799999999999998</v>
      </c>
      <c r="W144">
        <v>0.41799999999999998</v>
      </c>
      <c r="X144">
        <v>9.6000000000000002E-2</v>
      </c>
      <c r="Y144">
        <v>0.26700000000000002</v>
      </c>
      <c r="Z144">
        <v>0.16600000000000001</v>
      </c>
      <c r="AA144">
        <v>5.2</v>
      </c>
      <c r="AB144">
        <v>23.6</v>
      </c>
      <c r="AC144">
        <v>15.6</v>
      </c>
      <c r="AD144">
        <v>15.3</v>
      </c>
      <c r="AE144">
        <v>21.3</v>
      </c>
      <c r="AF144">
        <v>9.5</v>
      </c>
      <c r="AG144">
        <v>42.4</v>
      </c>
      <c r="AH144">
        <v>26.1</v>
      </c>
      <c r="AI144">
        <v>25.6</v>
      </c>
      <c r="AJ144">
        <v>33.4</v>
      </c>
      <c r="AK144">
        <v>3.05</v>
      </c>
      <c r="AL144">
        <v>3.31</v>
      </c>
      <c r="AM144">
        <v>2.9</v>
      </c>
      <c r="AN144">
        <v>5.8</v>
      </c>
      <c r="AO144">
        <v>0.153</v>
      </c>
      <c r="AP144">
        <v>16.7</v>
      </c>
      <c r="AQ144">
        <v>11.2</v>
      </c>
      <c r="AR144">
        <v>1.0548514190317198</v>
      </c>
      <c r="AS144">
        <v>63</v>
      </c>
      <c r="AT144">
        <v>97.5</v>
      </c>
      <c r="AU144">
        <v>0.20019999999999999</v>
      </c>
      <c r="AV144">
        <v>1.06E-2</v>
      </c>
      <c r="AW144">
        <v>12.1</v>
      </c>
      <c r="AX144">
        <v>11.98</v>
      </c>
      <c r="AY144">
        <v>11.98</v>
      </c>
      <c r="AZ144">
        <v>0</v>
      </c>
      <c r="BA144">
        <v>0</v>
      </c>
      <c r="BB144">
        <v>0</v>
      </c>
      <c r="BC144">
        <v>0</v>
      </c>
      <c r="BD144">
        <v>2.9248514190317199</v>
      </c>
      <c r="BE144">
        <v>28.86</v>
      </c>
      <c r="BF144">
        <v>4.3</v>
      </c>
      <c r="BG144">
        <v>6.8</v>
      </c>
      <c r="BH144" s="1">
        <v>44702</v>
      </c>
    </row>
    <row r="145" spans="1:60" x14ac:dyDescent="0.25">
      <c r="A145" s="1">
        <v>44703</v>
      </c>
      <c r="B145" t="s">
        <v>65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 t="s">
        <v>66</v>
      </c>
      <c r="AL145" t="s">
        <v>66</v>
      </c>
      <c r="AM145">
        <v>0</v>
      </c>
      <c r="AN145">
        <v>0</v>
      </c>
      <c r="AO145">
        <v>0</v>
      </c>
      <c r="AP145">
        <v>0</v>
      </c>
      <c r="AQ145">
        <v>0</v>
      </c>
      <c r="AR145" t="s">
        <v>66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 t="s">
        <v>66</v>
      </c>
      <c r="BE145">
        <v>0</v>
      </c>
      <c r="BF145">
        <v>0</v>
      </c>
      <c r="BG145">
        <v>0</v>
      </c>
      <c r="BH145" s="1">
        <v>44703</v>
      </c>
    </row>
    <row r="146" spans="1:60" x14ac:dyDescent="0.25">
      <c r="A146" s="1">
        <v>44704</v>
      </c>
      <c r="B146" t="s">
        <v>65</v>
      </c>
      <c r="C146">
        <v>0</v>
      </c>
      <c r="D146">
        <v>5.74</v>
      </c>
      <c r="E146">
        <v>5.38</v>
      </c>
      <c r="F146">
        <v>5.52</v>
      </c>
      <c r="G146">
        <v>4.9000000000000004</v>
      </c>
      <c r="H146">
        <v>5.08</v>
      </c>
      <c r="I146">
        <v>7.67</v>
      </c>
      <c r="J146">
        <v>6.82</v>
      </c>
      <c r="K146">
        <v>1.59</v>
      </c>
      <c r="L146">
        <v>1.75</v>
      </c>
      <c r="M146">
        <v>2.12</v>
      </c>
      <c r="N146">
        <v>1.84</v>
      </c>
      <c r="O146">
        <v>54</v>
      </c>
      <c r="P146">
        <v>43</v>
      </c>
      <c r="Q146">
        <v>8</v>
      </c>
      <c r="R146">
        <v>0</v>
      </c>
      <c r="S146">
        <v>1</v>
      </c>
      <c r="T146">
        <v>0</v>
      </c>
      <c r="U146">
        <v>0.63600000000000001</v>
      </c>
      <c r="V146">
        <v>0.495</v>
      </c>
      <c r="W146">
        <v>0.504</v>
      </c>
      <c r="X146">
        <v>0.153</v>
      </c>
      <c r="Y146">
        <v>0.25600000000000001</v>
      </c>
      <c r="Z146">
        <v>0.14299999999999999</v>
      </c>
      <c r="AA146">
        <v>5.3</v>
      </c>
      <c r="AB146">
        <v>16.7</v>
      </c>
      <c r="AC146">
        <v>15.4</v>
      </c>
      <c r="AD146">
        <v>14.9</v>
      </c>
      <c r="AE146">
        <v>23</v>
      </c>
      <c r="AF146">
        <v>9.6999999999999993</v>
      </c>
      <c r="AG146">
        <v>31.5</v>
      </c>
      <c r="AH146">
        <v>26</v>
      </c>
      <c r="AI146">
        <v>25.1</v>
      </c>
      <c r="AJ146">
        <v>36.1</v>
      </c>
      <c r="AK146">
        <v>3.1</v>
      </c>
      <c r="AL146">
        <v>3.11</v>
      </c>
      <c r="AM146">
        <v>3</v>
      </c>
      <c r="AN146">
        <v>6</v>
      </c>
      <c r="AO146">
        <v>0.24</v>
      </c>
      <c r="AP146">
        <v>17.399999999999999</v>
      </c>
      <c r="AQ146">
        <v>12.6</v>
      </c>
      <c r="AR146">
        <v>1.1927690941385434</v>
      </c>
      <c r="AS146">
        <v>61.4</v>
      </c>
      <c r="AT146">
        <v>99.3</v>
      </c>
      <c r="AU146">
        <v>0.21129999999999999</v>
      </c>
      <c r="AV146">
        <v>3.0999999999999999E-3</v>
      </c>
      <c r="AW146">
        <v>12.3</v>
      </c>
      <c r="AX146">
        <v>11.26</v>
      </c>
      <c r="AY146">
        <v>12.23</v>
      </c>
      <c r="AZ146">
        <v>0.97</v>
      </c>
      <c r="BA146">
        <v>1.016</v>
      </c>
      <c r="BB146">
        <v>1.2789999999999999</v>
      </c>
      <c r="BC146">
        <v>7.74</v>
      </c>
      <c r="BD146">
        <v>3.0227690941385434</v>
      </c>
      <c r="BE146">
        <v>28.68</v>
      </c>
      <c r="BF146">
        <v>4.3</v>
      </c>
      <c r="BG146">
        <v>6.9</v>
      </c>
      <c r="BH146" s="1">
        <v>44704</v>
      </c>
    </row>
    <row r="147" spans="1:60" x14ac:dyDescent="0.25">
      <c r="A147" s="1">
        <v>44705</v>
      </c>
      <c r="B147" t="s">
        <v>65</v>
      </c>
      <c r="C147">
        <v>0</v>
      </c>
      <c r="D147">
        <v>6.26</v>
      </c>
      <c r="E147">
        <v>5.17</v>
      </c>
      <c r="F147">
        <v>5.23</v>
      </c>
      <c r="G147">
        <v>5.29</v>
      </c>
      <c r="H147">
        <v>5.35</v>
      </c>
      <c r="I147">
        <v>7.73</v>
      </c>
      <c r="J147">
        <v>7.61</v>
      </c>
      <c r="K147">
        <v>1.6</v>
      </c>
      <c r="L147">
        <v>1.72</v>
      </c>
      <c r="M147">
        <v>2.15</v>
      </c>
      <c r="N147">
        <v>1.86</v>
      </c>
      <c r="O147">
        <v>47</v>
      </c>
      <c r="P147">
        <v>36</v>
      </c>
      <c r="Q147">
        <v>9</v>
      </c>
      <c r="R147">
        <v>1</v>
      </c>
      <c r="S147">
        <v>0</v>
      </c>
      <c r="T147">
        <v>0</v>
      </c>
      <c r="U147">
        <v>0.72799999999999998</v>
      </c>
      <c r="V147">
        <v>0.52100000000000002</v>
      </c>
      <c r="W147">
        <v>0.48299999999999998</v>
      </c>
      <c r="X147">
        <v>8.8999999999999996E-2</v>
      </c>
      <c r="Y147">
        <v>0.24299999999999999</v>
      </c>
      <c r="Z147">
        <v>0.14199999999999999</v>
      </c>
      <c r="AA147">
        <v>5.2</v>
      </c>
      <c r="AB147">
        <v>15.8</v>
      </c>
      <c r="AC147">
        <v>15.1</v>
      </c>
      <c r="AD147">
        <v>14.8</v>
      </c>
      <c r="AE147">
        <v>22.1</v>
      </c>
      <c r="AF147">
        <v>9.4</v>
      </c>
      <c r="AG147">
        <v>29.7</v>
      </c>
      <c r="AH147">
        <v>25.5</v>
      </c>
      <c r="AI147">
        <v>25</v>
      </c>
      <c r="AJ147">
        <v>35.1</v>
      </c>
      <c r="AK147">
        <v>3</v>
      </c>
      <c r="AL147">
        <v>3.43</v>
      </c>
      <c r="AM147">
        <v>3.1</v>
      </c>
      <c r="AN147">
        <v>5.9</v>
      </c>
      <c r="AO147">
        <v>0.19400000000000001</v>
      </c>
      <c r="AP147">
        <v>17.100000000000001</v>
      </c>
      <c r="AQ147">
        <v>11.8</v>
      </c>
      <c r="AR147">
        <v>1.0588151191454396</v>
      </c>
      <c r="AS147">
        <v>62</v>
      </c>
      <c r="AT147">
        <v>98.7</v>
      </c>
      <c r="AU147">
        <v>0.20760000000000001</v>
      </c>
      <c r="AV147">
        <v>5.7000000000000002E-3</v>
      </c>
      <c r="AW147">
        <v>12.3</v>
      </c>
      <c r="AX147">
        <v>12.17</v>
      </c>
      <c r="AY147">
        <v>12.17</v>
      </c>
      <c r="AZ147">
        <v>0</v>
      </c>
      <c r="BA147">
        <v>1.385</v>
      </c>
      <c r="BB147">
        <v>1.244</v>
      </c>
      <c r="BC147">
        <v>7.8319999999999999</v>
      </c>
      <c r="BD147">
        <v>2.8788151191454396</v>
      </c>
      <c r="BE147">
        <v>27.56</v>
      </c>
      <c r="BF147">
        <v>4.4000000000000004</v>
      </c>
      <c r="BG147">
        <v>6.7</v>
      </c>
      <c r="BH147" s="1">
        <v>44705</v>
      </c>
    </row>
    <row r="148" spans="1:60" x14ac:dyDescent="0.25">
      <c r="A148" s="1">
        <v>44706</v>
      </c>
      <c r="B148" t="s">
        <v>65</v>
      </c>
      <c r="C148">
        <v>0</v>
      </c>
      <c r="D148">
        <v>6.75</v>
      </c>
      <c r="E148">
        <v>5.47</v>
      </c>
      <c r="F148">
        <v>5.16</v>
      </c>
      <c r="G148">
        <v>5.53</v>
      </c>
      <c r="H148">
        <v>5.65</v>
      </c>
      <c r="I148">
        <v>7.59</v>
      </c>
      <c r="J148">
        <v>7.17</v>
      </c>
      <c r="K148">
        <v>1.61</v>
      </c>
      <c r="L148">
        <v>1.78</v>
      </c>
      <c r="M148">
        <v>1.91</v>
      </c>
      <c r="N148">
        <v>1.83</v>
      </c>
      <c r="O148">
        <v>44</v>
      </c>
      <c r="P148">
        <v>36</v>
      </c>
      <c r="Q148">
        <v>8</v>
      </c>
      <c r="R148">
        <v>1</v>
      </c>
      <c r="S148">
        <v>0</v>
      </c>
      <c r="T148">
        <v>0</v>
      </c>
      <c r="U148">
        <v>0.745</v>
      </c>
      <c r="V148">
        <v>0.499</v>
      </c>
      <c r="W148">
        <v>0.46700000000000003</v>
      </c>
      <c r="X148">
        <v>0.114</v>
      </c>
      <c r="Y148">
        <v>0.23899999999999999</v>
      </c>
      <c r="Z148">
        <v>0.16200000000000001</v>
      </c>
      <c r="AA148">
        <v>5.4</v>
      </c>
      <c r="AB148">
        <v>15.4</v>
      </c>
      <c r="AC148">
        <v>15.3</v>
      </c>
      <c r="AD148">
        <v>14.9</v>
      </c>
      <c r="AE148">
        <v>21.6</v>
      </c>
      <c r="AF148">
        <v>9.6999999999999993</v>
      </c>
      <c r="AG148">
        <v>29.3</v>
      </c>
      <c r="AH148">
        <v>25.9</v>
      </c>
      <c r="AI148">
        <v>25</v>
      </c>
      <c r="AJ148">
        <v>34.299999999999997</v>
      </c>
      <c r="AK148">
        <v>3.06</v>
      </c>
      <c r="AL148">
        <v>3.4299999999999997</v>
      </c>
      <c r="AM148">
        <v>3</v>
      </c>
      <c r="AN148">
        <v>5.9</v>
      </c>
      <c r="AO148">
        <v>9.9000000000000005E-2</v>
      </c>
      <c r="AP148">
        <v>16.399999999999999</v>
      </c>
      <c r="AQ148">
        <v>11.9</v>
      </c>
      <c r="AR148">
        <v>1.160143607705779</v>
      </c>
      <c r="AS148">
        <v>64.7</v>
      </c>
      <c r="AT148">
        <v>98.4</v>
      </c>
      <c r="AU148">
        <v>0.189</v>
      </c>
      <c r="AV148">
        <v>6.8999999999999999E-3</v>
      </c>
      <c r="AW148">
        <v>11.55</v>
      </c>
      <c r="AX148">
        <v>11.42</v>
      </c>
      <c r="AY148">
        <v>11.42</v>
      </c>
      <c r="AZ148">
        <v>0</v>
      </c>
      <c r="BA148">
        <v>1.3979999999999999</v>
      </c>
      <c r="BB148">
        <v>1.4059999999999999</v>
      </c>
      <c r="BC148">
        <v>7.1589999999999998</v>
      </c>
      <c r="BD148">
        <v>2.960143607705779</v>
      </c>
      <c r="BE148">
        <v>27.96</v>
      </c>
      <c r="BF148">
        <v>4.4000000000000004</v>
      </c>
      <c r="BG148">
        <v>6.5</v>
      </c>
      <c r="BH148" s="1">
        <v>44706</v>
      </c>
    </row>
    <row r="149" spans="1:60" x14ac:dyDescent="0.25">
      <c r="A149" s="1">
        <v>44707</v>
      </c>
      <c r="B149" t="s">
        <v>65</v>
      </c>
      <c r="C149">
        <v>0</v>
      </c>
      <c r="D149">
        <v>6.36</v>
      </c>
      <c r="E149">
        <v>5.0599999999999996</v>
      </c>
      <c r="F149">
        <v>5.16</v>
      </c>
      <c r="G149">
        <v>5.1100000000000003</v>
      </c>
      <c r="H149">
        <v>5.19</v>
      </c>
      <c r="I149">
        <v>6.89</v>
      </c>
      <c r="J149">
        <v>7.25</v>
      </c>
      <c r="K149">
        <v>1.57</v>
      </c>
      <c r="L149">
        <v>1.69</v>
      </c>
      <c r="M149">
        <v>1.77</v>
      </c>
      <c r="N149">
        <v>1.79</v>
      </c>
      <c r="O149">
        <v>49</v>
      </c>
      <c r="P149">
        <v>40</v>
      </c>
      <c r="Q149">
        <v>5</v>
      </c>
      <c r="R149">
        <v>1</v>
      </c>
      <c r="S149">
        <v>0</v>
      </c>
      <c r="T149">
        <v>0</v>
      </c>
      <c r="U149">
        <v>0.61199999999999999</v>
      </c>
      <c r="V149">
        <v>1.0999999999999999E-2</v>
      </c>
      <c r="W149">
        <v>0.47799999999999998</v>
      </c>
      <c r="X149">
        <v>0.115</v>
      </c>
      <c r="Y149">
        <v>0.28399999999999997</v>
      </c>
      <c r="Z149">
        <v>0.20200000000000001</v>
      </c>
      <c r="AA149">
        <v>5.3</v>
      </c>
      <c r="AB149">
        <v>15.3</v>
      </c>
      <c r="AC149">
        <v>14.9</v>
      </c>
      <c r="AD149">
        <v>14.6</v>
      </c>
      <c r="AE149">
        <v>21.2</v>
      </c>
      <c r="AF149">
        <v>9.5</v>
      </c>
      <c r="AG149">
        <v>28.2</v>
      </c>
      <c r="AH149">
        <v>25.6</v>
      </c>
      <c r="AI149">
        <v>25.3</v>
      </c>
      <c r="AJ149">
        <v>33.799999999999997</v>
      </c>
      <c r="AK149">
        <v>3.2</v>
      </c>
      <c r="AL149">
        <v>3.31</v>
      </c>
      <c r="AM149">
        <v>2.9</v>
      </c>
      <c r="AN149">
        <v>5.9</v>
      </c>
      <c r="AO149">
        <v>1.9E-2</v>
      </c>
      <c r="AP149">
        <v>16.899999999999999</v>
      </c>
      <c r="AQ149">
        <v>11.8</v>
      </c>
      <c r="AR149">
        <v>1.776182971014493</v>
      </c>
      <c r="AS149">
        <v>64.8</v>
      </c>
      <c r="AT149">
        <v>98.5</v>
      </c>
      <c r="AU149">
        <v>0.188</v>
      </c>
      <c r="AV149">
        <v>6.3E-3</v>
      </c>
      <c r="AW149">
        <v>12.87</v>
      </c>
      <c r="AX149">
        <v>11.04</v>
      </c>
      <c r="AY149">
        <v>12.92</v>
      </c>
      <c r="AZ149">
        <v>1.88</v>
      </c>
      <c r="BA149">
        <v>1.2090000000000001</v>
      </c>
      <c r="BB149">
        <v>1.3560000000000001</v>
      </c>
      <c r="BC149">
        <v>7.2279999999999998</v>
      </c>
      <c r="BD149">
        <v>3.536182971014493</v>
      </c>
      <c r="BE149">
        <v>27.45</v>
      </c>
      <c r="BF149">
        <v>4.3</v>
      </c>
      <c r="BG149">
        <v>6.5</v>
      </c>
      <c r="BH149" s="1">
        <v>44707</v>
      </c>
    </row>
    <row r="150" spans="1:60" x14ac:dyDescent="0.25">
      <c r="A150" s="1">
        <v>44708</v>
      </c>
      <c r="B150" t="s">
        <v>65</v>
      </c>
      <c r="C150">
        <v>0</v>
      </c>
      <c r="D150">
        <v>6.99</v>
      </c>
      <c r="E150">
        <v>5.28</v>
      </c>
      <c r="F150">
        <v>5.04</v>
      </c>
      <c r="G150">
        <v>5.22</v>
      </c>
      <c r="H150">
        <v>5.21</v>
      </c>
      <c r="I150">
        <v>6.96</v>
      </c>
      <c r="J150">
        <v>7.11</v>
      </c>
      <c r="K150">
        <v>1.55</v>
      </c>
      <c r="L150">
        <v>1.67</v>
      </c>
      <c r="M150">
        <v>1.79</v>
      </c>
      <c r="N150">
        <v>1.71</v>
      </c>
      <c r="O150">
        <v>54</v>
      </c>
      <c r="P150">
        <v>39</v>
      </c>
      <c r="Q150">
        <v>2</v>
      </c>
      <c r="R150">
        <v>0</v>
      </c>
      <c r="S150">
        <v>0</v>
      </c>
      <c r="T150">
        <v>0</v>
      </c>
      <c r="U150">
        <v>0.53900000000000003</v>
      </c>
      <c r="V150">
        <v>0.63900000000000001</v>
      </c>
      <c r="W150">
        <v>0.53800000000000003</v>
      </c>
      <c r="X150">
        <v>0.114</v>
      </c>
      <c r="Y150">
        <v>0.254</v>
      </c>
      <c r="Z150">
        <v>0.218</v>
      </c>
      <c r="AA150">
        <v>5.5</v>
      </c>
      <c r="AB150">
        <v>17.7</v>
      </c>
      <c r="AC150">
        <v>15.2</v>
      </c>
      <c r="AD150">
        <v>14.3</v>
      </c>
      <c r="AE150">
        <v>22</v>
      </c>
      <c r="AF150">
        <v>9.9</v>
      </c>
      <c r="AG150">
        <v>32.9</v>
      </c>
      <c r="AH150">
        <v>26.8</v>
      </c>
      <c r="AI150">
        <v>25.2</v>
      </c>
      <c r="AJ150">
        <v>34.4</v>
      </c>
      <c r="AK150">
        <v>1.95</v>
      </c>
      <c r="AL150">
        <v>2.34</v>
      </c>
      <c r="AM150">
        <v>2.9</v>
      </c>
      <c r="AN150">
        <v>5.9</v>
      </c>
      <c r="AO150">
        <v>0.121</v>
      </c>
      <c r="AP150">
        <v>16.600000000000001</v>
      </c>
      <c r="AQ150">
        <v>11.9</v>
      </c>
      <c r="AR150">
        <v>1.4276595744680856</v>
      </c>
      <c r="AS150">
        <v>64.599999999999994</v>
      </c>
      <c r="AT150">
        <v>92.8</v>
      </c>
      <c r="AU150">
        <v>0.18820000000000001</v>
      </c>
      <c r="AV150">
        <v>3.2000000000000001E-2</v>
      </c>
      <c r="AW150">
        <v>12.24</v>
      </c>
      <c r="AX150">
        <v>11.28</v>
      </c>
      <c r="AY150">
        <v>12.25</v>
      </c>
      <c r="AZ150">
        <v>0.97</v>
      </c>
      <c r="BA150">
        <v>1.109</v>
      </c>
      <c r="BB150">
        <v>1.8360000000000001</v>
      </c>
      <c r="BC150">
        <v>7.6180000000000003</v>
      </c>
      <c r="BD150">
        <v>3.1876595744680856</v>
      </c>
      <c r="BE150">
        <v>27.71</v>
      </c>
      <c r="BF150">
        <v>4.3</v>
      </c>
      <c r="BG150">
        <v>6.5</v>
      </c>
      <c r="BH150" s="1">
        <v>44708</v>
      </c>
    </row>
    <row r="151" spans="1:60" x14ac:dyDescent="0.25">
      <c r="A151" s="1">
        <v>44709</v>
      </c>
      <c r="B151" t="s">
        <v>65</v>
      </c>
      <c r="C151">
        <v>0</v>
      </c>
      <c r="D151">
        <v>6.51</v>
      </c>
      <c r="E151">
        <v>5.16</v>
      </c>
      <c r="F151">
        <v>4.96</v>
      </c>
      <c r="G151">
        <v>5.29</v>
      </c>
      <c r="H151">
        <v>5.35</v>
      </c>
      <c r="I151">
        <v>7.27</v>
      </c>
      <c r="J151">
        <v>7.44</v>
      </c>
      <c r="K151">
        <v>1.55</v>
      </c>
      <c r="L151">
        <v>1.72</v>
      </c>
      <c r="M151">
        <v>1.78</v>
      </c>
      <c r="N151">
        <v>1.76</v>
      </c>
      <c r="O151">
        <v>50</v>
      </c>
      <c r="P151">
        <v>41</v>
      </c>
      <c r="Q151">
        <v>7</v>
      </c>
      <c r="R151">
        <v>0</v>
      </c>
      <c r="S151">
        <v>0</v>
      </c>
      <c r="T151">
        <v>0</v>
      </c>
      <c r="U151">
        <v>0.56000000000000005</v>
      </c>
      <c r="V151">
        <v>0.47599999999999998</v>
      </c>
      <c r="W151">
        <v>0.50600000000000001</v>
      </c>
      <c r="X151">
        <v>0.108</v>
      </c>
      <c r="Y151">
        <v>0.18099999999999999</v>
      </c>
      <c r="Z151">
        <v>0.12</v>
      </c>
      <c r="AA151">
        <v>5.4</v>
      </c>
      <c r="AB151">
        <v>15.5</v>
      </c>
      <c r="AC151">
        <v>15.6</v>
      </c>
      <c r="AD151">
        <v>15.3</v>
      </c>
      <c r="AE151">
        <v>21.3</v>
      </c>
      <c r="AF151">
        <v>9.8000000000000007</v>
      </c>
      <c r="AG151">
        <v>28.9</v>
      </c>
      <c r="AH151">
        <v>26.5</v>
      </c>
      <c r="AI151">
        <v>26.2</v>
      </c>
      <c r="AJ151">
        <v>34.1</v>
      </c>
      <c r="AK151">
        <v>2.34</v>
      </c>
      <c r="AL151">
        <v>2.59</v>
      </c>
      <c r="AM151">
        <v>2.9</v>
      </c>
      <c r="AN151">
        <v>6</v>
      </c>
      <c r="AO151">
        <v>6.7000000000000004E-2</v>
      </c>
      <c r="AP151">
        <v>16.399999999999999</v>
      </c>
      <c r="AQ151">
        <v>12.1</v>
      </c>
      <c r="AR151">
        <v>1.4073444753946154</v>
      </c>
      <c r="AS151">
        <v>64.8</v>
      </c>
      <c r="AT151">
        <v>92.4</v>
      </c>
      <c r="AU151">
        <v>0.188</v>
      </c>
      <c r="AV151">
        <v>3.4099999999999998E-2</v>
      </c>
      <c r="AW151">
        <v>11.89</v>
      </c>
      <c r="AX151">
        <v>10.77</v>
      </c>
      <c r="AY151">
        <v>11.83</v>
      </c>
      <c r="AZ151">
        <v>1.06</v>
      </c>
      <c r="BA151">
        <v>0</v>
      </c>
      <c r="BB151">
        <v>0</v>
      </c>
      <c r="BC151">
        <v>0</v>
      </c>
      <c r="BD151">
        <v>3.1573444753946154</v>
      </c>
      <c r="BE151">
        <v>28.48</v>
      </c>
      <c r="BF151">
        <v>4.3</v>
      </c>
      <c r="BG151">
        <v>6.7</v>
      </c>
      <c r="BH151" s="1">
        <v>44709</v>
      </c>
    </row>
    <row r="152" spans="1:60" x14ac:dyDescent="0.25">
      <c r="A152" s="1">
        <v>44710</v>
      </c>
      <c r="B152" t="s">
        <v>65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 t="s">
        <v>66</v>
      </c>
      <c r="AL152" t="s">
        <v>66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11.76</v>
      </c>
      <c r="AX152">
        <v>11.62</v>
      </c>
      <c r="AY152">
        <v>11.62</v>
      </c>
      <c r="AZ152">
        <v>0</v>
      </c>
      <c r="BA152">
        <v>1.1559999999999999</v>
      </c>
      <c r="BB152">
        <v>1.575</v>
      </c>
      <c r="BC152">
        <v>6.9489999999999998</v>
      </c>
      <c r="BD152">
        <v>2.8841893287435458</v>
      </c>
      <c r="BE152">
        <v>0</v>
      </c>
      <c r="BF152">
        <v>4.3</v>
      </c>
      <c r="BG152">
        <v>6.7</v>
      </c>
      <c r="BH152" s="1">
        <v>44710</v>
      </c>
    </row>
    <row r="153" spans="1:60" x14ac:dyDescent="0.25">
      <c r="A153" s="1">
        <v>44711</v>
      </c>
      <c r="B153" t="s">
        <v>65</v>
      </c>
      <c r="C153">
        <v>0</v>
      </c>
      <c r="D153">
        <v>6.35</v>
      </c>
      <c r="E153">
        <v>5.41</v>
      </c>
      <c r="F153">
        <v>5.0999999999999996</v>
      </c>
      <c r="G153">
        <v>5.39</v>
      </c>
      <c r="H153">
        <v>5.78</v>
      </c>
      <c r="I153">
        <v>7.95</v>
      </c>
      <c r="J153">
        <v>7.37</v>
      </c>
      <c r="K153">
        <v>1.51</v>
      </c>
      <c r="L153">
        <v>1.59</v>
      </c>
      <c r="M153">
        <v>1.78</v>
      </c>
      <c r="N153">
        <v>1.8</v>
      </c>
      <c r="O153">
        <v>47</v>
      </c>
      <c r="P153">
        <v>40</v>
      </c>
      <c r="Q153">
        <v>6</v>
      </c>
      <c r="R153">
        <v>0</v>
      </c>
      <c r="S153">
        <v>0</v>
      </c>
      <c r="T153">
        <v>0</v>
      </c>
      <c r="U153">
        <v>0.58499999999999996</v>
      </c>
      <c r="V153">
        <v>0.47599999999999998</v>
      </c>
      <c r="W153">
        <v>0.46899999999999997</v>
      </c>
      <c r="X153">
        <v>0.13200000000000001</v>
      </c>
      <c r="Y153">
        <v>0.218</v>
      </c>
      <c r="Z153">
        <v>0.16800000000000001</v>
      </c>
      <c r="AA153">
        <v>5.4</v>
      </c>
      <c r="AB153">
        <v>15.3</v>
      </c>
      <c r="AC153">
        <v>15.2</v>
      </c>
      <c r="AD153">
        <v>14.4</v>
      </c>
      <c r="AE153">
        <v>21.1</v>
      </c>
      <c r="AF153">
        <v>9.6</v>
      </c>
      <c r="AG153">
        <v>28.9</v>
      </c>
      <c r="AH153">
        <v>25.9</v>
      </c>
      <c r="AI153">
        <v>24.8</v>
      </c>
      <c r="AJ153">
        <v>33.9</v>
      </c>
      <c r="AK153">
        <v>2.34</v>
      </c>
      <c r="AL153">
        <v>2.5099999999999998</v>
      </c>
      <c r="AM153">
        <v>3</v>
      </c>
      <c r="AN153">
        <v>5.9</v>
      </c>
      <c r="AO153">
        <v>6.9000000000000006E-2</v>
      </c>
      <c r="AP153">
        <v>16.100000000000001</v>
      </c>
      <c r="AQ153">
        <v>12.2</v>
      </c>
      <c r="AR153">
        <v>1.1141893287435458</v>
      </c>
      <c r="AS153">
        <v>66</v>
      </c>
      <c r="AT153">
        <v>96.7</v>
      </c>
      <c r="AU153">
        <v>0.18010000000000001</v>
      </c>
      <c r="AV153">
        <v>1.4200000000000001E-2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 t="s">
        <v>66</v>
      </c>
      <c r="BE153">
        <v>28.45</v>
      </c>
      <c r="BF153">
        <v>4.3</v>
      </c>
      <c r="BG153">
        <v>6.7</v>
      </c>
      <c r="BH153" s="1">
        <v>44711</v>
      </c>
    </row>
    <row r="154" spans="1:60" x14ac:dyDescent="0.25">
      <c r="A154" s="1">
        <v>44712</v>
      </c>
      <c r="B154" t="s">
        <v>65</v>
      </c>
      <c r="D154">
        <f>'[1]Master Sheet'!D154</f>
        <v>6.3</v>
      </c>
      <c r="E154">
        <f>'[1]Master Sheet'!E154</f>
        <v>5.52</v>
      </c>
      <c r="F154">
        <f>'[1]Master Sheet'!F154</f>
        <v>5.19</v>
      </c>
      <c r="G154">
        <f>'[1]Master Sheet'!G154</f>
        <v>5.67</v>
      </c>
      <c r="H154">
        <f>'[1]Master Sheet'!H154</f>
        <v>6.23</v>
      </c>
      <c r="I154">
        <f>'[1]Master Sheet'!I154</f>
        <v>7.94</v>
      </c>
      <c r="J154">
        <f>'[1]Master Sheet'!J154</f>
        <v>7.68</v>
      </c>
      <c r="K154">
        <f>'[1]Master Sheet'!K154</f>
        <v>1.55</v>
      </c>
      <c r="L154">
        <f>'[1]Master Sheet'!L154</f>
        <v>1.65</v>
      </c>
      <c r="M154">
        <f>'[1]Master Sheet'!M154</f>
        <v>1.8</v>
      </c>
      <c r="N154">
        <f>'[1]Master Sheet'!N154</f>
        <v>1.77</v>
      </c>
      <c r="O154">
        <f>'[1]Master Sheet'!O154</f>
        <v>49</v>
      </c>
      <c r="P154">
        <f>'[1]Master Sheet'!P154</f>
        <v>43</v>
      </c>
      <c r="Q154">
        <f>'[1]Master Sheet'!Q154</f>
        <v>5</v>
      </c>
      <c r="R154">
        <f>'[1]Master Sheet'!R154</f>
        <v>0</v>
      </c>
      <c r="S154">
        <f>'[1]Master Sheet'!S154</f>
        <v>0</v>
      </c>
      <c r="T154">
        <f>'[1]Master Sheet'!T154</f>
        <v>0</v>
      </c>
      <c r="U154">
        <f>'[1]Master Sheet'!U154</f>
        <v>0.499</v>
      </c>
      <c r="V154">
        <f>'[1]Master Sheet'!V154</f>
        <v>0.45300000000000001</v>
      </c>
      <c r="W154">
        <f>'[1]Master Sheet'!W154</f>
        <v>0.46100000000000002</v>
      </c>
      <c r="X154">
        <f>'[1]Master Sheet'!X154</f>
        <v>0.104</v>
      </c>
      <c r="Y154">
        <f>'[1]Master Sheet'!Y154</f>
        <v>0.16200000000000001</v>
      </c>
      <c r="Z154">
        <f>'[1]Master Sheet'!Z154</f>
        <v>0.11700000000000001</v>
      </c>
      <c r="AA154">
        <f>'[1]Master Sheet'!AA154</f>
        <v>6.1</v>
      </c>
      <c r="AB154">
        <f>'[1]Master Sheet'!AB154</f>
        <v>15.6</v>
      </c>
      <c r="AC154">
        <f>'[1]Master Sheet'!AC154</f>
        <v>15.5</v>
      </c>
      <c r="AD154">
        <f>'[1]Master Sheet'!AD154</f>
        <v>14.9</v>
      </c>
      <c r="AE154">
        <f>'[1]Master Sheet'!AE154</f>
        <v>21.1</v>
      </c>
      <c r="AF154">
        <f>'[1]Master Sheet'!AF154</f>
        <v>10.9</v>
      </c>
      <c r="AG154">
        <f>'[1]Master Sheet'!AG154</f>
        <v>29.4</v>
      </c>
      <c r="AH154">
        <f>'[1]Master Sheet'!AH154</f>
        <v>26.8</v>
      </c>
      <c r="AI154">
        <f>'[1]Master Sheet'!AI154</f>
        <v>25.9</v>
      </c>
      <c r="AJ154">
        <f>'[1]Master Sheet'!AJ154</f>
        <v>34.1</v>
      </c>
      <c r="AK154">
        <f>'[1]Master Sheet'!AK154</f>
        <v>2.41</v>
      </c>
      <c r="AL154">
        <f>'[1]Master Sheet'!AL154</f>
        <v>2.5700000000000003</v>
      </c>
      <c r="AM154">
        <f>'[1]Master Sheet'!AM154</f>
        <v>3</v>
      </c>
      <c r="AN154">
        <f>'[1]Master Sheet'!AN154</f>
        <v>6</v>
      </c>
      <c r="AO154">
        <f>'[1]Master Sheet'!AO154</f>
        <v>0.129</v>
      </c>
      <c r="AP154">
        <f>'[1]Master Sheet'!AP154</f>
        <v>16.8</v>
      </c>
      <c r="AQ154">
        <f>'[1]Master Sheet'!AQ154</f>
        <v>13.2</v>
      </c>
      <c r="AR154">
        <f>'[1]Master Sheet'!AR154</f>
        <v>1.4947500000000005</v>
      </c>
      <c r="AS154">
        <f>'[1]Master Sheet'!AS154</f>
        <v>62.9</v>
      </c>
      <c r="AT154">
        <f>'[1]Master Sheet'!AT154</f>
        <v>95.7</v>
      </c>
      <c r="AU154">
        <f>'[1]Master Sheet'!AU154</f>
        <v>0.2009</v>
      </c>
      <c r="AV154">
        <f>'[1]Master Sheet'!AV154</f>
        <v>1.9E-2</v>
      </c>
      <c r="AW154">
        <f>'[1]Master Sheet'!AW154</f>
        <v>13.13</v>
      </c>
      <c r="AX154">
        <f>'[1]Master Sheet'!AX154</f>
        <v>11.76</v>
      </c>
      <c r="AY154">
        <f>'[1]Master Sheet'!AY154</f>
        <v>13.18</v>
      </c>
      <c r="AZ154">
        <f>'[1]Master Sheet'!AZ154</f>
        <v>1.43</v>
      </c>
      <c r="BA154">
        <f>'[1]Master Sheet'!BA154</f>
        <v>1.095</v>
      </c>
      <c r="BB154">
        <f>'[1]Master Sheet'!BB154</f>
        <v>1.5840000000000001</v>
      </c>
      <c r="BC154">
        <f>'[1]Master Sheet'!BC154</f>
        <v>8.2140000000000004</v>
      </c>
      <c r="BD154">
        <f>'[1]Master Sheet'!BD154</f>
        <v>3.2347500000000005</v>
      </c>
      <c r="BE154">
        <f>'[1]Master Sheet'!BE154</f>
        <v>28.28</v>
      </c>
      <c r="BF154">
        <f>'[1]Master Sheet'!BF154</f>
        <v>4.3</v>
      </c>
      <c r="BG154">
        <f>'[1]Master Sheet'!BG154</f>
        <v>6.5</v>
      </c>
      <c r="BH154" s="1">
        <v>44712</v>
      </c>
    </row>
    <row r="155" spans="1:60" x14ac:dyDescent="0.25">
      <c r="A155" s="1">
        <v>44713</v>
      </c>
      <c r="B155" t="s">
        <v>65</v>
      </c>
      <c r="D155">
        <f>'[1]Master Sheet'!D155</f>
        <v>6.58</v>
      </c>
      <c r="E155">
        <f>'[1]Master Sheet'!E155</f>
        <v>5.61</v>
      </c>
      <c r="F155">
        <f>'[1]Master Sheet'!F155</f>
        <v>5.85</v>
      </c>
      <c r="G155">
        <f>'[1]Master Sheet'!G155</f>
        <v>5.64</v>
      </c>
      <c r="H155">
        <f>'[1]Master Sheet'!H155</f>
        <v>5.69</v>
      </c>
      <c r="I155">
        <f>'[1]Master Sheet'!I155</f>
        <v>7.53</v>
      </c>
      <c r="J155">
        <f>'[1]Master Sheet'!J155</f>
        <v>7.71</v>
      </c>
      <c r="K155">
        <f>'[1]Master Sheet'!K155</f>
        <v>1.55</v>
      </c>
      <c r="L155">
        <f>'[1]Master Sheet'!L155</f>
        <v>1.66</v>
      </c>
      <c r="M155">
        <f>'[1]Master Sheet'!M155</f>
        <v>1.8</v>
      </c>
      <c r="N155">
        <f>'[1]Master Sheet'!N155</f>
        <v>1.78</v>
      </c>
      <c r="O155">
        <f>'[1]Master Sheet'!O155</f>
        <v>49</v>
      </c>
      <c r="P155">
        <f>'[1]Master Sheet'!P155</f>
        <v>40</v>
      </c>
      <c r="Q155">
        <f>'[1]Master Sheet'!Q155</f>
        <v>19</v>
      </c>
      <c r="R155">
        <f>'[1]Master Sheet'!R155</f>
        <v>3</v>
      </c>
      <c r="S155">
        <f>'[1]Master Sheet'!S155</f>
        <v>0</v>
      </c>
      <c r="T155">
        <f>'[1]Master Sheet'!T155</f>
        <v>0</v>
      </c>
      <c r="U155">
        <f>'[1]Master Sheet'!U155</f>
        <v>0.60199999999999998</v>
      </c>
      <c r="V155">
        <f>'[1]Master Sheet'!V155</f>
        <v>0.53900000000000003</v>
      </c>
      <c r="W155">
        <f>'[1]Master Sheet'!W155</f>
        <v>0.93600000000000005</v>
      </c>
      <c r="X155">
        <f>'[1]Master Sheet'!X155</f>
        <v>0.13700000000000001</v>
      </c>
      <c r="Y155">
        <f>'[1]Master Sheet'!Y155</f>
        <v>0.20499999999999999</v>
      </c>
      <c r="Z155">
        <f>'[1]Master Sheet'!Z155</f>
        <v>0.13500000000000001</v>
      </c>
      <c r="AA155">
        <f>'[1]Master Sheet'!AA155</f>
        <v>5.7</v>
      </c>
      <c r="AB155">
        <f>'[1]Master Sheet'!AB155</f>
        <v>18.3</v>
      </c>
      <c r="AC155">
        <f>'[1]Master Sheet'!AC155</f>
        <v>15.1</v>
      </c>
      <c r="AD155">
        <f>'[1]Master Sheet'!AD155</f>
        <v>14.4</v>
      </c>
      <c r="AE155">
        <f>'[1]Master Sheet'!AE155</f>
        <v>21.1</v>
      </c>
      <c r="AF155">
        <f>'[1]Master Sheet'!AF155</f>
        <v>10.1</v>
      </c>
      <c r="AG155">
        <f>'[1]Master Sheet'!AG155</f>
        <v>33.799999999999997</v>
      </c>
      <c r="AH155">
        <f>'[1]Master Sheet'!AH155</f>
        <v>25</v>
      </c>
      <c r="AI155">
        <f>'[1]Master Sheet'!AI155</f>
        <v>24.1</v>
      </c>
      <c r="AJ155">
        <f>'[1]Master Sheet'!AJ155</f>
        <v>34</v>
      </c>
      <c r="AK155">
        <f>'[1]Master Sheet'!AK155</f>
        <v>2.37</v>
      </c>
      <c r="AL155">
        <f>'[1]Master Sheet'!AL155</f>
        <v>2.56</v>
      </c>
      <c r="AM155">
        <f>'[1]Master Sheet'!AM155</f>
        <v>2.9</v>
      </c>
      <c r="AN155">
        <f>'[1]Master Sheet'!AN155</f>
        <v>6.1</v>
      </c>
      <c r="AO155">
        <f>'[1]Master Sheet'!AO155</f>
        <v>0.11600000000000001</v>
      </c>
      <c r="AP155">
        <f>'[1]Master Sheet'!AP155</f>
        <v>15.2</v>
      </c>
      <c r="AQ155">
        <f>'[1]Master Sheet'!AQ155</f>
        <v>12.2</v>
      </c>
      <c r="AR155">
        <f>'[1]Master Sheet'!AR155</f>
        <v>1.1495583756345176</v>
      </c>
      <c r="AS155">
        <f>'[1]Master Sheet'!AS155</f>
        <v>62.7</v>
      </c>
      <c r="AT155">
        <f>'[1]Master Sheet'!AT155</f>
        <v>93.8</v>
      </c>
      <c r="AU155">
        <f>'[1]Master Sheet'!AU155</f>
        <v>0.20100000000000001</v>
      </c>
      <c r="AV155">
        <f>'[1]Master Sheet'!AV155</f>
        <v>2.7699999999999999E-2</v>
      </c>
      <c r="AW155">
        <f>'[1]Master Sheet'!AW155</f>
        <v>12.07</v>
      </c>
      <c r="AX155">
        <f>'[1]Master Sheet'!AX155</f>
        <v>11.82</v>
      </c>
      <c r="AY155">
        <f>'[1]Master Sheet'!AY155</f>
        <v>11.82</v>
      </c>
      <c r="AZ155">
        <f>'[1]Master Sheet'!AZ155</f>
        <v>0</v>
      </c>
      <c r="BA155">
        <f>'[1]Master Sheet'!BA155</f>
        <v>1.081</v>
      </c>
      <c r="BB155">
        <f>'[1]Master Sheet'!BB155</f>
        <v>1.754</v>
      </c>
      <c r="BC155">
        <f>'[1]Master Sheet'!BC155</f>
        <v>8.2319999999999993</v>
      </c>
      <c r="BD155">
        <f>'[1]Master Sheet'!BD155</f>
        <v>2.8795583756345176</v>
      </c>
      <c r="BE155">
        <f>'[1]Master Sheet'!BE155</f>
        <v>28.68</v>
      </c>
      <c r="BF155">
        <f>'[1]Master Sheet'!BF155</f>
        <v>4.2</v>
      </c>
      <c r="BG155">
        <f>'[1]Master Sheet'!BG155</f>
        <v>6.3</v>
      </c>
      <c r="BH155" s="1">
        <v>44713</v>
      </c>
    </row>
    <row r="156" spans="1:60" x14ac:dyDescent="0.25">
      <c r="A156" s="1">
        <v>44714</v>
      </c>
      <c r="B156" t="s">
        <v>65</v>
      </c>
      <c r="D156">
        <f>'[1]Master Sheet'!D156</f>
        <v>6.76</v>
      </c>
      <c r="E156">
        <f>'[1]Master Sheet'!E156</f>
        <v>5.17</v>
      </c>
      <c r="F156">
        <f>'[1]Master Sheet'!F156</f>
        <v>5.66</v>
      </c>
      <c r="G156">
        <f>'[1]Master Sheet'!G156</f>
        <v>5.28</v>
      </c>
      <c r="H156">
        <f>'[1]Master Sheet'!H156</f>
        <v>5.37</v>
      </c>
      <c r="I156">
        <f>'[1]Master Sheet'!I156</f>
        <v>7.11</v>
      </c>
      <c r="J156">
        <f>'[1]Master Sheet'!J156</f>
        <v>7.57</v>
      </c>
      <c r="K156">
        <f>'[1]Master Sheet'!K156</f>
        <v>1.59</v>
      </c>
      <c r="L156">
        <f>'[1]Master Sheet'!L156</f>
        <v>1.78</v>
      </c>
      <c r="M156">
        <f>'[1]Master Sheet'!M156</f>
        <v>1.79</v>
      </c>
      <c r="N156">
        <f>'[1]Master Sheet'!N156</f>
        <v>1.75</v>
      </c>
      <c r="O156">
        <f>'[1]Master Sheet'!O156</f>
        <v>54</v>
      </c>
      <c r="P156">
        <f>'[1]Master Sheet'!P156</f>
        <v>43</v>
      </c>
      <c r="Q156">
        <f>'[1]Master Sheet'!Q156</f>
        <v>7</v>
      </c>
      <c r="R156">
        <f>'[1]Master Sheet'!R156</f>
        <v>0</v>
      </c>
      <c r="S156">
        <f>'[1]Master Sheet'!S156</f>
        <v>0</v>
      </c>
      <c r="T156">
        <f>'[1]Master Sheet'!T156</f>
        <v>0</v>
      </c>
      <c r="U156">
        <f>'[1]Master Sheet'!U156</f>
        <v>1.63</v>
      </c>
      <c r="V156">
        <f>'[1]Master Sheet'!V156</f>
        <v>1.52</v>
      </c>
      <c r="W156">
        <f>'[1]Master Sheet'!W156</f>
        <v>0.52300000000000002</v>
      </c>
      <c r="X156">
        <f>'[1]Master Sheet'!X156</f>
        <v>0.113</v>
      </c>
      <c r="Y156">
        <f>'[1]Master Sheet'!Y156</f>
        <v>0.217</v>
      </c>
      <c r="Z156">
        <f>'[1]Master Sheet'!Z156</f>
        <v>0.14000000000000001</v>
      </c>
      <c r="AA156">
        <f>'[1]Master Sheet'!AA156</f>
        <v>5.4</v>
      </c>
      <c r="AB156">
        <f>'[1]Master Sheet'!AB156</f>
        <v>15.2</v>
      </c>
      <c r="AC156">
        <f>'[1]Master Sheet'!AC156</f>
        <v>14.9</v>
      </c>
      <c r="AD156">
        <f>'[1]Master Sheet'!AD156</f>
        <v>14.5</v>
      </c>
      <c r="AE156">
        <f>'[1]Master Sheet'!AE156</f>
        <v>20.5</v>
      </c>
      <c r="AF156">
        <f>'[1]Master Sheet'!AF156</f>
        <v>9.1</v>
      </c>
      <c r="AG156">
        <f>'[1]Master Sheet'!AG156</f>
        <v>27.5</v>
      </c>
      <c r="AH156">
        <f>'[1]Master Sheet'!AH156</f>
        <v>23.9</v>
      </c>
      <c r="AI156">
        <f>'[1]Master Sheet'!AI156</f>
        <v>23.7</v>
      </c>
      <c r="AJ156">
        <f>'[1]Master Sheet'!AJ156</f>
        <v>32.700000000000003</v>
      </c>
      <c r="AK156">
        <f>'[1]Master Sheet'!AK156</f>
        <v>2.34</v>
      </c>
      <c r="AL156">
        <f>'[1]Master Sheet'!AL156</f>
        <v>2.48</v>
      </c>
      <c r="AM156">
        <f>'[1]Master Sheet'!AM156</f>
        <v>3</v>
      </c>
      <c r="AN156">
        <f>'[1]Master Sheet'!AN156</f>
        <v>6</v>
      </c>
      <c r="AO156">
        <f>'[1]Master Sheet'!AO156</f>
        <v>0.05</v>
      </c>
      <c r="AP156">
        <f>'[1]Master Sheet'!AP156</f>
        <v>13.8</v>
      </c>
      <c r="AQ156">
        <f>'[1]Master Sheet'!AQ156</f>
        <v>11.9</v>
      </c>
      <c r="AR156">
        <f>'[1]Master Sheet'!AR156</f>
        <v>1.4764297082228115</v>
      </c>
      <c r="AS156">
        <f>'[1]Master Sheet'!AS156</f>
        <v>62.5</v>
      </c>
      <c r="AT156">
        <f>'[1]Master Sheet'!AT156</f>
        <v>94.8</v>
      </c>
      <c r="AU156">
        <f>'[1]Master Sheet'!AU156</f>
        <v>0.20119999999999999</v>
      </c>
      <c r="AV156">
        <f>'[1]Master Sheet'!AV156</f>
        <v>2.3199999999999998E-2</v>
      </c>
      <c r="AW156">
        <f>'[1]Master Sheet'!AW156</f>
        <v>12.28</v>
      </c>
      <c r="AX156">
        <f>'[1]Master Sheet'!AX156</f>
        <v>11.31</v>
      </c>
      <c r="AY156">
        <f>'[1]Master Sheet'!AY156</f>
        <v>12.23</v>
      </c>
      <c r="AZ156">
        <f>'[1]Master Sheet'!AZ156</f>
        <v>0.92</v>
      </c>
      <c r="BA156">
        <f>'[1]Master Sheet'!BA156</f>
        <v>1.119</v>
      </c>
      <c r="BB156">
        <f>'[1]Master Sheet'!BB156</f>
        <v>2.0990000000000002</v>
      </c>
      <c r="BC156">
        <f>'[1]Master Sheet'!BC156</f>
        <v>7.4409999999999998</v>
      </c>
      <c r="BD156">
        <f>'[1]Master Sheet'!BD156</f>
        <v>3.1864297082228115</v>
      </c>
      <c r="BE156">
        <f>'[1]Master Sheet'!BE156</f>
        <v>28.19</v>
      </c>
      <c r="BF156">
        <f>'[1]Master Sheet'!BF156</f>
        <v>4.2</v>
      </c>
      <c r="BG156">
        <f>'[1]Master Sheet'!BG156</f>
        <v>6.1</v>
      </c>
      <c r="BH156" s="1">
        <v>44714</v>
      </c>
    </row>
    <row r="157" spans="1:60" x14ac:dyDescent="0.25">
      <c r="A157" s="1">
        <v>44715</v>
      </c>
      <c r="B157" t="s">
        <v>65</v>
      </c>
      <c r="D157">
        <f>'[1]Master Sheet'!D157</f>
        <v>6.55</v>
      </c>
      <c r="E157">
        <f>'[1]Master Sheet'!E157</f>
        <v>5.3</v>
      </c>
      <c r="F157">
        <f>'[1]Master Sheet'!F157</f>
        <v>5.09</v>
      </c>
      <c r="G157">
        <f>'[1]Master Sheet'!G157</f>
        <v>5.41</v>
      </c>
      <c r="H157">
        <f>'[1]Master Sheet'!H157</f>
        <v>5.38</v>
      </c>
      <c r="I157">
        <f>'[1]Master Sheet'!I157</f>
        <v>7.65</v>
      </c>
      <c r="J157">
        <f>'[1]Master Sheet'!J157</f>
        <v>7.24</v>
      </c>
      <c r="K157">
        <f>'[1]Master Sheet'!K157</f>
        <v>1.64</v>
      </c>
      <c r="L157">
        <f>'[1]Master Sheet'!L157</f>
        <v>1.74</v>
      </c>
      <c r="M157">
        <f>'[1]Master Sheet'!M157</f>
        <v>2.15</v>
      </c>
      <c r="N157">
        <f>'[1]Master Sheet'!N157</f>
        <v>1.74</v>
      </c>
      <c r="O157">
        <f>'[1]Master Sheet'!O157</f>
        <v>46</v>
      </c>
      <c r="P157">
        <f>'[1]Master Sheet'!P157</f>
        <v>35</v>
      </c>
      <c r="Q157">
        <f>'[1]Master Sheet'!Q157</f>
        <v>14</v>
      </c>
      <c r="R157">
        <f>'[1]Master Sheet'!R157</f>
        <v>2</v>
      </c>
      <c r="S157">
        <f>'[1]Master Sheet'!S157</f>
        <v>1</v>
      </c>
      <c r="T157">
        <f>'[1]Master Sheet'!T157</f>
        <v>0</v>
      </c>
      <c r="U157">
        <f>'[1]Master Sheet'!U157</f>
        <v>0.56799999999999995</v>
      </c>
      <c r="V157">
        <f>'[1]Master Sheet'!V157</f>
        <v>0.51500000000000001</v>
      </c>
      <c r="W157">
        <f>'[1]Master Sheet'!W157</f>
        <v>0.72199999999999998</v>
      </c>
      <c r="X157">
        <f>'[1]Master Sheet'!X157</f>
        <v>0.13300000000000001</v>
      </c>
      <c r="Y157">
        <f>'[1]Master Sheet'!Y157</f>
        <v>0.25700000000000001</v>
      </c>
      <c r="Z157">
        <f>'[1]Master Sheet'!Z157</f>
        <v>0.152</v>
      </c>
      <c r="AA157">
        <f>'[1]Master Sheet'!AA157</f>
        <v>5.5</v>
      </c>
      <c r="AB157">
        <f>'[1]Master Sheet'!AB157</f>
        <v>15.3</v>
      </c>
      <c r="AC157">
        <f>'[1]Master Sheet'!AC157</f>
        <v>14.9</v>
      </c>
      <c r="AD157">
        <f>'[1]Master Sheet'!AD157</f>
        <v>14.4</v>
      </c>
      <c r="AE157">
        <f>'[1]Master Sheet'!AE157</f>
        <v>20.3</v>
      </c>
      <c r="AF157">
        <f>'[1]Master Sheet'!AF157</f>
        <v>9.1</v>
      </c>
      <c r="AG157">
        <f>'[1]Master Sheet'!AG157</f>
        <v>26.3</v>
      </c>
      <c r="AH157">
        <f>'[1]Master Sheet'!AH157</f>
        <v>23.1</v>
      </c>
      <c r="AI157">
        <f>'[1]Master Sheet'!AI157</f>
        <v>23</v>
      </c>
      <c r="AJ157">
        <f>'[1]Master Sheet'!AJ157</f>
        <v>32.799999999999997</v>
      </c>
      <c r="AK157">
        <f>'[1]Master Sheet'!AK157</f>
        <v>3.13</v>
      </c>
      <c r="AL157">
        <f>'[1]Master Sheet'!AL157</f>
        <v>3.21</v>
      </c>
      <c r="AM157">
        <f>'[1]Master Sheet'!AM157</f>
        <v>3</v>
      </c>
      <c r="AN157">
        <f>'[1]Master Sheet'!AN157</f>
        <v>6</v>
      </c>
      <c r="AO157">
        <f>'[1]Master Sheet'!AO157</f>
        <v>4.2999999999999997E-2</v>
      </c>
      <c r="AP157">
        <f>'[1]Master Sheet'!AP157</f>
        <v>13.2</v>
      </c>
      <c r="AQ157">
        <f>'[1]Master Sheet'!AQ157</f>
        <v>12.5</v>
      </c>
      <c r="AR157">
        <f>'[1]Master Sheet'!AR157</f>
        <v>1.3389732793522267</v>
      </c>
      <c r="AS157">
        <f>'[1]Master Sheet'!AS157</f>
        <v>60.2</v>
      </c>
      <c r="AT157">
        <f>'[1]Master Sheet'!AT157</f>
        <v>96.3</v>
      </c>
      <c r="AU157">
        <f>'[1]Master Sheet'!AU157</f>
        <v>0.21990000000000001</v>
      </c>
      <c r="AV157">
        <f>'[1]Master Sheet'!AV157</f>
        <v>1.6E-2</v>
      </c>
      <c r="AW157">
        <f>'[1]Master Sheet'!AW157</f>
        <v>13.39</v>
      </c>
      <c r="AX157">
        <f>'[1]Master Sheet'!AX157</f>
        <v>12.35</v>
      </c>
      <c r="AY157">
        <f>'[1]Master Sheet'!AY157</f>
        <v>13.33</v>
      </c>
      <c r="AZ157">
        <f>'[1]Master Sheet'!AZ157</f>
        <v>0.98</v>
      </c>
      <c r="BA157">
        <f>'[1]Master Sheet'!BA157</f>
        <v>1.1020000000000001</v>
      </c>
      <c r="BB157">
        <f>'[1]Master Sheet'!BB157</f>
        <v>2.2360000000000002</v>
      </c>
      <c r="BC157">
        <f>'[1]Master Sheet'!BC157</f>
        <v>8.2360000000000007</v>
      </c>
      <c r="BD157">
        <f>'[1]Master Sheet'!BD157</f>
        <v>2.9989732793522266</v>
      </c>
      <c r="BE157">
        <f>'[1]Master Sheet'!BE157</f>
        <v>28.79</v>
      </c>
      <c r="BF157">
        <f>'[1]Master Sheet'!BF157</f>
        <v>4.0999999999999996</v>
      </c>
      <c r="BG157">
        <f>'[1]Master Sheet'!BG157</f>
        <v>6.1</v>
      </c>
      <c r="BH157" s="1">
        <v>44715</v>
      </c>
    </row>
    <row r="158" spans="1:60" x14ac:dyDescent="0.25">
      <c r="A158" s="1">
        <v>44716</v>
      </c>
      <c r="B158" t="s">
        <v>65</v>
      </c>
      <c r="D158">
        <f>'[1]Master Sheet'!D158</f>
        <v>6.56</v>
      </c>
      <c r="E158">
        <f>'[1]Master Sheet'!E158</f>
        <v>5.18</v>
      </c>
      <c r="F158">
        <f>'[1]Master Sheet'!F158</f>
        <v>5.35</v>
      </c>
      <c r="G158">
        <f>'[1]Master Sheet'!G158</f>
        <v>5.32</v>
      </c>
      <c r="H158">
        <f>'[1]Master Sheet'!H158</f>
        <v>5.38</v>
      </c>
      <c r="I158">
        <f>'[1]Master Sheet'!I158</f>
        <v>7.41</v>
      </c>
      <c r="J158">
        <f>'[1]Master Sheet'!J158</f>
        <v>7.36</v>
      </c>
      <c r="K158">
        <f>'[1]Master Sheet'!K158</f>
        <v>1.68</v>
      </c>
      <c r="L158">
        <f>'[1]Master Sheet'!L158</f>
        <v>1.84</v>
      </c>
      <c r="M158">
        <f>'[1]Master Sheet'!M158</f>
        <v>2.16</v>
      </c>
      <c r="N158">
        <f>'[1]Master Sheet'!N158</f>
        <v>2.12</v>
      </c>
      <c r="O158">
        <f>'[1]Master Sheet'!O158</f>
        <v>45</v>
      </c>
      <c r="P158">
        <f>'[1]Master Sheet'!P158</f>
        <v>34</v>
      </c>
      <c r="Q158">
        <f>'[1]Master Sheet'!Q158</f>
        <v>12</v>
      </c>
      <c r="R158">
        <f>'[1]Master Sheet'!R158</f>
        <v>1</v>
      </c>
      <c r="S158">
        <f>'[1]Master Sheet'!S158</f>
        <v>0</v>
      </c>
      <c r="T158">
        <f>'[1]Master Sheet'!T158</f>
        <v>0</v>
      </c>
      <c r="U158">
        <f>'[1]Master Sheet'!U158</f>
        <v>0.65600000000000003</v>
      </c>
      <c r="V158">
        <f>'[1]Master Sheet'!V158</f>
        <v>0.59699999999999998</v>
      </c>
      <c r="W158">
        <f>'[1]Master Sheet'!W158</f>
        <v>0.74099999999999999</v>
      </c>
      <c r="X158">
        <f>'[1]Master Sheet'!X158</f>
        <v>0.129</v>
      </c>
      <c r="Y158">
        <f>'[1]Master Sheet'!Y158</f>
        <v>0.221</v>
      </c>
      <c r="Z158">
        <f>'[1]Master Sheet'!Z158</f>
        <v>0.184</v>
      </c>
      <c r="AA158">
        <f>'[1]Master Sheet'!AA158</f>
        <v>5.6</v>
      </c>
      <c r="AB158">
        <f>'[1]Master Sheet'!AB158</f>
        <v>15.4</v>
      </c>
      <c r="AC158">
        <f>'[1]Master Sheet'!AC158</f>
        <v>14.8</v>
      </c>
      <c r="AD158">
        <f>'[1]Master Sheet'!AD158</f>
        <v>14.1</v>
      </c>
      <c r="AE158">
        <f>'[1]Master Sheet'!AE158</f>
        <v>20.100000000000001</v>
      </c>
      <c r="AF158">
        <f>'[1]Master Sheet'!AF158</f>
        <v>9.1999999999999993</v>
      </c>
      <c r="AG158">
        <f>'[1]Master Sheet'!AG158</f>
        <v>27.1</v>
      </c>
      <c r="AH158">
        <f>'[1]Master Sheet'!AH158</f>
        <v>23.2</v>
      </c>
      <c r="AI158">
        <f>'[1]Master Sheet'!AI158</f>
        <v>22.9</v>
      </c>
      <c r="AJ158">
        <f>'[1]Master Sheet'!AJ158</f>
        <v>32.700000000000003</v>
      </c>
      <c r="AK158">
        <f>'[1]Master Sheet'!AK158</f>
        <v>3.12</v>
      </c>
      <c r="AL158">
        <f>'[1]Master Sheet'!AL158</f>
        <v>3.29</v>
      </c>
      <c r="AM158">
        <f>'[1]Master Sheet'!AM158</f>
        <v>3.1</v>
      </c>
      <c r="AN158">
        <f>'[1]Master Sheet'!AN158</f>
        <v>5.9</v>
      </c>
      <c r="AO158">
        <f>'[1]Master Sheet'!AO158</f>
        <v>6.0999999999999999E-2</v>
      </c>
      <c r="AP158">
        <f>'[1]Master Sheet'!AP158</f>
        <v>13.3</v>
      </c>
      <c r="AQ158">
        <f>'[1]Master Sheet'!AQ158</f>
        <v>12.5</v>
      </c>
      <c r="AR158">
        <f>'[1]Master Sheet'!AR158</f>
        <v>1.0224731574158321</v>
      </c>
      <c r="AS158">
        <f>'[1]Master Sheet'!AS158</f>
        <v>59.9</v>
      </c>
      <c r="AT158">
        <f>'[1]Master Sheet'!AT158</f>
        <v>96.8</v>
      </c>
      <c r="AU158">
        <f>'[1]Master Sheet'!AU158</f>
        <v>0.22040000000000001</v>
      </c>
      <c r="AV158">
        <f>'[1]Master Sheet'!AV158</f>
        <v>1.4E-2</v>
      </c>
      <c r="AW158">
        <f>'[1]Master Sheet'!AW158</f>
        <v>11.94</v>
      </c>
      <c r="AX158">
        <f>'[1]Master Sheet'!AX158</f>
        <v>10.99</v>
      </c>
      <c r="AY158">
        <f>'[1]Master Sheet'!AY158</f>
        <v>11.91</v>
      </c>
      <c r="AZ158">
        <f>'[1]Master Sheet'!AZ158</f>
        <v>0.92</v>
      </c>
      <c r="BA158">
        <f>'[1]Master Sheet'!BA158</f>
        <v>0</v>
      </c>
      <c r="BB158">
        <f>'[1]Master Sheet'!BB158</f>
        <v>0</v>
      </c>
      <c r="BC158">
        <f>'[1]Master Sheet'!BC158</f>
        <v>0</v>
      </c>
      <c r="BD158">
        <f>'[1]Master Sheet'!BD158</f>
        <v>3.1424731574158322</v>
      </c>
      <c r="BE158">
        <f>'[1]Master Sheet'!BE158</f>
        <v>28.48</v>
      </c>
      <c r="BF158">
        <f>'[1]Master Sheet'!BF158</f>
        <v>4</v>
      </c>
      <c r="BG158">
        <f>'[1]Master Sheet'!BG158</f>
        <v>5.9</v>
      </c>
      <c r="BH158" s="1">
        <v>44716</v>
      </c>
    </row>
    <row r="159" spans="1:60" x14ac:dyDescent="0.25">
      <c r="A159" s="1">
        <v>44717</v>
      </c>
      <c r="B159" t="s">
        <v>65</v>
      </c>
      <c r="D159">
        <f>'[1]Master Sheet'!D159</f>
        <v>0</v>
      </c>
      <c r="E159">
        <f>'[1]Master Sheet'!E159</f>
        <v>0</v>
      </c>
      <c r="F159">
        <f>'[1]Master Sheet'!F159</f>
        <v>0</v>
      </c>
      <c r="G159">
        <f>'[1]Master Sheet'!G159</f>
        <v>0</v>
      </c>
      <c r="H159">
        <f>'[1]Master Sheet'!H159</f>
        <v>0</v>
      </c>
      <c r="I159">
        <f>'[1]Master Sheet'!I159</f>
        <v>0</v>
      </c>
      <c r="J159">
        <f>'[1]Master Sheet'!J159</f>
        <v>0</v>
      </c>
      <c r="K159">
        <f>'[1]Master Sheet'!K159</f>
        <v>0</v>
      </c>
      <c r="L159">
        <f>'[1]Master Sheet'!L159</f>
        <v>0</v>
      </c>
      <c r="M159">
        <f>'[1]Master Sheet'!M159</f>
        <v>0</v>
      </c>
      <c r="N159">
        <f>'[1]Master Sheet'!N159</f>
        <v>0</v>
      </c>
      <c r="O159">
        <f>'[1]Master Sheet'!O159</f>
        <v>0</v>
      </c>
      <c r="P159">
        <f>'[1]Master Sheet'!P159</f>
        <v>0</v>
      </c>
      <c r="Q159">
        <f>'[1]Master Sheet'!Q159</f>
        <v>0</v>
      </c>
      <c r="R159">
        <f>'[1]Master Sheet'!R159</f>
        <v>0</v>
      </c>
      <c r="S159">
        <f>'[1]Master Sheet'!S159</f>
        <v>0</v>
      </c>
      <c r="T159">
        <f>'[1]Master Sheet'!T159</f>
        <v>0</v>
      </c>
      <c r="U159">
        <f>'[1]Master Sheet'!U159</f>
        <v>0</v>
      </c>
      <c r="V159">
        <f>'[1]Master Sheet'!V159</f>
        <v>0</v>
      </c>
      <c r="W159">
        <f>'[1]Master Sheet'!W159</f>
        <v>0</v>
      </c>
      <c r="X159">
        <f>'[1]Master Sheet'!X159</f>
        <v>0</v>
      </c>
      <c r="Y159">
        <f>'[1]Master Sheet'!Y159</f>
        <v>0</v>
      </c>
      <c r="Z159">
        <f>'[1]Master Sheet'!Z159</f>
        <v>0</v>
      </c>
      <c r="AA159">
        <f>'[1]Master Sheet'!AA159</f>
        <v>0</v>
      </c>
      <c r="AB159">
        <f>'[1]Master Sheet'!AB159</f>
        <v>0</v>
      </c>
      <c r="AC159">
        <f>'[1]Master Sheet'!AC159</f>
        <v>0</v>
      </c>
      <c r="AD159">
        <f>'[1]Master Sheet'!AD159</f>
        <v>0</v>
      </c>
      <c r="AE159">
        <f>'[1]Master Sheet'!AE159</f>
        <v>0</v>
      </c>
      <c r="AF159">
        <f>'[1]Master Sheet'!AF159</f>
        <v>0</v>
      </c>
      <c r="AG159">
        <f>'[1]Master Sheet'!AG159</f>
        <v>0</v>
      </c>
      <c r="AH159">
        <f>'[1]Master Sheet'!AH159</f>
        <v>0</v>
      </c>
      <c r="AI159">
        <f>'[1]Master Sheet'!AI159</f>
        <v>0</v>
      </c>
      <c r="AJ159">
        <f>'[1]Master Sheet'!AJ159</f>
        <v>0</v>
      </c>
      <c r="AK159" t="str">
        <f>'[1]Master Sheet'!AK159</f>
        <v/>
      </c>
      <c r="AL159" t="str">
        <f>'[1]Master Sheet'!AL159</f>
        <v/>
      </c>
      <c r="AM159">
        <f>'[1]Master Sheet'!AM159</f>
        <v>0</v>
      </c>
      <c r="AN159">
        <f>'[1]Master Sheet'!AN159</f>
        <v>0</v>
      </c>
      <c r="AO159">
        <f>'[1]Master Sheet'!AO159</f>
        <v>0</v>
      </c>
      <c r="AP159">
        <f>'[1]Master Sheet'!AP159</f>
        <v>0</v>
      </c>
      <c r="AQ159">
        <f>'[1]Master Sheet'!AQ159</f>
        <v>0</v>
      </c>
      <c r="AR159" t="str">
        <f>'[1]Master Sheet'!AR159</f>
        <v/>
      </c>
      <c r="AS159">
        <f>'[1]Master Sheet'!AS159</f>
        <v>0</v>
      </c>
      <c r="AT159">
        <f>'[1]Master Sheet'!AT159</f>
        <v>0</v>
      </c>
      <c r="AU159">
        <f>'[1]Master Sheet'!AU159</f>
        <v>0</v>
      </c>
      <c r="AV159">
        <f>'[1]Master Sheet'!AV159</f>
        <v>0</v>
      </c>
      <c r="AW159">
        <f>'[1]Master Sheet'!AW159</f>
        <v>0</v>
      </c>
      <c r="AX159">
        <f>'[1]Master Sheet'!AX159</f>
        <v>0</v>
      </c>
      <c r="AY159">
        <f>'[1]Master Sheet'!AY159</f>
        <v>0</v>
      </c>
      <c r="AZ159">
        <f>'[1]Master Sheet'!AZ159</f>
        <v>0</v>
      </c>
      <c r="BA159">
        <f>'[1]Master Sheet'!BA159</f>
        <v>1.06</v>
      </c>
      <c r="BB159">
        <f>'[1]Master Sheet'!BB159</f>
        <v>1.99</v>
      </c>
      <c r="BC159">
        <f>'[1]Master Sheet'!BC159</f>
        <v>7.3159999999999998</v>
      </c>
      <c r="BD159" t="str">
        <f>'[1]Master Sheet'!BD159</f>
        <v/>
      </c>
      <c r="BE159">
        <f>'[1]Master Sheet'!BE159</f>
        <v>0</v>
      </c>
      <c r="BF159">
        <f>'[1]Master Sheet'!BF159</f>
        <v>0</v>
      </c>
      <c r="BG159">
        <f>'[1]Master Sheet'!BG159</f>
        <v>0</v>
      </c>
      <c r="BH159" s="1">
        <v>44717</v>
      </c>
    </row>
    <row r="160" spans="1:60" x14ac:dyDescent="0.25">
      <c r="A160" s="1">
        <v>44718</v>
      </c>
      <c r="B160" t="s">
        <v>65</v>
      </c>
      <c r="D160">
        <f>'[1]Master Sheet'!D160</f>
        <v>7.53</v>
      </c>
      <c r="E160">
        <f>'[1]Master Sheet'!E160</f>
        <v>5.05</v>
      </c>
      <c r="F160">
        <f>'[1]Master Sheet'!F160</f>
        <v>5.1100000000000003</v>
      </c>
      <c r="G160">
        <f>'[1]Master Sheet'!G160</f>
        <v>5.3</v>
      </c>
      <c r="H160">
        <f>'[1]Master Sheet'!H160</f>
        <v>5.35</v>
      </c>
      <c r="I160">
        <f>'[1]Master Sheet'!I160</f>
        <v>7.08</v>
      </c>
      <c r="J160">
        <f>'[1]Master Sheet'!J160</f>
        <v>7.38</v>
      </c>
      <c r="K160">
        <f>'[1]Master Sheet'!K160</f>
        <v>1.47</v>
      </c>
      <c r="L160">
        <f>'[1]Master Sheet'!L160</f>
        <v>1.67</v>
      </c>
      <c r="M160">
        <f>'[1]Master Sheet'!M160</f>
        <v>2.04</v>
      </c>
      <c r="N160">
        <f>'[1]Master Sheet'!N160</f>
        <v>2</v>
      </c>
      <c r="O160">
        <f>'[1]Master Sheet'!O160</f>
        <v>67</v>
      </c>
      <c r="P160">
        <f>'[1]Master Sheet'!P160</f>
        <v>58</v>
      </c>
      <c r="Q160">
        <f>'[1]Master Sheet'!Q160</f>
        <v>13</v>
      </c>
      <c r="R160">
        <f>'[1]Master Sheet'!R160</f>
        <v>2</v>
      </c>
      <c r="S160">
        <f>'[1]Master Sheet'!S160</f>
        <v>0</v>
      </c>
      <c r="T160">
        <f>'[1]Master Sheet'!T160</f>
        <v>0</v>
      </c>
      <c r="U160">
        <v>0.60599999999999998</v>
      </c>
      <c r="V160">
        <f>'[1]Master Sheet'!V160</f>
        <v>0.58199999999999996</v>
      </c>
      <c r="W160">
        <f>'[1]Master Sheet'!W160</f>
        <v>0.72499999999999998</v>
      </c>
      <c r="X160">
        <f>'[1]Master Sheet'!X160</f>
        <v>0.125</v>
      </c>
      <c r="Y160">
        <f>'[1]Master Sheet'!Y160</f>
        <v>0.26800000000000002</v>
      </c>
      <c r="Z160">
        <f>'[1]Master Sheet'!Z160</f>
        <v>0.248</v>
      </c>
      <c r="AA160">
        <f>'[1]Master Sheet'!AA160</f>
        <v>5.5</v>
      </c>
      <c r="AB160">
        <f>'[1]Master Sheet'!AB160</f>
        <v>15.6</v>
      </c>
      <c r="AC160">
        <f>'[1]Master Sheet'!AC160</f>
        <v>15.2</v>
      </c>
      <c r="AD160">
        <f>'[1]Master Sheet'!AD160</f>
        <v>16.899999999999999</v>
      </c>
      <c r="AE160">
        <f>'[1]Master Sheet'!AE160</f>
        <v>22.9</v>
      </c>
      <c r="AF160">
        <f>'[1]Master Sheet'!AF160</f>
        <v>9.3000000000000007</v>
      </c>
      <c r="AG160">
        <f>'[1]Master Sheet'!AG160</f>
        <v>28.4</v>
      </c>
      <c r="AH160">
        <f>'[1]Master Sheet'!AH160</f>
        <v>23.8</v>
      </c>
      <c r="AI160">
        <f>'[1]Master Sheet'!AI160</f>
        <v>26.8</v>
      </c>
      <c r="AJ160">
        <f>'[1]Master Sheet'!AJ160</f>
        <v>32.9</v>
      </c>
      <c r="AK160">
        <f>'[1]Master Sheet'!AK160</f>
        <v>2.98</v>
      </c>
      <c r="AL160">
        <f>'[1]Master Sheet'!AL160</f>
        <v>3.16</v>
      </c>
      <c r="AM160">
        <f>'[1]Master Sheet'!AM160</f>
        <v>3</v>
      </c>
      <c r="AN160">
        <f>'[1]Master Sheet'!AN160</f>
        <v>5.9</v>
      </c>
      <c r="AO160">
        <f>'[1]Master Sheet'!AO160</f>
        <v>0.13200000000000001</v>
      </c>
      <c r="AP160">
        <f>'[1]Master Sheet'!AP160</f>
        <v>13.9</v>
      </c>
      <c r="AQ160">
        <f>'[1]Master Sheet'!AQ160</f>
        <v>11.5</v>
      </c>
      <c r="AR160">
        <f>'[1]Master Sheet'!AR160</f>
        <v>1.1307594936708862</v>
      </c>
      <c r="AS160">
        <f>'[1]Master Sheet'!AS160</f>
        <v>59.7</v>
      </c>
      <c r="AT160">
        <f>'[1]Master Sheet'!AT160</f>
        <v>96.1</v>
      </c>
      <c r="AU160">
        <f>'[1]Master Sheet'!AU160</f>
        <v>0.22059999999999999</v>
      </c>
      <c r="AV160">
        <f>'[1]Master Sheet'!AV160</f>
        <v>1.7100000000000001E-2</v>
      </c>
      <c r="AW160">
        <f>'[1]Master Sheet'!AW160</f>
        <v>13.68</v>
      </c>
      <c r="AX160">
        <f>'[1]Master Sheet'!AX160</f>
        <v>12.64</v>
      </c>
      <c r="AY160">
        <f>'[1]Master Sheet'!AY160</f>
        <v>13.64</v>
      </c>
      <c r="AZ160">
        <f>'[1]Master Sheet'!AZ160</f>
        <v>1</v>
      </c>
      <c r="BA160">
        <f>'[1]Master Sheet'!BA160</f>
        <v>1.1970000000000001</v>
      </c>
      <c r="BB160">
        <f>'[1]Master Sheet'!BB160</f>
        <v>2.7610000000000001</v>
      </c>
      <c r="BC160">
        <f>'[1]Master Sheet'!BC160</f>
        <v>8.1929999999999996</v>
      </c>
      <c r="BD160">
        <f>'[1]Master Sheet'!BD160</f>
        <v>3.160759493670886</v>
      </c>
      <c r="BE160">
        <f>'[1]Master Sheet'!BE160</f>
        <v>28.23</v>
      </c>
      <c r="BF160">
        <f>'[1]Master Sheet'!BF160</f>
        <v>4</v>
      </c>
      <c r="BG160">
        <f>'[1]Master Sheet'!BG160</f>
        <v>5.9</v>
      </c>
      <c r="BH160" s="1">
        <v>44718</v>
      </c>
    </row>
    <row r="161" spans="1:60" x14ac:dyDescent="0.25">
      <c r="A161" s="1">
        <v>44719</v>
      </c>
      <c r="B161" t="s">
        <v>65</v>
      </c>
      <c r="D161">
        <f>'[1]Master Sheet'!D161</f>
        <v>6.77</v>
      </c>
      <c r="E161">
        <f>'[1]Master Sheet'!E161</f>
        <v>5.21</v>
      </c>
      <c r="F161">
        <f>'[1]Master Sheet'!F161</f>
        <v>5.17</v>
      </c>
      <c r="G161">
        <f>'[1]Master Sheet'!G161</f>
        <v>5.27</v>
      </c>
      <c r="H161">
        <f>'[1]Master Sheet'!H161</f>
        <v>5.35</v>
      </c>
      <c r="I161">
        <f>'[1]Master Sheet'!I161</f>
        <v>7</v>
      </c>
      <c r="J161">
        <f>'[1]Master Sheet'!J161</f>
        <v>7.14</v>
      </c>
      <c r="K161">
        <f>'[1]Master Sheet'!K161</f>
        <v>1.48</v>
      </c>
      <c r="L161">
        <f>'[1]Master Sheet'!L161</f>
        <v>1.73</v>
      </c>
      <c r="M161">
        <f>'[1]Master Sheet'!M161</f>
        <v>2</v>
      </c>
      <c r="N161">
        <f>'[1]Master Sheet'!N161</f>
        <v>2.04</v>
      </c>
      <c r="O161">
        <f>'[1]Master Sheet'!O161</f>
        <v>46</v>
      </c>
      <c r="P161">
        <f>'[1]Master Sheet'!P161</f>
        <v>38</v>
      </c>
      <c r="Q161">
        <f>'[1]Master Sheet'!Q161</f>
        <v>15</v>
      </c>
      <c r="R161">
        <f>'[1]Master Sheet'!R161</f>
        <v>1</v>
      </c>
      <c r="S161">
        <f>'[1]Master Sheet'!S161</f>
        <v>0</v>
      </c>
      <c r="T161">
        <f>'[1]Master Sheet'!T161</f>
        <v>0</v>
      </c>
      <c r="U161">
        <f>'[1]Master Sheet'!U161</f>
        <v>0.74</v>
      </c>
      <c r="V161">
        <f>'[1]Master Sheet'!V161</f>
        <v>0.55400000000000005</v>
      </c>
      <c r="W161">
        <f>'[1]Master Sheet'!W161</f>
        <v>1.07</v>
      </c>
      <c r="X161">
        <f>'[1]Master Sheet'!X161</f>
        <v>0.13100000000000001</v>
      </c>
      <c r="Y161">
        <f>'[1]Master Sheet'!Y161</f>
        <v>0.23599999999999999</v>
      </c>
      <c r="Z161">
        <f>'[1]Master Sheet'!Z161</f>
        <v>0.19700000000000001</v>
      </c>
      <c r="AA161">
        <f>'[1]Master Sheet'!AA161</f>
        <v>5.6</v>
      </c>
      <c r="AB161">
        <f>'[1]Master Sheet'!AB161</f>
        <v>16.3</v>
      </c>
      <c r="AC161">
        <f>'[1]Master Sheet'!AC161</f>
        <v>15.6</v>
      </c>
      <c r="AD161">
        <f>'[1]Master Sheet'!AD161</f>
        <v>15.5</v>
      </c>
      <c r="AE161">
        <f>'[1]Master Sheet'!AE161</f>
        <v>20.5</v>
      </c>
      <c r="AF161">
        <f>'[1]Master Sheet'!AF161</f>
        <v>9.6</v>
      </c>
      <c r="AG161">
        <f>'[1]Master Sheet'!AG161</f>
        <v>29.5</v>
      </c>
      <c r="AH161">
        <f>'[1]Master Sheet'!AH161</f>
        <v>24.9</v>
      </c>
      <c r="AI161">
        <f>'[1]Master Sheet'!AI161</f>
        <v>25.2</v>
      </c>
      <c r="AJ161">
        <f>'[1]Master Sheet'!AJ161</f>
        <v>32.4</v>
      </c>
      <c r="AK161">
        <f>'[1]Master Sheet'!AK161</f>
        <v>3.02</v>
      </c>
      <c r="AL161">
        <f>'[1]Master Sheet'!AL161</f>
        <v>3.05</v>
      </c>
      <c r="AM161">
        <f>'[1]Master Sheet'!AM161</f>
        <v>3</v>
      </c>
      <c r="AN161">
        <f>'[1]Master Sheet'!AN161</f>
        <v>5.9</v>
      </c>
      <c r="AO161">
        <f>'[1]Master Sheet'!AO161</f>
        <v>5.1999999999999998E-2</v>
      </c>
      <c r="AP161">
        <f>'[1]Master Sheet'!AP161</f>
        <v>14.1</v>
      </c>
      <c r="AQ161">
        <f>'[1]Master Sheet'!AQ161</f>
        <v>11.6</v>
      </c>
      <c r="AR161">
        <f>'[1]Master Sheet'!AR161</f>
        <v>1.1795374045801528</v>
      </c>
      <c r="AS161">
        <f>'[1]Master Sheet'!AS161</f>
        <v>59.5</v>
      </c>
      <c r="AT161">
        <f>'[1]Master Sheet'!AT161</f>
        <v>95.2</v>
      </c>
      <c r="AU161">
        <f>'[1]Master Sheet'!AU161</f>
        <v>0.2208</v>
      </c>
      <c r="AV161">
        <f>'[1]Master Sheet'!AV161</f>
        <v>2.12E-2</v>
      </c>
      <c r="AW161">
        <f>'[1]Master Sheet'!AW161</f>
        <v>14.14</v>
      </c>
      <c r="AX161">
        <f>'[1]Master Sheet'!AX161</f>
        <v>13.1</v>
      </c>
      <c r="AY161">
        <f>'[1]Master Sheet'!AY161</f>
        <v>14.24</v>
      </c>
      <c r="AZ161">
        <f>'[1]Master Sheet'!AZ161</f>
        <v>1.1399999999999999</v>
      </c>
      <c r="BA161">
        <f>'[1]Master Sheet'!BA161</f>
        <v>1.196</v>
      </c>
      <c r="BB161">
        <f>'[1]Master Sheet'!BB161</f>
        <v>2.742</v>
      </c>
      <c r="BC161">
        <f>'[1]Master Sheet'!BC161</f>
        <v>8.6669999999999998</v>
      </c>
      <c r="BD161">
        <f>'[1]Master Sheet'!BD161</f>
        <v>3.2095374045801526</v>
      </c>
      <c r="BE161">
        <f>'[1]Master Sheet'!BE161</f>
        <v>27.52</v>
      </c>
      <c r="BF161">
        <f>'[1]Master Sheet'!BF161</f>
        <v>4</v>
      </c>
      <c r="BG161">
        <f>'[1]Master Sheet'!BG161</f>
        <v>5.9</v>
      </c>
      <c r="BH161" s="1">
        <v>44719</v>
      </c>
    </row>
    <row r="162" spans="1:60" x14ac:dyDescent="0.25">
      <c r="A162" s="1">
        <v>44720</v>
      </c>
      <c r="B162" t="s">
        <v>65</v>
      </c>
      <c r="D162">
        <f>'[1]Master Sheet'!D162</f>
        <v>6.52</v>
      </c>
      <c r="E162">
        <f>'[1]Master Sheet'!E162</f>
        <v>5.27</v>
      </c>
      <c r="F162">
        <f>'[1]Master Sheet'!F162</f>
        <v>5.1100000000000003</v>
      </c>
      <c r="G162">
        <f>'[1]Master Sheet'!G162</f>
        <v>5.45</v>
      </c>
      <c r="H162">
        <f>'[1]Master Sheet'!H162</f>
        <v>5.4</v>
      </c>
      <c r="I162">
        <f>'[1]Master Sheet'!I162</f>
        <v>7.04</v>
      </c>
      <c r="J162">
        <f>'[1]Master Sheet'!J162</f>
        <v>6.99</v>
      </c>
      <c r="K162">
        <f>'[1]Master Sheet'!K162</f>
        <v>1.53</v>
      </c>
      <c r="L162">
        <f>'[1]Master Sheet'!L162</f>
        <v>1.69</v>
      </c>
      <c r="M162">
        <f>'[1]Master Sheet'!M162</f>
        <v>2.06</v>
      </c>
      <c r="N162">
        <f>'[1]Master Sheet'!N162</f>
        <v>2.0299999999999998</v>
      </c>
      <c r="O162">
        <f>'[1]Master Sheet'!O162</f>
        <v>49</v>
      </c>
      <c r="P162">
        <f>'[1]Master Sheet'!P162</f>
        <v>38</v>
      </c>
      <c r="Q162">
        <f>'[1]Master Sheet'!Q162</f>
        <v>17</v>
      </c>
      <c r="R162">
        <f>'[1]Master Sheet'!R162</f>
        <v>0</v>
      </c>
      <c r="S162">
        <f>'[1]Master Sheet'!S162</f>
        <v>1</v>
      </c>
      <c r="T162">
        <f>'[1]Master Sheet'!T162</f>
        <v>0</v>
      </c>
      <c r="U162">
        <f>'[1]Master Sheet'!U162</f>
        <v>0.60599999999999998</v>
      </c>
      <c r="V162">
        <f>'[1]Master Sheet'!V162</f>
        <v>0.51200000000000001</v>
      </c>
      <c r="W162">
        <f>'[1]Master Sheet'!W162</f>
        <v>0.78200000000000003</v>
      </c>
      <c r="X162">
        <f>'[1]Master Sheet'!X162</f>
        <v>0.19900000000000001</v>
      </c>
      <c r="Y162">
        <f>'[1]Master Sheet'!Y162</f>
        <v>0.32500000000000001</v>
      </c>
      <c r="Z162">
        <f>'[1]Master Sheet'!Z162</f>
        <v>0.20799999999999999</v>
      </c>
      <c r="AA162">
        <f>'[1]Master Sheet'!AA162</f>
        <v>5.3</v>
      </c>
      <c r="AB162">
        <f>'[1]Master Sheet'!AB162</f>
        <v>15.4</v>
      </c>
      <c r="AC162">
        <f>'[1]Master Sheet'!AC162</f>
        <v>14.9</v>
      </c>
      <c r="AD162">
        <f>'[1]Master Sheet'!AD162</f>
        <v>15</v>
      </c>
      <c r="AE162">
        <f>'[1]Master Sheet'!AE162</f>
        <v>21.2</v>
      </c>
      <c r="AF162">
        <f>'[1]Master Sheet'!AF162</f>
        <v>9.1999999999999993</v>
      </c>
      <c r="AG162">
        <f>'[1]Master Sheet'!AG162</f>
        <v>28</v>
      </c>
      <c r="AH162">
        <f>'[1]Master Sheet'!AH162</f>
        <v>23.9</v>
      </c>
      <c r="AI162">
        <f>'[1]Master Sheet'!AI162</f>
        <v>24.5</v>
      </c>
      <c r="AJ162">
        <f>'[1]Master Sheet'!AJ162</f>
        <v>33.4</v>
      </c>
      <c r="AK162">
        <f>'[1]Master Sheet'!AK162</f>
        <v>3.16</v>
      </c>
      <c r="AL162">
        <f>'[1]Master Sheet'!AL162</f>
        <v>3.45</v>
      </c>
      <c r="AM162">
        <f>'[1]Master Sheet'!AM162</f>
        <v>3.1</v>
      </c>
      <c r="AN162">
        <f>'[1]Master Sheet'!AN162</f>
        <v>6</v>
      </c>
      <c r="AO162">
        <f>'[1]Master Sheet'!AO162</f>
        <v>7.0999999999999994E-2</v>
      </c>
      <c r="AP162">
        <f>'[1]Master Sheet'!AP162</f>
        <v>14.6</v>
      </c>
      <c r="AQ162">
        <f>'[1]Master Sheet'!AQ162</f>
        <v>11.6</v>
      </c>
      <c r="AR162">
        <f>'[1]Master Sheet'!AR162</f>
        <v>1.0043153724247231</v>
      </c>
      <c r="AS162">
        <f>'[1]Master Sheet'!AS162</f>
        <v>58.3</v>
      </c>
      <c r="AT162">
        <f>'[1]Master Sheet'!AT162</f>
        <v>94.1</v>
      </c>
      <c r="AU162">
        <f>'[1]Master Sheet'!AU162</f>
        <v>0.23400000000000001</v>
      </c>
      <c r="AV162">
        <f>'[1]Master Sheet'!AV162</f>
        <v>2.6100000000000002E-2</v>
      </c>
      <c r="AW162">
        <f>'[1]Master Sheet'!AW162</f>
        <v>13.84</v>
      </c>
      <c r="AX162">
        <f>'[1]Master Sheet'!AX162</f>
        <v>12.62</v>
      </c>
      <c r="AY162">
        <f>'[1]Master Sheet'!AY162</f>
        <v>13.76</v>
      </c>
      <c r="AZ162">
        <f>'[1]Master Sheet'!AZ162</f>
        <v>1.1399999999999999</v>
      </c>
      <c r="BA162">
        <f>'[1]Master Sheet'!BA162</f>
        <v>1.196</v>
      </c>
      <c r="BB162">
        <f>'[1]Master Sheet'!BB162</f>
        <v>2.1930000000000001</v>
      </c>
      <c r="BC162">
        <f>'[1]Master Sheet'!BC162</f>
        <v>8.8989999999999991</v>
      </c>
      <c r="BD162">
        <f>'[1]Master Sheet'!BD162</f>
        <v>3.0143153724247229</v>
      </c>
      <c r="BE162">
        <f>'[1]Master Sheet'!BE162</f>
        <v>27.38</v>
      </c>
      <c r="BF162">
        <f>'[1]Master Sheet'!BF162</f>
        <v>4</v>
      </c>
      <c r="BG162">
        <f>'[1]Master Sheet'!BG162</f>
        <v>5.9</v>
      </c>
      <c r="BH162" s="1">
        <v>44720</v>
      </c>
    </row>
    <row r="163" spans="1:60" x14ac:dyDescent="0.25">
      <c r="A163" s="1">
        <v>44721</v>
      </c>
      <c r="B163" t="s">
        <v>65</v>
      </c>
      <c r="D163">
        <f>'[1]Master Sheet'!D163</f>
        <v>6.56</v>
      </c>
      <c r="E163">
        <f>'[1]Master Sheet'!E163</f>
        <v>5.35</v>
      </c>
      <c r="F163">
        <f>'[1]Master Sheet'!F163</f>
        <v>5.43</v>
      </c>
      <c r="G163">
        <f>'[1]Master Sheet'!G163</f>
        <v>5.67</v>
      </c>
      <c r="H163">
        <f>'[1]Master Sheet'!H163</f>
        <v>5.49</v>
      </c>
      <c r="I163">
        <f>'[1]Master Sheet'!I163</f>
        <v>7.58</v>
      </c>
      <c r="J163">
        <f>'[1]Master Sheet'!J163</f>
        <v>7.14</v>
      </c>
      <c r="K163">
        <f>'[1]Master Sheet'!K163</f>
        <v>1.49</v>
      </c>
      <c r="L163">
        <f>'[1]Master Sheet'!L163</f>
        <v>1.61</v>
      </c>
      <c r="M163">
        <f>'[1]Master Sheet'!M163</f>
        <v>2</v>
      </c>
      <c r="N163">
        <f>'[1]Master Sheet'!N163</f>
        <v>1.91</v>
      </c>
      <c r="O163">
        <f>'[1]Master Sheet'!O163</f>
        <v>48</v>
      </c>
      <c r="P163">
        <f>'[1]Master Sheet'!P163</f>
        <v>37</v>
      </c>
      <c r="Q163">
        <f>'[1]Master Sheet'!Q163</f>
        <v>22</v>
      </c>
      <c r="R163">
        <f>'[1]Master Sheet'!R163</f>
        <v>2</v>
      </c>
      <c r="S163">
        <f>'[1]Master Sheet'!S163</f>
        <v>0</v>
      </c>
      <c r="T163">
        <f>'[1]Master Sheet'!T163</f>
        <v>0</v>
      </c>
      <c r="U163">
        <f>'[1]Master Sheet'!U163</f>
        <v>0.57399999999999995</v>
      </c>
      <c r="V163">
        <f>'[1]Master Sheet'!V163</f>
        <v>0.51500000000000001</v>
      </c>
      <c r="W163">
        <f>'[1]Master Sheet'!W163</f>
        <v>0.31900000000000001</v>
      </c>
      <c r="X163">
        <f>'[1]Master Sheet'!X163</f>
        <v>0.18099999999999999</v>
      </c>
      <c r="Y163">
        <f>'[1]Master Sheet'!Y163</f>
        <v>0.34</v>
      </c>
      <c r="Z163">
        <f>'[1]Master Sheet'!Z163</f>
        <v>0.22</v>
      </c>
      <c r="AA163">
        <f>'[1]Master Sheet'!AA163</f>
        <v>5.3</v>
      </c>
      <c r="AB163">
        <f>'[1]Master Sheet'!AB163</f>
        <v>15.3</v>
      </c>
      <c r="AC163">
        <f>'[1]Master Sheet'!AC163</f>
        <v>15</v>
      </c>
      <c r="AD163">
        <f>'[1]Master Sheet'!AD163</f>
        <v>14.9</v>
      </c>
      <c r="AE163">
        <f>'[1]Master Sheet'!AE163</f>
        <v>22.5</v>
      </c>
      <c r="AF163">
        <f>'[1]Master Sheet'!AF163</f>
        <v>9.5</v>
      </c>
      <c r="AG163">
        <f>'[1]Master Sheet'!AG163</f>
        <v>28.5</v>
      </c>
      <c r="AH163">
        <f>'[1]Master Sheet'!AH163</f>
        <v>24.8</v>
      </c>
      <c r="AI163">
        <f>'[1]Master Sheet'!AI163</f>
        <v>25</v>
      </c>
      <c r="AJ163">
        <f>'[1]Master Sheet'!AJ163</f>
        <v>33</v>
      </c>
      <c r="AK163">
        <f>'[1]Master Sheet'!AK163</f>
        <v>2.96</v>
      </c>
      <c r="AL163">
        <f>'[1]Master Sheet'!AL163</f>
        <v>3.4</v>
      </c>
      <c r="AM163">
        <f>'[1]Master Sheet'!AM163</f>
        <v>3.1</v>
      </c>
      <c r="AN163">
        <f>'[1]Master Sheet'!AN163</f>
        <v>6</v>
      </c>
      <c r="AO163">
        <f>'[1]Master Sheet'!AO163</f>
        <v>6.4000000000000001E-2</v>
      </c>
      <c r="AP163">
        <f>'[1]Master Sheet'!AP163</f>
        <v>16.399999999999999</v>
      </c>
      <c r="AQ163">
        <f>'[1]Master Sheet'!AQ163</f>
        <v>12.3</v>
      </c>
      <c r="AR163">
        <f>'[1]Master Sheet'!AR163</f>
        <v>0.59479103282626089</v>
      </c>
      <c r="AS163">
        <f>'[1]Master Sheet'!AS163</f>
        <v>58.4</v>
      </c>
      <c r="AT163">
        <f>'[1]Master Sheet'!AT163</f>
        <v>94.2</v>
      </c>
      <c r="AU163">
        <f>'[1]Master Sheet'!AU163</f>
        <v>0.2331</v>
      </c>
      <c r="AV163">
        <f>'[1]Master Sheet'!AV163</f>
        <v>2.5600000000000001E-2</v>
      </c>
      <c r="AW163">
        <f>'[1]Master Sheet'!AW163</f>
        <v>15.45</v>
      </c>
      <c r="AX163">
        <f>'[1]Master Sheet'!AX163</f>
        <v>12.49</v>
      </c>
      <c r="AY163">
        <f>'[1]Master Sheet'!AY163</f>
        <v>13.43</v>
      </c>
      <c r="AZ163">
        <f>'[1]Master Sheet'!AZ163</f>
        <v>0.94</v>
      </c>
      <c r="BA163">
        <f>'[1]Master Sheet'!BA163</f>
        <v>1.2450000000000001</v>
      </c>
      <c r="BB163">
        <f>'[1]Master Sheet'!BB163</f>
        <v>2.2480000000000002</v>
      </c>
      <c r="BC163">
        <f>'[1]Master Sheet'!BC163</f>
        <v>9.0169999999999995</v>
      </c>
      <c r="BD163">
        <f>'[1]Master Sheet'!BD163</f>
        <v>2.5647910328262609</v>
      </c>
      <c r="BE163">
        <f>'[1]Master Sheet'!BE163</f>
        <v>27.48</v>
      </c>
      <c r="BF163">
        <f>'[1]Master Sheet'!BF163</f>
        <v>4</v>
      </c>
      <c r="BG163">
        <f>'[1]Master Sheet'!BG163</f>
        <v>5.8</v>
      </c>
      <c r="BH163" s="1">
        <v>44721</v>
      </c>
    </row>
    <row r="164" spans="1:60" x14ac:dyDescent="0.25">
      <c r="A164" s="1">
        <v>44722</v>
      </c>
      <c r="B164" t="s">
        <v>65</v>
      </c>
      <c r="D164">
        <f>'[1]Master Sheet'!D164</f>
        <v>6.47</v>
      </c>
      <c r="E164">
        <f>'[1]Master Sheet'!E164</f>
        <v>5.24</v>
      </c>
      <c r="F164">
        <f>'[1]Master Sheet'!F164</f>
        <v>5.36</v>
      </c>
      <c r="G164">
        <f>'[1]Master Sheet'!G164</f>
        <v>5.49</v>
      </c>
      <c r="H164">
        <f>'[1]Master Sheet'!H164</f>
        <v>5.41</v>
      </c>
      <c r="I164">
        <f>'[1]Master Sheet'!I164</f>
        <v>7.36</v>
      </c>
      <c r="J164">
        <f>'[1]Master Sheet'!J164</f>
        <v>7.27</v>
      </c>
      <c r="K164">
        <f>'[1]Master Sheet'!K164</f>
        <v>1.51</v>
      </c>
      <c r="L164">
        <f>'[1]Master Sheet'!L164</f>
        <v>1.71</v>
      </c>
      <c r="M164">
        <f>'[1]Master Sheet'!M164</f>
        <v>1.88</v>
      </c>
      <c r="N164">
        <f>'[1]Master Sheet'!N164</f>
        <v>1.81</v>
      </c>
      <c r="O164">
        <f>'[1]Master Sheet'!O164</f>
        <v>51</v>
      </c>
      <c r="P164">
        <f>'[1]Master Sheet'!P164</f>
        <v>42</v>
      </c>
      <c r="Q164">
        <f>'[1]Master Sheet'!Q164</f>
        <v>26</v>
      </c>
      <c r="R164">
        <f>'[1]Master Sheet'!R164</f>
        <v>4</v>
      </c>
      <c r="S164">
        <f>'[1]Master Sheet'!S164</f>
        <v>0</v>
      </c>
      <c r="T164">
        <f>'[1]Master Sheet'!T164</f>
        <v>0</v>
      </c>
      <c r="U164">
        <f>'[1]Master Sheet'!U164</f>
        <v>0.52100000000000002</v>
      </c>
      <c r="V164">
        <f>'[1]Master Sheet'!V164</f>
        <v>0.55400000000000005</v>
      </c>
      <c r="W164">
        <f>'[1]Master Sheet'!W164</f>
        <v>2.96</v>
      </c>
      <c r="X164">
        <f>'[1]Master Sheet'!X164</f>
        <v>0.14899999999999999</v>
      </c>
      <c r="Y164">
        <f>'[1]Master Sheet'!Y164</f>
        <v>0.28399999999999997</v>
      </c>
      <c r="Z164">
        <f>'[1]Master Sheet'!Z164</f>
        <v>0.21</v>
      </c>
      <c r="AA164">
        <f>'[1]Master Sheet'!AA164</f>
        <v>5.4</v>
      </c>
      <c r="AB164">
        <f>'[1]Master Sheet'!AB164</f>
        <v>15.1</v>
      </c>
      <c r="AC164">
        <f>'[1]Master Sheet'!AC164</f>
        <v>14.8</v>
      </c>
      <c r="AD164">
        <f>'[1]Master Sheet'!AD164</f>
        <v>14.9</v>
      </c>
      <c r="AE164">
        <f>'[1]Master Sheet'!AE164</f>
        <v>22.9</v>
      </c>
      <c r="AF164">
        <f>'[1]Master Sheet'!AF164</f>
        <v>9.6999999999999993</v>
      </c>
      <c r="AG164">
        <f>'[1]Master Sheet'!AG164</f>
        <v>27.9</v>
      </c>
      <c r="AH164">
        <f>'[1]Master Sheet'!AH164</f>
        <v>24.7</v>
      </c>
      <c r="AI164">
        <f>'[1]Master Sheet'!AI164</f>
        <v>24.9</v>
      </c>
      <c r="AJ164">
        <f>'[1]Master Sheet'!AJ164</f>
        <v>34.1</v>
      </c>
      <c r="AK164">
        <f>'[1]Master Sheet'!AK164</f>
        <v>3.0300000000000002</v>
      </c>
      <c r="AL164">
        <f>'[1]Master Sheet'!AL164</f>
        <v>3.46</v>
      </c>
      <c r="AM164">
        <f>'[1]Master Sheet'!AM164</f>
        <v>3</v>
      </c>
      <c r="AN164">
        <f>'[1]Master Sheet'!AN164</f>
        <v>5.9</v>
      </c>
      <c r="AO164">
        <f>'[1]Master Sheet'!AO164</f>
        <v>5.1999999999999998E-2</v>
      </c>
      <c r="AP164">
        <f>'[1]Master Sheet'!AP164</f>
        <v>16.5</v>
      </c>
      <c r="AQ164">
        <f>'[1]Master Sheet'!AQ164</f>
        <v>12.4</v>
      </c>
      <c r="AR164">
        <f>'[1]Master Sheet'!AR164</f>
        <v>1.1671605723370428</v>
      </c>
      <c r="AS164">
        <f>'[1]Master Sheet'!AS164</f>
        <v>57.6</v>
      </c>
      <c r="AT164">
        <f>'[1]Master Sheet'!AT164</f>
        <v>94.9</v>
      </c>
      <c r="AU164">
        <f>'[1]Master Sheet'!AU164</f>
        <v>0.23899999999999999</v>
      </c>
      <c r="AV164">
        <f>'[1]Master Sheet'!AV164</f>
        <v>2.18E-2</v>
      </c>
      <c r="AW164">
        <f>'[1]Master Sheet'!AW164</f>
        <v>15.98</v>
      </c>
      <c r="AX164">
        <f>'[1]Master Sheet'!AX164</f>
        <v>12.58</v>
      </c>
      <c r="AY164">
        <f>'[1]Master Sheet'!AY164</f>
        <v>13.54</v>
      </c>
      <c r="AZ164">
        <f>'[1]Master Sheet'!AZ164</f>
        <v>0.96</v>
      </c>
      <c r="BA164">
        <f>'[1]Master Sheet'!BA164</f>
        <v>1.177</v>
      </c>
      <c r="BB164">
        <f>'[1]Master Sheet'!BB164</f>
        <v>2.298</v>
      </c>
      <c r="BC164">
        <f>'[1]Master Sheet'!BC164</f>
        <v>8.4339999999999993</v>
      </c>
      <c r="BD164">
        <f>'[1]Master Sheet'!BD164</f>
        <v>3.0971605723370428</v>
      </c>
      <c r="BE164">
        <f>'[1]Master Sheet'!BE164</f>
        <v>27.65</v>
      </c>
      <c r="BF164">
        <f>'[1]Master Sheet'!BF164</f>
        <v>4</v>
      </c>
      <c r="BG164">
        <f>'[1]Master Sheet'!BG164</f>
        <v>5.8</v>
      </c>
      <c r="BH164" s="1">
        <v>44722</v>
      </c>
    </row>
    <row r="165" spans="1:60" x14ac:dyDescent="0.25">
      <c r="A165" s="1">
        <v>44723</v>
      </c>
      <c r="B165" t="s">
        <v>65</v>
      </c>
      <c r="D165">
        <f>'[1]Master Sheet'!D165</f>
        <v>6.4</v>
      </c>
      <c r="E165">
        <f>'[1]Master Sheet'!E165</f>
        <v>5.74</v>
      </c>
      <c r="F165">
        <f>'[1]Master Sheet'!F165</f>
        <v>5.47</v>
      </c>
      <c r="G165">
        <f>'[1]Master Sheet'!G165</f>
        <v>5.68</v>
      </c>
      <c r="H165">
        <f>'[1]Master Sheet'!H165</f>
        <v>5.57</v>
      </c>
      <c r="I165">
        <f>'[1]Master Sheet'!I165</f>
        <v>8.0399999999999991</v>
      </c>
      <c r="J165">
        <f>'[1]Master Sheet'!J165</f>
        <v>7.84</v>
      </c>
      <c r="K165">
        <f>'[1]Master Sheet'!K165</f>
        <v>1.52</v>
      </c>
      <c r="L165">
        <f>'[1]Master Sheet'!L165</f>
        <v>1.61</v>
      </c>
      <c r="M165">
        <f>'[1]Master Sheet'!M165</f>
        <v>1.84</v>
      </c>
      <c r="N165">
        <f>'[1]Master Sheet'!N165</f>
        <v>1.92</v>
      </c>
      <c r="O165">
        <f>'[1]Master Sheet'!O165</f>
        <v>49</v>
      </c>
      <c r="P165">
        <f>'[1]Master Sheet'!P165</f>
        <v>42</v>
      </c>
      <c r="Q165">
        <f>'[1]Master Sheet'!Q165</f>
        <v>9</v>
      </c>
      <c r="R165">
        <f>'[1]Master Sheet'!R165</f>
        <v>0</v>
      </c>
      <c r="S165">
        <f>'[1]Master Sheet'!S165</f>
        <v>0</v>
      </c>
      <c r="T165">
        <f>'[1]Master Sheet'!T165</f>
        <v>0</v>
      </c>
      <c r="U165">
        <f>'[1]Master Sheet'!U165</f>
        <v>0.49099999999999999</v>
      </c>
      <c r="V165">
        <f>'[1]Master Sheet'!V165</f>
        <v>0.52900000000000003</v>
      </c>
      <c r="W165">
        <f>'[1]Master Sheet'!W165</f>
        <v>0.86</v>
      </c>
      <c r="X165">
        <f>'[1]Master Sheet'!X165</f>
        <v>0.125</v>
      </c>
      <c r="Y165">
        <f>'[1]Master Sheet'!Y165</f>
        <v>0.28199999999999997</v>
      </c>
      <c r="Z165">
        <f>'[1]Master Sheet'!Z165</f>
        <v>0.218</v>
      </c>
      <c r="AA165">
        <f>'[1]Master Sheet'!AA165</f>
        <v>5.5</v>
      </c>
      <c r="AB165">
        <f>'[1]Master Sheet'!AB165</f>
        <v>17.100000000000001</v>
      </c>
      <c r="AC165">
        <f>'[1]Master Sheet'!AC165</f>
        <v>15.3</v>
      </c>
      <c r="AD165">
        <f>'[1]Master Sheet'!AD165</f>
        <v>15.1</v>
      </c>
      <c r="AE165">
        <f>'[1]Master Sheet'!AE165</f>
        <v>23.9</v>
      </c>
      <c r="AF165">
        <f>'[1]Master Sheet'!AF165</f>
        <v>10</v>
      </c>
      <c r="AG165">
        <f>'[1]Master Sheet'!AG165</f>
        <v>31.6</v>
      </c>
      <c r="AH165">
        <f>'[1]Master Sheet'!AH165</f>
        <v>26.2</v>
      </c>
      <c r="AI165">
        <f>'[1]Master Sheet'!AI165</f>
        <v>26</v>
      </c>
      <c r="AJ165">
        <f>'[1]Master Sheet'!AJ165</f>
        <v>38.6</v>
      </c>
      <c r="AK165">
        <f>'[1]Master Sheet'!AK165</f>
        <v>2.91</v>
      </c>
      <c r="AL165">
        <f>'[1]Master Sheet'!AL165</f>
        <v>3.35</v>
      </c>
      <c r="AM165">
        <f>'[1]Master Sheet'!AM165</f>
        <v>2.8</v>
      </c>
      <c r="AN165">
        <f>'[1]Master Sheet'!AN165</f>
        <v>5.9</v>
      </c>
      <c r="AO165">
        <f>'[1]Master Sheet'!AO165</f>
        <v>0.14199999999999999</v>
      </c>
      <c r="AP165">
        <f>'[1]Master Sheet'!AP165</f>
        <v>16.8</v>
      </c>
      <c r="AQ165">
        <f>'[1]Master Sheet'!AQ165</f>
        <v>12.5</v>
      </c>
      <c r="AR165">
        <f>'[1]Master Sheet'!AR165</f>
        <v>1.1662727993655835</v>
      </c>
      <c r="AS165">
        <f>'[1]Master Sheet'!AS165</f>
        <v>60.3</v>
      </c>
      <c r="AT165">
        <f>'[1]Master Sheet'!AT165</f>
        <v>92.7</v>
      </c>
      <c r="AU165">
        <f>'[1]Master Sheet'!AU165</f>
        <v>0.21959999999999999</v>
      </c>
      <c r="AV165">
        <f>'[1]Master Sheet'!AV165</f>
        <v>3.2599999999999997E-2</v>
      </c>
      <c r="AW165">
        <f>'[1]Master Sheet'!AW165</f>
        <v>13.3</v>
      </c>
      <c r="AX165">
        <f>'[1]Master Sheet'!AX165</f>
        <v>12.61</v>
      </c>
      <c r="AY165">
        <f>'[1]Master Sheet'!AY165</f>
        <v>12.61</v>
      </c>
      <c r="AZ165">
        <f>'[1]Master Sheet'!AZ165</f>
        <v>0</v>
      </c>
      <c r="BA165">
        <f>'[1]Master Sheet'!BA165</f>
        <v>0</v>
      </c>
      <c r="BB165">
        <f>'[1]Master Sheet'!BB165</f>
        <v>0</v>
      </c>
      <c r="BC165">
        <f>'[1]Master Sheet'!BC165</f>
        <v>0</v>
      </c>
      <c r="BD165">
        <f>'[1]Master Sheet'!BD165</f>
        <v>3.0962727993655834</v>
      </c>
      <c r="BE165">
        <f>'[1]Master Sheet'!BE165</f>
        <v>27.82</v>
      </c>
      <c r="BF165">
        <f>'[1]Master Sheet'!BF165</f>
        <v>4</v>
      </c>
      <c r="BG165">
        <f>'[1]Master Sheet'!BG165</f>
        <v>5.8</v>
      </c>
      <c r="BH165" s="1">
        <v>44723</v>
      </c>
    </row>
    <row r="166" spans="1:60" x14ac:dyDescent="0.25">
      <c r="A166" s="1">
        <v>44724</v>
      </c>
      <c r="B166" t="s">
        <v>65</v>
      </c>
      <c r="D166">
        <f>'[1]Master Sheet'!D166</f>
        <v>0</v>
      </c>
      <c r="E166">
        <f>'[1]Master Sheet'!E166</f>
        <v>0</v>
      </c>
      <c r="F166">
        <f>'[1]Master Sheet'!F166</f>
        <v>0</v>
      </c>
      <c r="G166">
        <f>'[1]Master Sheet'!G166</f>
        <v>0</v>
      </c>
      <c r="H166">
        <f>'[1]Master Sheet'!H166</f>
        <v>0</v>
      </c>
      <c r="I166">
        <f>'[1]Master Sheet'!I166</f>
        <v>0</v>
      </c>
      <c r="J166">
        <f>'[1]Master Sheet'!J166</f>
        <v>0</v>
      </c>
      <c r="K166">
        <f>'[1]Master Sheet'!K166</f>
        <v>0</v>
      </c>
      <c r="L166">
        <f>'[1]Master Sheet'!L166</f>
        <v>0</v>
      </c>
      <c r="M166">
        <f>'[1]Master Sheet'!M166</f>
        <v>0</v>
      </c>
      <c r="N166">
        <f>'[1]Master Sheet'!N166</f>
        <v>0</v>
      </c>
      <c r="O166">
        <f>'[1]Master Sheet'!O166</f>
        <v>0</v>
      </c>
      <c r="P166">
        <f>'[1]Master Sheet'!P166</f>
        <v>0</v>
      </c>
      <c r="Q166">
        <f>'[1]Master Sheet'!Q166</f>
        <v>0</v>
      </c>
      <c r="R166">
        <f>'[1]Master Sheet'!R166</f>
        <v>0</v>
      </c>
      <c r="S166">
        <f>'[1]Master Sheet'!S166</f>
        <v>0</v>
      </c>
      <c r="T166">
        <f>'[1]Master Sheet'!T166</f>
        <v>0</v>
      </c>
      <c r="U166">
        <f>'[1]Master Sheet'!U166</f>
        <v>0</v>
      </c>
      <c r="V166">
        <f>'[1]Master Sheet'!V166</f>
        <v>0</v>
      </c>
      <c r="W166">
        <f>'[1]Master Sheet'!W166</f>
        <v>0</v>
      </c>
      <c r="X166">
        <f>'[1]Master Sheet'!X166</f>
        <v>0</v>
      </c>
      <c r="Y166">
        <f>'[1]Master Sheet'!Y166</f>
        <v>0</v>
      </c>
      <c r="Z166">
        <f>'[1]Master Sheet'!Z166</f>
        <v>0</v>
      </c>
      <c r="AA166">
        <f>'[1]Master Sheet'!AA166</f>
        <v>0</v>
      </c>
      <c r="AB166">
        <f>'[1]Master Sheet'!AB166</f>
        <v>0</v>
      </c>
      <c r="AC166">
        <f>'[1]Master Sheet'!AC166</f>
        <v>0</v>
      </c>
      <c r="AD166">
        <f>'[1]Master Sheet'!AD166</f>
        <v>0</v>
      </c>
      <c r="AE166">
        <f>'[1]Master Sheet'!AE166</f>
        <v>0</v>
      </c>
      <c r="AF166">
        <f>'[1]Master Sheet'!AF166</f>
        <v>0</v>
      </c>
      <c r="AG166">
        <f>'[1]Master Sheet'!AG166</f>
        <v>0</v>
      </c>
      <c r="AH166">
        <f>'[1]Master Sheet'!AH166</f>
        <v>0</v>
      </c>
      <c r="AI166">
        <f>'[1]Master Sheet'!AI166</f>
        <v>0</v>
      </c>
      <c r="AJ166">
        <f>'[1]Master Sheet'!AJ166</f>
        <v>0</v>
      </c>
      <c r="AK166" t="str">
        <f>'[1]Master Sheet'!AK166</f>
        <v/>
      </c>
      <c r="AL166" t="str">
        <f>'[1]Master Sheet'!AL166</f>
        <v/>
      </c>
      <c r="AM166">
        <f>'[1]Master Sheet'!AM166</f>
        <v>0</v>
      </c>
      <c r="AN166">
        <f>'[1]Master Sheet'!AN166</f>
        <v>0</v>
      </c>
      <c r="AO166">
        <f>'[1]Master Sheet'!AO166</f>
        <v>0</v>
      </c>
      <c r="AP166">
        <f>'[1]Master Sheet'!AP166</f>
        <v>0</v>
      </c>
      <c r="AQ166">
        <f>'[1]Master Sheet'!AQ166</f>
        <v>0</v>
      </c>
      <c r="AR166" t="str">
        <f>'[1]Master Sheet'!AR166</f>
        <v/>
      </c>
      <c r="AS166">
        <f>'[1]Master Sheet'!AS166</f>
        <v>0</v>
      </c>
      <c r="AT166">
        <f>'[1]Master Sheet'!AT166</f>
        <v>0</v>
      </c>
      <c r="AU166">
        <f>'[1]Master Sheet'!AU166</f>
        <v>0</v>
      </c>
      <c r="AV166">
        <f>'[1]Master Sheet'!AV166</f>
        <v>0</v>
      </c>
      <c r="AW166">
        <f>'[1]Master Sheet'!AW166</f>
        <v>0</v>
      </c>
      <c r="AX166">
        <f>'[1]Master Sheet'!AX166</f>
        <v>0</v>
      </c>
      <c r="AY166">
        <f>'[1]Master Sheet'!AY166</f>
        <v>0</v>
      </c>
      <c r="AZ166">
        <f>'[1]Master Sheet'!AZ166</f>
        <v>0</v>
      </c>
      <c r="BA166">
        <f>'[1]Master Sheet'!BA166</f>
        <v>0</v>
      </c>
      <c r="BB166">
        <f>'[1]Master Sheet'!BB166</f>
        <v>0</v>
      </c>
      <c r="BC166">
        <f>'[1]Master Sheet'!BC166</f>
        <v>0</v>
      </c>
      <c r="BD166" t="str">
        <f>'[1]Master Sheet'!BD166</f>
        <v/>
      </c>
      <c r="BE166">
        <f>'[1]Master Sheet'!BE166</f>
        <v>0</v>
      </c>
      <c r="BF166">
        <f>'[1]Master Sheet'!BF166</f>
        <v>0</v>
      </c>
      <c r="BG166">
        <f>'[1]Master Sheet'!BG166</f>
        <v>0</v>
      </c>
      <c r="BH166" s="1">
        <v>44724</v>
      </c>
    </row>
    <row r="167" spans="1:60" x14ac:dyDescent="0.25">
      <c r="A167" s="1">
        <v>44725</v>
      </c>
      <c r="B167" t="s">
        <v>65</v>
      </c>
      <c r="D167">
        <f>'[1]Master Sheet'!D167</f>
        <v>6.32</v>
      </c>
      <c r="E167">
        <f>'[1]Master Sheet'!E167</f>
        <v>5.38</v>
      </c>
      <c r="F167">
        <f>'[1]Master Sheet'!F167</f>
        <v>5.88</v>
      </c>
      <c r="G167">
        <f>'[1]Master Sheet'!G167</f>
        <v>6.37</v>
      </c>
      <c r="H167">
        <f>'[1]Master Sheet'!H167</f>
        <v>5.68</v>
      </c>
      <c r="I167">
        <f>'[1]Master Sheet'!I167</f>
        <v>8.86</v>
      </c>
      <c r="J167">
        <f>'[1]Master Sheet'!J167</f>
        <v>8.6</v>
      </c>
      <c r="K167">
        <f>'[1]Master Sheet'!K167</f>
        <v>1.59</v>
      </c>
      <c r="L167">
        <f>'[1]Master Sheet'!L167</f>
        <v>1.69</v>
      </c>
      <c r="M167">
        <f>'[1]Master Sheet'!M167</f>
        <v>2.09</v>
      </c>
      <c r="N167">
        <f>'[1]Master Sheet'!N167</f>
        <v>1.79</v>
      </c>
      <c r="O167">
        <f>'[1]Master Sheet'!O167</f>
        <v>52</v>
      </c>
      <c r="P167">
        <f>'[1]Master Sheet'!P167</f>
        <v>40</v>
      </c>
      <c r="Q167">
        <f>'[1]Master Sheet'!Q167</f>
        <v>15</v>
      </c>
      <c r="R167">
        <f>'[1]Master Sheet'!R167</f>
        <v>0</v>
      </c>
      <c r="S167">
        <f>'[1]Master Sheet'!S167</f>
        <v>1</v>
      </c>
      <c r="T167">
        <f>'[1]Master Sheet'!T167</f>
        <v>0</v>
      </c>
      <c r="U167">
        <f>'[1]Master Sheet'!U167</f>
        <v>0.67200000000000004</v>
      </c>
      <c r="V167">
        <f>'[1]Master Sheet'!V167</f>
        <v>0.52900000000000003</v>
      </c>
      <c r="W167">
        <f>'[1]Master Sheet'!W167</f>
        <v>1.53</v>
      </c>
      <c r="X167">
        <f>'[1]Master Sheet'!X167</f>
        <v>0.38600000000000001</v>
      </c>
      <c r="Y167">
        <f>'[1]Master Sheet'!Y167</f>
        <v>0.65100000000000002</v>
      </c>
      <c r="Z167">
        <f>'[1]Master Sheet'!Z167</f>
        <v>0.34</v>
      </c>
      <c r="AA167">
        <f>'[1]Master Sheet'!AA167</f>
        <v>5.5</v>
      </c>
      <c r="AB167">
        <f>'[1]Master Sheet'!AB167</f>
        <v>17.2</v>
      </c>
      <c r="AC167">
        <f>'[1]Master Sheet'!AC167</f>
        <v>15.6</v>
      </c>
      <c r="AD167">
        <f>'[1]Master Sheet'!AD167</f>
        <v>15.4</v>
      </c>
      <c r="AE167">
        <f>'[1]Master Sheet'!AE167</f>
        <v>22.9</v>
      </c>
      <c r="AF167">
        <f>'[1]Master Sheet'!AF167</f>
        <v>10.3</v>
      </c>
      <c r="AG167">
        <f>'[1]Master Sheet'!AG167</f>
        <v>33.200000000000003</v>
      </c>
      <c r="AH167">
        <f>'[1]Master Sheet'!AH167</f>
        <v>27.7</v>
      </c>
      <c r="AI167">
        <f>'[1]Master Sheet'!AI167</f>
        <v>27.8</v>
      </c>
      <c r="AJ167">
        <f>'[1]Master Sheet'!AJ167</f>
        <v>38.1</v>
      </c>
      <c r="AK167">
        <f>'[1]Master Sheet'!AK167</f>
        <v>3.19</v>
      </c>
      <c r="AL167">
        <f>'[1]Master Sheet'!AL167</f>
        <v>3.31</v>
      </c>
      <c r="AM167">
        <f>'[1]Master Sheet'!AM167</f>
        <v>3</v>
      </c>
      <c r="AN167">
        <f>'[1]Master Sheet'!AN167</f>
        <v>6</v>
      </c>
      <c r="AO167">
        <f>'[1]Master Sheet'!AO167</f>
        <v>0.318</v>
      </c>
      <c r="AP167">
        <f>'[1]Master Sheet'!AP167</f>
        <v>18.399999999999999</v>
      </c>
      <c r="AQ167">
        <f>'[1]Master Sheet'!AQ167</f>
        <v>13.8</v>
      </c>
      <c r="AR167">
        <f>'[1]Master Sheet'!AR167</f>
        <v>1.3220301507537686</v>
      </c>
      <c r="AS167">
        <f>'[1]Master Sheet'!AS167</f>
        <v>59.6</v>
      </c>
      <c r="AT167">
        <f>'[1]Master Sheet'!AT167</f>
        <v>94.2</v>
      </c>
      <c r="AU167">
        <f>'[1]Master Sheet'!AU167</f>
        <v>0.2243</v>
      </c>
      <c r="AV167">
        <f>'[1]Master Sheet'!AV167</f>
        <v>2.5899999999999999E-2</v>
      </c>
      <c r="AW167">
        <f>'[1]Master Sheet'!AW167</f>
        <v>16.3</v>
      </c>
      <c r="AX167">
        <f>'[1]Master Sheet'!AX167</f>
        <v>13.93</v>
      </c>
      <c r="AY167">
        <f>'[1]Master Sheet'!AY167</f>
        <v>15.87</v>
      </c>
      <c r="AZ167">
        <f>'[1]Master Sheet'!AZ167</f>
        <v>1.94</v>
      </c>
      <c r="BA167">
        <f>'[1]Master Sheet'!BA167</f>
        <v>1.3879999999999999</v>
      </c>
      <c r="BB167">
        <f>'[1]Master Sheet'!BB167</f>
        <v>2.3490000000000002</v>
      </c>
      <c r="BC167">
        <f>'[1]Master Sheet'!BC167</f>
        <v>10.632999999999999</v>
      </c>
      <c r="BD167">
        <f>'[1]Master Sheet'!BD167</f>
        <v>3.1620301507537687</v>
      </c>
      <c r="BE167">
        <f>'[1]Master Sheet'!BE167</f>
        <v>28.91</v>
      </c>
      <c r="BF167">
        <f>'[1]Master Sheet'!BF167</f>
        <v>3.7</v>
      </c>
      <c r="BG167">
        <f>'[1]Master Sheet'!BG167</f>
        <v>5.5</v>
      </c>
      <c r="BH167" s="1">
        <v>44725</v>
      </c>
    </row>
    <row r="168" spans="1:60" x14ac:dyDescent="0.25">
      <c r="A168" s="1">
        <v>44726</v>
      </c>
      <c r="B168" t="s">
        <v>65</v>
      </c>
      <c r="D168">
        <f>'[1]Master Sheet'!D168</f>
        <v>6.53</v>
      </c>
      <c r="E168">
        <f>'[1]Master Sheet'!E168</f>
        <v>5.77</v>
      </c>
      <c r="F168">
        <f>'[1]Master Sheet'!F168</f>
        <v>5.27</v>
      </c>
      <c r="G168">
        <f>'[1]Master Sheet'!G168</f>
        <v>5.74</v>
      </c>
      <c r="H168">
        <f>'[1]Master Sheet'!H168</f>
        <v>5.63</v>
      </c>
      <c r="I168">
        <f>'[1]Master Sheet'!I168</f>
        <v>8.41</v>
      </c>
      <c r="J168">
        <f>'[1]Master Sheet'!J168</f>
        <v>7.58</v>
      </c>
      <c r="K168">
        <f>'[1]Master Sheet'!K168</f>
        <v>1.52</v>
      </c>
      <c r="L168">
        <f>'[1]Master Sheet'!L168</f>
        <v>1.66</v>
      </c>
      <c r="M168">
        <f>'[1]Master Sheet'!M168</f>
        <v>2.0299999999999998</v>
      </c>
      <c r="N168">
        <f>'[1]Master Sheet'!N168</f>
        <v>1.88</v>
      </c>
      <c r="O168">
        <f>'[1]Master Sheet'!O168</f>
        <v>46</v>
      </c>
      <c r="P168">
        <f>'[1]Master Sheet'!P168</f>
        <v>35</v>
      </c>
      <c r="Q168">
        <f>'[1]Master Sheet'!Q168</f>
        <v>13</v>
      </c>
      <c r="R168">
        <f>'[1]Master Sheet'!R168</f>
        <v>1</v>
      </c>
      <c r="S168">
        <f>'[1]Master Sheet'!S168</f>
        <v>2</v>
      </c>
      <c r="T168">
        <f>'[1]Master Sheet'!T168</f>
        <v>0</v>
      </c>
      <c r="U168">
        <f>'[1]Master Sheet'!U168</f>
        <v>0.61699999999999999</v>
      </c>
      <c r="V168">
        <f>'[1]Master Sheet'!V168</f>
        <v>0.52500000000000002</v>
      </c>
      <c r="W168">
        <f>'[1]Master Sheet'!W168</f>
        <v>0.64500000000000002</v>
      </c>
      <c r="X168">
        <f>'[1]Master Sheet'!X168</f>
        <v>8.7999999999999995E-2</v>
      </c>
      <c r="Y168">
        <f>'[1]Master Sheet'!Y168</f>
        <v>0.47599999999999998</v>
      </c>
      <c r="Z168">
        <f>'[1]Master Sheet'!Z168</f>
        <v>0.50600000000000001</v>
      </c>
      <c r="AA168">
        <f>'[1]Master Sheet'!AA168</f>
        <v>5.3</v>
      </c>
      <c r="AB168">
        <f>'[1]Master Sheet'!AB168</f>
        <v>15.5</v>
      </c>
      <c r="AC168">
        <f>'[1]Master Sheet'!AC168</f>
        <v>15.5</v>
      </c>
      <c r="AD168">
        <f>'[1]Master Sheet'!AD168</f>
        <v>14.4</v>
      </c>
      <c r="AE168">
        <f>'[1]Master Sheet'!AE168</f>
        <v>23.6</v>
      </c>
      <c r="AF168">
        <f>'[1]Master Sheet'!AF168</f>
        <v>10.3</v>
      </c>
      <c r="AG168">
        <f>'[1]Master Sheet'!AG168</f>
        <v>33.4</v>
      </c>
      <c r="AH168">
        <f>'[1]Master Sheet'!AH168</f>
        <v>28.4</v>
      </c>
      <c r="AI168">
        <f>'[1]Master Sheet'!AI168</f>
        <v>26.4</v>
      </c>
      <c r="AJ168">
        <f>'[1]Master Sheet'!AJ168</f>
        <v>38.799999999999997</v>
      </c>
      <c r="AK168">
        <f>'[1]Master Sheet'!AK168</f>
        <v>3.05</v>
      </c>
      <c r="AL168">
        <f>'[1]Master Sheet'!AL168</f>
        <v>3.23</v>
      </c>
      <c r="AM168">
        <f>'[1]Master Sheet'!AM168</f>
        <v>3.1</v>
      </c>
      <c r="AN168">
        <f>'[1]Master Sheet'!AN168</f>
        <v>5.8</v>
      </c>
      <c r="AO168">
        <f>'[1]Master Sheet'!AO168</f>
        <v>0.33200000000000002</v>
      </c>
      <c r="AP168">
        <f>'[1]Master Sheet'!AP168</f>
        <v>19.8</v>
      </c>
      <c r="AQ168">
        <f>'[1]Master Sheet'!AQ168</f>
        <v>13.4</v>
      </c>
      <c r="AR168">
        <f>'[1]Master Sheet'!AR168</f>
        <v>0.98312010276172157</v>
      </c>
      <c r="AS168">
        <f>'[1]Master Sheet'!AS168</f>
        <v>61.5</v>
      </c>
      <c r="AT168">
        <f>'[1]Master Sheet'!AT168</f>
        <v>93.9</v>
      </c>
      <c r="AU168">
        <f>'[1]Master Sheet'!AU168</f>
        <v>0.21099999999999999</v>
      </c>
      <c r="AV168">
        <f>'[1]Master Sheet'!AV168</f>
        <v>2.7300000000000001E-2</v>
      </c>
      <c r="AW168">
        <f>'[1]Master Sheet'!AW168</f>
        <v>16.190000000000001</v>
      </c>
      <c r="AX168">
        <f>'[1]Master Sheet'!AX168</f>
        <v>15.57</v>
      </c>
      <c r="AY168">
        <f>'[1]Master Sheet'!AY168</f>
        <v>15.57</v>
      </c>
      <c r="AZ168">
        <f>'[1]Master Sheet'!AZ168</f>
        <v>0</v>
      </c>
      <c r="BA168">
        <f>'[1]Master Sheet'!BA168</f>
        <v>1.385</v>
      </c>
      <c r="BB168">
        <f>'[1]Master Sheet'!BB168</f>
        <v>2.8620000000000001</v>
      </c>
      <c r="BC168">
        <f>'[1]Master Sheet'!BC168</f>
        <v>11.066000000000001</v>
      </c>
      <c r="BD168">
        <f>'[1]Master Sheet'!BD168</f>
        <v>2.8931201027617215</v>
      </c>
      <c r="BE168">
        <f>'[1]Master Sheet'!BE168</f>
        <v>27.38</v>
      </c>
      <c r="BF168">
        <f>'[1]Master Sheet'!BF168</f>
        <v>3.5</v>
      </c>
      <c r="BG168">
        <f>'[1]Master Sheet'!BG168</f>
        <v>5</v>
      </c>
      <c r="BH168" s="1">
        <v>44726</v>
      </c>
    </row>
    <row r="169" spans="1:60" x14ac:dyDescent="0.25">
      <c r="A169" s="1">
        <v>44727</v>
      </c>
      <c r="B169" t="s">
        <v>65</v>
      </c>
      <c r="D169">
        <f>'[1]Master Sheet'!D169</f>
        <v>6.31</v>
      </c>
      <c r="E169">
        <f>'[1]Master Sheet'!E169</f>
        <v>5.45</v>
      </c>
      <c r="F169">
        <f>'[1]Master Sheet'!F169</f>
        <v>5.2</v>
      </c>
      <c r="G169">
        <f>'[1]Master Sheet'!G169</f>
        <v>5.77</v>
      </c>
      <c r="H169">
        <f>'[1]Master Sheet'!H169</f>
        <v>5.92</v>
      </c>
      <c r="I169">
        <f>'[1]Master Sheet'!I169</f>
        <v>8.5299999999999994</v>
      </c>
      <c r="J169">
        <f>'[1]Master Sheet'!J169</f>
        <v>7.27</v>
      </c>
      <c r="K169">
        <f>'[1]Master Sheet'!K169</f>
        <v>1.5</v>
      </c>
      <c r="L169">
        <f>'[1]Master Sheet'!L169</f>
        <v>1.63</v>
      </c>
      <c r="M169">
        <f>'[1]Master Sheet'!M169</f>
        <v>1.9</v>
      </c>
      <c r="N169">
        <f>'[1]Master Sheet'!N169</f>
        <v>1.89</v>
      </c>
      <c r="O169">
        <f>'[1]Master Sheet'!O169</f>
        <v>48</v>
      </c>
      <c r="P169">
        <f>'[1]Master Sheet'!P169</f>
        <v>39</v>
      </c>
      <c r="Q169">
        <f>'[1]Master Sheet'!Q169</f>
        <v>11</v>
      </c>
      <c r="R169">
        <f>'[1]Master Sheet'!R169</f>
        <v>2</v>
      </c>
      <c r="S169">
        <f>'[1]Master Sheet'!S169</f>
        <v>0</v>
      </c>
      <c r="T169">
        <f>'[1]Master Sheet'!T169</f>
        <v>0</v>
      </c>
      <c r="U169">
        <f>'[1]Master Sheet'!U169</f>
        <v>0.49199999999999999</v>
      </c>
      <c r="V169">
        <f>'[1]Master Sheet'!V169</f>
        <v>0.51400000000000001</v>
      </c>
      <c r="W169">
        <f>'[1]Master Sheet'!W169</f>
        <v>0.59399999999999997</v>
      </c>
      <c r="X169">
        <f>'[1]Master Sheet'!X169</f>
        <v>9.4E-2</v>
      </c>
      <c r="Y169">
        <f>'[1]Master Sheet'!Y169</f>
        <v>0.54100000000000004</v>
      </c>
      <c r="Z169">
        <f>'[1]Master Sheet'!Z169</f>
        <v>0.78100000000000003</v>
      </c>
      <c r="AA169">
        <f>'[1]Master Sheet'!AA169</f>
        <v>5.8</v>
      </c>
      <c r="AB169">
        <f>'[1]Master Sheet'!AB169</f>
        <v>14.5</v>
      </c>
      <c r="AC169">
        <f>'[1]Master Sheet'!AC169</f>
        <v>15.8</v>
      </c>
      <c r="AD169">
        <f>'[1]Master Sheet'!AD169</f>
        <v>15.5</v>
      </c>
      <c r="AE169">
        <f>'[1]Master Sheet'!AE169</f>
        <v>22.2</v>
      </c>
      <c r="AF169">
        <f>'[1]Master Sheet'!AF169</f>
        <v>10.9</v>
      </c>
      <c r="AG169">
        <f>'[1]Master Sheet'!AG169</f>
        <v>27.7</v>
      </c>
      <c r="AH169">
        <f>'[1]Master Sheet'!AH169</f>
        <v>28.7</v>
      </c>
      <c r="AI169">
        <f>'[1]Master Sheet'!AI169</f>
        <v>28.2</v>
      </c>
      <c r="AJ169">
        <f>'[1]Master Sheet'!AJ169</f>
        <v>37.299999999999997</v>
      </c>
      <c r="AK169">
        <f>'[1]Master Sheet'!AK169</f>
        <v>3.0700000000000003</v>
      </c>
      <c r="AL169">
        <f>'[1]Master Sheet'!AL169</f>
        <v>3.24</v>
      </c>
      <c r="AM169">
        <f>'[1]Master Sheet'!AM169</f>
        <v>3</v>
      </c>
      <c r="AN169">
        <f>'[1]Master Sheet'!AN169</f>
        <v>6</v>
      </c>
      <c r="AO169">
        <f>'[1]Master Sheet'!AO169</f>
        <v>0.22900000000000001</v>
      </c>
      <c r="AP169">
        <f>'[1]Master Sheet'!AP169</f>
        <v>18.5</v>
      </c>
      <c r="AQ169">
        <f>'[1]Master Sheet'!AQ169</f>
        <v>14.1</v>
      </c>
      <c r="AR169">
        <f>'[1]Master Sheet'!AR169</f>
        <v>1.0316839443742096</v>
      </c>
      <c r="AS169">
        <f>'[1]Master Sheet'!AS169</f>
        <v>61.3</v>
      </c>
      <c r="AT169">
        <f>'[1]Master Sheet'!AT169</f>
        <v>94.4</v>
      </c>
      <c r="AU169">
        <f>'[1]Master Sheet'!AU169</f>
        <v>0.2122</v>
      </c>
      <c r="AV169">
        <f>'[1]Master Sheet'!AV169</f>
        <v>2.4799999999999999E-2</v>
      </c>
      <c r="AW169">
        <f>'[1]Master Sheet'!AW169</f>
        <v>16.43</v>
      </c>
      <c r="AX169">
        <f>'[1]Master Sheet'!AX169</f>
        <v>15.82</v>
      </c>
      <c r="AY169">
        <f>'[1]Master Sheet'!AY169</f>
        <v>15.82</v>
      </c>
      <c r="AZ169">
        <f>'[1]Master Sheet'!AZ169</f>
        <v>0</v>
      </c>
      <c r="BA169">
        <f>'[1]Master Sheet'!BA169</f>
        <v>1.288</v>
      </c>
      <c r="BB169">
        <f>'[1]Master Sheet'!BB169</f>
        <v>3.153</v>
      </c>
      <c r="BC169">
        <f>'[1]Master Sheet'!BC169</f>
        <v>11.644</v>
      </c>
      <c r="BD169">
        <f>'[1]Master Sheet'!BD169</f>
        <v>2.9116839443742095</v>
      </c>
      <c r="BE169">
        <f>'[1]Master Sheet'!BE169</f>
        <v>27.76</v>
      </c>
      <c r="BF169">
        <f>'[1]Master Sheet'!BF169</f>
        <v>3.3</v>
      </c>
      <c r="BG169">
        <f>'[1]Master Sheet'!BG169</f>
        <v>4.8</v>
      </c>
      <c r="BH169" s="1">
        <v>44727</v>
      </c>
    </row>
    <row r="170" spans="1:60" x14ac:dyDescent="0.25">
      <c r="A170" s="1">
        <v>44728</v>
      </c>
      <c r="B170" t="s">
        <v>65</v>
      </c>
      <c r="D170">
        <f>'[1]Master Sheet'!D170</f>
        <v>6.42</v>
      </c>
      <c r="E170">
        <f>'[1]Master Sheet'!E170</f>
        <v>5.42</v>
      </c>
      <c r="F170">
        <f>'[1]Master Sheet'!F170</f>
        <v>5.48</v>
      </c>
      <c r="G170">
        <f>'[1]Master Sheet'!G170</f>
        <v>5.71</v>
      </c>
      <c r="H170">
        <f>'[1]Master Sheet'!H170</f>
        <v>5.68</v>
      </c>
      <c r="I170">
        <f>'[1]Master Sheet'!I170</f>
        <v>7.59</v>
      </c>
      <c r="J170">
        <f>'[1]Master Sheet'!J170</f>
        <v>7.61</v>
      </c>
      <c r="K170">
        <f>'[1]Master Sheet'!K170</f>
        <v>1.59</v>
      </c>
      <c r="L170">
        <f>'[1]Master Sheet'!L170</f>
        <v>1.71</v>
      </c>
      <c r="M170">
        <f>'[1]Master Sheet'!M170</f>
        <v>1.88</v>
      </c>
      <c r="N170">
        <f>'[1]Master Sheet'!N170</f>
        <v>1.83</v>
      </c>
      <c r="O170">
        <f>'[1]Master Sheet'!O170</f>
        <v>47</v>
      </c>
      <c r="P170">
        <f>'[1]Master Sheet'!P170</f>
        <v>40</v>
      </c>
      <c r="Q170">
        <f>'[1]Master Sheet'!Q170</f>
        <v>8</v>
      </c>
      <c r="R170">
        <f>'[1]Master Sheet'!R170</f>
        <v>0</v>
      </c>
      <c r="S170">
        <f>'[1]Master Sheet'!S170</f>
        <v>0</v>
      </c>
      <c r="T170">
        <f>'[1]Master Sheet'!T170</f>
        <v>0</v>
      </c>
      <c r="U170">
        <f>'[1]Master Sheet'!U170</f>
        <v>0.59199999999999997</v>
      </c>
      <c r="V170">
        <f>'[1]Master Sheet'!V170</f>
        <v>0.55400000000000005</v>
      </c>
      <c r="W170">
        <f>'[1]Master Sheet'!W170</f>
        <v>0.48099999999999998</v>
      </c>
      <c r="X170">
        <f>'[1]Master Sheet'!X170</f>
        <v>9.0999999999999998E-2</v>
      </c>
      <c r="Y170">
        <f>'[1]Master Sheet'!Y170</f>
        <v>0.20399999999999999</v>
      </c>
      <c r="Z170">
        <f>'[1]Master Sheet'!Z170</f>
        <v>0.17</v>
      </c>
      <c r="AA170">
        <f>'[1]Master Sheet'!AA170</f>
        <v>5.7</v>
      </c>
      <c r="AB170">
        <f>'[1]Master Sheet'!AB170</f>
        <v>16</v>
      </c>
      <c r="AC170">
        <f>'[1]Master Sheet'!AC170</f>
        <v>15.2</v>
      </c>
      <c r="AD170">
        <f>'[1]Master Sheet'!AD170</f>
        <v>14.5</v>
      </c>
      <c r="AE170">
        <f>'[1]Master Sheet'!AE170</f>
        <v>21.3</v>
      </c>
      <c r="AF170">
        <f>'[1]Master Sheet'!AF170</f>
        <v>10.8</v>
      </c>
      <c r="AG170">
        <f>'[1]Master Sheet'!AG170</f>
        <v>30.8</v>
      </c>
      <c r="AH170">
        <f>'[1]Master Sheet'!AH170</f>
        <v>28.1</v>
      </c>
      <c r="AI170">
        <f>'[1]Master Sheet'!AI170</f>
        <v>26.7</v>
      </c>
      <c r="AJ170">
        <f>'[1]Master Sheet'!AJ170</f>
        <v>36.299999999999997</v>
      </c>
      <c r="AK170">
        <f>'[1]Master Sheet'!AK170</f>
        <v>2.9699999999999998</v>
      </c>
      <c r="AL170">
        <f>'[1]Master Sheet'!AL170</f>
        <v>3.31</v>
      </c>
      <c r="AM170">
        <f>'[1]Master Sheet'!AM170</f>
        <v>3</v>
      </c>
      <c r="AN170">
        <f>'[1]Master Sheet'!AN170</f>
        <v>6</v>
      </c>
      <c r="AO170">
        <f>'[1]Master Sheet'!AO170</f>
        <v>0.104</v>
      </c>
      <c r="AP170">
        <f>'[1]Master Sheet'!AP170</f>
        <v>19.100000000000001</v>
      </c>
      <c r="AQ170">
        <f>'[1]Master Sheet'!AQ170</f>
        <v>14.9</v>
      </c>
      <c r="AR170">
        <f>'[1]Master Sheet'!AR170</f>
        <v>1.1223997461928936</v>
      </c>
      <c r="AS170">
        <f>'[1]Master Sheet'!AS170</f>
        <v>61</v>
      </c>
      <c r="AT170">
        <f>'[1]Master Sheet'!AT170</f>
        <v>95.6</v>
      </c>
      <c r="AU170">
        <f>'[1]Master Sheet'!AU170</f>
        <v>0.2109</v>
      </c>
      <c r="AV170">
        <f>'[1]Master Sheet'!AV170</f>
        <v>1.8499999999999999E-2</v>
      </c>
      <c r="AW170">
        <f>'[1]Master Sheet'!AW170</f>
        <v>17.23</v>
      </c>
      <c r="AX170">
        <f>'[1]Master Sheet'!AX170</f>
        <v>15.76</v>
      </c>
      <c r="AY170">
        <f>'[1]Master Sheet'!AY170</f>
        <v>16.739999999999998</v>
      </c>
      <c r="AZ170">
        <f>'[1]Master Sheet'!AZ170</f>
        <v>0.98</v>
      </c>
      <c r="BA170">
        <f>'[1]Master Sheet'!BA170</f>
        <v>1.51</v>
      </c>
      <c r="BB170">
        <f>'[1]Master Sheet'!BB170</f>
        <v>2.9380000000000002</v>
      </c>
      <c r="BC170">
        <f>'[1]Master Sheet'!BC170</f>
        <v>11.348000000000001</v>
      </c>
      <c r="BD170">
        <f>'[1]Master Sheet'!BD170</f>
        <v>2.9823997461928937</v>
      </c>
      <c r="BE170">
        <f>'[1]Master Sheet'!BE170</f>
        <v>27.52</v>
      </c>
      <c r="BF170">
        <f>'[1]Master Sheet'!BF170</f>
        <v>3.2</v>
      </c>
      <c r="BG170">
        <f>'[1]Master Sheet'!BG170</f>
        <v>4.4000000000000004</v>
      </c>
      <c r="BH170" s="1">
        <v>44728</v>
      </c>
    </row>
    <row r="171" spans="1:60" x14ac:dyDescent="0.25">
      <c r="A171" s="1">
        <v>44729</v>
      </c>
      <c r="B171" t="s">
        <v>65</v>
      </c>
      <c r="D171">
        <f>'[1]Master Sheet'!D171</f>
        <v>6.83</v>
      </c>
      <c r="E171">
        <f>'[1]Master Sheet'!E171</f>
        <v>5.34</v>
      </c>
      <c r="F171">
        <f>'[1]Master Sheet'!F171</f>
        <v>5.31</v>
      </c>
      <c r="G171">
        <f>'[1]Master Sheet'!G171</f>
        <v>5.31</v>
      </c>
      <c r="H171">
        <f>'[1]Master Sheet'!H171</f>
        <v>5.34</v>
      </c>
      <c r="I171">
        <f>'[1]Master Sheet'!I171</f>
        <v>6.96</v>
      </c>
      <c r="J171">
        <f>'[1]Master Sheet'!J171</f>
        <v>7.68</v>
      </c>
      <c r="K171">
        <f>'[1]Master Sheet'!K171</f>
        <v>1.49</v>
      </c>
      <c r="L171">
        <f>'[1]Master Sheet'!L171</f>
        <v>1.65</v>
      </c>
      <c r="M171">
        <f>'[1]Master Sheet'!M171</f>
        <v>1.94</v>
      </c>
      <c r="N171">
        <f>'[1]Master Sheet'!N171</f>
        <v>1.91</v>
      </c>
      <c r="O171">
        <f>'[1]Master Sheet'!O171</f>
        <v>44</v>
      </c>
      <c r="P171">
        <f>'[1]Master Sheet'!P171</f>
        <v>36</v>
      </c>
      <c r="Q171">
        <f>'[1]Master Sheet'!Q171</f>
        <v>9</v>
      </c>
      <c r="R171">
        <f>'[1]Master Sheet'!R171</f>
        <v>0</v>
      </c>
      <c r="S171">
        <f>'[1]Master Sheet'!S171</f>
        <v>0</v>
      </c>
      <c r="T171">
        <f>'[1]Master Sheet'!T171</f>
        <v>0</v>
      </c>
      <c r="U171">
        <f>'[1]Master Sheet'!U171</f>
        <v>0.45200000000000001</v>
      </c>
      <c r="V171">
        <f>'[1]Master Sheet'!V171</f>
        <v>0.44500000000000001</v>
      </c>
      <c r="W171">
        <f>'[1]Master Sheet'!W171</f>
        <v>0.59199999999999997</v>
      </c>
      <c r="X171">
        <f>'[1]Master Sheet'!X171</f>
        <v>8.1000000000000003E-2</v>
      </c>
      <c r="Y171">
        <f>'[1]Master Sheet'!Y171</f>
        <v>0.17100000000000001</v>
      </c>
      <c r="Z171">
        <f>'[1]Master Sheet'!Z171</f>
        <v>0.14599999999999999</v>
      </c>
      <c r="AA171">
        <f>'[1]Master Sheet'!AA171</f>
        <v>5.6</v>
      </c>
      <c r="AB171">
        <f>'[1]Master Sheet'!AB171</f>
        <v>16.7</v>
      </c>
      <c r="AC171">
        <f>'[1]Master Sheet'!AC171</f>
        <v>14.9</v>
      </c>
      <c r="AD171">
        <f>'[1]Master Sheet'!AD171</f>
        <v>14.8</v>
      </c>
      <c r="AE171">
        <f>'[1]Master Sheet'!AE171</f>
        <v>20.399999999999999</v>
      </c>
      <c r="AF171">
        <f>'[1]Master Sheet'!AF171</f>
        <v>11.1</v>
      </c>
      <c r="AG171">
        <f>'[1]Master Sheet'!AG171</f>
        <v>33.4</v>
      </c>
      <c r="AH171">
        <f>'[1]Master Sheet'!AH171</f>
        <v>28.6</v>
      </c>
      <c r="AI171">
        <f>'[1]Master Sheet'!AI171</f>
        <v>28.4</v>
      </c>
      <c r="AJ171">
        <f>'[1]Master Sheet'!AJ171</f>
        <v>35</v>
      </c>
      <c r="AK171">
        <f>'[1]Master Sheet'!AK171</f>
        <v>3.02</v>
      </c>
      <c r="AL171">
        <f>'[1]Master Sheet'!AL171</f>
        <v>3.21</v>
      </c>
      <c r="AM171">
        <f>'[1]Master Sheet'!AM171</f>
        <v>2.9</v>
      </c>
      <c r="AN171">
        <f>'[1]Master Sheet'!AN171</f>
        <v>6</v>
      </c>
      <c r="AO171">
        <f>'[1]Master Sheet'!AO171</f>
        <v>4.2000000000000003E-2</v>
      </c>
      <c r="AP171">
        <f>'[1]Master Sheet'!AP171</f>
        <v>20.9</v>
      </c>
      <c r="AQ171">
        <f>'[1]Master Sheet'!AQ171</f>
        <v>15</v>
      </c>
      <c r="AR171" t="str">
        <f>'[1]Master Sheet'!AR171</f>
        <v/>
      </c>
      <c r="AS171">
        <f>'[1]Master Sheet'!AS171</f>
        <v>77.5</v>
      </c>
      <c r="AT171">
        <f>'[1]Master Sheet'!AT171</f>
        <v>90.5</v>
      </c>
      <c r="AU171">
        <f>'[1]Master Sheet'!AU171</f>
        <v>0.1103</v>
      </c>
      <c r="AV171">
        <f>'[1]Master Sheet'!AV171</f>
        <v>4.2999999999999997E-2</v>
      </c>
      <c r="AW171">
        <f>'[1]Master Sheet'!AW171</f>
        <v>16.52</v>
      </c>
      <c r="AX171">
        <f>'[1]Master Sheet'!AX171</f>
        <v>0</v>
      </c>
      <c r="AY171">
        <f>'[1]Master Sheet'!AY171</f>
        <v>0</v>
      </c>
      <c r="AZ171">
        <f>'[1]Master Sheet'!AZ171</f>
        <v>0</v>
      </c>
      <c r="BA171">
        <f>'[1]Master Sheet'!BA171</f>
        <v>0</v>
      </c>
      <c r="BB171">
        <f>'[1]Master Sheet'!BB171</f>
        <v>0</v>
      </c>
      <c r="BC171">
        <f>'[1]Master Sheet'!BC171</f>
        <v>0</v>
      </c>
      <c r="BD171" t="str">
        <f>'[1]Master Sheet'!BD171</f>
        <v/>
      </c>
      <c r="BE171">
        <f>'[1]Master Sheet'!BE171</f>
        <v>28.44</v>
      </c>
      <c r="BF171">
        <f>'[1]Master Sheet'!BF171</f>
        <v>3.2</v>
      </c>
      <c r="BG171">
        <f>'[1]Master Sheet'!BG171</f>
        <v>4.4000000000000004</v>
      </c>
      <c r="BH171" s="1">
        <v>44729</v>
      </c>
    </row>
    <row r="172" spans="1:60" x14ac:dyDescent="0.25">
      <c r="A172" s="1">
        <v>44730</v>
      </c>
      <c r="B172" t="s">
        <v>65</v>
      </c>
      <c r="D172">
        <f>'[1]Master Sheet'!D172</f>
        <v>6.82</v>
      </c>
      <c r="E172">
        <f>'[1]Master Sheet'!E172</f>
        <v>5.27</v>
      </c>
      <c r="F172">
        <f>'[1]Master Sheet'!F172</f>
        <v>5.3</v>
      </c>
      <c r="G172">
        <f>'[1]Master Sheet'!G172</f>
        <v>5.29</v>
      </c>
      <c r="H172">
        <f>'[1]Master Sheet'!H172</f>
        <v>5.33</v>
      </c>
      <c r="I172">
        <f>'[1]Master Sheet'!I172</f>
        <v>7.04</v>
      </c>
      <c r="J172">
        <f>'[1]Master Sheet'!J172</f>
        <v>7.26</v>
      </c>
      <c r="K172">
        <f>'[1]Master Sheet'!K172</f>
        <v>1.53</v>
      </c>
      <c r="L172">
        <f>'[1]Master Sheet'!L172</f>
        <v>1.7</v>
      </c>
      <c r="M172">
        <f>'[1]Master Sheet'!M172</f>
        <v>1.95</v>
      </c>
      <c r="N172">
        <f>'[1]Master Sheet'!N172</f>
        <v>1.93</v>
      </c>
      <c r="O172">
        <f>'[1]Master Sheet'!O172</f>
        <v>43</v>
      </c>
      <c r="P172">
        <f>'[1]Master Sheet'!P172</f>
        <v>37</v>
      </c>
      <c r="Q172">
        <f>'[1]Master Sheet'!Q172</f>
        <v>10</v>
      </c>
      <c r="R172">
        <f>'[1]Master Sheet'!R172</f>
        <v>1</v>
      </c>
      <c r="S172">
        <f>'[1]Master Sheet'!S172</f>
        <v>0</v>
      </c>
      <c r="T172">
        <f>'[1]Master Sheet'!T172</f>
        <v>0</v>
      </c>
      <c r="U172">
        <f>'[1]Master Sheet'!U172</f>
        <v>0.48299999999999998</v>
      </c>
      <c r="V172">
        <f>'[1]Master Sheet'!V172</f>
        <v>0.47599999999999998</v>
      </c>
      <c r="W172">
        <f>'[1]Master Sheet'!W172</f>
        <v>0.59599999999999997</v>
      </c>
      <c r="X172">
        <f>'[1]Master Sheet'!X172</f>
        <v>9.2999999999999999E-2</v>
      </c>
      <c r="Y172">
        <f>'[1]Master Sheet'!Y172</f>
        <v>0.127</v>
      </c>
      <c r="Z172">
        <f>'[1]Master Sheet'!Z172</f>
        <v>9.4E-2</v>
      </c>
      <c r="AA172">
        <f>'[1]Master Sheet'!AA172</f>
        <v>5.7</v>
      </c>
      <c r="AB172">
        <f>'[1]Master Sheet'!AB172</f>
        <v>17.2</v>
      </c>
      <c r="AC172">
        <f>'[1]Master Sheet'!AC172</f>
        <v>15.2</v>
      </c>
      <c r="AD172">
        <f>'[1]Master Sheet'!AD172</f>
        <v>15.1</v>
      </c>
      <c r="AE172">
        <f>'[1]Master Sheet'!AE172</f>
        <v>16.399999999999999</v>
      </c>
      <c r="AF172">
        <f>'[1]Master Sheet'!AF172</f>
        <v>11.2</v>
      </c>
      <c r="AG172">
        <f>'[1]Master Sheet'!AG172</f>
        <v>34.5</v>
      </c>
      <c r="AH172">
        <f>'[1]Master Sheet'!AH172</f>
        <v>29.2</v>
      </c>
      <c r="AI172">
        <f>'[1]Master Sheet'!AI172</f>
        <v>29</v>
      </c>
      <c r="AJ172">
        <f>'[1]Master Sheet'!AJ172</f>
        <v>28.7</v>
      </c>
      <c r="AK172">
        <f>'[1]Master Sheet'!AK172</f>
        <v>2.95</v>
      </c>
      <c r="AL172">
        <f>'[1]Master Sheet'!AL172</f>
        <v>2.98</v>
      </c>
      <c r="AM172">
        <f>'[1]Master Sheet'!AM172</f>
        <v>3</v>
      </c>
      <c r="AN172">
        <f>'[1]Master Sheet'!AN172</f>
        <v>5.9</v>
      </c>
      <c r="AO172">
        <f>'[1]Master Sheet'!AO172</f>
        <v>4.5999999999999999E-2</v>
      </c>
      <c r="AP172">
        <f>'[1]Master Sheet'!AP172</f>
        <v>20.8</v>
      </c>
      <c r="AQ172">
        <f>'[1]Master Sheet'!AQ172</f>
        <v>15.6</v>
      </c>
      <c r="AR172">
        <f>'[1]Master Sheet'!AR172</f>
        <v>1.2346708961141954</v>
      </c>
      <c r="AS172">
        <f>'[1]Master Sheet'!AS172</f>
        <v>59</v>
      </c>
      <c r="AT172">
        <f>'[1]Master Sheet'!AT172</f>
        <v>90.9</v>
      </c>
      <c r="AU172">
        <f>'[1]Master Sheet'!AU172</f>
        <v>0.2291</v>
      </c>
      <c r="AV172">
        <f>'[1]Master Sheet'!AV172</f>
        <v>4.1399999999999999E-2</v>
      </c>
      <c r="AW172">
        <f>'[1]Master Sheet'!AW172</f>
        <v>14.07</v>
      </c>
      <c r="AX172">
        <f>'[1]Master Sheet'!AX172</f>
        <v>12.61</v>
      </c>
      <c r="AY172">
        <f>'[1]Master Sheet'!AY172</f>
        <v>13.58</v>
      </c>
      <c r="AZ172">
        <f>'[1]Master Sheet'!AZ172</f>
        <v>0.97</v>
      </c>
      <c r="BA172">
        <f>'[1]Master Sheet'!BA172</f>
        <v>0</v>
      </c>
      <c r="BB172">
        <f>'[1]Master Sheet'!BB172</f>
        <v>0</v>
      </c>
      <c r="BC172">
        <f>'[1]Master Sheet'!BC172</f>
        <v>0</v>
      </c>
      <c r="BD172">
        <f>'[1]Master Sheet'!BD172</f>
        <v>3.0746708961141955</v>
      </c>
      <c r="BE172">
        <f>'[1]Master Sheet'!BE172</f>
        <v>28.4</v>
      </c>
      <c r="BF172">
        <f>'[1]Master Sheet'!BF172</f>
        <v>3.2</v>
      </c>
      <c r="BG172">
        <f>'[1]Master Sheet'!BG172</f>
        <v>4.4000000000000004</v>
      </c>
      <c r="BH172" s="1">
        <v>44730</v>
      </c>
    </row>
    <row r="173" spans="1:60" x14ac:dyDescent="0.25">
      <c r="A173" s="1">
        <v>44731</v>
      </c>
      <c r="B173" t="s">
        <v>65</v>
      </c>
      <c r="D173">
        <f>'[1]Master Sheet'!D173</f>
        <v>0</v>
      </c>
      <c r="E173">
        <f>'[1]Master Sheet'!E173</f>
        <v>0</v>
      </c>
      <c r="F173">
        <f>'[1]Master Sheet'!F173</f>
        <v>0</v>
      </c>
      <c r="G173">
        <f>'[1]Master Sheet'!G173</f>
        <v>0</v>
      </c>
      <c r="H173">
        <f>'[1]Master Sheet'!H173</f>
        <v>0</v>
      </c>
      <c r="I173">
        <f>'[1]Master Sheet'!I173</f>
        <v>0</v>
      </c>
      <c r="J173">
        <f>'[1]Master Sheet'!J173</f>
        <v>0</v>
      </c>
      <c r="K173">
        <f>'[1]Master Sheet'!K173</f>
        <v>0</v>
      </c>
      <c r="L173">
        <f>'[1]Master Sheet'!L173</f>
        <v>0</v>
      </c>
      <c r="M173">
        <f>'[1]Master Sheet'!M173</f>
        <v>0</v>
      </c>
      <c r="N173">
        <f>'[1]Master Sheet'!N173</f>
        <v>0</v>
      </c>
      <c r="O173">
        <f>'[1]Master Sheet'!O173</f>
        <v>0</v>
      </c>
      <c r="P173">
        <f>'[1]Master Sheet'!P173</f>
        <v>0</v>
      </c>
      <c r="Q173">
        <f>'[1]Master Sheet'!Q173</f>
        <v>0</v>
      </c>
      <c r="R173">
        <f>'[1]Master Sheet'!R173</f>
        <v>0</v>
      </c>
      <c r="S173">
        <f>'[1]Master Sheet'!S173</f>
        <v>0</v>
      </c>
      <c r="T173">
        <f>'[1]Master Sheet'!T173</f>
        <v>0</v>
      </c>
      <c r="U173">
        <f>'[1]Master Sheet'!U173</f>
        <v>0</v>
      </c>
      <c r="V173">
        <f>'[1]Master Sheet'!V173</f>
        <v>0</v>
      </c>
      <c r="W173">
        <f>'[1]Master Sheet'!W173</f>
        <v>0</v>
      </c>
      <c r="X173">
        <f>'[1]Master Sheet'!X173</f>
        <v>0</v>
      </c>
      <c r="Y173">
        <f>'[1]Master Sheet'!Y173</f>
        <v>0</v>
      </c>
      <c r="Z173">
        <f>'[1]Master Sheet'!Z173</f>
        <v>0</v>
      </c>
      <c r="AA173">
        <f>'[1]Master Sheet'!AA173</f>
        <v>0</v>
      </c>
      <c r="AB173">
        <f>'[1]Master Sheet'!AB173</f>
        <v>0</v>
      </c>
      <c r="AC173">
        <f>'[1]Master Sheet'!AC173</f>
        <v>0</v>
      </c>
      <c r="AD173">
        <f>'[1]Master Sheet'!AD173</f>
        <v>0</v>
      </c>
      <c r="AE173">
        <f>'[1]Master Sheet'!AE173</f>
        <v>0</v>
      </c>
      <c r="AF173">
        <f>'[1]Master Sheet'!AF173</f>
        <v>0</v>
      </c>
      <c r="AG173">
        <f>'[1]Master Sheet'!AG173</f>
        <v>0</v>
      </c>
      <c r="AH173">
        <f>'[1]Master Sheet'!AH173</f>
        <v>0</v>
      </c>
      <c r="AI173">
        <f>'[1]Master Sheet'!AI173</f>
        <v>0</v>
      </c>
      <c r="AJ173">
        <f>'[1]Master Sheet'!AJ173</f>
        <v>0</v>
      </c>
      <c r="AK173" t="str">
        <f>'[1]Master Sheet'!AK173</f>
        <v/>
      </c>
      <c r="AL173" t="str">
        <f>'[1]Master Sheet'!AL173</f>
        <v/>
      </c>
      <c r="AM173">
        <f>'[1]Master Sheet'!AM173</f>
        <v>0</v>
      </c>
      <c r="AN173">
        <f>'[1]Master Sheet'!AN173</f>
        <v>0</v>
      </c>
      <c r="AO173">
        <f>'[1]Master Sheet'!AO173</f>
        <v>0</v>
      </c>
      <c r="AP173">
        <f>'[1]Master Sheet'!AP173</f>
        <v>0</v>
      </c>
      <c r="AQ173">
        <f>'[1]Master Sheet'!AQ173</f>
        <v>0</v>
      </c>
      <c r="AR173" t="str">
        <f>'[1]Master Sheet'!AR173</f>
        <v/>
      </c>
      <c r="AS173">
        <f>'[1]Master Sheet'!AS173</f>
        <v>0</v>
      </c>
      <c r="AT173">
        <f>'[1]Master Sheet'!AT173</f>
        <v>0</v>
      </c>
      <c r="AU173">
        <f>'[1]Master Sheet'!AU173</f>
        <v>0</v>
      </c>
      <c r="AV173">
        <f>'[1]Master Sheet'!AV173</f>
        <v>0</v>
      </c>
      <c r="AW173">
        <f>'[1]Master Sheet'!AW173</f>
        <v>0</v>
      </c>
      <c r="AX173">
        <f>'[1]Master Sheet'!AX173</f>
        <v>0</v>
      </c>
      <c r="AY173">
        <f>'[1]Master Sheet'!AY173</f>
        <v>0</v>
      </c>
      <c r="AZ173">
        <f>'[1]Master Sheet'!AZ173</f>
        <v>0</v>
      </c>
      <c r="BA173">
        <f>'[1]Master Sheet'!BA173</f>
        <v>0</v>
      </c>
      <c r="BB173">
        <f>'[1]Master Sheet'!BB173</f>
        <v>0</v>
      </c>
      <c r="BC173">
        <f>'[1]Master Sheet'!BC173</f>
        <v>0</v>
      </c>
      <c r="BD173" t="str">
        <f>'[1]Master Sheet'!BD173</f>
        <v/>
      </c>
      <c r="BE173">
        <f>'[1]Master Sheet'!BE173</f>
        <v>0</v>
      </c>
      <c r="BF173">
        <f>'[1]Master Sheet'!BF173</f>
        <v>0</v>
      </c>
      <c r="BG173">
        <f>'[1]Master Sheet'!BG173</f>
        <v>0</v>
      </c>
      <c r="BH173" s="1">
        <v>44731</v>
      </c>
    </row>
    <row r="174" spans="1:60" x14ac:dyDescent="0.25">
      <c r="A174" s="1">
        <v>44732</v>
      </c>
      <c r="B174" t="s">
        <v>65</v>
      </c>
      <c r="D174">
        <f>'[1]Master Sheet'!D174</f>
        <v>6.55</v>
      </c>
      <c r="E174">
        <f>'[1]Master Sheet'!E174</f>
        <v>5.4</v>
      </c>
      <c r="F174">
        <f>'[1]Master Sheet'!F174</f>
        <v>5.16</v>
      </c>
      <c r="G174">
        <f>'[1]Master Sheet'!G174</f>
        <v>5.33</v>
      </c>
      <c r="H174">
        <f>'[1]Master Sheet'!H174</f>
        <v>5.3</v>
      </c>
      <c r="I174">
        <f>'[1]Master Sheet'!I174</f>
        <v>7.19</v>
      </c>
      <c r="J174">
        <f>'[1]Master Sheet'!J174</f>
        <v>6.74</v>
      </c>
      <c r="K174">
        <f>'[1]Master Sheet'!K174</f>
        <v>1.5</v>
      </c>
      <c r="L174">
        <f>'[1]Master Sheet'!L174</f>
        <v>1.55</v>
      </c>
      <c r="M174">
        <f>'[1]Master Sheet'!M174</f>
        <v>1.95</v>
      </c>
      <c r="N174">
        <f>'[1]Master Sheet'!N174</f>
        <v>1.75</v>
      </c>
      <c r="O174">
        <f>'[1]Master Sheet'!O174</f>
        <v>44</v>
      </c>
      <c r="P174">
        <f>'[1]Master Sheet'!P174</f>
        <v>32</v>
      </c>
      <c r="Q174">
        <f>'[1]Master Sheet'!Q174</f>
        <v>9</v>
      </c>
      <c r="R174">
        <f>'[1]Master Sheet'!R174</f>
        <v>0</v>
      </c>
      <c r="S174">
        <f>'[1]Master Sheet'!S174</f>
        <v>0</v>
      </c>
      <c r="T174">
        <f>'[1]Master Sheet'!T174</f>
        <v>0</v>
      </c>
      <c r="U174">
        <f>'[1]Master Sheet'!U174</f>
        <v>0.58499999999999996</v>
      </c>
      <c r="V174">
        <f>'[1]Master Sheet'!V174</f>
        <v>0.52400000000000002</v>
      </c>
      <c r="W174">
        <f>'[1]Master Sheet'!W174</f>
        <v>1.03</v>
      </c>
      <c r="X174">
        <f>'[1]Master Sheet'!X174</f>
        <v>0.10100000000000001</v>
      </c>
      <c r="Y174">
        <f>'[1]Master Sheet'!Y174</f>
        <v>0.57799999999999996</v>
      </c>
      <c r="Z174">
        <f>'[1]Master Sheet'!Z174</f>
        <v>0.54300000000000004</v>
      </c>
      <c r="AA174">
        <f>'[1]Master Sheet'!AA174</f>
        <v>5.7</v>
      </c>
      <c r="AB174">
        <f>'[1]Master Sheet'!AB174</f>
        <v>15.7</v>
      </c>
      <c r="AC174">
        <f>'[1]Master Sheet'!AC174</f>
        <v>15.4</v>
      </c>
      <c r="AD174">
        <f>'[1]Master Sheet'!AD174</f>
        <v>15.1</v>
      </c>
      <c r="AE174">
        <f>'[1]Master Sheet'!AE174</f>
        <v>20.8</v>
      </c>
      <c r="AF174">
        <f>'[1]Master Sheet'!AF174</f>
        <v>11.1</v>
      </c>
      <c r="AG174">
        <f>'[1]Master Sheet'!AG174</f>
        <v>31</v>
      </c>
      <c r="AH174">
        <f>'[1]Master Sheet'!AH174</f>
        <v>28.7</v>
      </c>
      <c r="AI174">
        <f>'[1]Master Sheet'!AI174</f>
        <v>28</v>
      </c>
      <c r="AJ174">
        <f>'[1]Master Sheet'!AJ174</f>
        <v>36.1</v>
      </c>
      <c r="AK174">
        <f>'[1]Master Sheet'!AK174</f>
        <v>3.02</v>
      </c>
      <c r="AL174">
        <f>'[1]Master Sheet'!AL174</f>
        <v>3.25</v>
      </c>
      <c r="AM174">
        <f>'[1]Master Sheet'!AM174</f>
        <v>3.1</v>
      </c>
      <c r="AN174">
        <f>'[1]Master Sheet'!AN174</f>
        <v>6</v>
      </c>
      <c r="AO174">
        <f>'[1]Master Sheet'!AO174</f>
        <v>2.1999999999999999E-2</v>
      </c>
      <c r="AP174">
        <f>'[1]Master Sheet'!AP174</f>
        <v>20</v>
      </c>
      <c r="AQ174">
        <f>'[1]Master Sheet'!AQ174</f>
        <v>15.5</v>
      </c>
      <c r="AR174">
        <f>'[1]Master Sheet'!AR174</f>
        <v>1.2898328402366863</v>
      </c>
      <c r="AS174">
        <f>'[1]Master Sheet'!AS174</f>
        <v>60.6</v>
      </c>
      <c r="AT174">
        <f>'[1]Master Sheet'!AT174</f>
        <v>93.6</v>
      </c>
      <c r="AU174">
        <f>'[1]Master Sheet'!AU174</f>
        <v>0.2172</v>
      </c>
      <c r="AV174">
        <f>'[1]Master Sheet'!AV174</f>
        <v>2.87E-2</v>
      </c>
      <c r="AW174">
        <f>'[1]Master Sheet'!AW174</f>
        <v>14.96</v>
      </c>
      <c r="AX174">
        <f>'[1]Master Sheet'!AX174</f>
        <v>13.52</v>
      </c>
      <c r="AY174">
        <f>'[1]Master Sheet'!AY174</f>
        <v>14.46</v>
      </c>
      <c r="AZ174">
        <f>'[1]Master Sheet'!AZ174</f>
        <v>0.94</v>
      </c>
      <c r="BA174">
        <f>'[1]Master Sheet'!BA174</f>
        <v>1.2310000000000001</v>
      </c>
      <c r="BB174">
        <f>'[1]Master Sheet'!BB174</f>
        <v>2.681</v>
      </c>
      <c r="BC174">
        <f>'[1]Master Sheet'!BC174</f>
        <v>9.7460000000000004</v>
      </c>
      <c r="BD174">
        <f>'[1]Master Sheet'!BD174</f>
        <v>3.1098328402366864</v>
      </c>
      <c r="BE174">
        <f>'[1]Master Sheet'!BE174</f>
        <v>27.44</v>
      </c>
      <c r="BF174">
        <f>'[1]Master Sheet'!BF174</f>
        <v>3.2</v>
      </c>
      <c r="BG174">
        <f>'[1]Master Sheet'!BG174</f>
        <v>4.5</v>
      </c>
      <c r="BH174" s="1">
        <v>44732</v>
      </c>
    </row>
    <row r="175" spans="1:60" x14ac:dyDescent="0.25">
      <c r="A175" s="1">
        <v>44733</v>
      </c>
      <c r="B175" t="s">
        <v>65</v>
      </c>
      <c r="D175">
        <f>'[1]Master Sheet'!D175</f>
        <v>6.4</v>
      </c>
      <c r="E175">
        <f>'[1]Master Sheet'!E175</f>
        <v>5.15</v>
      </c>
      <c r="F175">
        <f>'[1]Master Sheet'!F175</f>
        <v>5.38</v>
      </c>
      <c r="G175">
        <f>'[1]Master Sheet'!G175</f>
        <v>4.97</v>
      </c>
      <c r="H175">
        <f>'[1]Master Sheet'!H175</f>
        <v>5.0199999999999996</v>
      </c>
      <c r="I175">
        <f>'[1]Master Sheet'!I175</f>
        <v>5.52</v>
      </c>
      <c r="J175">
        <f>'[1]Master Sheet'!J175</f>
        <v>5.94</v>
      </c>
      <c r="K175">
        <f>'[1]Master Sheet'!K175</f>
        <v>1.64</v>
      </c>
      <c r="L175">
        <f>'[1]Master Sheet'!L175</f>
        <v>1.78</v>
      </c>
      <c r="M175">
        <f>'[1]Master Sheet'!M175</f>
        <v>2.06</v>
      </c>
      <c r="N175">
        <f>'[1]Master Sheet'!N175</f>
        <v>1.86</v>
      </c>
      <c r="O175">
        <f>'[1]Master Sheet'!O175</f>
        <v>44</v>
      </c>
      <c r="P175">
        <f>'[1]Master Sheet'!P175</f>
        <v>32</v>
      </c>
      <c r="Q175">
        <f>'[1]Master Sheet'!Q175</f>
        <v>9</v>
      </c>
      <c r="R175">
        <f>'[1]Master Sheet'!R175</f>
        <v>1</v>
      </c>
      <c r="S175">
        <f>'[1]Master Sheet'!S175</f>
        <v>0</v>
      </c>
      <c r="T175">
        <f>'[1]Master Sheet'!T175</f>
        <v>0</v>
      </c>
      <c r="U175">
        <f>'[1]Master Sheet'!U175</f>
        <v>0.56999999999999995</v>
      </c>
      <c r="V175">
        <f>'[1]Master Sheet'!V175</f>
        <v>0.49399999999999999</v>
      </c>
      <c r="W175">
        <f>'[1]Master Sheet'!W175</f>
        <v>0.58699999999999997</v>
      </c>
      <c r="X175">
        <f>'[1]Master Sheet'!X175</f>
        <v>8.4000000000000005E-2</v>
      </c>
      <c r="Y175">
        <f>'[1]Master Sheet'!Y175</f>
        <v>0.36499999999999999</v>
      </c>
      <c r="Z175">
        <f>'[1]Master Sheet'!Z175</f>
        <v>0.373</v>
      </c>
      <c r="AA175">
        <f>'[1]Master Sheet'!AA175</f>
        <v>5.7</v>
      </c>
      <c r="AB175">
        <f>'[1]Master Sheet'!AB175</f>
        <v>15.4</v>
      </c>
      <c r="AC175">
        <f>'[1]Master Sheet'!AC175</f>
        <v>15.6</v>
      </c>
      <c r="AD175">
        <f>'[1]Master Sheet'!AD175</f>
        <v>14.9</v>
      </c>
      <c r="AE175">
        <f>'[1]Master Sheet'!AE175</f>
        <v>15.6</v>
      </c>
      <c r="AF175">
        <f>'[1]Master Sheet'!AF175</f>
        <v>11</v>
      </c>
      <c r="AG175">
        <f>'[1]Master Sheet'!AG175</f>
        <v>30</v>
      </c>
      <c r="AH175">
        <f>'[1]Master Sheet'!AH175</f>
        <v>29.5</v>
      </c>
      <c r="AI175">
        <f>'[1]Master Sheet'!AI175</f>
        <v>28</v>
      </c>
      <c r="AJ175">
        <f>'[1]Master Sheet'!AJ175</f>
        <v>26.8</v>
      </c>
      <c r="AK175">
        <f>'[1]Master Sheet'!AK175</f>
        <v>3.1799999999999997</v>
      </c>
      <c r="AL175">
        <f>'[1]Master Sheet'!AL175</f>
        <v>3.53</v>
      </c>
      <c r="AM175">
        <f>'[1]Master Sheet'!AM175</f>
        <v>3.1</v>
      </c>
      <c r="AN175">
        <f>'[1]Master Sheet'!AN175</f>
        <v>6</v>
      </c>
      <c r="AO175">
        <f>'[1]Master Sheet'!AO175</f>
        <v>0.252</v>
      </c>
      <c r="AP175">
        <f>'[1]Master Sheet'!AP175</f>
        <v>19.399999999999999</v>
      </c>
      <c r="AQ175">
        <f>'[1]Master Sheet'!AQ175</f>
        <v>15.1</v>
      </c>
      <c r="AR175">
        <f>'[1]Master Sheet'!AR175</f>
        <v>1.0716521739130433</v>
      </c>
      <c r="AS175">
        <f>'[1]Master Sheet'!AS175</f>
        <v>61</v>
      </c>
      <c r="AT175">
        <f>'[1]Master Sheet'!AT175</f>
        <v>94.2</v>
      </c>
      <c r="AU175">
        <f>'[1]Master Sheet'!AU175</f>
        <v>0.21429999999999999</v>
      </c>
      <c r="AV175">
        <f>'[1]Master Sheet'!AV175</f>
        <v>2.5999999999999999E-2</v>
      </c>
      <c r="AW175">
        <f>'[1]Master Sheet'!AW175</f>
        <v>15.12</v>
      </c>
      <c r="AX175">
        <f>'[1]Master Sheet'!AX175</f>
        <v>13.8</v>
      </c>
      <c r="AY175">
        <f>'[1]Master Sheet'!AY175</f>
        <v>14.73</v>
      </c>
      <c r="AZ175">
        <f>'[1]Master Sheet'!AZ175</f>
        <v>0.93</v>
      </c>
      <c r="BA175">
        <f>'[1]Master Sheet'!BA175</f>
        <v>1.31</v>
      </c>
      <c r="BB175">
        <f>'[1]Master Sheet'!BB175</f>
        <v>2.609</v>
      </c>
      <c r="BC175">
        <f>'[1]Master Sheet'!BC175</f>
        <v>9.1780000000000008</v>
      </c>
      <c r="BD175">
        <f>'[1]Master Sheet'!BD175</f>
        <v>2.9016521739130434</v>
      </c>
      <c r="BE175">
        <f>'[1]Master Sheet'!BE175</f>
        <v>28.61</v>
      </c>
      <c r="BF175">
        <f>'[1]Master Sheet'!BF175</f>
        <v>3.2</v>
      </c>
      <c r="BG175">
        <f>'[1]Master Sheet'!BG175</f>
        <v>4.5</v>
      </c>
      <c r="BH175" s="1">
        <v>44733</v>
      </c>
    </row>
    <row r="176" spans="1:60" x14ac:dyDescent="0.25">
      <c r="A176" s="1">
        <v>44734</v>
      </c>
      <c r="B176" t="s">
        <v>65</v>
      </c>
      <c r="D176">
        <f>'[1]Master Sheet'!D176</f>
        <v>6.85</v>
      </c>
      <c r="E176">
        <f>'[1]Master Sheet'!E176</f>
        <v>5.22</v>
      </c>
      <c r="F176">
        <f>'[1]Master Sheet'!F176</f>
        <v>5.0599999999999996</v>
      </c>
      <c r="G176">
        <f>'[1]Master Sheet'!G176</f>
        <v>5.26</v>
      </c>
      <c r="H176">
        <f>'[1]Master Sheet'!H176</f>
        <v>5.24</v>
      </c>
      <c r="I176">
        <f>'[1]Master Sheet'!I176</f>
        <v>6.79</v>
      </c>
      <c r="J176">
        <f>'[1]Master Sheet'!J176</f>
        <v>7.14</v>
      </c>
      <c r="K176">
        <f>'[1]Master Sheet'!K176</f>
        <v>1.62</v>
      </c>
      <c r="L176">
        <f>'[1]Master Sheet'!L176</f>
        <v>1.77</v>
      </c>
      <c r="M176">
        <f>'[1]Master Sheet'!M176</f>
        <v>2.0299999999999998</v>
      </c>
      <c r="N176">
        <f>'[1]Master Sheet'!N176</f>
        <v>1.86</v>
      </c>
      <c r="O176">
        <f>'[1]Master Sheet'!O176</f>
        <v>43</v>
      </c>
      <c r="P176">
        <f>'[1]Master Sheet'!P176</f>
        <v>34</v>
      </c>
      <c r="Q176">
        <f>'[1]Master Sheet'!Q176</f>
        <v>8</v>
      </c>
      <c r="R176">
        <f>'[1]Master Sheet'!R176</f>
        <v>0</v>
      </c>
      <c r="S176">
        <f>'[1]Master Sheet'!S176</f>
        <v>0</v>
      </c>
      <c r="T176">
        <f>'[1]Master Sheet'!T176</f>
        <v>0</v>
      </c>
      <c r="U176">
        <f>'[1]Master Sheet'!U176</f>
        <v>0.57999999999999996</v>
      </c>
      <c r="V176">
        <f>'[1]Master Sheet'!V176</f>
        <v>0.438</v>
      </c>
      <c r="W176">
        <f>'[1]Master Sheet'!W176</f>
        <v>0.59</v>
      </c>
      <c r="X176">
        <f>'[1]Master Sheet'!X176</f>
        <v>8.7999999999999995E-2</v>
      </c>
      <c r="Y176">
        <f>'[1]Master Sheet'!Y176</f>
        <v>0.51700000000000002</v>
      </c>
      <c r="Z176">
        <f>'[1]Master Sheet'!Z176</f>
        <v>0.61399999999999999</v>
      </c>
      <c r="AA176">
        <f>'[1]Master Sheet'!AA176</f>
        <v>5.7</v>
      </c>
      <c r="AB176">
        <f>'[1]Master Sheet'!AB176</f>
        <v>15.5</v>
      </c>
      <c r="AC176">
        <f>'[1]Master Sheet'!AC176</f>
        <v>15.1</v>
      </c>
      <c r="AD176">
        <f>'[1]Master Sheet'!AD176</f>
        <v>14.9</v>
      </c>
      <c r="AE176">
        <f>'[1]Master Sheet'!AE176</f>
        <v>20.399999999999999</v>
      </c>
      <c r="AF176">
        <f>'[1]Master Sheet'!AF176</f>
        <v>11.1</v>
      </c>
      <c r="AG176">
        <f>'[1]Master Sheet'!AG176</f>
        <v>30.8</v>
      </c>
      <c r="AH176">
        <f>'[1]Master Sheet'!AH176</f>
        <v>28.8</v>
      </c>
      <c r="AI176">
        <f>'[1]Master Sheet'!AI176</f>
        <v>28.2</v>
      </c>
      <c r="AJ176">
        <f>'[1]Master Sheet'!AJ176</f>
        <v>35.299999999999997</v>
      </c>
      <c r="AK176">
        <f>'[1]Master Sheet'!AK176</f>
        <v>3.12</v>
      </c>
      <c r="AL176">
        <f>'[1]Master Sheet'!AL176</f>
        <v>3.46</v>
      </c>
      <c r="AM176">
        <f>'[1]Master Sheet'!AM176</f>
        <v>3</v>
      </c>
      <c r="AN176">
        <f>'[1]Master Sheet'!AN176</f>
        <v>5.9</v>
      </c>
      <c r="AO176">
        <f>'[1]Master Sheet'!AO176</f>
        <v>8.5000000000000006E-2</v>
      </c>
      <c r="AP176">
        <f>'[1]Master Sheet'!AP176</f>
        <v>19.7</v>
      </c>
      <c r="AQ176">
        <f>'[1]Master Sheet'!AQ176</f>
        <v>15.3</v>
      </c>
      <c r="AR176">
        <f>'[1]Master Sheet'!AR176</f>
        <v>1.486563794255177</v>
      </c>
      <c r="AS176">
        <f>'[1]Master Sheet'!AS176</f>
        <v>59.8</v>
      </c>
      <c r="AT176">
        <f>'[1]Master Sheet'!AT176</f>
        <v>98.1</v>
      </c>
      <c r="AU176">
        <f>'[1]Master Sheet'!AU176</f>
        <v>0.2145</v>
      </c>
      <c r="AV176">
        <f>'[1]Master Sheet'!AV176</f>
        <v>8.0999999999999996E-3</v>
      </c>
      <c r="AW176">
        <f>'[1]Master Sheet'!AW176</f>
        <v>16.420000000000002</v>
      </c>
      <c r="AX176">
        <f>'[1]Master Sheet'!AX176</f>
        <v>14.97</v>
      </c>
      <c r="AY176">
        <f>'[1]Master Sheet'!AY176</f>
        <v>15.93</v>
      </c>
      <c r="AZ176">
        <f>'[1]Master Sheet'!AZ176</f>
        <v>0.96</v>
      </c>
      <c r="BA176">
        <f>'[1]Master Sheet'!BA176</f>
        <v>1.367</v>
      </c>
      <c r="BB176">
        <f>'[1]Master Sheet'!BB176</f>
        <v>2.4</v>
      </c>
      <c r="BC176">
        <f>'[1]Master Sheet'!BC176</f>
        <v>10.555</v>
      </c>
      <c r="BD176">
        <f>'[1]Master Sheet'!BD176</f>
        <v>3.2765637942551771</v>
      </c>
      <c r="BE176">
        <f>'[1]Master Sheet'!BE176</f>
        <v>27.43</v>
      </c>
      <c r="BF176">
        <f>'[1]Master Sheet'!BF176</f>
        <v>3.2</v>
      </c>
      <c r="BG176">
        <f>'[1]Master Sheet'!BG176</f>
        <v>4.5</v>
      </c>
      <c r="BH176" s="1">
        <v>44734</v>
      </c>
    </row>
    <row r="177" spans="1:60" x14ac:dyDescent="0.25">
      <c r="A177" s="1">
        <v>44735</v>
      </c>
      <c r="B177" t="s">
        <v>65</v>
      </c>
      <c r="D177">
        <f>'[1]Master Sheet'!D177</f>
        <v>6.98</v>
      </c>
      <c r="E177">
        <f>'[1]Master Sheet'!E177</f>
        <v>5.43</v>
      </c>
      <c r="F177">
        <f>'[1]Master Sheet'!F177</f>
        <v>5.27</v>
      </c>
      <c r="G177">
        <f>'[1]Master Sheet'!G177</f>
        <v>5.16</v>
      </c>
      <c r="H177">
        <f>'[1]Master Sheet'!H177</f>
        <v>5.24</v>
      </c>
      <c r="I177">
        <f>'[1]Master Sheet'!I177</f>
        <v>6.73</v>
      </c>
      <c r="J177">
        <f>'[1]Master Sheet'!J177</f>
        <v>6.72</v>
      </c>
      <c r="K177">
        <f>'[1]Master Sheet'!K177</f>
        <v>1.49</v>
      </c>
      <c r="L177">
        <f>'[1]Master Sheet'!L177</f>
        <v>1.62</v>
      </c>
      <c r="M177">
        <f>'[1]Master Sheet'!M177</f>
        <v>1.91</v>
      </c>
      <c r="N177">
        <f>'[1]Master Sheet'!N177</f>
        <v>1.76</v>
      </c>
      <c r="O177">
        <f>'[1]Master Sheet'!O177</f>
        <v>46</v>
      </c>
      <c r="P177">
        <f>'[1]Master Sheet'!P177</f>
        <v>38</v>
      </c>
      <c r="Q177">
        <f>'[1]Master Sheet'!Q177</f>
        <v>16</v>
      </c>
      <c r="R177">
        <f>'[1]Master Sheet'!R177</f>
        <v>1</v>
      </c>
      <c r="S177">
        <f>'[1]Master Sheet'!S177</f>
        <v>0</v>
      </c>
      <c r="T177">
        <f>'[1]Master Sheet'!T177</f>
        <v>0</v>
      </c>
      <c r="U177">
        <f>'[1]Master Sheet'!U177</f>
        <v>0.501</v>
      </c>
      <c r="V177">
        <f>'[1]Master Sheet'!V177</f>
        <v>0.436</v>
      </c>
      <c r="W177">
        <f>'[1]Master Sheet'!W177</f>
        <v>0.871</v>
      </c>
      <c r="X177">
        <f>'[1]Master Sheet'!X177</f>
        <v>9.1999999999999998E-2</v>
      </c>
      <c r="Y177">
        <f>'[1]Master Sheet'!Y177</f>
        <v>0.248</v>
      </c>
      <c r="Z177">
        <f>'[1]Master Sheet'!Z177</f>
        <v>0.25</v>
      </c>
      <c r="AA177">
        <f>'[1]Master Sheet'!AA177</f>
        <v>5.8</v>
      </c>
      <c r="AB177">
        <f>'[1]Master Sheet'!AB177</f>
        <v>15.4</v>
      </c>
      <c r="AC177">
        <f>'[1]Master Sheet'!AC177</f>
        <v>15.1</v>
      </c>
      <c r="AD177">
        <f>'[1]Master Sheet'!AD177</f>
        <v>14.4</v>
      </c>
      <c r="AE177">
        <f>'[1]Master Sheet'!AE177</f>
        <v>20.7</v>
      </c>
      <c r="AF177">
        <f>'[1]Master Sheet'!AF177</f>
        <v>11.3</v>
      </c>
      <c r="AG177">
        <f>'[1]Master Sheet'!AG177</f>
        <v>30.1</v>
      </c>
      <c r="AH177">
        <f>'[1]Master Sheet'!AH177</f>
        <v>29.2</v>
      </c>
      <c r="AI177">
        <f>'[1]Master Sheet'!AI177</f>
        <v>27.4</v>
      </c>
      <c r="AJ177">
        <f>'[1]Master Sheet'!AJ177</f>
        <v>36.299999999999997</v>
      </c>
      <c r="AK177">
        <f>'[1]Master Sheet'!AK177</f>
        <v>3.15</v>
      </c>
      <c r="AL177">
        <f>'[1]Master Sheet'!AL177</f>
        <v>3.51</v>
      </c>
      <c r="AM177">
        <f>'[1]Master Sheet'!AM177</f>
        <v>2.9</v>
      </c>
      <c r="AN177">
        <f>'[1]Master Sheet'!AN177</f>
        <v>5.9</v>
      </c>
      <c r="AO177">
        <f>'[1]Master Sheet'!AO177</f>
        <v>9.0999999999999998E-2</v>
      </c>
      <c r="AP177">
        <f>'[1]Master Sheet'!AP177</f>
        <v>20.100000000000001</v>
      </c>
      <c r="AQ177">
        <f>'[1]Master Sheet'!AQ177</f>
        <v>15.8</v>
      </c>
      <c r="AR177" t="str">
        <f>'[1]Master Sheet'!AR177</f>
        <v/>
      </c>
      <c r="AS177">
        <f>'[1]Master Sheet'!AS177</f>
        <v>59.8</v>
      </c>
      <c r="AT177">
        <f>'[1]Master Sheet'!AT177</f>
        <v>92.9</v>
      </c>
      <c r="AU177">
        <f>'[1]Master Sheet'!AU177</f>
        <v>0.21440000000000001</v>
      </c>
      <c r="AV177">
        <f>'[1]Master Sheet'!AV177</f>
        <v>3.1699999999999999E-2</v>
      </c>
      <c r="AW177">
        <f>'[1]Master Sheet'!AW177</f>
        <v>0</v>
      </c>
      <c r="AX177">
        <f>'[1]Master Sheet'!AX177</f>
        <v>0</v>
      </c>
      <c r="AY177">
        <f>'[1]Master Sheet'!AY177</f>
        <v>0</v>
      </c>
      <c r="AZ177">
        <f>'[1]Master Sheet'!AZ177</f>
        <v>0</v>
      </c>
      <c r="BA177">
        <f>'[1]Master Sheet'!BA177</f>
        <v>0</v>
      </c>
      <c r="BB177">
        <f>'[1]Master Sheet'!BB177</f>
        <v>0</v>
      </c>
      <c r="BC177">
        <f>'[1]Master Sheet'!BC177</f>
        <v>0</v>
      </c>
      <c r="BD177" t="str">
        <f>'[1]Master Sheet'!BD177</f>
        <v/>
      </c>
      <c r="BE177">
        <f>'[1]Master Sheet'!BE177</f>
        <v>26.93</v>
      </c>
      <c r="BF177">
        <f>'[1]Master Sheet'!BF177</f>
        <v>3</v>
      </c>
      <c r="BG177">
        <f>'[1]Master Sheet'!BG177</f>
        <v>5.3</v>
      </c>
      <c r="BH177" s="1">
        <v>44735</v>
      </c>
    </row>
    <row r="178" spans="1:60" x14ac:dyDescent="0.25">
      <c r="A178" s="1">
        <v>44736</v>
      </c>
      <c r="B178" t="s">
        <v>65</v>
      </c>
      <c r="D178">
        <f>'[1]Master Sheet'!D178</f>
        <v>6.61</v>
      </c>
      <c r="E178">
        <f>'[1]Master Sheet'!E178</f>
        <v>5.12</v>
      </c>
      <c r="F178">
        <f>'[1]Master Sheet'!F178</f>
        <v>5.1100000000000003</v>
      </c>
      <c r="G178">
        <f>'[1]Master Sheet'!G178</f>
        <v>5.18</v>
      </c>
      <c r="H178">
        <f>'[1]Master Sheet'!H178</f>
        <v>5.28</v>
      </c>
      <c r="I178">
        <f>'[1]Master Sheet'!I178</f>
        <v>7.88</v>
      </c>
      <c r="J178">
        <f>'[1]Master Sheet'!J178</f>
        <v>6.74</v>
      </c>
      <c r="K178">
        <f>'[1]Master Sheet'!K178</f>
        <v>1.52</v>
      </c>
      <c r="L178">
        <f>'[1]Master Sheet'!L178</f>
        <v>1.59</v>
      </c>
      <c r="M178">
        <f>'[1]Master Sheet'!M178</f>
        <v>1.93</v>
      </c>
      <c r="N178">
        <f>'[1]Master Sheet'!N178</f>
        <v>1.74</v>
      </c>
      <c r="O178">
        <f>'[1]Master Sheet'!O178</f>
        <v>40</v>
      </c>
      <c r="P178">
        <f>'[1]Master Sheet'!P178</f>
        <v>30</v>
      </c>
      <c r="Q178">
        <f>'[1]Master Sheet'!Q178</f>
        <v>8</v>
      </c>
      <c r="R178">
        <f>'[1]Master Sheet'!R178</f>
        <v>0</v>
      </c>
      <c r="S178">
        <f>'[1]Master Sheet'!S178</f>
        <v>0</v>
      </c>
      <c r="T178">
        <f>'[1]Master Sheet'!T178</f>
        <v>0</v>
      </c>
      <c r="U178">
        <f>'[1]Master Sheet'!U178</f>
        <v>0.56999999999999995</v>
      </c>
      <c r="V178">
        <f>'[1]Master Sheet'!V178</f>
        <v>0.44500000000000001</v>
      </c>
      <c r="W178">
        <f>'[1]Master Sheet'!W178</f>
        <v>0.629</v>
      </c>
      <c r="X178">
        <f>'[1]Master Sheet'!X178</f>
        <v>0.121</v>
      </c>
      <c r="Y178">
        <f>'[1]Master Sheet'!Y178</f>
        <v>0.28599999999999998</v>
      </c>
      <c r="Z178">
        <f>'[1]Master Sheet'!Z178</f>
        <v>0.246</v>
      </c>
      <c r="AA178">
        <f>'[1]Master Sheet'!AA178</f>
        <v>5.7</v>
      </c>
      <c r="AB178">
        <f>'[1]Master Sheet'!AB178</f>
        <v>15.4</v>
      </c>
      <c r="AC178">
        <f>'[1]Master Sheet'!AC178</f>
        <v>15.7</v>
      </c>
      <c r="AD178">
        <f>'[1]Master Sheet'!AD178</f>
        <v>15.6</v>
      </c>
      <c r="AE178">
        <f>'[1]Master Sheet'!AE178</f>
        <v>20.3</v>
      </c>
      <c r="AF178">
        <f>'[1]Master Sheet'!AF178</f>
        <v>11.4</v>
      </c>
      <c r="AG178">
        <f>'[1]Master Sheet'!AG178</f>
        <v>30.7</v>
      </c>
      <c r="AH178">
        <f>'[1]Master Sheet'!AH178</f>
        <v>30</v>
      </c>
      <c r="AI178">
        <f>'[1]Master Sheet'!AI178</f>
        <v>30.1</v>
      </c>
      <c r="AJ178">
        <f>'[1]Master Sheet'!AJ178</f>
        <v>35.6</v>
      </c>
      <c r="AK178">
        <f>'[1]Master Sheet'!AK178</f>
        <v>3.1799999999999997</v>
      </c>
      <c r="AL178">
        <f>'[1]Master Sheet'!AL178</f>
        <v>3.21</v>
      </c>
      <c r="AM178">
        <f>'[1]Master Sheet'!AM178</f>
        <v>3</v>
      </c>
      <c r="AN178">
        <f>'[1]Master Sheet'!AN178</f>
        <v>6</v>
      </c>
      <c r="AO178">
        <f>'[1]Master Sheet'!AO178</f>
        <v>5.1999999999999998E-2</v>
      </c>
      <c r="AP178">
        <f>'[1]Master Sheet'!AP178</f>
        <v>21.2</v>
      </c>
      <c r="AQ178">
        <f>'[1]Master Sheet'!AQ178</f>
        <v>16</v>
      </c>
      <c r="AR178" t="str">
        <f>'[1]Master Sheet'!AR178</f>
        <v/>
      </c>
      <c r="AS178">
        <f>'[1]Master Sheet'!AS178</f>
        <v>61.4</v>
      </c>
      <c r="AT178">
        <f>'[1]Master Sheet'!AT178</f>
        <v>92.6</v>
      </c>
      <c r="AU178">
        <f>'[1]Master Sheet'!AU178</f>
        <v>0.21149999999999999</v>
      </c>
      <c r="AV178">
        <f>'[1]Master Sheet'!AV178</f>
        <v>3.3000000000000002E-2</v>
      </c>
      <c r="AW178">
        <f>'[1]Master Sheet'!AW178</f>
        <v>0</v>
      </c>
      <c r="AX178">
        <f>'[1]Master Sheet'!AX178</f>
        <v>0</v>
      </c>
      <c r="AY178">
        <f>'[1]Master Sheet'!AY178</f>
        <v>0</v>
      </c>
      <c r="AZ178">
        <f>'[1]Master Sheet'!AZ178</f>
        <v>0</v>
      </c>
      <c r="BA178">
        <f>'[1]Master Sheet'!BA178</f>
        <v>0</v>
      </c>
      <c r="BB178">
        <f>'[1]Master Sheet'!BB178</f>
        <v>0</v>
      </c>
      <c r="BC178">
        <f>'[1]Master Sheet'!BC178</f>
        <v>0</v>
      </c>
      <c r="BD178" t="str">
        <f>'[1]Master Sheet'!BD178</f>
        <v/>
      </c>
      <c r="BE178">
        <f>'[1]Master Sheet'!BE178</f>
        <v>26.93</v>
      </c>
      <c r="BF178">
        <f>'[1]Master Sheet'!BF178</f>
        <v>3</v>
      </c>
      <c r="BG178">
        <f>'[1]Master Sheet'!BG178</f>
        <v>5.6</v>
      </c>
      <c r="BH178" s="1">
        <v>44736</v>
      </c>
    </row>
    <row r="179" spans="1:60" x14ac:dyDescent="0.25">
      <c r="A179" s="1">
        <v>44737</v>
      </c>
      <c r="B179" t="s">
        <v>65</v>
      </c>
      <c r="D179">
        <f>'[1]Master Sheet'!D179</f>
        <v>6.64</v>
      </c>
      <c r="E179">
        <f>'[1]Master Sheet'!E179</f>
        <v>5.12</v>
      </c>
      <c r="F179">
        <f>'[1]Master Sheet'!F179</f>
        <v>5.15</v>
      </c>
      <c r="G179">
        <f>'[1]Master Sheet'!G179</f>
        <v>5.16</v>
      </c>
      <c r="H179">
        <f>'[1]Master Sheet'!H179</f>
        <v>5.3</v>
      </c>
      <c r="I179">
        <f>'[1]Master Sheet'!I179</f>
        <v>7.48</v>
      </c>
      <c r="J179">
        <f>'[1]Master Sheet'!J179</f>
        <v>7.54</v>
      </c>
      <c r="K179">
        <f>'[1]Master Sheet'!K179</f>
        <v>1.54</v>
      </c>
      <c r="L179">
        <f>'[1]Master Sheet'!L179</f>
        <v>1.62</v>
      </c>
      <c r="M179">
        <f>'[1]Master Sheet'!M179</f>
        <v>1.99</v>
      </c>
      <c r="N179">
        <f>'[1]Master Sheet'!N179</f>
        <v>1.75</v>
      </c>
      <c r="O179">
        <f>'[1]Master Sheet'!O179</f>
        <v>41</v>
      </c>
      <c r="P179">
        <f>'[1]Master Sheet'!P179</f>
        <v>30</v>
      </c>
      <c r="Q179">
        <f>'[1]Master Sheet'!Q179</f>
        <v>10</v>
      </c>
      <c r="R179">
        <f>'[1]Master Sheet'!R179</f>
        <v>1</v>
      </c>
      <c r="S179">
        <f>'[1]Master Sheet'!S179</f>
        <v>0</v>
      </c>
      <c r="T179">
        <f>'[1]Master Sheet'!T179</f>
        <v>0</v>
      </c>
      <c r="U179">
        <f>'[1]Master Sheet'!U179</f>
        <v>0.621</v>
      </c>
      <c r="V179">
        <f>'[1]Master Sheet'!V179</f>
        <v>0.55700000000000005</v>
      </c>
      <c r="W179">
        <f>'[1]Master Sheet'!W179</f>
        <v>0.70699999999999996</v>
      </c>
      <c r="X179">
        <f>'[1]Master Sheet'!X179</f>
        <v>0.109</v>
      </c>
      <c r="Y179">
        <f>'[1]Master Sheet'!Y179</f>
        <v>0.309</v>
      </c>
      <c r="Z179">
        <f>'[1]Master Sheet'!Z179</f>
        <v>0.23100000000000001</v>
      </c>
      <c r="AA179">
        <f>'[1]Master Sheet'!AA179</f>
        <v>5.7</v>
      </c>
      <c r="AB179">
        <f>'[1]Master Sheet'!AB179</f>
        <v>15.1</v>
      </c>
      <c r="AC179">
        <f>'[1]Master Sheet'!AC179</f>
        <v>15.5</v>
      </c>
      <c r="AD179">
        <f>'[1]Master Sheet'!AD179</f>
        <v>15.7</v>
      </c>
      <c r="AE179">
        <f>'[1]Master Sheet'!AE179</f>
        <v>21.4</v>
      </c>
      <c r="AF179">
        <f>'[1]Master Sheet'!AF179</f>
        <v>11.5</v>
      </c>
      <c r="AG179">
        <f>'[1]Master Sheet'!AG179</f>
        <v>30.5</v>
      </c>
      <c r="AH179">
        <f>'[1]Master Sheet'!AH179</f>
        <v>30.9</v>
      </c>
      <c r="AI179">
        <f>'[1]Master Sheet'!AI179</f>
        <v>30.2</v>
      </c>
      <c r="AJ179">
        <f>'[1]Master Sheet'!AJ179</f>
        <v>36.200000000000003</v>
      </c>
      <c r="AK179">
        <f>'[1]Master Sheet'!AK179</f>
        <v>3.1799999999999997</v>
      </c>
      <c r="AL179">
        <f>'[1]Master Sheet'!AL179</f>
        <v>3.41</v>
      </c>
      <c r="AM179">
        <f>'[1]Master Sheet'!AM179</f>
        <v>3</v>
      </c>
      <c r="AN179">
        <f>'[1]Master Sheet'!AN179</f>
        <v>5.9</v>
      </c>
      <c r="AO179">
        <f>'[1]Master Sheet'!AO179</f>
        <v>4.1000000000000002E-2</v>
      </c>
      <c r="AP179">
        <f>'[1]Master Sheet'!AP179</f>
        <v>21.2</v>
      </c>
      <c r="AQ179">
        <f>'[1]Master Sheet'!AQ179</f>
        <v>16.100000000000001</v>
      </c>
      <c r="AR179">
        <f>'[1]Master Sheet'!AR179</f>
        <v>1.7345551387846967</v>
      </c>
      <c r="AS179">
        <f>'[1]Master Sheet'!AS179</f>
        <v>61.2</v>
      </c>
      <c r="AT179">
        <f>'[1]Master Sheet'!AT179</f>
        <v>92.8</v>
      </c>
      <c r="AU179">
        <f>'[1]Master Sheet'!AU179</f>
        <v>0.2122</v>
      </c>
      <c r="AV179">
        <f>'[1]Master Sheet'!AV179</f>
        <v>3.2599999999999997E-2</v>
      </c>
      <c r="AW179">
        <f>'[1]Master Sheet'!AW179</f>
        <v>14.72</v>
      </c>
      <c r="AX179">
        <f>'[1]Master Sheet'!AX179</f>
        <v>13.33</v>
      </c>
      <c r="AY179">
        <f>'[1]Master Sheet'!AY179</f>
        <v>14.8</v>
      </c>
      <c r="AZ179">
        <f>'[1]Master Sheet'!AZ179</f>
        <v>0.97</v>
      </c>
      <c r="BA179">
        <f>'[1]Master Sheet'!BA179</f>
        <v>0</v>
      </c>
      <c r="BB179">
        <f>'[1]Master Sheet'!BB179</f>
        <v>0</v>
      </c>
      <c r="BC179">
        <f>'[1]Master Sheet'!BC179</f>
        <v>0</v>
      </c>
      <c r="BD179">
        <f>'[1]Master Sheet'!BD179</f>
        <v>3.4545551387846967</v>
      </c>
      <c r="BE179">
        <f>'[1]Master Sheet'!BE179</f>
        <v>27.54</v>
      </c>
      <c r="BF179">
        <f>'[1]Master Sheet'!BF179</f>
        <v>3</v>
      </c>
      <c r="BG179">
        <f>'[1]Master Sheet'!BG179</f>
        <v>5.4</v>
      </c>
      <c r="BH179" s="1">
        <v>44737</v>
      </c>
    </row>
    <row r="180" spans="1:60" x14ac:dyDescent="0.25">
      <c r="A180" s="1">
        <v>44738</v>
      </c>
      <c r="B180" t="s">
        <v>65</v>
      </c>
      <c r="D180">
        <f>'[1]Master Sheet'!D180</f>
        <v>0</v>
      </c>
      <c r="E180">
        <f>'[1]Master Sheet'!E180</f>
        <v>0</v>
      </c>
      <c r="F180">
        <f>'[1]Master Sheet'!F180</f>
        <v>0</v>
      </c>
      <c r="G180">
        <f>'[1]Master Sheet'!G180</f>
        <v>0</v>
      </c>
      <c r="H180">
        <f>'[1]Master Sheet'!H180</f>
        <v>0</v>
      </c>
      <c r="I180">
        <f>'[1]Master Sheet'!I180</f>
        <v>0</v>
      </c>
      <c r="J180">
        <f>'[1]Master Sheet'!J180</f>
        <v>0</v>
      </c>
      <c r="K180">
        <f>'[1]Master Sheet'!K180</f>
        <v>0</v>
      </c>
      <c r="L180">
        <f>'[1]Master Sheet'!L180</f>
        <v>0</v>
      </c>
      <c r="M180">
        <f>'[1]Master Sheet'!M180</f>
        <v>0</v>
      </c>
      <c r="N180">
        <f>'[1]Master Sheet'!N180</f>
        <v>0</v>
      </c>
      <c r="O180">
        <f>'[1]Master Sheet'!O180</f>
        <v>0</v>
      </c>
      <c r="P180">
        <f>'[1]Master Sheet'!P180</f>
        <v>0</v>
      </c>
      <c r="Q180">
        <f>'[1]Master Sheet'!Q180</f>
        <v>0</v>
      </c>
      <c r="R180">
        <f>'[1]Master Sheet'!R180</f>
        <v>0</v>
      </c>
      <c r="S180">
        <f>'[1]Master Sheet'!S180</f>
        <v>0</v>
      </c>
      <c r="T180">
        <f>'[1]Master Sheet'!T180</f>
        <v>0</v>
      </c>
      <c r="U180">
        <f>'[1]Master Sheet'!U180</f>
        <v>0</v>
      </c>
      <c r="V180">
        <f>'[1]Master Sheet'!V180</f>
        <v>0</v>
      </c>
      <c r="W180">
        <f>'[1]Master Sheet'!W180</f>
        <v>0</v>
      </c>
      <c r="X180">
        <f>'[1]Master Sheet'!X180</f>
        <v>0</v>
      </c>
      <c r="Y180">
        <f>'[1]Master Sheet'!Y180</f>
        <v>0</v>
      </c>
      <c r="Z180">
        <f>'[1]Master Sheet'!Z180</f>
        <v>0</v>
      </c>
      <c r="AA180">
        <f>'[1]Master Sheet'!AA180</f>
        <v>0</v>
      </c>
      <c r="AB180">
        <f>'[1]Master Sheet'!AB180</f>
        <v>0</v>
      </c>
      <c r="AC180">
        <f>'[1]Master Sheet'!AC180</f>
        <v>0</v>
      </c>
      <c r="AD180">
        <f>'[1]Master Sheet'!AD180</f>
        <v>0</v>
      </c>
      <c r="AE180">
        <f>'[1]Master Sheet'!AE180</f>
        <v>0</v>
      </c>
      <c r="AF180">
        <f>'[1]Master Sheet'!AF180</f>
        <v>0</v>
      </c>
      <c r="AG180">
        <f>'[1]Master Sheet'!AG180</f>
        <v>0</v>
      </c>
      <c r="AH180">
        <f>'[1]Master Sheet'!AH180</f>
        <v>0</v>
      </c>
      <c r="AI180">
        <f>'[1]Master Sheet'!AI180</f>
        <v>0</v>
      </c>
      <c r="AJ180">
        <f>'[1]Master Sheet'!AJ180</f>
        <v>0</v>
      </c>
      <c r="AK180" t="str">
        <f>'[1]Master Sheet'!AK180</f>
        <v/>
      </c>
      <c r="AL180" t="str">
        <f>'[1]Master Sheet'!AL180</f>
        <v/>
      </c>
      <c r="AM180">
        <f>'[1]Master Sheet'!AM180</f>
        <v>0</v>
      </c>
      <c r="AN180">
        <f>'[1]Master Sheet'!AN180</f>
        <v>0</v>
      </c>
      <c r="AO180">
        <f>'[1]Master Sheet'!AO180</f>
        <v>0</v>
      </c>
      <c r="AP180">
        <f>'[1]Master Sheet'!AP180</f>
        <v>0</v>
      </c>
      <c r="AQ180">
        <f>'[1]Master Sheet'!AQ180</f>
        <v>0</v>
      </c>
      <c r="AR180" t="str">
        <f>'[1]Master Sheet'!AR180</f>
        <v/>
      </c>
      <c r="AS180">
        <f>'[1]Master Sheet'!AS180</f>
        <v>0</v>
      </c>
      <c r="AT180">
        <f>'[1]Master Sheet'!AT180</f>
        <v>0</v>
      </c>
      <c r="AU180">
        <f>'[1]Master Sheet'!AU180</f>
        <v>0</v>
      </c>
      <c r="AV180">
        <f>'[1]Master Sheet'!AV180</f>
        <v>0</v>
      </c>
      <c r="AW180">
        <f>'[1]Master Sheet'!AW180</f>
        <v>16.77</v>
      </c>
      <c r="AX180">
        <f>'[1]Master Sheet'!AX180</f>
        <v>15.48</v>
      </c>
      <c r="AY180">
        <f>'[1]Master Sheet'!AY180</f>
        <v>16.45</v>
      </c>
      <c r="AZ180">
        <f>'[1]Master Sheet'!AZ180</f>
        <v>0.97</v>
      </c>
      <c r="BA180">
        <f>'[1]Master Sheet'!BA180</f>
        <v>1.466</v>
      </c>
      <c r="BB180">
        <f>'[1]Master Sheet'!BB180</f>
        <v>2.8820000000000001</v>
      </c>
      <c r="BC180">
        <f>'[1]Master Sheet'!BC180</f>
        <v>11.57</v>
      </c>
      <c r="BD180" t="str">
        <f>'[1]Master Sheet'!BD180</f>
        <v/>
      </c>
      <c r="BE180">
        <f>'[1]Master Sheet'!BE180</f>
        <v>0</v>
      </c>
      <c r="BF180">
        <f>'[1]Master Sheet'!BF180</f>
        <v>0</v>
      </c>
      <c r="BG180">
        <f>'[1]Master Sheet'!BG180</f>
        <v>0</v>
      </c>
      <c r="BH180" s="1">
        <v>44738</v>
      </c>
    </row>
    <row r="181" spans="1:60" x14ac:dyDescent="0.25">
      <c r="A181" s="1">
        <v>44739</v>
      </c>
      <c r="B181" t="s">
        <v>65</v>
      </c>
      <c r="D181">
        <f>'[1]Master Sheet'!D181</f>
        <v>7.31</v>
      </c>
      <c r="E181">
        <f>'[1]Master Sheet'!E181</f>
        <v>5.32</v>
      </c>
      <c r="F181">
        <f>'[1]Master Sheet'!F181</f>
        <v>5.0199999999999996</v>
      </c>
      <c r="G181">
        <f>'[1]Master Sheet'!G181</f>
        <v>5.23</v>
      </c>
      <c r="H181">
        <f>'[1]Master Sheet'!H181</f>
        <v>5.2</v>
      </c>
      <c r="I181">
        <f>'[1]Master Sheet'!I181</f>
        <v>5.64</v>
      </c>
      <c r="J181">
        <f>'[1]Master Sheet'!J181</f>
        <v>5.59</v>
      </c>
      <c r="K181">
        <f>'[1]Master Sheet'!K181</f>
        <v>1.56</v>
      </c>
      <c r="L181">
        <f>'[1]Master Sheet'!L181</f>
        <v>1.72</v>
      </c>
      <c r="M181">
        <f>'[1]Master Sheet'!M181</f>
        <v>1.86</v>
      </c>
      <c r="N181">
        <f>'[1]Master Sheet'!N181</f>
        <v>1.77</v>
      </c>
      <c r="O181">
        <f>'[1]Master Sheet'!O181</f>
        <v>35</v>
      </c>
      <c r="P181">
        <f>'[1]Master Sheet'!P181</f>
        <v>28</v>
      </c>
      <c r="Q181">
        <f>'[1]Master Sheet'!Q181</f>
        <v>16</v>
      </c>
      <c r="R181">
        <f>'[1]Master Sheet'!R181</f>
        <v>0</v>
      </c>
      <c r="S181">
        <f>'[1]Master Sheet'!S181</f>
        <v>0</v>
      </c>
      <c r="T181">
        <f>'[1]Master Sheet'!T181</f>
        <v>0</v>
      </c>
      <c r="U181">
        <f>'[1]Master Sheet'!U181</f>
        <v>0.54600000000000004</v>
      </c>
      <c r="V181">
        <f>'[1]Master Sheet'!V181</f>
        <v>0.52100000000000002</v>
      </c>
      <c r="W181">
        <f>'[1]Master Sheet'!W181</f>
        <v>1.21</v>
      </c>
      <c r="X181">
        <f>'[1]Master Sheet'!X181</f>
        <v>0.121</v>
      </c>
      <c r="Y181">
        <f>'[1]Master Sheet'!Y181</f>
        <v>0.13400000000000001</v>
      </c>
      <c r="Z181">
        <f>'[1]Master Sheet'!Z181</f>
        <v>0.08</v>
      </c>
      <c r="AA181">
        <f>'[1]Master Sheet'!AA181</f>
        <v>6.1</v>
      </c>
      <c r="AB181">
        <f>'[1]Master Sheet'!AB181</f>
        <v>15.3</v>
      </c>
      <c r="AC181">
        <f>'[1]Master Sheet'!AC181</f>
        <v>15.6</v>
      </c>
      <c r="AD181">
        <f>'[1]Master Sheet'!AD181</f>
        <v>15.3</v>
      </c>
      <c r="AE181">
        <f>'[1]Master Sheet'!AE181</f>
        <v>15.5</v>
      </c>
      <c r="AF181">
        <f>'[1]Master Sheet'!AF181</f>
        <v>12.5</v>
      </c>
      <c r="AG181">
        <f>'[1]Master Sheet'!AG181</f>
        <v>31.1</v>
      </c>
      <c r="AH181">
        <f>'[1]Master Sheet'!AH181</f>
        <v>31.1</v>
      </c>
      <c r="AI181">
        <f>'[1]Master Sheet'!AI181</f>
        <v>30.6</v>
      </c>
      <c r="AJ181">
        <f>'[1]Master Sheet'!AJ181</f>
        <v>27.5</v>
      </c>
      <c r="AK181">
        <f>'[1]Master Sheet'!AK181</f>
        <v>3.15</v>
      </c>
      <c r="AL181">
        <f>'[1]Master Sheet'!AL181</f>
        <v>3.38</v>
      </c>
      <c r="AM181">
        <f>'[1]Master Sheet'!AM181</f>
        <v>3</v>
      </c>
      <c r="AN181">
        <f>'[1]Master Sheet'!AN181</f>
        <v>5.7</v>
      </c>
      <c r="AO181">
        <f>'[1]Master Sheet'!AO181</f>
        <v>0.18099999999999999</v>
      </c>
      <c r="AP181">
        <f>'[1]Master Sheet'!AP181</f>
        <v>22.3</v>
      </c>
      <c r="AQ181">
        <f>'[1]Master Sheet'!AQ181</f>
        <v>16.399999999999999</v>
      </c>
      <c r="AR181">
        <f>'[1]Master Sheet'!AR181</f>
        <v>1.3414985388661607</v>
      </c>
      <c r="AS181">
        <f>'[1]Master Sheet'!AS181</f>
        <v>61.4</v>
      </c>
      <c r="AT181">
        <f>'[1]Master Sheet'!AT181</f>
        <v>92.5</v>
      </c>
      <c r="AU181">
        <f>'[1]Master Sheet'!AU181</f>
        <v>0.21199999999999999</v>
      </c>
      <c r="AV181">
        <f>'[1]Master Sheet'!AV181</f>
        <v>3.3799999999999997E-2</v>
      </c>
      <c r="AW181">
        <f>'[1]Master Sheet'!AW181</f>
        <v>18.37</v>
      </c>
      <c r="AX181">
        <f>'[1]Master Sheet'!AX181</f>
        <v>17.11</v>
      </c>
      <c r="AY181">
        <f>'[1]Master Sheet'!AY181</f>
        <v>18.100000000000001</v>
      </c>
      <c r="AZ181">
        <f>'[1]Master Sheet'!AZ181</f>
        <v>0.99</v>
      </c>
      <c r="BA181">
        <f>'[1]Master Sheet'!BA181</f>
        <v>1.6080000000000001</v>
      </c>
      <c r="BB181">
        <f>'[1]Master Sheet'!BB181</f>
        <v>2.8359999999999999</v>
      </c>
      <c r="BC181">
        <f>'[1]Master Sheet'!BC181</f>
        <v>12.1</v>
      </c>
      <c r="BD181">
        <f>'[1]Master Sheet'!BD181</f>
        <v>3.0914985388661607</v>
      </c>
      <c r="BE181">
        <f>'[1]Master Sheet'!BE181</f>
        <v>27.15</v>
      </c>
      <c r="BF181">
        <f>'[1]Master Sheet'!BF181</f>
        <v>3</v>
      </c>
      <c r="BG181">
        <f>'[1]Master Sheet'!BG181</f>
        <v>3</v>
      </c>
      <c r="BH181" s="1">
        <v>44739</v>
      </c>
    </row>
    <row r="182" spans="1:60" x14ac:dyDescent="0.25">
      <c r="A182" s="1">
        <v>44740</v>
      </c>
      <c r="B182" t="s">
        <v>65</v>
      </c>
      <c r="D182">
        <f>'[1]Master Sheet'!D182</f>
        <v>7.53</v>
      </c>
      <c r="E182">
        <f>'[1]Master Sheet'!E182</f>
        <v>5.32</v>
      </c>
      <c r="F182">
        <f>'[1]Master Sheet'!F182</f>
        <v>5.18</v>
      </c>
      <c r="G182">
        <f>'[1]Master Sheet'!G182</f>
        <v>5.16</v>
      </c>
      <c r="H182">
        <f>'[1]Master Sheet'!H182</f>
        <v>5.15</v>
      </c>
      <c r="I182">
        <f>'[1]Master Sheet'!I182</f>
        <v>6.89</v>
      </c>
      <c r="J182">
        <f>'[1]Master Sheet'!J182</f>
        <v>7.39</v>
      </c>
      <c r="K182">
        <f>'[1]Master Sheet'!K182</f>
        <v>1.43</v>
      </c>
      <c r="L182">
        <f>'[1]Master Sheet'!L182</f>
        <v>1.69</v>
      </c>
      <c r="M182">
        <f>'[1]Master Sheet'!M182</f>
        <v>1.78</v>
      </c>
      <c r="N182">
        <f>'[1]Master Sheet'!N182</f>
        <v>1.7</v>
      </c>
      <c r="O182">
        <f>'[1]Master Sheet'!O182</f>
        <v>41</v>
      </c>
      <c r="P182">
        <f>'[1]Master Sheet'!P182</f>
        <v>34</v>
      </c>
      <c r="Q182">
        <f>'[1]Master Sheet'!Q182</f>
        <v>14</v>
      </c>
      <c r="R182">
        <f>'[1]Master Sheet'!R182</f>
        <v>1</v>
      </c>
      <c r="S182">
        <f>'[1]Master Sheet'!S182</f>
        <v>0</v>
      </c>
      <c r="T182">
        <f>'[1]Master Sheet'!T182</f>
        <v>0</v>
      </c>
      <c r="U182">
        <f>'[1]Master Sheet'!U182</f>
        <v>0.61699999999999999</v>
      </c>
      <c r="V182">
        <f>'[1]Master Sheet'!V182</f>
        <v>0.51800000000000002</v>
      </c>
      <c r="W182">
        <f>'[1]Master Sheet'!W182</f>
        <v>1.2</v>
      </c>
      <c r="X182">
        <f>'[1]Master Sheet'!X182</f>
        <v>0.11</v>
      </c>
      <c r="Y182">
        <f>'[1]Master Sheet'!Y182</f>
        <v>0.19</v>
      </c>
      <c r="Z182">
        <f>'[1]Master Sheet'!Z182</f>
        <v>0.14699999999999999</v>
      </c>
      <c r="AA182">
        <f>'[1]Master Sheet'!AA182</f>
        <v>5.9</v>
      </c>
      <c r="AB182">
        <f>'[1]Master Sheet'!AB182</f>
        <v>15.3</v>
      </c>
      <c r="AC182">
        <f>'[1]Master Sheet'!AC182</f>
        <v>15.2</v>
      </c>
      <c r="AD182">
        <f>'[1]Master Sheet'!AD182</f>
        <v>15.2</v>
      </c>
      <c r="AE182">
        <f>'[1]Master Sheet'!AE182</f>
        <v>21.6</v>
      </c>
      <c r="AF182">
        <f>'[1]Master Sheet'!AF182</f>
        <v>11.3</v>
      </c>
      <c r="AG182">
        <f>'[1]Master Sheet'!AG182</f>
        <v>31.7</v>
      </c>
      <c r="AH182">
        <f>'[1]Master Sheet'!AH182</f>
        <v>30.3</v>
      </c>
      <c r="AI182">
        <f>'[1]Master Sheet'!AI182</f>
        <v>21.3</v>
      </c>
      <c r="AJ182">
        <f>'[1]Master Sheet'!AJ182</f>
        <v>38.9</v>
      </c>
      <c r="AK182">
        <f>'[1]Master Sheet'!AK182</f>
        <v>3.19</v>
      </c>
      <c r="AL182">
        <f>'[1]Master Sheet'!AL182</f>
        <v>3.33</v>
      </c>
      <c r="AM182">
        <f>'[1]Master Sheet'!AM182</f>
        <v>2.9</v>
      </c>
      <c r="AN182">
        <f>'[1]Master Sheet'!AN182</f>
        <v>5.9</v>
      </c>
      <c r="AO182">
        <f>'[1]Master Sheet'!AO182</f>
        <v>9.7000000000000003E-2</v>
      </c>
      <c r="AP182">
        <f>'[1]Master Sheet'!AP182</f>
        <v>21.8</v>
      </c>
      <c r="AQ182">
        <f>'[1]Master Sheet'!AQ182</f>
        <v>17</v>
      </c>
      <c r="AR182">
        <f>'[1]Master Sheet'!AR182</f>
        <v>1.3869832402234639</v>
      </c>
      <c r="AS182">
        <f>'[1]Master Sheet'!AS182</f>
        <v>61.7</v>
      </c>
      <c r="AT182">
        <f>'[1]Master Sheet'!AT182</f>
        <v>91</v>
      </c>
      <c r="AU182">
        <f>'[1]Master Sheet'!AU182</f>
        <v>0.21190000000000001</v>
      </c>
      <c r="AV182">
        <f>'[1]Master Sheet'!AV182</f>
        <v>4.1000000000000002E-2</v>
      </c>
      <c r="AW182">
        <f>'[1]Master Sheet'!AW182</f>
        <v>17.43</v>
      </c>
      <c r="AX182">
        <f>'[1]Master Sheet'!AX182</f>
        <v>16.11</v>
      </c>
      <c r="AY182">
        <f>'[1]Master Sheet'!AY182</f>
        <v>17.07</v>
      </c>
      <c r="AZ182">
        <f>'[1]Master Sheet'!AZ182</f>
        <v>0.96</v>
      </c>
      <c r="BA182">
        <f>'[1]Master Sheet'!BA182</f>
        <v>1.522</v>
      </c>
      <c r="BB182">
        <f>'[1]Master Sheet'!BB182</f>
        <v>2.6230000000000002</v>
      </c>
      <c r="BC182">
        <f>'[1]Master Sheet'!BC182</f>
        <v>12.323</v>
      </c>
      <c r="BD182">
        <f>'[1]Master Sheet'!BD182</f>
        <v>3.1069832402234638</v>
      </c>
      <c r="BE182">
        <f>'[1]Master Sheet'!BE182</f>
        <v>26.96</v>
      </c>
      <c r="BF182">
        <f>'[1]Master Sheet'!BF182</f>
        <v>2.8</v>
      </c>
      <c r="BG182">
        <f>'[1]Master Sheet'!BG182</f>
        <v>5.6</v>
      </c>
      <c r="BH182" s="1">
        <v>44740</v>
      </c>
    </row>
    <row r="183" spans="1:60" x14ac:dyDescent="0.25">
      <c r="A183" s="1">
        <v>44741</v>
      </c>
      <c r="B183" t="s">
        <v>65</v>
      </c>
      <c r="D183">
        <f>'[1]Master Sheet'!D183</f>
        <v>6.6</v>
      </c>
      <c r="E183">
        <f>'[1]Master Sheet'!E183</f>
        <v>5.13</v>
      </c>
      <c r="F183">
        <f>'[1]Master Sheet'!F183</f>
        <v>4.97</v>
      </c>
      <c r="G183">
        <f>'[1]Master Sheet'!G183</f>
        <v>5</v>
      </c>
      <c r="H183">
        <f>'[1]Master Sheet'!H183</f>
        <v>5.1100000000000003</v>
      </c>
      <c r="I183">
        <f>'[1]Master Sheet'!I183</f>
        <v>7.19</v>
      </c>
      <c r="J183">
        <f>'[1]Master Sheet'!J183</f>
        <v>7.31</v>
      </c>
      <c r="K183">
        <f>'[1]Master Sheet'!K183</f>
        <v>1.37</v>
      </c>
      <c r="L183">
        <f>'[1]Master Sheet'!L183</f>
        <v>1.42</v>
      </c>
      <c r="M183">
        <f>'[1]Master Sheet'!M183</f>
        <v>1.89</v>
      </c>
      <c r="N183">
        <f>'[1]Master Sheet'!N183</f>
        <v>1.68</v>
      </c>
      <c r="O183">
        <f>'[1]Master Sheet'!O183</f>
        <v>40</v>
      </c>
      <c r="P183">
        <f>'[1]Master Sheet'!P183</f>
        <v>31</v>
      </c>
      <c r="Q183">
        <f>'[1]Master Sheet'!Q183</f>
        <v>12</v>
      </c>
      <c r="R183">
        <f>'[1]Master Sheet'!R183</f>
        <v>1</v>
      </c>
      <c r="S183">
        <f>'[1]Master Sheet'!S183</f>
        <v>0</v>
      </c>
      <c r="T183">
        <f>'[1]Master Sheet'!T183</f>
        <v>0</v>
      </c>
      <c r="U183">
        <f>'[1]Master Sheet'!U183</f>
        <v>0.747</v>
      </c>
      <c r="V183">
        <f>'[1]Master Sheet'!V183</f>
        <v>0.50700000000000001</v>
      </c>
      <c r="W183">
        <f>'[1]Master Sheet'!W183</f>
        <v>1.08</v>
      </c>
      <c r="X183">
        <f>'[1]Master Sheet'!X183</f>
        <v>0.13700000000000001</v>
      </c>
      <c r="Y183">
        <f>'[1]Master Sheet'!Y183</f>
        <v>0.27700000000000002</v>
      </c>
      <c r="Z183">
        <f>'[1]Master Sheet'!Z183</f>
        <v>0.20799999999999999</v>
      </c>
      <c r="AA183">
        <f>'[1]Master Sheet'!AA183</f>
        <v>5.8</v>
      </c>
      <c r="AB183">
        <f>'[1]Master Sheet'!AB183</f>
        <v>14.8</v>
      </c>
      <c r="AC183">
        <f>'[1]Master Sheet'!AC183</f>
        <v>15.8</v>
      </c>
      <c r="AD183">
        <f>'[1]Master Sheet'!AD183</f>
        <v>15.1</v>
      </c>
      <c r="AE183">
        <f>'[1]Master Sheet'!AE183</f>
        <v>21.7</v>
      </c>
      <c r="AF183">
        <f>'[1]Master Sheet'!AF183</f>
        <v>11.8</v>
      </c>
      <c r="AG183">
        <f>'[1]Master Sheet'!AG183</f>
        <v>30.1</v>
      </c>
      <c r="AH183">
        <f>'[1]Master Sheet'!AH183</f>
        <v>31</v>
      </c>
      <c r="AI183">
        <f>'[1]Master Sheet'!AI183</f>
        <v>29.9</v>
      </c>
      <c r="AJ183">
        <f>'[1]Master Sheet'!AJ183</f>
        <v>38.9</v>
      </c>
      <c r="AK183">
        <f>'[1]Master Sheet'!AK183</f>
        <v>3.26</v>
      </c>
      <c r="AL183">
        <f>'[1]Master Sheet'!AL183</f>
        <v>3.27</v>
      </c>
      <c r="AM183">
        <f>'[1]Master Sheet'!AM183</f>
        <v>3</v>
      </c>
      <c r="AN183">
        <f>'[1]Master Sheet'!AN183</f>
        <v>6</v>
      </c>
      <c r="AO183">
        <f>'[1]Master Sheet'!AO183</f>
        <v>6.0999999999999999E-2</v>
      </c>
      <c r="AP183">
        <f>'[1]Master Sheet'!AP183</f>
        <v>22</v>
      </c>
      <c r="AQ183">
        <f>'[1]Master Sheet'!AQ183</f>
        <v>16.899999999999999</v>
      </c>
      <c r="AR183">
        <f>'[1]Master Sheet'!AR183</f>
        <v>1.2948344451182543</v>
      </c>
      <c r="AS183">
        <f>'[1]Master Sheet'!AS183</f>
        <v>62.7</v>
      </c>
      <c r="AT183">
        <f>'[1]Master Sheet'!AT183</f>
        <v>91.2</v>
      </c>
      <c r="AU183">
        <f>'[1]Master Sheet'!AU183</f>
        <v>0.20219999999999999</v>
      </c>
      <c r="AV183">
        <f>'[1]Master Sheet'!AV183</f>
        <v>3.9800000000000002E-2</v>
      </c>
      <c r="AW183">
        <f>'[1]Master Sheet'!AW183</f>
        <v>17.84</v>
      </c>
      <c r="AX183">
        <f>'[1]Master Sheet'!AX183</f>
        <v>16.489999999999998</v>
      </c>
      <c r="AY183">
        <f>'[1]Master Sheet'!AY183</f>
        <v>17.5</v>
      </c>
      <c r="AZ183">
        <f>'[1]Master Sheet'!AZ183</f>
        <v>1.01</v>
      </c>
      <c r="BA183">
        <f>'[1]Master Sheet'!BA183</f>
        <v>1.621</v>
      </c>
      <c r="BB183">
        <f>'[1]Master Sheet'!BB183</f>
        <v>2.415</v>
      </c>
      <c r="BC183">
        <f>'[1]Master Sheet'!BC183</f>
        <v>13.898</v>
      </c>
      <c r="BD183">
        <f>'[1]Master Sheet'!BD183</f>
        <v>3.0348344451182543</v>
      </c>
      <c r="BE183">
        <f>'[1]Master Sheet'!BE183</f>
        <v>26.1</v>
      </c>
      <c r="BF183">
        <f>'[1]Master Sheet'!BF183</f>
        <v>2.4</v>
      </c>
      <c r="BG183">
        <f>'[1]Master Sheet'!BG183</f>
        <v>5.7</v>
      </c>
      <c r="BH183" s="1">
        <v>44741</v>
      </c>
    </row>
    <row r="184" spans="1:60" x14ac:dyDescent="0.25">
      <c r="A184" s="1">
        <v>44742</v>
      </c>
      <c r="B184" t="s">
        <v>65</v>
      </c>
      <c r="D184">
        <f>'[1]Master Sheet'!D184</f>
        <v>6.58</v>
      </c>
      <c r="E184">
        <f>'[1]Master Sheet'!E184</f>
        <v>5.1100000000000003</v>
      </c>
      <c r="F184">
        <f>'[1]Master Sheet'!F184</f>
        <v>5.05</v>
      </c>
      <c r="G184">
        <f>'[1]Master Sheet'!G184</f>
        <v>5.0599999999999996</v>
      </c>
      <c r="H184">
        <f>'[1]Master Sheet'!H184</f>
        <v>5.18</v>
      </c>
      <c r="I184">
        <f>'[1]Master Sheet'!I184</f>
        <v>7.38</v>
      </c>
      <c r="J184">
        <f>'[1]Master Sheet'!J184</f>
        <v>7.53</v>
      </c>
      <c r="K184">
        <f>'[1]Master Sheet'!K184</f>
        <v>1.42</v>
      </c>
      <c r="L184">
        <f>'[1]Master Sheet'!L184</f>
        <v>1.6</v>
      </c>
      <c r="M184">
        <f>'[1]Master Sheet'!M184</f>
        <v>1.91</v>
      </c>
      <c r="N184">
        <f>'[1]Master Sheet'!N184</f>
        <v>1.78</v>
      </c>
      <c r="O184">
        <f>'[1]Master Sheet'!O184</f>
        <v>39</v>
      </c>
      <c r="P184">
        <f>'[1]Master Sheet'!P184</f>
        <v>30</v>
      </c>
      <c r="Q184">
        <f>'[1]Master Sheet'!Q184</f>
        <v>11</v>
      </c>
      <c r="R184">
        <f>'[1]Master Sheet'!R184</f>
        <v>1</v>
      </c>
      <c r="S184">
        <f>'[1]Master Sheet'!S184</f>
        <v>0</v>
      </c>
      <c r="T184">
        <f>'[1]Master Sheet'!T184</f>
        <v>0</v>
      </c>
      <c r="U184">
        <f>'[1]Master Sheet'!U184</f>
        <v>0.56399999999999995</v>
      </c>
      <c r="V184">
        <f>'[1]Master Sheet'!V184</f>
        <v>0.495</v>
      </c>
      <c r="W184">
        <f>'[1]Master Sheet'!W184</f>
        <v>1.05</v>
      </c>
      <c r="X184">
        <f>'[1]Master Sheet'!X184</f>
        <v>0.122</v>
      </c>
      <c r="Y184">
        <f>'[1]Master Sheet'!Y184</f>
        <v>0.19800000000000001</v>
      </c>
      <c r="Z184">
        <f>'[1]Master Sheet'!Z184</f>
        <v>0.14000000000000001</v>
      </c>
      <c r="AA184">
        <f>'[1]Master Sheet'!AA184</f>
        <v>5.9</v>
      </c>
      <c r="AB184">
        <f>'[1]Master Sheet'!AB184</f>
        <v>15</v>
      </c>
      <c r="AC184">
        <f>'[1]Master Sheet'!AC184</f>
        <v>15.7</v>
      </c>
      <c r="AD184">
        <f>'[1]Master Sheet'!AD184</f>
        <v>15.3</v>
      </c>
      <c r="AE184">
        <f>'[1]Master Sheet'!AE184</f>
        <v>22.2</v>
      </c>
      <c r="AF184">
        <f>'[1]Master Sheet'!AF184</f>
        <v>12.1</v>
      </c>
      <c r="AG184">
        <f>'[1]Master Sheet'!AG184</f>
        <v>31.2</v>
      </c>
      <c r="AH184">
        <f>'[1]Master Sheet'!AH184</f>
        <v>29.8</v>
      </c>
      <c r="AI184">
        <f>'[1]Master Sheet'!AI184</f>
        <v>30.2</v>
      </c>
      <c r="AJ184">
        <f>'[1]Master Sheet'!AJ184</f>
        <v>39.4</v>
      </c>
      <c r="AK184">
        <f>'[1]Master Sheet'!AK184</f>
        <v>3.2199999999999998</v>
      </c>
      <c r="AL184">
        <f>'[1]Master Sheet'!AL184</f>
        <v>3.26</v>
      </c>
      <c r="AM184">
        <f>'[1]Master Sheet'!AM184</f>
        <v>3.1</v>
      </c>
      <c r="AN184">
        <f>'[1]Master Sheet'!AN184</f>
        <v>5.9</v>
      </c>
      <c r="AO184">
        <f>'[1]Master Sheet'!AO184</f>
        <v>4.5999999999999999E-2</v>
      </c>
      <c r="AP184">
        <f>'[1]Master Sheet'!AP184</f>
        <v>22.1</v>
      </c>
      <c r="AQ184">
        <f>'[1]Master Sheet'!AQ184</f>
        <v>17</v>
      </c>
      <c r="AR184">
        <f>'[1]Master Sheet'!AR184</f>
        <v>1.1272596810933946</v>
      </c>
      <c r="AS184">
        <f>'[1]Master Sheet'!AS184</f>
        <v>62.5</v>
      </c>
      <c r="AT184">
        <f>'[1]Master Sheet'!AT184</f>
        <v>91.4</v>
      </c>
      <c r="AU184">
        <f>'[1]Master Sheet'!AU184</f>
        <v>0.2029</v>
      </c>
      <c r="AV184">
        <f>'[1]Master Sheet'!AV184</f>
        <v>3.85E-2</v>
      </c>
      <c r="AW184">
        <f>'[1]Master Sheet'!AW184</f>
        <v>18.760000000000002</v>
      </c>
      <c r="AX184">
        <f>'[1]Master Sheet'!AX184</f>
        <v>17.559999999999999</v>
      </c>
      <c r="AY184">
        <f>'[1]Master Sheet'!AY184</f>
        <v>18.52</v>
      </c>
      <c r="AZ184">
        <f>'[1]Master Sheet'!AZ184</f>
        <v>0.96</v>
      </c>
      <c r="BA184">
        <f>'[1]Master Sheet'!BA184</f>
        <v>1.62</v>
      </c>
      <c r="BB184">
        <f>'[1]Master Sheet'!BB184</f>
        <v>2.556</v>
      </c>
      <c r="BC184">
        <f>'[1]Master Sheet'!BC184</f>
        <v>13.08</v>
      </c>
      <c r="BD184">
        <f>'[1]Master Sheet'!BD184</f>
        <v>2.7772596810933945</v>
      </c>
      <c r="BE184">
        <f>'[1]Master Sheet'!BE184</f>
        <v>27.7</v>
      </c>
      <c r="BF184">
        <f>'[1]Master Sheet'!BF184</f>
        <v>2.4</v>
      </c>
      <c r="BG184">
        <f>'[1]Master Sheet'!BG184</f>
        <v>5.7</v>
      </c>
      <c r="BH184" s="1">
        <v>44742</v>
      </c>
    </row>
    <row r="185" spans="1:60" x14ac:dyDescent="0.25">
      <c r="A185" s="1">
        <v>44743</v>
      </c>
      <c r="B185" t="s">
        <v>65</v>
      </c>
      <c r="D185">
        <f>'[1]Master Sheet'!D185</f>
        <v>6.19</v>
      </c>
      <c r="E185">
        <f>'[1]Master Sheet'!E185</f>
        <v>4.9000000000000004</v>
      </c>
      <c r="F185">
        <f>'[1]Master Sheet'!F185</f>
        <v>4.95</v>
      </c>
      <c r="G185">
        <f>'[1]Master Sheet'!G185</f>
        <v>5.04</v>
      </c>
      <c r="H185">
        <f>'[1]Master Sheet'!H185</f>
        <v>5.23</v>
      </c>
      <c r="I185">
        <f>'[1]Master Sheet'!I185</f>
        <v>7.81</v>
      </c>
      <c r="J185">
        <f>'[1]Master Sheet'!J185</f>
        <v>7.1</v>
      </c>
      <c r="K185">
        <f>'[1]Master Sheet'!K185</f>
        <v>1.35</v>
      </c>
      <c r="L185">
        <f>'[1]Master Sheet'!L185</f>
        <v>1.45</v>
      </c>
      <c r="M185">
        <f>'[1]Master Sheet'!M185</f>
        <v>1.71</v>
      </c>
      <c r="N185">
        <f>'[1]Master Sheet'!N185</f>
        <v>1.63</v>
      </c>
      <c r="O185">
        <f>'[1]Master Sheet'!O185</f>
        <v>40</v>
      </c>
      <c r="P185">
        <f>'[1]Master Sheet'!P185</f>
        <v>33</v>
      </c>
      <c r="Q185">
        <f>'[1]Master Sheet'!Q185</f>
        <v>9</v>
      </c>
      <c r="R185">
        <f>'[1]Master Sheet'!R185</f>
        <v>1</v>
      </c>
      <c r="S185">
        <f>'[1]Master Sheet'!S185</f>
        <v>0</v>
      </c>
      <c r="T185">
        <f>'[1]Master Sheet'!T185</f>
        <v>0</v>
      </c>
      <c r="U185">
        <f>'[1]Master Sheet'!U185</f>
        <v>0.57599999999999996</v>
      </c>
      <c r="V185">
        <f>'[1]Master Sheet'!V185</f>
        <v>0.48599999999999999</v>
      </c>
      <c r="W185">
        <f>'[1]Master Sheet'!W185</f>
        <v>0.65200000000000002</v>
      </c>
      <c r="X185">
        <f>'[1]Master Sheet'!X185</f>
        <v>0.126</v>
      </c>
      <c r="Y185">
        <f>'[1]Master Sheet'!Y185</f>
        <v>0.32800000000000001</v>
      </c>
      <c r="Z185">
        <f>'[1]Master Sheet'!Z185</f>
        <v>0.26200000000000001</v>
      </c>
      <c r="AA185">
        <f>'[1]Master Sheet'!AA185</f>
        <v>5.9</v>
      </c>
      <c r="AB185">
        <f>'[1]Master Sheet'!AB185</f>
        <v>15.1</v>
      </c>
      <c r="AC185">
        <f>'[1]Master Sheet'!AC185</f>
        <v>15.7</v>
      </c>
      <c r="AD185">
        <f>'[1]Master Sheet'!AD185</f>
        <v>15.3</v>
      </c>
      <c r="AE185">
        <f>'[1]Master Sheet'!AE185</f>
        <v>20.8</v>
      </c>
      <c r="AF185">
        <f>'[1]Master Sheet'!AF185</f>
        <v>12.2</v>
      </c>
      <c r="AG185">
        <f>'[1]Master Sheet'!AG185</f>
        <v>31</v>
      </c>
      <c r="AH185">
        <f>'[1]Master Sheet'!AH185</f>
        <v>31.9</v>
      </c>
      <c r="AI185">
        <f>'[1]Master Sheet'!AI185</f>
        <v>31.2</v>
      </c>
      <c r="AJ185">
        <f>'[1]Master Sheet'!AJ185</f>
        <v>38.200000000000003</v>
      </c>
      <c r="AK185">
        <f>'[1]Master Sheet'!AK185</f>
        <v>3.17</v>
      </c>
      <c r="AL185">
        <f>'[1]Master Sheet'!AL185</f>
        <v>3.27</v>
      </c>
      <c r="AM185">
        <f>'[1]Master Sheet'!AM185</f>
        <v>3</v>
      </c>
      <c r="AN185">
        <f>'[1]Master Sheet'!AN185</f>
        <v>6</v>
      </c>
      <c r="AO185">
        <f>'[1]Master Sheet'!AO185</f>
        <v>2.5999999999999999E-2</v>
      </c>
      <c r="AP185">
        <f>'[1]Master Sheet'!AP185</f>
        <v>22.5</v>
      </c>
      <c r="AQ185">
        <f>'[1]Master Sheet'!AQ185</f>
        <v>17.8</v>
      </c>
      <c r="AR185">
        <f>'[1]Master Sheet'!AR185</f>
        <v>1.470836964688204</v>
      </c>
      <c r="AS185">
        <f>'[1]Master Sheet'!AS185</f>
        <v>66.099999999999994</v>
      </c>
      <c r="AT185">
        <f>'[1]Master Sheet'!AT185</f>
        <v>91.9</v>
      </c>
      <c r="AU185">
        <f>'[1]Master Sheet'!AU185</f>
        <v>0.17979999999999999</v>
      </c>
      <c r="AV185">
        <f>'[1]Master Sheet'!AV185</f>
        <v>3.6400000000000002E-2</v>
      </c>
      <c r="AW185">
        <f>'[1]Master Sheet'!AW185</f>
        <v>14.69</v>
      </c>
      <c r="AX185">
        <f>'[1]Master Sheet'!AX185</f>
        <v>13.31</v>
      </c>
      <c r="AY185">
        <f>'[1]Master Sheet'!AY185</f>
        <v>14.27</v>
      </c>
      <c r="AZ185">
        <f>'[1]Master Sheet'!AZ185</f>
        <v>0.96</v>
      </c>
      <c r="BA185">
        <f>'[1]Master Sheet'!BA185</f>
        <v>1.2609999999999999</v>
      </c>
      <c r="BB185">
        <f>'[1]Master Sheet'!BB185</f>
        <v>2.6320000000000001</v>
      </c>
      <c r="BC185">
        <f>'[1]Master Sheet'!BC185</f>
        <v>8.609</v>
      </c>
      <c r="BD185">
        <f>'[1]Master Sheet'!BD185</f>
        <v>3.170836964688204</v>
      </c>
      <c r="BE185">
        <f>'[1]Master Sheet'!BE185</f>
        <v>27.78</v>
      </c>
      <c r="BF185">
        <f>'[1]Master Sheet'!BF185</f>
        <v>2.6</v>
      </c>
      <c r="BG185">
        <f>'[1]Master Sheet'!BG185</f>
        <v>5.7</v>
      </c>
      <c r="BH185" s="1">
        <v>44743</v>
      </c>
    </row>
    <row r="186" spans="1:60" x14ac:dyDescent="0.25">
      <c r="A186" s="1">
        <v>44744</v>
      </c>
      <c r="B186" t="s">
        <v>65</v>
      </c>
      <c r="D186">
        <f>'[1]Master Sheet'!D186</f>
        <v>6.19</v>
      </c>
      <c r="E186">
        <f>'[1]Master Sheet'!E186</f>
        <v>5.07</v>
      </c>
      <c r="F186">
        <f>'[1]Master Sheet'!F186</f>
        <v>5.03</v>
      </c>
      <c r="G186">
        <f>'[1]Master Sheet'!G186</f>
        <v>5.0999999999999996</v>
      </c>
      <c r="H186">
        <f>'[1]Master Sheet'!H186</f>
        <v>5.49</v>
      </c>
      <c r="I186">
        <f>'[1]Master Sheet'!I186</f>
        <v>7.62</v>
      </c>
      <c r="J186">
        <f>'[1]Master Sheet'!J186</f>
        <v>7.6</v>
      </c>
      <c r="K186">
        <f>'[1]Master Sheet'!K186</f>
        <v>1.39</v>
      </c>
      <c r="L186">
        <f>'[1]Master Sheet'!L186</f>
        <v>1.57</v>
      </c>
      <c r="M186">
        <f>'[1]Master Sheet'!M186</f>
        <v>1.88</v>
      </c>
      <c r="N186">
        <f>'[1]Master Sheet'!N186</f>
        <v>1.86</v>
      </c>
      <c r="O186">
        <f>'[1]Master Sheet'!O186</f>
        <v>41</v>
      </c>
      <c r="P186">
        <f>'[1]Master Sheet'!P186</f>
        <v>33</v>
      </c>
      <c r="Q186">
        <f>'[1]Master Sheet'!Q186</f>
        <v>9</v>
      </c>
      <c r="R186">
        <f>'[1]Master Sheet'!R186</f>
        <v>0</v>
      </c>
      <c r="S186">
        <f>'[1]Master Sheet'!S186</f>
        <v>0</v>
      </c>
      <c r="T186">
        <f>'[1]Master Sheet'!T186</f>
        <v>0</v>
      </c>
      <c r="U186">
        <f>'[1]Master Sheet'!U186</f>
        <v>0.49199999999999999</v>
      </c>
      <c r="V186">
        <f>'[1]Master Sheet'!V186</f>
        <v>0.45200000000000001</v>
      </c>
      <c r="W186">
        <f>'[1]Master Sheet'!W186</f>
        <v>0.70099999999999996</v>
      </c>
      <c r="X186">
        <f>'[1]Master Sheet'!X186</f>
        <v>0.107</v>
      </c>
      <c r="Y186">
        <f>'[1]Master Sheet'!Y186</f>
        <v>0.26100000000000001</v>
      </c>
      <c r="Z186">
        <f>'[1]Master Sheet'!Z186</f>
        <v>0.28199999999999997</v>
      </c>
      <c r="AA186">
        <f>'[1]Master Sheet'!AA186</f>
        <v>5.9</v>
      </c>
      <c r="AB186">
        <f>'[1]Master Sheet'!AB186</f>
        <v>15.6</v>
      </c>
      <c r="AC186">
        <f>'[1]Master Sheet'!AC186</f>
        <v>15.8</v>
      </c>
      <c r="AD186">
        <f>'[1]Master Sheet'!AD186</f>
        <v>15.5</v>
      </c>
      <c r="AE186">
        <f>'[1]Master Sheet'!AE186</f>
        <v>20.7</v>
      </c>
      <c r="AF186">
        <f>'[1]Master Sheet'!AF186</f>
        <v>12</v>
      </c>
      <c r="AG186">
        <f>'[1]Master Sheet'!AG186</f>
        <v>31.7</v>
      </c>
      <c r="AH186">
        <f>'[1]Master Sheet'!AH186</f>
        <v>31.4</v>
      </c>
      <c r="AI186">
        <f>'[1]Master Sheet'!AI186</f>
        <v>31.1</v>
      </c>
      <c r="AJ186">
        <f>'[1]Master Sheet'!AJ186</f>
        <v>38</v>
      </c>
      <c r="AK186">
        <f>'[1]Master Sheet'!AK186</f>
        <v>3.07</v>
      </c>
      <c r="AL186">
        <f>'[1]Master Sheet'!AL186</f>
        <v>3.2</v>
      </c>
      <c r="AM186">
        <f>'[1]Master Sheet'!AM186</f>
        <v>2.9</v>
      </c>
      <c r="AN186">
        <f>'[1]Master Sheet'!AN186</f>
        <v>6.1</v>
      </c>
      <c r="AO186">
        <f>'[1]Master Sheet'!AO186</f>
        <v>3.6999999999999998E-2</v>
      </c>
      <c r="AP186">
        <f>'[1]Master Sheet'!AP186</f>
        <v>21.5</v>
      </c>
      <c r="AQ186">
        <f>'[1]Master Sheet'!AQ186</f>
        <v>17.8</v>
      </c>
      <c r="AR186">
        <f>'[1]Master Sheet'!AR186</f>
        <v>1.5100644688644689</v>
      </c>
      <c r="AS186">
        <f>'[1]Master Sheet'!AS186</f>
        <v>66.7</v>
      </c>
      <c r="AT186">
        <f>'[1]Master Sheet'!AT186</f>
        <v>92.4</v>
      </c>
      <c r="AU186">
        <f>'[1]Master Sheet'!AU186</f>
        <v>0.1762</v>
      </c>
      <c r="AV186">
        <f>'[1]Master Sheet'!AV186</f>
        <v>3.44E-2</v>
      </c>
      <c r="AW186">
        <f>'[1]Master Sheet'!AW186</f>
        <v>14.94</v>
      </c>
      <c r="AX186">
        <f>'[1]Master Sheet'!AX186</f>
        <v>13.65</v>
      </c>
      <c r="AY186">
        <f>'[1]Master Sheet'!AY186</f>
        <v>14.6</v>
      </c>
      <c r="AZ186">
        <f>'[1]Master Sheet'!AZ186</f>
        <v>0.95</v>
      </c>
      <c r="BA186">
        <f>'[1]Master Sheet'!BA186</f>
        <v>0</v>
      </c>
      <c r="BB186">
        <f>'[1]Master Sheet'!BB186</f>
        <v>0</v>
      </c>
      <c r="BC186">
        <f>'[1]Master Sheet'!BC186</f>
        <v>0</v>
      </c>
      <c r="BD186">
        <f>'[1]Master Sheet'!BD186</f>
        <v>3.3000644688644689</v>
      </c>
      <c r="BE186">
        <f>'[1]Master Sheet'!BE186</f>
        <v>27.71</v>
      </c>
      <c r="BF186">
        <f>'[1]Master Sheet'!BF186</f>
        <v>2.7</v>
      </c>
      <c r="BG186">
        <f>'[1]Master Sheet'!BG186</f>
        <v>5.6</v>
      </c>
      <c r="BH186" s="1">
        <v>44744</v>
      </c>
    </row>
    <row r="187" spans="1:60" x14ac:dyDescent="0.25">
      <c r="A187" s="1">
        <v>44745</v>
      </c>
      <c r="B187" t="s">
        <v>65</v>
      </c>
      <c r="D187">
        <f>'[1]Master Sheet'!D187</f>
        <v>0</v>
      </c>
      <c r="E187">
        <f>'[1]Master Sheet'!E187</f>
        <v>0</v>
      </c>
      <c r="F187">
        <f>'[1]Master Sheet'!F187</f>
        <v>0</v>
      </c>
      <c r="G187">
        <f>'[1]Master Sheet'!G187</f>
        <v>0</v>
      </c>
      <c r="H187">
        <f>'[1]Master Sheet'!H187</f>
        <v>0</v>
      </c>
      <c r="I187">
        <f>'[1]Master Sheet'!I187</f>
        <v>0</v>
      </c>
      <c r="J187">
        <f>'[1]Master Sheet'!J187</f>
        <v>0</v>
      </c>
      <c r="K187">
        <f>'[1]Master Sheet'!K187</f>
        <v>0</v>
      </c>
      <c r="L187">
        <f>'[1]Master Sheet'!L187</f>
        <v>0</v>
      </c>
      <c r="M187">
        <f>'[1]Master Sheet'!M187</f>
        <v>0</v>
      </c>
      <c r="N187">
        <f>'[1]Master Sheet'!N187</f>
        <v>0</v>
      </c>
      <c r="O187">
        <f>'[1]Master Sheet'!O187</f>
        <v>0</v>
      </c>
      <c r="P187">
        <f>'[1]Master Sheet'!P187</f>
        <v>0</v>
      </c>
      <c r="Q187">
        <f>'[1]Master Sheet'!Q187</f>
        <v>0</v>
      </c>
      <c r="R187">
        <f>'[1]Master Sheet'!R187</f>
        <v>0</v>
      </c>
      <c r="S187">
        <f>'[1]Master Sheet'!S187</f>
        <v>0</v>
      </c>
      <c r="T187">
        <f>'[1]Master Sheet'!T187</f>
        <v>0</v>
      </c>
      <c r="U187">
        <f>'[1]Master Sheet'!U187</f>
        <v>0</v>
      </c>
      <c r="V187">
        <f>'[1]Master Sheet'!V187</f>
        <v>0</v>
      </c>
      <c r="W187">
        <f>'[1]Master Sheet'!W187</f>
        <v>0</v>
      </c>
      <c r="X187">
        <f>'[1]Master Sheet'!X187</f>
        <v>0</v>
      </c>
      <c r="Y187">
        <f>'[1]Master Sheet'!Y187</f>
        <v>0</v>
      </c>
      <c r="Z187">
        <f>'[1]Master Sheet'!Z187</f>
        <v>0</v>
      </c>
      <c r="AA187">
        <f>'[1]Master Sheet'!AA187</f>
        <v>0</v>
      </c>
      <c r="AB187">
        <f>'[1]Master Sheet'!AB187</f>
        <v>0</v>
      </c>
      <c r="AC187">
        <f>'[1]Master Sheet'!AC187</f>
        <v>0</v>
      </c>
      <c r="AD187">
        <f>'[1]Master Sheet'!AD187</f>
        <v>0</v>
      </c>
      <c r="AE187">
        <f>'[1]Master Sheet'!AE187</f>
        <v>0</v>
      </c>
      <c r="AF187">
        <f>'[1]Master Sheet'!AF187</f>
        <v>0</v>
      </c>
      <c r="AG187">
        <f>'[1]Master Sheet'!AG187</f>
        <v>0</v>
      </c>
      <c r="AH187">
        <f>'[1]Master Sheet'!AH187</f>
        <v>0</v>
      </c>
      <c r="AI187">
        <f>'[1]Master Sheet'!AI187</f>
        <v>0</v>
      </c>
      <c r="AJ187">
        <f>'[1]Master Sheet'!AJ187</f>
        <v>0</v>
      </c>
      <c r="AK187" t="str">
        <f>'[1]Master Sheet'!AK187</f>
        <v/>
      </c>
      <c r="AL187" t="str">
        <f>'[1]Master Sheet'!AL187</f>
        <v/>
      </c>
      <c r="AM187">
        <f>'[1]Master Sheet'!AM187</f>
        <v>0</v>
      </c>
      <c r="AN187">
        <f>'[1]Master Sheet'!AN187</f>
        <v>0</v>
      </c>
      <c r="AO187">
        <f>'[1]Master Sheet'!AO187</f>
        <v>0</v>
      </c>
      <c r="AP187">
        <f>'[1]Master Sheet'!AP187</f>
        <v>0</v>
      </c>
      <c r="AQ187">
        <f>'[1]Master Sheet'!AQ187</f>
        <v>0</v>
      </c>
      <c r="AR187">
        <f>'[1]Master Sheet'!AR187</f>
        <v>1.3400693481276005</v>
      </c>
      <c r="AS187">
        <f>'[1]Master Sheet'!AS187</f>
        <v>0</v>
      </c>
      <c r="AT187">
        <f>'[1]Master Sheet'!AT187</f>
        <v>0</v>
      </c>
      <c r="AU187">
        <f>'[1]Master Sheet'!AU187</f>
        <v>0</v>
      </c>
      <c r="AV187">
        <f>'[1]Master Sheet'!AV187</f>
        <v>0</v>
      </c>
      <c r="AW187">
        <f>'[1]Master Sheet'!AW187</f>
        <v>15.54</v>
      </c>
      <c r="AX187">
        <f>'[1]Master Sheet'!AX187</f>
        <v>14.42</v>
      </c>
      <c r="AY187">
        <f>'[1]Master Sheet'!AY187</f>
        <v>15.4</v>
      </c>
      <c r="AZ187">
        <f>'[1]Master Sheet'!AZ187</f>
        <v>0.98</v>
      </c>
      <c r="BA187">
        <f>'[1]Master Sheet'!BA187</f>
        <v>1.42</v>
      </c>
      <c r="BB187">
        <f>'[1]Master Sheet'!BB187</f>
        <v>2.56</v>
      </c>
      <c r="BC187">
        <f>'[1]Master Sheet'!BC187</f>
        <v>10.135</v>
      </c>
      <c r="BD187">
        <f>'[1]Master Sheet'!BD187</f>
        <v>3.1200693481276005</v>
      </c>
      <c r="BE187">
        <f>'[1]Master Sheet'!BE187</f>
        <v>0</v>
      </c>
      <c r="BF187">
        <f>'[1]Master Sheet'!BF187</f>
        <v>2.7</v>
      </c>
      <c r="BG187">
        <f>'[1]Master Sheet'!BG187</f>
        <v>5.6</v>
      </c>
      <c r="BH187" s="1">
        <v>44745</v>
      </c>
    </row>
    <row r="188" spans="1:60" x14ac:dyDescent="0.25">
      <c r="A188" s="1">
        <v>44746</v>
      </c>
      <c r="B188" t="s">
        <v>65</v>
      </c>
      <c r="D188">
        <f>'[1]Master Sheet'!D188</f>
        <v>6.91</v>
      </c>
      <c r="E188">
        <f>'[1]Master Sheet'!E188</f>
        <v>5.22</v>
      </c>
      <c r="F188">
        <f>'[1]Master Sheet'!F188</f>
        <v>5.07</v>
      </c>
      <c r="G188">
        <f>'[1]Master Sheet'!G188</f>
        <v>5.12</v>
      </c>
      <c r="H188">
        <f>'[1]Master Sheet'!H188</f>
        <v>5.09</v>
      </c>
      <c r="I188">
        <f>'[1]Master Sheet'!I188</f>
        <v>6.81</v>
      </c>
      <c r="J188">
        <f>'[1]Master Sheet'!J188</f>
        <v>7.68</v>
      </c>
      <c r="K188">
        <f>'[1]Master Sheet'!K188</f>
        <v>1.53</v>
      </c>
      <c r="L188">
        <f>'[1]Master Sheet'!L188</f>
        <v>1.67</v>
      </c>
      <c r="M188">
        <f>'[1]Master Sheet'!M188</f>
        <v>1.84</v>
      </c>
      <c r="N188">
        <f>'[1]Master Sheet'!N188</f>
        <v>1.79</v>
      </c>
      <c r="O188">
        <f>'[1]Master Sheet'!O188</f>
        <v>41</v>
      </c>
      <c r="P188">
        <f>'[1]Master Sheet'!P188</f>
        <v>34</v>
      </c>
      <c r="Q188">
        <f>'[1]Master Sheet'!Q188</f>
        <v>12</v>
      </c>
      <c r="R188">
        <f>'[1]Master Sheet'!R188</f>
        <v>1</v>
      </c>
      <c r="S188">
        <f>'[1]Master Sheet'!S188</f>
        <v>0</v>
      </c>
      <c r="T188">
        <f>'[1]Master Sheet'!T188</f>
        <v>0</v>
      </c>
      <c r="U188">
        <f>'[1]Master Sheet'!U188</f>
        <v>0.51900000000000002</v>
      </c>
      <c r="V188">
        <f>'[1]Master Sheet'!V188</f>
        <v>0.45700000000000002</v>
      </c>
      <c r="W188">
        <f>'[1]Master Sheet'!W188</f>
        <v>0.63900000000000001</v>
      </c>
      <c r="X188">
        <f>'[1]Master Sheet'!X188</f>
        <v>0.114</v>
      </c>
      <c r="Y188">
        <f>'[1]Master Sheet'!Y188</f>
        <v>0.61299999999999999</v>
      </c>
      <c r="Z188">
        <f>'[1]Master Sheet'!Z188</f>
        <v>0.67900000000000005</v>
      </c>
      <c r="AA188">
        <f>'[1]Master Sheet'!AA188</f>
        <v>6.1</v>
      </c>
      <c r="AB188">
        <f>'[1]Master Sheet'!AB188</f>
        <v>15.7</v>
      </c>
      <c r="AC188">
        <f>'[1]Master Sheet'!AC188</f>
        <v>15</v>
      </c>
      <c r="AD188">
        <f>'[1]Master Sheet'!AD188</f>
        <v>15</v>
      </c>
      <c r="AE188">
        <f>'[1]Master Sheet'!AE188</f>
        <v>20.3</v>
      </c>
      <c r="AF188">
        <f>'[1]Master Sheet'!AF188</f>
        <v>12.4</v>
      </c>
      <c r="AG188">
        <f>'[1]Master Sheet'!AG188</f>
        <v>32.1</v>
      </c>
      <c r="AH188">
        <f>'[1]Master Sheet'!AH188</f>
        <v>30.4</v>
      </c>
      <c r="AI188">
        <f>'[1]Master Sheet'!AI188</f>
        <v>30.6</v>
      </c>
      <c r="AJ188">
        <f>'[1]Master Sheet'!AJ188</f>
        <v>37.799999999999997</v>
      </c>
      <c r="AK188">
        <f>'[1]Master Sheet'!AK188</f>
        <v>3.05</v>
      </c>
      <c r="AL188">
        <f>'[1]Master Sheet'!AL188</f>
        <v>3.13</v>
      </c>
      <c r="AM188">
        <f>'[1]Master Sheet'!AM188</f>
        <v>3</v>
      </c>
      <c r="AN188">
        <f>'[1]Master Sheet'!AN188</f>
        <v>6</v>
      </c>
      <c r="AO188">
        <f>'[1]Master Sheet'!AO188</f>
        <v>9.0999999999999998E-2</v>
      </c>
      <c r="AP188">
        <f>'[1]Master Sheet'!AP188</f>
        <v>21.9</v>
      </c>
      <c r="AQ188">
        <f>'[1]Master Sheet'!AQ188</f>
        <v>18.399999999999999</v>
      </c>
      <c r="AR188">
        <f>'[1]Master Sheet'!AR188</f>
        <v>1.1177019230769227</v>
      </c>
      <c r="AS188">
        <f>'[1]Master Sheet'!AS188</f>
        <v>66.900000000000006</v>
      </c>
      <c r="AT188">
        <f>'[1]Master Sheet'!AT188</f>
        <v>90.3</v>
      </c>
      <c r="AU188">
        <f>'[1]Master Sheet'!AU188</f>
        <v>0.17599999999999999</v>
      </c>
      <c r="AV188">
        <f>'[1]Master Sheet'!AV188</f>
        <v>4.41E-2</v>
      </c>
      <c r="AW188">
        <f>'[1]Master Sheet'!AW188</f>
        <v>15.59</v>
      </c>
      <c r="AX188">
        <f>'[1]Master Sheet'!AX188</f>
        <v>14.56</v>
      </c>
      <c r="AY188">
        <f>'[1]Master Sheet'!AY188</f>
        <v>15.53</v>
      </c>
      <c r="AZ188">
        <f>'[1]Master Sheet'!AZ188</f>
        <v>0.97</v>
      </c>
      <c r="BA188">
        <f>'[1]Master Sheet'!BA188</f>
        <v>1.42</v>
      </c>
      <c r="BB188">
        <f>'[1]Master Sheet'!BB188</f>
        <v>2.5339999999999998</v>
      </c>
      <c r="BC188">
        <f>'[1]Master Sheet'!BC188</f>
        <v>10.601000000000001</v>
      </c>
      <c r="BD188">
        <f>'[1]Master Sheet'!BD188</f>
        <v>2.8877019230769227</v>
      </c>
      <c r="BE188">
        <f>'[1]Master Sheet'!BE188</f>
        <v>26.52</v>
      </c>
      <c r="BF188">
        <f>'[1]Master Sheet'!BF188</f>
        <v>2.7</v>
      </c>
      <c r="BG188">
        <f>'[1]Master Sheet'!BG188</f>
        <v>5.5</v>
      </c>
      <c r="BH188" s="1">
        <v>44746</v>
      </c>
    </row>
    <row r="189" spans="1:60" x14ac:dyDescent="0.25">
      <c r="A189" s="1">
        <v>44747</v>
      </c>
      <c r="B189" t="s">
        <v>65</v>
      </c>
      <c r="D189">
        <f>'[1]Master Sheet'!D189</f>
        <v>6.94</v>
      </c>
      <c r="E189">
        <f>'[1]Master Sheet'!E189</f>
        <v>5.2</v>
      </c>
      <c r="F189">
        <f>'[1]Master Sheet'!F189</f>
        <v>5.17</v>
      </c>
      <c r="G189">
        <f>'[1]Master Sheet'!G189</f>
        <v>5.03</v>
      </c>
      <c r="H189">
        <f>'[1]Master Sheet'!H189</f>
        <v>5.12</v>
      </c>
      <c r="I189">
        <f>'[1]Master Sheet'!I189</f>
        <v>6.52</v>
      </c>
      <c r="J189">
        <f>'[1]Master Sheet'!J189</f>
        <v>6.48</v>
      </c>
      <c r="K189">
        <f>'[1]Master Sheet'!K189</f>
        <v>1.61</v>
      </c>
      <c r="L189">
        <f>'[1]Master Sheet'!L189</f>
        <v>1.74</v>
      </c>
      <c r="M189">
        <f>'[1]Master Sheet'!M189</f>
        <v>2.04</v>
      </c>
      <c r="N189">
        <f>'[1]Master Sheet'!N189</f>
        <v>1.97</v>
      </c>
      <c r="O189">
        <f>'[1]Master Sheet'!O189</f>
        <v>40</v>
      </c>
      <c r="P189">
        <f>'[1]Master Sheet'!P189</f>
        <v>33</v>
      </c>
      <c r="Q189">
        <f>'[1]Master Sheet'!Q189</f>
        <v>11</v>
      </c>
      <c r="R189">
        <f>'[1]Master Sheet'!R189</f>
        <v>1</v>
      </c>
      <c r="S189">
        <f>'[1]Master Sheet'!S189</f>
        <v>0</v>
      </c>
      <c r="T189">
        <f>'[1]Master Sheet'!T189</f>
        <v>0</v>
      </c>
      <c r="U189">
        <f>'[1]Master Sheet'!U189</f>
        <v>0.58699999999999997</v>
      </c>
      <c r="V189">
        <f>'[1]Master Sheet'!V189</f>
        <v>0.56299999999999994</v>
      </c>
      <c r="W189">
        <f>'[1]Master Sheet'!W189</f>
        <v>0.61399999999999999</v>
      </c>
      <c r="X189">
        <f>'[1]Master Sheet'!X189</f>
        <v>0.112</v>
      </c>
      <c r="Y189">
        <f>'[1]Master Sheet'!Y189</f>
        <v>0.47099999999999997</v>
      </c>
      <c r="Z189">
        <f>'[1]Master Sheet'!Z189</f>
        <v>0.44600000000000001</v>
      </c>
      <c r="AA189">
        <f>'[1]Master Sheet'!AA189</f>
        <v>6</v>
      </c>
      <c r="AB189">
        <f>'[1]Master Sheet'!AB189</f>
        <v>15.5</v>
      </c>
      <c r="AC189">
        <f>'[1]Master Sheet'!AC189</f>
        <v>14.8</v>
      </c>
      <c r="AD189">
        <f>'[1]Master Sheet'!AD189</f>
        <v>14.8</v>
      </c>
      <c r="AE189">
        <f>'[1]Master Sheet'!AE189</f>
        <v>20.5</v>
      </c>
      <c r="AF189">
        <f>'[1]Master Sheet'!AF189</f>
        <v>12.1</v>
      </c>
      <c r="AG189">
        <f>'[1]Master Sheet'!AG189</f>
        <v>32.1</v>
      </c>
      <c r="AH189">
        <f>'[1]Master Sheet'!AH189</f>
        <v>30.2</v>
      </c>
      <c r="AI189">
        <f>'[1]Master Sheet'!AI189</f>
        <v>30.5</v>
      </c>
      <c r="AJ189">
        <f>'[1]Master Sheet'!AJ189</f>
        <v>37.9</v>
      </c>
      <c r="AK189">
        <f>'[1]Master Sheet'!AK189</f>
        <v>3.08</v>
      </c>
      <c r="AL189">
        <f>'[1]Master Sheet'!AL189</f>
        <v>3.17</v>
      </c>
      <c r="AM189">
        <f>'[1]Master Sheet'!AM189</f>
        <v>2.9</v>
      </c>
      <c r="AN189">
        <f>'[1]Master Sheet'!AN189</f>
        <v>5.8</v>
      </c>
      <c r="AO189">
        <f>'[1]Master Sheet'!AO189</f>
        <v>7.3999999999999996E-2</v>
      </c>
      <c r="AP189">
        <f>'[1]Master Sheet'!AP189</f>
        <v>21.8</v>
      </c>
      <c r="AQ189">
        <f>'[1]Master Sheet'!AQ189</f>
        <v>18.399999999999999</v>
      </c>
      <c r="AR189">
        <f>'[1]Master Sheet'!AR189</f>
        <v>1.484502645502646</v>
      </c>
      <c r="AS189">
        <f>'[1]Master Sheet'!AS189</f>
        <v>66.7</v>
      </c>
      <c r="AT189">
        <f>'[1]Master Sheet'!AT189</f>
        <v>91.3</v>
      </c>
      <c r="AU189">
        <f>'[1]Master Sheet'!AU189</f>
        <v>0.1762</v>
      </c>
      <c r="AV189">
        <f>'[1]Master Sheet'!AV189</f>
        <v>3.8600000000000002E-2</v>
      </c>
      <c r="AW189">
        <f>'[1]Master Sheet'!AW189</f>
        <v>18.02</v>
      </c>
      <c r="AX189">
        <f>'[1]Master Sheet'!AX189</f>
        <v>15.12</v>
      </c>
      <c r="AY189">
        <f>'[1]Master Sheet'!AY189</f>
        <v>16.05</v>
      </c>
      <c r="AZ189">
        <f>'[1]Master Sheet'!AZ189</f>
        <v>0.93</v>
      </c>
      <c r="BA189">
        <f>'[1]Master Sheet'!BA189</f>
        <v>1.387</v>
      </c>
      <c r="BB189">
        <f>'[1]Master Sheet'!BB189</f>
        <v>2.5089999999999999</v>
      </c>
      <c r="BC189">
        <f>'[1]Master Sheet'!BC189</f>
        <v>11.577</v>
      </c>
      <c r="BD189">
        <f>'[1]Master Sheet'!BD189</f>
        <v>3.294502645502646</v>
      </c>
      <c r="BE189">
        <f>'[1]Master Sheet'!BE189</f>
        <v>26.07</v>
      </c>
      <c r="BF189">
        <f>'[1]Master Sheet'!BF189</f>
        <v>2.6</v>
      </c>
      <c r="BG189">
        <f>'[1]Master Sheet'!BG189</f>
        <v>5.6</v>
      </c>
      <c r="BH189" s="1">
        <v>44747</v>
      </c>
    </row>
    <row r="190" spans="1:60" x14ac:dyDescent="0.25">
      <c r="A190" s="1">
        <v>44748</v>
      </c>
      <c r="B190" t="s">
        <v>65</v>
      </c>
      <c r="D190">
        <f>'[1]Master Sheet'!D190</f>
        <v>6.26</v>
      </c>
      <c r="E190">
        <f>'[1]Master Sheet'!E190</f>
        <v>5.12</v>
      </c>
      <c r="F190">
        <f>'[1]Master Sheet'!F190</f>
        <v>5.15</v>
      </c>
      <c r="G190">
        <f>'[1]Master Sheet'!G190</f>
        <v>5.15</v>
      </c>
      <c r="H190">
        <f>'[1]Master Sheet'!H190</f>
        <v>5.47</v>
      </c>
      <c r="I190">
        <f>'[1]Master Sheet'!I190</f>
        <v>8.34</v>
      </c>
      <c r="J190">
        <f>'[1]Master Sheet'!J190</f>
        <v>6.75</v>
      </c>
      <c r="K190">
        <f>'[1]Master Sheet'!K190</f>
        <v>1.48</v>
      </c>
      <c r="L190">
        <f>'[1]Master Sheet'!L190</f>
        <v>1.63</v>
      </c>
      <c r="M190">
        <f>'[1]Master Sheet'!M190</f>
        <v>1.79</v>
      </c>
      <c r="N190">
        <f>'[1]Master Sheet'!N190</f>
        <v>1.83</v>
      </c>
      <c r="O190">
        <f>'[1]Master Sheet'!O190</f>
        <v>38</v>
      </c>
      <c r="P190">
        <f>'[1]Master Sheet'!P190</f>
        <v>30</v>
      </c>
      <c r="Q190">
        <f>'[1]Master Sheet'!Q190</f>
        <v>9</v>
      </c>
      <c r="R190">
        <f>'[1]Master Sheet'!R190</f>
        <v>0</v>
      </c>
      <c r="S190">
        <f>'[1]Master Sheet'!S190</f>
        <v>0</v>
      </c>
      <c r="T190">
        <f>'[1]Master Sheet'!T190</f>
        <v>0</v>
      </c>
      <c r="U190">
        <f>'[1]Master Sheet'!U190</f>
        <v>0.55500000000000005</v>
      </c>
      <c r="V190">
        <f>'[1]Master Sheet'!V190</f>
        <v>0.496</v>
      </c>
      <c r="W190">
        <f>'[1]Master Sheet'!W190</f>
        <v>0.40300000000000002</v>
      </c>
      <c r="X190">
        <f>'[1]Master Sheet'!X190</f>
        <v>0.12</v>
      </c>
      <c r="Y190">
        <f>'[1]Master Sheet'!Y190</f>
        <v>0.55900000000000005</v>
      </c>
      <c r="Z190">
        <f>'[1]Master Sheet'!Z190</f>
        <v>0.50800000000000001</v>
      </c>
      <c r="AA190">
        <f>'[1]Master Sheet'!AA190</f>
        <v>5.8</v>
      </c>
      <c r="AB190">
        <f>'[1]Master Sheet'!AB190</f>
        <v>15</v>
      </c>
      <c r="AC190">
        <f>'[1]Master Sheet'!AC190</f>
        <v>15.2</v>
      </c>
      <c r="AD190">
        <f>'[1]Master Sheet'!AD190</f>
        <v>14.9</v>
      </c>
      <c r="AE190">
        <f>'[1]Master Sheet'!AE190</f>
        <v>20.8</v>
      </c>
      <c r="AF190">
        <f>'[1]Master Sheet'!AF190</f>
        <v>11.3</v>
      </c>
      <c r="AG190">
        <f>'[1]Master Sheet'!AG190</f>
        <v>29.4</v>
      </c>
      <c r="AH190">
        <f>'[1]Master Sheet'!AH190</f>
        <v>29.3</v>
      </c>
      <c r="AI190">
        <f>'[1]Master Sheet'!AI190</f>
        <v>28.9</v>
      </c>
      <c r="AJ190">
        <f>'[1]Master Sheet'!AJ190</f>
        <v>38</v>
      </c>
      <c r="AK190">
        <f>'[1]Master Sheet'!AK190</f>
        <v>3.0999999999999996</v>
      </c>
      <c r="AL190">
        <f>'[1]Master Sheet'!AL190</f>
        <v>3.11</v>
      </c>
      <c r="AM190">
        <f>'[1]Master Sheet'!AM190</f>
        <v>3</v>
      </c>
      <c r="AN190">
        <f>'[1]Master Sheet'!AN190</f>
        <v>5.9</v>
      </c>
      <c r="AO190">
        <f>'[1]Master Sheet'!AO190</f>
        <v>8.8999999999999996E-2</v>
      </c>
      <c r="AP190">
        <f>'[1]Master Sheet'!AP190</f>
        <v>19.8</v>
      </c>
      <c r="AQ190">
        <f>'[1]Master Sheet'!AQ190</f>
        <v>17.8</v>
      </c>
      <c r="AR190">
        <f>'[1]Master Sheet'!AR190</f>
        <v>1.406756718528996</v>
      </c>
      <c r="AS190">
        <f>'[1]Master Sheet'!AS190</f>
        <v>65.3</v>
      </c>
      <c r="AT190">
        <f>'[1]Master Sheet'!AT190</f>
        <v>91.3</v>
      </c>
      <c r="AU190">
        <f>'[1]Master Sheet'!AU190</f>
        <v>0.18509999999999999</v>
      </c>
      <c r="AV190">
        <f>'[1]Master Sheet'!AV190</f>
        <v>3.9100000000000003E-2</v>
      </c>
      <c r="AW190">
        <f>'[1]Master Sheet'!AW190</f>
        <v>15.2</v>
      </c>
      <c r="AX190">
        <f>'[1]Master Sheet'!AX190</f>
        <v>14.14</v>
      </c>
      <c r="AY190">
        <f>'[1]Master Sheet'!AY190</f>
        <v>15.11</v>
      </c>
      <c r="AZ190">
        <f>'[1]Master Sheet'!AZ190</f>
        <v>0.97</v>
      </c>
      <c r="BA190">
        <f>'[1]Master Sheet'!BA190</f>
        <v>1.421</v>
      </c>
      <c r="BB190">
        <f>'[1]Master Sheet'!BB190</f>
        <v>2.484</v>
      </c>
      <c r="BC190">
        <f>'[1]Master Sheet'!BC190</f>
        <v>9.6460000000000008</v>
      </c>
      <c r="BD190">
        <f>'[1]Master Sheet'!BD190</f>
        <v>3.236756718528996</v>
      </c>
      <c r="BE190">
        <f>'[1]Master Sheet'!BE190</f>
        <v>26.4</v>
      </c>
      <c r="BF190">
        <f>'[1]Master Sheet'!BF190</f>
        <v>2.6</v>
      </c>
      <c r="BG190">
        <f>'[1]Master Sheet'!BG190</f>
        <v>5.8</v>
      </c>
      <c r="BH190" s="1">
        <v>44748</v>
      </c>
    </row>
    <row r="191" spans="1:60" x14ac:dyDescent="0.25">
      <c r="A191" s="1">
        <v>44749</v>
      </c>
      <c r="B191" t="s">
        <v>65</v>
      </c>
      <c r="D191">
        <f>'[1]Master Sheet'!D191</f>
        <v>6.24</v>
      </c>
      <c r="E191">
        <f>'[1]Master Sheet'!E191</f>
        <v>5.36</v>
      </c>
      <c r="F191">
        <f>'[1]Master Sheet'!F191</f>
        <v>5.32</v>
      </c>
      <c r="G191">
        <f>'[1]Master Sheet'!G191</f>
        <v>5.17</v>
      </c>
      <c r="H191">
        <f>'[1]Master Sheet'!H191</f>
        <v>5.38</v>
      </c>
      <c r="I191">
        <f>'[1]Master Sheet'!I191</f>
        <v>7.82</v>
      </c>
      <c r="J191">
        <f>'[1]Master Sheet'!J191</f>
        <v>7.99</v>
      </c>
      <c r="K191">
        <f>'[1]Master Sheet'!K191</f>
        <v>1.38</v>
      </c>
      <c r="L191">
        <f>'[1]Master Sheet'!L191</f>
        <v>1.49</v>
      </c>
      <c r="M191">
        <f>'[1]Master Sheet'!M191</f>
        <v>1.76</v>
      </c>
      <c r="N191">
        <f>'[1]Master Sheet'!N191</f>
        <v>1.83</v>
      </c>
      <c r="O191">
        <f>'[1]Master Sheet'!O191</f>
        <v>48</v>
      </c>
      <c r="P191">
        <f>'[1]Master Sheet'!P191</f>
        <v>42</v>
      </c>
      <c r="Q191">
        <f>'[1]Master Sheet'!Q191</f>
        <v>9</v>
      </c>
      <c r="R191">
        <f>'[1]Master Sheet'!R191</f>
        <v>1</v>
      </c>
      <c r="S191">
        <f>'[1]Master Sheet'!S191</f>
        <v>0</v>
      </c>
      <c r="T191">
        <f>'[1]Master Sheet'!T191</f>
        <v>0</v>
      </c>
      <c r="U191">
        <f>'[1]Master Sheet'!U191</f>
        <v>0.61199999999999999</v>
      </c>
      <c r="V191">
        <f>'[1]Master Sheet'!V191</f>
        <v>0.499</v>
      </c>
      <c r="W191">
        <f>'[1]Master Sheet'!W191</f>
        <v>0.89400000000000002</v>
      </c>
      <c r="X191">
        <f>'[1]Master Sheet'!X191</f>
        <v>0.127</v>
      </c>
      <c r="Y191">
        <f>'[1]Master Sheet'!Y191</f>
        <v>0.41699999999999998</v>
      </c>
      <c r="Z191">
        <f>'[1]Master Sheet'!Z191</f>
        <v>0.32900000000000001</v>
      </c>
      <c r="AA191">
        <f>'[1]Master Sheet'!AA191</f>
        <v>6</v>
      </c>
      <c r="AB191">
        <f>'[1]Master Sheet'!AB191</f>
        <v>15.3</v>
      </c>
      <c r="AC191">
        <f>'[1]Master Sheet'!AC191</f>
        <v>15.1</v>
      </c>
      <c r="AD191">
        <f>'[1]Master Sheet'!AD191</f>
        <v>14.7</v>
      </c>
      <c r="AE191">
        <f>'[1]Master Sheet'!AE191</f>
        <v>20.8</v>
      </c>
      <c r="AF191">
        <f>'[1]Master Sheet'!AF191</f>
        <v>11.7</v>
      </c>
      <c r="AG191">
        <f>'[1]Master Sheet'!AG191</f>
        <v>29.7</v>
      </c>
      <c r="AH191">
        <f>'[1]Master Sheet'!AH191</f>
        <v>28.6</v>
      </c>
      <c r="AI191">
        <f>'[1]Master Sheet'!AI191</f>
        <v>28.4</v>
      </c>
      <c r="AJ191">
        <f>'[1]Master Sheet'!AJ191</f>
        <v>38.299999999999997</v>
      </c>
      <c r="AK191">
        <f>'[1]Master Sheet'!AK191</f>
        <v>3.17</v>
      </c>
      <c r="AL191">
        <f>'[1]Master Sheet'!AL191</f>
        <v>3.25</v>
      </c>
      <c r="AM191">
        <f>'[1]Master Sheet'!AM191</f>
        <v>2.9</v>
      </c>
      <c r="AN191">
        <f>'[1]Master Sheet'!AN191</f>
        <v>6.1</v>
      </c>
      <c r="AO191">
        <f>'[1]Master Sheet'!AO191</f>
        <v>4.5999999999999999E-2</v>
      </c>
      <c r="AP191">
        <f>'[1]Master Sheet'!AP191</f>
        <v>19.8</v>
      </c>
      <c r="AQ191">
        <f>'[1]Master Sheet'!AQ191</f>
        <v>18</v>
      </c>
      <c r="AR191">
        <f>'[1]Master Sheet'!AR191</f>
        <v>1.4573291634089132</v>
      </c>
      <c r="AS191">
        <f>'[1]Master Sheet'!AS191</f>
        <v>67.7</v>
      </c>
      <c r="AT191">
        <f>'[1]Master Sheet'!AT191</f>
        <v>91.2</v>
      </c>
      <c r="AU191">
        <f>'[1]Master Sheet'!AU191</f>
        <v>0.17319999999999999</v>
      </c>
      <c r="AV191">
        <f>'[1]Master Sheet'!AV191</f>
        <v>0.4</v>
      </c>
      <c r="AW191">
        <f>'[1]Master Sheet'!AW191</f>
        <v>14.97</v>
      </c>
      <c r="AX191">
        <f>'[1]Master Sheet'!AX191</f>
        <v>12.79</v>
      </c>
      <c r="AY191">
        <f>'[1]Master Sheet'!AY191</f>
        <v>13.78</v>
      </c>
      <c r="AZ191">
        <f>'[1]Master Sheet'!AZ191</f>
        <v>0.99</v>
      </c>
      <c r="BA191">
        <f>'[1]Master Sheet'!BA191</f>
        <v>1.2849999999999999</v>
      </c>
      <c r="BB191">
        <f>'[1]Master Sheet'!BB191</f>
        <v>2.4350000000000001</v>
      </c>
      <c r="BC191">
        <f>'[1]Master Sheet'!BC191</f>
        <v>8.2129999999999992</v>
      </c>
      <c r="BD191">
        <f>'[1]Master Sheet'!BD191</f>
        <v>3.2873291634089132</v>
      </c>
      <c r="BE191">
        <f>'[1]Master Sheet'!BE191</f>
        <v>26.83</v>
      </c>
      <c r="BF191">
        <f>'[1]Master Sheet'!BF191</f>
        <v>2.6</v>
      </c>
      <c r="BG191">
        <f>'[1]Master Sheet'!BG191</f>
        <v>5.8</v>
      </c>
      <c r="BH191" s="1">
        <v>44749</v>
      </c>
    </row>
    <row r="192" spans="1:60" x14ac:dyDescent="0.25">
      <c r="A192" s="1">
        <v>44750</v>
      </c>
      <c r="B192" t="s">
        <v>65</v>
      </c>
      <c r="D192">
        <f>'[1]Master Sheet'!D192</f>
        <v>7.03</v>
      </c>
      <c r="E192">
        <f>'[1]Master Sheet'!E192</f>
        <v>5.29</v>
      </c>
      <c r="F192">
        <f>'[1]Master Sheet'!F192</f>
        <v>5.33</v>
      </c>
      <c r="G192">
        <f>'[1]Master Sheet'!G192</f>
        <v>5.15</v>
      </c>
      <c r="H192">
        <f>'[1]Master Sheet'!H192</f>
        <v>4.8600000000000003</v>
      </c>
      <c r="I192">
        <f>'[1]Master Sheet'!I192</f>
        <v>7.22</v>
      </c>
      <c r="J192">
        <f>'[1]Master Sheet'!J192</f>
        <v>8.14</v>
      </c>
      <c r="K192">
        <f>'[1]Master Sheet'!K192</f>
        <v>1.64</v>
      </c>
      <c r="L192">
        <f>'[1]Master Sheet'!L192</f>
        <v>1.75</v>
      </c>
      <c r="M192">
        <f>'[1]Master Sheet'!M192</f>
        <v>1.96</v>
      </c>
      <c r="N192">
        <f>'[1]Master Sheet'!N192</f>
        <v>1.87</v>
      </c>
      <c r="O192">
        <f>'[1]Master Sheet'!O192</f>
        <v>39</v>
      </c>
      <c r="P192">
        <f>'[1]Master Sheet'!P192</f>
        <v>31</v>
      </c>
      <c r="Q192">
        <f>'[1]Master Sheet'!Q192</f>
        <v>3</v>
      </c>
      <c r="R192">
        <f>'[1]Master Sheet'!R192</f>
        <v>0</v>
      </c>
      <c r="S192">
        <f>'[1]Master Sheet'!S192</f>
        <v>0</v>
      </c>
      <c r="T192">
        <f>'[1]Master Sheet'!T192</f>
        <v>0</v>
      </c>
      <c r="U192">
        <f>'[1]Master Sheet'!U192</f>
        <v>0.56899999999999995</v>
      </c>
      <c r="V192">
        <f>'[1]Master Sheet'!V192</f>
        <v>0.48799999999999999</v>
      </c>
      <c r="W192">
        <f>'[1]Master Sheet'!W192</f>
        <v>0.38300000000000001</v>
      </c>
      <c r="X192">
        <f>'[1]Master Sheet'!X192</f>
        <v>0.112</v>
      </c>
      <c r="Y192">
        <f>'[1]Master Sheet'!Y192</f>
        <v>0.151</v>
      </c>
      <c r="Z192">
        <f>'[1]Master Sheet'!Z192</f>
        <v>0.11600000000000001</v>
      </c>
      <c r="AA192">
        <f>'[1]Master Sheet'!AA192</f>
        <v>6</v>
      </c>
      <c r="AB192">
        <f>'[1]Master Sheet'!AB192</f>
        <v>16.100000000000001</v>
      </c>
      <c r="AC192">
        <f>'[1]Master Sheet'!AC192</f>
        <v>15</v>
      </c>
      <c r="AD192">
        <f>'[1]Master Sheet'!AD192</f>
        <v>14.9</v>
      </c>
      <c r="AE192">
        <f>'[1]Master Sheet'!AE192</f>
        <v>23</v>
      </c>
      <c r="AF192">
        <f>'[1]Master Sheet'!AF192</f>
        <v>11.3</v>
      </c>
      <c r="AG192">
        <f>'[1]Master Sheet'!AG192</f>
        <v>30.7</v>
      </c>
      <c r="AH192">
        <f>'[1]Master Sheet'!AH192</f>
        <v>27.8</v>
      </c>
      <c r="AI192">
        <f>'[1]Master Sheet'!AI192</f>
        <v>28.2</v>
      </c>
      <c r="AJ192">
        <f>'[1]Master Sheet'!AJ192</f>
        <v>41.6</v>
      </c>
      <c r="AK192">
        <f>'[1]Master Sheet'!AK192</f>
        <v>3.13</v>
      </c>
      <c r="AL192">
        <f>'[1]Master Sheet'!AL192</f>
        <v>3.2199999999999998</v>
      </c>
      <c r="AM192">
        <f>'[1]Master Sheet'!AM192</f>
        <v>2.9</v>
      </c>
      <c r="AN192">
        <f>'[1]Master Sheet'!AN192</f>
        <v>6.1</v>
      </c>
      <c r="AO192">
        <f>'[1]Master Sheet'!AO192</f>
        <v>0.10299999999999999</v>
      </c>
      <c r="AP192">
        <f>'[1]Master Sheet'!AP192</f>
        <v>18.2</v>
      </c>
      <c r="AQ192">
        <f>'[1]Master Sheet'!AQ192</f>
        <v>17.399999999999999</v>
      </c>
      <c r="AR192">
        <f>'[1]Master Sheet'!AR192</f>
        <v>1.4843636363636366</v>
      </c>
      <c r="AS192">
        <f>'[1]Master Sheet'!AS192</f>
        <v>67.5</v>
      </c>
      <c r="AT192">
        <f>'[1]Master Sheet'!AT192</f>
        <v>91.7</v>
      </c>
      <c r="AU192">
        <f>'[1]Master Sheet'!AU192</f>
        <v>0.1754</v>
      </c>
      <c r="AV192">
        <f>'[1]Master Sheet'!AV192</f>
        <v>3.7400000000000003E-2</v>
      </c>
      <c r="AW192">
        <f>'[1]Master Sheet'!AW192</f>
        <v>14.86</v>
      </c>
      <c r="AX192">
        <f>'[1]Master Sheet'!AX192</f>
        <v>13.86</v>
      </c>
      <c r="AY192">
        <f>'[1]Master Sheet'!AY192</f>
        <v>14.82</v>
      </c>
      <c r="AZ192">
        <f>'[1]Master Sheet'!AZ192</f>
        <v>0.96</v>
      </c>
      <c r="BA192">
        <f>'[1]Master Sheet'!BA192</f>
        <v>1.3180000000000001</v>
      </c>
      <c r="BB192">
        <f>'[1]Master Sheet'!BB192</f>
        <v>2.476</v>
      </c>
      <c r="BC192">
        <f>'[1]Master Sheet'!BC192</f>
        <v>9.56</v>
      </c>
      <c r="BD192">
        <f>'[1]Master Sheet'!BD192</f>
        <v>3.3843636363636365</v>
      </c>
      <c r="BE192">
        <f>'[1]Master Sheet'!BE192</f>
        <v>26.52</v>
      </c>
      <c r="BF192">
        <f>'[1]Master Sheet'!BF192</f>
        <v>2.6</v>
      </c>
      <c r="BG192">
        <f>'[1]Master Sheet'!BG192</f>
        <v>5.8</v>
      </c>
      <c r="BH192" s="1">
        <v>44750</v>
      </c>
    </row>
    <row r="193" spans="1:60" x14ac:dyDescent="0.25">
      <c r="A193" s="1">
        <v>44751</v>
      </c>
      <c r="B193" t="s">
        <v>65</v>
      </c>
      <c r="D193">
        <f>'[1]Master Sheet'!D193</f>
        <v>6.74</v>
      </c>
      <c r="E193">
        <f>'[1]Master Sheet'!E193</f>
        <v>5.13</v>
      </c>
      <c r="F193">
        <f>'[1]Master Sheet'!F193</f>
        <v>5.18</v>
      </c>
      <c r="G193">
        <f>'[1]Master Sheet'!G193</f>
        <v>5.0999999999999996</v>
      </c>
      <c r="H193">
        <f>'[1]Master Sheet'!H193</f>
        <v>5.22</v>
      </c>
      <c r="I193">
        <f>'[1]Master Sheet'!I193</f>
        <v>7.2</v>
      </c>
      <c r="J193">
        <f>'[1]Master Sheet'!J193</f>
        <v>7.17</v>
      </c>
      <c r="K193">
        <f>'[1]Master Sheet'!K193</f>
        <v>1.58</v>
      </c>
      <c r="L193">
        <f>'[1]Master Sheet'!L193</f>
        <v>1.79</v>
      </c>
      <c r="M193">
        <f>'[1]Master Sheet'!M193</f>
        <v>1.96</v>
      </c>
      <c r="N193">
        <f>'[1]Master Sheet'!N193</f>
        <v>1.88</v>
      </c>
      <c r="O193">
        <f>'[1]Master Sheet'!O193</f>
        <v>37</v>
      </c>
      <c r="P193">
        <f>'[1]Master Sheet'!P193</f>
        <v>30</v>
      </c>
      <c r="Q193">
        <f>'[1]Master Sheet'!Q193</f>
        <v>7</v>
      </c>
      <c r="R193">
        <f>'[1]Master Sheet'!R193</f>
        <v>0</v>
      </c>
      <c r="S193">
        <f>'[1]Master Sheet'!S193</f>
        <v>0</v>
      </c>
      <c r="T193">
        <f>'[1]Master Sheet'!T193</f>
        <v>0</v>
      </c>
      <c r="U193">
        <f>'[1]Master Sheet'!U193</f>
        <v>0.59799999999999998</v>
      </c>
      <c r="V193">
        <f>'[1]Master Sheet'!V193</f>
        <v>0.46200000000000002</v>
      </c>
      <c r="W193">
        <f>'[1]Master Sheet'!W193</f>
        <v>0.46600000000000003</v>
      </c>
      <c r="X193">
        <f>'[1]Master Sheet'!X193</f>
        <v>0.12</v>
      </c>
      <c r="Y193">
        <f>'[1]Master Sheet'!Y193</f>
        <v>0.14599999999999999</v>
      </c>
      <c r="Z193">
        <f>'[1]Master Sheet'!Z193</f>
        <v>0.109</v>
      </c>
      <c r="AA193">
        <f>'[1]Master Sheet'!AA193</f>
        <v>6.1</v>
      </c>
      <c r="AB193">
        <f>'[1]Master Sheet'!AB193</f>
        <v>16.2</v>
      </c>
      <c r="AC193">
        <f>'[1]Master Sheet'!AC193</f>
        <v>15</v>
      </c>
      <c r="AD193">
        <f>'[1]Master Sheet'!AD193</f>
        <v>14.9</v>
      </c>
      <c r="AE193">
        <f>'[1]Master Sheet'!AE193</f>
        <v>22.7</v>
      </c>
      <c r="AF193">
        <f>'[1]Master Sheet'!AF193</f>
        <v>11.6</v>
      </c>
      <c r="AG193">
        <f>'[1]Master Sheet'!AG193</f>
        <v>31.5</v>
      </c>
      <c r="AH193">
        <f>'[1]Master Sheet'!AH193</f>
        <v>28.4</v>
      </c>
      <c r="AI193">
        <f>'[1]Master Sheet'!AI193</f>
        <v>28.8</v>
      </c>
      <c r="AJ193">
        <f>'[1]Master Sheet'!AJ193</f>
        <v>41.1</v>
      </c>
      <c r="AK193">
        <f>'[1]Master Sheet'!AK193</f>
        <v>3.1799999999999997</v>
      </c>
      <c r="AL193">
        <f>'[1]Master Sheet'!AL193</f>
        <v>3.23</v>
      </c>
      <c r="AM193">
        <f>'[1]Master Sheet'!AM193</f>
        <v>2.9</v>
      </c>
      <c r="AN193">
        <f>'[1]Master Sheet'!AN193</f>
        <v>6</v>
      </c>
      <c r="AO193">
        <f>'[1]Master Sheet'!AO193</f>
        <v>8.6999999999999994E-2</v>
      </c>
      <c r="AP193">
        <f>'[1]Master Sheet'!AP193</f>
        <v>19.2</v>
      </c>
      <c r="AQ193">
        <f>'[1]Master Sheet'!AQ193</f>
        <v>17.399999999999999</v>
      </c>
      <c r="AR193">
        <f>'[1]Master Sheet'!AR193</f>
        <v>1.5139609756097561</v>
      </c>
      <c r="AS193">
        <f>'[1]Master Sheet'!AS193</f>
        <v>67.900000000000006</v>
      </c>
      <c r="AT193">
        <f>'[1]Master Sheet'!AT193</f>
        <v>93.2</v>
      </c>
      <c r="AU193">
        <f>'[1]Master Sheet'!AU193</f>
        <v>0.17510000000000001</v>
      </c>
      <c r="AV193">
        <f>'[1]Master Sheet'!AV193</f>
        <v>3.0200000000000001E-2</v>
      </c>
      <c r="AW193">
        <f>'[1]Master Sheet'!AW193</f>
        <v>13.34</v>
      </c>
      <c r="AX193">
        <f>'[1]Master Sheet'!AX193</f>
        <v>12.3</v>
      </c>
      <c r="AY193">
        <f>'[1]Master Sheet'!AY193</f>
        <v>13.27</v>
      </c>
      <c r="AZ193">
        <f>'[1]Master Sheet'!AZ193</f>
        <v>0.97</v>
      </c>
      <c r="BA193">
        <f>'[1]Master Sheet'!BA193</f>
        <v>0</v>
      </c>
      <c r="BB193">
        <f>'[1]Master Sheet'!BB193</f>
        <v>0</v>
      </c>
      <c r="BC193">
        <f>'[1]Master Sheet'!BC193</f>
        <v>0</v>
      </c>
      <c r="BD193">
        <f>'[1]Master Sheet'!BD193</f>
        <v>3.3839609756097562</v>
      </c>
      <c r="BE193">
        <f>'[1]Master Sheet'!BE193</f>
        <v>26.55</v>
      </c>
      <c r="BF193">
        <f>'[1]Master Sheet'!BF193</f>
        <v>2.5</v>
      </c>
      <c r="BG193">
        <f>'[1]Master Sheet'!BG193</f>
        <v>5.8</v>
      </c>
      <c r="BH193" s="1">
        <v>44751</v>
      </c>
    </row>
    <row r="194" spans="1:60" x14ac:dyDescent="0.25">
      <c r="A194" s="1">
        <v>44752</v>
      </c>
      <c r="B194" t="s">
        <v>65</v>
      </c>
      <c r="D194">
        <f>'[1]Master Sheet'!D194</f>
        <v>0</v>
      </c>
      <c r="E194">
        <f>'[1]Master Sheet'!E194</f>
        <v>0</v>
      </c>
      <c r="F194">
        <f>'[1]Master Sheet'!F194</f>
        <v>0</v>
      </c>
      <c r="G194">
        <f>'[1]Master Sheet'!G194</f>
        <v>0</v>
      </c>
      <c r="H194">
        <f>'[1]Master Sheet'!H194</f>
        <v>0</v>
      </c>
      <c r="I194">
        <f>'[1]Master Sheet'!I194</f>
        <v>0</v>
      </c>
      <c r="J194">
        <f>'[1]Master Sheet'!J194</f>
        <v>0</v>
      </c>
      <c r="K194">
        <f>'[1]Master Sheet'!K194</f>
        <v>0</v>
      </c>
      <c r="L194">
        <f>'[1]Master Sheet'!L194</f>
        <v>0</v>
      </c>
      <c r="M194">
        <f>'[1]Master Sheet'!M194</f>
        <v>0</v>
      </c>
      <c r="N194">
        <f>'[1]Master Sheet'!N194</f>
        <v>0</v>
      </c>
      <c r="O194">
        <f>'[1]Master Sheet'!O194</f>
        <v>0</v>
      </c>
      <c r="P194">
        <f>'[1]Master Sheet'!P194</f>
        <v>0</v>
      </c>
      <c r="Q194">
        <f>'[1]Master Sheet'!Q194</f>
        <v>0</v>
      </c>
      <c r="R194">
        <f>'[1]Master Sheet'!R194</f>
        <v>0</v>
      </c>
      <c r="S194">
        <f>'[1]Master Sheet'!S194</f>
        <v>0</v>
      </c>
      <c r="T194">
        <f>'[1]Master Sheet'!T194</f>
        <v>0</v>
      </c>
      <c r="U194">
        <f>'[1]Master Sheet'!U194</f>
        <v>0</v>
      </c>
      <c r="V194">
        <f>'[1]Master Sheet'!V194</f>
        <v>0</v>
      </c>
      <c r="W194">
        <f>'[1]Master Sheet'!W194</f>
        <v>0</v>
      </c>
      <c r="X194">
        <f>'[1]Master Sheet'!X194</f>
        <v>0</v>
      </c>
      <c r="Y194">
        <f>'[1]Master Sheet'!Y194</f>
        <v>0</v>
      </c>
      <c r="Z194">
        <f>'[1]Master Sheet'!Z194</f>
        <v>0</v>
      </c>
      <c r="AA194">
        <f>'[1]Master Sheet'!AA194</f>
        <v>0</v>
      </c>
      <c r="AB194">
        <f>'[1]Master Sheet'!AB194</f>
        <v>0</v>
      </c>
      <c r="AC194">
        <f>'[1]Master Sheet'!AC194</f>
        <v>0</v>
      </c>
      <c r="AD194">
        <f>'[1]Master Sheet'!AD194</f>
        <v>0</v>
      </c>
      <c r="AE194">
        <f>'[1]Master Sheet'!AE194</f>
        <v>0</v>
      </c>
      <c r="AF194">
        <f>'[1]Master Sheet'!AF194</f>
        <v>0</v>
      </c>
      <c r="AG194">
        <f>'[1]Master Sheet'!AG194</f>
        <v>0</v>
      </c>
      <c r="AH194">
        <f>'[1]Master Sheet'!AH194</f>
        <v>0</v>
      </c>
      <c r="AI194">
        <f>'[1]Master Sheet'!AI194</f>
        <v>0</v>
      </c>
      <c r="AJ194">
        <f>'[1]Master Sheet'!AJ194</f>
        <v>0</v>
      </c>
      <c r="AK194" t="str">
        <f>'[1]Master Sheet'!AK194</f>
        <v/>
      </c>
      <c r="AL194" t="str">
        <f>'[1]Master Sheet'!AL194</f>
        <v/>
      </c>
      <c r="AM194">
        <f>'[1]Master Sheet'!AM194</f>
        <v>0</v>
      </c>
      <c r="AN194">
        <f>'[1]Master Sheet'!AN194</f>
        <v>0</v>
      </c>
      <c r="AO194">
        <f>'[1]Master Sheet'!AO194</f>
        <v>0</v>
      </c>
      <c r="AP194">
        <f>'[1]Master Sheet'!AP194</f>
        <v>0</v>
      </c>
      <c r="AQ194">
        <f>'[1]Master Sheet'!AQ194</f>
        <v>0</v>
      </c>
      <c r="AR194">
        <f>'[1]Master Sheet'!AR194</f>
        <v>1.3099532346063913</v>
      </c>
      <c r="AS194">
        <f>'[1]Master Sheet'!AS194</f>
        <v>0</v>
      </c>
      <c r="AT194">
        <f>'[1]Master Sheet'!AT194</f>
        <v>0</v>
      </c>
      <c r="AU194">
        <f>'[1]Master Sheet'!AU194</f>
        <v>0</v>
      </c>
      <c r="AV194">
        <f>'[1]Master Sheet'!AV194</f>
        <v>0</v>
      </c>
      <c r="AW194">
        <f>'[1]Master Sheet'!AW194</f>
        <v>12.97</v>
      </c>
      <c r="AX194">
        <f>'[1]Master Sheet'!AX194</f>
        <v>12.83</v>
      </c>
      <c r="AY194">
        <f>'[1]Master Sheet'!AY194</f>
        <v>12.83</v>
      </c>
      <c r="AZ194">
        <f>'[1]Master Sheet'!AZ194</f>
        <v>0</v>
      </c>
      <c r="BA194">
        <f>'[1]Master Sheet'!BA194</f>
        <v>1.1830000000000001</v>
      </c>
      <c r="BB194">
        <f>'[1]Master Sheet'!BB194</f>
        <v>2.4279999999999999</v>
      </c>
      <c r="BC194">
        <f>'[1]Master Sheet'!BC194</f>
        <v>8.641</v>
      </c>
      <c r="BD194">
        <f>'[1]Master Sheet'!BD194</f>
        <v>3.1599532346063914</v>
      </c>
      <c r="BE194">
        <f>'[1]Master Sheet'!BE194</f>
        <v>0</v>
      </c>
      <c r="BF194">
        <f>'[1]Master Sheet'!BF194</f>
        <v>2.5</v>
      </c>
      <c r="BG194">
        <f>'[1]Master Sheet'!BG194</f>
        <v>5.8</v>
      </c>
      <c r="BH194" s="1">
        <v>44752</v>
      </c>
    </row>
    <row r="195" spans="1:60" x14ac:dyDescent="0.25">
      <c r="A195" s="1">
        <v>44753</v>
      </c>
      <c r="B195" t="s">
        <v>65</v>
      </c>
      <c r="D195">
        <f>'[1]Master Sheet'!D195</f>
        <v>6.57</v>
      </c>
      <c r="E195">
        <f>'[1]Master Sheet'!E195</f>
        <v>5.09</v>
      </c>
      <c r="F195">
        <f>'[1]Master Sheet'!F195</f>
        <v>5.14</v>
      </c>
      <c r="G195">
        <f>'[1]Master Sheet'!G195</f>
        <v>5.19</v>
      </c>
      <c r="H195">
        <f>'[1]Master Sheet'!H195</f>
        <v>5.29</v>
      </c>
      <c r="I195">
        <f>'[1]Master Sheet'!I195</f>
        <v>7.04</v>
      </c>
      <c r="J195">
        <f>'[1]Master Sheet'!J195</f>
        <v>6.95</v>
      </c>
      <c r="K195">
        <f>'[1]Master Sheet'!K195</f>
        <v>1.54</v>
      </c>
      <c r="L195">
        <f>'[1]Master Sheet'!L195</f>
        <v>1.76</v>
      </c>
      <c r="M195">
        <f>'[1]Master Sheet'!M195</f>
        <v>1.94</v>
      </c>
      <c r="N195">
        <f>'[1]Master Sheet'!N195</f>
        <v>1.88</v>
      </c>
      <c r="O195">
        <f>'[1]Master Sheet'!O195</f>
        <v>34</v>
      </c>
      <c r="P195">
        <f>'[1]Master Sheet'!P195</f>
        <v>26</v>
      </c>
      <c r="Q195">
        <f>'[1]Master Sheet'!Q195</f>
        <v>6</v>
      </c>
      <c r="R195">
        <f>'[1]Master Sheet'!R195</f>
        <v>0</v>
      </c>
      <c r="S195" t="str">
        <f>'[1]Master Sheet'!S195</f>
        <v>O</v>
      </c>
      <c r="T195" t="str">
        <f>'[1]Master Sheet'!T195</f>
        <v>O</v>
      </c>
      <c r="U195">
        <f>'[1]Master Sheet'!U195</f>
        <v>0.52100000000000002</v>
      </c>
      <c r="V195">
        <f>'[1]Master Sheet'!V195</f>
        <v>0.48699999999999999</v>
      </c>
      <c r="W195">
        <f>'[1]Master Sheet'!W195</f>
        <v>0.42899999999999999</v>
      </c>
      <c r="X195">
        <f>'[1]Master Sheet'!X195</f>
        <v>0.107</v>
      </c>
      <c r="Y195">
        <f>'[1]Master Sheet'!Y195</f>
        <v>0.124</v>
      </c>
      <c r="Z195">
        <f>'[1]Master Sheet'!Z195</f>
        <v>0.113</v>
      </c>
      <c r="AA195">
        <f>'[1]Master Sheet'!AA195</f>
        <v>5.9</v>
      </c>
      <c r="AB195">
        <f>'[1]Master Sheet'!AB195</f>
        <v>16.399999999999999</v>
      </c>
      <c r="AC195">
        <f>'[1]Master Sheet'!AC195</f>
        <v>14.8</v>
      </c>
      <c r="AD195">
        <f>'[1]Master Sheet'!AD195</f>
        <v>14.7</v>
      </c>
      <c r="AE195">
        <f>'[1]Master Sheet'!AE195</f>
        <v>23.1</v>
      </c>
      <c r="AF195">
        <f>'[1]Master Sheet'!AF195</f>
        <v>11.4</v>
      </c>
      <c r="AG195">
        <f>'[1]Master Sheet'!AG195</f>
        <v>31.9</v>
      </c>
      <c r="AH195">
        <f>'[1]Master Sheet'!AH195</f>
        <v>28.7</v>
      </c>
      <c r="AI195">
        <f>'[1]Master Sheet'!AI195</f>
        <v>28.4</v>
      </c>
      <c r="AJ195">
        <f>'[1]Master Sheet'!AJ195</f>
        <v>42.6</v>
      </c>
      <c r="AK195">
        <f>'[1]Master Sheet'!AK195</f>
        <v>3.11</v>
      </c>
      <c r="AL195">
        <f>'[1]Master Sheet'!AL195</f>
        <v>3.23</v>
      </c>
      <c r="AM195">
        <f>'[1]Master Sheet'!AM195</f>
        <v>3</v>
      </c>
      <c r="AN195">
        <f>'[1]Master Sheet'!AN195</f>
        <v>6.1</v>
      </c>
      <c r="AO195">
        <f>'[1]Master Sheet'!AO195</f>
        <v>5.6000000000000001E-2</v>
      </c>
      <c r="AP195">
        <f>'[1]Master Sheet'!AP195</f>
        <v>19.3</v>
      </c>
      <c r="AQ195">
        <f>'[1]Master Sheet'!AQ195</f>
        <v>17.5</v>
      </c>
      <c r="AR195">
        <f>'[1]Master Sheet'!AR195</f>
        <v>1.5032239467849224</v>
      </c>
      <c r="AS195">
        <f>'[1]Master Sheet'!AS195</f>
        <v>67</v>
      </c>
      <c r="AT195">
        <f>'[1]Master Sheet'!AT195</f>
        <v>93.6</v>
      </c>
      <c r="AU195">
        <f>'[1]Master Sheet'!AU195</f>
        <v>0.1784</v>
      </c>
      <c r="AV195">
        <f>'[1]Master Sheet'!AV195</f>
        <v>2.8899999999999999E-2</v>
      </c>
      <c r="AW195">
        <f>'[1]Master Sheet'!AW195</f>
        <v>14.48</v>
      </c>
      <c r="AX195">
        <f>'[1]Master Sheet'!AX195</f>
        <v>13.53</v>
      </c>
      <c r="AY195">
        <f>'[1]Master Sheet'!AY195</f>
        <v>14.53</v>
      </c>
      <c r="AZ195">
        <f>'[1]Master Sheet'!AZ195</f>
        <v>1</v>
      </c>
      <c r="BA195">
        <f>'[1]Master Sheet'!BA195</f>
        <v>1.337</v>
      </c>
      <c r="BB195">
        <f>'[1]Master Sheet'!BB195</f>
        <v>2.036</v>
      </c>
      <c r="BC195">
        <f>'[1]Master Sheet'!BC195</f>
        <v>9.8680000000000003</v>
      </c>
      <c r="BD195">
        <f>'[1]Master Sheet'!BD195</f>
        <v>3.3632239467849225</v>
      </c>
      <c r="BE195">
        <f>'[1]Master Sheet'!BE195</f>
        <v>27.42</v>
      </c>
      <c r="BF195">
        <f>'[1]Master Sheet'!BF195</f>
        <v>2.5</v>
      </c>
      <c r="BG195">
        <f>'[1]Master Sheet'!BG195</f>
        <v>5.8</v>
      </c>
      <c r="BH195" s="1">
        <v>44753</v>
      </c>
    </row>
    <row r="196" spans="1:60" x14ac:dyDescent="0.25">
      <c r="A196" s="1">
        <v>44754</v>
      </c>
      <c r="B196" t="s">
        <v>65</v>
      </c>
      <c r="D196">
        <f>'[1]Master Sheet'!D196</f>
        <v>6.38</v>
      </c>
      <c r="E196">
        <f>'[1]Master Sheet'!E196</f>
        <v>5.18</v>
      </c>
      <c r="F196">
        <f>'[1]Master Sheet'!F196</f>
        <v>5.21</v>
      </c>
      <c r="G196">
        <f>'[1]Master Sheet'!G196</f>
        <v>5.31</v>
      </c>
      <c r="H196">
        <f>'[1]Master Sheet'!H196</f>
        <v>5.56</v>
      </c>
      <c r="I196">
        <f>'[1]Master Sheet'!I196</f>
        <v>8.19</v>
      </c>
      <c r="J196">
        <f>'[1]Master Sheet'!J196</f>
        <v>6.85</v>
      </c>
      <c r="K196">
        <f>'[1]Master Sheet'!K196</f>
        <v>1.63</v>
      </c>
      <c r="L196">
        <f>'[1]Master Sheet'!L196</f>
        <v>1.82</v>
      </c>
      <c r="M196">
        <f>'[1]Master Sheet'!M196</f>
        <v>1.84</v>
      </c>
      <c r="N196">
        <f>'[1]Master Sheet'!N196</f>
        <v>1.8</v>
      </c>
      <c r="O196">
        <f>'[1]Master Sheet'!O196</f>
        <v>33</v>
      </c>
      <c r="P196">
        <f>'[1]Master Sheet'!P196</f>
        <v>24</v>
      </c>
      <c r="Q196">
        <f>'[1]Master Sheet'!Q196</f>
        <v>7</v>
      </c>
      <c r="R196">
        <f>'[1]Master Sheet'!R196</f>
        <v>0</v>
      </c>
      <c r="S196">
        <f>'[1]Master Sheet'!S196</f>
        <v>0</v>
      </c>
      <c r="T196">
        <f>'[1]Master Sheet'!T196</f>
        <v>0</v>
      </c>
      <c r="U196">
        <f>'[1]Master Sheet'!U196</f>
        <v>0.51400000000000001</v>
      </c>
      <c r="V196">
        <f>'[1]Master Sheet'!V196</f>
        <v>0.47099999999999997</v>
      </c>
      <c r="W196">
        <f>'[1]Master Sheet'!W196</f>
        <v>0.39600000000000002</v>
      </c>
      <c r="X196">
        <f>'[1]Master Sheet'!X196</f>
        <v>0.15</v>
      </c>
      <c r="Y196">
        <f>'[1]Master Sheet'!Y196</f>
        <v>0.219</v>
      </c>
      <c r="Z196">
        <f>'[1]Master Sheet'!Z196</f>
        <v>0.11600000000000001</v>
      </c>
      <c r="AA196">
        <f>'[1]Master Sheet'!AA196</f>
        <v>6</v>
      </c>
      <c r="AB196">
        <f>'[1]Master Sheet'!AB196</f>
        <v>14.9</v>
      </c>
      <c r="AC196">
        <f>'[1]Master Sheet'!AC196</f>
        <v>15.3</v>
      </c>
      <c r="AD196">
        <f>'[1]Master Sheet'!AD196</f>
        <v>15.1</v>
      </c>
      <c r="AE196">
        <f>'[1]Master Sheet'!AE196</f>
        <v>23.2</v>
      </c>
      <c r="AF196">
        <f>'[1]Master Sheet'!AF196</f>
        <v>11.1</v>
      </c>
      <c r="AG196">
        <f>'[1]Master Sheet'!AG196</f>
        <v>28.4</v>
      </c>
      <c r="AH196">
        <f>'[1]Master Sheet'!AH196</f>
        <v>27.8</v>
      </c>
      <c r="AI196">
        <f>'[1]Master Sheet'!AI196</f>
        <v>28.2</v>
      </c>
      <c r="AJ196">
        <f>'[1]Master Sheet'!AJ196</f>
        <v>41.6</v>
      </c>
      <c r="AK196">
        <f>'[1]Master Sheet'!AK196</f>
        <v>3.05</v>
      </c>
      <c r="AL196">
        <f>'[1]Master Sheet'!AL196</f>
        <v>3.21</v>
      </c>
      <c r="AM196">
        <f>'[1]Master Sheet'!AM196</f>
        <v>2.8</v>
      </c>
      <c r="AN196">
        <f>'[1]Master Sheet'!AN196</f>
        <v>5.9</v>
      </c>
      <c r="AO196">
        <f>'[1]Master Sheet'!AO196</f>
        <v>0.20899999999999999</v>
      </c>
      <c r="AP196">
        <f>'[1]Master Sheet'!AP196</f>
        <v>17.8</v>
      </c>
      <c r="AQ196">
        <f>'[1]Master Sheet'!AQ196</f>
        <v>16.899999999999999</v>
      </c>
      <c r="AR196">
        <f>'[1]Master Sheet'!AR196</f>
        <v>1.5268291008922443</v>
      </c>
      <c r="AS196">
        <f>'[1]Master Sheet'!AS196</f>
        <v>67</v>
      </c>
      <c r="AT196">
        <f>'[1]Master Sheet'!AT196</f>
        <v>92.5</v>
      </c>
      <c r="AU196">
        <f>'[1]Master Sheet'!AU196</f>
        <v>0.1736</v>
      </c>
      <c r="AV196">
        <f>'[1]Master Sheet'!AV196</f>
        <v>3.3500000000000002E-2</v>
      </c>
      <c r="AW196">
        <f>'[1]Master Sheet'!AW196</f>
        <v>15.56</v>
      </c>
      <c r="AX196">
        <f>'[1]Master Sheet'!AX196</f>
        <v>14.57</v>
      </c>
      <c r="AY196">
        <f>'[1]Master Sheet'!AY196</f>
        <v>15.56</v>
      </c>
      <c r="AZ196">
        <f>'[1]Master Sheet'!AZ196</f>
        <v>0.99</v>
      </c>
      <c r="BA196">
        <f>'[1]Master Sheet'!BA196</f>
        <v>1.429</v>
      </c>
      <c r="BB196">
        <f>'[1]Master Sheet'!BB196</f>
        <v>1.861</v>
      </c>
      <c r="BC196">
        <f>'[1]Master Sheet'!BC196</f>
        <v>10.577999999999999</v>
      </c>
      <c r="BD196">
        <f>'[1]Master Sheet'!BD196</f>
        <v>3.3668291008922444</v>
      </c>
      <c r="BE196">
        <f>'[1]Master Sheet'!BE196</f>
        <v>26.61</v>
      </c>
      <c r="BF196">
        <f>'[1]Master Sheet'!BF196</f>
        <v>2.5</v>
      </c>
      <c r="BG196">
        <f>'[1]Master Sheet'!BG196</f>
        <v>5.8</v>
      </c>
      <c r="BH196" s="1">
        <v>44754</v>
      </c>
    </row>
    <row r="197" spans="1:60" x14ac:dyDescent="0.25">
      <c r="A197" s="1">
        <v>44755</v>
      </c>
      <c r="B197" t="s">
        <v>65</v>
      </c>
      <c r="D197">
        <f>'[1]Master Sheet'!D197</f>
        <v>6.78</v>
      </c>
      <c r="E197">
        <f>'[1]Master Sheet'!E197</f>
        <v>5.61</v>
      </c>
      <c r="F197">
        <f>'[1]Master Sheet'!F197</f>
        <v>5.29</v>
      </c>
      <c r="G197">
        <f>'[1]Master Sheet'!G197</f>
        <v>5.2</v>
      </c>
      <c r="H197">
        <f>'[1]Master Sheet'!H197</f>
        <v>5.08</v>
      </c>
      <c r="I197">
        <f>'[1]Master Sheet'!I197</f>
        <v>6.88</v>
      </c>
      <c r="J197">
        <f>'[1]Master Sheet'!J197</f>
        <v>7.63</v>
      </c>
      <c r="K197">
        <f>'[1]Master Sheet'!K197</f>
        <v>1.61</v>
      </c>
      <c r="L197">
        <f>'[1]Master Sheet'!L197</f>
        <v>1.71</v>
      </c>
      <c r="M197">
        <f>'[1]Master Sheet'!M197</f>
        <v>1.8</v>
      </c>
      <c r="N197">
        <f>'[1]Master Sheet'!N197</f>
        <v>1.7</v>
      </c>
      <c r="O197">
        <f>'[1]Master Sheet'!O197</f>
        <v>36</v>
      </c>
      <c r="P197">
        <f>'[1]Master Sheet'!P197</f>
        <v>28</v>
      </c>
      <c r="Q197">
        <f>'[1]Master Sheet'!Q197</f>
        <v>8</v>
      </c>
      <c r="R197">
        <f>'[1]Master Sheet'!R197</f>
        <v>0</v>
      </c>
      <c r="S197">
        <f>'[1]Master Sheet'!S197</f>
        <v>0</v>
      </c>
      <c r="T197">
        <f>'[1]Master Sheet'!T197</f>
        <v>0</v>
      </c>
      <c r="U197">
        <f>'[1]Master Sheet'!U197</f>
        <v>0.55700000000000005</v>
      </c>
      <c r="V197">
        <f>'[1]Master Sheet'!V197</f>
        <v>0.46700000000000003</v>
      </c>
      <c r="W197">
        <f>'[1]Master Sheet'!W197</f>
        <v>0.85699999999999998</v>
      </c>
      <c r="X197">
        <f>'[1]Master Sheet'!X197</f>
        <v>0.128</v>
      </c>
      <c r="Y197">
        <f>'[1]Master Sheet'!Y197</f>
        <v>0.191</v>
      </c>
      <c r="Z197">
        <f>'[1]Master Sheet'!Z197</f>
        <v>0.15</v>
      </c>
      <c r="AA197">
        <f>'[1]Master Sheet'!AA197</f>
        <v>6.2</v>
      </c>
      <c r="AB197">
        <f>'[1]Master Sheet'!AB197</f>
        <v>15.4</v>
      </c>
      <c r="AC197">
        <f>'[1]Master Sheet'!AC197</f>
        <v>14.7</v>
      </c>
      <c r="AD197">
        <f>'[1]Master Sheet'!AD197</f>
        <v>14.8</v>
      </c>
      <c r="AE197">
        <f>'[1]Master Sheet'!AE197</f>
        <v>22.2</v>
      </c>
      <c r="AF197">
        <f>'[1]Master Sheet'!AF197</f>
        <v>11.6</v>
      </c>
      <c r="AG197">
        <f>'[1]Master Sheet'!AG197</f>
        <v>30.1</v>
      </c>
      <c r="AH197">
        <f>'[1]Master Sheet'!AH197</f>
        <v>27.1</v>
      </c>
      <c r="AI197">
        <f>'[1]Master Sheet'!AI197</f>
        <v>28</v>
      </c>
      <c r="AJ197">
        <f>'[1]Master Sheet'!AJ197</f>
        <v>40.200000000000003</v>
      </c>
      <c r="AK197">
        <f>'[1]Master Sheet'!AK197</f>
        <v>3.0599999999999996</v>
      </c>
      <c r="AL197">
        <f>'[1]Master Sheet'!AL197</f>
        <v>3.26</v>
      </c>
      <c r="AM197">
        <f>'[1]Master Sheet'!AM197</f>
        <v>2.9</v>
      </c>
      <c r="AN197">
        <f>'[1]Master Sheet'!AN197</f>
        <v>5.8</v>
      </c>
      <c r="AO197">
        <f>'[1]Master Sheet'!AO197</f>
        <v>0.104</v>
      </c>
      <c r="AP197">
        <f>'[1]Master Sheet'!AP197</f>
        <v>18.5</v>
      </c>
      <c r="AQ197">
        <f>'[1]Master Sheet'!AQ197</f>
        <v>17.3</v>
      </c>
      <c r="AR197">
        <f>'[1]Master Sheet'!AR197</f>
        <v>1.5333183367416499</v>
      </c>
      <c r="AS197">
        <f>'[1]Master Sheet'!AS197</f>
        <v>68.5</v>
      </c>
      <c r="AT197">
        <f>'[1]Master Sheet'!AT197</f>
        <v>90.5</v>
      </c>
      <c r="AU197">
        <f>'[1]Master Sheet'!AU197</f>
        <v>0.16420000000000001</v>
      </c>
      <c r="AV197">
        <f>'[1]Master Sheet'!AV197</f>
        <v>4.3400000000000001E-2</v>
      </c>
      <c r="AW197">
        <f>'[1]Master Sheet'!AW197</f>
        <v>15.63</v>
      </c>
      <c r="AX197">
        <f>'[1]Master Sheet'!AX197</f>
        <v>14.67</v>
      </c>
      <c r="AY197">
        <f>'[1]Master Sheet'!AY197</f>
        <v>15.63</v>
      </c>
      <c r="AZ197">
        <f>'[1]Master Sheet'!AZ197</f>
        <v>0.96</v>
      </c>
      <c r="BA197">
        <f>'[1]Master Sheet'!BA197</f>
        <v>1.484</v>
      </c>
      <c r="BB197">
        <f>'[1]Master Sheet'!BB197</f>
        <v>2.214</v>
      </c>
      <c r="BC197">
        <f>'[1]Master Sheet'!BC197</f>
        <v>11.37</v>
      </c>
      <c r="BD197">
        <f>'[1]Master Sheet'!BD197</f>
        <v>3.2733183367416498</v>
      </c>
      <c r="BE197">
        <f>'[1]Master Sheet'!BE197</f>
        <v>26.03</v>
      </c>
      <c r="BF197">
        <f>'[1]Master Sheet'!BF197</f>
        <v>2.5</v>
      </c>
      <c r="BG197">
        <f>'[1]Master Sheet'!BG197</f>
        <v>5.6</v>
      </c>
      <c r="BH197" s="1">
        <v>44755</v>
      </c>
    </row>
    <row r="198" spans="1:60" x14ac:dyDescent="0.25">
      <c r="A198" s="1">
        <v>44756</v>
      </c>
      <c r="B198" t="s">
        <v>65</v>
      </c>
      <c r="D198">
        <f>'[1]Master Sheet'!D198</f>
        <v>6.72</v>
      </c>
      <c r="E198">
        <f>'[1]Master Sheet'!E198</f>
        <v>5.17</v>
      </c>
      <c r="F198">
        <f>'[1]Master Sheet'!F198</f>
        <v>5.25</v>
      </c>
      <c r="G198">
        <f>'[1]Master Sheet'!G198</f>
        <v>4.99</v>
      </c>
      <c r="H198">
        <f>'[1]Master Sheet'!H198</f>
        <v>5</v>
      </c>
      <c r="I198">
        <f>'[1]Master Sheet'!I198</f>
        <v>7.19</v>
      </c>
      <c r="J198">
        <f>'[1]Master Sheet'!J198</f>
        <v>7.37</v>
      </c>
      <c r="K198">
        <f>'[1]Master Sheet'!K198</f>
        <v>1.64</v>
      </c>
      <c r="L198">
        <f>'[1]Master Sheet'!L198</f>
        <v>1.78</v>
      </c>
      <c r="M198">
        <f>'[1]Master Sheet'!M198</f>
        <v>1.93</v>
      </c>
      <c r="N198">
        <f>'[1]Master Sheet'!N198</f>
        <v>1.79</v>
      </c>
      <c r="O198">
        <f>'[1]Master Sheet'!O198</f>
        <v>36</v>
      </c>
      <c r="P198">
        <f>'[1]Master Sheet'!P198</f>
        <v>27</v>
      </c>
      <c r="Q198">
        <f>'[1]Master Sheet'!Q198</f>
        <v>14</v>
      </c>
      <c r="R198">
        <f>'[1]Master Sheet'!R198</f>
        <v>1</v>
      </c>
      <c r="S198">
        <f>'[1]Master Sheet'!S198</f>
        <v>0</v>
      </c>
      <c r="T198">
        <f>'[1]Master Sheet'!T198</f>
        <v>0</v>
      </c>
      <c r="U198">
        <f>'[1]Master Sheet'!U198</f>
        <v>0.73899999999999999</v>
      </c>
      <c r="V198">
        <f>'[1]Master Sheet'!V198</f>
        <v>0.56799999999999995</v>
      </c>
      <c r="W198">
        <f>'[1]Master Sheet'!W198</f>
        <v>0.83299999999999996</v>
      </c>
      <c r="X198">
        <f>'[1]Master Sheet'!X198</f>
        <v>0.13900000000000001</v>
      </c>
      <c r="Y198">
        <f>'[1]Master Sheet'!Y198</f>
        <v>0.159</v>
      </c>
      <c r="Z198">
        <f>'[1]Master Sheet'!Z198</f>
        <v>0.114</v>
      </c>
      <c r="AA198">
        <f>'[1]Master Sheet'!AA198</f>
        <v>6.1</v>
      </c>
      <c r="AB198">
        <f>'[1]Master Sheet'!AB198</f>
        <v>15</v>
      </c>
      <c r="AC198">
        <f>'[1]Master Sheet'!AC198</f>
        <v>14.7</v>
      </c>
      <c r="AD198">
        <f>'[1]Master Sheet'!AD198</f>
        <v>14.6</v>
      </c>
      <c r="AE198">
        <f>'[1]Master Sheet'!AE198</f>
        <v>22.9</v>
      </c>
      <c r="AF198">
        <f>'[1]Master Sheet'!AF198</f>
        <v>11.6</v>
      </c>
      <c r="AG198">
        <f>'[1]Master Sheet'!AG198</f>
        <v>28.6</v>
      </c>
      <c r="AH198">
        <f>'[1]Master Sheet'!AH198</f>
        <v>27.2</v>
      </c>
      <c r="AI198">
        <f>'[1]Master Sheet'!AI198</f>
        <v>27.7</v>
      </c>
      <c r="AJ198">
        <f>'[1]Master Sheet'!AJ198</f>
        <v>41.2</v>
      </c>
      <c r="AK198">
        <f>'[1]Master Sheet'!AK198</f>
        <v>3.09</v>
      </c>
      <c r="AL198">
        <f>'[1]Master Sheet'!AL198</f>
        <v>3.2</v>
      </c>
      <c r="AM198">
        <f>'[1]Master Sheet'!AM198</f>
        <v>2.9</v>
      </c>
      <c r="AN198">
        <f>'[1]Master Sheet'!AN198</f>
        <v>5.9</v>
      </c>
      <c r="AO198">
        <f>'[1]Master Sheet'!AO198</f>
        <v>0.11600000000000001</v>
      </c>
      <c r="AP198">
        <f>'[1]Master Sheet'!AP198</f>
        <v>18.399999999999999</v>
      </c>
      <c r="AQ198">
        <f>'[1]Master Sheet'!AQ198</f>
        <v>17</v>
      </c>
      <c r="AR198" t="str">
        <f>'[1]Master Sheet'!AR198</f>
        <v/>
      </c>
      <c r="AS198">
        <f>'[1]Master Sheet'!AS198</f>
        <v>68.900000000000006</v>
      </c>
      <c r="AT198">
        <f>'[1]Master Sheet'!AT198</f>
        <v>89.7</v>
      </c>
      <c r="AU198">
        <f>'[1]Master Sheet'!AU198</f>
        <v>0.16389999999999999</v>
      </c>
      <c r="AV198">
        <f>'[1]Master Sheet'!AV198</f>
        <v>4.7199999999999999E-2</v>
      </c>
      <c r="AW198">
        <f>'[1]Master Sheet'!AW198</f>
        <v>0</v>
      </c>
      <c r="AX198">
        <f>'[1]Master Sheet'!AX198</f>
        <v>0</v>
      </c>
      <c r="AY198">
        <f>'[1]Master Sheet'!AY198</f>
        <v>0</v>
      </c>
      <c r="AZ198">
        <f>'[1]Master Sheet'!AZ198</f>
        <v>0</v>
      </c>
      <c r="BA198">
        <f>'[1]Master Sheet'!BA198</f>
        <v>0</v>
      </c>
      <c r="BB198">
        <f>'[1]Master Sheet'!BB198</f>
        <v>0</v>
      </c>
      <c r="BC198">
        <f>'[1]Master Sheet'!BC198</f>
        <v>0</v>
      </c>
      <c r="BD198" t="str">
        <f>'[1]Master Sheet'!BD198</f>
        <v/>
      </c>
      <c r="BE198">
        <f>'[1]Master Sheet'!BE198</f>
        <v>25.52</v>
      </c>
      <c r="BF198">
        <f>'[1]Master Sheet'!BF198</f>
        <v>2.4</v>
      </c>
      <c r="BG198">
        <f>'[1]Master Sheet'!BG198</f>
        <v>5.6</v>
      </c>
      <c r="BH198" s="1">
        <v>44756</v>
      </c>
    </row>
    <row r="199" spans="1:60" x14ac:dyDescent="0.25">
      <c r="A199" s="1">
        <v>44757</v>
      </c>
      <c r="B199" t="s">
        <v>65</v>
      </c>
      <c r="D199">
        <f>'[1]Master Sheet'!D199</f>
        <v>0</v>
      </c>
      <c r="E199">
        <f>'[1]Master Sheet'!E199</f>
        <v>0</v>
      </c>
      <c r="F199">
        <f>'[1]Master Sheet'!F199</f>
        <v>0</v>
      </c>
      <c r="G199">
        <f>'[1]Master Sheet'!G199</f>
        <v>0</v>
      </c>
      <c r="H199">
        <f>'[1]Master Sheet'!H199</f>
        <v>0</v>
      </c>
      <c r="I199">
        <f>'[1]Master Sheet'!I199</f>
        <v>0</v>
      </c>
      <c r="J199">
        <f>'[1]Master Sheet'!J199</f>
        <v>0</v>
      </c>
      <c r="K199">
        <f>'[1]Master Sheet'!K199</f>
        <v>0</v>
      </c>
      <c r="L199">
        <f>'[1]Master Sheet'!L199</f>
        <v>0</v>
      </c>
      <c r="M199">
        <f>'[1]Master Sheet'!M199</f>
        <v>0</v>
      </c>
      <c r="N199">
        <f>'[1]Master Sheet'!N199</f>
        <v>0</v>
      </c>
      <c r="O199">
        <f>'[1]Master Sheet'!O199</f>
        <v>0</v>
      </c>
      <c r="P199">
        <f>'[1]Master Sheet'!P199</f>
        <v>0</v>
      </c>
      <c r="Q199">
        <f>'[1]Master Sheet'!Q199</f>
        <v>0</v>
      </c>
      <c r="R199">
        <f>'[1]Master Sheet'!R199</f>
        <v>0</v>
      </c>
      <c r="S199">
        <f>'[1]Master Sheet'!S199</f>
        <v>0</v>
      </c>
      <c r="T199">
        <f>'[1]Master Sheet'!T199</f>
        <v>0</v>
      </c>
      <c r="U199">
        <f>'[1]Master Sheet'!U199</f>
        <v>0</v>
      </c>
      <c r="V199">
        <f>'[1]Master Sheet'!V199</f>
        <v>0</v>
      </c>
      <c r="W199">
        <f>'[1]Master Sheet'!W199</f>
        <v>0</v>
      </c>
      <c r="X199">
        <f>'[1]Master Sheet'!X199</f>
        <v>0</v>
      </c>
      <c r="Y199">
        <f>'[1]Master Sheet'!Y199</f>
        <v>0</v>
      </c>
      <c r="Z199">
        <f>'[1]Master Sheet'!Z199</f>
        <v>0</v>
      </c>
      <c r="AA199">
        <f>'[1]Master Sheet'!AA199</f>
        <v>0</v>
      </c>
      <c r="AB199">
        <f>'[1]Master Sheet'!AB199</f>
        <v>0</v>
      </c>
      <c r="AC199">
        <f>'[1]Master Sheet'!AC199</f>
        <v>0</v>
      </c>
      <c r="AD199">
        <f>'[1]Master Sheet'!AD199</f>
        <v>0</v>
      </c>
      <c r="AE199">
        <f>'[1]Master Sheet'!AE199</f>
        <v>0</v>
      </c>
      <c r="AF199">
        <f>'[1]Master Sheet'!AF199</f>
        <v>0</v>
      </c>
      <c r="AG199">
        <f>'[1]Master Sheet'!AG199</f>
        <v>0</v>
      </c>
      <c r="AH199">
        <f>'[1]Master Sheet'!AH199</f>
        <v>0</v>
      </c>
      <c r="AI199">
        <f>'[1]Master Sheet'!AI199</f>
        <v>0</v>
      </c>
      <c r="AJ199">
        <f>'[1]Master Sheet'!AJ199</f>
        <v>0</v>
      </c>
      <c r="AK199" t="str">
        <f>'[1]Master Sheet'!AK199</f>
        <v/>
      </c>
      <c r="AL199" t="str">
        <f>'[1]Master Sheet'!AL199</f>
        <v/>
      </c>
      <c r="AM199">
        <f>'[1]Master Sheet'!AM199</f>
        <v>0</v>
      </c>
      <c r="AN199">
        <f>'[1]Master Sheet'!AN199</f>
        <v>0</v>
      </c>
      <c r="AO199">
        <f>'[1]Master Sheet'!AO199</f>
        <v>0</v>
      </c>
      <c r="AP199">
        <f>'[1]Master Sheet'!AP199</f>
        <v>0</v>
      </c>
      <c r="AQ199">
        <f>'[1]Master Sheet'!AQ199</f>
        <v>0</v>
      </c>
      <c r="AR199" t="str">
        <f>'[1]Master Sheet'!AR199</f>
        <v/>
      </c>
      <c r="AS199">
        <f>'[1]Master Sheet'!AS199</f>
        <v>0</v>
      </c>
      <c r="AT199">
        <f>'[1]Master Sheet'!AT199</f>
        <v>0</v>
      </c>
      <c r="AU199">
        <f>'[1]Master Sheet'!AU199</f>
        <v>0</v>
      </c>
      <c r="AV199">
        <f>'[1]Master Sheet'!AV199</f>
        <v>0</v>
      </c>
      <c r="AW199">
        <f>'[1]Master Sheet'!AW199</f>
        <v>0</v>
      </c>
      <c r="AX199">
        <f>'[1]Master Sheet'!AX199</f>
        <v>0</v>
      </c>
      <c r="AY199">
        <f>'[1]Master Sheet'!AY199</f>
        <v>0</v>
      </c>
      <c r="AZ199">
        <f>'[1]Master Sheet'!AZ199</f>
        <v>0</v>
      </c>
      <c r="BA199">
        <f>'[1]Master Sheet'!BA199</f>
        <v>0</v>
      </c>
      <c r="BB199">
        <f>'[1]Master Sheet'!BB199</f>
        <v>0</v>
      </c>
      <c r="BC199">
        <f>'[1]Master Sheet'!BC199</f>
        <v>0</v>
      </c>
      <c r="BD199" t="str">
        <f>'[1]Master Sheet'!BD199</f>
        <v/>
      </c>
      <c r="BE199">
        <f>'[1]Master Sheet'!BE199</f>
        <v>0</v>
      </c>
      <c r="BF199">
        <f>'[1]Master Sheet'!BF199</f>
        <v>0</v>
      </c>
      <c r="BG199">
        <f>'[1]Master Sheet'!BG199</f>
        <v>0</v>
      </c>
      <c r="BH199" s="1">
        <v>44757</v>
      </c>
    </row>
    <row r="200" spans="1:60" x14ac:dyDescent="0.25">
      <c r="A200" s="1">
        <v>44758</v>
      </c>
      <c r="B200" t="s">
        <v>65</v>
      </c>
      <c r="D200">
        <f>'[1]Master Sheet'!D200</f>
        <v>0</v>
      </c>
      <c r="E200">
        <f>'[1]Master Sheet'!E200</f>
        <v>0</v>
      </c>
      <c r="F200">
        <f>'[1]Master Sheet'!F200</f>
        <v>0</v>
      </c>
      <c r="G200">
        <f>'[1]Master Sheet'!G200</f>
        <v>0</v>
      </c>
      <c r="H200">
        <f>'[1]Master Sheet'!H200</f>
        <v>0</v>
      </c>
      <c r="I200">
        <f>'[1]Master Sheet'!I200</f>
        <v>0</v>
      </c>
      <c r="J200">
        <f>'[1]Master Sheet'!J200</f>
        <v>0</v>
      </c>
      <c r="K200">
        <f>'[1]Master Sheet'!K200</f>
        <v>0</v>
      </c>
      <c r="L200">
        <f>'[1]Master Sheet'!L200</f>
        <v>0</v>
      </c>
      <c r="M200">
        <f>'[1]Master Sheet'!M200</f>
        <v>0</v>
      </c>
      <c r="N200">
        <f>'[1]Master Sheet'!N200</f>
        <v>0</v>
      </c>
      <c r="O200">
        <f>'[1]Master Sheet'!O200</f>
        <v>0</v>
      </c>
      <c r="P200">
        <f>'[1]Master Sheet'!P200</f>
        <v>0</v>
      </c>
      <c r="Q200">
        <f>'[1]Master Sheet'!Q200</f>
        <v>0</v>
      </c>
      <c r="R200">
        <f>'[1]Master Sheet'!R200</f>
        <v>0</v>
      </c>
      <c r="S200">
        <f>'[1]Master Sheet'!S200</f>
        <v>0</v>
      </c>
      <c r="T200">
        <f>'[1]Master Sheet'!T200</f>
        <v>0</v>
      </c>
      <c r="U200">
        <f>'[1]Master Sheet'!U200</f>
        <v>0</v>
      </c>
      <c r="V200">
        <f>'[1]Master Sheet'!V200</f>
        <v>0</v>
      </c>
      <c r="W200">
        <f>'[1]Master Sheet'!W200</f>
        <v>0</v>
      </c>
      <c r="X200">
        <f>'[1]Master Sheet'!X200</f>
        <v>0</v>
      </c>
      <c r="Y200">
        <f>'[1]Master Sheet'!Y200</f>
        <v>0</v>
      </c>
      <c r="Z200">
        <f>'[1]Master Sheet'!Z200</f>
        <v>0</v>
      </c>
      <c r="AA200">
        <f>'[1]Master Sheet'!AA200</f>
        <v>0</v>
      </c>
      <c r="AB200">
        <f>'[1]Master Sheet'!AB200</f>
        <v>0</v>
      </c>
      <c r="AC200">
        <f>'[1]Master Sheet'!AC200</f>
        <v>0</v>
      </c>
      <c r="AD200">
        <f>'[1]Master Sheet'!AD200</f>
        <v>0</v>
      </c>
      <c r="AE200">
        <f>'[1]Master Sheet'!AE200</f>
        <v>0</v>
      </c>
      <c r="AF200">
        <f>'[1]Master Sheet'!AF200</f>
        <v>0</v>
      </c>
      <c r="AG200">
        <f>'[1]Master Sheet'!AG200</f>
        <v>0</v>
      </c>
      <c r="AH200">
        <f>'[1]Master Sheet'!AH200</f>
        <v>0</v>
      </c>
      <c r="AI200">
        <f>'[1]Master Sheet'!AI200</f>
        <v>0</v>
      </c>
      <c r="AJ200">
        <f>'[1]Master Sheet'!AJ200</f>
        <v>0</v>
      </c>
      <c r="AK200" t="str">
        <f>'[1]Master Sheet'!AK200</f>
        <v/>
      </c>
      <c r="AL200" t="str">
        <f>'[1]Master Sheet'!AL200</f>
        <v/>
      </c>
      <c r="AM200">
        <f>'[1]Master Sheet'!AM200</f>
        <v>0</v>
      </c>
      <c r="AN200">
        <f>'[1]Master Sheet'!AN200</f>
        <v>0</v>
      </c>
      <c r="AO200">
        <f>'[1]Master Sheet'!AO200</f>
        <v>0</v>
      </c>
      <c r="AP200">
        <f>'[1]Master Sheet'!AP200</f>
        <v>0</v>
      </c>
      <c r="AQ200">
        <f>'[1]Master Sheet'!AQ200</f>
        <v>0</v>
      </c>
      <c r="AR200" t="str">
        <f>'[1]Master Sheet'!AR200</f>
        <v/>
      </c>
      <c r="AS200">
        <f>'[1]Master Sheet'!AS200</f>
        <v>0</v>
      </c>
      <c r="AT200">
        <f>'[1]Master Sheet'!AT200</f>
        <v>0</v>
      </c>
      <c r="AU200">
        <f>'[1]Master Sheet'!AU200</f>
        <v>0</v>
      </c>
      <c r="AV200">
        <f>'[1]Master Sheet'!AV200</f>
        <v>0</v>
      </c>
      <c r="AW200">
        <f>'[1]Master Sheet'!AW200</f>
        <v>0</v>
      </c>
      <c r="AX200">
        <f>'[1]Master Sheet'!AX200</f>
        <v>0</v>
      </c>
      <c r="AY200">
        <f>'[1]Master Sheet'!AY200</f>
        <v>0</v>
      </c>
      <c r="AZ200">
        <f>'[1]Master Sheet'!AZ200</f>
        <v>0</v>
      </c>
      <c r="BA200">
        <f>'[1]Master Sheet'!BA200</f>
        <v>0</v>
      </c>
      <c r="BB200">
        <f>'[1]Master Sheet'!BB200</f>
        <v>0</v>
      </c>
      <c r="BC200">
        <f>'[1]Master Sheet'!BC200</f>
        <v>0</v>
      </c>
      <c r="BD200" t="str">
        <f>'[1]Master Sheet'!BD200</f>
        <v/>
      </c>
      <c r="BE200">
        <f>'[1]Master Sheet'!BE200</f>
        <v>0</v>
      </c>
      <c r="BF200">
        <f>'[1]Master Sheet'!BF200</f>
        <v>0</v>
      </c>
      <c r="BG200">
        <f>'[1]Master Sheet'!BG200</f>
        <v>0</v>
      </c>
      <c r="BH200" s="1">
        <v>44758</v>
      </c>
    </row>
    <row r="201" spans="1:60" x14ac:dyDescent="0.25">
      <c r="A201" s="1">
        <v>44759</v>
      </c>
      <c r="B201" t="s">
        <v>65</v>
      </c>
      <c r="D201">
        <f>'[1]Master Sheet'!D201</f>
        <v>0</v>
      </c>
      <c r="E201">
        <f>'[1]Master Sheet'!E201</f>
        <v>0</v>
      </c>
      <c r="F201">
        <f>'[1]Master Sheet'!F201</f>
        <v>0</v>
      </c>
      <c r="G201">
        <f>'[1]Master Sheet'!G201</f>
        <v>0</v>
      </c>
      <c r="H201">
        <f>'[1]Master Sheet'!H201</f>
        <v>0</v>
      </c>
      <c r="I201">
        <f>'[1]Master Sheet'!I201</f>
        <v>0</v>
      </c>
      <c r="J201">
        <f>'[1]Master Sheet'!J201</f>
        <v>0</v>
      </c>
      <c r="K201">
        <f>'[1]Master Sheet'!K201</f>
        <v>0</v>
      </c>
      <c r="L201">
        <f>'[1]Master Sheet'!L201</f>
        <v>0</v>
      </c>
      <c r="M201">
        <f>'[1]Master Sheet'!M201</f>
        <v>0</v>
      </c>
      <c r="N201">
        <f>'[1]Master Sheet'!N201</f>
        <v>0</v>
      </c>
      <c r="O201">
        <f>'[1]Master Sheet'!O201</f>
        <v>0</v>
      </c>
      <c r="P201">
        <f>'[1]Master Sheet'!P201</f>
        <v>0</v>
      </c>
      <c r="Q201">
        <f>'[1]Master Sheet'!Q201</f>
        <v>0</v>
      </c>
      <c r="R201">
        <f>'[1]Master Sheet'!R201</f>
        <v>0</v>
      </c>
      <c r="S201">
        <f>'[1]Master Sheet'!S201</f>
        <v>0</v>
      </c>
      <c r="T201">
        <f>'[1]Master Sheet'!T201</f>
        <v>0</v>
      </c>
      <c r="U201">
        <f>'[1]Master Sheet'!U201</f>
        <v>0</v>
      </c>
      <c r="V201">
        <f>'[1]Master Sheet'!V201</f>
        <v>0</v>
      </c>
      <c r="W201">
        <f>'[1]Master Sheet'!W201</f>
        <v>0</v>
      </c>
      <c r="X201">
        <f>'[1]Master Sheet'!X201</f>
        <v>0</v>
      </c>
      <c r="Y201">
        <f>'[1]Master Sheet'!Y201</f>
        <v>0</v>
      </c>
      <c r="Z201">
        <f>'[1]Master Sheet'!Z201</f>
        <v>0</v>
      </c>
      <c r="AA201">
        <f>'[1]Master Sheet'!AA201</f>
        <v>0</v>
      </c>
      <c r="AB201">
        <f>'[1]Master Sheet'!AB201</f>
        <v>0</v>
      </c>
      <c r="AC201">
        <f>'[1]Master Sheet'!AC201</f>
        <v>0</v>
      </c>
      <c r="AD201">
        <f>'[1]Master Sheet'!AD201</f>
        <v>0</v>
      </c>
      <c r="AE201">
        <f>'[1]Master Sheet'!AE201</f>
        <v>0</v>
      </c>
      <c r="AF201">
        <f>'[1]Master Sheet'!AF201</f>
        <v>0</v>
      </c>
      <c r="AG201">
        <f>'[1]Master Sheet'!AG201</f>
        <v>0</v>
      </c>
      <c r="AH201">
        <f>'[1]Master Sheet'!AH201</f>
        <v>0</v>
      </c>
      <c r="AI201">
        <f>'[1]Master Sheet'!AI201</f>
        <v>0</v>
      </c>
      <c r="AJ201">
        <f>'[1]Master Sheet'!AJ201</f>
        <v>0</v>
      </c>
      <c r="AK201" t="str">
        <f>'[1]Master Sheet'!AK201</f>
        <v/>
      </c>
      <c r="AL201" t="str">
        <f>'[1]Master Sheet'!AL201</f>
        <v/>
      </c>
      <c r="AM201">
        <f>'[1]Master Sheet'!AM201</f>
        <v>0</v>
      </c>
      <c r="AN201">
        <f>'[1]Master Sheet'!AN201</f>
        <v>0</v>
      </c>
      <c r="AO201">
        <f>'[1]Master Sheet'!AO201</f>
        <v>0</v>
      </c>
      <c r="AP201">
        <f>'[1]Master Sheet'!AP201</f>
        <v>0</v>
      </c>
      <c r="AQ201">
        <f>'[1]Master Sheet'!AQ201</f>
        <v>0</v>
      </c>
      <c r="AR201" t="str">
        <f>'[1]Master Sheet'!AR201</f>
        <v/>
      </c>
      <c r="AS201">
        <f>'[1]Master Sheet'!AS201</f>
        <v>0</v>
      </c>
      <c r="AT201">
        <f>'[1]Master Sheet'!AT201</f>
        <v>0</v>
      </c>
      <c r="AU201">
        <f>'[1]Master Sheet'!AU201</f>
        <v>0</v>
      </c>
      <c r="AV201">
        <f>'[1]Master Sheet'!AV201</f>
        <v>0</v>
      </c>
      <c r="AW201">
        <f>'[1]Master Sheet'!AW201</f>
        <v>0</v>
      </c>
      <c r="AX201">
        <f>'[1]Master Sheet'!AX201</f>
        <v>0</v>
      </c>
      <c r="AY201">
        <f>'[1]Master Sheet'!AY201</f>
        <v>0</v>
      </c>
      <c r="AZ201">
        <f>'[1]Master Sheet'!AZ201</f>
        <v>0</v>
      </c>
      <c r="BA201">
        <f>'[1]Master Sheet'!BA201</f>
        <v>0</v>
      </c>
      <c r="BB201">
        <f>'[1]Master Sheet'!BB201</f>
        <v>0</v>
      </c>
      <c r="BC201">
        <f>'[1]Master Sheet'!BC201</f>
        <v>0</v>
      </c>
      <c r="BD201" t="str">
        <f>'[1]Master Sheet'!BD201</f>
        <v/>
      </c>
      <c r="BE201">
        <f>'[1]Master Sheet'!BE201</f>
        <v>0</v>
      </c>
      <c r="BF201">
        <f>'[1]Master Sheet'!BF201</f>
        <v>0</v>
      </c>
      <c r="BG201">
        <f>'[1]Master Sheet'!BG201</f>
        <v>0</v>
      </c>
      <c r="BH201" s="1">
        <v>44759</v>
      </c>
    </row>
    <row r="202" spans="1:60" x14ac:dyDescent="0.25">
      <c r="A202" s="1">
        <v>44760</v>
      </c>
      <c r="B202" t="s">
        <v>65</v>
      </c>
      <c r="D202">
        <f>'[1]Master Sheet'!D202</f>
        <v>6.68</v>
      </c>
      <c r="E202">
        <f>'[1]Master Sheet'!E202</f>
        <v>5.39</v>
      </c>
      <c r="F202">
        <f>'[1]Master Sheet'!F202</f>
        <v>5.04</v>
      </c>
      <c r="G202">
        <f>'[1]Master Sheet'!G202</f>
        <v>5.0199999999999996</v>
      </c>
      <c r="H202">
        <f>'[1]Master Sheet'!H202</f>
        <v>5.12</v>
      </c>
      <c r="I202">
        <f>'[1]Master Sheet'!I202</f>
        <v>6.94</v>
      </c>
      <c r="J202">
        <f>'[1]Master Sheet'!J202</f>
        <v>7.41</v>
      </c>
      <c r="K202">
        <f>'[1]Master Sheet'!K202</f>
        <v>1.42</v>
      </c>
      <c r="L202">
        <f>'[1]Master Sheet'!L202</f>
        <v>1.61</v>
      </c>
      <c r="M202">
        <f>'[1]Master Sheet'!M202</f>
        <v>1.99</v>
      </c>
      <c r="N202">
        <f>'[1]Master Sheet'!N202</f>
        <v>1.93</v>
      </c>
      <c r="O202">
        <f>'[1]Master Sheet'!O202</f>
        <v>35</v>
      </c>
      <c r="P202">
        <f>'[1]Master Sheet'!P202</f>
        <v>26</v>
      </c>
      <c r="Q202">
        <f>'[1]Master Sheet'!Q202</f>
        <v>13</v>
      </c>
      <c r="R202">
        <f>'[1]Master Sheet'!R202</f>
        <v>0</v>
      </c>
      <c r="S202">
        <f>'[1]Master Sheet'!S202</f>
        <v>0</v>
      </c>
      <c r="T202">
        <f>'[1]Master Sheet'!T202</f>
        <v>0</v>
      </c>
      <c r="U202">
        <f>'[1]Master Sheet'!U202</f>
        <v>0.55800000000000005</v>
      </c>
      <c r="V202">
        <f>'[1]Master Sheet'!V202</f>
        <v>0.14499999999999999</v>
      </c>
      <c r="W202">
        <f>'[1]Master Sheet'!W202</f>
        <v>1.27</v>
      </c>
      <c r="X202">
        <f>'[1]Master Sheet'!X202</f>
        <v>0.14399999999999999</v>
      </c>
      <c r="Y202">
        <f>'[1]Master Sheet'!Y202</f>
        <v>0.193</v>
      </c>
      <c r="Z202">
        <f>'[1]Master Sheet'!Z202</f>
        <v>0.161</v>
      </c>
      <c r="AA202">
        <f>'[1]Master Sheet'!AA202</f>
        <v>6.3</v>
      </c>
      <c r="AB202">
        <f>'[1]Master Sheet'!AB202</f>
        <v>16</v>
      </c>
      <c r="AC202">
        <f>'[1]Master Sheet'!AC202</f>
        <v>15.6</v>
      </c>
      <c r="AD202">
        <f>'[1]Master Sheet'!AD202</f>
        <v>14.9</v>
      </c>
      <c r="AE202">
        <f>'[1]Master Sheet'!AE202</f>
        <v>21.4</v>
      </c>
      <c r="AF202">
        <f>'[1]Master Sheet'!AF202</f>
        <v>12.3</v>
      </c>
      <c r="AG202">
        <f>'[1]Master Sheet'!AG202</f>
        <v>31.4</v>
      </c>
      <c r="AH202">
        <f>'[1]Master Sheet'!AH202</f>
        <v>29.9</v>
      </c>
      <c r="AI202">
        <f>'[1]Master Sheet'!AI202</f>
        <v>29.4</v>
      </c>
      <c r="AJ202">
        <f>'[1]Master Sheet'!AJ202</f>
        <v>39.200000000000003</v>
      </c>
      <c r="AK202">
        <f>'[1]Master Sheet'!AK202</f>
        <v>2.9000000000000004</v>
      </c>
      <c r="AL202">
        <f>'[1]Master Sheet'!AL202</f>
        <v>3.13</v>
      </c>
      <c r="AM202">
        <f>'[1]Master Sheet'!AM202</f>
        <v>3</v>
      </c>
      <c r="AN202">
        <f>'[1]Master Sheet'!AN202</f>
        <v>5.9</v>
      </c>
      <c r="AO202">
        <f>'[1]Master Sheet'!AO202</f>
        <v>0.245</v>
      </c>
      <c r="AP202">
        <f>'[1]Master Sheet'!AP202</f>
        <v>20.100000000000001</v>
      </c>
      <c r="AQ202">
        <f>'[1]Master Sheet'!AQ202</f>
        <v>17.8</v>
      </c>
      <c r="AR202">
        <f>'[1]Master Sheet'!AR202</f>
        <v>1.2224538914323095</v>
      </c>
      <c r="AS202">
        <f>'[1]Master Sheet'!AS202</f>
        <v>86</v>
      </c>
      <c r="AT202">
        <f>'[1]Master Sheet'!AT202</f>
        <v>89.7</v>
      </c>
      <c r="AU202">
        <f>'[1]Master Sheet'!AU202</f>
        <v>6.54E-2</v>
      </c>
      <c r="AV202">
        <f>'[1]Master Sheet'!AV202</f>
        <v>4.7199999999999999E-2</v>
      </c>
      <c r="AW202">
        <f>'[1]Master Sheet'!AW202</f>
        <v>16.09</v>
      </c>
      <c r="AX202">
        <f>'[1]Master Sheet'!AX202</f>
        <v>15.29</v>
      </c>
      <c r="AY202">
        <f>'[1]Master Sheet'!AY202</f>
        <v>16.22</v>
      </c>
      <c r="AZ202">
        <f>'[1]Master Sheet'!AZ202</f>
        <v>0.93</v>
      </c>
      <c r="BA202">
        <f>'[1]Master Sheet'!BA202</f>
        <v>1.756</v>
      </c>
      <c r="BB202">
        <f>'[1]Master Sheet'!BB202</f>
        <v>2.6080000000000001</v>
      </c>
      <c r="BC202">
        <f>'[1]Master Sheet'!BC202</f>
        <v>10.66</v>
      </c>
      <c r="BD202">
        <f>'[1]Master Sheet'!BD202</f>
        <v>3.1824538914323095</v>
      </c>
      <c r="BE202">
        <f>'[1]Master Sheet'!BE202</f>
        <v>28.18</v>
      </c>
      <c r="BF202">
        <f>'[1]Master Sheet'!BF202</f>
        <v>2.4</v>
      </c>
      <c r="BG202">
        <f>'[1]Master Sheet'!BG202</f>
        <v>5.3</v>
      </c>
      <c r="BH202" s="1">
        <v>44760</v>
      </c>
    </row>
    <row r="203" spans="1:60" x14ac:dyDescent="0.25">
      <c r="A203" s="1">
        <v>44761</v>
      </c>
      <c r="B203" t="s">
        <v>65</v>
      </c>
      <c r="D203">
        <f>'[1]Master Sheet'!D203</f>
        <v>6.74</v>
      </c>
      <c r="E203">
        <f>'[1]Master Sheet'!E203</f>
        <v>4.99</v>
      </c>
      <c r="F203">
        <f>'[1]Master Sheet'!F203</f>
        <v>5.05</v>
      </c>
      <c r="G203">
        <f>'[1]Master Sheet'!G203</f>
        <v>4.7</v>
      </c>
      <c r="H203">
        <f>'[1]Master Sheet'!H203</f>
        <v>4.72</v>
      </c>
      <c r="I203">
        <f>'[1]Master Sheet'!I203</f>
        <v>6.38</v>
      </c>
      <c r="J203">
        <f>'[1]Master Sheet'!J203</f>
        <v>6.45</v>
      </c>
      <c r="K203">
        <f>'[1]Master Sheet'!K203</f>
        <v>1.59</v>
      </c>
      <c r="L203">
        <f>'[1]Master Sheet'!L203</f>
        <v>1.7</v>
      </c>
      <c r="M203">
        <f>'[1]Master Sheet'!M203</f>
        <v>2.06</v>
      </c>
      <c r="N203">
        <f>'[1]Master Sheet'!N203</f>
        <v>1.98</v>
      </c>
      <c r="O203">
        <f>'[1]Master Sheet'!O203</f>
        <v>37</v>
      </c>
      <c r="P203">
        <f>'[1]Master Sheet'!P203</f>
        <v>29</v>
      </c>
      <c r="Q203">
        <f>'[1]Master Sheet'!Q203</f>
        <v>16</v>
      </c>
      <c r="R203">
        <f>'[1]Master Sheet'!R203</f>
        <v>1</v>
      </c>
      <c r="S203">
        <f>'[1]Master Sheet'!S203</f>
        <v>0</v>
      </c>
      <c r="T203">
        <f>'[1]Master Sheet'!T203</f>
        <v>0</v>
      </c>
      <c r="U203">
        <f>'[1]Master Sheet'!U203</f>
        <v>0.58099999999999996</v>
      </c>
      <c r="V203">
        <f>'[1]Master Sheet'!V203</f>
        <v>0.44500000000000001</v>
      </c>
      <c r="W203">
        <f>'[1]Master Sheet'!W203</f>
        <v>0.91800000000000004</v>
      </c>
      <c r="X203">
        <f>'[1]Master Sheet'!X203</f>
        <v>0.14000000000000001</v>
      </c>
      <c r="Y203">
        <f>'[1]Master Sheet'!Y203</f>
        <v>0.33800000000000002</v>
      </c>
      <c r="Z203">
        <f>'[1]Master Sheet'!Z203</f>
        <v>0.33300000000000002</v>
      </c>
      <c r="AA203">
        <f>'[1]Master Sheet'!AA203</f>
        <v>6.2</v>
      </c>
      <c r="AB203">
        <f>'[1]Master Sheet'!AB203</f>
        <v>14.5</v>
      </c>
      <c r="AC203">
        <f>'[1]Master Sheet'!AC203</f>
        <v>14.7</v>
      </c>
      <c r="AD203">
        <f>'[1]Master Sheet'!AD203</f>
        <v>13.8</v>
      </c>
      <c r="AE203">
        <f>'[1]Master Sheet'!AE203</f>
        <v>16.8</v>
      </c>
      <c r="AF203">
        <f>'[1]Master Sheet'!AF203</f>
        <v>12.1</v>
      </c>
      <c r="AG203">
        <f>'[1]Master Sheet'!AG203</f>
        <v>28.7</v>
      </c>
      <c r="AH203">
        <f>'[1]Master Sheet'!AH203</f>
        <v>28.6</v>
      </c>
      <c r="AI203">
        <f>'[1]Master Sheet'!AI203</f>
        <v>27.4</v>
      </c>
      <c r="AJ203">
        <f>'[1]Master Sheet'!AJ203</f>
        <v>30.8</v>
      </c>
      <c r="AK203">
        <f>'[1]Master Sheet'!AK203</f>
        <v>2.94</v>
      </c>
      <c r="AL203">
        <f>'[1]Master Sheet'!AL203</f>
        <v>3.19</v>
      </c>
      <c r="AM203">
        <f>'[1]Master Sheet'!AM203</f>
        <v>2.9</v>
      </c>
      <c r="AN203">
        <f>'[1]Master Sheet'!AN203</f>
        <v>5.8</v>
      </c>
      <c r="AO203">
        <f>'[1]Master Sheet'!AO203</f>
        <v>8.2000000000000003E-2</v>
      </c>
      <c r="AP203">
        <f>'[1]Master Sheet'!AP203</f>
        <v>20.3</v>
      </c>
      <c r="AQ203">
        <f>'[1]Master Sheet'!AQ203</f>
        <v>17.899999999999999</v>
      </c>
      <c r="AR203">
        <f>'[1]Master Sheet'!AR203</f>
        <v>1.3522687373396352</v>
      </c>
      <c r="AS203">
        <f>'[1]Master Sheet'!AS203</f>
        <v>87.2</v>
      </c>
      <c r="AT203">
        <f>'[1]Master Sheet'!AT203</f>
        <v>89.9</v>
      </c>
      <c r="AU203">
        <f>'[1]Master Sheet'!AU203</f>
        <v>5.9400000000000001E-2</v>
      </c>
      <c r="AV203">
        <f>'[1]Master Sheet'!AV203</f>
        <v>4.5900000000000003E-2</v>
      </c>
      <c r="AW203">
        <f>'[1]Master Sheet'!AW203</f>
        <v>16.39</v>
      </c>
      <c r="AX203">
        <f>'[1]Master Sheet'!AX203</f>
        <v>14.81</v>
      </c>
      <c r="AY203">
        <f>'[1]Master Sheet'!AY203</f>
        <v>16.48</v>
      </c>
      <c r="AZ203">
        <f>'[1]Master Sheet'!AZ203</f>
        <v>1.67</v>
      </c>
      <c r="BA203">
        <f>'[1]Master Sheet'!BA203</f>
        <v>1.47</v>
      </c>
      <c r="BB203">
        <f>'[1]Master Sheet'!BB203</f>
        <v>2.57</v>
      </c>
      <c r="BC203">
        <f>'[1]Master Sheet'!BC203</f>
        <v>9.9320000000000004</v>
      </c>
      <c r="BD203">
        <f>'[1]Master Sheet'!BD203</f>
        <v>3.3122687373396351</v>
      </c>
      <c r="BE203">
        <f>'[1]Master Sheet'!BE203</f>
        <v>24.23</v>
      </c>
      <c r="BF203">
        <f>'[1]Master Sheet'!BF203</f>
        <v>2.4</v>
      </c>
      <c r="BG203">
        <f>'[1]Master Sheet'!BG203</f>
        <v>5.5</v>
      </c>
      <c r="BH203" s="1">
        <v>44761</v>
      </c>
    </row>
    <row r="204" spans="1:60" x14ac:dyDescent="0.25">
      <c r="A204" s="1">
        <v>44762</v>
      </c>
      <c r="B204" t="s">
        <v>65</v>
      </c>
      <c r="D204">
        <f>'[1]Master Sheet'!D204</f>
        <v>6.32</v>
      </c>
      <c r="E204">
        <f>'[1]Master Sheet'!E204</f>
        <v>5.0599999999999996</v>
      </c>
      <c r="F204">
        <f>'[1]Master Sheet'!F204</f>
        <v>5.13</v>
      </c>
      <c r="G204">
        <f>'[1]Master Sheet'!G204</f>
        <v>5.04</v>
      </c>
      <c r="H204">
        <f>'[1]Master Sheet'!H204</f>
        <v>5.09</v>
      </c>
      <c r="I204">
        <f>'[1]Master Sheet'!I204</f>
        <v>7.84</v>
      </c>
      <c r="J204">
        <f>'[1]Master Sheet'!J204</f>
        <v>7.68</v>
      </c>
      <c r="K204">
        <f>'[1]Master Sheet'!K204</f>
        <v>1.44</v>
      </c>
      <c r="L204">
        <f>'[1]Master Sheet'!L204</f>
        <v>1.55</v>
      </c>
      <c r="M204">
        <f>'[1]Master Sheet'!M204</f>
        <v>1.88</v>
      </c>
      <c r="N204">
        <f>'[1]Master Sheet'!N204</f>
        <v>1.85</v>
      </c>
      <c r="O204">
        <f>'[1]Master Sheet'!O204</f>
        <v>35</v>
      </c>
      <c r="P204">
        <f>'[1]Master Sheet'!P204</f>
        <v>26</v>
      </c>
      <c r="Q204">
        <f>'[1]Master Sheet'!Q204</f>
        <v>8</v>
      </c>
      <c r="R204">
        <f>'[1]Master Sheet'!R204</f>
        <v>0</v>
      </c>
      <c r="S204">
        <f>'[1]Master Sheet'!S204</f>
        <v>0</v>
      </c>
      <c r="T204">
        <f>'[1]Master Sheet'!T204</f>
        <v>0</v>
      </c>
      <c r="U204">
        <f>'[1]Master Sheet'!U204</f>
        <v>0.53600000000000003</v>
      </c>
      <c r="V204">
        <f>'[1]Master Sheet'!V204</f>
        <v>0.46600000000000003</v>
      </c>
      <c r="W204">
        <f>'[1]Master Sheet'!W204</f>
        <v>0.55000000000000004</v>
      </c>
      <c r="X204">
        <f>'[1]Master Sheet'!X204</f>
        <v>0.19800000000000001</v>
      </c>
      <c r="Y204">
        <f>'[1]Master Sheet'!Y204</f>
        <v>0.22500000000000001</v>
      </c>
      <c r="Z204">
        <f>'[1]Master Sheet'!Z204</f>
        <v>0.121</v>
      </c>
      <c r="AA204">
        <f>'[1]Master Sheet'!AA204</f>
        <v>6.2</v>
      </c>
      <c r="AB204">
        <f>'[1]Master Sheet'!AB204</f>
        <v>15.4</v>
      </c>
      <c r="AC204">
        <f>'[1]Master Sheet'!AC204</f>
        <v>14.8</v>
      </c>
      <c r="AD204">
        <f>'[1]Master Sheet'!AD204</f>
        <v>14.7</v>
      </c>
      <c r="AE204">
        <f>'[1]Master Sheet'!AE204</f>
        <v>22.3</v>
      </c>
      <c r="AF204">
        <f>'[1]Master Sheet'!AF204</f>
        <v>12.3</v>
      </c>
      <c r="AG204">
        <f>'[1]Master Sheet'!AG204</f>
        <v>30.6</v>
      </c>
      <c r="AH204">
        <f>'[1]Master Sheet'!AH204</f>
        <v>29</v>
      </c>
      <c r="AI204">
        <f>'[1]Master Sheet'!AI204</f>
        <v>29.4</v>
      </c>
      <c r="AJ204">
        <f>'[1]Master Sheet'!AJ204</f>
        <v>40.799999999999997</v>
      </c>
      <c r="AK204">
        <f>'[1]Master Sheet'!AK204</f>
        <v>3.33</v>
      </c>
      <c r="AL204">
        <f>'[1]Master Sheet'!AL204</f>
        <v>3.46</v>
      </c>
      <c r="AM204">
        <f>'[1]Master Sheet'!AM204</f>
        <v>3</v>
      </c>
      <c r="AN204">
        <f>'[1]Master Sheet'!AN204</f>
        <v>6</v>
      </c>
      <c r="AO204">
        <f>'[1]Master Sheet'!AO204</f>
        <v>0.19700000000000001</v>
      </c>
      <c r="AP204">
        <f>'[1]Master Sheet'!AP204</f>
        <v>20.9</v>
      </c>
      <c r="AQ204">
        <f>'[1]Master Sheet'!AQ204</f>
        <v>18</v>
      </c>
      <c r="AR204">
        <f>'[1]Master Sheet'!AR204</f>
        <v>0.88800841514726514</v>
      </c>
      <c r="AS204">
        <f>'[1]Master Sheet'!AS204</f>
        <v>65</v>
      </c>
      <c r="AT204">
        <f>'[1]Master Sheet'!AT204</f>
        <v>90.6</v>
      </c>
      <c r="AU204">
        <f>'[1]Master Sheet'!AU204</f>
        <v>0.18690000000000001</v>
      </c>
      <c r="AV204">
        <f>'[1]Master Sheet'!AV204</f>
        <v>4.2599999999999999E-2</v>
      </c>
      <c r="AW204">
        <f>'[1]Master Sheet'!AW204</f>
        <v>14.45</v>
      </c>
      <c r="AX204">
        <f>'[1]Master Sheet'!AX204</f>
        <v>14.26</v>
      </c>
      <c r="AY204">
        <f>'[1]Master Sheet'!AY204</f>
        <v>14.26</v>
      </c>
      <c r="AZ204">
        <f>'[1]Master Sheet'!AZ204</f>
        <v>0</v>
      </c>
      <c r="BA204">
        <f>'[1]Master Sheet'!BA204</f>
        <v>1.47</v>
      </c>
      <c r="BB204">
        <f>'[1]Master Sheet'!BB204</f>
        <v>2.57</v>
      </c>
      <c r="BC204">
        <f>'[1]Master Sheet'!BC204</f>
        <v>9.9320000000000004</v>
      </c>
      <c r="BD204">
        <f>'[1]Master Sheet'!BD204</f>
        <v>2.7380084151472652</v>
      </c>
      <c r="BE204">
        <f>'[1]Master Sheet'!BE204</f>
        <v>24.32</v>
      </c>
      <c r="BF204">
        <f>'[1]Master Sheet'!BF204</f>
        <v>2.5</v>
      </c>
      <c r="BG204">
        <f>'[1]Master Sheet'!BG204</f>
        <v>5.5</v>
      </c>
      <c r="BH204" s="1">
        <v>44762</v>
      </c>
    </row>
    <row r="205" spans="1:60" x14ac:dyDescent="0.25">
      <c r="A205" s="1">
        <v>44763</v>
      </c>
      <c r="B205" t="s">
        <v>65</v>
      </c>
      <c r="D205">
        <f>'[1]Master Sheet'!D205</f>
        <v>6.3</v>
      </c>
      <c r="E205">
        <f>'[1]Master Sheet'!E205</f>
        <v>5.0599999999999996</v>
      </c>
      <c r="F205">
        <f>'[1]Master Sheet'!F205</f>
        <v>5.17</v>
      </c>
      <c r="G205">
        <f>'[1]Master Sheet'!G205</f>
        <v>5.18</v>
      </c>
      <c r="H205">
        <f>'[1]Master Sheet'!H205</f>
        <v>5.12</v>
      </c>
      <c r="I205">
        <f>'[1]Master Sheet'!I205</f>
        <v>7.75</v>
      </c>
      <c r="J205">
        <f>'[1]Master Sheet'!J205</f>
        <v>7.67</v>
      </c>
      <c r="K205">
        <f>'[1]Master Sheet'!K205</f>
        <v>1.54</v>
      </c>
      <c r="L205">
        <f>'[1]Master Sheet'!L205</f>
        <v>1.64</v>
      </c>
      <c r="M205">
        <f>'[1]Master Sheet'!M205</f>
        <v>1.84</v>
      </c>
      <c r="N205">
        <f>'[1]Master Sheet'!N205</f>
        <v>1.92</v>
      </c>
      <c r="O205">
        <f>'[1]Master Sheet'!O205</f>
        <v>36</v>
      </c>
      <c r="P205">
        <f>'[1]Master Sheet'!P205</f>
        <v>27</v>
      </c>
      <c r="Q205">
        <f>'[1]Master Sheet'!Q205</f>
        <v>19</v>
      </c>
      <c r="R205">
        <f>'[1]Master Sheet'!R205</f>
        <v>1</v>
      </c>
      <c r="S205">
        <f>'[1]Master Sheet'!S205</f>
        <v>0</v>
      </c>
      <c r="T205">
        <f>'[1]Master Sheet'!T205</f>
        <v>0</v>
      </c>
      <c r="U205">
        <f>'[1]Master Sheet'!U205</f>
        <v>0.71599999999999997</v>
      </c>
      <c r="V205">
        <f>'[1]Master Sheet'!V205</f>
        <v>0.51500000000000001</v>
      </c>
      <c r="W205">
        <f>'[1]Master Sheet'!W205</f>
        <v>1.02</v>
      </c>
      <c r="X205">
        <f>'[1]Master Sheet'!X205</f>
        <v>0.14099999999999999</v>
      </c>
      <c r="Y205">
        <f>'[1]Master Sheet'!Y205</f>
        <v>0.183</v>
      </c>
      <c r="Z205">
        <f>'[1]Master Sheet'!Z205</f>
        <v>9.5000000000000001E-2</v>
      </c>
      <c r="AA205">
        <f>'[1]Master Sheet'!AA205</f>
        <v>6.1</v>
      </c>
      <c r="AB205">
        <f>'[1]Master Sheet'!AB205</f>
        <v>15</v>
      </c>
      <c r="AC205">
        <f>'[1]Master Sheet'!AC205</f>
        <v>14.6</v>
      </c>
      <c r="AD205">
        <f>'[1]Master Sheet'!AD205</f>
        <v>14.7</v>
      </c>
      <c r="AE205">
        <f>'[1]Master Sheet'!AE205</f>
        <v>22.3</v>
      </c>
      <c r="AF205">
        <f>'[1]Master Sheet'!AF205</f>
        <v>11.9</v>
      </c>
      <c r="AG205">
        <f>'[1]Master Sheet'!AG205</f>
        <v>29.5</v>
      </c>
      <c r="AH205">
        <f>'[1]Master Sheet'!AH205</f>
        <v>27.7</v>
      </c>
      <c r="AI205">
        <f>'[1]Master Sheet'!AI205</f>
        <v>29</v>
      </c>
      <c r="AJ205">
        <f>'[1]Master Sheet'!AJ205</f>
        <v>41.2</v>
      </c>
      <c r="AK205">
        <f>'[1]Master Sheet'!AK205</f>
        <v>3.01</v>
      </c>
      <c r="AL205">
        <f>'[1]Master Sheet'!AL205</f>
        <v>3.1399999999999997</v>
      </c>
      <c r="AM205">
        <f>'[1]Master Sheet'!AM205</f>
        <v>3</v>
      </c>
      <c r="AN205">
        <f>'[1]Master Sheet'!AN205</f>
        <v>5.9</v>
      </c>
      <c r="AO205">
        <f>'[1]Master Sheet'!AO205</f>
        <v>0.16500000000000001</v>
      </c>
      <c r="AP205">
        <f>'[1]Master Sheet'!AP205</f>
        <v>20.2</v>
      </c>
      <c r="AQ205">
        <f>'[1]Master Sheet'!AQ205</f>
        <v>18.100000000000001</v>
      </c>
      <c r="AR205">
        <f>'[1]Master Sheet'!AR205</f>
        <v>1.2374959677419355</v>
      </c>
      <c r="AS205">
        <f>'[1]Master Sheet'!AS205</f>
        <v>65.8</v>
      </c>
      <c r="AT205">
        <f>'[1]Master Sheet'!AT205</f>
        <v>91.3</v>
      </c>
      <c r="AU205">
        <f>'[1]Master Sheet'!AU205</f>
        <v>0.18149999999999999</v>
      </c>
      <c r="AV205">
        <f>'[1]Master Sheet'!AV205</f>
        <v>3.9399999999999998E-2</v>
      </c>
      <c r="AW205">
        <f>'[1]Master Sheet'!AW205</f>
        <v>15.8</v>
      </c>
      <c r="AX205">
        <f>'[1]Master Sheet'!AX205</f>
        <v>14.88</v>
      </c>
      <c r="AY205">
        <f>'[1]Master Sheet'!AY205</f>
        <v>15.84</v>
      </c>
      <c r="AZ205">
        <f>'[1]Master Sheet'!AZ205</f>
        <v>0.96</v>
      </c>
      <c r="BA205">
        <f>'[1]Master Sheet'!BA205</f>
        <v>1.3879999999999999</v>
      </c>
      <c r="BB205">
        <f>'[1]Master Sheet'!BB205</f>
        <v>2.4830000000000001</v>
      </c>
      <c r="BC205">
        <f>'[1]Master Sheet'!BC205</f>
        <v>11.101000000000001</v>
      </c>
      <c r="BD205">
        <f>'[1]Master Sheet'!BD205</f>
        <v>3.2374959677419355</v>
      </c>
      <c r="BE205">
        <f>'[1]Master Sheet'!BE205</f>
        <v>23.89</v>
      </c>
      <c r="BF205">
        <f>'[1]Master Sheet'!BF205</f>
        <v>2.5</v>
      </c>
      <c r="BG205">
        <f>'[1]Master Sheet'!BG205</f>
        <v>5</v>
      </c>
      <c r="BH205" s="1">
        <v>44763</v>
      </c>
    </row>
    <row r="206" spans="1:60" x14ac:dyDescent="0.25">
      <c r="A206" s="1">
        <v>44764</v>
      </c>
      <c r="B206" t="s">
        <v>65</v>
      </c>
      <c r="D206">
        <f>'[1]Master Sheet'!D206</f>
        <v>5.9</v>
      </c>
      <c r="E206">
        <f>'[1]Master Sheet'!E206</f>
        <v>5.27</v>
      </c>
      <c r="F206">
        <f>'[1]Master Sheet'!F206</f>
        <v>5.01</v>
      </c>
      <c r="G206">
        <f>'[1]Master Sheet'!G206</f>
        <v>5.23</v>
      </c>
      <c r="H206">
        <f>'[1]Master Sheet'!H206</f>
        <v>5.8</v>
      </c>
      <c r="I206">
        <f>'[1]Master Sheet'!I206</f>
        <v>7.8</v>
      </c>
      <c r="J206">
        <f>'[1]Master Sheet'!J206</f>
        <v>7.77</v>
      </c>
      <c r="K206">
        <f>'[1]Master Sheet'!K206</f>
        <v>1.5</v>
      </c>
      <c r="L206">
        <f>'[1]Master Sheet'!L206</f>
        <v>1.66</v>
      </c>
      <c r="M206">
        <f>'[1]Master Sheet'!M206</f>
        <v>2</v>
      </c>
      <c r="N206">
        <f>'[1]Master Sheet'!N206</f>
        <v>1.94</v>
      </c>
      <c r="O206">
        <f>'[1]Master Sheet'!O206</f>
        <v>34</v>
      </c>
      <c r="P206">
        <f>'[1]Master Sheet'!P206</f>
        <v>27</v>
      </c>
      <c r="Q206">
        <f>'[1]Master Sheet'!Q206</f>
        <v>17</v>
      </c>
      <c r="R206">
        <f>'[1]Master Sheet'!R206</f>
        <v>0</v>
      </c>
      <c r="S206">
        <f>'[1]Master Sheet'!S206</f>
        <v>0</v>
      </c>
      <c r="T206">
        <f>'[1]Master Sheet'!T206</f>
        <v>0</v>
      </c>
      <c r="U206">
        <f>'[1]Master Sheet'!U206</f>
        <v>0.59299999999999997</v>
      </c>
      <c r="V206">
        <f>'[1]Master Sheet'!V206</f>
        <v>0.48899999999999999</v>
      </c>
      <c r="W206">
        <f>'[1]Master Sheet'!W206</f>
        <v>1.49</v>
      </c>
      <c r="X206">
        <f>'[1]Master Sheet'!X206</f>
        <v>0.13800000000000001</v>
      </c>
      <c r="Y206">
        <f>'[1]Master Sheet'!Y206</f>
        <v>0.20599999999999999</v>
      </c>
      <c r="Z206">
        <f>'[1]Master Sheet'!Z206</f>
        <v>0.09</v>
      </c>
      <c r="AA206">
        <f>'[1]Master Sheet'!AA206</f>
        <v>6.1</v>
      </c>
      <c r="AB206">
        <f>'[1]Master Sheet'!AB206</f>
        <v>14.7</v>
      </c>
      <c r="AC206">
        <f>'[1]Master Sheet'!AC206</f>
        <v>14.1</v>
      </c>
      <c r="AD206">
        <f>'[1]Master Sheet'!AD206</f>
        <v>14.2</v>
      </c>
      <c r="AE206">
        <f>'[1]Master Sheet'!AE206</f>
        <v>21.9</v>
      </c>
      <c r="AF206">
        <f>'[1]Master Sheet'!AF206</f>
        <v>12.1</v>
      </c>
      <c r="AG206">
        <f>'[1]Master Sheet'!AG206</f>
        <v>29.4</v>
      </c>
      <c r="AH206">
        <f>'[1]Master Sheet'!AH206</f>
        <v>27.7</v>
      </c>
      <c r="AI206">
        <f>'[1]Master Sheet'!AI206</f>
        <v>28.4</v>
      </c>
      <c r="AJ206">
        <f>'[1]Master Sheet'!AJ206</f>
        <v>40.5</v>
      </c>
      <c r="AK206">
        <f>'[1]Master Sheet'!AK206</f>
        <v>2.99</v>
      </c>
      <c r="AL206">
        <f>'[1]Master Sheet'!AL206</f>
        <v>3.15</v>
      </c>
      <c r="AM206">
        <f>'[1]Master Sheet'!AM206</f>
        <v>3</v>
      </c>
      <c r="AN206">
        <f>'[1]Master Sheet'!AN206</f>
        <v>5.9</v>
      </c>
      <c r="AO206">
        <f>'[1]Master Sheet'!AO206</f>
        <v>7.0000000000000007E-2</v>
      </c>
      <c r="AP206">
        <f>'[1]Master Sheet'!AP206</f>
        <v>20.9</v>
      </c>
      <c r="AQ206">
        <f>'[1]Master Sheet'!AQ206</f>
        <v>18.2</v>
      </c>
      <c r="AR206">
        <f>'[1]Master Sheet'!AR206</f>
        <v>1.2193693467336686</v>
      </c>
      <c r="AS206">
        <f>'[1]Master Sheet'!AS206</f>
        <v>67.900000000000006</v>
      </c>
      <c r="AT206">
        <f>'[1]Master Sheet'!AT206</f>
        <v>91.5</v>
      </c>
      <c r="AU206">
        <f>'[1]Master Sheet'!AU206</f>
        <v>0.1678</v>
      </c>
      <c r="AV206">
        <f>'[1]Master Sheet'!AV206</f>
        <v>3.85E-2</v>
      </c>
      <c r="AW206">
        <f>'[1]Master Sheet'!AW206</f>
        <v>16.89</v>
      </c>
      <c r="AX206">
        <f>'[1]Master Sheet'!AX206</f>
        <v>15.92</v>
      </c>
      <c r="AY206">
        <f>'[1]Master Sheet'!AY206</f>
        <v>16.899999999999999</v>
      </c>
      <c r="AZ206">
        <f>'[1]Master Sheet'!AZ206</f>
        <v>0.98</v>
      </c>
      <c r="BA206">
        <f>'[1]Master Sheet'!BA206</f>
        <v>1.625</v>
      </c>
      <c r="BB206">
        <f>'[1]Master Sheet'!BB206</f>
        <v>2.5</v>
      </c>
      <c r="BC206">
        <f>'[1]Master Sheet'!BC206</f>
        <v>12.568</v>
      </c>
      <c r="BD206">
        <f>'[1]Master Sheet'!BD206</f>
        <v>3.2093693467336686</v>
      </c>
      <c r="BE206">
        <f>'[1]Master Sheet'!BE206</f>
        <v>24.62</v>
      </c>
      <c r="BF206">
        <f>'[1]Master Sheet'!BF206</f>
        <v>2.5</v>
      </c>
      <c r="BG206">
        <f>'[1]Master Sheet'!BG206</f>
        <v>4.8</v>
      </c>
      <c r="BH206" s="1">
        <v>44764</v>
      </c>
    </row>
    <row r="207" spans="1:60" x14ac:dyDescent="0.25">
      <c r="A207" s="1">
        <v>44765</v>
      </c>
      <c r="B207" t="s">
        <v>65</v>
      </c>
      <c r="D207">
        <f>'[1]Master Sheet'!D207</f>
        <v>6.09</v>
      </c>
      <c r="E207">
        <f>'[1]Master Sheet'!E207</f>
        <v>5.17</v>
      </c>
      <c r="F207">
        <f>'[1]Master Sheet'!F207</f>
        <v>5.25</v>
      </c>
      <c r="G207">
        <f>'[1]Master Sheet'!G207</f>
        <v>5.26</v>
      </c>
      <c r="H207">
        <f>'[1]Master Sheet'!H207</f>
        <v>5.51</v>
      </c>
      <c r="I207">
        <f>'[1]Master Sheet'!I207</f>
        <v>7.51</v>
      </c>
      <c r="J207">
        <f>'[1]Master Sheet'!J207</f>
        <v>7.62</v>
      </c>
      <c r="K207">
        <f>'[1]Master Sheet'!K207</f>
        <v>1.56</v>
      </c>
      <c r="L207">
        <f>'[1]Master Sheet'!L207</f>
        <v>1.67</v>
      </c>
      <c r="M207">
        <f>'[1]Master Sheet'!M207</f>
        <v>2.0099999999999998</v>
      </c>
      <c r="N207">
        <f>'[1]Master Sheet'!N207</f>
        <v>1.98</v>
      </c>
      <c r="O207">
        <f>'[1]Master Sheet'!O207</f>
        <v>38</v>
      </c>
      <c r="P207">
        <f>'[1]Master Sheet'!P207</f>
        <v>29</v>
      </c>
      <c r="Q207">
        <f>'[1]Master Sheet'!Q207</f>
        <v>19</v>
      </c>
      <c r="R207">
        <f>'[1]Master Sheet'!R207</f>
        <v>1</v>
      </c>
      <c r="S207">
        <f>'[1]Master Sheet'!S207</f>
        <v>0</v>
      </c>
      <c r="T207">
        <f>'[1]Master Sheet'!T207</f>
        <v>0</v>
      </c>
      <c r="U207">
        <f>'[1]Master Sheet'!U207</f>
        <v>0.56499999999999995</v>
      </c>
      <c r="V207">
        <f>'[1]Master Sheet'!V207</f>
        <v>0.45900000000000002</v>
      </c>
      <c r="W207">
        <f>'[1]Master Sheet'!W207</f>
        <v>0.73699999999999999</v>
      </c>
      <c r="X207">
        <f>'[1]Master Sheet'!X207</f>
        <v>0.153</v>
      </c>
      <c r="Y207">
        <f>'[1]Master Sheet'!Y207</f>
        <v>0.19400000000000001</v>
      </c>
      <c r="Z207">
        <f>'[1]Master Sheet'!Z207</f>
        <v>0.13</v>
      </c>
      <c r="AA207">
        <f>'[1]Master Sheet'!AA207</f>
        <v>6.2</v>
      </c>
      <c r="AB207">
        <f>'[1]Master Sheet'!AB207</f>
        <v>14.2</v>
      </c>
      <c r="AC207">
        <f>'[1]Master Sheet'!AC207</f>
        <v>14.3</v>
      </c>
      <c r="AD207">
        <f>'[1]Master Sheet'!AD207</f>
        <v>14.4</v>
      </c>
      <c r="AE207">
        <f>'[1]Master Sheet'!AE207</f>
        <v>21.6</v>
      </c>
      <c r="AF207">
        <f>'[1]Master Sheet'!AF207</f>
        <v>12.7</v>
      </c>
      <c r="AG207">
        <f>'[1]Master Sheet'!AG207</f>
        <v>29.1</v>
      </c>
      <c r="AH207">
        <f>'[1]Master Sheet'!AH207</f>
        <v>29</v>
      </c>
      <c r="AI207">
        <f>'[1]Master Sheet'!AI207</f>
        <v>29.5</v>
      </c>
      <c r="AJ207">
        <f>'[1]Master Sheet'!AJ207</f>
        <v>40.4</v>
      </c>
      <c r="AK207">
        <f>'[1]Master Sheet'!AK207</f>
        <v>3.06</v>
      </c>
      <c r="AL207">
        <f>'[1]Master Sheet'!AL207</f>
        <v>3.27</v>
      </c>
      <c r="AM207">
        <f>'[1]Master Sheet'!AM207</f>
        <v>2.9</v>
      </c>
      <c r="AN207">
        <f>'[1]Master Sheet'!AN207</f>
        <v>5.8</v>
      </c>
      <c r="AO207">
        <f>'[1]Master Sheet'!AO207</f>
        <v>9.1999999999999998E-2</v>
      </c>
      <c r="AP207">
        <f>'[1]Master Sheet'!AP207</f>
        <v>22.2</v>
      </c>
      <c r="AQ207">
        <f>'[1]Master Sheet'!AQ207</f>
        <v>18.7</v>
      </c>
      <c r="AR207">
        <f>'[1]Master Sheet'!AR207</f>
        <v>1.2242246330567965</v>
      </c>
      <c r="AS207">
        <f>'[1]Master Sheet'!AS207</f>
        <v>66.400000000000006</v>
      </c>
      <c r="AT207">
        <f>'[1]Master Sheet'!AT207</f>
        <v>91.2</v>
      </c>
      <c r="AU207">
        <f>'[1]Master Sheet'!AU207</f>
        <v>0.17730000000000001</v>
      </c>
      <c r="AV207">
        <f>'[1]Master Sheet'!AV207</f>
        <v>3.9899999999999998E-2</v>
      </c>
      <c r="AW207">
        <f>'[1]Master Sheet'!AW207</f>
        <v>16.59</v>
      </c>
      <c r="AX207">
        <f>'[1]Master Sheet'!AX207</f>
        <v>15.67</v>
      </c>
      <c r="AY207">
        <f>'[1]Master Sheet'!AY207</f>
        <v>16.649999999999999</v>
      </c>
      <c r="AZ207">
        <f>'[1]Master Sheet'!AZ207</f>
        <v>0.98</v>
      </c>
      <c r="BA207">
        <f>'[1]Master Sheet'!BA207</f>
        <v>0</v>
      </c>
      <c r="BB207">
        <f>'[1]Master Sheet'!BB207</f>
        <v>0</v>
      </c>
      <c r="BC207">
        <f>'[1]Master Sheet'!BC207</f>
        <v>0</v>
      </c>
      <c r="BD207">
        <f>'[1]Master Sheet'!BD207</f>
        <v>3.1942246330567965</v>
      </c>
      <c r="BE207">
        <f>'[1]Master Sheet'!BE207</f>
        <v>25.25</v>
      </c>
      <c r="BF207">
        <f>'[1]Master Sheet'!BF207</f>
        <v>2.5</v>
      </c>
      <c r="BG207">
        <f>'[1]Master Sheet'!BG207</f>
        <v>4.8</v>
      </c>
      <c r="BH207" s="1">
        <v>44765</v>
      </c>
    </row>
    <row r="208" spans="1:60" x14ac:dyDescent="0.25">
      <c r="A208" s="1">
        <v>44766</v>
      </c>
      <c r="B208" t="s">
        <v>65</v>
      </c>
      <c r="D208">
        <f>'[1]Master Sheet'!D208</f>
        <v>0</v>
      </c>
      <c r="E208">
        <f>'[1]Master Sheet'!E208</f>
        <v>0</v>
      </c>
      <c r="F208">
        <f>'[1]Master Sheet'!F208</f>
        <v>0</v>
      </c>
      <c r="G208">
        <f>'[1]Master Sheet'!G208</f>
        <v>0</v>
      </c>
      <c r="H208">
        <f>'[1]Master Sheet'!H208</f>
        <v>0</v>
      </c>
      <c r="I208">
        <f>'[1]Master Sheet'!I208</f>
        <v>0</v>
      </c>
      <c r="J208">
        <f>'[1]Master Sheet'!J208</f>
        <v>0</v>
      </c>
      <c r="K208">
        <f>'[1]Master Sheet'!K208</f>
        <v>0</v>
      </c>
      <c r="L208">
        <f>'[1]Master Sheet'!L208</f>
        <v>0</v>
      </c>
      <c r="M208">
        <f>'[1]Master Sheet'!M208</f>
        <v>0</v>
      </c>
      <c r="N208">
        <f>'[1]Master Sheet'!N208</f>
        <v>0</v>
      </c>
      <c r="O208">
        <f>'[1]Master Sheet'!O208</f>
        <v>0</v>
      </c>
      <c r="P208">
        <f>'[1]Master Sheet'!P208</f>
        <v>0</v>
      </c>
      <c r="Q208">
        <f>'[1]Master Sheet'!Q208</f>
        <v>0</v>
      </c>
      <c r="R208">
        <f>'[1]Master Sheet'!R208</f>
        <v>0</v>
      </c>
      <c r="S208">
        <f>'[1]Master Sheet'!S208</f>
        <v>0</v>
      </c>
      <c r="T208">
        <f>'[1]Master Sheet'!T208</f>
        <v>0</v>
      </c>
      <c r="U208">
        <f>'[1]Master Sheet'!U208</f>
        <v>0</v>
      </c>
      <c r="V208">
        <f>'[1]Master Sheet'!V208</f>
        <v>0</v>
      </c>
      <c r="W208">
        <f>'[1]Master Sheet'!W208</f>
        <v>0</v>
      </c>
      <c r="X208">
        <f>'[1]Master Sheet'!X208</f>
        <v>0</v>
      </c>
      <c r="Y208">
        <f>'[1]Master Sheet'!Y208</f>
        <v>0</v>
      </c>
      <c r="Z208">
        <f>'[1]Master Sheet'!Z208</f>
        <v>0</v>
      </c>
      <c r="AA208">
        <f>'[1]Master Sheet'!AA208</f>
        <v>0</v>
      </c>
      <c r="AB208">
        <f>'[1]Master Sheet'!AB208</f>
        <v>0</v>
      </c>
      <c r="AC208">
        <f>'[1]Master Sheet'!AC208</f>
        <v>0</v>
      </c>
      <c r="AD208">
        <f>'[1]Master Sheet'!AD208</f>
        <v>0</v>
      </c>
      <c r="AE208">
        <f>'[1]Master Sheet'!AE208</f>
        <v>0</v>
      </c>
      <c r="AF208">
        <f>'[1]Master Sheet'!AF208</f>
        <v>0</v>
      </c>
      <c r="AG208">
        <f>'[1]Master Sheet'!AG208</f>
        <v>0</v>
      </c>
      <c r="AH208">
        <f>'[1]Master Sheet'!AH208</f>
        <v>0</v>
      </c>
      <c r="AI208">
        <f>'[1]Master Sheet'!AI208</f>
        <v>0</v>
      </c>
      <c r="AJ208">
        <f>'[1]Master Sheet'!AJ208</f>
        <v>0</v>
      </c>
      <c r="AK208" t="str">
        <f>'[1]Master Sheet'!AK208</f>
        <v/>
      </c>
      <c r="AL208" t="str">
        <f>'[1]Master Sheet'!AL208</f>
        <v/>
      </c>
      <c r="AM208">
        <f>'[1]Master Sheet'!AM208</f>
        <v>0</v>
      </c>
      <c r="AN208">
        <f>'[1]Master Sheet'!AN208</f>
        <v>0</v>
      </c>
      <c r="AO208">
        <f>'[1]Master Sheet'!AO208</f>
        <v>0</v>
      </c>
      <c r="AP208">
        <f>'[1]Master Sheet'!AP208</f>
        <v>0</v>
      </c>
      <c r="AQ208">
        <f>'[1]Master Sheet'!AQ208</f>
        <v>0</v>
      </c>
      <c r="AR208" t="str">
        <f>'[1]Master Sheet'!AR208</f>
        <v/>
      </c>
      <c r="AS208">
        <f>'[1]Master Sheet'!AS208</f>
        <v>0</v>
      </c>
      <c r="AT208">
        <f>'[1]Master Sheet'!AT208</f>
        <v>0</v>
      </c>
      <c r="AU208">
        <f>'[1]Master Sheet'!AU208</f>
        <v>0</v>
      </c>
      <c r="AV208">
        <f>'[1]Master Sheet'!AV208</f>
        <v>0</v>
      </c>
      <c r="AW208">
        <f>'[1]Master Sheet'!AW208</f>
        <v>0</v>
      </c>
      <c r="AX208">
        <f>'[1]Master Sheet'!AX208</f>
        <v>0</v>
      </c>
      <c r="AY208">
        <f>'[1]Master Sheet'!AY208</f>
        <v>0</v>
      </c>
      <c r="AZ208">
        <f>'[1]Master Sheet'!AZ208</f>
        <v>0</v>
      </c>
      <c r="BA208">
        <f>'[1]Master Sheet'!BA208</f>
        <v>0</v>
      </c>
      <c r="BB208">
        <f>'[1]Master Sheet'!BB208</f>
        <v>0</v>
      </c>
      <c r="BC208">
        <f>'[1]Master Sheet'!BC208</f>
        <v>0</v>
      </c>
      <c r="BD208" t="str">
        <f>'[1]Master Sheet'!BD208</f>
        <v/>
      </c>
      <c r="BE208">
        <f>'[1]Master Sheet'!BE208</f>
        <v>0</v>
      </c>
      <c r="BF208">
        <f>'[1]Master Sheet'!BF208</f>
        <v>0</v>
      </c>
      <c r="BG208">
        <f>'[1]Master Sheet'!BG208</f>
        <v>0</v>
      </c>
      <c r="BH208" s="1">
        <v>44766</v>
      </c>
    </row>
    <row r="209" spans="1:60" x14ac:dyDescent="0.25">
      <c r="A209" s="1">
        <v>44767</v>
      </c>
      <c r="B209" t="s">
        <v>65</v>
      </c>
      <c r="D209">
        <f>'[1]Master Sheet'!D209</f>
        <v>6.5</v>
      </c>
      <c r="E209">
        <f>'[1]Master Sheet'!E209</f>
        <v>5.2</v>
      </c>
      <c r="F209">
        <f>'[1]Master Sheet'!F209</f>
        <v>5.24</v>
      </c>
      <c r="G209">
        <f>'[1]Master Sheet'!G209</f>
        <v>5.16</v>
      </c>
      <c r="H209">
        <f>'[1]Master Sheet'!H209</f>
        <v>5</v>
      </c>
      <c r="I209">
        <f>'[1]Master Sheet'!I209</f>
        <v>7.74</v>
      </c>
      <c r="J209">
        <f>'[1]Master Sheet'!J209</f>
        <v>7.68</v>
      </c>
      <c r="K209">
        <f>'[1]Master Sheet'!K209</f>
        <v>1.49</v>
      </c>
      <c r="L209">
        <f>'[1]Master Sheet'!L209</f>
        <v>1.58</v>
      </c>
      <c r="M209">
        <f>'[1]Master Sheet'!M209</f>
        <v>2.02</v>
      </c>
      <c r="N209">
        <f>'[1]Master Sheet'!N209</f>
        <v>1.93</v>
      </c>
      <c r="O209">
        <f>'[1]Master Sheet'!O209</f>
        <v>34</v>
      </c>
      <c r="P209">
        <f>'[1]Master Sheet'!P209</f>
        <v>25</v>
      </c>
      <c r="Q209">
        <f>'[1]Master Sheet'!Q209</f>
        <v>10</v>
      </c>
      <c r="R209">
        <f>'[1]Master Sheet'!R209</f>
        <v>1</v>
      </c>
      <c r="S209">
        <f>'[1]Master Sheet'!S209</f>
        <v>0</v>
      </c>
      <c r="T209">
        <f>'[1]Master Sheet'!T209</f>
        <v>0</v>
      </c>
      <c r="U209">
        <f>'[1]Master Sheet'!U209</f>
        <v>0.52100000000000002</v>
      </c>
      <c r="V209">
        <f>'[1]Master Sheet'!V209</f>
        <v>0.39100000000000001</v>
      </c>
      <c r="W209">
        <f>'[1]Master Sheet'!W209</f>
        <v>1.3</v>
      </c>
      <c r="X209">
        <f>'[1]Master Sheet'!X209</f>
        <v>0.158</v>
      </c>
      <c r="Y209">
        <f>'[1]Master Sheet'!Y209</f>
        <v>0.20300000000000001</v>
      </c>
      <c r="Z209">
        <f>'[1]Master Sheet'!Z209</f>
        <v>0.14499999999999999</v>
      </c>
      <c r="AA209">
        <f>'[1]Master Sheet'!AA209</f>
        <v>6.3</v>
      </c>
      <c r="AB209">
        <f>'[1]Master Sheet'!AB209</f>
        <v>14.7</v>
      </c>
      <c r="AC209">
        <f>'[1]Master Sheet'!AC209</f>
        <v>14.2</v>
      </c>
      <c r="AD209">
        <f>'[1]Master Sheet'!AD209</f>
        <v>14.2</v>
      </c>
      <c r="AE209">
        <f>'[1]Master Sheet'!AE209</f>
        <v>21.4</v>
      </c>
      <c r="AF209">
        <f>'[1]Master Sheet'!AF209</f>
        <v>13.1</v>
      </c>
      <c r="AG209">
        <f>'[1]Master Sheet'!AG209</f>
        <v>30.9</v>
      </c>
      <c r="AH209">
        <f>'[1]Master Sheet'!AH209</f>
        <v>29.6</v>
      </c>
      <c r="AI209">
        <f>'[1]Master Sheet'!AI209</f>
        <v>29.6</v>
      </c>
      <c r="AJ209">
        <f>'[1]Master Sheet'!AJ209</f>
        <v>40.700000000000003</v>
      </c>
      <c r="AK209">
        <f>'[1]Master Sheet'!AK209</f>
        <v>3.1799999999999997</v>
      </c>
      <c r="AL209">
        <f>'[1]Master Sheet'!AL209</f>
        <v>3.21</v>
      </c>
      <c r="AM209">
        <f>'[1]Master Sheet'!AM209</f>
        <v>3.1</v>
      </c>
      <c r="AN209">
        <f>'[1]Master Sheet'!AN209</f>
        <v>5.9</v>
      </c>
      <c r="AO209">
        <f>'[1]Master Sheet'!AO209</f>
        <v>0.16</v>
      </c>
      <c r="AP209">
        <f>'[1]Master Sheet'!AP209</f>
        <v>23.3</v>
      </c>
      <c r="AQ209">
        <f>'[1]Master Sheet'!AQ209</f>
        <v>19.399999999999999</v>
      </c>
      <c r="AR209">
        <f>'[1]Master Sheet'!AR209</f>
        <v>0.9737613776137759</v>
      </c>
      <c r="AS209">
        <f>'[1]Master Sheet'!AS209</f>
        <v>65.599999999999994</v>
      </c>
      <c r="AT209">
        <f>'[1]Master Sheet'!AT209</f>
        <v>90.4</v>
      </c>
      <c r="AU209">
        <f>'[1]Master Sheet'!AU209</f>
        <v>0.18310000000000001</v>
      </c>
      <c r="AV209">
        <f>'[1]Master Sheet'!AV209</f>
        <v>4.3799999999999999E-2</v>
      </c>
      <c r="AW209">
        <f>'[1]Master Sheet'!AW209</f>
        <v>17.149999999999999</v>
      </c>
      <c r="AX209">
        <f>'[1]Master Sheet'!AX209</f>
        <v>16.260000000000002</v>
      </c>
      <c r="AY209">
        <f>'[1]Master Sheet'!AY209</f>
        <v>17.2</v>
      </c>
      <c r="AZ209">
        <f>'[1]Master Sheet'!AZ209</f>
        <v>0.94</v>
      </c>
      <c r="BA209">
        <f>'[1]Master Sheet'!BA209</f>
        <v>1.6240000000000001</v>
      </c>
      <c r="BB209">
        <f>'[1]Master Sheet'!BB209</f>
        <v>2.573</v>
      </c>
      <c r="BC209">
        <f>'[1]Master Sheet'!BC209</f>
        <v>11.605</v>
      </c>
      <c r="BD209">
        <f>'[1]Master Sheet'!BD209</f>
        <v>2.8937613776137758</v>
      </c>
      <c r="BE209">
        <f>'[1]Master Sheet'!BE209</f>
        <v>22.19</v>
      </c>
      <c r="BF209">
        <f>'[1]Master Sheet'!BF209</f>
        <v>2.2999999999999998</v>
      </c>
      <c r="BG209">
        <f>'[1]Master Sheet'!BG209</f>
        <v>4.8</v>
      </c>
      <c r="BH209" s="1">
        <v>44767</v>
      </c>
    </row>
    <row r="210" spans="1:60" x14ac:dyDescent="0.25">
      <c r="A210" s="1">
        <v>44768</v>
      </c>
      <c r="B210" t="s">
        <v>65</v>
      </c>
      <c r="D210">
        <f>'[1]Master Sheet'!D210</f>
        <v>6.26</v>
      </c>
      <c r="E210">
        <f>'[1]Master Sheet'!E210</f>
        <v>4.99</v>
      </c>
      <c r="F210">
        <f>'[1]Master Sheet'!F210</f>
        <v>5.44</v>
      </c>
      <c r="G210">
        <f>'[1]Master Sheet'!G210</f>
        <v>4.87</v>
      </c>
      <c r="H210">
        <f>'[1]Master Sheet'!H210</f>
        <v>4.72</v>
      </c>
      <c r="I210">
        <f>'[1]Master Sheet'!I210</f>
        <v>7.05</v>
      </c>
      <c r="J210">
        <f>'[1]Master Sheet'!J210</f>
        <v>7.33</v>
      </c>
      <c r="K210">
        <f>'[1]Master Sheet'!K210</f>
        <v>1.55</v>
      </c>
      <c r="L210">
        <f>'[1]Master Sheet'!L210</f>
        <v>1.68</v>
      </c>
      <c r="M210">
        <f>'[1]Master Sheet'!M210</f>
        <v>2.11</v>
      </c>
      <c r="N210">
        <f>'[1]Master Sheet'!N210</f>
        <v>1.92</v>
      </c>
      <c r="O210">
        <f>'[1]Master Sheet'!O210</f>
        <v>34</v>
      </c>
      <c r="P210">
        <f>'[1]Master Sheet'!P210</f>
        <v>25</v>
      </c>
      <c r="Q210">
        <f>'[1]Master Sheet'!Q210</f>
        <v>13</v>
      </c>
      <c r="R210">
        <f>'[1]Master Sheet'!R210</f>
        <v>1</v>
      </c>
      <c r="S210">
        <f>'[1]Master Sheet'!S210</f>
        <v>0</v>
      </c>
      <c r="T210">
        <f>'[1]Master Sheet'!T210</f>
        <v>0</v>
      </c>
      <c r="U210">
        <f>'[1]Master Sheet'!U210</f>
        <v>0.54200000000000004</v>
      </c>
      <c r="V210">
        <f>'[1]Master Sheet'!V210</f>
        <v>0.38300000000000001</v>
      </c>
      <c r="W210">
        <f>'[1]Master Sheet'!W210</f>
        <v>1.54</v>
      </c>
      <c r="X210">
        <f>'[1]Master Sheet'!X210</f>
        <v>0.16300000000000001</v>
      </c>
      <c r="Y210">
        <f>'[1]Master Sheet'!Y210</f>
        <v>0.22500000000000001</v>
      </c>
      <c r="Z210">
        <f>'[1]Master Sheet'!Z210</f>
        <v>0.159</v>
      </c>
      <c r="AA210">
        <f>'[1]Master Sheet'!AA210</f>
        <v>6.5</v>
      </c>
      <c r="AB210">
        <f>'[1]Master Sheet'!AB210</f>
        <v>14.7</v>
      </c>
      <c r="AC210">
        <f>'[1]Master Sheet'!AC210</f>
        <v>13.9</v>
      </c>
      <c r="AD210">
        <f>'[1]Master Sheet'!AD210</f>
        <v>13.8</v>
      </c>
      <c r="AE210">
        <f>'[1]Master Sheet'!AE210</f>
        <v>20.9</v>
      </c>
      <c r="AF210">
        <f>'[1]Master Sheet'!AF210</f>
        <v>13.4</v>
      </c>
      <c r="AG210">
        <f>'[1]Master Sheet'!AG210</f>
        <v>30.7</v>
      </c>
      <c r="AH210">
        <f>'[1]Master Sheet'!AH210</f>
        <v>28.5</v>
      </c>
      <c r="AI210">
        <f>'[1]Master Sheet'!AI210</f>
        <v>29</v>
      </c>
      <c r="AJ210">
        <f>'[1]Master Sheet'!AJ210</f>
        <v>39.6</v>
      </c>
      <c r="AK210">
        <f>'[1]Master Sheet'!AK210</f>
        <v>3.2</v>
      </c>
      <c r="AL210">
        <f>'[1]Master Sheet'!AL210</f>
        <v>3.31</v>
      </c>
      <c r="AM210">
        <f>'[1]Master Sheet'!AM210</f>
        <v>3</v>
      </c>
      <c r="AN210">
        <f>'[1]Master Sheet'!AN210</f>
        <v>5.9</v>
      </c>
      <c r="AO210">
        <f>'[1]Master Sheet'!AO210</f>
        <v>9.9000000000000005E-2</v>
      </c>
      <c r="AP210">
        <f>'[1]Master Sheet'!AP210</f>
        <v>22.9</v>
      </c>
      <c r="AQ210">
        <f>'[1]Master Sheet'!AQ210</f>
        <v>19.5</v>
      </c>
      <c r="AR210">
        <f>'[1]Master Sheet'!AR210</f>
        <v>1.5328078219824681</v>
      </c>
      <c r="AS210">
        <f>'[1]Master Sheet'!AS210</f>
        <v>65.599999999999994</v>
      </c>
      <c r="AT210">
        <f>'[1]Master Sheet'!AT210</f>
        <v>91.1</v>
      </c>
      <c r="AU210">
        <f>'[1]Master Sheet'!AU210</f>
        <v>0.18279999999999999</v>
      </c>
      <c r="AV210">
        <f>'[1]Master Sheet'!AV210</f>
        <v>4.0300000000000002E-2</v>
      </c>
      <c r="AW210">
        <f>'[1]Master Sheet'!AW210</f>
        <v>15.91</v>
      </c>
      <c r="AX210">
        <f>'[1]Master Sheet'!AX210</f>
        <v>14.83</v>
      </c>
      <c r="AY210">
        <f>'[1]Master Sheet'!AY210</f>
        <v>15.79</v>
      </c>
      <c r="AZ210">
        <f>'[1]Master Sheet'!AZ210</f>
        <v>0.96</v>
      </c>
      <c r="BA210">
        <f>'[1]Master Sheet'!BA210</f>
        <v>1.363</v>
      </c>
      <c r="BB210">
        <f>'[1]Master Sheet'!BB210</f>
        <v>2.5230000000000001</v>
      </c>
      <c r="BC210">
        <f>'[1]Master Sheet'!BC210</f>
        <v>10.773</v>
      </c>
      <c r="BD210">
        <f>'[1]Master Sheet'!BD210</f>
        <v>3.442807821982468</v>
      </c>
      <c r="BE210">
        <f>'[1]Master Sheet'!BE210</f>
        <v>22.47</v>
      </c>
      <c r="BF210">
        <f>'[1]Master Sheet'!BF210</f>
        <v>2.5</v>
      </c>
      <c r="BG210">
        <f>'[1]Master Sheet'!BG210</f>
        <v>4.5999999999999996</v>
      </c>
      <c r="BH210" s="1">
        <v>44768</v>
      </c>
    </row>
    <row r="211" spans="1:60" x14ac:dyDescent="0.25">
      <c r="A211" s="1">
        <v>44769</v>
      </c>
      <c r="B211" t="s">
        <v>65</v>
      </c>
      <c r="D211">
        <f>'[1]Master Sheet'!D211</f>
        <v>5.98</v>
      </c>
      <c r="E211">
        <f>'[1]Master Sheet'!E211</f>
        <v>5.08</v>
      </c>
      <c r="F211">
        <f>'[1]Master Sheet'!F211</f>
        <v>5.14</v>
      </c>
      <c r="G211">
        <f>'[1]Master Sheet'!G211</f>
        <v>4.95</v>
      </c>
      <c r="H211">
        <f>'[1]Master Sheet'!H211</f>
        <v>5.08</v>
      </c>
      <c r="I211">
        <f>'[1]Master Sheet'!I211</f>
        <v>7.31</v>
      </c>
      <c r="J211">
        <f>'[1]Master Sheet'!J211</f>
        <v>7.23</v>
      </c>
      <c r="K211">
        <f>'[1]Master Sheet'!K211</f>
        <v>1.52</v>
      </c>
      <c r="L211">
        <f>'[1]Master Sheet'!L211</f>
        <v>1.59</v>
      </c>
      <c r="M211">
        <f>'[1]Master Sheet'!M211</f>
        <v>2.0099999999999998</v>
      </c>
      <c r="N211">
        <f>'[1]Master Sheet'!N211</f>
        <v>1.83</v>
      </c>
      <c r="O211">
        <f>'[1]Master Sheet'!O211</f>
        <v>36</v>
      </c>
      <c r="P211">
        <f>'[1]Master Sheet'!P211</f>
        <v>27</v>
      </c>
      <c r="Q211">
        <f>'[1]Master Sheet'!Q211</f>
        <v>12</v>
      </c>
      <c r="R211">
        <f>'[1]Master Sheet'!R211</f>
        <v>1</v>
      </c>
      <c r="S211">
        <f>'[1]Master Sheet'!S211</f>
        <v>0</v>
      </c>
      <c r="T211">
        <f>'[1]Master Sheet'!T211</f>
        <v>0</v>
      </c>
      <c r="U211">
        <f>'[1]Master Sheet'!U211</f>
        <v>0.54200000000000004</v>
      </c>
      <c r="V211">
        <f>'[1]Master Sheet'!V211</f>
        <v>0.42299999999999999</v>
      </c>
      <c r="W211">
        <f>'[1]Master Sheet'!W211</f>
        <v>1.58</v>
      </c>
      <c r="X211">
        <f>'[1]Master Sheet'!X211</f>
        <v>0.13200000000000001</v>
      </c>
      <c r="Y211">
        <f>'[1]Master Sheet'!Y211</f>
        <v>0.21199999999999999</v>
      </c>
      <c r="Z211">
        <f>'[1]Master Sheet'!Z211</f>
        <v>0.16500000000000001</v>
      </c>
      <c r="AA211">
        <f>'[1]Master Sheet'!AA211</f>
        <v>6.6</v>
      </c>
      <c r="AB211">
        <f>'[1]Master Sheet'!AB211</f>
        <v>14.5</v>
      </c>
      <c r="AC211">
        <f>'[1]Master Sheet'!AC211</f>
        <v>13.8</v>
      </c>
      <c r="AD211">
        <f>'[1]Master Sheet'!AD211</f>
        <v>14.3</v>
      </c>
      <c r="AE211">
        <f>'[1]Master Sheet'!AE211</f>
        <v>21.5</v>
      </c>
      <c r="AF211">
        <f>'[1]Master Sheet'!AF211</f>
        <v>13.4</v>
      </c>
      <c r="AG211">
        <f>'[1]Master Sheet'!AG211</f>
        <v>30.3</v>
      </c>
      <c r="AH211">
        <f>'[1]Master Sheet'!AH211</f>
        <v>28.5</v>
      </c>
      <c r="AI211">
        <f>'[1]Master Sheet'!AI211</f>
        <v>29.6</v>
      </c>
      <c r="AJ211">
        <f>'[1]Master Sheet'!AJ211</f>
        <v>40.9</v>
      </c>
      <c r="AK211">
        <f>'[1]Master Sheet'!AK211</f>
        <v>3.1799999999999997</v>
      </c>
      <c r="AL211">
        <f>'[1]Master Sheet'!AL211</f>
        <v>3.35</v>
      </c>
      <c r="AM211">
        <f>'[1]Master Sheet'!AM211</f>
        <v>2.9</v>
      </c>
      <c r="AN211">
        <f>'[1]Master Sheet'!AN211</f>
        <v>6</v>
      </c>
      <c r="AO211">
        <f>'[1]Master Sheet'!AO211</f>
        <v>0.12</v>
      </c>
      <c r="AP211">
        <f>'[1]Master Sheet'!AP211</f>
        <v>22.3</v>
      </c>
      <c r="AQ211">
        <f>'[1]Master Sheet'!AQ211</f>
        <v>19.600000000000001</v>
      </c>
      <c r="AR211">
        <f>'[1]Master Sheet'!AR211</f>
        <v>1.4024989690721652</v>
      </c>
      <c r="AS211">
        <f>'[1]Master Sheet'!AS211</f>
        <v>66.2</v>
      </c>
      <c r="AT211">
        <f>'[1]Master Sheet'!AT211</f>
        <v>90.9</v>
      </c>
      <c r="AU211">
        <f>'[1]Master Sheet'!AU211</f>
        <v>0.1787</v>
      </c>
      <c r="AV211">
        <f>'[1]Master Sheet'!AV211</f>
        <v>4.1300000000000003E-2</v>
      </c>
      <c r="AW211">
        <f>'[1]Master Sheet'!AW211</f>
        <v>15.47</v>
      </c>
      <c r="AX211">
        <f>'[1]Master Sheet'!AX211</f>
        <v>14.55</v>
      </c>
      <c r="AY211">
        <f>'[1]Master Sheet'!AY211</f>
        <v>15.5</v>
      </c>
      <c r="AZ211">
        <f>'[1]Master Sheet'!AZ211</f>
        <v>0.95</v>
      </c>
      <c r="BA211">
        <f>'[1]Master Sheet'!BA211</f>
        <v>1.196</v>
      </c>
      <c r="BB211">
        <f>'[1]Master Sheet'!BB211</f>
        <v>2.4870000000000001</v>
      </c>
      <c r="BC211">
        <f>'[1]Master Sheet'!BC211</f>
        <v>9.7810000000000006</v>
      </c>
      <c r="BD211">
        <f>'[1]Master Sheet'!BD211</f>
        <v>3.3024989690721651</v>
      </c>
      <c r="BE211">
        <f>'[1]Master Sheet'!BE211</f>
        <v>21.17</v>
      </c>
      <c r="BF211">
        <f>'[1]Master Sheet'!BF211</f>
        <v>2.5</v>
      </c>
      <c r="BG211">
        <f>'[1]Master Sheet'!BG211</f>
        <v>4.5999999999999996</v>
      </c>
      <c r="BH211" s="1">
        <v>44769</v>
      </c>
    </row>
    <row r="212" spans="1:60" x14ac:dyDescent="0.25">
      <c r="A212" s="1">
        <v>44770</v>
      </c>
      <c r="B212" t="s">
        <v>65</v>
      </c>
      <c r="D212">
        <f>'[1]Master Sheet'!D212</f>
        <v>6.74</v>
      </c>
      <c r="E212">
        <f>'[1]Master Sheet'!E212</f>
        <v>5.0599999999999996</v>
      </c>
      <c r="F212">
        <f>'[1]Master Sheet'!F212</f>
        <v>5.09</v>
      </c>
      <c r="G212">
        <f>'[1]Master Sheet'!G212</f>
        <v>4.9800000000000004</v>
      </c>
      <c r="H212">
        <f>'[1]Master Sheet'!H212</f>
        <v>5.07</v>
      </c>
      <c r="I212">
        <f>'[1]Master Sheet'!I212</f>
        <v>7.24</v>
      </c>
      <c r="J212">
        <f>'[1]Master Sheet'!J212</f>
        <v>7.66</v>
      </c>
      <c r="K212">
        <f>'[1]Master Sheet'!K212</f>
        <v>1.63</v>
      </c>
      <c r="L212">
        <f>'[1]Master Sheet'!L212</f>
        <v>1.7</v>
      </c>
      <c r="M212">
        <f>'[1]Master Sheet'!M212</f>
        <v>1.99</v>
      </c>
      <c r="N212">
        <f>'[1]Master Sheet'!N212</f>
        <v>1.81</v>
      </c>
      <c r="O212">
        <f>'[1]Master Sheet'!O212</f>
        <v>33</v>
      </c>
      <c r="P212">
        <f>'[1]Master Sheet'!P212</f>
        <v>36</v>
      </c>
      <c r="Q212">
        <f>'[1]Master Sheet'!Q212</f>
        <v>19</v>
      </c>
      <c r="R212">
        <f>'[1]Master Sheet'!R212</f>
        <v>2</v>
      </c>
      <c r="S212">
        <f>'[1]Master Sheet'!S212</f>
        <v>0</v>
      </c>
      <c r="T212">
        <f>'[1]Master Sheet'!T212</f>
        <v>0</v>
      </c>
      <c r="U212">
        <f>'[1]Master Sheet'!U212</f>
        <v>0.54100000000000004</v>
      </c>
      <c r="V212">
        <f>'[1]Master Sheet'!V212</f>
        <v>0.437</v>
      </c>
      <c r="W212">
        <f>'[1]Master Sheet'!W212</f>
        <v>1.43</v>
      </c>
      <c r="X212">
        <f>'[1]Master Sheet'!X212</f>
        <v>0.10100000000000001</v>
      </c>
      <c r="Y212">
        <f>'[1]Master Sheet'!Y212</f>
        <v>0.159</v>
      </c>
      <c r="Z212">
        <f>'[1]Master Sheet'!Z212</f>
        <v>0.13800000000000001</v>
      </c>
      <c r="AA212">
        <f>'[1]Master Sheet'!AA212</f>
        <v>6.5</v>
      </c>
      <c r="AB212">
        <f>'[1]Master Sheet'!AB212</f>
        <v>14.5</v>
      </c>
      <c r="AC212">
        <f>'[1]Master Sheet'!AC212</f>
        <v>13.7</v>
      </c>
      <c r="AD212">
        <f>'[1]Master Sheet'!AD212</f>
        <v>14.1</v>
      </c>
      <c r="AE212">
        <f>'[1]Master Sheet'!AE212</f>
        <v>21.8</v>
      </c>
      <c r="AF212">
        <f>'[1]Master Sheet'!AF212</f>
        <v>13.3</v>
      </c>
      <c r="AG212">
        <f>'[1]Master Sheet'!AG212</f>
        <v>30</v>
      </c>
      <c r="AH212">
        <f>'[1]Master Sheet'!AH212</f>
        <v>28.1</v>
      </c>
      <c r="AI212">
        <f>'[1]Master Sheet'!AI212</f>
        <v>29.2</v>
      </c>
      <c r="AJ212">
        <f>'[1]Master Sheet'!AJ212</f>
        <v>41.8</v>
      </c>
      <c r="AK212">
        <f>'[1]Master Sheet'!AK212</f>
        <v>3.15</v>
      </c>
      <c r="AL212">
        <f>'[1]Master Sheet'!AL212</f>
        <v>3.27</v>
      </c>
      <c r="AM212">
        <f>'[1]Master Sheet'!AM212</f>
        <v>2.9</v>
      </c>
      <c r="AN212">
        <f>'[1]Master Sheet'!AN212</f>
        <v>5.9</v>
      </c>
      <c r="AO212">
        <f>'[1]Master Sheet'!AO212</f>
        <v>8.4000000000000005E-2</v>
      </c>
      <c r="AP212">
        <f>'[1]Master Sheet'!AP212</f>
        <v>22.1</v>
      </c>
      <c r="AQ212">
        <f>'[1]Master Sheet'!AQ212</f>
        <v>19.7</v>
      </c>
      <c r="AR212">
        <f>'[1]Master Sheet'!AR212</f>
        <v>1.269433707865169</v>
      </c>
      <c r="AS212">
        <f>'[1]Master Sheet'!AS212</f>
        <v>66.5</v>
      </c>
      <c r="AT212">
        <f>'[1]Master Sheet'!AT212</f>
        <v>90</v>
      </c>
      <c r="AU212">
        <f>'[1]Master Sheet'!AU212</f>
        <v>0.1784</v>
      </c>
      <c r="AV212">
        <f>'[1]Master Sheet'!AV212</f>
        <v>4.5699999999999998E-2</v>
      </c>
      <c r="AW212">
        <f>'[1]Master Sheet'!AW212</f>
        <v>14.41</v>
      </c>
      <c r="AX212">
        <f>'[1]Master Sheet'!AX212</f>
        <v>13.35</v>
      </c>
      <c r="AY212">
        <f>'[1]Master Sheet'!AY212</f>
        <v>14.72</v>
      </c>
      <c r="AZ212">
        <f>'[1]Master Sheet'!AZ212</f>
        <v>0.97</v>
      </c>
      <c r="BA212">
        <f>'[1]Master Sheet'!BA212</f>
        <v>1.159</v>
      </c>
      <c r="BB212">
        <f>'[1]Master Sheet'!BB212</f>
        <v>2.44</v>
      </c>
      <c r="BC212">
        <f>'[1]Master Sheet'!BC212</f>
        <v>9.2210000000000001</v>
      </c>
      <c r="BD212">
        <f>'[1]Master Sheet'!BD212</f>
        <v>3.1494337078651689</v>
      </c>
      <c r="BE212">
        <f>'[1]Master Sheet'!BE212</f>
        <v>0</v>
      </c>
      <c r="BF212">
        <f>'[1]Master Sheet'!BF212</f>
        <v>0</v>
      </c>
      <c r="BG212">
        <f>'[1]Master Sheet'!BG212</f>
        <v>0</v>
      </c>
      <c r="BH212" s="1">
        <v>44770</v>
      </c>
    </row>
    <row r="213" spans="1:60" x14ac:dyDescent="0.25">
      <c r="A213" s="1">
        <v>44771</v>
      </c>
      <c r="B213" t="s">
        <v>65</v>
      </c>
      <c r="D213">
        <f>'[1]Master Sheet'!D213</f>
        <v>6.58</v>
      </c>
      <c r="E213">
        <f>'[1]Master Sheet'!E213</f>
        <v>5.19</v>
      </c>
      <c r="F213">
        <f>'[1]Master Sheet'!F213</f>
        <v>5.1100000000000003</v>
      </c>
      <c r="G213">
        <f>'[1]Master Sheet'!G213</f>
        <v>5.17</v>
      </c>
      <c r="H213">
        <f>'[1]Master Sheet'!H213</f>
        <v>5.18</v>
      </c>
      <c r="I213">
        <f>'[1]Master Sheet'!I213</f>
        <v>7.21</v>
      </c>
      <c r="J213">
        <f>'[1]Master Sheet'!J213</f>
        <v>7.43</v>
      </c>
      <c r="K213">
        <f>'[1]Master Sheet'!K213</f>
        <v>1.56</v>
      </c>
      <c r="L213">
        <f>'[1]Master Sheet'!L213</f>
        <v>1.7</v>
      </c>
      <c r="M213">
        <f>'[1]Master Sheet'!M213</f>
        <v>1.96</v>
      </c>
      <c r="N213">
        <f>'[1]Master Sheet'!N213</f>
        <v>1.89</v>
      </c>
      <c r="O213">
        <f>'[1]Master Sheet'!O213</f>
        <v>34</v>
      </c>
      <c r="P213">
        <f>'[1]Master Sheet'!P213</f>
        <v>26</v>
      </c>
      <c r="Q213">
        <f>'[1]Master Sheet'!Q213</f>
        <v>7</v>
      </c>
      <c r="R213">
        <f>'[1]Master Sheet'!R213</f>
        <v>0</v>
      </c>
      <c r="S213">
        <f>'[1]Master Sheet'!S213</f>
        <v>0</v>
      </c>
      <c r="T213">
        <f>'[1]Master Sheet'!T213</f>
        <v>0</v>
      </c>
      <c r="U213">
        <f>'[1]Master Sheet'!U213</f>
        <v>0.50900000000000001</v>
      </c>
      <c r="V213">
        <f>'[1]Master Sheet'!V213</f>
        <v>0.42699999999999999</v>
      </c>
      <c r="W213">
        <f>'[1]Master Sheet'!W213</f>
        <v>0.98899999999999999</v>
      </c>
      <c r="X213">
        <f>'[1]Master Sheet'!X213</f>
        <v>0.10299999999999999</v>
      </c>
      <c r="Y213">
        <f>'[1]Master Sheet'!Y213</f>
        <v>0.192</v>
      </c>
      <c r="Z213">
        <f>'[1]Master Sheet'!Z213</f>
        <v>0.17100000000000001</v>
      </c>
      <c r="AA213">
        <f>'[1]Master Sheet'!AA213</f>
        <v>6.4</v>
      </c>
      <c r="AB213">
        <f>'[1]Master Sheet'!AB213</f>
        <v>13.4</v>
      </c>
      <c r="AC213">
        <f>'[1]Master Sheet'!AC213</f>
        <v>13.3</v>
      </c>
      <c r="AD213">
        <f>'[1]Master Sheet'!AD213</f>
        <v>13.6</v>
      </c>
      <c r="AE213">
        <f>'[1]Master Sheet'!AE213</f>
        <v>20.399999999999999</v>
      </c>
      <c r="AF213">
        <f>'[1]Master Sheet'!AF213</f>
        <v>13.2</v>
      </c>
      <c r="AG213">
        <f>'[1]Master Sheet'!AG213</f>
        <v>26.1</v>
      </c>
      <c r="AH213">
        <f>'[1]Master Sheet'!AH213</f>
        <v>26.5</v>
      </c>
      <c r="AI213">
        <f>'[1]Master Sheet'!AI213</f>
        <v>27.4</v>
      </c>
      <c r="AJ213">
        <f>'[1]Master Sheet'!AJ213</f>
        <v>39.200000000000003</v>
      </c>
      <c r="AK213">
        <f>'[1]Master Sheet'!AK213</f>
        <v>3.1799999999999997</v>
      </c>
      <c r="AL213">
        <f>'[1]Master Sheet'!AL213</f>
        <v>3.3</v>
      </c>
      <c r="AM213">
        <f>'[1]Master Sheet'!AM213</f>
        <v>2.9</v>
      </c>
      <c r="AN213">
        <f>'[1]Master Sheet'!AN213</f>
        <v>5.9</v>
      </c>
      <c r="AO213">
        <f>'[1]Master Sheet'!AO213</f>
        <v>5.1999999999999998E-2</v>
      </c>
      <c r="AP213">
        <f>'[1]Master Sheet'!AP213</f>
        <v>21.3</v>
      </c>
      <c r="AQ213">
        <f>'[1]Master Sheet'!AQ213</f>
        <v>19.2</v>
      </c>
      <c r="AR213">
        <f>'[1]Master Sheet'!AR213</f>
        <v>1.441795857988166</v>
      </c>
      <c r="AS213">
        <f>'[1]Master Sheet'!AS213</f>
        <v>66.3</v>
      </c>
      <c r="AT213">
        <f>'[1]Master Sheet'!AT213</f>
        <v>90.4</v>
      </c>
      <c r="AU213">
        <f>'[1]Master Sheet'!AU213</f>
        <v>0.17860000000000001</v>
      </c>
      <c r="AV213">
        <f>'[1]Master Sheet'!AV213</f>
        <v>4.53E-2</v>
      </c>
      <c r="AW213">
        <f>'[1]Master Sheet'!AW213</f>
        <v>14.81</v>
      </c>
      <c r="AX213">
        <f>'[1]Master Sheet'!AX213</f>
        <v>13.52</v>
      </c>
      <c r="AY213">
        <f>'[1]Master Sheet'!AY213</f>
        <v>14.78</v>
      </c>
      <c r="AZ213">
        <f>'[1]Master Sheet'!AZ213</f>
        <v>0.96</v>
      </c>
      <c r="BA213">
        <f>'[1]Master Sheet'!BA213</f>
        <v>1.224</v>
      </c>
      <c r="BB213">
        <f>'[1]Master Sheet'!BB213</f>
        <v>2.4079999999999999</v>
      </c>
      <c r="BC213">
        <f>'[1]Master Sheet'!BC213</f>
        <v>9.202</v>
      </c>
      <c r="BD213">
        <f>'[1]Master Sheet'!BD213</f>
        <v>3.3317958579881659</v>
      </c>
      <c r="BE213">
        <f>'[1]Master Sheet'!BE213</f>
        <v>21.49</v>
      </c>
      <c r="BF213">
        <f>'[1]Master Sheet'!BF213</f>
        <v>2.2999999999999998</v>
      </c>
      <c r="BG213">
        <f>'[1]Master Sheet'!BG213</f>
        <v>4.5999999999999996</v>
      </c>
      <c r="BH213" s="1">
        <v>44771</v>
      </c>
    </row>
    <row r="214" spans="1:60" x14ac:dyDescent="0.25">
      <c r="A214" s="1">
        <v>44772</v>
      </c>
      <c r="B214" t="s">
        <v>65</v>
      </c>
      <c r="D214">
        <f>'[1]Master Sheet'!D214</f>
        <v>6.54</v>
      </c>
      <c r="E214">
        <f>'[1]Master Sheet'!E214</f>
        <v>5.48</v>
      </c>
      <c r="F214">
        <f>'[1]Master Sheet'!F214</f>
        <v>5.24</v>
      </c>
      <c r="G214">
        <f>'[1]Master Sheet'!G214</f>
        <v>5.46</v>
      </c>
      <c r="H214">
        <f>'[1]Master Sheet'!H214</f>
        <v>5.42</v>
      </c>
      <c r="I214">
        <f>'[1]Master Sheet'!I214</f>
        <v>6.94</v>
      </c>
      <c r="J214">
        <f>'[1]Master Sheet'!J214</f>
        <v>7.73</v>
      </c>
      <c r="K214">
        <f>'[1]Master Sheet'!K214</f>
        <v>1.47</v>
      </c>
      <c r="L214">
        <f>'[1]Master Sheet'!L214</f>
        <v>1.69</v>
      </c>
      <c r="M214">
        <f>'[1]Master Sheet'!M214</f>
        <v>1.95</v>
      </c>
      <c r="N214">
        <f>'[1]Master Sheet'!N214</f>
        <v>1.84</v>
      </c>
      <c r="O214">
        <f>'[1]Master Sheet'!O214</f>
        <v>33</v>
      </c>
      <c r="P214">
        <f>'[1]Master Sheet'!P214</f>
        <v>26</v>
      </c>
      <c r="Q214">
        <f>'[1]Master Sheet'!Q214</f>
        <v>19</v>
      </c>
      <c r="R214">
        <f>'[1]Master Sheet'!R214</f>
        <v>1</v>
      </c>
      <c r="S214">
        <f>'[1]Master Sheet'!S214</f>
        <v>0</v>
      </c>
      <c r="T214">
        <f>'[1]Master Sheet'!T214</f>
        <v>0</v>
      </c>
      <c r="U214">
        <f>'[1]Master Sheet'!U214</f>
        <v>0.56100000000000005</v>
      </c>
      <c r="V214">
        <f>'[1]Master Sheet'!V214</f>
        <v>0.47699999999999998</v>
      </c>
      <c r="W214">
        <f>'[1]Master Sheet'!W214</f>
        <v>1.24</v>
      </c>
      <c r="X214">
        <f>'[1]Master Sheet'!X214</f>
        <v>0.113</v>
      </c>
      <c r="Y214">
        <f>'[1]Master Sheet'!Y214</f>
        <v>0.187</v>
      </c>
      <c r="Z214">
        <f>'[1]Master Sheet'!Z214</f>
        <v>0.14199999999999999</v>
      </c>
      <c r="AA214">
        <f>'[1]Master Sheet'!AA214</f>
        <v>6.7</v>
      </c>
      <c r="AB214">
        <f>'[1]Master Sheet'!AB214</f>
        <v>13.3</v>
      </c>
      <c r="AC214">
        <f>'[1]Master Sheet'!AC214</f>
        <v>13.3</v>
      </c>
      <c r="AD214">
        <f>'[1]Master Sheet'!AD214</f>
        <v>13.1</v>
      </c>
      <c r="AE214">
        <f>'[1]Master Sheet'!AE214</f>
        <v>20.5</v>
      </c>
      <c r="AF214">
        <f>'[1]Master Sheet'!AF214</f>
        <v>13.4</v>
      </c>
      <c r="AG214">
        <f>'[1]Master Sheet'!AG214</f>
        <v>26.6</v>
      </c>
      <c r="AH214">
        <f>'[1]Master Sheet'!AH214</f>
        <v>26.1</v>
      </c>
      <c r="AI214">
        <f>'[1]Master Sheet'!AI214</f>
        <v>26.6</v>
      </c>
      <c r="AJ214">
        <f>'[1]Master Sheet'!AJ214</f>
        <v>39.1</v>
      </c>
      <c r="AK214">
        <f>'[1]Master Sheet'!AK214</f>
        <v>3.21</v>
      </c>
      <c r="AL214">
        <f>'[1]Master Sheet'!AL214</f>
        <v>3.31</v>
      </c>
      <c r="AM214">
        <f>'[1]Master Sheet'!AM214</f>
        <v>2.9</v>
      </c>
      <c r="AN214">
        <f>'[1]Master Sheet'!AN214</f>
        <v>5.9</v>
      </c>
      <c r="AO214">
        <f>'[1]Master Sheet'!AO214</f>
        <v>0.104</v>
      </c>
      <c r="AP214">
        <f>'[1]Master Sheet'!AP214</f>
        <v>20.9</v>
      </c>
      <c r="AQ214">
        <f>'[1]Master Sheet'!AQ214</f>
        <v>19.7</v>
      </c>
      <c r="AR214">
        <f>'[1]Master Sheet'!AR214</f>
        <v>1.3776553894571202</v>
      </c>
      <c r="AS214">
        <f>'[1]Master Sheet'!AS214</f>
        <v>66.8</v>
      </c>
      <c r="AT214">
        <f>'[1]Master Sheet'!AT214</f>
        <v>90.1</v>
      </c>
      <c r="AU214">
        <f>'[1]Master Sheet'!AU214</f>
        <v>0.1782</v>
      </c>
      <c r="AV214">
        <f>'[1]Master Sheet'!AV214</f>
        <v>4.5699999999999998E-2</v>
      </c>
      <c r="AW214">
        <f>'[1]Master Sheet'!AW214</f>
        <v>13.75</v>
      </c>
      <c r="AX214">
        <f>'[1]Master Sheet'!AX214</f>
        <v>12.71</v>
      </c>
      <c r="AY214">
        <f>'[1]Master Sheet'!AY214</f>
        <v>13.65</v>
      </c>
      <c r="AZ214">
        <f>'[1]Master Sheet'!AZ214</f>
        <v>0.94</v>
      </c>
      <c r="BA214">
        <f>'[1]Master Sheet'!BA214</f>
        <v>0</v>
      </c>
      <c r="BB214">
        <f>'[1]Master Sheet'!BB214</f>
        <v>0</v>
      </c>
      <c r="BC214">
        <f>'[1]Master Sheet'!BC214</f>
        <v>0</v>
      </c>
      <c r="BD214">
        <f>'[1]Master Sheet'!BD214</f>
        <v>3.2576553894571201</v>
      </c>
      <c r="BE214">
        <f>'[1]Master Sheet'!BE214</f>
        <v>21.48</v>
      </c>
      <c r="BF214">
        <f>'[1]Master Sheet'!BF214</f>
        <v>2</v>
      </c>
      <c r="BG214">
        <f>'[1]Master Sheet'!BG214</f>
        <v>4.7</v>
      </c>
      <c r="BH214" s="1">
        <v>44772</v>
      </c>
    </row>
    <row r="215" spans="1:60" x14ac:dyDescent="0.25">
      <c r="A215" s="1">
        <v>44773</v>
      </c>
      <c r="B215" t="s">
        <v>65</v>
      </c>
      <c r="D215">
        <f>'[1]Master Sheet'!D215</f>
        <v>0</v>
      </c>
      <c r="E215">
        <f>'[1]Master Sheet'!E215</f>
        <v>0</v>
      </c>
      <c r="F215">
        <f>'[1]Master Sheet'!F215</f>
        <v>0</v>
      </c>
      <c r="G215">
        <f>'[1]Master Sheet'!G215</f>
        <v>0</v>
      </c>
      <c r="H215">
        <f>'[1]Master Sheet'!H215</f>
        <v>0</v>
      </c>
      <c r="I215">
        <f>'[1]Master Sheet'!I215</f>
        <v>0</v>
      </c>
      <c r="J215">
        <f>'[1]Master Sheet'!J215</f>
        <v>0</v>
      </c>
      <c r="K215">
        <f>'[1]Master Sheet'!K215</f>
        <v>0</v>
      </c>
      <c r="L215">
        <f>'[1]Master Sheet'!L215</f>
        <v>0</v>
      </c>
      <c r="M215">
        <f>'[1]Master Sheet'!M215</f>
        <v>0</v>
      </c>
      <c r="N215">
        <f>'[1]Master Sheet'!N215</f>
        <v>0</v>
      </c>
      <c r="O215">
        <f>'[1]Master Sheet'!O215</f>
        <v>0</v>
      </c>
      <c r="P215">
        <f>'[1]Master Sheet'!P215</f>
        <v>0</v>
      </c>
      <c r="Q215">
        <f>'[1]Master Sheet'!Q215</f>
        <v>0</v>
      </c>
      <c r="R215">
        <f>'[1]Master Sheet'!R215</f>
        <v>0</v>
      </c>
      <c r="S215">
        <f>'[1]Master Sheet'!S215</f>
        <v>0</v>
      </c>
      <c r="T215">
        <f>'[1]Master Sheet'!T215</f>
        <v>0</v>
      </c>
      <c r="U215">
        <f>'[1]Master Sheet'!U215</f>
        <v>0</v>
      </c>
      <c r="V215">
        <f>'[1]Master Sheet'!V215</f>
        <v>0</v>
      </c>
      <c r="W215">
        <f>'[1]Master Sheet'!W215</f>
        <v>0</v>
      </c>
      <c r="X215">
        <f>'[1]Master Sheet'!X215</f>
        <v>0</v>
      </c>
      <c r="Y215">
        <f>'[1]Master Sheet'!Y215</f>
        <v>0</v>
      </c>
      <c r="Z215">
        <f>'[1]Master Sheet'!Z215</f>
        <v>0</v>
      </c>
      <c r="AA215">
        <f>'[1]Master Sheet'!AA215</f>
        <v>0</v>
      </c>
      <c r="AB215">
        <f>'[1]Master Sheet'!AB215</f>
        <v>0</v>
      </c>
      <c r="AC215">
        <f>'[1]Master Sheet'!AC215</f>
        <v>0</v>
      </c>
      <c r="AD215">
        <f>'[1]Master Sheet'!AD215</f>
        <v>0</v>
      </c>
      <c r="AE215">
        <f>'[1]Master Sheet'!AE215</f>
        <v>0</v>
      </c>
      <c r="AF215">
        <f>'[1]Master Sheet'!AF215</f>
        <v>0</v>
      </c>
      <c r="AG215">
        <f>'[1]Master Sheet'!AG215</f>
        <v>0</v>
      </c>
      <c r="AH215">
        <f>'[1]Master Sheet'!AH215</f>
        <v>0</v>
      </c>
      <c r="AI215">
        <f>'[1]Master Sheet'!AI215</f>
        <v>0</v>
      </c>
      <c r="AJ215">
        <f>'[1]Master Sheet'!AJ215</f>
        <v>0</v>
      </c>
      <c r="AK215" t="str">
        <f>'[1]Master Sheet'!AK215</f>
        <v/>
      </c>
      <c r="AL215" t="str">
        <f>'[1]Master Sheet'!AL215</f>
        <v/>
      </c>
      <c r="AM215">
        <f>'[1]Master Sheet'!AM215</f>
        <v>0</v>
      </c>
      <c r="AN215">
        <f>'[1]Master Sheet'!AN215</f>
        <v>0</v>
      </c>
      <c r="AO215">
        <f>'[1]Master Sheet'!AO215</f>
        <v>0</v>
      </c>
      <c r="AP215">
        <f>'[1]Master Sheet'!AP215</f>
        <v>0</v>
      </c>
      <c r="AQ215">
        <f>'[1]Master Sheet'!AQ215</f>
        <v>0</v>
      </c>
      <c r="AR215">
        <f>'[1]Master Sheet'!AR215</f>
        <v>1.3917168885774356</v>
      </c>
      <c r="AS215">
        <f>'[1]Master Sheet'!AS215</f>
        <v>0</v>
      </c>
      <c r="AT215">
        <f>'[1]Master Sheet'!AT215</f>
        <v>0</v>
      </c>
      <c r="AU215">
        <f>'[1]Master Sheet'!AU215</f>
        <v>0</v>
      </c>
      <c r="AV215">
        <f>'[1]Master Sheet'!AV215</f>
        <v>0</v>
      </c>
      <c r="AW215">
        <f>'[1]Master Sheet'!AW215</f>
        <v>15.27</v>
      </c>
      <c r="AX215">
        <f>'[1]Master Sheet'!AX215</f>
        <v>14.27</v>
      </c>
      <c r="AY215">
        <f>'[1]Master Sheet'!AY215</f>
        <v>15.23</v>
      </c>
      <c r="AZ215">
        <f>'[1]Master Sheet'!AZ215</f>
        <v>0.96</v>
      </c>
      <c r="BA215">
        <f>'[1]Master Sheet'!BA215</f>
        <v>1.2390000000000001</v>
      </c>
      <c r="BB215">
        <f>'[1]Master Sheet'!BB215</f>
        <v>2.4319999999999999</v>
      </c>
      <c r="BC215">
        <f>'[1]Master Sheet'!BC215</f>
        <v>11.164</v>
      </c>
      <c r="BD215">
        <f>'[1]Master Sheet'!BD215</f>
        <v>3.2817168885774355</v>
      </c>
      <c r="BE215">
        <f>'[1]Master Sheet'!BE215</f>
        <v>0</v>
      </c>
      <c r="BF215">
        <f>'[1]Master Sheet'!BF215</f>
        <v>2</v>
      </c>
      <c r="BG215">
        <f>'[1]Master Sheet'!BG215</f>
        <v>4.8</v>
      </c>
      <c r="BH215" s="1">
        <v>44773</v>
      </c>
    </row>
    <row r="216" spans="1:60" x14ac:dyDescent="0.25">
      <c r="A216" s="1">
        <v>44774</v>
      </c>
      <c r="B216" t="s">
        <v>65</v>
      </c>
      <c r="D216">
        <f>'[1]Master Sheet'!D216</f>
        <v>5.59</v>
      </c>
      <c r="E216">
        <f>'[1]Master Sheet'!E216</f>
        <v>4.74</v>
      </c>
      <c r="F216">
        <f>'[1]Master Sheet'!F216</f>
        <v>5.19</v>
      </c>
      <c r="G216">
        <f>'[1]Master Sheet'!G216</f>
        <v>5.48</v>
      </c>
      <c r="H216">
        <f>'[1]Master Sheet'!H216</f>
        <v>6.67</v>
      </c>
      <c r="I216">
        <f>'[1]Master Sheet'!I216</f>
        <v>7.89</v>
      </c>
      <c r="J216">
        <f>'[1]Master Sheet'!J216</f>
        <v>7.29</v>
      </c>
      <c r="K216">
        <f>'[1]Master Sheet'!K216</f>
        <v>1.56</v>
      </c>
      <c r="L216">
        <f>'[1]Master Sheet'!L216</f>
        <v>1.61</v>
      </c>
      <c r="M216">
        <f>'[1]Master Sheet'!M216</f>
        <v>1.86</v>
      </c>
      <c r="N216">
        <f>'[1]Master Sheet'!N216</f>
        <v>1.81</v>
      </c>
      <c r="O216">
        <f>'[1]Master Sheet'!O216</f>
        <v>36</v>
      </c>
      <c r="P216">
        <f>'[1]Master Sheet'!P216</f>
        <v>28</v>
      </c>
      <c r="Q216">
        <f>'[1]Master Sheet'!Q216</f>
        <v>19</v>
      </c>
      <c r="R216">
        <f>'[1]Master Sheet'!R216</f>
        <v>1</v>
      </c>
      <c r="S216">
        <f>'[1]Master Sheet'!S216</f>
        <v>0</v>
      </c>
      <c r="T216">
        <f>'[1]Master Sheet'!T216</f>
        <v>0</v>
      </c>
      <c r="U216">
        <f>'[1]Master Sheet'!U216</f>
        <v>0.48099999999999998</v>
      </c>
      <c r="V216">
        <f>'[1]Master Sheet'!V216</f>
        <v>0.38700000000000001</v>
      </c>
      <c r="W216">
        <f>'[1]Master Sheet'!W216</f>
        <v>1.01</v>
      </c>
      <c r="X216">
        <f>'[1]Master Sheet'!X216</f>
        <v>0.14099999999999999</v>
      </c>
      <c r="Y216">
        <f>'[1]Master Sheet'!Y216</f>
        <v>0.25600000000000001</v>
      </c>
      <c r="Z216">
        <f>'[1]Master Sheet'!Z216</f>
        <v>0.16600000000000001</v>
      </c>
      <c r="AA216">
        <f>'[1]Master Sheet'!AA216</f>
        <v>6.5</v>
      </c>
      <c r="AB216">
        <f>'[1]Master Sheet'!AB216</f>
        <v>13.1</v>
      </c>
      <c r="AC216">
        <f>'[1]Master Sheet'!AC216</f>
        <v>13.5</v>
      </c>
      <c r="AD216">
        <f>'[1]Master Sheet'!AD216</f>
        <v>13.8</v>
      </c>
      <c r="AE216">
        <f>'[1]Master Sheet'!AE216</f>
        <v>20.7</v>
      </c>
      <c r="AF216">
        <f>'[1]Master Sheet'!AF216</f>
        <v>13</v>
      </c>
      <c r="AG216">
        <f>'[1]Master Sheet'!AG216</f>
        <v>26.5</v>
      </c>
      <c r="AH216">
        <f>'[1]Master Sheet'!AH216</f>
        <v>26.8</v>
      </c>
      <c r="AI216">
        <f>'[1]Master Sheet'!AI216</f>
        <v>27.9</v>
      </c>
      <c r="AJ216">
        <f>'[1]Master Sheet'!AJ216</f>
        <v>39.4</v>
      </c>
      <c r="AK216">
        <f>'[1]Master Sheet'!AK216</f>
        <v>3.13</v>
      </c>
      <c r="AL216">
        <f>'[1]Master Sheet'!AL216</f>
        <v>3.33</v>
      </c>
      <c r="AM216">
        <f>'[1]Master Sheet'!AM216</f>
        <v>2.8</v>
      </c>
      <c r="AN216">
        <f>'[1]Master Sheet'!AN216</f>
        <v>5.9</v>
      </c>
      <c r="AO216">
        <f>'[1]Master Sheet'!AO216</f>
        <v>7.1999999999999995E-2</v>
      </c>
      <c r="AP216">
        <f>'[1]Master Sheet'!AP216</f>
        <v>21.3</v>
      </c>
      <c r="AQ216">
        <f>'[1]Master Sheet'!AQ216</f>
        <v>19.600000000000001</v>
      </c>
      <c r="AR216">
        <f>'[1]Master Sheet'!AR216</f>
        <v>1.3974812538414261</v>
      </c>
      <c r="AS216">
        <f>'[1]Master Sheet'!AS216</f>
        <v>67.2</v>
      </c>
      <c r="AT216">
        <f>'[1]Master Sheet'!AT216</f>
        <v>91.3</v>
      </c>
      <c r="AU216">
        <f>'[1]Master Sheet'!AU216</f>
        <v>0.17219999999999999</v>
      </c>
      <c r="AV216">
        <f>'[1]Master Sheet'!AV216</f>
        <v>3.9199999999999999E-2</v>
      </c>
      <c r="AW216">
        <f>'[1]Master Sheet'!AW216</f>
        <v>17.170000000000002</v>
      </c>
      <c r="AX216">
        <f>'[1]Master Sheet'!AX216</f>
        <v>16.27</v>
      </c>
      <c r="AY216">
        <f>'[1]Master Sheet'!AY216</f>
        <v>17.21</v>
      </c>
      <c r="AZ216">
        <f>'[1]Master Sheet'!AZ216</f>
        <v>0.94</v>
      </c>
      <c r="BA216">
        <f>'[1]Master Sheet'!BA216</f>
        <v>1.2869999999999999</v>
      </c>
      <c r="BB216">
        <f>'[1]Master Sheet'!BB216</f>
        <v>2.476</v>
      </c>
      <c r="BC216">
        <f>'[1]Master Sheet'!BC216</f>
        <v>11.461</v>
      </c>
      <c r="BD216">
        <f>'[1]Master Sheet'!BD216</f>
        <v>3.2474812538414262</v>
      </c>
      <c r="BE216">
        <f>'[1]Master Sheet'!BE216</f>
        <v>21.61</v>
      </c>
      <c r="BF216">
        <f>'[1]Master Sheet'!BF216</f>
        <v>2</v>
      </c>
      <c r="BG216">
        <f>'[1]Master Sheet'!BG216</f>
        <v>4.8</v>
      </c>
      <c r="BH216" s="1">
        <v>44774</v>
      </c>
    </row>
    <row r="217" spans="1:60" x14ac:dyDescent="0.25">
      <c r="A217" s="1">
        <v>44775</v>
      </c>
      <c r="B217" t="s">
        <v>65</v>
      </c>
      <c r="D217">
        <f>'[1]Master Sheet'!D217</f>
        <v>5.29</v>
      </c>
      <c r="E217">
        <f>'[1]Master Sheet'!E217</f>
        <v>4.6399999999999997</v>
      </c>
      <c r="F217">
        <f>'[1]Master Sheet'!F217</f>
        <v>5.46</v>
      </c>
      <c r="G217">
        <f>'[1]Master Sheet'!G217</f>
        <v>5.18</v>
      </c>
      <c r="H217">
        <f>'[1]Master Sheet'!H217</f>
        <v>5.87</v>
      </c>
      <c r="I217">
        <f>'[1]Master Sheet'!I217</f>
        <v>7.59</v>
      </c>
      <c r="J217">
        <f>'[1]Master Sheet'!J217</f>
        <v>7.26</v>
      </c>
      <c r="K217">
        <f>'[1]Master Sheet'!K217</f>
        <v>1.51</v>
      </c>
      <c r="L217">
        <f>'[1]Master Sheet'!L217</f>
        <v>1.53</v>
      </c>
      <c r="M217">
        <f>'[1]Master Sheet'!M217</f>
        <v>1.8</v>
      </c>
      <c r="N217">
        <f>'[1]Master Sheet'!N217</f>
        <v>1.79</v>
      </c>
      <c r="O217">
        <f>'[1]Master Sheet'!O217</f>
        <v>31</v>
      </c>
      <c r="P217">
        <f>'[1]Master Sheet'!P217</f>
        <v>24</v>
      </c>
      <c r="Q217">
        <f>'[1]Master Sheet'!Q217</f>
        <v>26</v>
      </c>
      <c r="R217">
        <f>'[1]Master Sheet'!R217</f>
        <v>2</v>
      </c>
      <c r="S217">
        <f>'[1]Master Sheet'!S217</f>
        <v>1</v>
      </c>
      <c r="T217">
        <f>'[1]Master Sheet'!T217</f>
        <v>0</v>
      </c>
      <c r="U217">
        <f>'[1]Master Sheet'!U217</f>
        <v>0.495</v>
      </c>
      <c r="V217">
        <f>'[1]Master Sheet'!V217</f>
        <v>0.36599999999999999</v>
      </c>
      <c r="W217">
        <f>'[1]Master Sheet'!W217</f>
        <v>2.97</v>
      </c>
      <c r="X217">
        <f>'[1]Master Sheet'!X217</f>
        <v>0.23599999999999999</v>
      </c>
      <c r="Y217">
        <f>'[1]Master Sheet'!Y217</f>
        <v>0.26700000000000002</v>
      </c>
      <c r="Z217">
        <f>'[1]Master Sheet'!Z217</f>
        <v>0.19800000000000001</v>
      </c>
      <c r="AA217">
        <f>'[1]Master Sheet'!AA217</f>
        <v>6.6</v>
      </c>
      <c r="AB217">
        <f>'[1]Master Sheet'!AB217</f>
        <v>13.4</v>
      </c>
      <c r="AC217">
        <f>'[1]Master Sheet'!AC217</f>
        <v>12.6</v>
      </c>
      <c r="AD217">
        <f>'[1]Master Sheet'!AD217</f>
        <v>14.2</v>
      </c>
      <c r="AE217">
        <f>'[1]Master Sheet'!AE217</f>
        <v>22.1</v>
      </c>
      <c r="AF217">
        <f>'[1]Master Sheet'!AF217</f>
        <v>13.5</v>
      </c>
      <c r="AG217">
        <f>'[1]Master Sheet'!AG217</f>
        <v>27.1</v>
      </c>
      <c r="AH217">
        <f>'[1]Master Sheet'!AH217</f>
        <v>25.5</v>
      </c>
      <c r="AI217">
        <f>'[1]Master Sheet'!AI217</f>
        <v>29.1</v>
      </c>
      <c r="AJ217">
        <f>'[1]Master Sheet'!AJ217</f>
        <v>42</v>
      </c>
      <c r="AK217">
        <f>'[1]Master Sheet'!AK217</f>
        <v>3.21</v>
      </c>
      <c r="AL217">
        <f>'[1]Master Sheet'!AL217</f>
        <v>3.37</v>
      </c>
      <c r="AM217">
        <f>'[1]Master Sheet'!AM217</f>
        <v>2.9</v>
      </c>
      <c r="AN217">
        <f>'[1]Master Sheet'!AN217</f>
        <v>5.9</v>
      </c>
      <c r="AO217">
        <f>'[1]Master Sheet'!AO217</f>
        <v>0.13600000000000001</v>
      </c>
      <c r="AP217">
        <f>'[1]Master Sheet'!AP217</f>
        <v>22.6</v>
      </c>
      <c r="AQ217">
        <f>'[1]Master Sheet'!AQ217</f>
        <v>19.5</v>
      </c>
      <c r="AR217">
        <f>'[1]Master Sheet'!AR217</f>
        <v>1.4994157303370788</v>
      </c>
      <c r="AS217">
        <f>'[1]Master Sheet'!AS217</f>
        <v>67.8</v>
      </c>
      <c r="AT217">
        <f>'[1]Master Sheet'!AT217</f>
        <v>88.9</v>
      </c>
      <c r="AU217">
        <f>'[1]Master Sheet'!AU217</f>
        <v>0.16830000000000001</v>
      </c>
      <c r="AV217">
        <f>'[1]Master Sheet'!AV217</f>
        <v>5.0799999999999998E-2</v>
      </c>
      <c r="AW217">
        <f>'[1]Master Sheet'!AW217</f>
        <v>19.399999999999999</v>
      </c>
      <c r="AX217">
        <f>'[1]Master Sheet'!AX217</f>
        <v>16.02</v>
      </c>
      <c r="AY217">
        <f>'[1]Master Sheet'!AY217</f>
        <v>16.97</v>
      </c>
      <c r="AZ217">
        <f>'[1]Master Sheet'!AZ217</f>
        <v>0.96</v>
      </c>
      <c r="BA217">
        <f>'[1]Master Sheet'!BA217</f>
        <v>1.2869999999999999</v>
      </c>
      <c r="BB217">
        <f>'[1]Master Sheet'!BB217</f>
        <v>2.476</v>
      </c>
      <c r="BC217">
        <f>'[1]Master Sheet'!BC217</f>
        <v>11.461</v>
      </c>
      <c r="BD217">
        <f>'[1]Master Sheet'!BD217</f>
        <v>3.2494157303370788</v>
      </c>
      <c r="BE217">
        <f>'[1]Master Sheet'!BE217</f>
        <v>21.22</v>
      </c>
      <c r="BF217">
        <f>'[1]Master Sheet'!BF217</f>
        <v>2.2999999999999998</v>
      </c>
      <c r="BG217">
        <f>'[1]Master Sheet'!BG217</f>
        <v>4.7</v>
      </c>
      <c r="BH217" s="1">
        <v>44775</v>
      </c>
    </row>
    <row r="218" spans="1:60" x14ac:dyDescent="0.25">
      <c r="A218" s="1">
        <v>44776</v>
      </c>
      <c r="B218" t="s">
        <v>65</v>
      </c>
      <c r="D218">
        <f>'[1]Master Sheet'!D218</f>
        <v>5.22</v>
      </c>
      <c r="E218">
        <f>'[1]Master Sheet'!E218</f>
        <v>4.9400000000000004</v>
      </c>
      <c r="F218">
        <f>'[1]Master Sheet'!F218</f>
        <v>4.68</v>
      </c>
      <c r="G218">
        <f>'[1]Master Sheet'!G218</f>
        <v>5.68</v>
      </c>
      <c r="H218">
        <f>'[1]Master Sheet'!H218</f>
        <v>5.54</v>
      </c>
      <c r="I218">
        <f>'[1]Master Sheet'!I218</f>
        <v>7.73</v>
      </c>
      <c r="J218">
        <f>'[1]Master Sheet'!J218</f>
        <v>7.88</v>
      </c>
      <c r="K218">
        <f>'[1]Master Sheet'!K218</f>
        <v>1.42</v>
      </c>
      <c r="L218">
        <f>'[1]Master Sheet'!L218</f>
        <v>1.57</v>
      </c>
      <c r="M218">
        <f>'[1]Master Sheet'!M218</f>
        <v>1.76</v>
      </c>
      <c r="N218">
        <f>'[1]Master Sheet'!N218</f>
        <v>1.75</v>
      </c>
      <c r="O218">
        <f>'[1]Master Sheet'!O218</f>
        <v>32</v>
      </c>
      <c r="P218">
        <f>'[1]Master Sheet'!P218</f>
        <v>26</v>
      </c>
      <c r="Q218">
        <f>'[1]Master Sheet'!Q218</f>
        <v>19</v>
      </c>
      <c r="R218">
        <f>'[1]Master Sheet'!R218</f>
        <v>1</v>
      </c>
      <c r="S218">
        <f>'[1]Master Sheet'!S218</f>
        <v>0</v>
      </c>
      <c r="T218">
        <f>'[1]Master Sheet'!T218</f>
        <v>0</v>
      </c>
      <c r="U218">
        <f>'[1]Master Sheet'!U218</f>
        <v>0.504</v>
      </c>
      <c r="V218">
        <f>'[1]Master Sheet'!V218</f>
        <v>0.38600000000000001</v>
      </c>
      <c r="W218">
        <f>'[1]Master Sheet'!W218</f>
        <v>1.91</v>
      </c>
      <c r="X218">
        <f>'[1]Master Sheet'!X218</f>
        <v>0.19800000000000001</v>
      </c>
      <c r="Y218">
        <f>'[1]Master Sheet'!Y218</f>
        <v>0.26100000000000001</v>
      </c>
      <c r="Z218">
        <f>'[1]Master Sheet'!Z218</f>
        <v>0.19700000000000001</v>
      </c>
      <c r="AA218">
        <f>'[1]Master Sheet'!AA218</f>
        <v>6.8</v>
      </c>
      <c r="AB218">
        <f>'[1]Master Sheet'!AB218</f>
        <v>14.9</v>
      </c>
      <c r="AC218">
        <f>'[1]Master Sheet'!AC218</f>
        <v>14.1</v>
      </c>
      <c r="AD218">
        <f>'[1]Master Sheet'!AD218</f>
        <v>14.3</v>
      </c>
      <c r="AE218">
        <f>'[1]Master Sheet'!AE218</f>
        <v>22.4</v>
      </c>
      <c r="AF218">
        <f>'[1]Master Sheet'!AF218</f>
        <v>14.5</v>
      </c>
      <c r="AG218">
        <f>'[1]Master Sheet'!AG218</f>
        <v>31.6</v>
      </c>
      <c r="AH218">
        <f>'[1]Master Sheet'!AH218</f>
        <v>29.2</v>
      </c>
      <c r="AI218">
        <f>'[1]Master Sheet'!AI218</f>
        <v>30</v>
      </c>
      <c r="AJ218">
        <f>'[1]Master Sheet'!AJ218</f>
        <v>43.3</v>
      </c>
      <c r="AK218">
        <f>'[1]Master Sheet'!AK218</f>
        <v>3.15</v>
      </c>
      <c r="AL218">
        <f>'[1]Master Sheet'!AL218</f>
        <v>3.33</v>
      </c>
      <c r="AM218">
        <f>'[1]Master Sheet'!AM218</f>
        <v>2.7</v>
      </c>
      <c r="AN218">
        <f>'[1]Master Sheet'!AN218</f>
        <v>5.9</v>
      </c>
      <c r="AO218">
        <f>'[1]Master Sheet'!AO218</f>
        <v>0.17899999999999999</v>
      </c>
      <c r="AP218">
        <f>'[1]Master Sheet'!AP218</f>
        <v>24</v>
      </c>
      <c r="AQ218">
        <f>'[1]Master Sheet'!AQ218</f>
        <v>20.3</v>
      </c>
      <c r="AR218">
        <f>'[1]Master Sheet'!AR218</f>
        <v>1.4790990654205609</v>
      </c>
      <c r="AS218">
        <f>'[1]Master Sheet'!AS218</f>
        <v>69.8</v>
      </c>
      <c r="AT218">
        <f>'[1]Master Sheet'!AT218</f>
        <v>91.6</v>
      </c>
      <c r="AU218">
        <f>'[1]Master Sheet'!AU218</f>
        <v>0.15579999999999999</v>
      </c>
      <c r="AV218">
        <f>'[1]Master Sheet'!AV218</f>
        <v>3.7999999999999999E-2</v>
      </c>
      <c r="AW218">
        <f>'[1]Master Sheet'!AW218</f>
        <v>17.170000000000002</v>
      </c>
      <c r="AX218">
        <f>'[1]Master Sheet'!AX218</f>
        <v>16.05</v>
      </c>
      <c r="AY218">
        <f>'[1]Master Sheet'!AY218</f>
        <v>17.02</v>
      </c>
      <c r="AZ218">
        <f>'[1]Master Sheet'!AZ218</f>
        <v>0.97</v>
      </c>
      <c r="BA218">
        <f>'[1]Master Sheet'!BA218</f>
        <v>1.3680000000000001</v>
      </c>
      <c r="BB218">
        <f>'[1]Master Sheet'!BB218</f>
        <v>2.5089999999999999</v>
      </c>
      <c r="BC218">
        <f>'[1]Master Sheet'!BC218</f>
        <v>11.154999999999999</v>
      </c>
      <c r="BD218">
        <f>'[1]Master Sheet'!BD218</f>
        <v>3.2390990654205609</v>
      </c>
      <c r="BE218">
        <f>'[1]Master Sheet'!BE218</f>
        <v>21.6</v>
      </c>
      <c r="BF218">
        <f>'[1]Master Sheet'!BF218</f>
        <v>2.7</v>
      </c>
      <c r="BG218">
        <f>'[1]Master Sheet'!BG218</f>
        <v>4.7</v>
      </c>
      <c r="BH218" s="1">
        <v>44776</v>
      </c>
    </row>
    <row r="219" spans="1:60" x14ac:dyDescent="0.25">
      <c r="A219" s="1">
        <v>44777</v>
      </c>
      <c r="B219" t="s">
        <v>65</v>
      </c>
      <c r="D219">
        <f>'[1]Master Sheet'!D219</f>
        <v>6.89</v>
      </c>
      <c r="E219">
        <f>'[1]Master Sheet'!E219</f>
        <v>5.64</v>
      </c>
      <c r="F219">
        <f>'[1]Master Sheet'!F219</f>
        <v>5.45</v>
      </c>
      <c r="G219">
        <f>'[1]Master Sheet'!G219</f>
        <v>5.41</v>
      </c>
      <c r="H219">
        <f>'[1]Master Sheet'!H219</f>
        <v>5.69</v>
      </c>
      <c r="I219">
        <f>'[1]Master Sheet'!I219</f>
        <v>7.09</v>
      </c>
      <c r="J219">
        <f>'[1]Master Sheet'!J219</f>
        <v>7.05</v>
      </c>
      <c r="K219">
        <f>'[1]Master Sheet'!K219</f>
        <v>1.51</v>
      </c>
      <c r="L219">
        <f>'[1]Master Sheet'!L219</f>
        <v>1.7</v>
      </c>
      <c r="M219">
        <f>'[1]Master Sheet'!M219</f>
        <v>1.88</v>
      </c>
      <c r="N219">
        <f>'[1]Master Sheet'!N219</f>
        <v>1.86</v>
      </c>
      <c r="O219">
        <f>'[1]Master Sheet'!O219</f>
        <v>37</v>
      </c>
      <c r="P219">
        <f>'[1]Master Sheet'!P219</f>
        <v>28</v>
      </c>
      <c r="Q219">
        <f>'[1]Master Sheet'!Q219</f>
        <v>16</v>
      </c>
      <c r="R219">
        <f>'[1]Master Sheet'!R219</f>
        <v>1</v>
      </c>
      <c r="S219">
        <f>'[1]Master Sheet'!S219</f>
        <v>0</v>
      </c>
      <c r="T219">
        <f>'[1]Master Sheet'!T219</f>
        <v>0</v>
      </c>
      <c r="U219">
        <f>'[1]Master Sheet'!U219</f>
        <v>0.56399999999999995</v>
      </c>
      <c r="V219">
        <f>'[1]Master Sheet'!V219</f>
        <v>0.375</v>
      </c>
      <c r="W219">
        <f>'[1]Master Sheet'!W219</f>
        <v>1.1299999999999999</v>
      </c>
      <c r="X219">
        <f>'[1]Master Sheet'!X219</f>
        <v>0.20100000000000001</v>
      </c>
      <c r="Y219">
        <f>'[1]Master Sheet'!Y219</f>
        <v>0.26900000000000002</v>
      </c>
      <c r="Z219">
        <f>'[1]Master Sheet'!Z219</f>
        <v>0.184</v>
      </c>
      <c r="AA219">
        <f>'[1]Master Sheet'!AA219</f>
        <v>6.8</v>
      </c>
      <c r="AB219">
        <f>'[1]Master Sheet'!AB219</f>
        <v>14.9</v>
      </c>
      <c r="AC219">
        <f>'[1]Master Sheet'!AC219</f>
        <v>14.3</v>
      </c>
      <c r="AD219">
        <f>'[1]Master Sheet'!AD219</f>
        <v>15.4</v>
      </c>
      <c r="AE219">
        <f>'[1]Master Sheet'!AE219</f>
        <v>22.3</v>
      </c>
      <c r="AF219">
        <f>'[1]Master Sheet'!AF219</f>
        <v>14.1</v>
      </c>
      <c r="AG219">
        <f>'[1]Master Sheet'!AG219</f>
        <v>31.4</v>
      </c>
      <c r="AH219">
        <f>'[1]Master Sheet'!AH219</f>
        <v>29.6</v>
      </c>
      <c r="AI219">
        <f>'[1]Master Sheet'!AI219</f>
        <v>32.1</v>
      </c>
      <c r="AJ219">
        <f>'[1]Master Sheet'!AJ219</f>
        <v>42.8</v>
      </c>
      <c r="AK219">
        <f>'[1]Master Sheet'!AK219</f>
        <v>3.13</v>
      </c>
      <c r="AL219">
        <f>'[1]Master Sheet'!AL219</f>
        <v>3.26</v>
      </c>
      <c r="AM219">
        <f>'[1]Master Sheet'!AM219</f>
        <v>2.9</v>
      </c>
      <c r="AN219">
        <f>'[1]Master Sheet'!AN219</f>
        <v>6</v>
      </c>
      <c r="AO219">
        <f>'[1]Master Sheet'!AO219</f>
        <v>9.8000000000000004E-2</v>
      </c>
      <c r="AP219">
        <f>'[1]Master Sheet'!AP219</f>
        <v>23.3</v>
      </c>
      <c r="AQ219">
        <f>'[1]Master Sheet'!AQ219</f>
        <v>20</v>
      </c>
      <c r="AR219">
        <f>'[1]Master Sheet'!AR219</f>
        <v>1.6937709137709138</v>
      </c>
      <c r="AS219">
        <f>'[1]Master Sheet'!AS219</f>
        <v>69.7</v>
      </c>
      <c r="AT219">
        <f>'[1]Master Sheet'!AT219</f>
        <v>90.2</v>
      </c>
      <c r="AU219">
        <f>'[1]Master Sheet'!AU219</f>
        <v>0.15620000000000001</v>
      </c>
      <c r="AV219">
        <f>'[1]Master Sheet'!AV219</f>
        <v>4.4600000000000001E-2</v>
      </c>
      <c r="AW219">
        <f>'[1]Master Sheet'!AW219</f>
        <v>16.940000000000001</v>
      </c>
      <c r="AX219">
        <f>'[1]Master Sheet'!AX219</f>
        <v>15.54</v>
      </c>
      <c r="AY219">
        <f>'[1]Master Sheet'!AY219</f>
        <v>16.93</v>
      </c>
      <c r="AZ219">
        <f>'[1]Master Sheet'!AZ219</f>
        <v>1.39</v>
      </c>
      <c r="BA219">
        <f>'[1]Master Sheet'!BA219</f>
        <v>1.427</v>
      </c>
      <c r="BB219">
        <f>'[1]Master Sheet'!BB219</f>
        <v>2.5590000000000002</v>
      </c>
      <c r="BC219">
        <f>'[1]Master Sheet'!BC219</f>
        <v>11.336</v>
      </c>
      <c r="BD219">
        <f>'[1]Master Sheet'!BD219</f>
        <v>3.5437709137709139</v>
      </c>
      <c r="BE219">
        <f>'[1]Master Sheet'!BE219</f>
        <v>21.37</v>
      </c>
      <c r="BF219">
        <f>'[1]Master Sheet'!BF219</f>
        <v>2.9</v>
      </c>
      <c r="BG219">
        <f>'[1]Master Sheet'!BG219</f>
        <v>4.5</v>
      </c>
      <c r="BH219" s="1">
        <v>44777</v>
      </c>
    </row>
    <row r="220" spans="1:60" x14ac:dyDescent="0.25">
      <c r="A220" s="1">
        <v>44778</v>
      </c>
      <c r="B220" t="s">
        <v>65</v>
      </c>
      <c r="D220">
        <f>'[1]Master Sheet'!D220</f>
        <v>5.8</v>
      </c>
      <c r="E220">
        <f>'[1]Master Sheet'!E220</f>
        <v>5.38</v>
      </c>
      <c r="F220">
        <f>'[1]Master Sheet'!F220</f>
        <v>5.43</v>
      </c>
      <c r="G220">
        <f>'[1]Master Sheet'!G220</f>
        <v>5.16</v>
      </c>
      <c r="H220">
        <f>'[1]Master Sheet'!H220</f>
        <v>5.18</v>
      </c>
      <c r="I220">
        <f>'[1]Master Sheet'!I220</f>
        <v>7.53</v>
      </c>
      <c r="J220">
        <f>'[1]Master Sheet'!J220</f>
        <v>7.35</v>
      </c>
      <c r="K220">
        <f>'[1]Master Sheet'!K220</f>
        <v>1.52</v>
      </c>
      <c r="L220">
        <f>'[1]Master Sheet'!L220</f>
        <v>1.64</v>
      </c>
      <c r="M220">
        <f>'[1]Master Sheet'!M220</f>
        <v>2.33</v>
      </c>
      <c r="N220">
        <f>'[1]Master Sheet'!N220</f>
        <v>1.92</v>
      </c>
      <c r="O220">
        <f>'[1]Master Sheet'!O220</f>
        <v>27</v>
      </c>
      <c r="P220">
        <f>'[1]Master Sheet'!P220</f>
        <v>19</v>
      </c>
      <c r="Q220">
        <f>'[1]Master Sheet'!Q220</f>
        <v>42</v>
      </c>
      <c r="R220">
        <f>'[1]Master Sheet'!R220</f>
        <v>2</v>
      </c>
      <c r="S220">
        <f>'[1]Master Sheet'!S220</f>
        <v>0</v>
      </c>
      <c r="T220">
        <f>'[1]Master Sheet'!T220</f>
        <v>0</v>
      </c>
      <c r="U220">
        <f>'[1]Master Sheet'!U220</f>
        <v>0.47399999999999998</v>
      </c>
      <c r="V220">
        <f>'[1]Master Sheet'!V220</f>
        <v>0.35899999999999999</v>
      </c>
      <c r="W220">
        <f>'[1]Master Sheet'!W220</f>
        <v>2.78</v>
      </c>
      <c r="X220">
        <f>'[1]Master Sheet'!X220</f>
        <v>0.35699999999999998</v>
      </c>
      <c r="Y220">
        <f>'[1]Master Sheet'!Y220</f>
        <v>0.247</v>
      </c>
      <c r="Z220">
        <f>'[1]Master Sheet'!Z220</f>
        <v>0.17799999999999999</v>
      </c>
      <c r="AA220">
        <f>'[1]Master Sheet'!AA220</f>
        <v>6.8</v>
      </c>
      <c r="AB220">
        <f>'[1]Master Sheet'!AB220</f>
        <v>13.7</v>
      </c>
      <c r="AC220">
        <f>'[1]Master Sheet'!AC220</f>
        <v>12.9</v>
      </c>
      <c r="AD220">
        <f>'[1]Master Sheet'!AD220</f>
        <v>13.7</v>
      </c>
      <c r="AE220">
        <f>'[1]Master Sheet'!AE220</f>
        <v>21.9</v>
      </c>
      <c r="AF220">
        <f>'[1]Master Sheet'!AF220</f>
        <v>14.2</v>
      </c>
      <c r="AG220">
        <f>'[1]Master Sheet'!AG220</f>
        <v>28.9</v>
      </c>
      <c r="AH220">
        <f>'[1]Master Sheet'!AH220</f>
        <v>26.7</v>
      </c>
      <c r="AI220">
        <f>'[1]Master Sheet'!AI220</f>
        <v>28.9</v>
      </c>
      <c r="AJ220">
        <f>'[1]Master Sheet'!AJ220</f>
        <v>42.5</v>
      </c>
      <c r="AK220">
        <f>'[1]Master Sheet'!AK220</f>
        <v>3.19</v>
      </c>
      <c r="AL220">
        <f>'[1]Master Sheet'!AL220</f>
        <v>3.39</v>
      </c>
      <c r="AM220">
        <f>'[1]Master Sheet'!AM220</f>
        <v>3</v>
      </c>
      <c r="AN220">
        <f>'[1]Master Sheet'!AN220</f>
        <v>6</v>
      </c>
      <c r="AO220">
        <f>'[1]Master Sheet'!AO220</f>
        <v>0.159</v>
      </c>
      <c r="AP220">
        <f>'[1]Master Sheet'!AP220</f>
        <v>23.3</v>
      </c>
      <c r="AQ220">
        <f>'[1]Master Sheet'!AQ220</f>
        <v>22.5</v>
      </c>
      <c r="AR220">
        <f>'[1]Master Sheet'!AR220</f>
        <v>1.8889859943977587</v>
      </c>
      <c r="AS220">
        <f>'[1]Master Sheet'!AS220</f>
        <v>67.599999999999994</v>
      </c>
      <c r="AT220">
        <f>'[1]Master Sheet'!AT220</f>
        <v>90</v>
      </c>
      <c r="AU220">
        <f>'[1]Master Sheet'!AU220</f>
        <v>0.17</v>
      </c>
      <c r="AV220">
        <f>'[1]Master Sheet'!AV220</f>
        <v>4.5499999999999999E-2</v>
      </c>
      <c r="AW220">
        <f>'[1]Master Sheet'!AW220</f>
        <v>20.079999999999998</v>
      </c>
      <c r="AX220">
        <f>'[1]Master Sheet'!AX220</f>
        <v>17.850000000000001</v>
      </c>
      <c r="AY220">
        <f>'[1]Master Sheet'!AY220</f>
        <v>18.149999999999999</v>
      </c>
      <c r="AZ220">
        <f>'[1]Master Sheet'!AZ220</f>
        <v>0.3</v>
      </c>
      <c r="BA220">
        <f>'[1]Master Sheet'!BA220</f>
        <v>1.623</v>
      </c>
      <c r="BB220">
        <f>'[1]Master Sheet'!BB220</f>
        <v>2.6120000000000001</v>
      </c>
      <c r="BC220">
        <f>'[1]Master Sheet'!BC220</f>
        <v>13.079000000000001</v>
      </c>
      <c r="BD220">
        <f>'[1]Master Sheet'!BD220</f>
        <v>3.3089859943977586</v>
      </c>
      <c r="BE220">
        <f>'[1]Master Sheet'!BE220</f>
        <v>21.33</v>
      </c>
      <c r="BF220">
        <f>'[1]Master Sheet'!BF220</f>
        <v>2.6</v>
      </c>
      <c r="BG220">
        <f>'[1]Master Sheet'!BG220</f>
        <v>4.7</v>
      </c>
      <c r="BH220" s="1">
        <v>44778</v>
      </c>
    </row>
    <row r="221" spans="1:60" x14ac:dyDescent="0.25">
      <c r="A221" s="1">
        <v>44779</v>
      </c>
      <c r="B221" t="s">
        <v>65</v>
      </c>
      <c r="D221">
        <f>'[1]Master Sheet'!D221</f>
        <v>6.22</v>
      </c>
      <c r="E221">
        <f>'[1]Master Sheet'!E221</f>
        <v>5.33</v>
      </c>
      <c r="F221">
        <f>'[1]Master Sheet'!F221</f>
        <v>5.09</v>
      </c>
      <c r="G221">
        <f>'[1]Master Sheet'!G221</f>
        <v>5.0999999999999996</v>
      </c>
      <c r="H221">
        <f>'[1]Master Sheet'!H221</f>
        <v>5.17</v>
      </c>
      <c r="I221">
        <f>'[1]Master Sheet'!I221</f>
        <v>7.5</v>
      </c>
      <c r="J221">
        <f>'[1]Master Sheet'!J221</f>
        <v>7.51</v>
      </c>
      <c r="K221">
        <f>'[1]Master Sheet'!K221</f>
        <v>1.62</v>
      </c>
      <c r="L221">
        <f>'[1]Master Sheet'!L221</f>
        <v>1.74</v>
      </c>
      <c r="M221">
        <f>'[1]Master Sheet'!M221</f>
        <v>2.02</v>
      </c>
      <c r="N221">
        <f>'[1]Master Sheet'!N221</f>
        <v>0</v>
      </c>
      <c r="O221">
        <f>'[1]Master Sheet'!O221</f>
        <v>28</v>
      </c>
      <c r="P221">
        <f>'[1]Master Sheet'!P221</f>
        <v>19</v>
      </c>
      <c r="Q221">
        <f>'[1]Master Sheet'!Q221</f>
        <v>11</v>
      </c>
      <c r="R221">
        <f>'[1]Master Sheet'!R221</f>
        <v>0</v>
      </c>
      <c r="S221">
        <f>'[1]Master Sheet'!S221</f>
        <v>0</v>
      </c>
      <c r="T221">
        <f>'[1]Master Sheet'!T221</f>
        <v>0</v>
      </c>
      <c r="U221">
        <f>'[1]Master Sheet'!U221</f>
        <v>0.44400000000000001</v>
      </c>
      <c r="V221">
        <f>'[1]Master Sheet'!V221</f>
        <v>0.34200000000000003</v>
      </c>
      <c r="W221">
        <f>'[1]Master Sheet'!W221</f>
        <v>0.84</v>
      </c>
      <c r="X221">
        <f>'[1]Master Sheet'!X221</f>
        <v>0.17899999999999999</v>
      </c>
      <c r="Y221">
        <f>'[1]Master Sheet'!Y221</f>
        <v>0.22900000000000001</v>
      </c>
      <c r="Z221">
        <f>'[1]Master Sheet'!Z221</f>
        <v>0.16500000000000001</v>
      </c>
      <c r="AA221">
        <f>'[1]Master Sheet'!AA221</f>
        <v>6.7</v>
      </c>
      <c r="AB221">
        <f>'[1]Master Sheet'!AB221</f>
        <v>14.1</v>
      </c>
      <c r="AC221">
        <f>'[1]Master Sheet'!AC221</f>
        <v>13.5</v>
      </c>
      <c r="AD221">
        <f>'[1]Master Sheet'!AD221</f>
        <v>14.1</v>
      </c>
      <c r="AE221">
        <f>'[1]Master Sheet'!AE221</f>
        <v>21.3</v>
      </c>
      <c r="AF221">
        <f>'[1]Master Sheet'!AF221</f>
        <v>14</v>
      </c>
      <c r="AG221">
        <f>'[1]Master Sheet'!AG221</f>
        <v>29.9</v>
      </c>
      <c r="AH221">
        <f>'[1]Master Sheet'!AH221</f>
        <v>28</v>
      </c>
      <c r="AI221">
        <f>'[1]Master Sheet'!AI221</f>
        <v>29.8</v>
      </c>
      <c r="AJ221">
        <f>'[1]Master Sheet'!AJ221</f>
        <v>41.3</v>
      </c>
      <c r="AK221">
        <f>'[1]Master Sheet'!AK221</f>
        <v>3.16</v>
      </c>
      <c r="AL221">
        <f>'[1]Master Sheet'!AL221</f>
        <v>3.38</v>
      </c>
      <c r="AM221">
        <f>'[1]Master Sheet'!AM221</f>
        <v>3</v>
      </c>
      <c r="AN221">
        <f>'[1]Master Sheet'!AN221</f>
        <v>5.9</v>
      </c>
      <c r="AO221">
        <f>'[1]Master Sheet'!AO221</f>
        <v>1.2E-2</v>
      </c>
      <c r="AP221">
        <f>'[1]Master Sheet'!AP221</f>
        <v>23.4</v>
      </c>
      <c r="AQ221">
        <f>'[1]Master Sheet'!AQ221</f>
        <v>20.399999999999999</v>
      </c>
      <c r="AR221">
        <f>'[1]Master Sheet'!AR221</f>
        <v>1.9264067796610169</v>
      </c>
      <c r="AS221">
        <f>'[1]Master Sheet'!AS221</f>
        <v>67.7</v>
      </c>
      <c r="AT221">
        <f>'[1]Master Sheet'!AT221</f>
        <v>90.3</v>
      </c>
      <c r="AU221">
        <f>'[1]Master Sheet'!AU221</f>
        <v>0.16919999999999999</v>
      </c>
      <c r="AV221">
        <f>'[1]Master Sheet'!AV221</f>
        <v>4.3400000000000001E-2</v>
      </c>
      <c r="AW221">
        <f>'[1]Master Sheet'!AW221</f>
        <v>17</v>
      </c>
      <c r="AX221">
        <f>'[1]Master Sheet'!AX221</f>
        <v>15.93</v>
      </c>
      <c r="AY221">
        <f>'[1]Master Sheet'!AY221</f>
        <v>16.86</v>
      </c>
      <c r="AZ221">
        <f>'[1]Master Sheet'!AZ221</f>
        <v>0.93</v>
      </c>
      <c r="BA221">
        <f>'[1]Master Sheet'!BA221</f>
        <v>0</v>
      </c>
      <c r="BB221">
        <f>'[1]Master Sheet'!BB221</f>
        <v>0</v>
      </c>
      <c r="BC221">
        <f>'[1]Master Sheet'!BC221</f>
        <v>0</v>
      </c>
      <c r="BD221">
        <f>'[1]Master Sheet'!BD221</f>
        <v>3.016406779661017</v>
      </c>
      <c r="BE221">
        <f>'[1]Master Sheet'!BE221</f>
        <v>21.12</v>
      </c>
      <c r="BF221">
        <f>'[1]Master Sheet'!BF221</f>
        <v>2.4</v>
      </c>
      <c r="BG221">
        <f>'[1]Master Sheet'!BG221</f>
        <v>4.5</v>
      </c>
      <c r="BH221" s="1">
        <v>44779</v>
      </c>
    </row>
    <row r="222" spans="1:60" x14ac:dyDescent="0.25">
      <c r="A222" s="1">
        <v>44780</v>
      </c>
      <c r="B222" t="s">
        <v>65</v>
      </c>
      <c r="D222">
        <f>'[1]Master Sheet'!D222</f>
        <v>0</v>
      </c>
      <c r="E222">
        <f>'[1]Master Sheet'!E222</f>
        <v>0</v>
      </c>
      <c r="F222">
        <f>'[1]Master Sheet'!F222</f>
        <v>0</v>
      </c>
      <c r="G222">
        <f>'[1]Master Sheet'!G222</f>
        <v>0</v>
      </c>
      <c r="H222">
        <f>'[1]Master Sheet'!H222</f>
        <v>0</v>
      </c>
      <c r="I222">
        <f>'[1]Master Sheet'!I222</f>
        <v>0</v>
      </c>
      <c r="J222">
        <f>'[1]Master Sheet'!J222</f>
        <v>0</v>
      </c>
      <c r="K222">
        <f>'[1]Master Sheet'!K222</f>
        <v>0</v>
      </c>
      <c r="L222">
        <f>'[1]Master Sheet'!L222</f>
        <v>0</v>
      </c>
      <c r="M222">
        <f>'[1]Master Sheet'!M222</f>
        <v>0</v>
      </c>
      <c r="N222">
        <f>'[1]Master Sheet'!N222</f>
        <v>0</v>
      </c>
      <c r="O222">
        <f>'[1]Master Sheet'!O222</f>
        <v>0</v>
      </c>
      <c r="P222">
        <f>'[1]Master Sheet'!P222</f>
        <v>0</v>
      </c>
      <c r="Q222">
        <f>'[1]Master Sheet'!Q222</f>
        <v>0</v>
      </c>
      <c r="R222">
        <f>'[1]Master Sheet'!R222</f>
        <v>0</v>
      </c>
      <c r="S222">
        <f>'[1]Master Sheet'!S222</f>
        <v>0</v>
      </c>
      <c r="T222">
        <f>'[1]Master Sheet'!T222</f>
        <v>0</v>
      </c>
      <c r="U222">
        <f>'[1]Master Sheet'!U222</f>
        <v>0</v>
      </c>
      <c r="V222">
        <f>'[1]Master Sheet'!V222</f>
        <v>0</v>
      </c>
      <c r="W222">
        <f>'[1]Master Sheet'!W222</f>
        <v>0</v>
      </c>
      <c r="X222">
        <f>'[1]Master Sheet'!X222</f>
        <v>0</v>
      </c>
      <c r="Y222">
        <f>'[1]Master Sheet'!Y222</f>
        <v>0</v>
      </c>
      <c r="Z222">
        <f>'[1]Master Sheet'!Z222</f>
        <v>0</v>
      </c>
      <c r="AA222">
        <f>'[1]Master Sheet'!AA222</f>
        <v>0</v>
      </c>
      <c r="AB222">
        <f>'[1]Master Sheet'!AB222</f>
        <v>0</v>
      </c>
      <c r="AC222">
        <f>'[1]Master Sheet'!AC222</f>
        <v>0</v>
      </c>
      <c r="AD222">
        <f>'[1]Master Sheet'!AD222</f>
        <v>0</v>
      </c>
      <c r="AE222">
        <f>'[1]Master Sheet'!AE222</f>
        <v>0</v>
      </c>
      <c r="AF222">
        <f>'[1]Master Sheet'!AF222</f>
        <v>0</v>
      </c>
      <c r="AG222">
        <f>'[1]Master Sheet'!AG222</f>
        <v>0</v>
      </c>
      <c r="AH222">
        <f>'[1]Master Sheet'!AH222</f>
        <v>0</v>
      </c>
      <c r="AI222">
        <f>'[1]Master Sheet'!AI222</f>
        <v>0</v>
      </c>
      <c r="AJ222">
        <f>'[1]Master Sheet'!AJ222</f>
        <v>0</v>
      </c>
      <c r="AK222" t="str">
        <f>'[1]Master Sheet'!AK222</f>
        <v/>
      </c>
      <c r="AL222" t="str">
        <f>'[1]Master Sheet'!AL222</f>
        <v/>
      </c>
      <c r="AM222">
        <f>'[1]Master Sheet'!AM222</f>
        <v>0</v>
      </c>
      <c r="AN222">
        <f>'[1]Master Sheet'!AN222</f>
        <v>0</v>
      </c>
      <c r="AO222">
        <f>'[1]Master Sheet'!AO222</f>
        <v>0</v>
      </c>
      <c r="AP222">
        <f>'[1]Master Sheet'!AP222</f>
        <v>0</v>
      </c>
      <c r="AQ222">
        <f>'[1]Master Sheet'!AQ222</f>
        <v>0</v>
      </c>
      <c r="AR222">
        <f>'[1]Master Sheet'!AR222</f>
        <v>0.70258212290502842</v>
      </c>
      <c r="AS222">
        <f>'[1]Master Sheet'!AS222</f>
        <v>0</v>
      </c>
      <c r="AT222">
        <f>'[1]Master Sheet'!AT222</f>
        <v>0</v>
      </c>
      <c r="AU222">
        <f>'[1]Master Sheet'!AU222</f>
        <v>0</v>
      </c>
      <c r="AV222">
        <f>'[1]Master Sheet'!AV222</f>
        <v>0</v>
      </c>
      <c r="AW222">
        <f>'[1]Master Sheet'!AW222</f>
        <v>18.84</v>
      </c>
      <c r="AX222">
        <f>'[1]Master Sheet'!AX222</f>
        <v>17.899999999999999</v>
      </c>
      <c r="AY222">
        <f>'[1]Master Sheet'!AY222</f>
        <v>18.79</v>
      </c>
      <c r="AZ222">
        <f>'[1]Master Sheet'!AZ222</f>
        <v>0.89</v>
      </c>
      <c r="BA222">
        <f>'[1]Master Sheet'!BA222</f>
        <v>1.6519999999999999</v>
      </c>
      <c r="BB222">
        <f>'[1]Master Sheet'!BB222</f>
        <v>2.7559999999999998</v>
      </c>
      <c r="BC222">
        <f>'[1]Master Sheet'!BC222</f>
        <v>14.334</v>
      </c>
      <c r="BD222">
        <f>'[1]Master Sheet'!BD222</f>
        <v>2.5725821229050285</v>
      </c>
      <c r="BE222">
        <f>'[1]Master Sheet'!BE222</f>
        <v>0</v>
      </c>
      <c r="BF222">
        <f>'[1]Master Sheet'!BF222</f>
        <v>0</v>
      </c>
      <c r="BG222">
        <f>'[1]Master Sheet'!BG222</f>
        <v>0</v>
      </c>
      <c r="BH222" s="1">
        <v>44780</v>
      </c>
    </row>
    <row r="223" spans="1:60" x14ac:dyDescent="0.25">
      <c r="A223" s="1">
        <v>44781</v>
      </c>
      <c r="B223" t="s">
        <v>65</v>
      </c>
      <c r="D223">
        <f>'[1]Master Sheet'!D223</f>
        <v>6.56</v>
      </c>
      <c r="E223">
        <f>'[1]Master Sheet'!E223</f>
        <v>5.41</v>
      </c>
      <c r="F223">
        <f>'[1]Master Sheet'!F223</f>
        <v>5.45</v>
      </c>
      <c r="G223">
        <f>'[1]Master Sheet'!G223</f>
        <v>5.47</v>
      </c>
      <c r="H223">
        <f>'[1]Master Sheet'!H223</f>
        <v>5.49</v>
      </c>
      <c r="I223">
        <f>'[1]Master Sheet'!I223</f>
        <v>7.24</v>
      </c>
      <c r="J223">
        <f>'[1]Master Sheet'!J223</f>
        <v>7.45</v>
      </c>
      <c r="K223">
        <f>'[1]Master Sheet'!K223</f>
        <v>1.53</v>
      </c>
      <c r="L223">
        <f>'[1]Master Sheet'!L223</f>
        <v>1.77</v>
      </c>
      <c r="M223">
        <f>'[1]Master Sheet'!M223</f>
        <v>2.06</v>
      </c>
      <c r="N223">
        <f>'[1]Master Sheet'!N223</f>
        <v>2.02</v>
      </c>
      <c r="O223">
        <f>'[1]Master Sheet'!O223</f>
        <v>28</v>
      </c>
      <c r="P223">
        <f>'[1]Master Sheet'!P223</f>
        <v>22</v>
      </c>
      <c r="Q223">
        <f>'[1]Master Sheet'!Q223</f>
        <v>18</v>
      </c>
      <c r="R223">
        <f>'[1]Master Sheet'!R223</f>
        <v>2</v>
      </c>
      <c r="S223">
        <f>'[1]Master Sheet'!S223</f>
        <v>1</v>
      </c>
      <c r="T223">
        <f>'[1]Master Sheet'!T223</f>
        <v>0</v>
      </c>
      <c r="U223">
        <f>'[1]Master Sheet'!U223</f>
        <v>0.53</v>
      </c>
      <c r="V223">
        <f>'[1]Master Sheet'!V223</f>
        <v>0.41299999999999998</v>
      </c>
      <c r="W223">
        <f>'[1]Master Sheet'!W223</f>
        <v>1.47</v>
      </c>
      <c r="X223">
        <f>'[1]Master Sheet'!X223</f>
        <v>0.13100000000000001</v>
      </c>
      <c r="Y223">
        <f>'[1]Master Sheet'!Y223</f>
        <v>0.214</v>
      </c>
      <c r="Z223">
        <f>'[1]Master Sheet'!Z223</f>
        <v>0.19900000000000001</v>
      </c>
      <c r="AA223">
        <f>'[1]Master Sheet'!AA223</f>
        <v>6.9</v>
      </c>
      <c r="AB223">
        <f>'[1]Master Sheet'!AB223</f>
        <v>15.7</v>
      </c>
      <c r="AC223">
        <f>'[1]Master Sheet'!AC223</f>
        <v>13.8</v>
      </c>
      <c r="AD223">
        <f>'[1]Master Sheet'!AD223</f>
        <v>13.6</v>
      </c>
      <c r="AE223">
        <f>'[1]Master Sheet'!AE223</f>
        <v>21.2</v>
      </c>
      <c r="AF223">
        <f>'[1]Master Sheet'!AF223</f>
        <v>14.4</v>
      </c>
      <c r="AG223">
        <f>'[1]Master Sheet'!AG223</f>
        <v>33.5</v>
      </c>
      <c r="AH223">
        <f>'[1]Master Sheet'!AH223</f>
        <v>29.9</v>
      </c>
      <c r="AI223">
        <f>'[1]Master Sheet'!AI223</f>
        <v>29</v>
      </c>
      <c r="AJ223">
        <f>'[1]Master Sheet'!AJ223</f>
        <v>41.3</v>
      </c>
      <c r="AK223">
        <f>'[1]Master Sheet'!AK223</f>
        <v>3.19</v>
      </c>
      <c r="AL223">
        <f>'[1]Master Sheet'!AL223</f>
        <v>3.35</v>
      </c>
      <c r="AM223">
        <f>'[1]Master Sheet'!AM223</f>
        <v>2.9</v>
      </c>
      <c r="AN223">
        <f>'[1]Master Sheet'!AN223</f>
        <v>5.9</v>
      </c>
      <c r="AO223">
        <f>'[1]Master Sheet'!AO223</f>
        <v>8.6999999999999994E-2</v>
      </c>
      <c r="AP223">
        <f>'[1]Master Sheet'!AP223</f>
        <v>23.5</v>
      </c>
      <c r="AQ223">
        <f>'[1]Master Sheet'!AQ223</f>
        <v>20.6</v>
      </c>
      <c r="AR223">
        <f>'[1]Master Sheet'!AR223</f>
        <v>1.4852475675675678</v>
      </c>
      <c r="AS223">
        <f>'[1]Master Sheet'!AS223</f>
        <v>67.900000000000006</v>
      </c>
      <c r="AT223">
        <f>'[1]Master Sheet'!AT223</f>
        <v>90.6</v>
      </c>
      <c r="AU223">
        <f>'[1]Master Sheet'!AU223</f>
        <v>0.16900000000000001</v>
      </c>
      <c r="AV223">
        <f>'[1]Master Sheet'!AV223</f>
        <v>4.36E-2</v>
      </c>
      <c r="AW223">
        <f>'[1]Master Sheet'!AW223</f>
        <v>20.25</v>
      </c>
      <c r="AX223">
        <f>'[1]Master Sheet'!AX223</f>
        <v>18.5</v>
      </c>
      <c r="AY223">
        <f>'[1]Master Sheet'!AY223</f>
        <v>20.43</v>
      </c>
      <c r="AZ223">
        <f>'[1]Master Sheet'!AZ223</f>
        <v>1.93</v>
      </c>
      <c r="BA223">
        <f>'[1]Master Sheet'!BA223</f>
        <v>1.6679999999999999</v>
      </c>
      <c r="BB223">
        <f>'[1]Master Sheet'!BB223</f>
        <v>2.9289999999999998</v>
      </c>
      <c r="BC223">
        <f>'[1]Master Sheet'!BC223</f>
        <v>13.641</v>
      </c>
      <c r="BD223">
        <f>'[1]Master Sheet'!BD223</f>
        <v>3.4852475675675678</v>
      </c>
      <c r="BE223">
        <f>'[1]Master Sheet'!BE223</f>
        <v>19.59</v>
      </c>
      <c r="BF223">
        <f>'[1]Master Sheet'!BF223</f>
        <v>2.4</v>
      </c>
      <c r="BG223">
        <f>'[1]Master Sheet'!BG223</f>
        <v>4.5</v>
      </c>
      <c r="BH223" s="1">
        <v>44781</v>
      </c>
    </row>
    <row r="224" spans="1:60" x14ac:dyDescent="0.25">
      <c r="A224" s="1">
        <v>44782</v>
      </c>
      <c r="B224" t="s">
        <v>65</v>
      </c>
      <c r="D224">
        <f>'[1]Master Sheet'!D224</f>
        <v>6.64</v>
      </c>
      <c r="E224">
        <f>'[1]Master Sheet'!E224</f>
        <v>5.32</v>
      </c>
      <c r="F224">
        <f>'[1]Master Sheet'!F224</f>
        <v>5.13</v>
      </c>
      <c r="G224">
        <f>'[1]Master Sheet'!G224</f>
        <v>5.4</v>
      </c>
      <c r="H224">
        <f>'[1]Master Sheet'!H224</f>
        <v>5.46</v>
      </c>
      <c r="I224">
        <f>'[1]Master Sheet'!I224</f>
        <v>6.84</v>
      </c>
      <c r="J224">
        <f>'[1]Master Sheet'!J224</f>
        <v>7.58</v>
      </c>
      <c r="K224">
        <f>'[1]Master Sheet'!K224</f>
        <v>1.69</v>
      </c>
      <c r="L224">
        <f>'[1]Master Sheet'!L224</f>
        <v>1.76</v>
      </c>
      <c r="M224">
        <f>'[1]Master Sheet'!M224</f>
        <v>2.15</v>
      </c>
      <c r="N224">
        <f>'[1]Master Sheet'!N224</f>
        <v>2.1</v>
      </c>
      <c r="O224">
        <f>'[1]Master Sheet'!O224</f>
        <v>29</v>
      </c>
      <c r="P224">
        <f>'[1]Master Sheet'!P224</f>
        <v>23</v>
      </c>
      <c r="Q224">
        <f>'[1]Master Sheet'!Q224</f>
        <v>11</v>
      </c>
      <c r="R224">
        <f>'[1]Master Sheet'!R224</f>
        <v>1</v>
      </c>
      <c r="S224">
        <f>'[1]Master Sheet'!S224</f>
        <v>0</v>
      </c>
      <c r="T224">
        <f>'[1]Master Sheet'!T224</f>
        <v>0</v>
      </c>
      <c r="U224">
        <f>'[1]Master Sheet'!U224</f>
        <v>0.52400000000000002</v>
      </c>
      <c r="V224">
        <f>'[1]Master Sheet'!V224</f>
        <v>0.34699999999999998</v>
      </c>
      <c r="W224">
        <f>'[1]Master Sheet'!W224</f>
        <v>1.07</v>
      </c>
      <c r="X224">
        <f>'[1]Master Sheet'!X224</f>
        <v>0.126</v>
      </c>
      <c r="Y224">
        <f>'[1]Master Sheet'!Y224</f>
        <v>0.19700000000000001</v>
      </c>
      <c r="Z224">
        <f>'[1]Master Sheet'!Z224</f>
        <v>0.214</v>
      </c>
      <c r="AA224">
        <f>'[1]Master Sheet'!AA224</f>
        <v>6.9</v>
      </c>
      <c r="AB224">
        <f>'[1]Master Sheet'!AB224</f>
        <v>14.4</v>
      </c>
      <c r="AC224">
        <f>'[1]Master Sheet'!AC224</f>
        <v>13.2</v>
      </c>
      <c r="AD224">
        <f>'[1]Master Sheet'!AD224</f>
        <v>13.7</v>
      </c>
      <c r="AE224">
        <f>'[1]Master Sheet'!AE224</f>
        <v>21.3</v>
      </c>
      <c r="AF224">
        <f>'[1]Master Sheet'!AF224</f>
        <v>14.1</v>
      </c>
      <c r="AG224">
        <f>'[1]Master Sheet'!AG224</f>
        <v>29.9</v>
      </c>
      <c r="AH224">
        <f>'[1]Master Sheet'!AH224</f>
        <v>27.1</v>
      </c>
      <c r="AI224">
        <f>'[1]Master Sheet'!AI224</f>
        <v>28.5</v>
      </c>
      <c r="AJ224">
        <f>'[1]Master Sheet'!AJ224</f>
        <v>41.4</v>
      </c>
      <c r="AK224">
        <f>'[1]Master Sheet'!AK224</f>
        <v>3.23</v>
      </c>
      <c r="AL224">
        <f>'[1]Master Sheet'!AL224</f>
        <v>3.29</v>
      </c>
      <c r="AM224">
        <f>'[1]Master Sheet'!AM224</f>
        <v>2.9</v>
      </c>
      <c r="AN224">
        <f>'[1]Master Sheet'!AN224</f>
        <v>5.9</v>
      </c>
      <c r="AO224">
        <f>'[1]Master Sheet'!AO224</f>
        <v>6.8000000000000005E-2</v>
      </c>
      <c r="AP224">
        <f>'[1]Master Sheet'!AP224</f>
        <v>20.9</v>
      </c>
      <c r="AQ224">
        <f>'[1]Master Sheet'!AQ224</f>
        <v>20.5</v>
      </c>
      <c r="AR224">
        <f>'[1]Master Sheet'!AR224</f>
        <v>1.3074291497975712</v>
      </c>
      <c r="AS224">
        <f>'[1]Master Sheet'!AS224</f>
        <v>67.900000000000006</v>
      </c>
      <c r="AT224">
        <f>'[1]Master Sheet'!AT224</f>
        <v>90.9</v>
      </c>
      <c r="AU224">
        <f>'[1]Master Sheet'!AU224</f>
        <v>0.16919999999999999</v>
      </c>
      <c r="AV224">
        <f>'[1]Master Sheet'!AV224</f>
        <v>1.34E-2</v>
      </c>
      <c r="AW224">
        <f>'[1]Master Sheet'!AW224</f>
        <v>15.83</v>
      </c>
      <c r="AX224">
        <f>'[1]Master Sheet'!AX224</f>
        <v>14.82</v>
      </c>
      <c r="AY224">
        <f>'[1]Master Sheet'!AY224</f>
        <v>15.77</v>
      </c>
      <c r="AZ224">
        <f>'[1]Master Sheet'!AZ224</f>
        <v>0.95</v>
      </c>
      <c r="BA224">
        <f>'[1]Master Sheet'!BA224</f>
        <v>1.28</v>
      </c>
      <c r="BB224">
        <f>'[1]Master Sheet'!BB224</f>
        <v>2.9409999999999998</v>
      </c>
      <c r="BC224">
        <f>'[1]Master Sheet'!BC224</f>
        <v>9.5559999999999992</v>
      </c>
      <c r="BD224">
        <f>'[1]Master Sheet'!BD224</f>
        <v>3.377429149797571</v>
      </c>
      <c r="BE224">
        <f>'[1]Master Sheet'!BE224</f>
        <v>21.54</v>
      </c>
      <c r="BF224">
        <f>'[1]Master Sheet'!BF224</f>
        <v>2.4</v>
      </c>
      <c r="BG224">
        <f>'[1]Master Sheet'!BG224</f>
        <v>4.5</v>
      </c>
      <c r="BH224" s="1">
        <v>44782</v>
      </c>
    </row>
    <row r="225" spans="1:60" x14ac:dyDescent="0.25">
      <c r="A225" s="1">
        <v>44783</v>
      </c>
      <c r="B225" t="s">
        <v>65</v>
      </c>
      <c r="D225">
        <f>'[1]Master Sheet'!D225</f>
        <v>6.51</v>
      </c>
      <c r="E225">
        <f>'[1]Master Sheet'!E225</f>
        <v>5.8</v>
      </c>
      <c r="F225">
        <f>'[1]Master Sheet'!F225</f>
        <v>5.22</v>
      </c>
      <c r="G225">
        <f>'[1]Master Sheet'!G225</f>
        <v>5.41</v>
      </c>
      <c r="H225">
        <f>'[1]Master Sheet'!H225</f>
        <v>5.29</v>
      </c>
      <c r="I225">
        <f>'[1]Master Sheet'!I225</f>
        <v>7.91</v>
      </c>
      <c r="J225">
        <f>'[1]Master Sheet'!J225</f>
        <v>7.26</v>
      </c>
      <c r="K225">
        <f>'[1]Master Sheet'!K225</f>
        <v>1.64</v>
      </c>
      <c r="L225">
        <f>'[1]Master Sheet'!L225</f>
        <v>1.7</v>
      </c>
      <c r="M225">
        <f>'[1]Master Sheet'!M225</f>
        <v>2.16</v>
      </c>
      <c r="N225">
        <f>'[1]Master Sheet'!N225</f>
        <v>2.0699999999999998</v>
      </c>
      <c r="O225">
        <f>'[1]Master Sheet'!O225</f>
        <v>28</v>
      </c>
      <c r="P225">
        <f>'[1]Master Sheet'!P225</f>
        <v>19</v>
      </c>
      <c r="Q225">
        <f>'[1]Master Sheet'!Q225</f>
        <v>10</v>
      </c>
      <c r="R225">
        <f>'[1]Master Sheet'!R225</f>
        <v>0</v>
      </c>
      <c r="S225">
        <f>'[1]Master Sheet'!S225</f>
        <v>0</v>
      </c>
      <c r="T225">
        <f>'[1]Master Sheet'!T225</f>
        <v>0</v>
      </c>
      <c r="U225">
        <f>'[1]Master Sheet'!U225</f>
        <v>0.51300000000000001</v>
      </c>
      <c r="V225">
        <f>'[1]Master Sheet'!V225</f>
        <v>0.373</v>
      </c>
      <c r="W225">
        <f>'[1]Master Sheet'!W225</f>
        <v>1.23</v>
      </c>
      <c r="X225">
        <f>'[1]Master Sheet'!X225</f>
        <v>0.27700000000000002</v>
      </c>
      <c r="Y225">
        <f>'[1]Master Sheet'!Y225</f>
        <v>0.2</v>
      </c>
      <c r="Z225">
        <f>'[1]Master Sheet'!Z225</f>
        <v>0.13900000000000001</v>
      </c>
      <c r="AA225">
        <f>'[1]Master Sheet'!AA225</f>
        <v>7.1</v>
      </c>
      <c r="AB225">
        <f>'[1]Master Sheet'!AB225</f>
        <v>14.7</v>
      </c>
      <c r="AC225">
        <f>'[1]Master Sheet'!AC225</f>
        <v>14.1</v>
      </c>
      <c r="AD225">
        <f>'[1]Master Sheet'!AD225</f>
        <v>14.3</v>
      </c>
      <c r="AE225">
        <f>'[1]Master Sheet'!AE225</f>
        <v>23.3</v>
      </c>
      <c r="AF225">
        <f>'[1]Master Sheet'!AF225</f>
        <v>14</v>
      </c>
      <c r="AG225">
        <f>'[1]Master Sheet'!AG225</f>
        <v>29.5</v>
      </c>
      <c r="AH225">
        <f>'[1]Master Sheet'!AH225</f>
        <v>20.9</v>
      </c>
      <c r="AI225">
        <f>'[1]Master Sheet'!AI225</f>
        <v>28.6</v>
      </c>
      <c r="AJ225">
        <f>'[1]Master Sheet'!AJ225</f>
        <v>44.3</v>
      </c>
      <c r="AK225">
        <f>'[1]Master Sheet'!AK225</f>
        <v>3.25</v>
      </c>
      <c r="AL225">
        <f>'[1]Master Sheet'!AL225</f>
        <v>3.33</v>
      </c>
      <c r="AM225">
        <f>'[1]Master Sheet'!AM225</f>
        <v>2.9</v>
      </c>
      <c r="AN225">
        <f>'[1]Master Sheet'!AN225</f>
        <v>6</v>
      </c>
      <c r="AO225">
        <f>'[1]Master Sheet'!AO225</f>
        <v>0.123</v>
      </c>
      <c r="AP225">
        <f>'[1]Master Sheet'!AP225</f>
        <v>21</v>
      </c>
      <c r="AQ225">
        <f>'[1]Master Sheet'!AQ225</f>
        <v>20.2</v>
      </c>
      <c r="AR225">
        <f>'[1]Master Sheet'!AR225</f>
        <v>0.62959508408796871</v>
      </c>
      <c r="AS225">
        <f>'[1]Master Sheet'!AS225</f>
        <v>68.2</v>
      </c>
      <c r="AT225">
        <f>'[1]Master Sheet'!AT225</f>
        <v>90.6</v>
      </c>
      <c r="AU225">
        <f>'[1]Master Sheet'!AU225</f>
        <v>0.16619999999999999</v>
      </c>
      <c r="AV225">
        <f>'[1]Master Sheet'!AV225</f>
        <v>4.2700000000000002E-2</v>
      </c>
      <c r="AW225">
        <f>'[1]Master Sheet'!AW225</f>
        <v>16.309999999999999</v>
      </c>
      <c r="AX225">
        <f>'[1]Master Sheet'!AX225</f>
        <v>15.46</v>
      </c>
      <c r="AY225">
        <f>'[1]Master Sheet'!AY225</f>
        <v>16.239999999999998</v>
      </c>
      <c r="AZ225">
        <f>'[1]Master Sheet'!AZ225</f>
        <v>0.78</v>
      </c>
      <c r="BA225">
        <f>'[1]Master Sheet'!BA225</f>
        <v>1.292</v>
      </c>
      <c r="BB225">
        <f>'[1]Master Sheet'!BB225</f>
        <v>2.8069999999999999</v>
      </c>
      <c r="BC225">
        <f>'[1]Master Sheet'!BC225</f>
        <v>10.244</v>
      </c>
      <c r="BD225">
        <f>'[1]Master Sheet'!BD225</f>
        <v>2.7195950840879686</v>
      </c>
      <c r="BE225">
        <f>'[1]Master Sheet'!BE225</f>
        <v>21.02</v>
      </c>
      <c r="BF225">
        <f>'[1]Master Sheet'!BF225</f>
        <v>2.4</v>
      </c>
      <c r="BG225">
        <f>'[1]Master Sheet'!BG225</f>
        <v>4.7</v>
      </c>
      <c r="BH225" s="1">
        <v>44783</v>
      </c>
    </row>
    <row r="226" spans="1:60" x14ac:dyDescent="0.25">
      <c r="A226" s="1">
        <v>44784</v>
      </c>
      <c r="B226" t="s">
        <v>65</v>
      </c>
      <c r="D226">
        <f>'[1]Master Sheet'!D226</f>
        <v>6.47</v>
      </c>
      <c r="E226">
        <f>'[1]Master Sheet'!E226</f>
        <v>5.62</v>
      </c>
      <c r="F226">
        <f>'[1]Master Sheet'!F226</f>
        <v>5.38</v>
      </c>
      <c r="G226">
        <f>'[1]Master Sheet'!G226</f>
        <v>5.37</v>
      </c>
      <c r="H226">
        <f>'[1]Master Sheet'!H226</f>
        <v>5.46</v>
      </c>
      <c r="I226">
        <f>'[1]Master Sheet'!I226</f>
        <v>7.23</v>
      </c>
      <c r="J226">
        <f>'[1]Master Sheet'!J226</f>
        <v>7.73</v>
      </c>
      <c r="K226">
        <f>'[1]Master Sheet'!K226</f>
        <v>1.55</v>
      </c>
      <c r="L226">
        <f>'[1]Master Sheet'!L226</f>
        <v>1.75</v>
      </c>
      <c r="M226">
        <f>'[1]Master Sheet'!M226</f>
        <v>2.06</v>
      </c>
      <c r="N226">
        <f>'[1]Master Sheet'!N226</f>
        <v>2.0299999999999998</v>
      </c>
      <c r="O226">
        <f>'[1]Master Sheet'!O226</f>
        <v>28</v>
      </c>
      <c r="P226">
        <f>'[1]Master Sheet'!P226</f>
        <v>22</v>
      </c>
      <c r="Q226">
        <f>'[1]Master Sheet'!Q226</f>
        <v>3</v>
      </c>
      <c r="R226">
        <f>'[1]Master Sheet'!R226</f>
        <v>0</v>
      </c>
      <c r="S226">
        <f>'[1]Master Sheet'!S226</f>
        <v>0</v>
      </c>
      <c r="T226">
        <f>'[1]Master Sheet'!T226</f>
        <v>0</v>
      </c>
      <c r="U226">
        <f>'[1]Master Sheet'!U226</f>
        <v>0.503</v>
      </c>
      <c r="V226">
        <f>'[1]Master Sheet'!V226</f>
        <v>0.28399999999999997</v>
      </c>
      <c r="W226">
        <f>'[1]Master Sheet'!W226</f>
        <v>0.99099999999999999</v>
      </c>
      <c r="X226">
        <f>'[1]Master Sheet'!X226</f>
        <v>0.121</v>
      </c>
      <c r="Y226">
        <f>'[1]Master Sheet'!Y226</f>
        <v>0.14599999999999999</v>
      </c>
      <c r="Z226">
        <f>'[1]Master Sheet'!Z226</f>
        <v>0.121</v>
      </c>
      <c r="AA226">
        <f>'[1]Master Sheet'!AA226</f>
        <v>6.8</v>
      </c>
      <c r="AB226">
        <f>'[1]Master Sheet'!AB226</f>
        <v>14.3</v>
      </c>
      <c r="AC226">
        <f>'[1]Master Sheet'!AC226</f>
        <v>13.2</v>
      </c>
      <c r="AD226">
        <f>'[1]Master Sheet'!AD226</f>
        <v>13.6</v>
      </c>
      <c r="AE226">
        <f>'[1]Master Sheet'!AE226</f>
        <v>22.6</v>
      </c>
      <c r="AF226">
        <f>'[1]Master Sheet'!AF226</f>
        <v>13.6</v>
      </c>
      <c r="AG226">
        <f>'[1]Master Sheet'!AG226</f>
        <v>29.1</v>
      </c>
      <c r="AH226">
        <f>'[1]Master Sheet'!AH226</f>
        <v>26.2</v>
      </c>
      <c r="AI226">
        <f>'[1]Master Sheet'!AI226</f>
        <v>27.4</v>
      </c>
      <c r="AJ226">
        <f>'[1]Master Sheet'!AJ226</f>
        <v>43.4</v>
      </c>
      <c r="AK226">
        <f>'[1]Master Sheet'!AK226</f>
        <v>3.21</v>
      </c>
      <c r="AL226">
        <f>'[1]Master Sheet'!AL226</f>
        <v>3.3200000000000003</v>
      </c>
      <c r="AM226">
        <f>'[1]Master Sheet'!AM226</f>
        <v>2.9</v>
      </c>
      <c r="AN226">
        <f>'[1]Master Sheet'!AN226</f>
        <v>6</v>
      </c>
      <c r="AO226">
        <f>'[1]Master Sheet'!AO226</f>
        <v>0.108</v>
      </c>
      <c r="AP226">
        <f>'[1]Master Sheet'!AP226</f>
        <v>21</v>
      </c>
      <c r="AQ226">
        <f>'[1]Master Sheet'!AQ226</f>
        <v>20.100000000000001</v>
      </c>
      <c r="AR226">
        <f>'[1]Master Sheet'!AR226</f>
        <v>1.2510533333333336</v>
      </c>
      <c r="AS226">
        <f>'[1]Master Sheet'!AS226</f>
        <v>68</v>
      </c>
      <c r="AT226">
        <f>'[1]Master Sheet'!AT226</f>
        <v>90.9</v>
      </c>
      <c r="AU226">
        <f>'[1]Master Sheet'!AU226</f>
        <v>0.16639999999999999</v>
      </c>
      <c r="AV226">
        <f>'[1]Master Sheet'!AV226</f>
        <v>4.2299999999999997E-2</v>
      </c>
      <c r="AW226">
        <f>'[1]Master Sheet'!AW226</f>
        <v>14.56</v>
      </c>
      <c r="AX226">
        <f>'[1]Master Sheet'!AX226</f>
        <v>13.5</v>
      </c>
      <c r="AY226">
        <f>'[1]Master Sheet'!AY226</f>
        <v>14.47</v>
      </c>
      <c r="AZ226">
        <f>'[1]Master Sheet'!AZ226</f>
        <v>0.97</v>
      </c>
      <c r="BA226">
        <f>'[1]Master Sheet'!BA226</f>
        <v>1.306</v>
      </c>
      <c r="BB226">
        <f>'[1]Master Sheet'!BB226</f>
        <v>2.5569999999999999</v>
      </c>
      <c r="BC226">
        <f>'[1]Master Sheet'!BC226</f>
        <v>9.6890000000000001</v>
      </c>
      <c r="BD226">
        <f>'[1]Master Sheet'!BD226</f>
        <v>3.4110533333333337</v>
      </c>
      <c r="BE226">
        <f>'[1]Master Sheet'!BE226</f>
        <v>21.39</v>
      </c>
      <c r="BF226">
        <f>'[1]Master Sheet'!BF226</f>
        <v>2.2000000000000002</v>
      </c>
      <c r="BG226">
        <f>'[1]Master Sheet'!BG226</f>
        <v>4.5</v>
      </c>
      <c r="BH226" s="1">
        <v>44784</v>
      </c>
    </row>
    <row r="227" spans="1:60" x14ac:dyDescent="0.25">
      <c r="A227" s="1">
        <v>44785</v>
      </c>
      <c r="B227" t="s">
        <v>65</v>
      </c>
      <c r="D227">
        <f>'[1]Master Sheet'!D227</f>
        <v>6.59</v>
      </c>
      <c r="E227">
        <f>'[1]Master Sheet'!E227</f>
        <v>5.89</v>
      </c>
      <c r="F227">
        <f>'[1]Master Sheet'!F227</f>
        <v>5.29</v>
      </c>
      <c r="G227">
        <f>'[1]Master Sheet'!G227</f>
        <v>6.41</v>
      </c>
      <c r="H227">
        <f>'[1]Master Sheet'!H227</f>
        <v>7.01</v>
      </c>
      <c r="I227">
        <f>'[1]Master Sheet'!I227</f>
        <v>7.89</v>
      </c>
      <c r="J227">
        <f>'[1]Master Sheet'!J227</f>
        <v>7.6</v>
      </c>
      <c r="K227">
        <f>'[1]Master Sheet'!K227</f>
        <v>1.65</v>
      </c>
      <c r="L227">
        <f>'[1]Master Sheet'!L227</f>
        <v>1.77</v>
      </c>
      <c r="M227">
        <f>'[1]Master Sheet'!M227</f>
        <v>2.11</v>
      </c>
      <c r="N227">
        <f>'[1]Master Sheet'!N227</f>
        <v>2.09</v>
      </c>
      <c r="O227">
        <f>'[1]Master Sheet'!O227</f>
        <v>31</v>
      </c>
      <c r="P227">
        <f>'[1]Master Sheet'!P227</f>
        <v>23</v>
      </c>
      <c r="Q227">
        <f>'[1]Master Sheet'!Q227</f>
        <v>9</v>
      </c>
      <c r="R227">
        <f>'[1]Master Sheet'!R227</f>
        <v>0</v>
      </c>
      <c r="S227">
        <f>'[1]Master Sheet'!S227</f>
        <v>0</v>
      </c>
      <c r="T227">
        <f>'[1]Master Sheet'!T227</f>
        <v>0</v>
      </c>
      <c r="U227">
        <f>'[1]Master Sheet'!U227</f>
        <v>0.51400000000000001</v>
      </c>
      <c r="V227">
        <f>'[1]Master Sheet'!V227</f>
        <v>0.34200000000000003</v>
      </c>
      <c r="W227">
        <f>'[1]Master Sheet'!W227</f>
        <v>0.91400000000000003</v>
      </c>
      <c r="X227">
        <f>'[1]Master Sheet'!X227</f>
        <v>0.16500000000000001</v>
      </c>
      <c r="Y227">
        <f>'[1]Master Sheet'!Y227</f>
        <v>0.21099999999999999</v>
      </c>
      <c r="Z227">
        <f>'[1]Master Sheet'!Z227</f>
        <v>0.124</v>
      </c>
      <c r="AA227">
        <f>'[1]Master Sheet'!AA227</f>
        <v>7.5</v>
      </c>
      <c r="AB227">
        <f>'[1]Master Sheet'!AB227</f>
        <v>14.2</v>
      </c>
      <c r="AC227">
        <f>'[1]Master Sheet'!AC227</f>
        <v>14.4</v>
      </c>
      <c r="AD227">
        <f>'[1]Master Sheet'!AD227</f>
        <v>13.8</v>
      </c>
      <c r="AE227">
        <f>'[1]Master Sheet'!AE227</f>
        <v>22.4</v>
      </c>
      <c r="AF227">
        <f>'[1]Master Sheet'!AF227</f>
        <v>14.5</v>
      </c>
      <c r="AG227">
        <f>'[1]Master Sheet'!AG227</f>
        <v>28.2</v>
      </c>
      <c r="AH227">
        <f>'[1]Master Sheet'!AH227</f>
        <v>28</v>
      </c>
      <c r="AI227">
        <f>'[1]Master Sheet'!AI227</f>
        <v>27.1</v>
      </c>
      <c r="AJ227">
        <f>'[1]Master Sheet'!AJ227</f>
        <v>42.8</v>
      </c>
      <c r="AK227">
        <f>'[1]Master Sheet'!AK227</f>
        <v>3.2199999999999998</v>
      </c>
      <c r="AL227">
        <f>'[1]Master Sheet'!AL227</f>
        <v>3.3200000000000003</v>
      </c>
      <c r="AM227">
        <f>'[1]Master Sheet'!AM227</f>
        <v>3</v>
      </c>
      <c r="AN227">
        <f>'[1]Master Sheet'!AN227</f>
        <v>5.9</v>
      </c>
      <c r="AO227">
        <f>'[1]Master Sheet'!AO227</f>
        <v>5.6000000000000001E-2</v>
      </c>
      <c r="AP227">
        <f>'[1]Master Sheet'!AP227</f>
        <v>20.100000000000001</v>
      </c>
      <c r="AQ227">
        <f>'[1]Master Sheet'!AQ227</f>
        <v>19.7</v>
      </c>
      <c r="AR227">
        <f>'[1]Master Sheet'!AR227</f>
        <v>1.2179216555801928</v>
      </c>
      <c r="AS227">
        <f>'[1]Master Sheet'!AS227</f>
        <v>76.8</v>
      </c>
      <c r="AT227">
        <f>'[1]Master Sheet'!AT227</f>
        <v>100.9</v>
      </c>
      <c r="AU227">
        <f>'[1]Master Sheet'!AU227</f>
        <v>0.1144</v>
      </c>
      <c r="AV227">
        <f>'[1]Master Sheet'!AV227</f>
        <v>-3.0000000000000001E-3</v>
      </c>
      <c r="AW227">
        <f>'[1]Master Sheet'!AW227</f>
        <v>14.56</v>
      </c>
      <c r="AX227">
        <f>'[1]Master Sheet'!AX227</f>
        <v>13.53</v>
      </c>
      <c r="AY227">
        <f>'[1]Master Sheet'!AY227</f>
        <v>14.47</v>
      </c>
      <c r="AZ227">
        <f>'[1]Master Sheet'!AZ227</f>
        <v>0.94</v>
      </c>
      <c r="BA227">
        <f>'[1]Master Sheet'!BA227</f>
        <v>1.2370000000000001</v>
      </c>
      <c r="BB227">
        <f>'[1]Master Sheet'!BB227</f>
        <v>2.4430000000000001</v>
      </c>
      <c r="BC227">
        <f>'[1]Master Sheet'!BC227</f>
        <v>9.1999999999999993</v>
      </c>
      <c r="BD227">
        <f>'[1]Master Sheet'!BD227</f>
        <v>3.3679216555801927</v>
      </c>
      <c r="BE227">
        <f>'[1]Master Sheet'!BE227</f>
        <v>21.56</v>
      </c>
      <c r="BF227">
        <f>'[1]Master Sheet'!BF227</f>
        <v>2</v>
      </c>
      <c r="BG227">
        <f>'[1]Master Sheet'!BG227</f>
        <v>4.5</v>
      </c>
      <c r="BH227" s="1">
        <v>44785</v>
      </c>
    </row>
    <row r="228" spans="1:60" x14ac:dyDescent="0.25">
      <c r="A228" s="1">
        <v>44786</v>
      </c>
      <c r="B228" t="s">
        <v>65</v>
      </c>
      <c r="D228">
        <f>'[1]Master Sheet'!D228</f>
        <v>6.89</v>
      </c>
      <c r="E228">
        <f>'[1]Master Sheet'!E228</f>
        <v>5.61</v>
      </c>
      <c r="F228">
        <f>'[1]Master Sheet'!F228</f>
        <v>5.41</v>
      </c>
      <c r="G228">
        <f>'[1]Master Sheet'!G228</f>
        <v>6.32</v>
      </c>
      <c r="H228">
        <f>'[1]Master Sheet'!H228</f>
        <v>6.39</v>
      </c>
      <c r="I228">
        <f>'[1]Master Sheet'!I228</f>
        <v>7.49</v>
      </c>
      <c r="J228">
        <f>'[1]Master Sheet'!J228</f>
        <v>7.53</v>
      </c>
      <c r="K228">
        <f>'[1]Master Sheet'!K228</f>
        <v>1.62</v>
      </c>
      <c r="L228">
        <f>'[1]Master Sheet'!L228</f>
        <v>1.81</v>
      </c>
      <c r="M228">
        <f>'[1]Master Sheet'!M228</f>
        <v>2.09</v>
      </c>
      <c r="N228">
        <f>'[1]Master Sheet'!N228</f>
        <v>2.15</v>
      </c>
      <c r="O228">
        <f>'[1]Master Sheet'!O228</f>
        <v>29</v>
      </c>
      <c r="P228">
        <f>'[1]Master Sheet'!P228</f>
        <v>20</v>
      </c>
      <c r="Q228">
        <f>'[1]Master Sheet'!Q228</f>
        <v>5</v>
      </c>
      <c r="R228">
        <f>'[1]Master Sheet'!R228</f>
        <v>0</v>
      </c>
      <c r="S228">
        <f>'[1]Master Sheet'!S228</f>
        <v>0</v>
      </c>
      <c r="T228">
        <f>'[1]Master Sheet'!T228</f>
        <v>0</v>
      </c>
      <c r="U228">
        <f>'[1]Master Sheet'!U228</f>
        <v>0.49299999999999999</v>
      </c>
      <c r="V228">
        <f>'[1]Master Sheet'!V228</f>
        <v>0.30099999999999999</v>
      </c>
      <c r="W228">
        <f>'[1]Master Sheet'!W228</f>
        <v>0.71399999999999997</v>
      </c>
      <c r="X228">
        <f>'[1]Master Sheet'!X228</f>
        <v>0.13300000000000001</v>
      </c>
      <c r="Y228">
        <f>'[1]Master Sheet'!Y228</f>
        <v>0.20100000000000001</v>
      </c>
      <c r="Z228">
        <f>'[1]Master Sheet'!Z228</f>
        <v>0.11</v>
      </c>
      <c r="AA228">
        <f>'[1]Master Sheet'!AA228</f>
        <v>7.1</v>
      </c>
      <c r="AB228">
        <f>'[1]Master Sheet'!AB228</f>
        <v>14.5</v>
      </c>
      <c r="AC228">
        <f>'[1]Master Sheet'!AC228</f>
        <v>14.2</v>
      </c>
      <c r="AD228">
        <f>'[1]Master Sheet'!AD228</f>
        <v>14.1</v>
      </c>
      <c r="AE228">
        <f>'[1]Master Sheet'!AE228</f>
        <v>21.3</v>
      </c>
      <c r="AF228">
        <f>'[1]Master Sheet'!AF228</f>
        <v>13.9</v>
      </c>
      <c r="AG228">
        <f>'[1]Master Sheet'!AG228</f>
        <v>28.6</v>
      </c>
      <c r="AH228">
        <f>'[1]Master Sheet'!AH228</f>
        <v>28.1</v>
      </c>
      <c r="AI228">
        <f>'[1]Master Sheet'!AI228</f>
        <v>27.8</v>
      </c>
      <c r="AJ228">
        <f>'[1]Master Sheet'!AJ228</f>
        <v>40.6</v>
      </c>
      <c r="AK228">
        <f>'[1]Master Sheet'!AK228</f>
        <v>3.1399999999999997</v>
      </c>
      <c r="AL228">
        <f>'[1]Master Sheet'!AL228</f>
        <v>3.26</v>
      </c>
      <c r="AM228">
        <f>'[1]Master Sheet'!AM228</f>
        <v>2.7</v>
      </c>
      <c r="AN228">
        <f>'[1]Master Sheet'!AN228</f>
        <v>5.8</v>
      </c>
      <c r="AO228">
        <f>'[1]Master Sheet'!AO228</f>
        <v>6.2E-2</v>
      </c>
      <c r="AP228">
        <f>'[1]Master Sheet'!AP228</f>
        <v>20.9</v>
      </c>
      <c r="AQ228">
        <f>'[1]Master Sheet'!AQ228</f>
        <v>19.600000000000001</v>
      </c>
      <c r="AR228">
        <f>'[1]Master Sheet'!AR228</f>
        <v>1.186102710413695</v>
      </c>
      <c r="AS228">
        <f>'[1]Master Sheet'!AS228</f>
        <v>72.3</v>
      </c>
      <c r="AT228">
        <f>'[1]Master Sheet'!AT228</f>
        <v>93.5</v>
      </c>
      <c r="AU228">
        <f>'[1]Master Sheet'!AU228</f>
        <v>0.1353</v>
      </c>
      <c r="AV228">
        <f>'[1]Master Sheet'!AV228</f>
        <v>2.9100000000000001E-2</v>
      </c>
      <c r="AW228">
        <f>'[1]Master Sheet'!AW228</f>
        <v>15.01</v>
      </c>
      <c r="AX228">
        <f>'[1]Master Sheet'!AX228</f>
        <v>14.02</v>
      </c>
      <c r="AY228">
        <f>'[1]Master Sheet'!AY228</f>
        <v>15</v>
      </c>
      <c r="AZ228">
        <f>'[1]Master Sheet'!AZ228</f>
        <v>0.98</v>
      </c>
      <c r="BA228">
        <f>'[1]Master Sheet'!BA228</f>
        <v>0</v>
      </c>
      <c r="BB228">
        <f>'[1]Master Sheet'!BB228</f>
        <v>0</v>
      </c>
      <c r="BC228">
        <f>'[1]Master Sheet'!BC228</f>
        <v>0</v>
      </c>
      <c r="BD228">
        <f>'[1]Master Sheet'!BD228</f>
        <v>3.3561027104136949</v>
      </c>
      <c r="BE228">
        <f>'[1]Master Sheet'!BE228</f>
        <v>21.28</v>
      </c>
      <c r="BF228">
        <f>'[1]Master Sheet'!BF228</f>
        <v>2</v>
      </c>
      <c r="BG228">
        <f>'[1]Master Sheet'!BG228</f>
        <v>4.5</v>
      </c>
      <c r="BH228" s="1">
        <v>44786</v>
      </c>
    </row>
    <row r="229" spans="1:60" x14ac:dyDescent="0.25">
      <c r="A229" s="1">
        <v>44787</v>
      </c>
      <c r="B229" t="s">
        <v>65</v>
      </c>
      <c r="D229">
        <f>'[1]Master Sheet'!D229</f>
        <v>0</v>
      </c>
      <c r="E229">
        <f>'[1]Master Sheet'!E229</f>
        <v>0</v>
      </c>
      <c r="F229">
        <f>'[1]Master Sheet'!F229</f>
        <v>0</v>
      </c>
      <c r="G229">
        <f>'[1]Master Sheet'!G229</f>
        <v>0</v>
      </c>
      <c r="H229">
        <f>'[1]Master Sheet'!H229</f>
        <v>0</v>
      </c>
      <c r="I229">
        <f>'[1]Master Sheet'!I229</f>
        <v>0</v>
      </c>
      <c r="J229">
        <f>'[1]Master Sheet'!J229</f>
        <v>0</v>
      </c>
      <c r="K229">
        <f>'[1]Master Sheet'!K229</f>
        <v>0</v>
      </c>
      <c r="L229">
        <f>'[1]Master Sheet'!L229</f>
        <v>0</v>
      </c>
      <c r="M229">
        <f>'[1]Master Sheet'!M229</f>
        <v>0</v>
      </c>
      <c r="N229">
        <f>'[1]Master Sheet'!N229</f>
        <v>0</v>
      </c>
      <c r="O229">
        <f>'[1]Master Sheet'!O229</f>
        <v>0</v>
      </c>
      <c r="P229">
        <f>'[1]Master Sheet'!P229</f>
        <v>0</v>
      </c>
      <c r="Q229">
        <f>'[1]Master Sheet'!Q229</f>
        <v>0</v>
      </c>
      <c r="R229">
        <f>'[1]Master Sheet'!R229</f>
        <v>0</v>
      </c>
      <c r="S229">
        <f>'[1]Master Sheet'!S229</f>
        <v>0</v>
      </c>
      <c r="T229">
        <f>'[1]Master Sheet'!T229</f>
        <v>0</v>
      </c>
      <c r="U229">
        <f>'[1]Master Sheet'!U229</f>
        <v>0</v>
      </c>
      <c r="V229">
        <f>'[1]Master Sheet'!V229</f>
        <v>0</v>
      </c>
      <c r="W229">
        <f>'[1]Master Sheet'!W229</f>
        <v>0</v>
      </c>
      <c r="X229">
        <f>'[1]Master Sheet'!X229</f>
        <v>0</v>
      </c>
      <c r="Y229">
        <f>'[1]Master Sheet'!Y229</f>
        <v>0</v>
      </c>
      <c r="Z229">
        <f>'[1]Master Sheet'!Z229</f>
        <v>0</v>
      </c>
      <c r="AA229">
        <f>'[1]Master Sheet'!AA229</f>
        <v>0</v>
      </c>
      <c r="AB229">
        <f>'[1]Master Sheet'!AB229</f>
        <v>0</v>
      </c>
      <c r="AC229">
        <f>'[1]Master Sheet'!AC229</f>
        <v>0</v>
      </c>
      <c r="AD229">
        <f>'[1]Master Sheet'!AD229</f>
        <v>0</v>
      </c>
      <c r="AE229">
        <f>'[1]Master Sheet'!AE229</f>
        <v>0</v>
      </c>
      <c r="AF229">
        <f>'[1]Master Sheet'!AF229</f>
        <v>0</v>
      </c>
      <c r="AG229">
        <f>'[1]Master Sheet'!AG229</f>
        <v>0</v>
      </c>
      <c r="AH229">
        <f>'[1]Master Sheet'!AH229</f>
        <v>0</v>
      </c>
      <c r="AI229">
        <f>'[1]Master Sheet'!AI229</f>
        <v>0</v>
      </c>
      <c r="AJ229">
        <f>'[1]Master Sheet'!AJ229</f>
        <v>0</v>
      </c>
      <c r="AK229" t="str">
        <f>'[1]Master Sheet'!AK229</f>
        <v/>
      </c>
      <c r="AL229" t="str">
        <f>'[1]Master Sheet'!AL229</f>
        <v/>
      </c>
      <c r="AM229">
        <f>'[1]Master Sheet'!AM229</f>
        <v>0</v>
      </c>
      <c r="AN229">
        <f>'[1]Master Sheet'!AN229</f>
        <v>0</v>
      </c>
      <c r="AO229">
        <f>'[1]Master Sheet'!AO229</f>
        <v>0</v>
      </c>
      <c r="AP229">
        <f>'[1]Master Sheet'!AP229</f>
        <v>0</v>
      </c>
      <c r="AQ229">
        <f>'[1]Master Sheet'!AQ229</f>
        <v>0</v>
      </c>
      <c r="AR229" t="str">
        <f>'[1]Master Sheet'!AR229</f>
        <v/>
      </c>
      <c r="AS229">
        <f>'[1]Master Sheet'!AS229</f>
        <v>0</v>
      </c>
      <c r="AT229">
        <f>'[1]Master Sheet'!AT229</f>
        <v>0</v>
      </c>
      <c r="AU229">
        <f>'[1]Master Sheet'!AU229</f>
        <v>0</v>
      </c>
      <c r="AV229">
        <f>'[1]Master Sheet'!AV229</f>
        <v>0</v>
      </c>
      <c r="AW229">
        <f>'[1]Master Sheet'!AW229</f>
        <v>0</v>
      </c>
      <c r="AX229">
        <f>'[1]Master Sheet'!AX229</f>
        <v>0</v>
      </c>
      <c r="AY229">
        <f>'[1]Master Sheet'!AY229</f>
        <v>0</v>
      </c>
      <c r="AZ229">
        <f>'[1]Master Sheet'!AZ229</f>
        <v>0</v>
      </c>
      <c r="BA229">
        <f>'[1]Master Sheet'!BA229</f>
        <v>0</v>
      </c>
      <c r="BB229">
        <f>'[1]Master Sheet'!BB229</f>
        <v>0</v>
      </c>
      <c r="BC229">
        <f>'[1]Master Sheet'!BC229</f>
        <v>0</v>
      </c>
      <c r="BD229" t="str">
        <f>'[1]Master Sheet'!BD229</f>
        <v/>
      </c>
      <c r="BE229">
        <f>'[1]Master Sheet'!BE229</f>
        <v>0</v>
      </c>
      <c r="BF229">
        <f>'[1]Master Sheet'!BF229</f>
        <v>0</v>
      </c>
      <c r="BG229">
        <f>'[1]Master Sheet'!BG229</f>
        <v>0</v>
      </c>
      <c r="BH229" s="1">
        <v>44787</v>
      </c>
    </row>
    <row r="230" spans="1:60" x14ac:dyDescent="0.25">
      <c r="A230" s="1">
        <v>44788</v>
      </c>
      <c r="B230" t="s">
        <v>65</v>
      </c>
      <c r="D230">
        <f>'[1]Master Sheet'!D230</f>
        <v>6.69</v>
      </c>
      <c r="E230">
        <f>'[1]Master Sheet'!E230</f>
        <v>5.3</v>
      </c>
      <c r="F230">
        <f>'[1]Master Sheet'!F230</f>
        <v>5.03</v>
      </c>
      <c r="G230">
        <f>'[1]Master Sheet'!G230</f>
        <v>5.17</v>
      </c>
      <c r="H230">
        <f>'[1]Master Sheet'!H230</f>
        <v>5.3</v>
      </c>
      <c r="I230">
        <f>'[1]Master Sheet'!I230</f>
        <v>7.68</v>
      </c>
      <c r="J230">
        <f>'[1]Master Sheet'!J230</f>
        <v>7.85</v>
      </c>
      <c r="K230">
        <f>'[1]Master Sheet'!K230</f>
        <v>1.63</v>
      </c>
      <c r="L230">
        <f>'[1]Master Sheet'!L230</f>
        <v>1.77</v>
      </c>
      <c r="M230">
        <f>'[1]Master Sheet'!M230</f>
        <v>2.25</v>
      </c>
      <c r="N230">
        <f>'[1]Master Sheet'!N230</f>
        <v>2.1</v>
      </c>
      <c r="O230">
        <f>'[1]Master Sheet'!O230</f>
        <v>27</v>
      </c>
      <c r="P230">
        <f>'[1]Master Sheet'!P230</f>
        <v>18</v>
      </c>
      <c r="Q230">
        <f>'[1]Master Sheet'!Q230</f>
        <v>18</v>
      </c>
      <c r="R230">
        <f>'[1]Master Sheet'!R230</f>
        <v>1</v>
      </c>
      <c r="S230">
        <f>'[1]Master Sheet'!S230</f>
        <v>0</v>
      </c>
      <c r="T230">
        <f>'[1]Master Sheet'!T230</f>
        <v>0</v>
      </c>
      <c r="U230">
        <f>'[1]Master Sheet'!U230</f>
        <v>0.50600000000000001</v>
      </c>
      <c r="V230">
        <f>'[1]Master Sheet'!V230</f>
        <v>0.314</v>
      </c>
      <c r="W230">
        <f>'[1]Master Sheet'!W230</f>
        <v>1.06</v>
      </c>
      <c r="X230">
        <f>'[1]Master Sheet'!X230</f>
        <v>0.154</v>
      </c>
      <c r="Y230">
        <f>'[1]Master Sheet'!Y230</f>
        <v>0.46500000000000002</v>
      </c>
      <c r="Z230">
        <f>'[1]Master Sheet'!Z230</f>
        <v>0.36599999999999999</v>
      </c>
      <c r="AA230">
        <f>'[1]Master Sheet'!AA230</f>
        <v>7.6</v>
      </c>
      <c r="AB230">
        <f>'[1]Master Sheet'!AB230</f>
        <v>15.9</v>
      </c>
      <c r="AC230">
        <f>'[1]Master Sheet'!AC230</f>
        <v>14.3</v>
      </c>
      <c r="AD230">
        <f>'[1]Master Sheet'!AD230</f>
        <v>14.7</v>
      </c>
      <c r="AE230">
        <f>'[1]Master Sheet'!AE230</f>
        <v>22.3</v>
      </c>
      <c r="AF230">
        <f>'[1]Master Sheet'!AF230</f>
        <v>14.9</v>
      </c>
      <c r="AG230">
        <f>'[1]Master Sheet'!AG230</f>
        <v>31.8</v>
      </c>
      <c r="AH230">
        <f>'[1]Master Sheet'!AH230</f>
        <v>20.6</v>
      </c>
      <c r="AI230">
        <f>'[1]Master Sheet'!AI230</f>
        <v>29.3</v>
      </c>
      <c r="AJ230">
        <f>'[1]Master Sheet'!AJ230</f>
        <v>42.5</v>
      </c>
      <c r="AK230">
        <f>'[1]Master Sheet'!AK230</f>
        <v>3.21</v>
      </c>
      <c r="AL230">
        <f>'[1]Master Sheet'!AL230</f>
        <v>3.36</v>
      </c>
      <c r="AM230">
        <f>'[1]Master Sheet'!AM230</f>
        <v>3</v>
      </c>
      <c r="AN230">
        <f>'[1]Master Sheet'!AN230</f>
        <v>6</v>
      </c>
      <c r="AO230">
        <f>'[1]Master Sheet'!AO230</f>
        <v>0.126</v>
      </c>
      <c r="AP230">
        <f>'[1]Master Sheet'!AP230</f>
        <v>20.9</v>
      </c>
      <c r="AQ230">
        <f>'[1]Master Sheet'!AQ230</f>
        <v>19.600000000000001</v>
      </c>
      <c r="AR230">
        <f>'[1]Master Sheet'!AR230</f>
        <v>0.90270867309117842</v>
      </c>
      <c r="AS230">
        <f>'[1]Master Sheet'!AS230</f>
        <v>70.099999999999994</v>
      </c>
      <c r="AT230">
        <f>'[1]Master Sheet'!AT230</f>
        <v>89</v>
      </c>
      <c r="AU230">
        <f>'[1]Master Sheet'!AU230</f>
        <v>0.1542</v>
      </c>
      <c r="AV230">
        <f>'[1]Master Sheet'!AV230</f>
        <v>5.0299999999999997E-2</v>
      </c>
      <c r="AW230">
        <f>'[1]Master Sheet'!AW230</f>
        <v>14.49</v>
      </c>
      <c r="AX230">
        <f>'[1]Master Sheet'!AX230</f>
        <v>13.49</v>
      </c>
      <c r="AY230">
        <f>'[1]Master Sheet'!AY230</f>
        <v>14.46</v>
      </c>
      <c r="AZ230">
        <f>'[1]Master Sheet'!AZ230</f>
        <v>0.97</v>
      </c>
      <c r="BA230">
        <f>'[1]Master Sheet'!BA230</f>
        <v>1.1830000000000001</v>
      </c>
      <c r="BB230">
        <f>'[1]Master Sheet'!BB230</f>
        <v>2.3239999999999998</v>
      </c>
      <c r="BC230">
        <f>'[1]Master Sheet'!BC230</f>
        <v>9.3819999999999997</v>
      </c>
      <c r="BD230">
        <f>'[1]Master Sheet'!BD230</f>
        <v>3.0427086730911785</v>
      </c>
      <c r="BE230">
        <f>'[1]Master Sheet'!BE230</f>
        <v>20.99</v>
      </c>
      <c r="BF230">
        <f>'[1]Master Sheet'!BF230</f>
        <v>2.2000000000000002</v>
      </c>
      <c r="BG230">
        <f>'[1]Master Sheet'!BG230</f>
        <v>4.5</v>
      </c>
      <c r="BH230" s="1">
        <v>44788</v>
      </c>
    </row>
    <row r="231" spans="1:60" x14ac:dyDescent="0.25">
      <c r="A231" s="1">
        <v>44789</v>
      </c>
      <c r="B231" t="s">
        <v>65</v>
      </c>
      <c r="D231">
        <f>'[1]Master Sheet'!D231</f>
        <v>6.4</v>
      </c>
      <c r="E231">
        <f>'[1]Master Sheet'!E231</f>
        <v>5.33</v>
      </c>
      <c r="F231">
        <f>'[1]Master Sheet'!F231</f>
        <v>5.43</v>
      </c>
      <c r="G231">
        <f>'[1]Master Sheet'!G231</f>
        <v>5.32</v>
      </c>
      <c r="H231">
        <f>'[1]Master Sheet'!H231</f>
        <v>5.3</v>
      </c>
      <c r="I231">
        <f>'[1]Master Sheet'!I231</f>
        <v>7.3</v>
      </c>
      <c r="J231">
        <f>'[1]Master Sheet'!J231</f>
        <v>7.2</v>
      </c>
      <c r="K231">
        <f>'[1]Master Sheet'!K231</f>
        <v>1.64</v>
      </c>
      <c r="L231">
        <f>'[1]Master Sheet'!L231</f>
        <v>1.71</v>
      </c>
      <c r="M231">
        <f>'[1]Master Sheet'!M231</f>
        <v>2.2999999999999998</v>
      </c>
      <c r="N231">
        <f>'[1]Master Sheet'!N231</f>
        <v>2.14</v>
      </c>
      <c r="O231">
        <f>'[1]Master Sheet'!O231</f>
        <v>26</v>
      </c>
      <c r="P231">
        <f>'[1]Master Sheet'!P231</f>
        <v>16</v>
      </c>
      <c r="Q231">
        <f>'[1]Master Sheet'!Q231</f>
        <v>28</v>
      </c>
      <c r="R231">
        <f>'[1]Master Sheet'!R231</f>
        <v>3</v>
      </c>
      <c r="S231">
        <f>'[1]Master Sheet'!S231</f>
        <v>0</v>
      </c>
      <c r="T231">
        <f>'[1]Master Sheet'!T231</f>
        <v>0</v>
      </c>
      <c r="U231">
        <f>'[1]Master Sheet'!U231</f>
        <v>0</v>
      </c>
      <c r="V231">
        <f>'[1]Master Sheet'!V231</f>
        <v>0.53</v>
      </c>
      <c r="W231">
        <f>'[1]Master Sheet'!W231</f>
        <v>1.31</v>
      </c>
      <c r="X231">
        <f>'[1]Master Sheet'!X231</f>
        <v>0.16600000000000001</v>
      </c>
      <c r="Y231">
        <f>'[1]Master Sheet'!Y231</f>
        <v>0.23599999999999999</v>
      </c>
      <c r="Z231">
        <f>'[1]Master Sheet'!Z231</f>
        <v>0.16400000000000001</v>
      </c>
      <c r="AA231">
        <f>'[1]Master Sheet'!AA231</f>
        <v>6.7</v>
      </c>
      <c r="AB231">
        <f>'[1]Master Sheet'!AB231</f>
        <v>14</v>
      </c>
      <c r="AC231">
        <f>'[1]Master Sheet'!AC231</f>
        <v>14.5</v>
      </c>
      <c r="AD231">
        <f>'[1]Master Sheet'!AD231</f>
        <v>14.2</v>
      </c>
      <c r="AE231">
        <f>'[1]Master Sheet'!AE231</f>
        <v>22.9</v>
      </c>
      <c r="AF231">
        <f>'[1]Master Sheet'!AF231</f>
        <v>13.3</v>
      </c>
      <c r="AG231">
        <f>'[1]Master Sheet'!AG231</f>
        <v>28.3</v>
      </c>
      <c r="AH231">
        <f>'[1]Master Sheet'!AH231</f>
        <v>28.8</v>
      </c>
      <c r="AI231">
        <f>'[1]Master Sheet'!AI231</f>
        <v>28</v>
      </c>
      <c r="AJ231">
        <f>'[1]Master Sheet'!AJ231</f>
        <v>43.9</v>
      </c>
      <c r="AK231">
        <f>'[1]Master Sheet'!AK231</f>
        <v>3.13</v>
      </c>
      <c r="AL231">
        <f>'[1]Master Sheet'!AL231</f>
        <v>3.23</v>
      </c>
      <c r="AM231">
        <f>'[1]Master Sheet'!AM231</f>
        <v>2.9</v>
      </c>
      <c r="AN231">
        <f>'[1]Master Sheet'!AN231</f>
        <v>5.8</v>
      </c>
      <c r="AO231">
        <f>'[1]Master Sheet'!AO231</f>
        <v>6.4000000000000001E-2</v>
      </c>
      <c r="AP231">
        <f>'[1]Master Sheet'!AP231</f>
        <v>0</v>
      </c>
      <c r="AQ231">
        <f>'[1]Master Sheet'!AQ231</f>
        <v>0</v>
      </c>
      <c r="AR231">
        <f>'[1]Master Sheet'!AR231</f>
        <v>1.2359720588235299</v>
      </c>
      <c r="AS231">
        <f>'[1]Master Sheet'!AS231</f>
        <v>68.5</v>
      </c>
      <c r="AT231">
        <f>'[1]Master Sheet'!AT231</f>
        <v>89.8</v>
      </c>
      <c r="AU231">
        <f>'[1]Master Sheet'!AU231</f>
        <v>0.1643</v>
      </c>
      <c r="AV231">
        <f>'[1]Master Sheet'!AV231</f>
        <v>4.6300000000000001E-2</v>
      </c>
      <c r="AW231">
        <f>'[1]Master Sheet'!AW231</f>
        <v>14.65</v>
      </c>
      <c r="AX231">
        <f>'[1]Master Sheet'!AX231</f>
        <v>13.6</v>
      </c>
      <c r="AY231">
        <f>'[1]Master Sheet'!AY231</f>
        <v>14.53</v>
      </c>
      <c r="AZ231">
        <f>'[1]Master Sheet'!AZ231</f>
        <v>0.93</v>
      </c>
      <c r="BA231">
        <f>'[1]Master Sheet'!BA231</f>
        <v>1.256</v>
      </c>
      <c r="BB231">
        <f>'[1]Master Sheet'!BB231</f>
        <v>2.1890000000000001</v>
      </c>
      <c r="BC231">
        <f>'[1]Master Sheet'!BC231</f>
        <v>10.536</v>
      </c>
      <c r="BD231">
        <f>'[1]Master Sheet'!BD231</f>
        <v>3.3859720588235298</v>
      </c>
      <c r="BE231">
        <f>'[1]Master Sheet'!BE231</f>
        <v>20.76</v>
      </c>
      <c r="BF231">
        <f>'[1]Master Sheet'!BF231</f>
        <v>2.2000000000000002</v>
      </c>
      <c r="BG231">
        <f>'[1]Master Sheet'!BG231</f>
        <v>4.3</v>
      </c>
      <c r="BH231" s="1">
        <v>44789</v>
      </c>
    </row>
    <row r="232" spans="1:60" x14ac:dyDescent="0.25">
      <c r="A232" s="1">
        <v>44790</v>
      </c>
      <c r="B232" t="s">
        <v>65</v>
      </c>
      <c r="D232">
        <f>'[1]Master Sheet'!D232</f>
        <v>6.44</v>
      </c>
      <c r="E232">
        <f>'[1]Master Sheet'!E232</f>
        <v>5.86</v>
      </c>
      <c r="F232">
        <f>'[1]Master Sheet'!F232</f>
        <v>5.24</v>
      </c>
      <c r="G232">
        <f>'[1]Master Sheet'!G232</f>
        <v>5.91</v>
      </c>
      <c r="H232">
        <f>'[1]Master Sheet'!H232</f>
        <v>5.94</v>
      </c>
      <c r="I232">
        <f>'[1]Master Sheet'!I232</f>
        <v>7.22</v>
      </c>
      <c r="J232">
        <f>'[1]Master Sheet'!J232</f>
        <v>7.11</v>
      </c>
      <c r="K232">
        <f>'[1]Master Sheet'!K232</f>
        <v>1.69</v>
      </c>
      <c r="L232">
        <f>'[1]Master Sheet'!L232</f>
        <v>1.75</v>
      </c>
      <c r="M232">
        <f>'[1]Master Sheet'!M232</f>
        <v>2.2599999999999998</v>
      </c>
      <c r="N232">
        <f>'[1]Master Sheet'!N232</f>
        <v>2.2000000000000002</v>
      </c>
      <c r="O232">
        <f>'[1]Master Sheet'!O232</f>
        <v>33</v>
      </c>
      <c r="P232">
        <f>'[1]Master Sheet'!P232</f>
        <v>27</v>
      </c>
      <c r="Q232">
        <f>'[1]Master Sheet'!Q232</f>
        <v>15</v>
      </c>
      <c r="R232">
        <f>'[1]Master Sheet'!R232</f>
        <v>1</v>
      </c>
      <c r="S232">
        <f>'[1]Master Sheet'!S232</f>
        <v>0</v>
      </c>
      <c r="T232">
        <f>'[1]Master Sheet'!T232</f>
        <v>0</v>
      </c>
      <c r="U232">
        <f>'[1]Master Sheet'!U232</f>
        <v>0.49199999999999999</v>
      </c>
      <c r="V232">
        <f>'[1]Master Sheet'!V232</f>
        <v>0</v>
      </c>
      <c r="W232">
        <f>'[1]Master Sheet'!W232</f>
        <v>1.22</v>
      </c>
      <c r="X232">
        <f>'[1]Master Sheet'!X232</f>
        <v>0.14799999999999999</v>
      </c>
      <c r="Y232">
        <f>'[1]Master Sheet'!Y232</f>
        <v>0.17799999999999999</v>
      </c>
      <c r="Z232">
        <f>'[1]Master Sheet'!Z232</f>
        <v>0.107</v>
      </c>
      <c r="AA232">
        <f>'[1]Master Sheet'!AA232</f>
        <v>6.9</v>
      </c>
      <c r="AB232">
        <f>'[1]Master Sheet'!AB232</f>
        <v>13.5</v>
      </c>
      <c r="AC232">
        <f>'[1]Master Sheet'!AC232</f>
        <v>13.9</v>
      </c>
      <c r="AD232">
        <f>'[1]Master Sheet'!AD232</f>
        <v>13.8</v>
      </c>
      <c r="AE232">
        <f>'[1]Master Sheet'!AE232</f>
        <v>20.6</v>
      </c>
      <c r="AF232">
        <f>'[1]Master Sheet'!AF232</f>
        <v>13.8</v>
      </c>
      <c r="AG232">
        <f>'[1]Master Sheet'!AG232</f>
        <v>27.5</v>
      </c>
      <c r="AH232">
        <f>'[1]Master Sheet'!AH232</f>
        <v>27.7</v>
      </c>
      <c r="AI232">
        <f>'[1]Master Sheet'!AI232</f>
        <v>28.1</v>
      </c>
      <c r="AJ232">
        <f>'[1]Master Sheet'!AJ232</f>
        <v>39.4</v>
      </c>
      <c r="AK232">
        <f>'[1]Master Sheet'!AK232</f>
        <v>2.95</v>
      </c>
      <c r="AL232">
        <f>'[1]Master Sheet'!AL232</f>
        <v>3.13</v>
      </c>
      <c r="AM232">
        <f>'[1]Master Sheet'!AM232</f>
        <v>2.9</v>
      </c>
      <c r="AN232">
        <f>'[1]Master Sheet'!AN232</f>
        <v>5.9</v>
      </c>
      <c r="AO232">
        <f>'[1]Master Sheet'!AO232</f>
        <v>5.6000000000000001E-2</v>
      </c>
      <c r="AP232">
        <f>'[1]Master Sheet'!AP232</f>
        <v>21.4</v>
      </c>
      <c r="AQ232">
        <f>'[1]Master Sheet'!AQ232</f>
        <v>19.899999999999999</v>
      </c>
      <c r="AR232">
        <f>'[1]Master Sheet'!AR232</f>
        <v>1.3161336116910234</v>
      </c>
      <c r="AS232">
        <f>'[1]Master Sheet'!AS232</f>
        <v>69.3</v>
      </c>
      <c r="AT232">
        <f>'[1]Master Sheet'!AT232</f>
        <v>90.7</v>
      </c>
      <c r="AU232">
        <f>'[1]Master Sheet'!AU232</f>
        <v>0.15909999999999999</v>
      </c>
      <c r="AV232">
        <f>'[1]Master Sheet'!AV232</f>
        <v>4.2099999999999999E-2</v>
      </c>
      <c r="AW232">
        <f>'[1]Master Sheet'!AW232</f>
        <v>15.42</v>
      </c>
      <c r="AX232">
        <f>'[1]Master Sheet'!AX232</f>
        <v>14.37</v>
      </c>
      <c r="AY232">
        <f>'[1]Master Sheet'!AY232</f>
        <v>15.36</v>
      </c>
      <c r="AZ232">
        <f>'[1]Master Sheet'!AZ232</f>
        <v>0.99</v>
      </c>
      <c r="BA232">
        <f>'[1]Master Sheet'!BA232</f>
        <v>1.298</v>
      </c>
      <c r="BB232">
        <f>'[1]Master Sheet'!BB232</f>
        <v>2.141</v>
      </c>
      <c r="BC232">
        <f>'[1]Master Sheet'!BC232</f>
        <v>9.8680000000000003</v>
      </c>
      <c r="BD232">
        <f>'[1]Master Sheet'!BD232</f>
        <v>3.4661336116910233</v>
      </c>
      <c r="BE232">
        <f>'[1]Master Sheet'!BE232</f>
        <v>21.74</v>
      </c>
      <c r="BF232">
        <f>'[1]Master Sheet'!BF232</f>
        <v>2.2000000000000002</v>
      </c>
      <c r="BG232">
        <f>'[1]Master Sheet'!BG232</f>
        <v>4.3</v>
      </c>
      <c r="BH232" s="1">
        <v>44790</v>
      </c>
    </row>
    <row r="233" spans="1:60" x14ac:dyDescent="0.25">
      <c r="A233" s="1">
        <v>44791</v>
      </c>
      <c r="B233" t="s">
        <v>65</v>
      </c>
      <c r="D233">
        <f>'[1]Master Sheet'!D233</f>
        <v>6.94</v>
      </c>
      <c r="E233">
        <f>'[1]Master Sheet'!E233</f>
        <v>5.39</v>
      </c>
      <c r="F233">
        <f>'[1]Master Sheet'!F233</f>
        <v>5.68</v>
      </c>
      <c r="G233">
        <f>'[1]Master Sheet'!G233</f>
        <v>6.48</v>
      </c>
      <c r="H233">
        <f>'[1]Master Sheet'!H233</f>
        <v>6.49</v>
      </c>
      <c r="I233">
        <f>'[1]Master Sheet'!I233</f>
        <v>7.96</v>
      </c>
      <c r="J233">
        <f>'[1]Master Sheet'!J233</f>
        <v>7.24</v>
      </c>
      <c r="K233">
        <f>'[1]Master Sheet'!K233</f>
        <v>1.57</v>
      </c>
      <c r="L233">
        <f>'[1]Master Sheet'!L233</f>
        <v>1.61</v>
      </c>
      <c r="M233">
        <f>'[1]Master Sheet'!M233</f>
        <v>2.16</v>
      </c>
      <c r="N233">
        <f>'[1]Master Sheet'!N233</f>
        <v>2.23</v>
      </c>
      <c r="O233">
        <f>'[1]Master Sheet'!O233</f>
        <v>30</v>
      </c>
      <c r="P233">
        <f>'[1]Master Sheet'!P233</f>
        <v>22</v>
      </c>
      <c r="Q233">
        <f>'[1]Master Sheet'!Q233</f>
        <v>19</v>
      </c>
      <c r="R233">
        <f>'[1]Master Sheet'!R233</f>
        <v>0</v>
      </c>
      <c r="S233">
        <f>'[1]Master Sheet'!S233</f>
        <v>0</v>
      </c>
      <c r="T233">
        <f>'[1]Master Sheet'!T233</f>
        <v>0</v>
      </c>
      <c r="U233">
        <f>'[1]Master Sheet'!U233</f>
        <v>0.49199999999999999</v>
      </c>
      <c r="V233">
        <f>'[1]Master Sheet'!V233</f>
        <v>0.20599999999999999</v>
      </c>
      <c r="W233">
        <f>'[1]Master Sheet'!W233</f>
        <v>0.80900000000000005</v>
      </c>
      <c r="X233">
        <f>'[1]Master Sheet'!X233</f>
        <v>0.17499999999999999</v>
      </c>
      <c r="Y233">
        <f>'[1]Master Sheet'!Y233</f>
        <v>0.22700000000000001</v>
      </c>
      <c r="Z233">
        <f>'[1]Master Sheet'!Z233</f>
        <v>0.13300000000000001</v>
      </c>
      <c r="AA233">
        <f>'[1]Master Sheet'!AA233</f>
        <v>6.8</v>
      </c>
      <c r="AB233">
        <f>'[1]Master Sheet'!AB233</f>
        <v>13</v>
      </c>
      <c r="AC233">
        <f>'[1]Master Sheet'!AC233</f>
        <v>13.8</v>
      </c>
      <c r="AD233">
        <f>'[1]Master Sheet'!AD233</f>
        <v>13.4</v>
      </c>
      <c r="AE233">
        <f>'[1]Master Sheet'!AE233</f>
        <v>19.899999999999999</v>
      </c>
      <c r="AF233">
        <f>'[1]Master Sheet'!AF233</f>
        <v>13.7</v>
      </c>
      <c r="AG233">
        <f>'[1]Master Sheet'!AG233</f>
        <v>26.6</v>
      </c>
      <c r="AH233">
        <f>'[1]Master Sheet'!AH233</f>
        <v>27.6</v>
      </c>
      <c r="AI233">
        <f>'[1]Master Sheet'!AI233</f>
        <v>27.4</v>
      </c>
      <c r="AJ233">
        <f>'[1]Master Sheet'!AJ233</f>
        <v>38.799999999999997</v>
      </c>
      <c r="AK233">
        <f>'[1]Master Sheet'!AK233</f>
        <v>3.01</v>
      </c>
      <c r="AL233">
        <f>'[1]Master Sheet'!AL233</f>
        <v>3.26</v>
      </c>
      <c r="AM233">
        <f>'[1]Master Sheet'!AM233</f>
        <v>2.9</v>
      </c>
      <c r="AN233">
        <f>'[1]Master Sheet'!AN233</f>
        <v>6</v>
      </c>
      <c r="AO233">
        <f>'[1]Master Sheet'!AO233</f>
        <v>2.1000000000000001E-2</v>
      </c>
      <c r="AP233">
        <f>'[1]Master Sheet'!AP233</f>
        <v>21.4</v>
      </c>
      <c r="AQ233">
        <f>'[1]Master Sheet'!AQ233</f>
        <v>20.6</v>
      </c>
      <c r="AR233">
        <f>'[1]Master Sheet'!AR233</f>
        <v>0.99013771996939592</v>
      </c>
      <c r="AS233">
        <f>'[1]Master Sheet'!AS233</f>
        <v>71.5</v>
      </c>
      <c r="AT233">
        <f>'[1]Master Sheet'!AT233</f>
        <v>90.4</v>
      </c>
      <c r="AU233">
        <f>'[1]Master Sheet'!AU233</f>
        <v>0.14530000000000001</v>
      </c>
      <c r="AV233">
        <f>'[1]Master Sheet'!AV233</f>
        <v>4.3799999999999999E-2</v>
      </c>
      <c r="AW233">
        <f>'[1]Master Sheet'!AW233</f>
        <v>14.1</v>
      </c>
      <c r="AX233">
        <f>'[1]Master Sheet'!AX233</f>
        <v>13.07</v>
      </c>
      <c r="AY233">
        <f>'[1]Master Sheet'!AY233</f>
        <v>14.04</v>
      </c>
      <c r="AZ233">
        <f>'[1]Master Sheet'!AZ233</f>
        <v>0.97</v>
      </c>
      <c r="BA233">
        <f>'[1]Master Sheet'!BA233</f>
        <v>1.381</v>
      </c>
      <c r="BB233">
        <f>'[1]Master Sheet'!BB233</f>
        <v>2.113</v>
      </c>
      <c r="BC233">
        <f>'[1]Master Sheet'!BC233</f>
        <v>9.1869999999999994</v>
      </c>
      <c r="BD233">
        <f>'[1]Master Sheet'!BD233</f>
        <v>3.1401377199693958</v>
      </c>
      <c r="BE233">
        <f>'[1]Master Sheet'!BE233</f>
        <v>22.04</v>
      </c>
      <c r="BF233">
        <f>'[1]Master Sheet'!BF233</f>
        <v>2.2000000000000002</v>
      </c>
      <c r="BG233">
        <f>'[1]Master Sheet'!BG233</f>
        <v>4.3</v>
      </c>
      <c r="BH233" s="1">
        <v>44791</v>
      </c>
    </row>
    <row r="234" spans="1:60" x14ac:dyDescent="0.25">
      <c r="A234" s="1">
        <v>44792</v>
      </c>
      <c r="B234" t="s">
        <v>65</v>
      </c>
      <c r="D234">
        <f>'[1]Master Sheet'!D234</f>
        <v>6.63</v>
      </c>
      <c r="E234">
        <f>'[1]Master Sheet'!E234</f>
        <v>5.46</v>
      </c>
      <c r="F234">
        <f>'[1]Master Sheet'!F234</f>
        <v>5.4</v>
      </c>
      <c r="G234">
        <f>'[1]Master Sheet'!G234</f>
        <v>5.42</v>
      </c>
      <c r="H234">
        <f>'[1]Master Sheet'!H234</f>
        <v>5.52</v>
      </c>
      <c r="I234">
        <f>'[1]Master Sheet'!I234</f>
        <v>6.99</v>
      </c>
      <c r="J234">
        <f>'[1]Master Sheet'!J234</f>
        <v>7.8</v>
      </c>
      <c r="K234">
        <f>'[1]Master Sheet'!K234</f>
        <v>1.8</v>
      </c>
      <c r="L234">
        <f>'[1]Master Sheet'!L234</f>
        <v>1.89</v>
      </c>
      <c r="M234">
        <f>'[1]Master Sheet'!M234</f>
        <v>2.14</v>
      </c>
      <c r="N234">
        <f>'[1]Master Sheet'!N234</f>
        <v>2.21</v>
      </c>
      <c r="O234">
        <f>'[1]Master Sheet'!O234</f>
        <v>31</v>
      </c>
      <c r="P234">
        <f>'[1]Master Sheet'!P234</f>
        <v>25</v>
      </c>
      <c r="Q234">
        <f>'[1]Master Sheet'!Q234</f>
        <v>13</v>
      </c>
      <c r="R234">
        <f>'[1]Master Sheet'!R234</f>
        <v>1</v>
      </c>
      <c r="S234">
        <f>'[1]Master Sheet'!S234</f>
        <v>0</v>
      </c>
      <c r="T234">
        <f>'[1]Master Sheet'!T234</f>
        <v>0</v>
      </c>
      <c r="U234">
        <f>'[1]Master Sheet'!U234</f>
        <v>0.51500000000000001</v>
      </c>
      <c r="V234">
        <f>'[1]Master Sheet'!V234</f>
        <v>0.189</v>
      </c>
      <c r="W234">
        <f>'[1]Master Sheet'!W234</f>
        <v>0.88800000000000001</v>
      </c>
      <c r="X234">
        <f>'[1]Master Sheet'!X234</f>
        <v>0.14099999999999999</v>
      </c>
      <c r="Y234">
        <f>'[1]Master Sheet'!Y234</f>
        <v>0.156</v>
      </c>
      <c r="Z234">
        <f>'[1]Master Sheet'!Z234</f>
        <v>0.113</v>
      </c>
      <c r="AA234">
        <f>'[1]Master Sheet'!AA234</f>
        <v>6.9</v>
      </c>
      <c r="AB234">
        <f>'[1]Master Sheet'!AB234</f>
        <v>13.5</v>
      </c>
      <c r="AC234">
        <f>'[1]Master Sheet'!AC234</f>
        <v>12.8</v>
      </c>
      <c r="AD234">
        <f>'[1]Master Sheet'!AD234</f>
        <v>12.9</v>
      </c>
      <c r="AE234">
        <f>'[1]Master Sheet'!AE234</f>
        <v>20.100000000000001</v>
      </c>
      <c r="AF234">
        <f>'[1]Master Sheet'!AF234</f>
        <v>13.8</v>
      </c>
      <c r="AG234">
        <f>'[1]Master Sheet'!AG234</f>
        <v>27.6</v>
      </c>
      <c r="AH234">
        <f>'[1]Master Sheet'!AH234</f>
        <v>25.8</v>
      </c>
      <c r="AI234">
        <f>'[1]Master Sheet'!AI234</f>
        <v>25.9</v>
      </c>
      <c r="AJ234">
        <f>'[1]Master Sheet'!AJ234</f>
        <v>38.700000000000003</v>
      </c>
      <c r="AK234">
        <f>'[1]Master Sheet'!AK234</f>
        <v>3.03</v>
      </c>
      <c r="AL234">
        <f>'[1]Master Sheet'!AL234</f>
        <v>3.21</v>
      </c>
      <c r="AM234">
        <f>'[1]Master Sheet'!AM234</f>
        <v>2.9</v>
      </c>
      <c r="AN234">
        <f>'[1]Master Sheet'!AN234</f>
        <v>6</v>
      </c>
      <c r="AO234">
        <f>'[1]Master Sheet'!AO234</f>
        <v>6.2E-2</v>
      </c>
      <c r="AP234">
        <f>'[1]Master Sheet'!AP234</f>
        <v>21.3</v>
      </c>
      <c r="AQ234">
        <f>'[1]Master Sheet'!AQ234</f>
        <v>20.3</v>
      </c>
      <c r="AR234">
        <f>'[1]Master Sheet'!AR234</f>
        <v>1.1849309090909093</v>
      </c>
      <c r="AS234">
        <f>'[1]Master Sheet'!AS234</f>
        <v>71.7</v>
      </c>
      <c r="AT234">
        <f>'[1]Master Sheet'!AT234</f>
        <v>89.5</v>
      </c>
      <c r="AU234">
        <f>'[1]Master Sheet'!AU234</f>
        <v>0.1452</v>
      </c>
      <c r="AV234">
        <f>'[1]Master Sheet'!AV234</f>
        <v>4.8099999999999997E-2</v>
      </c>
      <c r="AW234">
        <f>'[1]Master Sheet'!AW234</f>
        <v>14.68</v>
      </c>
      <c r="AX234">
        <f>'[1]Master Sheet'!AX234</f>
        <v>13.75</v>
      </c>
      <c r="AY234">
        <f>'[1]Master Sheet'!AY234</f>
        <v>14.7</v>
      </c>
      <c r="AZ234">
        <f>'[1]Master Sheet'!AZ234</f>
        <v>0.95</v>
      </c>
      <c r="BA234">
        <f>'[1]Master Sheet'!BA234</f>
        <v>1.5649999999999999</v>
      </c>
      <c r="BB234">
        <f>'[1]Master Sheet'!BB234</f>
        <v>2.073</v>
      </c>
      <c r="BC234">
        <f>'[1]Master Sheet'!BC234</f>
        <v>8.8170000000000002</v>
      </c>
      <c r="BD234">
        <f>'[1]Master Sheet'!BD234</f>
        <v>3.3249309090909094</v>
      </c>
      <c r="BE234">
        <f>'[1]Master Sheet'!BE234</f>
        <v>22.05</v>
      </c>
      <c r="BF234">
        <f>'[1]Master Sheet'!BF234</f>
        <v>2.2000000000000002</v>
      </c>
      <c r="BG234">
        <f>'[1]Master Sheet'!BG234</f>
        <v>4.3</v>
      </c>
      <c r="BH234" s="1">
        <v>44792</v>
      </c>
    </row>
    <row r="235" spans="1:60" x14ac:dyDescent="0.25">
      <c r="A235" s="1">
        <v>44793</v>
      </c>
      <c r="B235" t="s">
        <v>65</v>
      </c>
      <c r="D235">
        <f>'[1]Master Sheet'!D235</f>
        <v>6.74</v>
      </c>
      <c r="E235">
        <f>'[1]Master Sheet'!E235</f>
        <v>5.39</v>
      </c>
      <c r="F235">
        <f>'[1]Master Sheet'!F235</f>
        <v>5.18</v>
      </c>
      <c r="G235">
        <f>'[1]Master Sheet'!G235</f>
        <v>5.41</v>
      </c>
      <c r="H235">
        <f>'[1]Master Sheet'!H235</f>
        <v>5.43</v>
      </c>
      <c r="I235">
        <f>'[1]Master Sheet'!I235</f>
        <v>6.93</v>
      </c>
      <c r="J235">
        <f>'[1]Master Sheet'!J235</f>
        <v>6.84</v>
      </c>
      <c r="K235">
        <f>'[1]Master Sheet'!K235</f>
        <v>1.56</v>
      </c>
      <c r="L235">
        <f>'[1]Master Sheet'!L235</f>
        <v>1.7</v>
      </c>
      <c r="M235">
        <f>'[1]Master Sheet'!M235</f>
        <v>2.2000000000000002</v>
      </c>
      <c r="N235">
        <f>'[1]Master Sheet'!N235</f>
        <v>2.2000000000000002</v>
      </c>
      <c r="O235">
        <f>'[1]Master Sheet'!O235</f>
        <v>28</v>
      </c>
      <c r="P235">
        <f>'[1]Master Sheet'!P235</f>
        <v>23</v>
      </c>
      <c r="Q235">
        <f>'[1]Master Sheet'!Q235</f>
        <v>12</v>
      </c>
      <c r="R235">
        <f>'[1]Master Sheet'!R235</f>
        <v>1</v>
      </c>
      <c r="S235">
        <f>'[1]Master Sheet'!S235</f>
        <v>0</v>
      </c>
      <c r="T235">
        <f>'[1]Master Sheet'!T235</f>
        <v>0</v>
      </c>
      <c r="U235">
        <f>'[1]Master Sheet'!U235</f>
        <v>0.497</v>
      </c>
      <c r="V235">
        <f>'[1]Master Sheet'!V235</f>
        <v>0.13600000000000001</v>
      </c>
      <c r="W235">
        <f>'[1]Master Sheet'!W235</f>
        <v>0.90300000000000002</v>
      </c>
      <c r="X235">
        <f>'[1]Master Sheet'!X235</f>
        <v>0.14699999999999999</v>
      </c>
      <c r="Y235">
        <f>'[1]Master Sheet'!Y235</f>
        <v>0.216</v>
      </c>
      <c r="Z235">
        <f>'[1]Master Sheet'!Z235</f>
        <v>0.19900000000000001</v>
      </c>
      <c r="AA235">
        <f>'[1]Master Sheet'!AA235</f>
        <v>6.7</v>
      </c>
      <c r="AB235">
        <f>'[1]Master Sheet'!AB235</f>
        <v>13.7</v>
      </c>
      <c r="AC235">
        <f>'[1]Master Sheet'!AC235</f>
        <v>12.9</v>
      </c>
      <c r="AD235">
        <f>'[1]Master Sheet'!AD235</f>
        <v>12.9</v>
      </c>
      <c r="AE235">
        <f>'[1]Master Sheet'!AE235</f>
        <v>20.3</v>
      </c>
      <c r="AF235">
        <f>'[1]Master Sheet'!AF235</f>
        <v>13.6</v>
      </c>
      <c r="AG235">
        <f>'[1]Master Sheet'!AG235</f>
        <v>27.8</v>
      </c>
      <c r="AH235">
        <f>'[1]Master Sheet'!AH235</f>
        <v>25.7</v>
      </c>
      <c r="AI235">
        <f>'[1]Master Sheet'!AI235</f>
        <v>25.8</v>
      </c>
      <c r="AJ235">
        <f>'[1]Master Sheet'!AJ235</f>
        <v>30.8</v>
      </c>
      <c r="AK235">
        <f>'[1]Master Sheet'!AK235</f>
        <v>3.0599999999999996</v>
      </c>
      <c r="AL235">
        <f>'[1]Master Sheet'!AL235</f>
        <v>3.26</v>
      </c>
      <c r="AM235">
        <f>'[1]Master Sheet'!AM235</f>
        <v>2.9</v>
      </c>
      <c r="AN235">
        <f>'[1]Master Sheet'!AN235</f>
        <v>5.9</v>
      </c>
      <c r="AO235">
        <f>'[1]Master Sheet'!AO235</f>
        <v>5.7000000000000002E-2</v>
      </c>
      <c r="AP235">
        <f>'[1]Master Sheet'!AP235</f>
        <v>21.2</v>
      </c>
      <c r="AQ235">
        <f>'[1]Master Sheet'!AQ235</f>
        <v>20.3</v>
      </c>
      <c r="AR235">
        <f>'[1]Master Sheet'!AR235</f>
        <v>1.3156690419635786</v>
      </c>
      <c r="AS235">
        <f>'[1]Master Sheet'!AS235</f>
        <v>71.5</v>
      </c>
      <c r="AT235">
        <f>'[1]Master Sheet'!AT235</f>
        <v>90.8</v>
      </c>
      <c r="AU235">
        <f>'[1]Master Sheet'!AU235</f>
        <v>0.1454</v>
      </c>
      <c r="AV235">
        <f>'[1]Master Sheet'!AV235</f>
        <v>4.2000000000000003E-2</v>
      </c>
      <c r="AW235">
        <f>'[1]Master Sheet'!AW235</f>
        <v>13.73</v>
      </c>
      <c r="AX235">
        <f>'[1]Master Sheet'!AX235</f>
        <v>12.63</v>
      </c>
      <c r="AY235">
        <f>'[1]Master Sheet'!AY235</f>
        <v>13.6</v>
      </c>
      <c r="AZ235">
        <f>'[1]Master Sheet'!AZ235</f>
        <v>0.97</v>
      </c>
      <c r="BA235">
        <f>'[1]Master Sheet'!BA235</f>
        <v>0</v>
      </c>
      <c r="BB235">
        <f>'[1]Master Sheet'!BB235</f>
        <v>0</v>
      </c>
      <c r="BC235">
        <f>'[1]Master Sheet'!BC235</f>
        <v>0</v>
      </c>
      <c r="BD235">
        <f>'[1]Master Sheet'!BD235</f>
        <v>3.4256690419635785</v>
      </c>
      <c r="BE235">
        <f>'[1]Master Sheet'!BE235</f>
        <v>20.45</v>
      </c>
      <c r="BF235">
        <f>'[1]Master Sheet'!BF235</f>
        <v>2.1</v>
      </c>
      <c r="BG235">
        <f>'[1]Master Sheet'!BG235</f>
        <v>4.4000000000000004</v>
      </c>
      <c r="BH235" s="1">
        <v>44793</v>
      </c>
    </row>
    <row r="236" spans="1:60" x14ac:dyDescent="0.25">
      <c r="A236" s="1">
        <v>44794</v>
      </c>
      <c r="B236" t="s">
        <v>65</v>
      </c>
      <c r="D236">
        <f>'[1]Master Sheet'!D236</f>
        <v>0</v>
      </c>
      <c r="E236">
        <f>'[1]Master Sheet'!E236</f>
        <v>0</v>
      </c>
      <c r="F236">
        <f>'[1]Master Sheet'!F236</f>
        <v>0</v>
      </c>
      <c r="G236">
        <f>'[1]Master Sheet'!G236</f>
        <v>0</v>
      </c>
      <c r="H236">
        <f>'[1]Master Sheet'!H236</f>
        <v>0</v>
      </c>
      <c r="I236">
        <f>'[1]Master Sheet'!I236</f>
        <v>0</v>
      </c>
      <c r="J236">
        <f>'[1]Master Sheet'!J236</f>
        <v>0</v>
      </c>
      <c r="K236">
        <f>'[1]Master Sheet'!K236</f>
        <v>0</v>
      </c>
      <c r="L236">
        <f>'[1]Master Sheet'!L236</f>
        <v>0</v>
      </c>
      <c r="M236">
        <f>'[1]Master Sheet'!M236</f>
        <v>0</v>
      </c>
      <c r="N236">
        <f>'[1]Master Sheet'!N236</f>
        <v>0</v>
      </c>
      <c r="O236">
        <f>'[1]Master Sheet'!O236</f>
        <v>0</v>
      </c>
      <c r="P236">
        <f>'[1]Master Sheet'!P236</f>
        <v>0</v>
      </c>
      <c r="Q236">
        <f>'[1]Master Sheet'!Q236</f>
        <v>0</v>
      </c>
      <c r="R236">
        <f>'[1]Master Sheet'!R236</f>
        <v>0</v>
      </c>
      <c r="S236">
        <f>'[1]Master Sheet'!S236</f>
        <v>0</v>
      </c>
      <c r="T236">
        <f>'[1]Master Sheet'!T236</f>
        <v>0</v>
      </c>
      <c r="U236">
        <f>'[1]Master Sheet'!U236</f>
        <v>0</v>
      </c>
      <c r="V236">
        <f>'[1]Master Sheet'!V236</f>
        <v>0</v>
      </c>
      <c r="W236">
        <f>'[1]Master Sheet'!W236</f>
        <v>0</v>
      </c>
      <c r="X236">
        <f>'[1]Master Sheet'!X236</f>
        <v>0</v>
      </c>
      <c r="Y236">
        <f>'[1]Master Sheet'!Y236</f>
        <v>0</v>
      </c>
      <c r="Z236">
        <f>'[1]Master Sheet'!Z236</f>
        <v>0</v>
      </c>
      <c r="AA236">
        <f>'[1]Master Sheet'!AA236</f>
        <v>0</v>
      </c>
      <c r="AB236">
        <f>'[1]Master Sheet'!AB236</f>
        <v>0</v>
      </c>
      <c r="AC236">
        <f>'[1]Master Sheet'!AC236</f>
        <v>0</v>
      </c>
      <c r="AD236">
        <f>'[1]Master Sheet'!AD236</f>
        <v>0</v>
      </c>
      <c r="AE236">
        <f>'[1]Master Sheet'!AE236</f>
        <v>0</v>
      </c>
      <c r="AF236">
        <f>'[1]Master Sheet'!AF236</f>
        <v>0</v>
      </c>
      <c r="AG236">
        <f>'[1]Master Sheet'!AG236</f>
        <v>0</v>
      </c>
      <c r="AH236">
        <f>'[1]Master Sheet'!AH236</f>
        <v>0</v>
      </c>
      <c r="AI236">
        <f>'[1]Master Sheet'!AI236</f>
        <v>0</v>
      </c>
      <c r="AJ236">
        <f>'[1]Master Sheet'!AJ236</f>
        <v>0</v>
      </c>
      <c r="AK236" t="str">
        <f>'[1]Master Sheet'!AK236</f>
        <v/>
      </c>
      <c r="AL236" t="str">
        <f>'[1]Master Sheet'!AL236</f>
        <v/>
      </c>
      <c r="AM236">
        <f>'[1]Master Sheet'!AM236</f>
        <v>0</v>
      </c>
      <c r="AN236">
        <f>'[1]Master Sheet'!AN236</f>
        <v>0</v>
      </c>
      <c r="AO236">
        <f>'[1]Master Sheet'!AO236</f>
        <v>0</v>
      </c>
      <c r="AP236">
        <f>'[1]Master Sheet'!AP236</f>
        <v>0</v>
      </c>
      <c r="AQ236">
        <f>'[1]Master Sheet'!AQ236</f>
        <v>0</v>
      </c>
      <c r="AR236">
        <f>'[1]Master Sheet'!AR236</f>
        <v>1.2691627906976746</v>
      </c>
      <c r="AS236">
        <f>'[1]Master Sheet'!AS236</f>
        <v>0</v>
      </c>
      <c r="AT236">
        <f>'[1]Master Sheet'!AT236</f>
        <v>0</v>
      </c>
      <c r="AU236">
        <f>'[1]Master Sheet'!AU236</f>
        <v>0</v>
      </c>
      <c r="AV236">
        <f>'[1]Master Sheet'!AV236</f>
        <v>0</v>
      </c>
      <c r="AW236">
        <f>'[1]Master Sheet'!AW236</f>
        <v>14.27</v>
      </c>
      <c r="AX236">
        <f>'[1]Master Sheet'!AX236</f>
        <v>13.33</v>
      </c>
      <c r="AY236">
        <f>'[1]Master Sheet'!AY236</f>
        <v>14.28</v>
      </c>
      <c r="AZ236">
        <f>'[1]Master Sheet'!AZ236</f>
        <v>0.95</v>
      </c>
      <c r="BA236">
        <f>'[1]Master Sheet'!BA236</f>
        <v>1.5089999999999999</v>
      </c>
      <c r="BB236">
        <f>'[1]Master Sheet'!BB236</f>
        <v>2.0680000000000001</v>
      </c>
      <c r="BC236">
        <f>'[1]Master Sheet'!BC236</f>
        <v>9.19</v>
      </c>
      <c r="BD236">
        <f>'[1]Master Sheet'!BD236</f>
        <v>3.3891627906976747</v>
      </c>
      <c r="BE236">
        <f>'[1]Master Sheet'!BE236</f>
        <v>0</v>
      </c>
      <c r="BF236">
        <f>'[1]Master Sheet'!BF236</f>
        <v>2.1</v>
      </c>
      <c r="BG236">
        <f>'[1]Master Sheet'!BG236</f>
        <v>4.4000000000000004</v>
      </c>
      <c r="BH236" s="1">
        <v>44794</v>
      </c>
    </row>
    <row r="237" spans="1:60" x14ac:dyDescent="0.25">
      <c r="A237" s="1">
        <v>44795</v>
      </c>
      <c r="B237" t="s">
        <v>65</v>
      </c>
      <c r="D237">
        <f>'[1]Master Sheet'!D237</f>
        <v>6.69</v>
      </c>
      <c r="E237">
        <f>'[1]Master Sheet'!E237</f>
        <v>5.39</v>
      </c>
      <c r="F237">
        <f>'[1]Master Sheet'!F237</f>
        <v>5.46</v>
      </c>
      <c r="G237">
        <f>'[1]Master Sheet'!G237</f>
        <v>5.34</v>
      </c>
      <c r="H237">
        <f>'[1]Master Sheet'!H237</f>
        <v>5.45</v>
      </c>
      <c r="I237">
        <f>'[1]Master Sheet'!I237</f>
        <v>7.22</v>
      </c>
      <c r="J237">
        <f>'[1]Master Sheet'!J237</f>
        <v>7.01</v>
      </c>
      <c r="K237">
        <f>'[1]Master Sheet'!K237</f>
        <v>1.58</v>
      </c>
      <c r="L237">
        <f>'[1]Master Sheet'!L237</f>
        <v>1.67</v>
      </c>
      <c r="M237">
        <f>'[1]Master Sheet'!M237</f>
        <v>2.12</v>
      </c>
      <c r="N237">
        <f>'[1]Master Sheet'!N237</f>
        <v>2.06</v>
      </c>
      <c r="O237">
        <f>'[1]Master Sheet'!O237</f>
        <v>29</v>
      </c>
      <c r="P237">
        <f>'[1]Master Sheet'!P237</f>
        <v>22</v>
      </c>
      <c r="Q237">
        <f>'[1]Master Sheet'!Q237</f>
        <v>11</v>
      </c>
      <c r="R237">
        <f>'[1]Master Sheet'!R237</f>
        <v>1</v>
      </c>
      <c r="S237">
        <f>'[1]Master Sheet'!S237</f>
        <v>0</v>
      </c>
      <c r="T237">
        <f>'[1]Master Sheet'!T237</f>
        <v>0</v>
      </c>
      <c r="U237">
        <f>'[1]Master Sheet'!U237</f>
        <v>0.47599999999999998</v>
      </c>
      <c r="V237">
        <f>'[1]Master Sheet'!V237</f>
        <v>0.107</v>
      </c>
      <c r="W237">
        <f>'[1]Master Sheet'!W237</f>
        <v>1.21</v>
      </c>
      <c r="X237">
        <f>'[1]Master Sheet'!X237</f>
        <v>0.23599999999999999</v>
      </c>
      <c r="Y237">
        <f>'[1]Master Sheet'!Y237</f>
        <v>0.22800000000000001</v>
      </c>
      <c r="Z237">
        <f>'[1]Master Sheet'!Z237</f>
        <v>0.158</v>
      </c>
      <c r="AA237">
        <f>'[1]Master Sheet'!AA237</f>
        <v>7</v>
      </c>
      <c r="AB237">
        <f>'[1]Master Sheet'!AB237</f>
        <v>12.8</v>
      </c>
      <c r="AC237">
        <f>'[1]Master Sheet'!AC237</f>
        <v>13.2</v>
      </c>
      <c r="AD237">
        <f>'[1]Master Sheet'!AD237</f>
        <v>13.4</v>
      </c>
      <c r="AE237">
        <f>'[1]Master Sheet'!AE237</f>
        <v>20.5</v>
      </c>
      <c r="AF237">
        <f>'[1]Master Sheet'!AF237</f>
        <v>14.1</v>
      </c>
      <c r="AG237">
        <f>'[1]Master Sheet'!AG237</f>
        <v>26.1</v>
      </c>
      <c r="AH237">
        <f>'[1]Master Sheet'!AH237</f>
        <v>26.5</v>
      </c>
      <c r="AI237">
        <f>'[1]Master Sheet'!AI237</f>
        <v>27.5</v>
      </c>
      <c r="AJ237">
        <f>'[1]Master Sheet'!AJ237</f>
        <v>39.4</v>
      </c>
      <c r="AK237">
        <f>'[1]Master Sheet'!AK237</f>
        <v>3.0999999999999996</v>
      </c>
      <c r="AL237">
        <f>'[1]Master Sheet'!AL237</f>
        <v>3.21</v>
      </c>
      <c r="AM237">
        <f>'[1]Master Sheet'!AM237</f>
        <v>3</v>
      </c>
      <c r="AN237">
        <f>'[1]Master Sheet'!AN237</f>
        <v>5.9</v>
      </c>
      <c r="AO237">
        <f>'[1]Master Sheet'!AO237</f>
        <v>3.1E-2</v>
      </c>
      <c r="AP237">
        <f>'[1]Master Sheet'!AP237</f>
        <v>21.6</v>
      </c>
      <c r="AQ237">
        <f>'[1]Master Sheet'!AQ237</f>
        <v>20.100000000000001</v>
      </c>
      <c r="AR237">
        <f>'[1]Master Sheet'!AR237</f>
        <v>1.2739666444296196</v>
      </c>
      <c r="AS237">
        <f>'[1]Master Sheet'!AS237</f>
        <v>71.099999999999994</v>
      </c>
      <c r="AT237">
        <f>'[1]Master Sheet'!AT237</f>
        <v>91.2</v>
      </c>
      <c r="AU237">
        <f>'[1]Master Sheet'!AU237</f>
        <v>0.1479</v>
      </c>
      <c r="AV237">
        <f>'[1]Master Sheet'!AV237</f>
        <v>3.9899999999999998E-2</v>
      </c>
      <c r="AW237">
        <f>'[1]Master Sheet'!AW237</f>
        <v>15.94</v>
      </c>
      <c r="AX237">
        <f>'[1]Master Sheet'!AX237</f>
        <v>14.99</v>
      </c>
      <c r="AY237">
        <f>'[1]Master Sheet'!AY237</f>
        <v>15.98</v>
      </c>
      <c r="AZ237">
        <f>'[1]Master Sheet'!AZ237</f>
        <v>0.99</v>
      </c>
      <c r="BA237">
        <f>'[1]Master Sheet'!BA237</f>
        <v>1.744</v>
      </c>
      <c r="BB237">
        <f>'[1]Master Sheet'!BB237</f>
        <v>2.1070000000000002</v>
      </c>
      <c r="BC237">
        <f>'[1]Master Sheet'!BC237</f>
        <v>10.131</v>
      </c>
      <c r="BD237">
        <f>'[1]Master Sheet'!BD237</f>
        <v>3.3539666444296197</v>
      </c>
      <c r="BE237">
        <f>'[1]Master Sheet'!BE237</f>
        <v>20.57</v>
      </c>
      <c r="BF237">
        <f>'[1]Master Sheet'!BF237</f>
        <v>2.1</v>
      </c>
      <c r="BG237">
        <f>'[1]Master Sheet'!BG237</f>
        <v>4.4000000000000004</v>
      </c>
      <c r="BH237" s="1">
        <v>44795</v>
      </c>
    </row>
    <row r="238" spans="1:60" x14ac:dyDescent="0.25">
      <c r="A238" s="1">
        <v>44796</v>
      </c>
      <c r="B238" t="s">
        <v>65</v>
      </c>
      <c r="D238">
        <f>'[1]Master Sheet'!D238</f>
        <v>6.54</v>
      </c>
      <c r="E238">
        <f>'[1]Master Sheet'!E238</f>
        <v>5.36</v>
      </c>
      <c r="F238">
        <f>'[1]Master Sheet'!F238</f>
        <v>5.39</v>
      </c>
      <c r="G238">
        <f>'[1]Master Sheet'!G238</f>
        <v>5.49</v>
      </c>
      <c r="H238">
        <f>'[1]Master Sheet'!H238</f>
        <v>5.67</v>
      </c>
      <c r="I238">
        <f>'[1]Master Sheet'!I238</f>
        <v>7.41</v>
      </c>
      <c r="J238">
        <f>'[1]Master Sheet'!J238</f>
        <v>7.21</v>
      </c>
      <c r="K238">
        <f>'[1]Master Sheet'!K238</f>
        <v>1.56</v>
      </c>
      <c r="L238">
        <f>'[1]Master Sheet'!L238</f>
        <v>1.63</v>
      </c>
      <c r="M238">
        <f>'[1]Master Sheet'!M238</f>
        <v>2.09</v>
      </c>
      <c r="N238">
        <f>'[1]Master Sheet'!N238</f>
        <v>2.14</v>
      </c>
      <c r="O238">
        <f>'[1]Master Sheet'!O238</f>
        <v>31</v>
      </c>
      <c r="P238">
        <f>'[1]Master Sheet'!P238</f>
        <v>26</v>
      </c>
      <c r="Q238">
        <f>'[1]Master Sheet'!Q238</f>
        <v>14</v>
      </c>
      <c r="R238">
        <f>'[1]Master Sheet'!R238</f>
        <v>1</v>
      </c>
      <c r="S238">
        <f>'[1]Master Sheet'!S238</f>
        <v>0</v>
      </c>
      <c r="T238">
        <f>'[1]Master Sheet'!T238</f>
        <v>0</v>
      </c>
      <c r="U238">
        <f>'[1]Master Sheet'!U238</f>
        <v>0.50800000000000001</v>
      </c>
      <c r="V238">
        <f>'[1]Master Sheet'!V238</f>
        <v>0.08</v>
      </c>
      <c r="W238">
        <f>'[1]Master Sheet'!W238</f>
        <v>0.91500000000000004</v>
      </c>
      <c r="X238">
        <f>'[1]Master Sheet'!X238</f>
        <v>0.16800000000000001</v>
      </c>
      <c r="Y238">
        <f>'[1]Master Sheet'!Y238</f>
        <v>0.246</v>
      </c>
      <c r="Z238">
        <f>'[1]Master Sheet'!Z238</f>
        <v>0.222</v>
      </c>
      <c r="AA238">
        <f>'[1]Master Sheet'!AA238</f>
        <v>6.8</v>
      </c>
      <c r="AB238">
        <f>'[1]Master Sheet'!AB238</f>
        <v>12.6</v>
      </c>
      <c r="AC238">
        <f>'[1]Master Sheet'!AC238</f>
        <v>12.8</v>
      </c>
      <c r="AD238">
        <f>'[1]Master Sheet'!AD238</f>
        <v>13.2</v>
      </c>
      <c r="AE238">
        <f>'[1]Master Sheet'!AE238</f>
        <v>20.100000000000001</v>
      </c>
      <c r="AF238">
        <f>'[1]Master Sheet'!AF238</f>
        <v>13.6</v>
      </c>
      <c r="AG238">
        <f>'[1]Master Sheet'!AG238</f>
        <v>25.8</v>
      </c>
      <c r="AH238">
        <f>'[1]Master Sheet'!AH238</f>
        <v>25.5</v>
      </c>
      <c r="AI238">
        <f>'[1]Master Sheet'!AI238</f>
        <v>26.9</v>
      </c>
      <c r="AJ238">
        <f>'[1]Master Sheet'!AJ238</f>
        <v>39.1</v>
      </c>
      <c r="AK238">
        <f>'[1]Master Sheet'!AK238</f>
        <v>3.03</v>
      </c>
      <c r="AL238">
        <f>'[1]Master Sheet'!AL238</f>
        <v>3.26</v>
      </c>
      <c r="AM238">
        <f>'[1]Master Sheet'!AM238</f>
        <v>2.9</v>
      </c>
      <c r="AN238">
        <f>'[1]Master Sheet'!AN238</f>
        <v>5.7</v>
      </c>
      <c r="AO238">
        <f>'[1]Master Sheet'!AO238</f>
        <v>4.2999999999999997E-2</v>
      </c>
      <c r="AP238">
        <f>'[1]Master Sheet'!AP238</f>
        <v>21.6</v>
      </c>
      <c r="AQ238">
        <f>'[1]Master Sheet'!AQ238</f>
        <v>20.5</v>
      </c>
      <c r="AR238">
        <f>'[1]Master Sheet'!AR238</f>
        <v>1.3400256227758005</v>
      </c>
      <c r="AS238">
        <f>'[1]Master Sheet'!AS238</f>
        <v>71.5</v>
      </c>
      <c r="AT238">
        <f>'[1]Master Sheet'!AT238</f>
        <v>91.7</v>
      </c>
      <c r="AU238">
        <f>'[1]Master Sheet'!AU238</f>
        <v>0.14560000000000001</v>
      </c>
      <c r="AV238">
        <f>'[1]Master Sheet'!AV238</f>
        <v>3.7699999999999997E-2</v>
      </c>
      <c r="AW238">
        <f>'[1]Master Sheet'!AW238</f>
        <v>15.03</v>
      </c>
      <c r="AX238">
        <f>'[1]Master Sheet'!AX238</f>
        <v>14.05</v>
      </c>
      <c r="AY238">
        <f>'[1]Master Sheet'!AY238</f>
        <v>14.99</v>
      </c>
      <c r="AZ238">
        <f>'[1]Master Sheet'!AZ238</f>
        <v>0.94</v>
      </c>
      <c r="BA238">
        <f>'[1]Master Sheet'!BA238</f>
        <v>1.8120000000000001</v>
      </c>
      <c r="BB238">
        <f>'[1]Master Sheet'!BB238</f>
        <v>2.11</v>
      </c>
      <c r="BC238">
        <f>'[1]Master Sheet'!BC238</f>
        <v>9.9039999999999999</v>
      </c>
      <c r="BD238">
        <f>'[1]Master Sheet'!BD238</f>
        <v>3.4200256227758006</v>
      </c>
      <c r="BE238">
        <f>'[1]Master Sheet'!BE238</f>
        <v>20.47</v>
      </c>
      <c r="BF238">
        <f>'[1]Master Sheet'!BF238</f>
        <v>2.1</v>
      </c>
      <c r="BG238">
        <f>'[1]Master Sheet'!BG238</f>
        <v>4.4000000000000004</v>
      </c>
      <c r="BH238" s="1">
        <v>44796</v>
      </c>
    </row>
    <row r="239" spans="1:60" x14ac:dyDescent="0.25">
      <c r="A239" s="1">
        <v>44797</v>
      </c>
      <c r="B239" t="s">
        <v>65</v>
      </c>
      <c r="D239">
        <f>'[1]Master Sheet'!D239</f>
        <v>6.58</v>
      </c>
      <c r="E239">
        <f>'[1]Master Sheet'!E239</f>
        <v>5.75</v>
      </c>
      <c r="F239">
        <f>'[1]Master Sheet'!F239</f>
        <v>5.55</v>
      </c>
      <c r="G239">
        <f>'[1]Master Sheet'!G239</f>
        <v>5.64</v>
      </c>
      <c r="H239">
        <f>'[1]Master Sheet'!H239</f>
        <v>5.73</v>
      </c>
      <c r="I239">
        <f>'[1]Master Sheet'!I239</f>
        <v>7.08</v>
      </c>
      <c r="J239">
        <f>'[1]Master Sheet'!J239</f>
        <v>7.3</v>
      </c>
      <c r="K239">
        <f>'[1]Master Sheet'!K239</f>
        <v>1.52</v>
      </c>
      <c r="L239">
        <f>'[1]Master Sheet'!L239</f>
        <v>1.57</v>
      </c>
      <c r="M239">
        <f>'[1]Master Sheet'!M239</f>
        <v>2.15</v>
      </c>
      <c r="N239">
        <f>'[1]Master Sheet'!N239</f>
        <v>2.0299999999999998</v>
      </c>
      <c r="O239">
        <f>'[1]Master Sheet'!O239</f>
        <v>27</v>
      </c>
      <c r="P239">
        <f>'[1]Master Sheet'!P239</f>
        <v>16</v>
      </c>
      <c r="Q239">
        <f>'[1]Master Sheet'!Q239</f>
        <v>28</v>
      </c>
      <c r="R239">
        <f>'[1]Master Sheet'!R239</f>
        <v>0</v>
      </c>
      <c r="S239">
        <f>'[1]Master Sheet'!S239</f>
        <v>1</v>
      </c>
      <c r="T239">
        <f>'[1]Master Sheet'!T239</f>
        <v>0</v>
      </c>
      <c r="U239">
        <f>'[1]Master Sheet'!U239</f>
        <v>0.495</v>
      </c>
      <c r="V239">
        <f>'[1]Master Sheet'!V239</f>
        <v>0.94599999999999995</v>
      </c>
      <c r="W239">
        <f>'[1]Master Sheet'!W239</f>
        <v>1.25</v>
      </c>
      <c r="X239">
        <f>'[1]Master Sheet'!X239</f>
        <v>0.28000000000000003</v>
      </c>
      <c r="Y239">
        <f>'[1]Master Sheet'!Y239</f>
        <v>0.29199999999999998</v>
      </c>
      <c r="Z239">
        <f>'[1]Master Sheet'!Z239</f>
        <v>0.20499999999999999</v>
      </c>
      <c r="AA239">
        <f>'[1]Master Sheet'!AA239</f>
        <v>6.9</v>
      </c>
      <c r="AB239">
        <f>'[1]Master Sheet'!AB239</f>
        <v>13.8</v>
      </c>
      <c r="AC239">
        <f>'[1]Master Sheet'!AC239</f>
        <v>12.9</v>
      </c>
      <c r="AD239">
        <f>'[1]Master Sheet'!AD239</f>
        <v>13.2</v>
      </c>
      <c r="AE239">
        <f>'[1]Master Sheet'!AE239</f>
        <v>20.7</v>
      </c>
      <c r="AF239">
        <f>'[1]Master Sheet'!AF239</f>
        <v>13.8</v>
      </c>
      <c r="AG239">
        <f>'[1]Master Sheet'!AG239</f>
        <v>28.3</v>
      </c>
      <c r="AH239">
        <f>'[1]Master Sheet'!AH239</f>
        <v>25.7</v>
      </c>
      <c r="AI239">
        <f>'[1]Master Sheet'!AI239</f>
        <v>26.5</v>
      </c>
      <c r="AJ239">
        <f>'[1]Master Sheet'!AJ239</f>
        <v>39.700000000000003</v>
      </c>
      <c r="AK239">
        <f>'[1]Master Sheet'!AK239</f>
        <v>3.1500000000000004</v>
      </c>
      <c r="AL239">
        <f>'[1]Master Sheet'!AL239</f>
        <v>3.24</v>
      </c>
      <c r="AM239">
        <f>'[1]Master Sheet'!AM239</f>
        <v>2.9</v>
      </c>
      <c r="AN239">
        <f>'[1]Master Sheet'!AN239</f>
        <v>5.9</v>
      </c>
      <c r="AO239">
        <f>'[1]Master Sheet'!AO239</f>
        <v>0.109</v>
      </c>
      <c r="AP239">
        <f>'[1]Master Sheet'!AP239</f>
        <v>21.8</v>
      </c>
      <c r="AQ239">
        <f>'[1]Master Sheet'!AQ239</f>
        <v>20.100000000000001</v>
      </c>
      <c r="AR239">
        <f>'[1]Master Sheet'!AR239</f>
        <v>1.4483917525773196</v>
      </c>
      <c r="AS239">
        <f>'[1]Master Sheet'!AS239</f>
        <v>69.2</v>
      </c>
      <c r="AT239">
        <f>'[1]Master Sheet'!AT239</f>
        <v>89.3</v>
      </c>
      <c r="AU239">
        <f>'[1]Master Sheet'!AU239</f>
        <v>0.15989999999999999</v>
      </c>
      <c r="AV239">
        <f>'[1]Master Sheet'!AV239</f>
        <v>4.8899999999999999E-2</v>
      </c>
      <c r="AW239">
        <f>'[1]Master Sheet'!AW239</f>
        <v>14.67</v>
      </c>
      <c r="AX239">
        <f>'[1]Master Sheet'!AX239</f>
        <v>13.58</v>
      </c>
      <c r="AY239">
        <f>'[1]Master Sheet'!AY239</f>
        <v>14.54</v>
      </c>
      <c r="AZ239">
        <f>'[1]Master Sheet'!AZ239</f>
        <v>0.96</v>
      </c>
      <c r="BA239">
        <f>'[1]Master Sheet'!BA239</f>
        <v>1.7450000000000001</v>
      </c>
      <c r="BB239">
        <f>'[1]Master Sheet'!BB239</f>
        <v>2.1</v>
      </c>
      <c r="BC239">
        <f>'[1]Master Sheet'!BC239</f>
        <v>8.6829999999999998</v>
      </c>
      <c r="BD239">
        <f>'[1]Master Sheet'!BD239</f>
        <v>3.5383917525773194</v>
      </c>
      <c r="BE239">
        <f>'[1]Master Sheet'!BE239</f>
        <v>20.010000000000002</v>
      </c>
      <c r="BF239">
        <f>'[1]Master Sheet'!BF239</f>
        <v>2.1</v>
      </c>
      <c r="BG239">
        <f>'[1]Master Sheet'!BG239</f>
        <v>4.4000000000000004</v>
      </c>
      <c r="BH239" s="1">
        <v>44797</v>
      </c>
    </row>
    <row r="240" spans="1:60" x14ac:dyDescent="0.25">
      <c r="A240" s="1">
        <v>44798</v>
      </c>
      <c r="B240" t="s">
        <v>65</v>
      </c>
      <c r="D240">
        <f>'[1]Master Sheet'!D240</f>
        <v>6.26</v>
      </c>
      <c r="E240">
        <f>'[1]Master Sheet'!E240</f>
        <v>5.54</v>
      </c>
      <c r="F240">
        <f>'[1]Master Sheet'!F240</f>
        <v>5.56</v>
      </c>
      <c r="G240">
        <f>'[1]Master Sheet'!G240</f>
        <v>5.55</v>
      </c>
      <c r="H240">
        <f>'[1]Master Sheet'!H240</f>
        <v>5.57</v>
      </c>
      <c r="I240">
        <f>'[1]Master Sheet'!I240</f>
        <v>7.7</v>
      </c>
      <c r="J240">
        <f>'[1]Master Sheet'!J240</f>
        <v>7.03</v>
      </c>
      <c r="K240">
        <f>'[1]Master Sheet'!K240</f>
        <v>1.7</v>
      </c>
      <c r="L240">
        <f>'[1]Master Sheet'!L240</f>
        <v>1.76</v>
      </c>
      <c r="M240">
        <f>'[1]Master Sheet'!M240</f>
        <v>2.14</v>
      </c>
      <c r="N240">
        <f>'[1]Master Sheet'!N240</f>
        <v>1.95</v>
      </c>
      <c r="O240">
        <f>'[1]Master Sheet'!O240</f>
        <v>26</v>
      </c>
      <c r="P240">
        <f>'[1]Master Sheet'!P240</f>
        <v>16</v>
      </c>
      <c r="Q240">
        <f>'[1]Master Sheet'!Q240</f>
        <v>24</v>
      </c>
      <c r="R240">
        <f>'[1]Master Sheet'!R240</f>
        <v>0</v>
      </c>
      <c r="S240">
        <f>'[1]Master Sheet'!S240</f>
        <v>1</v>
      </c>
      <c r="T240">
        <f>'[1]Master Sheet'!T240</f>
        <v>0</v>
      </c>
      <c r="U240">
        <f>'[1]Master Sheet'!U240</f>
        <v>0.59099999999999997</v>
      </c>
      <c r="V240">
        <f>'[1]Master Sheet'!V240</f>
        <v>0.97099999999999997</v>
      </c>
      <c r="W240">
        <f>'[1]Master Sheet'!W240</f>
        <v>1.66</v>
      </c>
      <c r="X240">
        <f>'[1]Master Sheet'!X240</f>
        <v>0.23300000000000001</v>
      </c>
      <c r="Y240">
        <f>'[1]Master Sheet'!Y240</f>
        <v>0.26500000000000001</v>
      </c>
      <c r="Z240">
        <f>'[1]Master Sheet'!Z240</f>
        <v>0.192</v>
      </c>
      <c r="AA240">
        <f>'[1]Master Sheet'!AA240</f>
        <v>6.9</v>
      </c>
      <c r="AB240">
        <f>'[1]Master Sheet'!AB240</f>
        <v>13.8</v>
      </c>
      <c r="AC240">
        <f>'[1]Master Sheet'!AC240</f>
        <v>13.4</v>
      </c>
      <c r="AD240">
        <f>'[1]Master Sheet'!AD240</f>
        <v>13.3</v>
      </c>
      <c r="AE240">
        <f>'[1]Master Sheet'!AE240</f>
        <v>20.3</v>
      </c>
      <c r="AF240">
        <f>'[1]Master Sheet'!AF240</f>
        <v>13.9</v>
      </c>
      <c r="AG240">
        <f>'[1]Master Sheet'!AG240</f>
        <v>28.6</v>
      </c>
      <c r="AH240">
        <f>'[1]Master Sheet'!AH240</f>
        <v>26.9</v>
      </c>
      <c r="AI240">
        <f>'[1]Master Sheet'!AI240</f>
        <v>27.4</v>
      </c>
      <c r="AJ240">
        <f>'[1]Master Sheet'!AJ240</f>
        <v>39.200000000000003</v>
      </c>
      <c r="AK240">
        <f>'[1]Master Sheet'!AK240</f>
        <v>3.09</v>
      </c>
      <c r="AL240">
        <f>'[1]Master Sheet'!AL240</f>
        <v>3.2199999999999998</v>
      </c>
      <c r="AM240">
        <f>'[1]Master Sheet'!AM240</f>
        <v>3</v>
      </c>
      <c r="AN240">
        <f>'[1]Master Sheet'!AN240</f>
        <v>6</v>
      </c>
      <c r="AO240">
        <f>'[1]Master Sheet'!AO240</f>
        <v>0.10100000000000001</v>
      </c>
      <c r="AP240">
        <f>'[1]Master Sheet'!AP240</f>
        <v>22</v>
      </c>
      <c r="AQ240">
        <f>'[1]Master Sheet'!AQ240</f>
        <v>20.3</v>
      </c>
      <c r="AR240">
        <f>'[1]Master Sheet'!AR240</f>
        <v>0.80559800427655004</v>
      </c>
      <c r="AS240">
        <f>'[1]Master Sheet'!AS240</f>
        <v>71</v>
      </c>
      <c r="AT240">
        <f>'[1]Master Sheet'!AT240</f>
        <v>90.7</v>
      </c>
      <c r="AU240">
        <f>'[1]Master Sheet'!AU240</f>
        <v>0.14849999999999999</v>
      </c>
      <c r="AV240">
        <f>'[1]Master Sheet'!AV240</f>
        <v>4.2000000000000003E-2</v>
      </c>
      <c r="AW240">
        <f>'[1]Master Sheet'!AW240</f>
        <v>15</v>
      </c>
      <c r="AX240">
        <f>'[1]Master Sheet'!AX240</f>
        <v>14.03</v>
      </c>
      <c r="AY240">
        <f>'[1]Master Sheet'!AY240</f>
        <v>14.98</v>
      </c>
      <c r="AZ240">
        <f>'[1]Master Sheet'!AZ240</f>
        <v>0.95</v>
      </c>
      <c r="BA240">
        <f>'[1]Master Sheet'!BA240</f>
        <v>1.7370000000000001</v>
      </c>
      <c r="BB240">
        <f>'[1]Master Sheet'!BB240</f>
        <v>2.0979999999999999</v>
      </c>
      <c r="BC240">
        <f>'[1]Master Sheet'!BC240</f>
        <v>9.2460000000000004</v>
      </c>
      <c r="BD240">
        <f>'[1]Master Sheet'!BD240</f>
        <v>2.9255980042765501</v>
      </c>
      <c r="BE240">
        <f>'[1]Master Sheet'!BE240</f>
        <v>20.07</v>
      </c>
      <c r="BF240">
        <f>'[1]Master Sheet'!BF240</f>
        <v>1.9</v>
      </c>
      <c r="BG240">
        <f>'[1]Master Sheet'!BG240</f>
        <v>4.4000000000000004</v>
      </c>
      <c r="BH240" s="1">
        <v>44798</v>
      </c>
    </row>
    <row r="241" spans="1:60" x14ac:dyDescent="0.25">
      <c r="A241" s="1">
        <v>44799</v>
      </c>
      <c r="B241" t="s">
        <v>65</v>
      </c>
      <c r="D241">
        <f>'[1]Master Sheet'!D241</f>
        <v>6.31</v>
      </c>
      <c r="E241">
        <f>'[1]Master Sheet'!E241</f>
        <v>5.41</v>
      </c>
      <c r="F241">
        <f>'[1]Master Sheet'!F241</f>
        <v>5.33</v>
      </c>
      <c r="G241">
        <f>'[1]Master Sheet'!G241</f>
        <v>5.44</v>
      </c>
      <c r="H241">
        <f>'[1]Master Sheet'!H241</f>
        <v>5.48</v>
      </c>
      <c r="I241">
        <f>'[1]Master Sheet'!I241</f>
        <v>7.1</v>
      </c>
      <c r="J241">
        <f>'[1]Master Sheet'!J241</f>
        <v>7.07</v>
      </c>
      <c r="K241">
        <f>'[1]Master Sheet'!K241</f>
        <v>1.61</v>
      </c>
      <c r="L241">
        <f>'[1]Master Sheet'!L241</f>
        <v>1.69</v>
      </c>
      <c r="M241">
        <f>'[1]Master Sheet'!M241</f>
        <v>2.11</v>
      </c>
      <c r="N241">
        <f>'[1]Master Sheet'!N241</f>
        <v>1.94</v>
      </c>
      <c r="O241">
        <f>'[1]Master Sheet'!O241</f>
        <v>26</v>
      </c>
      <c r="P241">
        <f>'[1]Master Sheet'!P241</f>
        <v>16</v>
      </c>
      <c r="Q241">
        <f>'[1]Master Sheet'!Q241</f>
        <v>23</v>
      </c>
      <c r="R241">
        <f>'[1]Master Sheet'!R241</f>
        <v>0</v>
      </c>
      <c r="S241">
        <f>'[1]Master Sheet'!S241</f>
        <v>0</v>
      </c>
      <c r="T241">
        <f>'[1]Master Sheet'!T241</f>
        <v>0</v>
      </c>
      <c r="U241">
        <f>'[1]Master Sheet'!U241</f>
        <v>0.621</v>
      </c>
      <c r="V241">
        <f>'[1]Master Sheet'!V241</f>
        <v>0.51900000000000002</v>
      </c>
      <c r="W241">
        <f>'[1]Master Sheet'!W241</f>
        <v>1.57</v>
      </c>
      <c r="X241">
        <f>'[1]Master Sheet'!X241</f>
        <v>0.19800000000000001</v>
      </c>
      <c r="Y241">
        <f>'[1]Master Sheet'!Y241</f>
        <v>0.23400000000000001</v>
      </c>
      <c r="Z241">
        <f>'[1]Master Sheet'!Z241</f>
        <v>0.19700000000000001</v>
      </c>
      <c r="AA241">
        <f>'[1]Master Sheet'!AA241</f>
        <v>6.8</v>
      </c>
      <c r="AB241">
        <f>'[1]Master Sheet'!AB241</f>
        <v>13.8</v>
      </c>
      <c r="AC241">
        <f>'[1]Master Sheet'!AC241</f>
        <v>13.6</v>
      </c>
      <c r="AD241">
        <f>'[1]Master Sheet'!AD241</f>
        <v>13.4</v>
      </c>
      <c r="AE241">
        <f>'[1]Master Sheet'!AE241</f>
        <v>21.1</v>
      </c>
      <c r="AF241">
        <f>'[1]Master Sheet'!AF241</f>
        <v>13.7</v>
      </c>
      <c r="AG241">
        <f>'[1]Master Sheet'!AG241</f>
        <v>28.6</v>
      </c>
      <c r="AH241">
        <f>'[1]Master Sheet'!AH241</f>
        <v>26.8</v>
      </c>
      <c r="AI241">
        <f>'[1]Master Sheet'!AI241</f>
        <v>27.2</v>
      </c>
      <c r="AJ241">
        <f>'[1]Master Sheet'!AJ241</f>
        <v>42</v>
      </c>
      <c r="AK241">
        <f>'[1]Master Sheet'!AK241</f>
        <v>3.02</v>
      </c>
      <c r="AL241">
        <f>'[1]Master Sheet'!AL241</f>
        <v>3.19</v>
      </c>
      <c r="AM241">
        <f>'[1]Master Sheet'!AM241</f>
        <v>3.1</v>
      </c>
      <c r="AN241">
        <f>'[1]Master Sheet'!AN241</f>
        <v>6</v>
      </c>
      <c r="AO241">
        <f>'[1]Master Sheet'!AO241</f>
        <v>8.7999999999999995E-2</v>
      </c>
      <c r="AP241">
        <f>'[1]Master Sheet'!AP241</f>
        <v>22</v>
      </c>
      <c r="AQ241">
        <f>'[1]Master Sheet'!AQ241</f>
        <v>20.2</v>
      </c>
      <c r="AR241">
        <f>'[1]Master Sheet'!AR241</f>
        <v>0.75309865470852033</v>
      </c>
      <c r="AS241">
        <f>'[1]Master Sheet'!AS241</f>
        <v>69.8</v>
      </c>
      <c r="AT241">
        <f>'[1]Master Sheet'!AT241</f>
        <v>91</v>
      </c>
      <c r="AU241">
        <f>'[1]Master Sheet'!AU241</f>
        <v>0.151</v>
      </c>
      <c r="AV241">
        <f>'[1]Master Sheet'!AV241</f>
        <v>4.0599999999999997E-2</v>
      </c>
      <c r="AW241">
        <f>'[1]Master Sheet'!AW241</f>
        <v>14.58</v>
      </c>
      <c r="AX241">
        <f>'[1]Master Sheet'!AX241</f>
        <v>13.38</v>
      </c>
      <c r="AY241">
        <f>'[1]Master Sheet'!AY241</f>
        <v>14.43</v>
      </c>
      <c r="AZ241">
        <f>'[1]Master Sheet'!AZ241</f>
        <v>1.05</v>
      </c>
      <c r="BA241">
        <f>'[1]Master Sheet'!BA241</f>
        <v>1.7669999999999999</v>
      </c>
      <c r="BB241">
        <f>'[1]Master Sheet'!BB241</f>
        <v>2.0819999999999999</v>
      </c>
      <c r="BC241">
        <f>'[1]Master Sheet'!BC241</f>
        <v>8.8829999999999991</v>
      </c>
      <c r="BD241">
        <f>'[1]Master Sheet'!BD241</f>
        <v>2.8430986547085202</v>
      </c>
      <c r="BE241">
        <f>'[1]Master Sheet'!BE241</f>
        <v>20.69</v>
      </c>
      <c r="BF241">
        <f>'[1]Master Sheet'!BF241</f>
        <v>1.8</v>
      </c>
      <c r="BG241">
        <f>'[1]Master Sheet'!BG241</f>
        <v>4.4000000000000004</v>
      </c>
      <c r="BH241" s="1">
        <v>44799</v>
      </c>
    </row>
    <row r="242" spans="1:60" x14ac:dyDescent="0.25">
      <c r="A242" s="1">
        <v>44800</v>
      </c>
      <c r="B242" t="s">
        <v>65</v>
      </c>
      <c r="D242">
        <f>'[1]Master Sheet'!D242</f>
        <v>6.28</v>
      </c>
      <c r="E242">
        <f>'[1]Master Sheet'!E242</f>
        <v>5.34</v>
      </c>
      <c r="F242">
        <f>'[1]Master Sheet'!F242</f>
        <v>5.32</v>
      </c>
      <c r="G242">
        <f>'[1]Master Sheet'!G242</f>
        <v>5.36</v>
      </c>
      <c r="H242">
        <f>'[1]Master Sheet'!H242</f>
        <v>5.41</v>
      </c>
      <c r="I242">
        <f>'[1]Master Sheet'!I242</f>
        <v>7.11</v>
      </c>
      <c r="J242">
        <f>'[1]Master Sheet'!J242</f>
        <v>7.01</v>
      </c>
      <c r="K242">
        <f>'[1]Master Sheet'!K242</f>
        <v>1.6</v>
      </c>
      <c r="L242">
        <f>'[1]Master Sheet'!L242</f>
        <v>1.66</v>
      </c>
      <c r="M242">
        <f>'[1]Master Sheet'!M242</f>
        <v>2.1</v>
      </c>
      <c r="N242">
        <f>'[1]Master Sheet'!N242</f>
        <v>1.98</v>
      </c>
      <c r="O242">
        <f>'[1]Master Sheet'!O242</f>
        <v>26</v>
      </c>
      <c r="P242">
        <f>'[1]Master Sheet'!P242</f>
        <v>16</v>
      </c>
      <c r="Q242">
        <f>'[1]Master Sheet'!Q242</f>
        <v>24</v>
      </c>
      <c r="R242">
        <f>'[1]Master Sheet'!R242</f>
        <v>0</v>
      </c>
      <c r="S242">
        <f>'[1]Master Sheet'!S242</f>
        <v>1</v>
      </c>
      <c r="T242">
        <f>'[1]Master Sheet'!T242</f>
        <v>0</v>
      </c>
      <c r="U242">
        <f>'[1]Master Sheet'!U242</f>
        <v>0.58499999999999996</v>
      </c>
      <c r="V242">
        <f>'[1]Master Sheet'!V242</f>
        <v>0.52100000000000002</v>
      </c>
      <c r="W242">
        <f>'[1]Master Sheet'!W242</f>
        <v>1.48</v>
      </c>
      <c r="X242">
        <f>'[1]Master Sheet'!X242</f>
        <v>0.189</v>
      </c>
      <c r="Y242">
        <f>'[1]Master Sheet'!Y242</f>
        <v>0.216</v>
      </c>
      <c r="Z242">
        <f>'[1]Master Sheet'!Z242</f>
        <v>0.20200000000000001</v>
      </c>
      <c r="AA242">
        <f>'[1]Master Sheet'!AA242</f>
        <v>6.8</v>
      </c>
      <c r="AB242">
        <f>'[1]Master Sheet'!AB242</f>
        <v>13.7</v>
      </c>
      <c r="AC242">
        <f>'[1]Master Sheet'!AC242</f>
        <v>13.8</v>
      </c>
      <c r="AD242">
        <f>'[1]Master Sheet'!AD242</f>
        <v>13.3</v>
      </c>
      <c r="AE242">
        <f>'[1]Master Sheet'!AE242</f>
        <v>22.1</v>
      </c>
      <c r="AF242">
        <f>'[1]Master Sheet'!AF242</f>
        <v>13.6</v>
      </c>
      <c r="AG242">
        <f>'[1]Master Sheet'!AG242</f>
        <v>28.5</v>
      </c>
      <c r="AH242">
        <f>'[1]Master Sheet'!AH242</f>
        <v>26.9</v>
      </c>
      <c r="AI242">
        <f>'[1]Master Sheet'!AI242</f>
        <v>27</v>
      </c>
      <c r="AJ242">
        <f>'[1]Master Sheet'!AJ242</f>
        <v>43.8</v>
      </c>
      <c r="AK242">
        <f>'[1]Master Sheet'!AK242</f>
        <v>3.09</v>
      </c>
      <c r="AL242">
        <f>'[1]Master Sheet'!AL242</f>
        <v>3.2</v>
      </c>
      <c r="AM242">
        <f>'[1]Master Sheet'!AM242</f>
        <v>3</v>
      </c>
      <c r="AN242">
        <f>'[1]Master Sheet'!AN242</f>
        <v>5.9</v>
      </c>
      <c r="AO242">
        <f>'[1]Master Sheet'!AO242</f>
        <v>8.1000000000000003E-2</v>
      </c>
      <c r="AP242">
        <f>'[1]Master Sheet'!AP242</f>
        <v>21.9</v>
      </c>
      <c r="AQ242">
        <f>'[1]Master Sheet'!AQ242</f>
        <v>20.100000000000001</v>
      </c>
      <c r="AR242">
        <f>'[1]Master Sheet'!AR242</f>
        <v>1.3242072617246596</v>
      </c>
      <c r="AS242">
        <f>'[1]Master Sheet'!AS242</f>
        <v>70.099999999999994</v>
      </c>
      <c r="AT242">
        <f>'[1]Master Sheet'!AT242</f>
        <v>91.1</v>
      </c>
      <c r="AU242">
        <f>'[1]Master Sheet'!AU242</f>
        <v>0.14910000000000001</v>
      </c>
      <c r="AV242">
        <f>'[1]Master Sheet'!AV242</f>
        <v>0.04</v>
      </c>
      <c r="AW242">
        <f>'[1]Master Sheet'!AW242</f>
        <v>14.26</v>
      </c>
      <c r="AX242">
        <f>'[1]Master Sheet'!AX242</f>
        <v>13.22</v>
      </c>
      <c r="AY242">
        <f>'[1]Master Sheet'!AY242</f>
        <v>14.17</v>
      </c>
      <c r="AZ242">
        <f>'[1]Master Sheet'!AZ242</f>
        <v>0.95</v>
      </c>
      <c r="BA242">
        <f>'[1]Master Sheet'!BA242</f>
        <v>0</v>
      </c>
      <c r="BB242">
        <f>'[1]Master Sheet'!BB242</f>
        <v>0</v>
      </c>
      <c r="BC242">
        <f>'[1]Master Sheet'!BC242</f>
        <v>0</v>
      </c>
      <c r="BD242">
        <f>'[1]Master Sheet'!BD242</f>
        <v>3.5142072617246596</v>
      </c>
      <c r="BE242">
        <f>'[1]Master Sheet'!BE242</f>
        <v>20.63</v>
      </c>
      <c r="BF242">
        <f>'[1]Master Sheet'!BF242</f>
        <v>1.8</v>
      </c>
      <c r="BG242">
        <f>'[1]Master Sheet'!BG242</f>
        <v>4.4000000000000004</v>
      </c>
      <c r="BH242" s="1">
        <v>44800</v>
      </c>
    </row>
    <row r="243" spans="1:60" x14ac:dyDescent="0.25">
      <c r="A243" s="1">
        <v>44801</v>
      </c>
      <c r="B243" t="s">
        <v>65</v>
      </c>
      <c r="D243">
        <f>'[1]Master Sheet'!D243</f>
        <v>0</v>
      </c>
      <c r="E243">
        <f>'[1]Master Sheet'!E243</f>
        <v>0</v>
      </c>
      <c r="F243">
        <f>'[1]Master Sheet'!F243</f>
        <v>0</v>
      </c>
      <c r="G243">
        <f>'[1]Master Sheet'!G243</f>
        <v>0</v>
      </c>
      <c r="H243">
        <f>'[1]Master Sheet'!H243</f>
        <v>0</v>
      </c>
      <c r="I243">
        <f>'[1]Master Sheet'!I243</f>
        <v>0</v>
      </c>
      <c r="J243">
        <f>'[1]Master Sheet'!J243</f>
        <v>0</v>
      </c>
      <c r="K243">
        <f>'[1]Master Sheet'!K243</f>
        <v>0</v>
      </c>
      <c r="L243">
        <f>'[1]Master Sheet'!L243</f>
        <v>0</v>
      </c>
      <c r="M243">
        <f>'[1]Master Sheet'!M243</f>
        <v>0</v>
      </c>
      <c r="N243">
        <f>'[1]Master Sheet'!N243</f>
        <v>0</v>
      </c>
      <c r="O243">
        <f>'[1]Master Sheet'!O243</f>
        <v>0</v>
      </c>
      <c r="P243">
        <f>'[1]Master Sheet'!P243</f>
        <v>0</v>
      </c>
      <c r="Q243">
        <f>'[1]Master Sheet'!Q243</f>
        <v>0</v>
      </c>
      <c r="R243">
        <f>'[1]Master Sheet'!R243</f>
        <v>0</v>
      </c>
      <c r="S243">
        <f>'[1]Master Sheet'!S243</f>
        <v>0</v>
      </c>
      <c r="T243">
        <f>'[1]Master Sheet'!T243</f>
        <v>0</v>
      </c>
      <c r="U243">
        <f>'[1]Master Sheet'!U243</f>
        <v>0</v>
      </c>
      <c r="V243">
        <f>'[1]Master Sheet'!V243</f>
        <v>0</v>
      </c>
      <c r="W243">
        <f>'[1]Master Sheet'!W243</f>
        <v>0</v>
      </c>
      <c r="X243">
        <f>'[1]Master Sheet'!X243</f>
        <v>0</v>
      </c>
      <c r="Y243">
        <f>'[1]Master Sheet'!Y243</f>
        <v>0</v>
      </c>
      <c r="Z243">
        <f>'[1]Master Sheet'!Z243</f>
        <v>0</v>
      </c>
      <c r="AA243">
        <f>'[1]Master Sheet'!AA243</f>
        <v>0</v>
      </c>
      <c r="AB243">
        <f>'[1]Master Sheet'!AB243</f>
        <v>0</v>
      </c>
      <c r="AC243">
        <f>'[1]Master Sheet'!AC243</f>
        <v>0</v>
      </c>
      <c r="AD243">
        <f>'[1]Master Sheet'!AD243</f>
        <v>0</v>
      </c>
      <c r="AE243">
        <f>'[1]Master Sheet'!AE243</f>
        <v>0</v>
      </c>
      <c r="AF243">
        <f>'[1]Master Sheet'!AF243</f>
        <v>0</v>
      </c>
      <c r="AG243">
        <f>'[1]Master Sheet'!AG243</f>
        <v>0</v>
      </c>
      <c r="AH243">
        <f>'[1]Master Sheet'!AH243</f>
        <v>0</v>
      </c>
      <c r="AI243">
        <f>'[1]Master Sheet'!AI243</f>
        <v>0</v>
      </c>
      <c r="AJ243">
        <f>'[1]Master Sheet'!AJ243</f>
        <v>0</v>
      </c>
      <c r="AK243" t="str">
        <f>'[1]Master Sheet'!AK243</f>
        <v/>
      </c>
      <c r="AL243" t="str">
        <f>'[1]Master Sheet'!AL243</f>
        <v/>
      </c>
      <c r="AM243">
        <f>'[1]Master Sheet'!AM243</f>
        <v>0</v>
      </c>
      <c r="AN243">
        <f>'[1]Master Sheet'!AN243</f>
        <v>0</v>
      </c>
      <c r="AO243">
        <f>'[1]Master Sheet'!AO243</f>
        <v>0</v>
      </c>
      <c r="AP243">
        <f>'[1]Master Sheet'!AP243</f>
        <v>0</v>
      </c>
      <c r="AQ243">
        <f>'[1]Master Sheet'!AQ243</f>
        <v>0</v>
      </c>
      <c r="AR243">
        <f>'[1]Master Sheet'!AR243</f>
        <v>1.3975906696764486</v>
      </c>
      <c r="AS243">
        <f>'[1]Master Sheet'!AS243</f>
        <v>0</v>
      </c>
      <c r="AT243">
        <f>'[1]Master Sheet'!AT243</f>
        <v>0</v>
      </c>
      <c r="AU243">
        <f>'[1]Master Sheet'!AU243</f>
        <v>0</v>
      </c>
      <c r="AV243">
        <f>'[1]Master Sheet'!AV243</f>
        <v>0</v>
      </c>
      <c r="AW243">
        <f>'[1]Master Sheet'!AW243</f>
        <v>14.4</v>
      </c>
      <c r="AX243">
        <f>'[1]Master Sheet'!AX243</f>
        <v>13.29</v>
      </c>
      <c r="AY243">
        <f>'[1]Master Sheet'!AY243</f>
        <v>14.28</v>
      </c>
      <c r="AZ243">
        <f>'[1]Master Sheet'!AZ243</f>
        <v>0.99</v>
      </c>
      <c r="BA243">
        <f>'[1]Master Sheet'!BA243</f>
        <v>1.58</v>
      </c>
      <c r="BB243">
        <f>'[1]Master Sheet'!BB243</f>
        <v>2.0819999999999999</v>
      </c>
      <c r="BC243">
        <f>'[1]Master Sheet'!BC243</f>
        <v>8.9969999999999999</v>
      </c>
      <c r="BD243">
        <f>'[1]Master Sheet'!BD243</f>
        <v>3.5875906696764486</v>
      </c>
      <c r="BE243">
        <f>'[1]Master Sheet'!BE243</f>
        <v>0</v>
      </c>
      <c r="BF243">
        <f>'[1]Master Sheet'!BF243</f>
        <v>1.8</v>
      </c>
      <c r="BG243">
        <f>'[1]Master Sheet'!BG243</f>
        <v>4.4000000000000004</v>
      </c>
      <c r="BH243" s="1">
        <v>44801</v>
      </c>
    </row>
    <row r="244" spans="1:60" x14ac:dyDescent="0.25">
      <c r="A244" s="1">
        <v>44802</v>
      </c>
      <c r="B244" t="s">
        <v>65</v>
      </c>
      <c r="D244">
        <f>'[1]Master Sheet'!D244</f>
        <v>6.39</v>
      </c>
      <c r="E244">
        <f>'[1]Master Sheet'!E244</f>
        <v>5.42</v>
      </c>
      <c r="F244">
        <f>'[1]Master Sheet'!F244</f>
        <v>5.33</v>
      </c>
      <c r="G244">
        <f>'[1]Master Sheet'!G244</f>
        <v>5.49</v>
      </c>
      <c r="H244">
        <f>'[1]Master Sheet'!H244</f>
        <v>5.57</v>
      </c>
      <c r="I244">
        <f>'[1]Master Sheet'!I244</f>
        <v>7.88</v>
      </c>
      <c r="J244">
        <f>'[1]Master Sheet'!J244</f>
        <v>7.6</v>
      </c>
      <c r="K244">
        <f>'[1]Master Sheet'!K244</f>
        <v>1.64</v>
      </c>
      <c r="L244">
        <f>'[1]Master Sheet'!L244</f>
        <v>1.7</v>
      </c>
      <c r="M244">
        <f>'[1]Master Sheet'!M244</f>
        <v>2.09</v>
      </c>
      <c r="N244">
        <f>'[1]Master Sheet'!N244</f>
        <v>2.15</v>
      </c>
      <c r="O244">
        <f>'[1]Master Sheet'!O244</f>
        <v>30</v>
      </c>
      <c r="P244">
        <f>'[1]Master Sheet'!P244</f>
        <v>24</v>
      </c>
      <c r="Q244">
        <f>'[1]Master Sheet'!Q244</f>
        <v>27</v>
      </c>
      <c r="R244">
        <f>'[1]Master Sheet'!R244</f>
        <v>0</v>
      </c>
      <c r="S244">
        <f>'[1]Master Sheet'!S244</f>
        <v>0</v>
      </c>
      <c r="T244">
        <f>'[1]Master Sheet'!T244</f>
        <v>0</v>
      </c>
      <c r="U244">
        <f>'[1]Master Sheet'!U244</f>
        <v>0.51600000000000001</v>
      </c>
      <c r="V244">
        <f>'[1]Master Sheet'!V244</f>
        <v>0.52800000000000002</v>
      </c>
      <c r="W244">
        <f>'[1]Master Sheet'!W244</f>
        <v>1.62</v>
      </c>
      <c r="X244">
        <f>'[1]Master Sheet'!X244</f>
        <v>0.17699999999999999</v>
      </c>
      <c r="Y244">
        <f>'[1]Master Sheet'!Y244</f>
        <v>0.25800000000000001</v>
      </c>
      <c r="Z244">
        <f>'[1]Master Sheet'!Z244</f>
        <v>0.20399999999999999</v>
      </c>
      <c r="AA244">
        <f>'[1]Master Sheet'!AA244</f>
        <v>6.8</v>
      </c>
      <c r="AB244">
        <f>'[1]Master Sheet'!AB244</f>
        <v>12.8</v>
      </c>
      <c r="AC244">
        <f>'[1]Master Sheet'!AC244</f>
        <v>12.4</v>
      </c>
      <c r="AD244">
        <f>'[1]Master Sheet'!AD244</f>
        <v>12.5</v>
      </c>
      <c r="AE244">
        <f>'[1]Master Sheet'!AE244</f>
        <v>21.3</v>
      </c>
      <c r="AF244">
        <f>'[1]Master Sheet'!AF244</f>
        <v>13.7</v>
      </c>
      <c r="AG244">
        <f>'[1]Master Sheet'!AG244</f>
        <v>26.8</v>
      </c>
      <c r="AH244">
        <f>'[1]Master Sheet'!AH244</f>
        <v>24.8</v>
      </c>
      <c r="AI244">
        <f>'[1]Master Sheet'!AI244</f>
        <v>25.3</v>
      </c>
      <c r="AJ244">
        <f>'[1]Master Sheet'!AJ244</f>
        <v>41.1</v>
      </c>
      <c r="AK244">
        <f>'[1]Master Sheet'!AK244</f>
        <v>3.08</v>
      </c>
      <c r="AL244">
        <f>'[1]Master Sheet'!AL244</f>
        <v>3.26</v>
      </c>
      <c r="AM244">
        <f>'[1]Master Sheet'!AM244</f>
        <v>3</v>
      </c>
      <c r="AN244">
        <f>'[1]Master Sheet'!AN244</f>
        <v>6.1</v>
      </c>
      <c r="AO244">
        <f>'[1]Master Sheet'!AO244</f>
        <v>0.13700000000000001</v>
      </c>
      <c r="AP244">
        <f>'[1]Master Sheet'!AP244</f>
        <v>22</v>
      </c>
      <c r="AQ244">
        <f>'[1]Master Sheet'!AQ244</f>
        <v>20.3</v>
      </c>
      <c r="AR244">
        <f>'[1]Master Sheet'!AR244</f>
        <v>1.2562541436464087</v>
      </c>
      <c r="AS244">
        <f>'[1]Master Sheet'!AS244</f>
        <v>71.3</v>
      </c>
      <c r="AT244">
        <f>'[1]Master Sheet'!AT244</f>
        <v>90.5</v>
      </c>
      <c r="AU244">
        <f>'[1]Master Sheet'!AU244</f>
        <v>0.14660000000000001</v>
      </c>
      <c r="AV244">
        <f>'[1]Master Sheet'!AV244</f>
        <v>4.3200000000000002E-2</v>
      </c>
      <c r="AW244">
        <f>'[1]Master Sheet'!AW244</f>
        <v>15.49</v>
      </c>
      <c r="AX244">
        <f>'[1]Master Sheet'!AX244</f>
        <v>14.48</v>
      </c>
      <c r="AY244">
        <f>'[1]Master Sheet'!AY244</f>
        <v>15.44</v>
      </c>
      <c r="AZ244">
        <f>'[1]Master Sheet'!AZ244</f>
        <v>0.96</v>
      </c>
      <c r="BA244">
        <f>'[1]Master Sheet'!BA244</f>
        <v>1.6839999999999999</v>
      </c>
      <c r="BB244">
        <f>'[1]Master Sheet'!BB244</f>
        <v>2.0819999999999999</v>
      </c>
      <c r="BC244">
        <f>'[1]Master Sheet'!BC244</f>
        <v>9.5139999999999993</v>
      </c>
      <c r="BD244">
        <f>'[1]Master Sheet'!BD244</f>
        <v>3.4062541436464087</v>
      </c>
      <c r="BE244">
        <f>'[1]Master Sheet'!BE244</f>
        <v>20.170000000000002</v>
      </c>
      <c r="BF244">
        <f>'[1]Master Sheet'!BF244</f>
        <v>1.8</v>
      </c>
      <c r="BG244">
        <f>'[1]Master Sheet'!BG244</f>
        <v>4.4000000000000004</v>
      </c>
      <c r="BH244" s="1">
        <v>44802</v>
      </c>
    </row>
    <row r="245" spans="1:60" x14ac:dyDescent="0.25">
      <c r="A245" s="1">
        <v>44803</v>
      </c>
      <c r="B245" t="s">
        <v>65</v>
      </c>
      <c r="D245">
        <f>'[1]Master Sheet'!D245</f>
        <v>6.74</v>
      </c>
      <c r="E245">
        <f>'[1]Master Sheet'!E245</f>
        <v>5.89</v>
      </c>
      <c r="F245">
        <f>'[1]Master Sheet'!F245</f>
        <v>5.51</v>
      </c>
      <c r="G245">
        <f>'[1]Master Sheet'!G245</f>
        <v>6.36</v>
      </c>
      <c r="H245">
        <f>'[1]Master Sheet'!H245</f>
        <v>6.32</v>
      </c>
      <c r="I245">
        <f>'[1]Master Sheet'!I245</f>
        <v>7.81</v>
      </c>
      <c r="J245">
        <f>'[1]Master Sheet'!J245</f>
        <v>8.4499999999999993</v>
      </c>
      <c r="K245">
        <f>'[1]Master Sheet'!K245</f>
        <v>1.53</v>
      </c>
      <c r="L245">
        <f>'[1]Master Sheet'!L245</f>
        <v>1.7</v>
      </c>
      <c r="M245">
        <f>'[1]Master Sheet'!M245</f>
        <v>2.0099999999999998</v>
      </c>
      <c r="N245">
        <f>'[1]Master Sheet'!N245</f>
        <v>2.09</v>
      </c>
      <c r="O245">
        <f>'[1]Master Sheet'!O245</f>
        <v>30</v>
      </c>
      <c r="P245">
        <f>'[1]Master Sheet'!P245</f>
        <v>22</v>
      </c>
      <c r="Q245">
        <f>'[1]Master Sheet'!Q245</f>
        <v>24</v>
      </c>
      <c r="R245">
        <f>'[1]Master Sheet'!R245</f>
        <v>2</v>
      </c>
      <c r="S245">
        <f>'[1]Master Sheet'!S245</f>
        <v>0</v>
      </c>
      <c r="T245">
        <f>'[1]Master Sheet'!T245</f>
        <v>0</v>
      </c>
      <c r="U245">
        <f>'[1]Master Sheet'!U245</f>
        <v>0.54700000000000004</v>
      </c>
      <c r="V245">
        <f>'[1]Master Sheet'!V245</f>
        <v>0.53100000000000003</v>
      </c>
      <c r="W245">
        <f>'[1]Master Sheet'!W245</f>
        <v>1.87</v>
      </c>
      <c r="X245">
        <f>'[1]Master Sheet'!X245</f>
        <v>0.29399999999999998</v>
      </c>
      <c r="Y245">
        <f>'[1]Master Sheet'!Y245</f>
        <v>0.54100000000000004</v>
      </c>
      <c r="Z245">
        <f>'[1]Master Sheet'!Z245</f>
        <v>0.65200000000000002</v>
      </c>
      <c r="AA245">
        <f>'[1]Master Sheet'!AA245</f>
        <v>6.9</v>
      </c>
      <c r="AB245">
        <f>'[1]Master Sheet'!AB245</f>
        <v>13.1</v>
      </c>
      <c r="AC245">
        <f>'[1]Master Sheet'!AC245</f>
        <v>13.4</v>
      </c>
      <c r="AD245">
        <f>'[1]Master Sheet'!AD245</f>
        <v>13.5</v>
      </c>
      <c r="AE245">
        <f>'[1]Master Sheet'!AE245</f>
        <v>22.6</v>
      </c>
      <c r="AF245">
        <f>'[1]Master Sheet'!AF245</f>
        <v>13.9</v>
      </c>
      <c r="AG245">
        <f>'[1]Master Sheet'!AG245</f>
        <v>26.5</v>
      </c>
      <c r="AH245">
        <f>'[1]Master Sheet'!AH245</f>
        <v>26.8</v>
      </c>
      <c r="AI245">
        <f>'[1]Master Sheet'!AI245</f>
        <v>27.6</v>
      </c>
      <c r="AJ245">
        <f>'[1]Master Sheet'!AJ245</f>
        <v>43.3</v>
      </c>
      <c r="AK245">
        <f>'[1]Master Sheet'!AK245</f>
        <v>3.1399999999999997</v>
      </c>
      <c r="AL245">
        <f>'[1]Master Sheet'!AL245</f>
        <v>3.33</v>
      </c>
      <c r="AM245">
        <f>'[1]Master Sheet'!AM245</f>
        <v>2.8</v>
      </c>
      <c r="AN245">
        <f>'[1]Master Sheet'!AN245</f>
        <v>5.9</v>
      </c>
      <c r="AO245">
        <f>'[1]Master Sheet'!AO245</f>
        <v>4.5999999999999999E-2</v>
      </c>
      <c r="AP245">
        <f>'[1]Master Sheet'!AP245</f>
        <v>21.8</v>
      </c>
      <c r="AQ245">
        <f>'[1]Master Sheet'!AQ245</f>
        <v>20</v>
      </c>
      <c r="AR245">
        <f>'[1]Master Sheet'!AR245</f>
        <v>1.2934576271186438</v>
      </c>
      <c r="AS245">
        <f>'[1]Master Sheet'!AS245</f>
        <v>75.099999999999994</v>
      </c>
      <c r="AT245">
        <f>'[1]Master Sheet'!AT245</f>
        <v>94.3</v>
      </c>
      <c r="AU245">
        <f>'[1]Master Sheet'!AU245</f>
        <v>0.1229</v>
      </c>
      <c r="AV245">
        <f>'[1]Master Sheet'!AV245</f>
        <v>2.52E-2</v>
      </c>
      <c r="AW245">
        <f>'[1]Master Sheet'!AW245</f>
        <v>15.77</v>
      </c>
      <c r="AX245">
        <f>'[1]Master Sheet'!AX245</f>
        <v>14.75</v>
      </c>
      <c r="AY245">
        <f>'[1]Master Sheet'!AY245</f>
        <v>15.74</v>
      </c>
      <c r="AZ245">
        <f>'[1]Master Sheet'!AZ245</f>
        <v>0.99</v>
      </c>
      <c r="BA245">
        <f>'[1]Master Sheet'!BA245</f>
        <v>1.768</v>
      </c>
      <c r="BB245">
        <f>'[1]Master Sheet'!BB245</f>
        <v>2.0819999999999999</v>
      </c>
      <c r="BC245">
        <f>'[1]Master Sheet'!BC245</f>
        <v>10.368</v>
      </c>
      <c r="BD245">
        <f>'[1]Master Sheet'!BD245</f>
        <v>3.3934576271186438</v>
      </c>
      <c r="BE245">
        <f>'[1]Master Sheet'!BE245</f>
        <v>19.420000000000002</v>
      </c>
      <c r="BF245">
        <f>'[1]Master Sheet'!BF245</f>
        <v>1.8</v>
      </c>
      <c r="BG245">
        <f>'[1]Master Sheet'!BG245</f>
        <v>4.4000000000000004</v>
      </c>
      <c r="BH245" s="1">
        <v>44803</v>
      </c>
    </row>
    <row r="246" spans="1:60" x14ac:dyDescent="0.25">
      <c r="A246" s="1">
        <v>44804</v>
      </c>
      <c r="B246" t="s">
        <v>65</v>
      </c>
      <c r="D246">
        <f>'[1]Master Sheet'!D246</f>
        <v>6.41</v>
      </c>
      <c r="E246">
        <f>'[1]Master Sheet'!E246</f>
        <v>5.85</v>
      </c>
      <c r="F246">
        <f>'[1]Master Sheet'!F246</f>
        <v>5.94</v>
      </c>
      <c r="G246">
        <f>'[1]Master Sheet'!G246</f>
        <v>5.68</v>
      </c>
      <c r="H246">
        <f>'[1]Master Sheet'!H246</f>
        <v>5.62</v>
      </c>
      <c r="I246">
        <f>'[1]Master Sheet'!I246</f>
        <v>7.71</v>
      </c>
      <c r="J246">
        <f>'[1]Master Sheet'!J246</f>
        <v>7.79</v>
      </c>
      <c r="K246">
        <f>'[1]Master Sheet'!K246</f>
        <v>1.51</v>
      </c>
      <c r="L246">
        <f>'[1]Master Sheet'!L246</f>
        <v>1.71</v>
      </c>
      <c r="M246">
        <f>'[1]Master Sheet'!M246</f>
        <v>2.3199999999999998</v>
      </c>
      <c r="N246">
        <f>'[1]Master Sheet'!N246</f>
        <v>2.09</v>
      </c>
      <c r="O246">
        <f>'[1]Master Sheet'!O246</f>
        <v>27</v>
      </c>
      <c r="P246">
        <f>'[1]Master Sheet'!P246</f>
        <v>19</v>
      </c>
      <c r="Q246">
        <f>'[1]Master Sheet'!Q246</f>
        <v>22</v>
      </c>
      <c r="R246">
        <f>'[1]Master Sheet'!R246</f>
        <v>4</v>
      </c>
      <c r="S246">
        <f>'[1]Master Sheet'!S246</f>
        <v>0</v>
      </c>
      <c r="T246">
        <f>'[1]Master Sheet'!T246</f>
        <v>0</v>
      </c>
      <c r="U246">
        <f>'[1]Master Sheet'!U246</f>
        <v>0.56399999999999995</v>
      </c>
      <c r="V246">
        <f>'[1]Master Sheet'!V246</f>
        <v>0.51900000000000002</v>
      </c>
      <c r="W246">
        <f>'[1]Master Sheet'!W246</f>
        <v>1.55</v>
      </c>
      <c r="X246">
        <f>'[1]Master Sheet'!X246</f>
        <v>0.2</v>
      </c>
      <c r="Y246">
        <f>'[1]Master Sheet'!Y246</f>
        <v>0.223</v>
      </c>
      <c r="Z246">
        <f>'[1]Master Sheet'!Z246</f>
        <v>0.18</v>
      </c>
      <c r="AA246">
        <f>'[1]Master Sheet'!AA246</f>
        <v>6.9</v>
      </c>
      <c r="AB246">
        <f>'[1]Master Sheet'!AB246</f>
        <v>13.5</v>
      </c>
      <c r="AC246">
        <f>'[1]Master Sheet'!AC246</f>
        <v>13.6</v>
      </c>
      <c r="AD246">
        <f>'[1]Master Sheet'!AD246</f>
        <v>13.4</v>
      </c>
      <c r="AE246">
        <f>'[1]Master Sheet'!AE246</f>
        <v>21.9</v>
      </c>
      <c r="AF246">
        <f>'[1]Master Sheet'!AF246</f>
        <v>13.8</v>
      </c>
      <c r="AG246">
        <f>'[1]Master Sheet'!AG246</f>
        <v>27.5</v>
      </c>
      <c r="AH246">
        <f>'[1]Master Sheet'!AH246</f>
        <v>27.2</v>
      </c>
      <c r="AI246">
        <f>'[1]Master Sheet'!AI246</f>
        <v>27.4</v>
      </c>
      <c r="AJ246">
        <f>'[1]Master Sheet'!AJ246</f>
        <v>42.2</v>
      </c>
      <c r="AK246">
        <f>'[1]Master Sheet'!AK246</f>
        <v>3.0300000000000002</v>
      </c>
      <c r="AL246">
        <f>'[1]Master Sheet'!AL246</f>
        <v>3.36</v>
      </c>
      <c r="AM246">
        <f>'[1]Master Sheet'!AM246</f>
        <v>2.9</v>
      </c>
      <c r="AN246">
        <f>'[1]Master Sheet'!AN246</f>
        <v>5.9</v>
      </c>
      <c r="AO246">
        <f>'[1]Master Sheet'!AO246</f>
        <v>0.122</v>
      </c>
      <c r="AP246">
        <f>'[1]Master Sheet'!AP246</f>
        <v>21.6</v>
      </c>
      <c r="AQ246">
        <f>'[1]Master Sheet'!AQ246</f>
        <v>20.100000000000001</v>
      </c>
      <c r="AR246">
        <f>'[1]Master Sheet'!AR246</f>
        <v>1.4043478260869566</v>
      </c>
      <c r="AS246">
        <f>'[1]Master Sheet'!AS246</f>
        <v>70.099999999999994</v>
      </c>
      <c r="AT246">
        <f>'[1]Master Sheet'!AT246</f>
        <v>90.2</v>
      </c>
      <c r="AU246">
        <f>'[1]Master Sheet'!AU246</f>
        <v>0.1542</v>
      </c>
      <c r="AV246">
        <f>'[1]Master Sheet'!AV246</f>
        <v>4.4600000000000001E-2</v>
      </c>
      <c r="AW246">
        <f>'[1]Master Sheet'!AW246</f>
        <v>15.47</v>
      </c>
      <c r="AX246">
        <f>'[1]Master Sheet'!AX246</f>
        <v>14.49</v>
      </c>
      <c r="AY246">
        <f>'[1]Master Sheet'!AY246</f>
        <v>15.44</v>
      </c>
      <c r="AZ246">
        <f>'[1]Master Sheet'!AZ246</f>
        <v>0.95</v>
      </c>
      <c r="BA246">
        <f>'[1]Master Sheet'!BA246</f>
        <v>1.915</v>
      </c>
      <c r="BB246">
        <f>'[1]Master Sheet'!BB246</f>
        <v>2.0819999999999999</v>
      </c>
      <c r="BC246">
        <f>'[1]Master Sheet'!BC246</f>
        <v>10.571999999999999</v>
      </c>
      <c r="BD246">
        <f>'[1]Master Sheet'!BD246</f>
        <v>3.4543478260869565</v>
      </c>
      <c r="BE246">
        <f>'[1]Master Sheet'!BE246</f>
        <v>21.08</v>
      </c>
      <c r="BF246">
        <f>'[1]Master Sheet'!BF246</f>
        <v>1.8</v>
      </c>
      <c r="BG246">
        <f>'[1]Master Sheet'!BG246</f>
        <v>4.4000000000000004</v>
      </c>
      <c r="BH246" s="1">
        <v>44804</v>
      </c>
    </row>
    <row r="247" spans="1:60" x14ac:dyDescent="0.25">
      <c r="A247" s="1">
        <v>44805</v>
      </c>
      <c r="B247" t="s">
        <v>65</v>
      </c>
      <c r="D247">
        <f>'[1]Master Sheet'!D247</f>
        <v>6.77</v>
      </c>
      <c r="E247">
        <f>'[1]Master Sheet'!E247</f>
        <v>5.89</v>
      </c>
      <c r="F247">
        <f>'[1]Master Sheet'!F247</f>
        <v>5.79</v>
      </c>
      <c r="G247">
        <f>'[1]Master Sheet'!G247</f>
        <v>5.66</v>
      </c>
      <c r="H247">
        <f>'[1]Master Sheet'!H247</f>
        <v>5.31</v>
      </c>
      <c r="I247">
        <f>'[1]Master Sheet'!I247</f>
        <v>7.45</v>
      </c>
      <c r="J247">
        <f>'[1]Master Sheet'!J247</f>
        <v>7.13</v>
      </c>
      <c r="K247">
        <f>'[1]Master Sheet'!K247</f>
        <v>1.56</v>
      </c>
      <c r="L247">
        <f>'[1]Master Sheet'!L247</f>
        <v>1.61</v>
      </c>
      <c r="M247">
        <f>'[1]Master Sheet'!M247</f>
        <v>2.27</v>
      </c>
      <c r="N247">
        <f>'[1]Master Sheet'!N247</f>
        <v>1.91</v>
      </c>
      <c r="O247">
        <f>'[1]Master Sheet'!O247</f>
        <v>27</v>
      </c>
      <c r="P247">
        <f>'[1]Master Sheet'!P247</f>
        <v>18</v>
      </c>
      <c r="Q247">
        <f>'[1]Master Sheet'!Q247</f>
        <v>21</v>
      </c>
      <c r="R247">
        <f>'[1]Master Sheet'!R247</f>
        <v>1</v>
      </c>
      <c r="S247">
        <f>'[1]Master Sheet'!S247</f>
        <v>0</v>
      </c>
      <c r="T247">
        <f>'[1]Master Sheet'!T247</f>
        <v>0</v>
      </c>
      <c r="U247">
        <f>'[1]Master Sheet'!U247</f>
        <v>0.56100000000000005</v>
      </c>
      <c r="V247">
        <f>'[1]Master Sheet'!V247</f>
        <v>0.54700000000000004</v>
      </c>
      <c r="W247">
        <f>'[1]Master Sheet'!W247</f>
        <v>1.49</v>
      </c>
      <c r="X247">
        <f>'[1]Master Sheet'!X247</f>
        <v>0.189</v>
      </c>
      <c r="Y247">
        <f>'[1]Master Sheet'!Y247</f>
        <v>0.24299999999999999</v>
      </c>
      <c r="Z247">
        <f>'[1]Master Sheet'!Z247</f>
        <v>0.222</v>
      </c>
      <c r="AA247">
        <f>'[1]Master Sheet'!AA247</f>
        <v>6.9</v>
      </c>
      <c r="AB247">
        <f>'[1]Master Sheet'!AB247</f>
        <v>13.3</v>
      </c>
      <c r="AC247">
        <f>'[1]Master Sheet'!AC247</f>
        <v>13.5</v>
      </c>
      <c r="AD247">
        <f>'[1]Master Sheet'!AD247</f>
        <v>13.6</v>
      </c>
      <c r="AE247">
        <f>'[1]Master Sheet'!AE247</f>
        <v>22.1</v>
      </c>
      <c r="AF247">
        <f>'[1]Master Sheet'!AF247</f>
        <v>13.7</v>
      </c>
      <c r="AG247">
        <f>'[1]Master Sheet'!AG247</f>
        <v>27.4</v>
      </c>
      <c r="AH247">
        <f>'[1]Master Sheet'!AH247</f>
        <v>27.3</v>
      </c>
      <c r="AI247">
        <f>'[1]Master Sheet'!AI247</f>
        <v>27.5</v>
      </c>
      <c r="AJ247">
        <f>'[1]Master Sheet'!AJ247</f>
        <v>42.4</v>
      </c>
      <c r="AK247">
        <f>'[1]Master Sheet'!AK247</f>
        <v>3.1100000000000003</v>
      </c>
      <c r="AL247">
        <f>'[1]Master Sheet'!AL247</f>
        <v>3.1799999999999997</v>
      </c>
      <c r="AM247">
        <f>'[1]Master Sheet'!AM247</f>
        <v>3</v>
      </c>
      <c r="AN247">
        <f>'[1]Master Sheet'!AN247</f>
        <v>5.9</v>
      </c>
      <c r="AO247">
        <f>'[1]Master Sheet'!AO247</f>
        <v>7.4999999999999997E-2</v>
      </c>
      <c r="AP247">
        <f>'[1]Master Sheet'!AP247</f>
        <v>21.5</v>
      </c>
      <c r="AQ247">
        <f>'[1]Master Sheet'!AQ247</f>
        <v>20.100000000000001</v>
      </c>
      <c r="AR247">
        <f>'[1]Master Sheet'!AR247</f>
        <v>1.3570587412587414</v>
      </c>
      <c r="AS247">
        <f>'[1]Master Sheet'!AS247</f>
        <v>70.2</v>
      </c>
      <c r="AT247">
        <f>'[1]Master Sheet'!AT247</f>
        <v>90.4</v>
      </c>
      <c r="AU247">
        <f>'[1]Master Sheet'!AU247</f>
        <v>0.15440000000000001</v>
      </c>
      <c r="AV247">
        <f>'[1]Master Sheet'!AV247</f>
        <v>4.19E-2</v>
      </c>
      <c r="AW247">
        <f>'[1]Master Sheet'!AW247</f>
        <v>15.32</v>
      </c>
      <c r="AX247">
        <f>'[1]Master Sheet'!AX247</f>
        <v>14.3</v>
      </c>
      <c r="AY247">
        <f>'[1]Master Sheet'!AY247</f>
        <v>15.27</v>
      </c>
      <c r="AZ247">
        <f>'[1]Master Sheet'!AZ247</f>
        <v>0.97</v>
      </c>
      <c r="BA247">
        <f>'[1]Master Sheet'!BA247</f>
        <v>1.8620000000000001</v>
      </c>
      <c r="BB247">
        <f>'[1]Master Sheet'!BB247</f>
        <v>2.0819999999999999</v>
      </c>
      <c r="BC247">
        <f>'[1]Master Sheet'!BC247</f>
        <v>9.1720000000000006</v>
      </c>
      <c r="BD247">
        <f>'[1]Master Sheet'!BD247</f>
        <v>3.3370587412587414</v>
      </c>
      <c r="BE247">
        <f>'[1]Master Sheet'!BE247</f>
        <v>19.899999999999999</v>
      </c>
      <c r="BF247">
        <f>'[1]Master Sheet'!BF247</f>
        <v>1.6</v>
      </c>
      <c r="BG247">
        <f>'[1]Master Sheet'!BG247</f>
        <v>4.2</v>
      </c>
      <c r="BH247" s="1">
        <v>44805</v>
      </c>
    </row>
    <row r="248" spans="1:60" x14ac:dyDescent="0.25">
      <c r="A248" s="1">
        <v>44806</v>
      </c>
      <c r="B248" t="s">
        <v>65</v>
      </c>
      <c r="D248">
        <f>'[1]Master Sheet'!D248</f>
        <v>6.74</v>
      </c>
      <c r="E248">
        <f>'[1]Master Sheet'!E248</f>
        <v>5.39</v>
      </c>
      <c r="F248">
        <f>'[1]Master Sheet'!F248</f>
        <v>5.51</v>
      </c>
      <c r="G248">
        <f>'[1]Master Sheet'!G248</f>
        <v>5.17</v>
      </c>
      <c r="H248">
        <f>'[1]Master Sheet'!H248</f>
        <v>5.19</v>
      </c>
      <c r="I248">
        <f>'[1]Master Sheet'!I248</f>
        <v>5.26</v>
      </c>
      <c r="J248">
        <f>'[1]Master Sheet'!J248</f>
        <v>5.59</v>
      </c>
      <c r="K248">
        <f>'[1]Master Sheet'!K248</f>
        <v>1.65</v>
      </c>
      <c r="L248">
        <f>'[1]Master Sheet'!L248</f>
        <v>1.79</v>
      </c>
      <c r="M248">
        <f>'[1]Master Sheet'!M248</f>
        <v>2.14</v>
      </c>
      <c r="N248">
        <f>'[1]Master Sheet'!N248</f>
        <v>2.0699999999999998</v>
      </c>
      <c r="O248">
        <f>'[1]Master Sheet'!O248</f>
        <v>31</v>
      </c>
      <c r="P248">
        <f>'[1]Master Sheet'!P248</f>
        <v>27</v>
      </c>
      <c r="Q248">
        <f>'[1]Master Sheet'!Q248</f>
        <v>29</v>
      </c>
      <c r="R248">
        <f>'[1]Master Sheet'!R248</f>
        <v>1</v>
      </c>
      <c r="S248">
        <f>'[1]Master Sheet'!S248</f>
        <v>0</v>
      </c>
      <c r="T248">
        <f>'[1]Master Sheet'!T248</f>
        <v>0</v>
      </c>
      <c r="U248">
        <f>'[1]Master Sheet'!U248</f>
        <v>0.59899999999999998</v>
      </c>
      <c r="V248">
        <f>'[1]Master Sheet'!V248</f>
        <v>0.57399999999999995</v>
      </c>
      <c r="W248">
        <f>'[1]Master Sheet'!W248</f>
        <v>0.80800000000000005</v>
      </c>
      <c r="X248">
        <f>'[1]Master Sheet'!X248</f>
        <v>0.19</v>
      </c>
      <c r="Y248">
        <f>'[1]Master Sheet'!Y248</f>
        <v>0.23300000000000001</v>
      </c>
      <c r="Z248">
        <f>'[1]Master Sheet'!Z248</f>
        <v>0.13600000000000001</v>
      </c>
      <c r="AA248">
        <f>'[1]Master Sheet'!AA248</f>
        <v>7.2</v>
      </c>
      <c r="AB248">
        <f>'[1]Master Sheet'!AB248</f>
        <v>13.1</v>
      </c>
      <c r="AC248">
        <f>'[1]Master Sheet'!AC248</f>
        <v>13.6</v>
      </c>
      <c r="AD248">
        <f>'[1]Master Sheet'!AD248</f>
        <v>13.7</v>
      </c>
      <c r="AE248">
        <f>'[1]Master Sheet'!AE248</f>
        <v>15.2</v>
      </c>
      <c r="AF248">
        <f>'[1]Master Sheet'!AF248</f>
        <v>14.6</v>
      </c>
      <c r="AG248">
        <f>'[1]Master Sheet'!AG248</f>
        <v>27.1</v>
      </c>
      <c r="AH248">
        <f>'[1]Master Sheet'!AH248</f>
        <v>27.6</v>
      </c>
      <c r="AI248">
        <f>'[1]Master Sheet'!AI248</f>
        <v>28.1</v>
      </c>
      <c r="AJ248">
        <f>'[1]Master Sheet'!AJ248</f>
        <v>29.6</v>
      </c>
      <c r="AK248">
        <f>'[1]Master Sheet'!AK248</f>
        <v>3.1100000000000003</v>
      </c>
      <c r="AL248">
        <f>'[1]Master Sheet'!AL248</f>
        <v>3.23</v>
      </c>
      <c r="AM248">
        <f>'[1]Master Sheet'!AM248</f>
        <v>2.9</v>
      </c>
      <c r="AN248">
        <f>'[1]Master Sheet'!AN248</f>
        <v>6</v>
      </c>
      <c r="AO248">
        <f>'[1]Master Sheet'!AO248</f>
        <v>2.1000000000000001E-2</v>
      </c>
      <c r="AP248">
        <f>'[1]Master Sheet'!AP248</f>
        <v>22.3</v>
      </c>
      <c r="AQ248">
        <f>'[1]Master Sheet'!AQ248</f>
        <v>20.7</v>
      </c>
      <c r="AR248">
        <f>'[1]Master Sheet'!AR248</f>
        <v>1.3402042253521129</v>
      </c>
      <c r="AS248">
        <f>'[1]Master Sheet'!AS248</f>
        <v>72.3</v>
      </c>
      <c r="AT248">
        <f>'[1]Master Sheet'!AT248</f>
        <v>92</v>
      </c>
      <c r="AU248">
        <f>'[1]Master Sheet'!AU248</f>
        <v>0.1404</v>
      </c>
      <c r="AV248">
        <f>'[1]Master Sheet'!AV248</f>
        <v>3.6200000000000003E-2</v>
      </c>
      <c r="AW248">
        <f>'[1]Master Sheet'!AW248</f>
        <v>15.21</v>
      </c>
      <c r="AX248">
        <f>'[1]Master Sheet'!AX248</f>
        <v>14.2</v>
      </c>
      <c r="AY248">
        <f>'[1]Master Sheet'!AY248</f>
        <v>15.16</v>
      </c>
      <c r="AZ248">
        <f>'[1]Master Sheet'!AZ248</f>
        <v>0.96</v>
      </c>
      <c r="BA248">
        <f>'[1]Master Sheet'!BA248</f>
        <v>1.7390000000000001</v>
      </c>
      <c r="BB248">
        <f>'[1]Master Sheet'!BB248</f>
        <v>2.0819999999999999</v>
      </c>
      <c r="BC248">
        <f>'[1]Master Sheet'!BC248</f>
        <v>9.2729999999999997</v>
      </c>
      <c r="BD248">
        <f>'[1]Master Sheet'!BD248</f>
        <v>3.400204225352113</v>
      </c>
      <c r="BE248">
        <f>'[1]Master Sheet'!BE248</f>
        <v>20.99</v>
      </c>
      <c r="BF248">
        <f>'[1]Master Sheet'!BF248</f>
        <v>1.6</v>
      </c>
      <c r="BG248">
        <f>'[1]Master Sheet'!BG248</f>
        <v>4.2</v>
      </c>
      <c r="BH248" s="1">
        <v>44806</v>
      </c>
    </row>
    <row r="249" spans="1:60" x14ac:dyDescent="0.25">
      <c r="A249" s="1">
        <v>44807</v>
      </c>
      <c r="B249" t="s">
        <v>65</v>
      </c>
      <c r="D249">
        <f>'[1]Master Sheet'!D249</f>
        <v>6.49</v>
      </c>
      <c r="E249">
        <f>'[1]Master Sheet'!E249</f>
        <v>5.48</v>
      </c>
      <c r="F249">
        <f>'[1]Master Sheet'!F249</f>
        <v>5.57</v>
      </c>
      <c r="G249">
        <f>'[1]Master Sheet'!G249</f>
        <v>5.29</v>
      </c>
      <c r="H249">
        <f>'[1]Master Sheet'!H249</f>
        <v>5.48</v>
      </c>
      <c r="I249">
        <f>'[1]Master Sheet'!I249</f>
        <v>6.89</v>
      </c>
      <c r="J249">
        <f>'[1]Master Sheet'!J249</f>
        <v>6.64</v>
      </c>
      <c r="K249">
        <f>'[1]Master Sheet'!K249</f>
        <v>1.62</v>
      </c>
      <c r="L249">
        <f>'[1]Master Sheet'!L249</f>
        <v>1.74</v>
      </c>
      <c r="M249">
        <f>'[1]Master Sheet'!M249</f>
        <v>2.09</v>
      </c>
      <c r="N249">
        <f>'[1]Master Sheet'!N249</f>
        <v>2.04</v>
      </c>
      <c r="O249">
        <f>'[1]Master Sheet'!O249</f>
        <v>30</v>
      </c>
      <c r="P249">
        <f>'[1]Master Sheet'!P249</f>
        <v>22</v>
      </c>
      <c r="Q249">
        <f>'[1]Master Sheet'!Q249</f>
        <v>31</v>
      </c>
      <c r="R249">
        <f>'[1]Master Sheet'!R249</f>
        <v>0</v>
      </c>
      <c r="S249">
        <f>'[1]Master Sheet'!S249</f>
        <v>0</v>
      </c>
      <c r="T249">
        <f>'[1]Master Sheet'!T249</f>
        <v>0</v>
      </c>
      <c r="U249">
        <f>'[1]Master Sheet'!U249</f>
        <v>0.60099999999999998</v>
      </c>
      <c r="V249">
        <f>'[1]Master Sheet'!V249</f>
        <v>0.56699999999999995</v>
      </c>
      <c r="W249">
        <f>'[1]Master Sheet'!W249</f>
        <v>0.78600000000000003</v>
      </c>
      <c r="X249">
        <f>'[1]Master Sheet'!X249</f>
        <v>0.17399999999999999</v>
      </c>
      <c r="Y249">
        <f>'[1]Master Sheet'!Y249</f>
        <v>0.20599999999999999</v>
      </c>
      <c r="Z249">
        <f>'[1]Master Sheet'!Z249</f>
        <v>0.154</v>
      </c>
      <c r="AA249">
        <f>'[1]Master Sheet'!AA249</f>
        <v>7.4</v>
      </c>
      <c r="AB249">
        <f>'[1]Master Sheet'!AB249</f>
        <v>13.3</v>
      </c>
      <c r="AC249">
        <f>'[1]Master Sheet'!AC249</f>
        <v>14.1</v>
      </c>
      <c r="AD249">
        <f>'[1]Master Sheet'!AD249</f>
        <v>14.5</v>
      </c>
      <c r="AE249">
        <f>'[1]Master Sheet'!AE249</f>
        <v>15.7</v>
      </c>
      <c r="AF249">
        <f>'[1]Master Sheet'!AF249</f>
        <v>14.9</v>
      </c>
      <c r="AG249">
        <f>'[1]Master Sheet'!AG249</f>
        <v>27.9</v>
      </c>
      <c r="AH249">
        <f>'[1]Master Sheet'!AH249</f>
        <v>27.7</v>
      </c>
      <c r="AI249">
        <f>'[1]Master Sheet'!AI249</f>
        <v>29.8</v>
      </c>
      <c r="AJ249">
        <f>'[1]Master Sheet'!AJ249</f>
        <v>30.9</v>
      </c>
      <c r="AK249">
        <f>'[1]Master Sheet'!AK249</f>
        <v>3.1799999999999997</v>
      </c>
      <c r="AL249">
        <f>'[1]Master Sheet'!AL249</f>
        <v>3.29</v>
      </c>
      <c r="AM249">
        <f>'[1]Master Sheet'!AM249</f>
        <v>3</v>
      </c>
      <c r="AN249">
        <f>'[1]Master Sheet'!AN249</f>
        <v>6.1</v>
      </c>
      <c r="AO249">
        <f>'[1]Master Sheet'!AO249</f>
        <v>3.6999999999999998E-2</v>
      </c>
      <c r="AP249">
        <f>'[1]Master Sheet'!AP249</f>
        <v>22.1</v>
      </c>
      <c r="AQ249">
        <f>'[1]Master Sheet'!AQ249</f>
        <v>20.399999999999999</v>
      </c>
      <c r="AR249">
        <f>'[1]Master Sheet'!AR249</f>
        <v>1.479264023934181</v>
      </c>
      <c r="AS249">
        <f>'[1]Master Sheet'!AS249</f>
        <v>72.5</v>
      </c>
      <c r="AT249">
        <f>'[1]Master Sheet'!AT249</f>
        <v>92.6</v>
      </c>
      <c r="AU249">
        <f>'[1]Master Sheet'!AU249</f>
        <v>0.1389</v>
      </c>
      <c r="AV249">
        <f>'[1]Master Sheet'!AV249</f>
        <v>3.3700000000000001E-2</v>
      </c>
      <c r="AW249">
        <f>'[1]Master Sheet'!AW249</f>
        <v>14.44</v>
      </c>
      <c r="AX249">
        <f>'[1]Master Sheet'!AX249</f>
        <v>13.37</v>
      </c>
      <c r="AY249">
        <f>'[1]Master Sheet'!AY249</f>
        <v>14.35</v>
      </c>
      <c r="AZ249">
        <f>'[1]Master Sheet'!AZ249</f>
        <v>0.98</v>
      </c>
      <c r="BA249">
        <f>'[1]Master Sheet'!BA249</f>
        <v>0</v>
      </c>
      <c r="BB249">
        <f>'[1]Master Sheet'!BB249</f>
        <v>0</v>
      </c>
      <c r="BC249">
        <f>'[1]Master Sheet'!BC249</f>
        <v>0</v>
      </c>
      <c r="BD249">
        <f>'[1]Master Sheet'!BD249</f>
        <v>3.519264023934181</v>
      </c>
      <c r="BE249">
        <f>'[1]Master Sheet'!BE249</f>
        <v>20.13</v>
      </c>
      <c r="BF249">
        <f>'[1]Master Sheet'!BF249</f>
        <v>1.6</v>
      </c>
      <c r="BG249">
        <f>'[1]Master Sheet'!BG249</f>
        <v>4.2</v>
      </c>
      <c r="BH249" s="1">
        <v>44807</v>
      </c>
    </row>
    <row r="250" spans="1:60" x14ac:dyDescent="0.25">
      <c r="A250" s="1">
        <v>44808</v>
      </c>
      <c r="B250" t="s">
        <v>65</v>
      </c>
      <c r="D250">
        <f>'[1]Master Sheet'!D250</f>
        <v>0</v>
      </c>
      <c r="E250">
        <f>'[1]Master Sheet'!E250</f>
        <v>0</v>
      </c>
      <c r="F250">
        <f>'[1]Master Sheet'!F250</f>
        <v>0</v>
      </c>
      <c r="G250">
        <f>'[1]Master Sheet'!G250</f>
        <v>0</v>
      </c>
      <c r="H250">
        <f>'[1]Master Sheet'!H250</f>
        <v>0</v>
      </c>
      <c r="I250">
        <f>'[1]Master Sheet'!I250</f>
        <v>0</v>
      </c>
      <c r="J250">
        <f>'[1]Master Sheet'!J250</f>
        <v>0</v>
      </c>
      <c r="K250">
        <f>'[1]Master Sheet'!K250</f>
        <v>0</v>
      </c>
      <c r="L250">
        <f>'[1]Master Sheet'!L250</f>
        <v>0</v>
      </c>
      <c r="M250">
        <f>'[1]Master Sheet'!M250</f>
        <v>0</v>
      </c>
      <c r="N250">
        <f>'[1]Master Sheet'!N250</f>
        <v>0</v>
      </c>
      <c r="O250">
        <f>'[1]Master Sheet'!O250</f>
        <v>0</v>
      </c>
      <c r="P250">
        <f>'[1]Master Sheet'!P250</f>
        <v>0</v>
      </c>
      <c r="Q250">
        <f>'[1]Master Sheet'!Q250</f>
        <v>0</v>
      </c>
      <c r="R250">
        <f>'[1]Master Sheet'!R250</f>
        <v>0</v>
      </c>
      <c r="S250">
        <f>'[1]Master Sheet'!S250</f>
        <v>0</v>
      </c>
      <c r="T250">
        <f>'[1]Master Sheet'!T250</f>
        <v>0</v>
      </c>
      <c r="U250">
        <f>'[1]Master Sheet'!U250</f>
        <v>0</v>
      </c>
      <c r="V250">
        <f>'[1]Master Sheet'!V250</f>
        <v>0</v>
      </c>
      <c r="W250">
        <f>'[1]Master Sheet'!W250</f>
        <v>0</v>
      </c>
      <c r="X250">
        <f>'[1]Master Sheet'!X250</f>
        <v>0</v>
      </c>
      <c r="Y250">
        <f>'[1]Master Sheet'!Y250</f>
        <v>0</v>
      </c>
      <c r="Z250">
        <f>'[1]Master Sheet'!Z250</f>
        <v>0</v>
      </c>
      <c r="AA250">
        <f>'[1]Master Sheet'!AA250</f>
        <v>0</v>
      </c>
      <c r="AB250">
        <f>'[1]Master Sheet'!AB250</f>
        <v>0</v>
      </c>
      <c r="AC250">
        <f>'[1]Master Sheet'!AC250</f>
        <v>0</v>
      </c>
      <c r="AD250">
        <f>'[1]Master Sheet'!AD250</f>
        <v>0</v>
      </c>
      <c r="AE250">
        <f>'[1]Master Sheet'!AE250</f>
        <v>0</v>
      </c>
      <c r="AF250">
        <f>'[1]Master Sheet'!AF250</f>
        <v>0</v>
      </c>
      <c r="AG250">
        <f>'[1]Master Sheet'!AG250</f>
        <v>0</v>
      </c>
      <c r="AH250">
        <f>'[1]Master Sheet'!AH250</f>
        <v>0</v>
      </c>
      <c r="AI250">
        <f>'[1]Master Sheet'!AI250</f>
        <v>0</v>
      </c>
      <c r="AJ250">
        <f>'[1]Master Sheet'!AJ250</f>
        <v>0</v>
      </c>
      <c r="AK250" t="str">
        <f>'[1]Master Sheet'!AK250</f>
        <v/>
      </c>
      <c r="AL250" t="str">
        <f>'[1]Master Sheet'!AL250</f>
        <v/>
      </c>
      <c r="AM250">
        <f>'[1]Master Sheet'!AM250</f>
        <v>0</v>
      </c>
      <c r="AN250">
        <f>'[1]Master Sheet'!AN250</f>
        <v>0</v>
      </c>
      <c r="AO250">
        <f>'[1]Master Sheet'!AO250</f>
        <v>0</v>
      </c>
      <c r="AP250">
        <f>'[1]Master Sheet'!AP250</f>
        <v>0</v>
      </c>
      <c r="AQ250">
        <f>'[1]Master Sheet'!AQ250</f>
        <v>0</v>
      </c>
      <c r="AR250" t="str">
        <f>'[1]Master Sheet'!AR250</f>
        <v/>
      </c>
      <c r="AS250">
        <f>'[1]Master Sheet'!AS250</f>
        <v>0</v>
      </c>
      <c r="AT250">
        <f>'[1]Master Sheet'!AT250</f>
        <v>0</v>
      </c>
      <c r="AU250">
        <f>'[1]Master Sheet'!AU250</f>
        <v>0</v>
      </c>
      <c r="AV250">
        <f>'[1]Master Sheet'!AV250</f>
        <v>0</v>
      </c>
      <c r="AW250">
        <f>'[1]Master Sheet'!AW250</f>
        <v>0</v>
      </c>
      <c r="AX250">
        <f>'[1]Master Sheet'!AX250</f>
        <v>0</v>
      </c>
      <c r="AY250">
        <f>'[1]Master Sheet'!AY250</f>
        <v>0</v>
      </c>
      <c r="AZ250">
        <f>'[1]Master Sheet'!AZ250</f>
        <v>0</v>
      </c>
      <c r="BA250">
        <f>'[1]Master Sheet'!BA250</f>
        <v>0</v>
      </c>
      <c r="BB250">
        <f>'[1]Master Sheet'!BB250</f>
        <v>0</v>
      </c>
      <c r="BC250">
        <f>'[1]Master Sheet'!BC250</f>
        <v>0</v>
      </c>
      <c r="BD250" t="str">
        <f>'[1]Master Sheet'!BD250</f>
        <v/>
      </c>
      <c r="BE250">
        <f>'[1]Master Sheet'!BE250</f>
        <v>0</v>
      </c>
      <c r="BF250">
        <f>'[1]Master Sheet'!BF250</f>
        <v>0</v>
      </c>
      <c r="BG250">
        <f>'[1]Master Sheet'!BG250</f>
        <v>0</v>
      </c>
      <c r="BH250" s="1">
        <v>44808</v>
      </c>
    </row>
    <row r="251" spans="1:60" x14ac:dyDescent="0.25">
      <c r="A251" s="1">
        <v>44809</v>
      </c>
      <c r="B251" t="s">
        <v>65</v>
      </c>
      <c r="D251">
        <f>'[1]Master Sheet'!D251</f>
        <v>6.43</v>
      </c>
      <c r="E251">
        <f>'[1]Master Sheet'!E251</f>
        <v>5.92</v>
      </c>
      <c r="F251">
        <f>'[1]Master Sheet'!F251</f>
        <v>5.5</v>
      </c>
      <c r="G251">
        <f>'[1]Master Sheet'!G251</f>
        <v>5.52</v>
      </c>
      <c r="H251">
        <f>'[1]Master Sheet'!H251</f>
        <v>5.53</v>
      </c>
      <c r="I251">
        <f>'[1]Master Sheet'!I251</f>
        <v>5.42</v>
      </c>
      <c r="J251">
        <f>'[1]Master Sheet'!J251</f>
        <v>5.17</v>
      </c>
      <c r="K251">
        <f>'[1]Master Sheet'!K251</f>
        <v>1.78</v>
      </c>
      <c r="L251">
        <f>'[1]Master Sheet'!L251</f>
        <v>1.87</v>
      </c>
      <c r="M251">
        <f>'[1]Master Sheet'!M251</f>
        <v>2.23</v>
      </c>
      <c r="N251">
        <f>'[1]Master Sheet'!N251</f>
        <v>2.0099999999999998</v>
      </c>
      <c r="O251">
        <f>'[1]Master Sheet'!O251</f>
        <v>28</v>
      </c>
      <c r="P251">
        <f>'[1]Master Sheet'!P251</f>
        <v>18</v>
      </c>
      <c r="Q251">
        <f>'[1]Master Sheet'!Q251</f>
        <v>30</v>
      </c>
      <c r="R251">
        <f>'[1]Master Sheet'!R251</f>
        <v>3</v>
      </c>
      <c r="S251">
        <f>'[1]Master Sheet'!S251</f>
        <v>0</v>
      </c>
      <c r="T251">
        <f>'[1]Master Sheet'!T251</f>
        <v>0</v>
      </c>
      <c r="U251">
        <f>'[1]Master Sheet'!U251</f>
        <v>0.60599999999999998</v>
      </c>
      <c r="V251">
        <f>'[1]Master Sheet'!V251</f>
        <v>0.64900000000000002</v>
      </c>
      <c r="W251">
        <f>'[1]Master Sheet'!W251</f>
        <v>2.02</v>
      </c>
      <c r="X251">
        <f>'[1]Master Sheet'!X251</f>
        <v>0.38400000000000001</v>
      </c>
      <c r="Y251">
        <f>'[1]Master Sheet'!Y251</f>
        <v>0.23</v>
      </c>
      <c r="Z251">
        <f>'[1]Master Sheet'!Z251</f>
        <v>0.108</v>
      </c>
      <c r="AA251">
        <f>'[1]Master Sheet'!AA251</f>
        <v>7.1</v>
      </c>
      <c r="AB251">
        <f>'[1]Master Sheet'!AB251</f>
        <v>14.4</v>
      </c>
      <c r="AC251">
        <f>'[1]Master Sheet'!AC251</f>
        <v>13.2</v>
      </c>
      <c r="AD251">
        <f>'[1]Master Sheet'!AD251</f>
        <v>13</v>
      </c>
      <c r="AE251">
        <f>'[1]Master Sheet'!AE251</f>
        <v>14.6</v>
      </c>
      <c r="AF251">
        <f>'[1]Master Sheet'!AF251</f>
        <v>14.4</v>
      </c>
      <c r="AG251">
        <f>'[1]Master Sheet'!AG251</f>
        <v>29.6</v>
      </c>
      <c r="AH251">
        <f>'[1]Master Sheet'!AH251</f>
        <v>27.2</v>
      </c>
      <c r="AI251">
        <f>'[1]Master Sheet'!AI251</f>
        <v>27.1</v>
      </c>
      <c r="AJ251">
        <f>'[1]Master Sheet'!AJ251</f>
        <v>28.4</v>
      </c>
      <c r="AK251">
        <f>'[1]Master Sheet'!AK251</f>
        <v>3.13</v>
      </c>
      <c r="AL251">
        <f>'[1]Master Sheet'!AL251</f>
        <v>3.17</v>
      </c>
      <c r="AM251">
        <f>'[1]Master Sheet'!AM251</f>
        <v>3</v>
      </c>
      <c r="AN251">
        <f>'[1]Master Sheet'!AN251</f>
        <v>6</v>
      </c>
      <c r="AO251">
        <f>'[1]Master Sheet'!AO251</f>
        <v>5.0999999999999997E-2</v>
      </c>
      <c r="AP251">
        <f>'[1]Master Sheet'!AP251</f>
        <v>22.2</v>
      </c>
      <c r="AQ251">
        <f>'[1]Master Sheet'!AQ251</f>
        <v>20.6</v>
      </c>
      <c r="AR251">
        <f>'[1]Master Sheet'!AR251</f>
        <v>1.0946985350809562</v>
      </c>
      <c r="AS251">
        <f>'[1]Master Sheet'!AS251</f>
        <v>73.5</v>
      </c>
      <c r="AT251">
        <f>'[1]Master Sheet'!AT251</f>
        <v>91.7</v>
      </c>
      <c r="AU251">
        <f>'[1]Master Sheet'!AU251</f>
        <v>0.13339999999999999</v>
      </c>
      <c r="AV251">
        <f>'[1]Master Sheet'!AV251</f>
        <v>3.7400000000000003E-2</v>
      </c>
      <c r="AW251">
        <f>'[1]Master Sheet'!AW251</f>
        <v>14.09</v>
      </c>
      <c r="AX251">
        <f>'[1]Master Sheet'!AX251</f>
        <v>12.97</v>
      </c>
      <c r="AY251">
        <f>'[1]Master Sheet'!AY251</f>
        <v>13.97</v>
      </c>
      <c r="AZ251">
        <f>'[1]Master Sheet'!AZ251</f>
        <v>1</v>
      </c>
      <c r="BA251">
        <f>'[1]Master Sheet'!BA251</f>
        <v>1.5269999999999999</v>
      </c>
      <c r="BB251">
        <f>'[1]Master Sheet'!BB251</f>
        <v>2.0819999999999999</v>
      </c>
      <c r="BC251">
        <f>'[1]Master Sheet'!BC251</f>
        <v>8.5690000000000008</v>
      </c>
      <c r="BD251">
        <f>'[1]Master Sheet'!BD251</f>
        <v>3.164698535080956</v>
      </c>
      <c r="BE251">
        <f>'[1]Master Sheet'!BE251</f>
        <v>21.15</v>
      </c>
      <c r="BF251">
        <f>'[1]Master Sheet'!BF251</f>
        <v>1.6</v>
      </c>
      <c r="BG251">
        <f>'[1]Master Sheet'!BG251</f>
        <v>4.3</v>
      </c>
      <c r="BH251" s="1">
        <v>44809</v>
      </c>
    </row>
    <row r="252" spans="1:60" x14ac:dyDescent="0.25">
      <c r="A252" s="1">
        <v>44810</v>
      </c>
      <c r="B252" t="s">
        <v>65</v>
      </c>
      <c r="D252">
        <f>'[1]Master Sheet'!D252</f>
        <v>6.05</v>
      </c>
      <c r="E252">
        <f>'[1]Master Sheet'!E252</f>
        <v>5.61</v>
      </c>
      <c r="F252">
        <f>'[1]Master Sheet'!F252</f>
        <v>5.65</v>
      </c>
      <c r="G252">
        <f>'[1]Master Sheet'!G252</f>
        <v>5.79</v>
      </c>
      <c r="H252">
        <f>'[1]Master Sheet'!H252</f>
        <v>5.55</v>
      </c>
      <c r="I252">
        <f>'[1]Master Sheet'!I252</f>
        <v>5.65</v>
      </c>
      <c r="J252">
        <f>'[1]Master Sheet'!J252</f>
        <v>5.07</v>
      </c>
      <c r="K252">
        <f>'[1]Master Sheet'!K252</f>
        <v>1.78</v>
      </c>
      <c r="L252">
        <f>'[1]Master Sheet'!L252</f>
        <v>1.88</v>
      </c>
      <c r="M252">
        <f>'[1]Master Sheet'!M252</f>
        <v>2.25</v>
      </c>
      <c r="N252">
        <f>'[1]Master Sheet'!N252</f>
        <v>1.98</v>
      </c>
      <c r="O252">
        <f>'[1]Master Sheet'!O252</f>
        <v>23</v>
      </c>
      <c r="P252">
        <f>'[1]Master Sheet'!P252</f>
        <v>16</v>
      </c>
      <c r="Q252">
        <f>'[1]Master Sheet'!Q252</f>
        <v>32</v>
      </c>
      <c r="R252">
        <f>'[1]Master Sheet'!R252</f>
        <v>0</v>
      </c>
      <c r="S252">
        <f>'[1]Master Sheet'!S252</f>
        <v>0</v>
      </c>
      <c r="T252">
        <f>'[1]Master Sheet'!T252</f>
        <v>0</v>
      </c>
      <c r="U252">
        <f>'[1]Master Sheet'!U252</f>
        <v>0.55300000000000005</v>
      </c>
      <c r="V252">
        <f>'[1]Master Sheet'!V252</f>
        <v>0.58799999999999997</v>
      </c>
      <c r="W252">
        <f>'[1]Master Sheet'!W252</f>
        <v>3.12</v>
      </c>
      <c r="X252">
        <f>'[1]Master Sheet'!X252</f>
        <v>0.39300000000000002</v>
      </c>
      <c r="Y252">
        <f>'[1]Master Sheet'!Y252</f>
        <v>0.27600000000000002</v>
      </c>
      <c r="Z252">
        <f>'[1]Master Sheet'!Z252</f>
        <v>0.218</v>
      </c>
      <c r="AA252">
        <f>'[1]Master Sheet'!AA252</f>
        <v>7.2</v>
      </c>
      <c r="AB252">
        <f>'[1]Master Sheet'!AB252</f>
        <v>13</v>
      </c>
      <c r="AC252">
        <f>'[1]Master Sheet'!AC252</f>
        <v>12.7</v>
      </c>
      <c r="AD252">
        <f>'[1]Master Sheet'!AD252</f>
        <v>13.6</v>
      </c>
      <c r="AE252">
        <f>'[1]Master Sheet'!AE252</f>
        <v>14.8</v>
      </c>
      <c r="AF252">
        <f>'[1]Master Sheet'!AF252</f>
        <v>14.2</v>
      </c>
      <c r="AG252">
        <f>'[1]Master Sheet'!AG252</f>
        <v>25.9</v>
      </c>
      <c r="AH252">
        <f>'[1]Master Sheet'!AH252</f>
        <v>24.8</v>
      </c>
      <c r="AI252">
        <f>'[1]Master Sheet'!AI252</f>
        <v>27.6</v>
      </c>
      <c r="AJ252">
        <f>'[1]Master Sheet'!AJ252</f>
        <v>28.7</v>
      </c>
      <c r="AK252">
        <f>'[1]Master Sheet'!AK252</f>
        <v>2.99</v>
      </c>
      <c r="AL252">
        <f>'[1]Master Sheet'!AL252</f>
        <v>3.1399999999999997</v>
      </c>
      <c r="AM252">
        <f>'[1]Master Sheet'!AM252</f>
        <v>3</v>
      </c>
      <c r="AN252">
        <f>'[1]Master Sheet'!AN252</f>
        <v>5.9</v>
      </c>
      <c r="AO252">
        <f>'[1]Master Sheet'!AO252</f>
        <v>0.123</v>
      </c>
      <c r="AP252">
        <f>'[1]Master Sheet'!AP252</f>
        <v>20.6</v>
      </c>
      <c r="AQ252">
        <f>'[1]Master Sheet'!AQ252</f>
        <v>20.2</v>
      </c>
      <c r="AR252">
        <f>'[1]Master Sheet'!AR252</f>
        <v>1.6049745958429567</v>
      </c>
      <c r="AS252">
        <f>'[1]Master Sheet'!AS252</f>
        <v>70.599999999999994</v>
      </c>
      <c r="AT252">
        <f>'[1]Master Sheet'!AT252</f>
        <v>91.8</v>
      </c>
      <c r="AU252">
        <f>'[1]Master Sheet'!AU252</f>
        <v>0.15090000000000001</v>
      </c>
      <c r="AV252">
        <f>'[1]Master Sheet'!AV252</f>
        <v>3.6999999999999998E-2</v>
      </c>
      <c r="AW252">
        <f>'[1]Master Sheet'!AW252</f>
        <v>15.92</v>
      </c>
      <c r="AX252">
        <f>'[1]Master Sheet'!AX252</f>
        <v>12.99</v>
      </c>
      <c r="AY252">
        <f>'[1]Master Sheet'!AY252</f>
        <v>13.98</v>
      </c>
      <c r="AZ252">
        <f>'[1]Master Sheet'!AZ252</f>
        <v>0.99</v>
      </c>
      <c r="BA252">
        <f>'[1]Master Sheet'!BA252</f>
        <v>1.643</v>
      </c>
      <c r="BB252">
        <f>'[1]Master Sheet'!BB252</f>
        <v>2.0819999999999999</v>
      </c>
      <c r="BC252">
        <f>'[1]Master Sheet'!BC252</f>
        <v>8.3659999999999997</v>
      </c>
      <c r="BD252">
        <f>'[1]Master Sheet'!BD252</f>
        <v>3.5449745958429566</v>
      </c>
      <c r="BE252">
        <f>'[1]Master Sheet'!BE252</f>
        <v>20.48</v>
      </c>
      <c r="BF252">
        <f>'[1]Master Sheet'!BF252</f>
        <v>1.5</v>
      </c>
      <c r="BG252">
        <f>'[1]Master Sheet'!BG252</f>
        <v>4.3</v>
      </c>
      <c r="BH252" s="1">
        <v>44810</v>
      </c>
    </row>
    <row r="253" spans="1:60" x14ac:dyDescent="0.25">
      <c r="A253" s="1">
        <v>44811</v>
      </c>
      <c r="B253" t="s">
        <v>65</v>
      </c>
      <c r="D253">
        <f>'[1]Master Sheet'!D253</f>
        <v>6.11</v>
      </c>
      <c r="E253">
        <f>'[1]Master Sheet'!E253</f>
        <v>5.68</v>
      </c>
      <c r="F253">
        <f>'[1]Master Sheet'!F253</f>
        <v>5.74</v>
      </c>
      <c r="G253">
        <f>'[1]Master Sheet'!G253</f>
        <v>5.93</v>
      </c>
      <c r="H253">
        <f>'[1]Master Sheet'!H253</f>
        <v>5.88</v>
      </c>
      <c r="I253">
        <f>'[1]Master Sheet'!I253</f>
        <v>7.7</v>
      </c>
      <c r="J253">
        <f>'[1]Master Sheet'!J253</f>
        <v>7.56</v>
      </c>
      <c r="K253">
        <f>'[1]Master Sheet'!K253</f>
        <v>1.49</v>
      </c>
      <c r="L253">
        <f>'[1]Master Sheet'!L253</f>
        <v>1.72</v>
      </c>
      <c r="M253">
        <f>'[1]Master Sheet'!M253</f>
        <v>1.94</v>
      </c>
      <c r="N253">
        <f>'[1]Master Sheet'!N253</f>
        <v>1.91</v>
      </c>
      <c r="O253">
        <f>'[1]Master Sheet'!O253</f>
        <v>27</v>
      </c>
      <c r="P253">
        <f>'[1]Master Sheet'!P253</f>
        <v>20</v>
      </c>
      <c r="Q253">
        <f>'[1]Master Sheet'!Q253</f>
        <v>44</v>
      </c>
      <c r="R253">
        <f>'[1]Master Sheet'!R253</f>
        <v>2</v>
      </c>
      <c r="S253">
        <f>'[1]Master Sheet'!S253</f>
        <v>0</v>
      </c>
      <c r="T253">
        <f>'[1]Master Sheet'!T253</f>
        <v>0</v>
      </c>
      <c r="U253">
        <f>'[1]Master Sheet'!U253</f>
        <v>0.60199999999999998</v>
      </c>
      <c r="V253">
        <f>'[1]Master Sheet'!V253</f>
        <v>0.61199999999999999</v>
      </c>
      <c r="W253">
        <f>'[1]Master Sheet'!W253</f>
        <v>1.38</v>
      </c>
      <c r="X253">
        <f>'[1]Master Sheet'!X253</f>
        <v>0.252</v>
      </c>
      <c r="Y253">
        <f>'[1]Master Sheet'!Y253</f>
        <v>0.20200000000000001</v>
      </c>
      <c r="Z253">
        <f>'[1]Master Sheet'!Z253</f>
        <v>0.13400000000000001</v>
      </c>
      <c r="AA253">
        <f>'[1]Master Sheet'!AA253</f>
        <v>7</v>
      </c>
      <c r="AB253">
        <f>'[1]Master Sheet'!AB253</f>
        <v>13.7</v>
      </c>
      <c r="AC253">
        <f>'[1]Master Sheet'!AC253</f>
        <v>13.3</v>
      </c>
      <c r="AD253">
        <f>'[1]Master Sheet'!AD253</f>
        <v>13.5</v>
      </c>
      <c r="AE253">
        <f>'[1]Master Sheet'!AE253</f>
        <v>20.2</v>
      </c>
      <c r="AF253">
        <f>'[1]Master Sheet'!AF253</f>
        <v>13.6</v>
      </c>
      <c r="AG253">
        <f>'[1]Master Sheet'!AG253</f>
        <v>26.9</v>
      </c>
      <c r="AH253">
        <f>'[1]Master Sheet'!AH253</f>
        <v>25.1</v>
      </c>
      <c r="AI253">
        <f>'[1]Master Sheet'!AI253</f>
        <v>27</v>
      </c>
      <c r="AJ253">
        <f>'[1]Master Sheet'!AJ253</f>
        <v>38.6</v>
      </c>
      <c r="AK253">
        <f>'[1]Master Sheet'!AK253</f>
        <v>2.99</v>
      </c>
      <c r="AL253">
        <f>'[1]Master Sheet'!AL253</f>
        <v>3.21</v>
      </c>
      <c r="AM253">
        <f>'[1]Master Sheet'!AM253</f>
        <v>2.8</v>
      </c>
      <c r="AN253">
        <f>'[1]Master Sheet'!AN253</f>
        <v>5.9</v>
      </c>
      <c r="AO253">
        <f>'[1]Master Sheet'!AO253</f>
        <v>1.2999999999999999E-2</v>
      </c>
      <c r="AP253">
        <f>'[1]Master Sheet'!AP253</f>
        <v>19.8</v>
      </c>
      <c r="AQ253">
        <f>'[1]Master Sheet'!AQ253</f>
        <v>19.899999999999999</v>
      </c>
      <c r="AR253">
        <f>'[1]Master Sheet'!AR253</f>
        <v>1.4237877013177163</v>
      </c>
      <c r="AS253">
        <f>'[1]Master Sheet'!AS253</f>
        <v>72.2</v>
      </c>
      <c r="AT253">
        <f>'[1]Master Sheet'!AT253</f>
        <v>91</v>
      </c>
      <c r="AU253">
        <f>'[1]Master Sheet'!AU253</f>
        <v>0.1409</v>
      </c>
      <c r="AV253">
        <f>'[1]Master Sheet'!AV253</f>
        <v>4.0599999999999997E-2</v>
      </c>
      <c r="AW253">
        <f>'[1]Master Sheet'!AW253</f>
        <v>15.76</v>
      </c>
      <c r="AX253">
        <f>'[1]Master Sheet'!AX253</f>
        <v>13.66</v>
      </c>
      <c r="AY253">
        <f>'[1]Master Sheet'!AY253</f>
        <v>14.64</v>
      </c>
      <c r="AZ253">
        <f>'[1]Master Sheet'!AZ253</f>
        <v>0.98</v>
      </c>
      <c r="BA253">
        <f>'[1]Master Sheet'!BA253</f>
        <v>1.5940000000000001</v>
      </c>
      <c r="BB253">
        <f>'[1]Master Sheet'!BB253</f>
        <v>2.0819999999999999</v>
      </c>
      <c r="BC253">
        <f>'[1]Master Sheet'!BC253</f>
        <v>8.82</v>
      </c>
      <c r="BD253">
        <f>'[1]Master Sheet'!BD253</f>
        <v>3.3637877013177162</v>
      </c>
      <c r="BE253">
        <f>'[1]Master Sheet'!BE253</f>
        <v>20.87</v>
      </c>
      <c r="BF253">
        <f>'[1]Master Sheet'!BF253</f>
        <v>1.5</v>
      </c>
      <c r="BG253">
        <f>'[1]Master Sheet'!BG253</f>
        <v>4.3</v>
      </c>
      <c r="BH253" s="1">
        <v>44811</v>
      </c>
    </row>
    <row r="254" spans="1:60" x14ac:dyDescent="0.25">
      <c r="A254" s="1">
        <v>44812</v>
      </c>
      <c r="B254" t="s">
        <v>65</v>
      </c>
      <c r="D254">
        <f>'[1]Master Sheet'!D254</f>
        <v>6.09</v>
      </c>
      <c r="E254">
        <f>'[1]Master Sheet'!E254</f>
        <v>5.54</v>
      </c>
      <c r="F254">
        <f>'[1]Master Sheet'!F254</f>
        <v>5.7</v>
      </c>
      <c r="G254">
        <f>'[1]Master Sheet'!G254</f>
        <v>5.8</v>
      </c>
      <c r="H254">
        <f>'[1]Master Sheet'!H254</f>
        <v>5.74</v>
      </c>
      <c r="I254">
        <f>'[1]Master Sheet'!I254</f>
        <v>7.84</v>
      </c>
      <c r="J254">
        <f>'[1]Master Sheet'!J254</f>
        <v>7.99</v>
      </c>
      <c r="K254">
        <f>'[1]Master Sheet'!K254</f>
        <v>1.55</v>
      </c>
      <c r="L254">
        <f>'[1]Master Sheet'!L254</f>
        <v>1.74</v>
      </c>
      <c r="M254">
        <f>'[1]Master Sheet'!M254</f>
        <v>1.99</v>
      </c>
      <c r="N254">
        <f>'[1]Master Sheet'!N254</f>
        <v>2</v>
      </c>
      <c r="O254">
        <f>'[1]Master Sheet'!O254</f>
        <v>27</v>
      </c>
      <c r="P254">
        <f>'[1]Master Sheet'!P254</f>
        <v>19</v>
      </c>
      <c r="Q254">
        <f>'[1]Master Sheet'!Q254</f>
        <v>5</v>
      </c>
      <c r="R254">
        <f>'[1]Master Sheet'!R254</f>
        <v>0</v>
      </c>
      <c r="S254">
        <f>'[1]Master Sheet'!S254</f>
        <v>0</v>
      </c>
      <c r="T254">
        <f>'[1]Master Sheet'!T254</f>
        <v>0</v>
      </c>
      <c r="U254">
        <f>'[1]Master Sheet'!U254</f>
        <v>0.51700000000000002</v>
      </c>
      <c r="V254">
        <f>'[1]Master Sheet'!V254</f>
        <v>0.56699999999999995</v>
      </c>
      <c r="W254">
        <f>'[1]Master Sheet'!W254</f>
        <v>0.42499999999999999</v>
      </c>
      <c r="X254">
        <f>'[1]Master Sheet'!X254</f>
        <v>0.11600000000000001</v>
      </c>
      <c r="Y254">
        <f>'[1]Master Sheet'!Y254</f>
        <v>0.13700000000000001</v>
      </c>
      <c r="Z254">
        <f>'[1]Master Sheet'!Z254</f>
        <v>0.104</v>
      </c>
      <c r="AA254">
        <f>'[1]Master Sheet'!AA254</f>
        <v>6.8</v>
      </c>
      <c r="AB254">
        <f>'[1]Master Sheet'!AB254</f>
        <v>13.4</v>
      </c>
      <c r="AC254">
        <f>'[1]Master Sheet'!AC254</f>
        <v>13.7</v>
      </c>
      <c r="AD254">
        <f>'[1]Master Sheet'!AD254</f>
        <v>13.9</v>
      </c>
      <c r="AE254">
        <f>'[1]Master Sheet'!AE254</f>
        <v>19.8</v>
      </c>
      <c r="AF254">
        <f>'[1]Master Sheet'!AF254</f>
        <v>13.7</v>
      </c>
      <c r="AG254">
        <f>'[1]Master Sheet'!AG254</f>
        <v>27.5</v>
      </c>
      <c r="AH254">
        <f>'[1]Master Sheet'!AH254</f>
        <v>28.1</v>
      </c>
      <c r="AI254">
        <f>'[1]Master Sheet'!AI254</f>
        <v>28.4</v>
      </c>
      <c r="AJ254">
        <f>'[1]Master Sheet'!AJ254</f>
        <v>38.700000000000003</v>
      </c>
      <c r="AK254">
        <f>'[1]Master Sheet'!AK254</f>
        <v>2.93</v>
      </c>
      <c r="AL254">
        <f>'[1]Master Sheet'!AL254</f>
        <v>3.1799999999999997</v>
      </c>
      <c r="AM254">
        <f>'[1]Master Sheet'!AM254</f>
        <v>3</v>
      </c>
      <c r="AN254">
        <f>'[1]Master Sheet'!AN254</f>
        <v>5.8</v>
      </c>
      <c r="AO254">
        <f>'[1]Master Sheet'!AO254</f>
        <v>4.1000000000000002E-2</v>
      </c>
      <c r="AP254">
        <f>'[1]Master Sheet'!AP254</f>
        <v>19.600000000000001</v>
      </c>
      <c r="AQ254">
        <f>'[1]Master Sheet'!AQ254</f>
        <v>19.7</v>
      </c>
      <c r="AR254">
        <f>'[1]Master Sheet'!AR254</f>
        <v>1.7755172413793101</v>
      </c>
      <c r="AS254">
        <f>'[1]Master Sheet'!AS254</f>
        <v>72</v>
      </c>
      <c r="AT254">
        <f>'[1]Master Sheet'!AT254</f>
        <v>91.9</v>
      </c>
      <c r="AU254">
        <f>'[1]Master Sheet'!AU254</f>
        <v>0.14199999999999999</v>
      </c>
      <c r="AV254">
        <f>'[1]Master Sheet'!AV254</f>
        <v>3.61E-2</v>
      </c>
      <c r="AW254">
        <f>'[1]Master Sheet'!AW254</f>
        <v>14.15</v>
      </c>
      <c r="AX254">
        <f>'[1]Master Sheet'!AX254</f>
        <v>13.05</v>
      </c>
      <c r="AY254">
        <f>'[1]Master Sheet'!AY254</f>
        <v>14.03</v>
      </c>
      <c r="AZ254">
        <f>'[1]Master Sheet'!AZ254</f>
        <v>0.98</v>
      </c>
      <c r="BA254">
        <f>'[1]Master Sheet'!BA254</f>
        <v>1.601</v>
      </c>
      <c r="BB254">
        <f>'[1]Master Sheet'!BB254</f>
        <v>2.0819999999999999</v>
      </c>
      <c r="BC254">
        <f>'[1]Master Sheet'!BC254</f>
        <v>8.1649999999999991</v>
      </c>
      <c r="BD254">
        <f>'[1]Master Sheet'!BD254</f>
        <v>3.8355172413793102</v>
      </c>
      <c r="BE254">
        <f>'[1]Master Sheet'!BE254</f>
        <v>20.22</v>
      </c>
      <c r="BF254">
        <f>'[1]Master Sheet'!BF254</f>
        <v>1.5</v>
      </c>
      <c r="BG254">
        <f>'[1]Master Sheet'!BG254</f>
        <v>4.0999999999999996</v>
      </c>
      <c r="BH254" s="1">
        <v>44812</v>
      </c>
    </row>
    <row r="255" spans="1:60" x14ac:dyDescent="0.25">
      <c r="A255" s="1">
        <v>44813</v>
      </c>
      <c r="B255" t="s">
        <v>65</v>
      </c>
      <c r="D255">
        <f>'[1]Master Sheet'!D255</f>
        <v>6.58</v>
      </c>
      <c r="E255">
        <f>'[1]Master Sheet'!E255</f>
        <v>5.36</v>
      </c>
      <c r="F255">
        <f>'[1]Master Sheet'!F255</f>
        <v>5.48</v>
      </c>
      <c r="G255">
        <f>'[1]Master Sheet'!G255</f>
        <v>5.47</v>
      </c>
      <c r="H255">
        <f>'[1]Master Sheet'!H255</f>
        <v>5.46</v>
      </c>
      <c r="I255">
        <f>'[1]Master Sheet'!I255</f>
        <v>7.4</v>
      </c>
      <c r="J255">
        <f>'[1]Master Sheet'!J255</f>
        <v>7.95</v>
      </c>
      <c r="K255">
        <f>'[1]Master Sheet'!K255</f>
        <v>1.58</v>
      </c>
      <c r="L255">
        <f>'[1]Master Sheet'!L255</f>
        <v>1.78</v>
      </c>
      <c r="M255">
        <f>'[1]Master Sheet'!M255</f>
        <v>2.1</v>
      </c>
      <c r="N255">
        <f>'[1]Master Sheet'!N255</f>
        <v>2.12</v>
      </c>
      <c r="O255">
        <f>'[1]Master Sheet'!O255</f>
        <v>28</v>
      </c>
      <c r="P255">
        <f>'[1]Master Sheet'!P255</f>
        <v>21</v>
      </c>
      <c r="Q255">
        <f>'[1]Master Sheet'!Q255</f>
        <v>7</v>
      </c>
      <c r="R255">
        <f>'[1]Master Sheet'!R255</f>
        <v>0</v>
      </c>
      <c r="S255">
        <f>'[1]Master Sheet'!S255</f>
        <v>0</v>
      </c>
      <c r="T255">
        <f>'[1]Master Sheet'!T255</f>
        <v>0</v>
      </c>
      <c r="U255">
        <f>'[1]Master Sheet'!U255</f>
        <v>0.52600000000000002</v>
      </c>
      <c r="V255">
        <f>'[1]Master Sheet'!V255</f>
        <v>0.51300000000000001</v>
      </c>
      <c r="W255">
        <f>'[1]Master Sheet'!W255</f>
        <v>0.58299999999999996</v>
      </c>
      <c r="X255">
        <f>'[1]Master Sheet'!X255</f>
        <v>0.104</v>
      </c>
      <c r="Y255">
        <f>'[1]Master Sheet'!Y255</f>
        <v>0.126</v>
      </c>
      <c r="Z255">
        <f>'[1]Master Sheet'!Z255</f>
        <v>9.7000000000000003E-2</v>
      </c>
      <c r="AA255">
        <f>'[1]Master Sheet'!AA255</f>
        <v>6.6</v>
      </c>
      <c r="AB255">
        <f>'[1]Master Sheet'!AB255</f>
        <v>13.2</v>
      </c>
      <c r="AC255">
        <f>'[1]Master Sheet'!AC255</f>
        <v>13.8</v>
      </c>
      <c r="AD255">
        <f>'[1]Master Sheet'!AD255</f>
        <v>13.9</v>
      </c>
      <c r="AE255">
        <f>'[1]Master Sheet'!AE255</f>
        <v>19.899999999999999</v>
      </c>
      <c r="AF255">
        <f>'[1]Master Sheet'!AF255</f>
        <v>13.5</v>
      </c>
      <c r="AG255">
        <f>'[1]Master Sheet'!AG255</f>
        <v>27.5</v>
      </c>
      <c r="AH255">
        <f>'[1]Master Sheet'!AH255</f>
        <v>28.3</v>
      </c>
      <c r="AI255">
        <f>'[1]Master Sheet'!AI255</f>
        <v>28.7</v>
      </c>
      <c r="AJ255">
        <f>'[1]Master Sheet'!AJ255</f>
        <v>38.5</v>
      </c>
      <c r="AK255">
        <f>'[1]Master Sheet'!AK255</f>
        <v>2.9699999999999998</v>
      </c>
      <c r="AL255">
        <f>'[1]Master Sheet'!AL255</f>
        <v>3.12</v>
      </c>
      <c r="AM255">
        <f>'[1]Master Sheet'!AM255</f>
        <v>2.9</v>
      </c>
      <c r="AN255">
        <f>'[1]Master Sheet'!AN255</f>
        <v>5.9</v>
      </c>
      <c r="AO255">
        <f>'[1]Master Sheet'!AO255</f>
        <v>4.5999999999999999E-2</v>
      </c>
      <c r="AP255">
        <f>'[1]Master Sheet'!AP255</f>
        <v>19.5</v>
      </c>
      <c r="AQ255">
        <f>'[1]Master Sheet'!AQ255</f>
        <v>19.8</v>
      </c>
      <c r="AR255">
        <f>'[1]Master Sheet'!AR255</f>
        <v>1.0954387351778658</v>
      </c>
      <c r="AS255">
        <f>'[1]Master Sheet'!AS255</f>
        <v>72.2</v>
      </c>
      <c r="AT255">
        <f>'[1]Master Sheet'!AT255</f>
        <v>91.7</v>
      </c>
      <c r="AU255">
        <f>'[1]Master Sheet'!AU255</f>
        <v>0.14180000000000001</v>
      </c>
      <c r="AV255">
        <f>'[1]Master Sheet'!AV255</f>
        <v>3.6299999999999999E-2</v>
      </c>
      <c r="AW255">
        <f>'[1]Master Sheet'!AW255</f>
        <v>13.64</v>
      </c>
      <c r="AX255">
        <f>'[1]Master Sheet'!AX255</f>
        <v>12.65</v>
      </c>
      <c r="AY255">
        <f>'[1]Master Sheet'!AY255</f>
        <v>13.63</v>
      </c>
      <c r="AZ255">
        <f>'[1]Master Sheet'!AZ255</f>
        <v>0.98</v>
      </c>
      <c r="BA255">
        <f>'[1]Master Sheet'!BA255</f>
        <v>1.5089999999999999</v>
      </c>
      <c r="BB255">
        <f>'[1]Master Sheet'!BB255</f>
        <v>2.0819999999999999</v>
      </c>
      <c r="BC255">
        <f>'[1]Master Sheet'!BC255</f>
        <v>8.4629999999999992</v>
      </c>
      <c r="BD255">
        <f>'[1]Master Sheet'!BD255</f>
        <v>3.1654387351778657</v>
      </c>
      <c r="BE255">
        <f>'[1]Master Sheet'!BE255</f>
        <v>20.89</v>
      </c>
      <c r="BF255">
        <f>'[1]Master Sheet'!BF255</f>
        <v>1.5</v>
      </c>
      <c r="BG255">
        <f>'[1]Master Sheet'!BG255</f>
        <v>4.0999999999999996</v>
      </c>
      <c r="BH255" s="1">
        <v>44813</v>
      </c>
    </row>
    <row r="256" spans="1:60" x14ac:dyDescent="0.25">
      <c r="A256" s="1">
        <v>44814</v>
      </c>
      <c r="B256" t="s">
        <v>65</v>
      </c>
      <c r="D256">
        <f>'[1]Master Sheet'!D256</f>
        <v>6.69</v>
      </c>
      <c r="E256">
        <f>'[1]Master Sheet'!E256</f>
        <v>5.61</v>
      </c>
      <c r="F256">
        <f>'[1]Master Sheet'!F256</f>
        <v>5.3</v>
      </c>
      <c r="G256">
        <f>'[1]Master Sheet'!G256</f>
        <v>5.84</v>
      </c>
      <c r="H256">
        <f>'[1]Master Sheet'!H256</f>
        <v>5.69</v>
      </c>
      <c r="I256">
        <f>'[1]Master Sheet'!I256</f>
        <v>6.97</v>
      </c>
      <c r="J256">
        <f>'[1]Master Sheet'!J256</f>
        <v>7.63</v>
      </c>
      <c r="K256">
        <f>'[1]Master Sheet'!K256</f>
        <v>1.82</v>
      </c>
      <c r="L256">
        <f>'[1]Master Sheet'!L256</f>
        <v>1.89</v>
      </c>
      <c r="M256">
        <f>'[1]Master Sheet'!M256</f>
        <v>2.15</v>
      </c>
      <c r="N256">
        <f>'[1]Master Sheet'!N256</f>
        <v>2.13</v>
      </c>
      <c r="O256">
        <f>'[1]Master Sheet'!O256</f>
        <v>25</v>
      </c>
      <c r="P256">
        <f>'[1]Master Sheet'!P256</f>
        <v>19</v>
      </c>
      <c r="Q256">
        <f>'[1]Master Sheet'!Q256</f>
        <v>9</v>
      </c>
      <c r="R256">
        <f>'[1]Master Sheet'!R256</f>
        <v>0</v>
      </c>
      <c r="S256">
        <f>'[1]Master Sheet'!S256</f>
        <v>0</v>
      </c>
      <c r="T256">
        <f>'[1]Master Sheet'!T256</f>
        <v>0</v>
      </c>
      <c r="U256">
        <f>'[1]Master Sheet'!U256</f>
        <v>0.54300000000000004</v>
      </c>
      <c r="V256">
        <f>'[1]Master Sheet'!V256</f>
        <v>0.51700000000000002</v>
      </c>
      <c r="W256">
        <f>'[1]Master Sheet'!W256</f>
        <v>0.63</v>
      </c>
      <c r="X256">
        <f>'[1]Master Sheet'!X256</f>
        <v>0.112</v>
      </c>
      <c r="Y256">
        <f>'[1]Master Sheet'!Y256</f>
        <v>0.128</v>
      </c>
      <c r="Z256">
        <f>'[1]Master Sheet'!Z256</f>
        <v>0.09</v>
      </c>
      <c r="AA256">
        <f>'[1]Master Sheet'!AA256</f>
        <v>7.1</v>
      </c>
      <c r="AB256">
        <f>'[1]Master Sheet'!AB256</f>
        <v>12.6</v>
      </c>
      <c r="AC256">
        <f>'[1]Master Sheet'!AC256</f>
        <v>12.5</v>
      </c>
      <c r="AD256">
        <f>'[1]Master Sheet'!AD256</f>
        <v>12.3</v>
      </c>
      <c r="AE256">
        <f>'[1]Master Sheet'!AE256</f>
        <v>19.100000000000001</v>
      </c>
      <c r="AF256">
        <f>'[1]Master Sheet'!AF256</f>
        <v>13.4</v>
      </c>
      <c r="AG256">
        <f>'[1]Master Sheet'!AG256</f>
        <v>24.7</v>
      </c>
      <c r="AH256">
        <f>'[1]Master Sheet'!AH256</f>
        <v>23.3</v>
      </c>
      <c r="AI256">
        <f>'[1]Master Sheet'!AI256</f>
        <v>24.1</v>
      </c>
      <c r="AJ256">
        <f>'[1]Master Sheet'!AJ256</f>
        <v>36.299999999999997</v>
      </c>
      <c r="AK256">
        <f>'[1]Master Sheet'!AK256</f>
        <v>3.01</v>
      </c>
      <c r="AL256">
        <f>'[1]Master Sheet'!AL256</f>
        <v>3.19</v>
      </c>
      <c r="AM256">
        <f>'[1]Master Sheet'!AM256</f>
        <v>2.9</v>
      </c>
      <c r="AN256">
        <f>'[1]Master Sheet'!AN256</f>
        <v>5.9</v>
      </c>
      <c r="AO256">
        <f>'[1]Master Sheet'!AO256</f>
        <v>3.7999999999999999E-2</v>
      </c>
      <c r="AP256">
        <f>'[1]Master Sheet'!AP256</f>
        <v>18.7</v>
      </c>
      <c r="AQ256">
        <f>'[1]Master Sheet'!AQ256</f>
        <v>19.3</v>
      </c>
      <c r="AR256">
        <f>'[1]Master Sheet'!AR256</f>
        <v>1.740877551020408</v>
      </c>
      <c r="AS256">
        <f>'[1]Master Sheet'!AS256</f>
        <v>70.8</v>
      </c>
      <c r="AT256">
        <f>'[1]Master Sheet'!AT256</f>
        <v>91.5</v>
      </c>
      <c r="AU256">
        <f>'[1]Master Sheet'!AU256</f>
        <v>0.14960000000000001</v>
      </c>
      <c r="AV256">
        <f>'[1]Master Sheet'!AV256</f>
        <v>3.8399999999999997E-2</v>
      </c>
      <c r="AW256">
        <f>'[1]Master Sheet'!AW256</f>
        <v>13.36</v>
      </c>
      <c r="AX256">
        <f>'[1]Master Sheet'!AX256</f>
        <v>12.74</v>
      </c>
      <c r="AY256">
        <f>'[1]Master Sheet'!AY256</f>
        <v>13.7</v>
      </c>
      <c r="AZ256">
        <f>'[1]Master Sheet'!AZ256</f>
        <v>0.96</v>
      </c>
      <c r="BA256">
        <f>'[1]Master Sheet'!BA256</f>
        <v>0</v>
      </c>
      <c r="BB256">
        <f>'[1]Master Sheet'!BB256</f>
        <v>0</v>
      </c>
      <c r="BC256">
        <f>'[1]Master Sheet'!BC256</f>
        <v>0</v>
      </c>
      <c r="BD256">
        <f>'[1]Master Sheet'!BD256</f>
        <v>3.3308775510204081</v>
      </c>
      <c r="BE256">
        <f>'[1]Master Sheet'!BE256</f>
        <v>21.22</v>
      </c>
      <c r="BF256">
        <f>'[1]Master Sheet'!BF256</f>
        <v>1.5</v>
      </c>
      <c r="BG256">
        <f>'[1]Master Sheet'!BG256</f>
        <v>4.0999999999999996</v>
      </c>
      <c r="BH256" s="1">
        <v>44814</v>
      </c>
    </row>
    <row r="257" spans="1:60" x14ac:dyDescent="0.25">
      <c r="A257" s="1">
        <v>44815</v>
      </c>
      <c r="B257" t="s">
        <v>65</v>
      </c>
      <c r="D257">
        <f>'[1]Master Sheet'!D257</f>
        <v>0</v>
      </c>
      <c r="E257">
        <f>'[1]Master Sheet'!E257</f>
        <v>0</v>
      </c>
      <c r="F257">
        <f>'[1]Master Sheet'!F257</f>
        <v>0</v>
      </c>
      <c r="G257">
        <f>'[1]Master Sheet'!G257</f>
        <v>0</v>
      </c>
      <c r="H257">
        <f>'[1]Master Sheet'!H257</f>
        <v>0</v>
      </c>
      <c r="I257">
        <f>'[1]Master Sheet'!I257</f>
        <v>0</v>
      </c>
      <c r="J257">
        <f>'[1]Master Sheet'!J257</f>
        <v>0</v>
      </c>
      <c r="K257">
        <f>'[1]Master Sheet'!K257</f>
        <v>0</v>
      </c>
      <c r="L257">
        <f>'[1]Master Sheet'!L257</f>
        <v>0</v>
      </c>
      <c r="M257">
        <f>'[1]Master Sheet'!M257</f>
        <v>0</v>
      </c>
      <c r="N257">
        <f>'[1]Master Sheet'!N257</f>
        <v>0</v>
      </c>
      <c r="O257">
        <f>'[1]Master Sheet'!O257</f>
        <v>0</v>
      </c>
      <c r="P257">
        <f>'[1]Master Sheet'!P257</f>
        <v>0</v>
      </c>
      <c r="Q257">
        <f>'[1]Master Sheet'!Q257</f>
        <v>0</v>
      </c>
      <c r="R257">
        <f>'[1]Master Sheet'!R257</f>
        <v>0</v>
      </c>
      <c r="S257">
        <f>'[1]Master Sheet'!S257</f>
        <v>0</v>
      </c>
      <c r="T257">
        <f>'[1]Master Sheet'!T257</f>
        <v>0</v>
      </c>
      <c r="U257">
        <f>'[1]Master Sheet'!U257</f>
        <v>0</v>
      </c>
      <c r="V257">
        <f>'[1]Master Sheet'!V257</f>
        <v>0</v>
      </c>
      <c r="W257">
        <f>'[1]Master Sheet'!W257</f>
        <v>0</v>
      </c>
      <c r="X257">
        <f>'[1]Master Sheet'!X257</f>
        <v>0</v>
      </c>
      <c r="Y257">
        <f>'[1]Master Sheet'!Y257</f>
        <v>0</v>
      </c>
      <c r="Z257">
        <f>'[1]Master Sheet'!Z257</f>
        <v>0</v>
      </c>
      <c r="AA257">
        <f>'[1]Master Sheet'!AA257</f>
        <v>0</v>
      </c>
      <c r="AB257">
        <f>'[1]Master Sheet'!AB257</f>
        <v>0</v>
      </c>
      <c r="AC257">
        <f>'[1]Master Sheet'!AC257</f>
        <v>0</v>
      </c>
      <c r="AD257">
        <f>'[1]Master Sheet'!AD257</f>
        <v>0</v>
      </c>
      <c r="AE257">
        <f>'[1]Master Sheet'!AE257</f>
        <v>0</v>
      </c>
      <c r="AF257">
        <f>'[1]Master Sheet'!AF257</f>
        <v>0</v>
      </c>
      <c r="AG257">
        <f>'[1]Master Sheet'!AG257</f>
        <v>0</v>
      </c>
      <c r="AH257">
        <f>'[1]Master Sheet'!AH257</f>
        <v>0</v>
      </c>
      <c r="AI257">
        <f>'[1]Master Sheet'!AI257</f>
        <v>0</v>
      </c>
      <c r="AJ257">
        <f>'[1]Master Sheet'!AJ257</f>
        <v>0</v>
      </c>
      <c r="AK257" t="str">
        <f>'[1]Master Sheet'!AK257</f>
        <v/>
      </c>
      <c r="AL257" t="str">
        <f>'[1]Master Sheet'!AL257</f>
        <v/>
      </c>
      <c r="AM257">
        <f>'[1]Master Sheet'!AM257</f>
        <v>0</v>
      </c>
      <c r="AN257">
        <f>'[1]Master Sheet'!AN257</f>
        <v>0</v>
      </c>
      <c r="AO257">
        <f>'[1]Master Sheet'!AO257</f>
        <v>0</v>
      </c>
      <c r="AP257">
        <f>'[1]Master Sheet'!AP257</f>
        <v>0</v>
      </c>
      <c r="AQ257">
        <f>'[1]Master Sheet'!AQ257</f>
        <v>0</v>
      </c>
      <c r="AR257">
        <f>'[1]Master Sheet'!AR257</f>
        <v>1.281172734314485</v>
      </c>
      <c r="AS257">
        <f>'[1]Master Sheet'!AS257</f>
        <v>0</v>
      </c>
      <c r="AT257">
        <f>'[1]Master Sheet'!AT257</f>
        <v>0</v>
      </c>
      <c r="AU257">
        <f>'[1]Master Sheet'!AU257</f>
        <v>0</v>
      </c>
      <c r="AV257">
        <f>'[1]Master Sheet'!AV257</f>
        <v>0</v>
      </c>
      <c r="AW257">
        <f>'[1]Master Sheet'!AW257</f>
        <v>14.02</v>
      </c>
      <c r="AX257">
        <f>'[1]Master Sheet'!AX257</f>
        <v>12.91</v>
      </c>
      <c r="AY257">
        <f>'[1]Master Sheet'!AY257</f>
        <v>13.9</v>
      </c>
      <c r="AZ257">
        <f>'[1]Master Sheet'!AZ257</f>
        <v>0.99</v>
      </c>
      <c r="BA257">
        <f>'[1]Master Sheet'!BA257</f>
        <v>1.542</v>
      </c>
      <c r="BB257">
        <f>'[1]Master Sheet'!BB257</f>
        <v>2.0819999999999999</v>
      </c>
      <c r="BC257">
        <f>'[1]Master Sheet'!BC257</f>
        <v>8.2029999999999994</v>
      </c>
      <c r="BD257">
        <f>'[1]Master Sheet'!BD257</f>
        <v>3.341172734314485</v>
      </c>
      <c r="BE257">
        <f>'[1]Master Sheet'!BE257</f>
        <v>0</v>
      </c>
      <c r="BF257">
        <f>'[1]Master Sheet'!BF257</f>
        <v>1.5</v>
      </c>
      <c r="BG257">
        <f>'[1]Master Sheet'!BG257</f>
        <v>4.0999999999999996</v>
      </c>
      <c r="BH257" s="1">
        <v>44815</v>
      </c>
    </row>
    <row r="258" spans="1:60" x14ac:dyDescent="0.25">
      <c r="A258" s="1">
        <v>44816</v>
      </c>
      <c r="B258" t="s">
        <v>65</v>
      </c>
      <c r="D258">
        <f>'[1]Master Sheet'!D258</f>
        <v>6.47</v>
      </c>
      <c r="E258">
        <f>'[1]Master Sheet'!E258</f>
        <v>5.47</v>
      </c>
      <c r="F258">
        <f>'[1]Master Sheet'!F258</f>
        <v>5.66</v>
      </c>
      <c r="G258">
        <f>'[1]Master Sheet'!G258</f>
        <v>5.71</v>
      </c>
      <c r="H258">
        <f>'[1]Master Sheet'!H258</f>
        <v>5.54</v>
      </c>
      <c r="I258">
        <f>'[1]Master Sheet'!I258</f>
        <v>7.26</v>
      </c>
      <c r="J258">
        <f>'[1]Master Sheet'!J258</f>
        <v>7.59</v>
      </c>
      <c r="K258">
        <f>'[1]Master Sheet'!K258</f>
        <v>1.69</v>
      </c>
      <c r="L258">
        <f>'[1]Master Sheet'!L258</f>
        <v>1.9</v>
      </c>
      <c r="M258">
        <f>'[1]Master Sheet'!M258</f>
        <v>2.11</v>
      </c>
      <c r="N258">
        <f>'[1]Master Sheet'!N258</f>
        <v>2.04</v>
      </c>
      <c r="O258">
        <f>'[1]Master Sheet'!O258</f>
        <v>29</v>
      </c>
      <c r="P258">
        <f>'[1]Master Sheet'!P258</f>
        <v>21</v>
      </c>
      <c r="Q258">
        <f>'[1]Master Sheet'!Q258</f>
        <v>10</v>
      </c>
      <c r="R258">
        <f>'[1]Master Sheet'!R258</f>
        <v>0</v>
      </c>
      <c r="S258">
        <f>'[1]Master Sheet'!S258</f>
        <v>0</v>
      </c>
      <c r="T258">
        <f>'[1]Master Sheet'!T258</f>
        <v>0</v>
      </c>
      <c r="U258">
        <f>'[1]Master Sheet'!U258</f>
        <v>0.627</v>
      </c>
      <c r="V258">
        <f>'[1]Master Sheet'!V258</f>
        <v>0.81399999999999995</v>
      </c>
      <c r="W258">
        <f>'[1]Master Sheet'!W258</f>
        <v>0.61699999999999999</v>
      </c>
      <c r="X258">
        <f>'[1]Master Sheet'!X258</f>
        <v>0.13900000000000001</v>
      </c>
      <c r="Y258">
        <f>'[1]Master Sheet'!Y258</f>
        <v>0.13400000000000001</v>
      </c>
      <c r="Z258">
        <f>'[1]Master Sheet'!Z258</f>
        <v>0.156</v>
      </c>
      <c r="AA258">
        <f>'[1]Master Sheet'!AA258</f>
        <v>6.9</v>
      </c>
      <c r="AB258">
        <f>'[1]Master Sheet'!AB258</f>
        <v>12.2</v>
      </c>
      <c r="AC258">
        <f>'[1]Master Sheet'!AC258</f>
        <v>12.9</v>
      </c>
      <c r="AD258">
        <f>'[1]Master Sheet'!AD258</f>
        <v>12.7</v>
      </c>
      <c r="AE258">
        <f>'[1]Master Sheet'!AE258</f>
        <v>20.399999999999999</v>
      </c>
      <c r="AF258">
        <f>'[1]Master Sheet'!AF258</f>
        <v>13</v>
      </c>
      <c r="AG258">
        <f>'[1]Master Sheet'!AG258</f>
        <v>24.4</v>
      </c>
      <c r="AH258">
        <f>'[1]Master Sheet'!AH258</f>
        <v>25.7</v>
      </c>
      <c r="AI258">
        <f>'[1]Master Sheet'!AI258</f>
        <v>24.9</v>
      </c>
      <c r="AJ258">
        <f>'[1]Master Sheet'!AJ258</f>
        <v>37.9</v>
      </c>
      <c r="AK258">
        <f>'[1]Master Sheet'!AK258</f>
        <v>3.0599999999999996</v>
      </c>
      <c r="AL258">
        <f>'[1]Master Sheet'!AL258</f>
        <v>3.3200000000000003</v>
      </c>
      <c r="AM258">
        <f>'[1]Master Sheet'!AM258</f>
        <v>2.8</v>
      </c>
      <c r="AN258">
        <f>'[1]Master Sheet'!AN258</f>
        <v>6</v>
      </c>
      <c r="AO258">
        <f>'[1]Master Sheet'!AO258</f>
        <v>4.2000000000000003E-2</v>
      </c>
      <c r="AP258">
        <f>'[1]Master Sheet'!AP258</f>
        <v>18.5</v>
      </c>
      <c r="AQ258">
        <f>'[1]Master Sheet'!AQ258</f>
        <v>19.100000000000001</v>
      </c>
      <c r="AR258">
        <f>'[1]Master Sheet'!AR258</f>
        <v>1.314084112149533</v>
      </c>
      <c r="AS258">
        <f>'[1]Master Sheet'!AS258</f>
        <v>71.099999999999994</v>
      </c>
      <c r="AT258">
        <f>'[1]Master Sheet'!AT258</f>
        <v>91.9</v>
      </c>
      <c r="AU258">
        <f>'[1]Master Sheet'!AU258</f>
        <v>0.1472</v>
      </c>
      <c r="AV258">
        <f>'[1]Master Sheet'!AV258</f>
        <v>3.61E-2</v>
      </c>
      <c r="AW258">
        <f>'[1]Master Sheet'!AW258</f>
        <v>13.91</v>
      </c>
      <c r="AX258">
        <f>'[1]Master Sheet'!AX258</f>
        <v>12.84</v>
      </c>
      <c r="AY258">
        <f>'[1]Master Sheet'!AY258</f>
        <v>13.83</v>
      </c>
      <c r="AZ258">
        <f>'[1]Master Sheet'!AZ258</f>
        <v>0.99</v>
      </c>
      <c r="BA258">
        <f>'[1]Master Sheet'!BA258</f>
        <v>1.552</v>
      </c>
      <c r="BB258">
        <f>'[1]Master Sheet'!BB258</f>
        <v>2.0819999999999999</v>
      </c>
      <c r="BC258">
        <f>'[1]Master Sheet'!BC258</f>
        <v>7.6929999999999996</v>
      </c>
      <c r="BD258">
        <f>'[1]Master Sheet'!BD258</f>
        <v>3.3540841121495331</v>
      </c>
      <c r="BE258">
        <f>'[1]Master Sheet'!BE258</f>
        <v>21.83</v>
      </c>
      <c r="BF258">
        <f>'[1]Master Sheet'!BF258</f>
        <v>1.5</v>
      </c>
      <c r="BG258">
        <f>'[1]Master Sheet'!BG258</f>
        <v>4.0999999999999996</v>
      </c>
      <c r="BH258" s="1">
        <v>44816</v>
      </c>
    </row>
    <row r="259" spans="1:60" x14ac:dyDescent="0.25">
      <c r="A259" s="1">
        <v>44817</v>
      </c>
      <c r="B259" t="s">
        <v>65</v>
      </c>
      <c r="D259">
        <f>'[1]Master Sheet'!D259</f>
        <v>6.59</v>
      </c>
      <c r="E259">
        <f>'[1]Master Sheet'!E259</f>
        <v>5.41</v>
      </c>
      <c r="F259">
        <f>'[1]Master Sheet'!F259</f>
        <v>5.57</v>
      </c>
      <c r="G259">
        <f>'[1]Master Sheet'!G259</f>
        <v>5.6</v>
      </c>
      <c r="H259">
        <f>'[1]Master Sheet'!H259</f>
        <v>5.52</v>
      </c>
      <c r="I259">
        <f>'[1]Master Sheet'!I259</f>
        <v>7.68</v>
      </c>
      <c r="J259">
        <f>'[1]Master Sheet'!J259</f>
        <v>7.54</v>
      </c>
      <c r="K259">
        <f>'[1]Master Sheet'!K259</f>
        <v>1.74</v>
      </c>
      <c r="L259">
        <f>'[1]Master Sheet'!L259</f>
        <v>1.96</v>
      </c>
      <c r="M259">
        <f>'[1]Master Sheet'!M259</f>
        <v>2.11</v>
      </c>
      <c r="N259">
        <f>'[1]Master Sheet'!N259</f>
        <v>2.04</v>
      </c>
      <c r="O259">
        <f>'[1]Master Sheet'!O259</f>
        <v>33</v>
      </c>
      <c r="P259">
        <f>'[1]Master Sheet'!P259</f>
        <v>25</v>
      </c>
      <c r="Q259">
        <f>'[1]Master Sheet'!Q259</f>
        <v>5</v>
      </c>
      <c r="R259">
        <f>'[1]Master Sheet'!R259</f>
        <v>0</v>
      </c>
      <c r="S259">
        <f>'[1]Master Sheet'!S259</f>
        <v>0</v>
      </c>
      <c r="T259">
        <f>'[1]Master Sheet'!T259</f>
        <v>0</v>
      </c>
      <c r="U259">
        <f>'[1]Master Sheet'!U259</f>
        <v>0.69799999999999995</v>
      </c>
      <c r="V259">
        <f>'[1]Master Sheet'!V259</f>
        <v>0.77400000000000002</v>
      </c>
      <c r="W259">
        <f>'[1]Master Sheet'!W259</f>
        <v>0.54100000000000004</v>
      </c>
      <c r="X259">
        <f>'[1]Master Sheet'!X259</f>
        <v>0.16700000000000001</v>
      </c>
      <c r="Y259">
        <f>'[1]Master Sheet'!Y259</f>
        <v>0.192</v>
      </c>
      <c r="Z259">
        <f>'[1]Master Sheet'!Z259</f>
        <v>0.14399999999999999</v>
      </c>
      <c r="AA259">
        <f>'[1]Master Sheet'!AA259</f>
        <v>7</v>
      </c>
      <c r="AB259">
        <f>'[1]Master Sheet'!AB259</f>
        <v>12.7</v>
      </c>
      <c r="AC259">
        <f>'[1]Master Sheet'!AC259</f>
        <v>13.3</v>
      </c>
      <c r="AD259">
        <f>'[1]Master Sheet'!AD259</f>
        <v>13</v>
      </c>
      <c r="AE259">
        <f>'[1]Master Sheet'!AE259</f>
        <v>21.7</v>
      </c>
      <c r="AF259">
        <f>'[1]Master Sheet'!AF259</f>
        <v>13.3</v>
      </c>
      <c r="AG259">
        <f>'[1]Master Sheet'!AG259</f>
        <v>24.8</v>
      </c>
      <c r="AH259">
        <f>'[1]Master Sheet'!AH259</f>
        <v>27.7</v>
      </c>
      <c r="AI259">
        <f>'[1]Master Sheet'!AI259</f>
        <v>26.4</v>
      </c>
      <c r="AJ259">
        <f>'[1]Master Sheet'!AJ259</f>
        <v>38.9</v>
      </c>
      <c r="AK259">
        <f>'[1]Master Sheet'!AK259</f>
        <v>2.9400000000000004</v>
      </c>
      <c r="AL259">
        <f>'[1]Master Sheet'!AL259</f>
        <v>3.21</v>
      </c>
      <c r="AM259">
        <f>'[1]Master Sheet'!AM259</f>
        <v>2.8</v>
      </c>
      <c r="AN259">
        <f>'[1]Master Sheet'!AN259</f>
        <v>5.9</v>
      </c>
      <c r="AO259">
        <f>'[1]Master Sheet'!AO259</f>
        <v>5.6000000000000001E-2</v>
      </c>
      <c r="AP259">
        <f>'[1]Master Sheet'!AP259</f>
        <v>18.600000000000001</v>
      </c>
      <c r="AQ259">
        <f>'[1]Master Sheet'!AQ259</f>
        <v>19</v>
      </c>
      <c r="AR259">
        <f>'[1]Master Sheet'!AR259</f>
        <v>1.8292465753424656</v>
      </c>
      <c r="AS259">
        <f>'[1]Master Sheet'!AS259</f>
        <v>70.8</v>
      </c>
      <c r="AT259">
        <f>'[1]Master Sheet'!AT259</f>
        <v>92.4</v>
      </c>
      <c r="AU259">
        <f>'[1]Master Sheet'!AU259</f>
        <v>0.14910000000000001</v>
      </c>
      <c r="AV259">
        <f>'[1]Master Sheet'!AV259</f>
        <v>3.4599999999999999E-2</v>
      </c>
      <c r="AW259">
        <f>'[1]Master Sheet'!AW259</f>
        <v>14.26</v>
      </c>
      <c r="AX259">
        <f>'[1]Master Sheet'!AX259</f>
        <v>13.14</v>
      </c>
      <c r="AY259">
        <f>'[1]Master Sheet'!AY259</f>
        <v>14.12</v>
      </c>
      <c r="AZ259">
        <f>'[1]Master Sheet'!AZ259</f>
        <v>0.73</v>
      </c>
      <c r="BA259">
        <f>'[1]Master Sheet'!BA259</f>
        <v>1.548</v>
      </c>
      <c r="BB259">
        <f>'[1]Master Sheet'!BB259</f>
        <v>2.0819999999999999</v>
      </c>
      <c r="BC259">
        <f>'[1]Master Sheet'!BC259</f>
        <v>8.4529999999999994</v>
      </c>
      <c r="BD259">
        <f>'[1]Master Sheet'!BD259</f>
        <v>3.8092465753424656</v>
      </c>
      <c r="BE259">
        <f>'[1]Master Sheet'!BE259</f>
        <v>21.83</v>
      </c>
      <c r="BF259">
        <f>'[1]Master Sheet'!BF259</f>
        <v>1.5</v>
      </c>
      <c r="BG259">
        <f>'[1]Master Sheet'!BG259</f>
        <v>4.0999999999999996</v>
      </c>
      <c r="BH259" s="1">
        <v>44817</v>
      </c>
    </row>
    <row r="260" spans="1:60" x14ac:dyDescent="0.25">
      <c r="A260" s="1">
        <v>44818</v>
      </c>
      <c r="B260" t="s">
        <v>65</v>
      </c>
      <c r="D260">
        <f>'[1]Master Sheet'!D260</f>
        <v>6.52</v>
      </c>
      <c r="E260">
        <f>'[1]Master Sheet'!E260</f>
        <v>5.59</v>
      </c>
      <c r="F260">
        <f>'[1]Master Sheet'!F260</f>
        <v>5.56</v>
      </c>
      <c r="G260">
        <f>'[1]Master Sheet'!G260</f>
        <v>5.37</v>
      </c>
      <c r="H260">
        <f>'[1]Master Sheet'!H260</f>
        <v>5.4</v>
      </c>
      <c r="I260">
        <f>'[1]Master Sheet'!I260</f>
        <v>7.81</v>
      </c>
      <c r="J260">
        <f>'[1]Master Sheet'!J260</f>
        <v>7.25</v>
      </c>
      <c r="K260">
        <f>'[1]Master Sheet'!K260</f>
        <v>1.93</v>
      </c>
      <c r="L260">
        <f>'[1]Master Sheet'!L260</f>
        <v>1.96</v>
      </c>
      <c r="M260">
        <f>'[1]Master Sheet'!M260</f>
        <v>2.0299999999999998</v>
      </c>
      <c r="N260">
        <f>'[1]Master Sheet'!N260</f>
        <v>1.96</v>
      </c>
      <c r="O260">
        <f>'[1]Master Sheet'!O260</f>
        <v>27</v>
      </c>
      <c r="P260">
        <f>'[1]Master Sheet'!P260</f>
        <v>22</v>
      </c>
      <c r="Q260">
        <f>'[1]Master Sheet'!Q260</f>
        <v>16</v>
      </c>
      <c r="R260">
        <f>'[1]Master Sheet'!R260</f>
        <v>2</v>
      </c>
      <c r="S260">
        <f>'[1]Master Sheet'!S260</f>
        <v>0</v>
      </c>
      <c r="T260">
        <f>'[1]Master Sheet'!T260</f>
        <v>0</v>
      </c>
      <c r="U260">
        <f>'[1]Master Sheet'!U260</f>
        <v>0.72699999999999998</v>
      </c>
      <c r="V260">
        <f>'[1]Master Sheet'!V260</f>
        <v>0.68799999999999994</v>
      </c>
      <c r="W260">
        <f>'[1]Master Sheet'!W260</f>
        <v>0.96299999999999997</v>
      </c>
      <c r="X260">
        <f>'[1]Master Sheet'!X260</f>
        <v>0.124</v>
      </c>
      <c r="Y260">
        <f>'[1]Master Sheet'!Y260</f>
        <v>0.14699999999999999</v>
      </c>
      <c r="Z260">
        <f>'[1]Master Sheet'!Z260</f>
        <v>0.121</v>
      </c>
      <c r="AA260">
        <f>'[1]Master Sheet'!AA260</f>
        <v>6.9</v>
      </c>
      <c r="AB260">
        <f>'[1]Master Sheet'!AB260</f>
        <v>13.8</v>
      </c>
      <c r="AC260">
        <f>'[1]Master Sheet'!AC260</f>
        <v>12.5</v>
      </c>
      <c r="AD260">
        <f>'[1]Master Sheet'!AD260</f>
        <v>12.9</v>
      </c>
      <c r="AE260">
        <f>'[1]Master Sheet'!AE260</f>
        <v>22.2</v>
      </c>
      <c r="AF260">
        <f>'[1]Master Sheet'!AF260</f>
        <v>12.7</v>
      </c>
      <c r="AG260">
        <f>'[1]Master Sheet'!AG260</f>
        <v>27.1</v>
      </c>
      <c r="AH260">
        <f>'[1]Master Sheet'!AH260</f>
        <v>22.6</v>
      </c>
      <c r="AI260">
        <f>'[1]Master Sheet'!AI260</f>
        <v>24.7</v>
      </c>
      <c r="AJ260">
        <f>'[1]Master Sheet'!AJ260</f>
        <v>40.799999999999997</v>
      </c>
      <c r="AK260">
        <f>'[1]Master Sheet'!AK260</f>
        <v>2.98</v>
      </c>
      <c r="AL260">
        <f>'[1]Master Sheet'!AL260</f>
        <v>3.1399999999999997</v>
      </c>
      <c r="AM260">
        <f>'[1]Master Sheet'!AM260</f>
        <v>2.9</v>
      </c>
      <c r="AN260">
        <f>'[1]Master Sheet'!AN260</f>
        <v>5.9</v>
      </c>
      <c r="AO260">
        <f>'[1]Master Sheet'!AO260</f>
        <v>8.6999999999999994E-2</v>
      </c>
      <c r="AP260">
        <f>'[1]Master Sheet'!AP260</f>
        <v>17.5</v>
      </c>
      <c r="AQ260">
        <f>'[1]Master Sheet'!AQ260</f>
        <v>18.7</v>
      </c>
      <c r="AR260">
        <f>'[1]Master Sheet'!AR260</f>
        <v>1.6113456591639874</v>
      </c>
      <c r="AS260">
        <f>'[1]Master Sheet'!AS260</f>
        <v>70.5</v>
      </c>
      <c r="AT260">
        <f>'[1]Master Sheet'!AT260</f>
        <v>89.7</v>
      </c>
      <c r="AU260">
        <f>'[1]Master Sheet'!AU260</f>
        <v>0.1489</v>
      </c>
      <c r="AV260">
        <f>'[1]Master Sheet'!AV260</f>
        <v>4.7199999999999999E-2</v>
      </c>
      <c r="AW260">
        <f>'[1]Master Sheet'!AW260</f>
        <v>13.46</v>
      </c>
      <c r="AX260">
        <f>'[1]Master Sheet'!AX260</f>
        <v>12.44</v>
      </c>
      <c r="AY260">
        <f>'[1]Master Sheet'!AY260</f>
        <v>13.39</v>
      </c>
      <c r="AZ260">
        <f>'[1]Master Sheet'!AZ260</f>
        <v>0.95</v>
      </c>
      <c r="BA260">
        <f>'[1]Master Sheet'!BA260</f>
        <v>1.5469999999999999</v>
      </c>
      <c r="BB260">
        <f>'[1]Master Sheet'!BB260</f>
        <v>2.0819999999999999</v>
      </c>
      <c r="BC260">
        <f>'[1]Master Sheet'!BC260</f>
        <v>7.8630000000000004</v>
      </c>
      <c r="BD260">
        <f>'[1]Master Sheet'!BD260</f>
        <v>3.5513456591639874</v>
      </c>
      <c r="BE260">
        <f>'[1]Master Sheet'!BE260</f>
        <v>20.329999999999998</v>
      </c>
      <c r="BF260">
        <f>'[1]Master Sheet'!BF260</f>
        <v>1.5</v>
      </c>
      <c r="BG260">
        <f>'[1]Master Sheet'!BG260</f>
        <v>4.0999999999999996</v>
      </c>
      <c r="BH260" s="1">
        <v>44818</v>
      </c>
    </row>
    <row r="261" spans="1:60" x14ac:dyDescent="0.25">
      <c r="A261" s="1">
        <v>44819</v>
      </c>
      <c r="B261" t="s">
        <v>65</v>
      </c>
      <c r="D261">
        <f>'[1]Master Sheet'!D261</f>
        <v>6.52</v>
      </c>
      <c r="E261">
        <f>'[1]Master Sheet'!E261</f>
        <v>5.59</v>
      </c>
      <c r="F261">
        <f>'[1]Master Sheet'!F261</f>
        <v>5.37</v>
      </c>
      <c r="G261">
        <f>'[1]Master Sheet'!G261</f>
        <v>5.62</v>
      </c>
      <c r="H261">
        <f>'[1]Master Sheet'!H261</f>
        <v>5.73</v>
      </c>
      <c r="I261">
        <f>'[1]Master Sheet'!I261</f>
        <v>7.01</v>
      </c>
      <c r="J261">
        <f>'[1]Master Sheet'!J261</f>
        <v>6.99</v>
      </c>
      <c r="K261">
        <f>'[1]Master Sheet'!K261</f>
        <v>1.61</v>
      </c>
      <c r="L261">
        <f>'[1]Master Sheet'!L261</f>
        <v>1.7</v>
      </c>
      <c r="M261">
        <f>'[1]Master Sheet'!M261</f>
        <v>1.87</v>
      </c>
      <c r="N261">
        <f>'[1]Master Sheet'!N261</f>
        <v>1.83</v>
      </c>
      <c r="O261">
        <f>'[1]Master Sheet'!O261</f>
        <v>28</v>
      </c>
      <c r="P261">
        <f>'[1]Master Sheet'!P261</f>
        <v>22</v>
      </c>
      <c r="Q261">
        <f>'[1]Master Sheet'!Q261</f>
        <v>7</v>
      </c>
      <c r="R261">
        <f>'[1]Master Sheet'!R261</f>
        <v>0</v>
      </c>
      <c r="S261">
        <f>'[1]Master Sheet'!S261</f>
        <v>0</v>
      </c>
      <c r="T261">
        <f>'[1]Master Sheet'!T261</f>
        <v>0</v>
      </c>
      <c r="U261">
        <f>'[1]Master Sheet'!U261</f>
        <v>0.55200000000000005</v>
      </c>
      <c r="V261">
        <f>'[1]Master Sheet'!V261</f>
        <v>0.622</v>
      </c>
      <c r="W261">
        <f>'[1]Master Sheet'!W261</f>
        <v>0.89500000000000002</v>
      </c>
      <c r="X261">
        <f>'[1]Master Sheet'!X261</f>
        <v>0.14199999999999999</v>
      </c>
      <c r="Y261">
        <f>'[1]Master Sheet'!Y261</f>
        <v>0.14699999999999999</v>
      </c>
      <c r="Z261">
        <f>'[1]Master Sheet'!Z261</f>
        <v>0.13200000000000001</v>
      </c>
      <c r="AA261">
        <f>'[1]Master Sheet'!AA261</f>
        <v>7.1</v>
      </c>
      <c r="AB261">
        <f>'[1]Master Sheet'!AB261</f>
        <v>12.9</v>
      </c>
      <c r="AC261">
        <f>'[1]Master Sheet'!AC261</f>
        <v>13.1</v>
      </c>
      <c r="AD261">
        <f>'[1]Master Sheet'!AD261</f>
        <v>12.8</v>
      </c>
      <c r="AE261">
        <f>'[1]Master Sheet'!AE261</f>
        <v>19.899999999999999</v>
      </c>
      <c r="AF261">
        <f>'[1]Master Sheet'!AF261</f>
        <v>13.2</v>
      </c>
      <c r="AG261">
        <f>'[1]Master Sheet'!AG261</f>
        <v>24.7</v>
      </c>
      <c r="AH261">
        <f>'[1]Master Sheet'!AH261</f>
        <v>23.7</v>
      </c>
      <c r="AI261">
        <f>'[1]Master Sheet'!AI261</f>
        <v>24.9</v>
      </c>
      <c r="AJ261">
        <f>'[1]Master Sheet'!AJ261</f>
        <v>36.700000000000003</v>
      </c>
      <c r="AK261">
        <f>'[1]Master Sheet'!AK261</f>
        <v>2.9699999999999998</v>
      </c>
      <c r="AL261">
        <f>'[1]Master Sheet'!AL261</f>
        <v>3.1</v>
      </c>
      <c r="AM261">
        <f>'[1]Master Sheet'!AM261</f>
        <v>2.9</v>
      </c>
      <c r="AN261">
        <f>'[1]Master Sheet'!AN261</f>
        <v>5.9</v>
      </c>
      <c r="AO261">
        <f>'[1]Master Sheet'!AO261</f>
        <v>7.3999999999999996E-2</v>
      </c>
      <c r="AP261">
        <f>'[1]Master Sheet'!AP261</f>
        <v>18.2</v>
      </c>
      <c r="AQ261">
        <f>'[1]Master Sheet'!AQ261</f>
        <v>18.2</v>
      </c>
      <c r="AR261">
        <f>'[1]Master Sheet'!AR261</f>
        <v>1.2691798107255523</v>
      </c>
      <c r="AS261">
        <f>'[1]Master Sheet'!AS261</f>
        <v>70.2</v>
      </c>
      <c r="AT261">
        <f>'[1]Master Sheet'!AT261</f>
        <v>91.3</v>
      </c>
      <c r="AU261">
        <f>'[1]Master Sheet'!AU261</f>
        <v>0.1535</v>
      </c>
      <c r="AV261">
        <f>'[1]Master Sheet'!AV261</f>
        <v>3.9199999999999999E-2</v>
      </c>
      <c r="AW261">
        <f>'[1]Master Sheet'!AW261</f>
        <v>13.77</v>
      </c>
      <c r="AX261">
        <f>'[1]Master Sheet'!AX261</f>
        <v>12.68</v>
      </c>
      <c r="AY261">
        <f>'[1]Master Sheet'!AY261</f>
        <v>13.66</v>
      </c>
      <c r="AZ261">
        <f>'[1]Master Sheet'!AZ261</f>
        <v>0.98</v>
      </c>
      <c r="BA261">
        <f>'[1]Master Sheet'!BA261</f>
        <v>1.5589999999999999</v>
      </c>
      <c r="BB261">
        <f>'[1]Master Sheet'!BB261</f>
        <v>2.0819999999999999</v>
      </c>
      <c r="BC261">
        <f>'[1]Master Sheet'!BC261</f>
        <v>7.8440000000000003</v>
      </c>
      <c r="BD261">
        <f>'[1]Master Sheet'!BD261</f>
        <v>3.0791798107255524</v>
      </c>
      <c r="BE261">
        <f>'[1]Master Sheet'!BE261</f>
        <v>20.85</v>
      </c>
      <c r="BF261">
        <f>'[1]Master Sheet'!BF261</f>
        <v>1.5</v>
      </c>
      <c r="BG261">
        <f>'[1]Master Sheet'!BG261</f>
        <v>4.0999999999999996</v>
      </c>
      <c r="BH261" s="1">
        <v>44819</v>
      </c>
    </row>
    <row r="262" spans="1:60" x14ac:dyDescent="0.25">
      <c r="A262" s="1">
        <v>44820</v>
      </c>
      <c r="B262" t="s">
        <v>65</v>
      </c>
      <c r="D262">
        <f>'[1]Master Sheet'!D262</f>
        <v>6.52</v>
      </c>
      <c r="E262">
        <f>'[1]Master Sheet'!E262</f>
        <v>5.44</v>
      </c>
      <c r="F262">
        <f>'[1]Master Sheet'!F262</f>
        <v>5.94</v>
      </c>
      <c r="G262">
        <f>'[1]Master Sheet'!G262</f>
        <v>5.93</v>
      </c>
      <c r="H262">
        <f>'[1]Master Sheet'!H262</f>
        <v>5.87</v>
      </c>
      <c r="I262">
        <f>'[1]Master Sheet'!I262</f>
        <v>7.91</v>
      </c>
      <c r="J262">
        <f>'[1]Master Sheet'!J262</f>
        <v>7.5</v>
      </c>
      <c r="K262">
        <f>'[1]Master Sheet'!K262</f>
        <v>1.72</v>
      </c>
      <c r="L262">
        <f>'[1]Master Sheet'!L262</f>
        <v>1.76</v>
      </c>
      <c r="M262">
        <f>'[1]Master Sheet'!M262</f>
        <v>2.2599999999999998</v>
      </c>
      <c r="N262">
        <f>'[1]Master Sheet'!N262</f>
        <v>1.88</v>
      </c>
      <c r="O262">
        <f>'[1]Master Sheet'!O262</f>
        <v>25</v>
      </c>
      <c r="P262">
        <f>'[1]Master Sheet'!P262</f>
        <v>18</v>
      </c>
      <c r="Q262">
        <f>'[1]Master Sheet'!Q262</f>
        <v>22</v>
      </c>
      <c r="R262">
        <f>'[1]Master Sheet'!R262</f>
        <v>1</v>
      </c>
      <c r="S262">
        <f>'[1]Master Sheet'!S262</f>
        <v>0</v>
      </c>
      <c r="T262">
        <f>'[1]Master Sheet'!T262</f>
        <v>0</v>
      </c>
      <c r="U262">
        <f>'[1]Master Sheet'!U262</f>
        <v>0.61199999999999999</v>
      </c>
      <c r="V262">
        <f>'[1]Master Sheet'!V262</f>
        <v>0.66400000000000003</v>
      </c>
      <c r="W262">
        <f>'[1]Master Sheet'!W262</f>
        <v>1.52</v>
      </c>
      <c r="X262">
        <f>'[1]Master Sheet'!X262</f>
        <v>0.21199999999999999</v>
      </c>
      <c r="Y262">
        <f>'[1]Master Sheet'!Y262</f>
        <v>0.214</v>
      </c>
      <c r="Z262">
        <f>'[1]Master Sheet'!Z262</f>
        <v>0.13800000000000001</v>
      </c>
      <c r="AA262">
        <f>'[1]Master Sheet'!AA262</f>
        <v>6.8</v>
      </c>
      <c r="AB262">
        <f>'[1]Master Sheet'!AB262</f>
        <v>13.1</v>
      </c>
      <c r="AC262">
        <f>'[1]Master Sheet'!AC262</f>
        <v>13.2</v>
      </c>
      <c r="AD262">
        <f>'[1]Master Sheet'!AD262</f>
        <v>13.6</v>
      </c>
      <c r="AE262">
        <f>'[1]Master Sheet'!AE262</f>
        <v>21.1</v>
      </c>
      <c r="AF262">
        <f>'[1]Master Sheet'!AF262</f>
        <v>12.8</v>
      </c>
      <c r="AG262">
        <f>'[1]Master Sheet'!AG262</f>
        <v>20.5</v>
      </c>
      <c r="AH262">
        <f>'[1]Master Sheet'!AH262</f>
        <v>24</v>
      </c>
      <c r="AI262">
        <f>'[1]Master Sheet'!AI262</f>
        <v>26.2</v>
      </c>
      <c r="AJ262">
        <f>'[1]Master Sheet'!AJ262</f>
        <v>39</v>
      </c>
      <c r="AK262">
        <f>'[1]Master Sheet'!AK262</f>
        <v>3.1399999999999997</v>
      </c>
      <c r="AL262">
        <f>'[1]Master Sheet'!AL262</f>
        <v>3.26</v>
      </c>
      <c r="AM262">
        <f>'[1]Master Sheet'!AM262</f>
        <v>3.1</v>
      </c>
      <c r="AN262">
        <f>'[1]Master Sheet'!AN262</f>
        <v>5.9</v>
      </c>
      <c r="AO262">
        <f>'[1]Master Sheet'!AO262</f>
        <v>6.3E-2</v>
      </c>
      <c r="AP262">
        <f>'[1]Master Sheet'!AP262</f>
        <v>18.899999999999999</v>
      </c>
      <c r="AQ262">
        <f>'[1]Master Sheet'!AQ262</f>
        <v>18.2</v>
      </c>
      <c r="AR262">
        <f>'[1]Master Sheet'!AR262</f>
        <v>1.1959016393442623</v>
      </c>
      <c r="AS262">
        <f>'[1]Master Sheet'!AS262</f>
        <v>72.3</v>
      </c>
      <c r="AT262">
        <f>'[1]Master Sheet'!AT262</f>
        <v>92.6</v>
      </c>
      <c r="AU262">
        <f>'[1]Master Sheet'!AU262</f>
        <v>0.14030000000000001</v>
      </c>
      <c r="AV262">
        <f>'[1]Master Sheet'!AV262</f>
        <v>3.3000000000000002E-2</v>
      </c>
      <c r="AW262">
        <f>'[1]Master Sheet'!AW262</f>
        <v>13.87</v>
      </c>
      <c r="AX262">
        <f>'[1]Master Sheet'!AX262</f>
        <v>12.81</v>
      </c>
      <c r="AY262">
        <f>'[1]Master Sheet'!AY262</f>
        <v>13.76</v>
      </c>
      <c r="AZ262">
        <f>'[1]Master Sheet'!AZ262</f>
        <v>0.95</v>
      </c>
      <c r="BA262">
        <f>'[1]Master Sheet'!BA262</f>
        <v>1.5509999999999999</v>
      </c>
      <c r="BB262">
        <f>'[1]Master Sheet'!BB262</f>
        <v>2.0819999999999999</v>
      </c>
      <c r="BC262">
        <f>'[1]Master Sheet'!BC262</f>
        <v>8.3439999999999994</v>
      </c>
      <c r="BD262">
        <f>'[1]Master Sheet'!BD262</f>
        <v>3.1259016393442622</v>
      </c>
      <c r="BE262">
        <f>'[1]Master Sheet'!BE262</f>
        <v>20.65</v>
      </c>
      <c r="BF262">
        <f>'[1]Master Sheet'!BF262</f>
        <v>1.5</v>
      </c>
      <c r="BG262">
        <f>'[1]Master Sheet'!BG262</f>
        <v>4.0999999999999996</v>
      </c>
      <c r="BH262" s="1">
        <v>44820</v>
      </c>
    </row>
    <row r="263" spans="1:60" x14ac:dyDescent="0.25">
      <c r="A263" s="1">
        <v>44821</v>
      </c>
      <c r="B263" t="s">
        <v>65</v>
      </c>
      <c r="D263">
        <f>'[1]Master Sheet'!D263</f>
        <v>6.62</v>
      </c>
      <c r="E263">
        <f>'[1]Master Sheet'!E263</f>
        <v>5.62</v>
      </c>
      <c r="F263">
        <f>'[1]Master Sheet'!F263</f>
        <v>5.39</v>
      </c>
      <c r="G263">
        <f>'[1]Master Sheet'!G263</f>
        <v>5.75</v>
      </c>
      <c r="H263">
        <f>'[1]Master Sheet'!H263</f>
        <v>5.62</v>
      </c>
      <c r="I263">
        <f>'[1]Master Sheet'!I263</f>
        <v>8.34</v>
      </c>
      <c r="J263">
        <f>'[1]Master Sheet'!J263</f>
        <v>7.36</v>
      </c>
      <c r="K263">
        <f>'[1]Master Sheet'!K263</f>
        <v>1.72</v>
      </c>
      <c r="L263">
        <f>'[1]Master Sheet'!L263</f>
        <v>1.79</v>
      </c>
      <c r="M263">
        <f>'[1]Master Sheet'!M263</f>
        <v>2.25</v>
      </c>
      <c r="N263">
        <f>'[1]Master Sheet'!N263</f>
        <v>2.11</v>
      </c>
      <c r="O263">
        <f>'[1]Master Sheet'!O263</f>
        <v>28</v>
      </c>
      <c r="P263">
        <f>'[1]Master Sheet'!P263</f>
        <v>19</v>
      </c>
      <c r="Q263">
        <f>'[1]Master Sheet'!Q263</f>
        <v>18</v>
      </c>
      <c r="R263">
        <f>'[1]Master Sheet'!R263</f>
        <v>1</v>
      </c>
      <c r="S263">
        <f>'[1]Master Sheet'!S263</f>
        <v>0</v>
      </c>
      <c r="T263">
        <f>'[1]Master Sheet'!T263</f>
        <v>0</v>
      </c>
      <c r="U263">
        <f>'[1]Master Sheet'!U263</f>
        <v>0.54700000000000004</v>
      </c>
      <c r="V263">
        <f>'[1]Master Sheet'!V263</f>
        <v>0.60699999999999998</v>
      </c>
      <c r="W263">
        <f>'[1]Master Sheet'!W263</f>
        <v>0.79900000000000004</v>
      </c>
      <c r="X263">
        <f>'[1]Master Sheet'!X263</f>
        <v>0.18</v>
      </c>
      <c r="Y263">
        <f>'[1]Master Sheet'!Y263</f>
        <v>0.23699999999999999</v>
      </c>
      <c r="Z263">
        <f>'[1]Master Sheet'!Z263</f>
        <v>0.13900000000000001</v>
      </c>
      <c r="AA263">
        <f>'[1]Master Sheet'!AA263</f>
        <v>6.8</v>
      </c>
      <c r="AB263">
        <f>'[1]Master Sheet'!AB263</f>
        <v>12.6</v>
      </c>
      <c r="AC263">
        <f>'[1]Master Sheet'!AC263</f>
        <v>12.9</v>
      </c>
      <c r="AD263">
        <f>'[1]Master Sheet'!AD263</f>
        <v>12.7</v>
      </c>
      <c r="AE263">
        <f>'[1]Master Sheet'!AE263</f>
        <v>20.2</v>
      </c>
      <c r="AF263">
        <f>'[1]Master Sheet'!AF263</f>
        <v>12.5</v>
      </c>
      <c r="AG263">
        <f>'[1]Master Sheet'!AG263</f>
        <v>24.2</v>
      </c>
      <c r="AH263">
        <f>'[1]Master Sheet'!AH263</f>
        <v>23.1</v>
      </c>
      <c r="AI263">
        <f>'[1]Master Sheet'!AI263</f>
        <v>23.2</v>
      </c>
      <c r="AJ263">
        <f>'[1]Master Sheet'!AJ263</f>
        <v>37.1</v>
      </c>
      <c r="AK263">
        <f>'[1]Master Sheet'!AK263</f>
        <v>2.9</v>
      </c>
      <c r="AL263">
        <f>'[1]Master Sheet'!AL263</f>
        <v>3.09</v>
      </c>
      <c r="AM263">
        <f>'[1]Master Sheet'!AM263</f>
        <v>3</v>
      </c>
      <c r="AN263">
        <f>'[1]Master Sheet'!AN263</f>
        <v>6</v>
      </c>
      <c r="AO263">
        <f>'[1]Master Sheet'!AO263</f>
        <v>0.13200000000000001</v>
      </c>
      <c r="AP263">
        <f>'[1]Master Sheet'!AP263</f>
        <v>17.7</v>
      </c>
      <c r="AQ263">
        <f>'[1]Master Sheet'!AQ263</f>
        <v>18</v>
      </c>
      <c r="AR263">
        <f>'[1]Master Sheet'!AR263</f>
        <v>1.4150786516853926</v>
      </c>
      <c r="AS263">
        <f>'[1]Master Sheet'!AS263</f>
        <v>71.099999999999994</v>
      </c>
      <c r="AT263">
        <f>'[1]Master Sheet'!AT263</f>
        <v>95.2</v>
      </c>
      <c r="AU263">
        <f>'[1]Master Sheet'!AU263</f>
        <v>0.1477</v>
      </c>
      <c r="AV263">
        <f>'[1]Master Sheet'!AV263</f>
        <v>2.1000000000000001E-2</v>
      </c>
      <c r="AW263">
        <f>'[1]Master Sheet'!AW263</f>
        <v>13.52</v>
      </c>
      <c r="AX263">
        <f>'[1]Master Sheet'!AX263</f>
        <v>12.46</v>
      </c>
      <c r="AY263">
        <f>'[1]Master Sheet'!AY263</f>
        <v>13.43</v>
      </c>
      <c r="AZ263">
        <f>'[1]Master Sheet'!AZ263</f>
        <v>0.97</v>
      </c>
      <c r="BA263">
        <f>'[1]Master Sheet'!BA263</f>
        <v>1.5580000000000001</v>
      </c>
      <c r="BB263">
        <f>'[1]Master Sheet'!BB263</f>
        <v>1.4</v>
      </c>
      <c r="BC263">
        <f>'[1]Master Sheet'!BC263</f>
        <v>7.5419999999999998</v>
      </c>
      <c r="BD263">
        <f>'[1]Master Sheet'!BD263</f>
        <v>3.5350786516853927</v>
      </c>
      <c r="BE263">
        <f>'[1]Master Sheet'!BE263</f>
        <v>20.8</v>
      </c>
      <c r="BF263">
        <f>'[1]Master Sheet'!BF263</f>
        <v>1.4</v>
      </c>
      <c r="BG263">
        <f>'[1]Master Sheet'!BG263</f>
        <v>3.8</v>
      </c>
      <c r="BH263" s="1">
        <v>44821</v>
      </c>
    </row>
    <row r="264" spans="1:60" x14ac:dyDescent="0.25">
      <c r="A264" s="1">
        <v>44822</v>
      </c>
      <c r="B264" t="s">
        <v>65</v>
      </c>
      <c r="D264">
        <f>'[1]Master Sheet'!D264</f>
        <v>0</v>
      </c>
      <c r="E264">
        <f>'[1]Master Sheet'!E264</f>
        <v>0</v>
      </c>
      <c r="F264">
        <f>'[1]Master Sheet'!F264</f>
        <v>0</v>
      </c>
      <c r="G264">
        <f>'[1]Master Sheet'!G264</f>
        <v>0</v>
      </c>
      <c r="H264">
        <f>'[1]Master Sheet'!H264</f>
        <v>0</v>
      </c>
      <c r="I264">
        <f>'[1]Master Sheet'!I264</f>
        <v>0</v>
      </c>
      <c r="J264">
        <f>'[1]Master Sheet'!J264</f>
        <v>0</v>
      </c>
      <c r="K264">
        <f>'[1]Master Sheet'!K264</f>
        <v>0</v>
      </c>
      <c r="L264">
        <f>'[1]Master Sheet'!L264</f>
        <v>0</v>
      </c>
      <c r="M264">
        <f>'[1]Master Sheet'!M264</f>
        <v>0</v>
      </c>
      <c r="N264">
        <f>'[1]Master Sheet'!N264</f>
        <v>0</v>
      </c>
      <c r="O264">
        <f>'[1]Master Sheet'!O264</f>
        <v>0</v>
      </c>
      <c r="P264">
        <f>'[1]Master Sheet'!P264</f>
        <v>0</v>
      </c>
      <c r="Q264">
        <f>'[1]Master Sheet'!Q264</f>
        <v>0</v>
      </c>
      <c r="R264">
        <f>'[1]Master Sheet'!R264</f>
        <v>0</v>
      </c>
      <c r="S264">
        <f>'[1]Master Sheet'!S264</f>
        <v>0</v>
      </c>
      <c r="T264">
        <f>'[1]Master Sheet'!T264</f>
        <v>0</v>
      </c>
      <c r="U264">
        <f>'[1]Master Sheet'!U264</f>
        <v>0</v>
      </c>
      <c r="V264">
        <f>'[1]Master Sheet'!V264</f>
        <v>0</v>
      </c>
      <c r="W264">
        <f>'[1]Master Sheet'!W264</f>
        <v>0</v>
      </c>
      <c r="X264">
        <f>'[1]Master Sheet'!X264</f>
        <v>0</v>
      </c>
      <c r="Y264">
        <f>'[1]Master Sheet'!Y264</f>
        <v>0</v>
      </c>
      <c r="Z264">
        <f>'[1]Master Sheet'!Z264</f>
        <v>0</v>
      </c>
      <c r="AA264">
        <f>'[1]Master Sheet'!AA264</f>
        <v>0</v>
      </c>
      <c r="AB264">
        <f>'[1]Master Sheet'!AB264</f>
        <v>0</v>
      </c>
      <c r="AC264">
        <f>'[1]Master Sheet'!AC264</f>
        <v>0</v>
      </c>
      <c r="AD264">
        <f>'[1]Master Sheet'!AD264</f>
        <v>0</v>
      </c>
      <c r="AE264">
        <f>'[1]Master Sheet'!AE264</f>
        <v>0</v>
      </c>
      <c r="AF264">
        <f>'[1]Master Sheet'!AF264</f>
        <v>0</v>
      </c>
      <c r="AG264">
        <f>'[1]Master Sheet'!AG264</f>
        <v>0</v>
      </c>
      <c r="AH264">
        <f>'[1]Master Sheet'!AH264</f>
        <v>0</v>
      </c>
      <c r="AI264">
        <f>'[1]Master Sheet'!AI264</f>
        <v>0</v>
      </c>
      <c r="AJ264">
        <f>'[1]Master Sheet'!AJ264</f>
        <v>0</v>
      </c>
      <c r="AK264" t="str">
        <f>'[1]Master Sheet'!AK264</f>
        <v/>
      </c>
      <c r="AL264" t="str">
        <f>'[1]Master Sheet'!AL264</f>
        <v/>
      </c>
      <c r="AM264">
        <f>'[1]Master Sheet'!AM264</f>
        <v>0</v>
      </c>
      <c r="AN264">
        <f>'[1]Master Sheet'!AN264</f>
        <v>0</v>
      </c>
      <c r="AO264">
        <f>'[1]Master Sheet'!AO264</f>
        <v>0</v>
      </c>
      <c r="AP264">
        <f>'[1]Master Sheet'!AP264</f>
        <v>0</v>
      </c>
      <c r="AQ264">
        <f>'[1]Master Sheet'!AQ264</f>
        <v>0</v>
      </c>
      <c r="AR264">
        <f>'[1]Master Sheet'!AR264</f>
        <v>1.182358258011504</v>
      </c>
      <c r="AS264">
        <f>'[1]Master Sheet'!AS264</f>
        <v>0</v>
      </c>
      <c r="AT264">
        <f>'[1]Master Sheet'!AT264</f>
        <v>0</v>
      </c>
      <c r="AU264">
        <f>'[1]Master Sheet'!AU264</f>
        <v>0</v>
      </c>
      <c r="AV264">
        <f>'[1]Master Sheet'!AV264</f>
        <v>0</v>
      </c>
      <c r="AW264">
        <f>'[1]Master Sheet'!AW264</f>
        <v>13.19</v>
      </c>
      <c r="AX264">
        <f>'[1]Master Sheet'!AX264</f>
        <v>12.17</v>
      </c>
      <c r="AY264">
        <f>'[1]Master Sheet'!AY264</f>
        <v>13.11</v>
      </c>
      <c r="AZ264">
        <f>'[1]Master Sheet'!AZ264</f>
        <v>0.97</v>
      </c>
      <c r="BA264">
        <f>'[1]Master Sheet'!BA264</f>
        <v>1.5009999999999999</v>
      </c>
      <c r="BB264">
        <f>'[1]Master Sheet'!BB264</f>
        <v>2.0819999999999999</v>
      </c>
      <c r="BC264">
        <f>'[1]Master Sheet'!BC264</f>
        <v>7.4950000000000001</v>
      </c>
      <c r="BD264">
        <f>'[1]Master Sheet'!BD264</f>
        <v>3.3723582580115039</v>
      </c>
      <c r="BE264">
        <f>'[1]Master Sheet'!BE264</f>
        <v>0</v>
      </c>
      <c r="BF264">
        <f>'[1]Master Sheet'!BF264</f>
        <v>0</v>
      </c>
      <c r="BG264">
        <f>'[1]Master Sheet'!BG264</f>
        <v>0</v>
      </c>
      <c r="BH264" s="1">
        <v>44822</v>
      </c>
    </row>
    <row r="265" spans="1:60" x14ac:dyDescent="0.25">
      <c r="A265" s="1">
        <v>44823</v>
      </c>
      <c r="B265" t="s">
        <v>65</v>
      </c>
      <c r="D265">
        <f>'[1]Master Sheet'!D265</f>
        <v>6.4</v>
      </c>
      <c r="E265">
        <f>'[1]Master Sheet'!E265</f>
        <v>5.71</v>
      </c>
      <c r="F265">
        <f>'[1]Master Sheet'!F265</f>
        <v>5.28</v>
      </c>
      <c r="G265">
        <f>'[1]Master Sheet'!G265</f>
        <v>5.76</v>
      </c>
      <c r="H265">
        <f>'[1]Master Sheet'!H265</f>
        <v>5.77</v>
      </c>
      <c r="I265">
        <f>'[1]Master Sheet'!I265</f>
        <v>6.93</v>
      </c>
      <c r="J265">
        <f>'[1]Master Sheet'!J265</f>
        <v>6.91</v>
      </c>
      <c r="K265">
        <f>'[1]Master Sheet'!K265</f>
        <v>1.65</v>
      </c>
      <c r="L265">
        <f>'[1]Master Sheet'!L265</f>
        <v>1.93</v>
      </c>
      <c r="M265">
        <f>'[1]Master Sheet'!M265</f>
        <v>2.15</v>
      </c>
      <c r="N265">
        <f>'[1]Master Sheet'!N265</f>
        <v>2.23</v>
      </c>
      <c r="O265">
        <f>'[1]Master Sheet'!O265</f>
        <v>30</v>
      </c>
      <c r="P265">
        <f>'[1]Master Sheet'!P265</f>
        <v>23</v>
      </c>
      <c r="Q265">
        <f>'[1]Master Sheet'!Q265</f>
        <v>11</v>
      </c>
      <c r="R265">
        <f>'[1]Master Sheet'!R265</f>
        <v>1</v>
      </c>
      <c r="S265">
        <f>'[1]Master Sheet'!S265</f>
        <v>0</v>
      </c>
      <c r="T265">
        <f>'[1]Master Sheet'!T265</f>
        <v>0</v>
      </c>
      <c r="U265">
        <f>'[1]Master Sheet'!U265</f>
        <v>0.73799999999999999</v>
      </c>
      <c r="V265">
        <f>'[1]Master Sheet'!V265</f>
        <v>0.67300000000000004</v>
      </c>
      <c r="W265">
        <f>'[1]Master Sheet'!W265</f>
        <v>0.84099999999999997</v>
      </c>
      <c r="X265">
        <f>'[1]Master Sheet'!X265</f>
        <v>0.10100000000000001</v>
      </c>
      <c r="Y265">
        <f>'[1]Master Sheet'!Y265</f>
        <v>0.14599999999999999</v>
      </c>
      <c r="Z265">
        <f>'[1]Master Sheet'!Z265</f>
        <v>0.14000000000000001</v>
      </c>
      <c r="AA265">
        <f>'[1]Master Sheet'!AA265</f>
        <v>7</v>
      </c>
      <c r="AB265">
        <f>'[1]Master Sheet'!AB265</f>
        <v>14.6</v>
      </c>
      <c r="AC265">
        <f>'[1]Master Sheet'!AC265</f>
        <v>12.9</v>
      </c>
      <c r="AD265">
        <f>'[1]Master Sheet'!AD265</f>
        <v>12.6</v>
      </c>
      <c r="AE265">
        <f>'[1]Master Sheet'!AE265</f>
        <v>19.5</v>
      </c>
      <c r="AF265">
        <f>'[1]Master Sheet'!AF265</f>
        <v>12.5</v>
      </c>
      <c r="AG265">
        <f>'[1]Master Sheet'!AG265</f>
        <v>27.7</v>
      </c>
      <c r="AH265">
        <f>'[1]Master Sheet'!AH265</f>
        <v>22.1</v>
      </c>
      <c r="AI265">
        <f>'[1]Master Sheet'!AI265</f>
        <v>22.1</v>
      </c>
      <c r="AJ265">
        <f>'[1]Master Sheet'!AJ265</f>
        <v>35</v>
      </c>
      <c r="AK265">
        <f>'[1]Master Sheet'!AK265</f>
        <v>2.94</v>
      </c>
      <c r="AL265">
        <f>'[1]Master Sheet'!AL265</f>
        <v>3.06</v>
      </c>
      <c r="AM265">
        <f>'[1]Master Sheet'!AM265</f>
        <v>2.9</v>
      </c>
      <c r="AN265">
        <f>'[1]Master Sheet'!AN265</f>
        <v>5.8</v>
      </c>
      <c r="AO265">
        <f>'[1]Master Sheet'!AO265</f>
        <v>0.08</v>
      </c>
      <c r="AP265">
        <f>'[1]Master Sheet'!AP265</f>
        <v>15.9</v>
      </c>
      <c r="AQ265">
        <f>'[1]Master Sheet'!AQ265</f>
        <v>17</v>
      </c>
      <c r="AR265">
        <f>'[1]Master Sheet'!AR265</f>
        <v>1.4751582278481008</v>
      </c>
      <c r="AS265">
        <f>'[1]Master Sheet'!AS265</f>
        <v>63.5</v>
      </c>
      <c r="AT265">
        <f>'[1]Master Sheet'!AT265</f>
        <v>90.8</v>
      </c>
      <c r="AU265">
        <f>'[1]Master Sheet'!AU265</f>
        <v>0.1971</v>
      </c>
      <c r="AV265">
        <f>'[1]Master Sheet'!AV265</f>
        <v>4.1700000000000001E-2</v>
      </c>
      <c r="AW265">
        <f>'[1]Master Sheet'!AW265</f>
        <v>13.69</v>
      </c>
      <c r="AX265">
        <f>'[1]Master Sheet'!AX265</f>
        <v>12.64</v>
      </c>
      <c r="AY265">
        <f>'[1]Master Sheet'!AY265</f>
        <v>13.62</v>
      </c>
      <c r="AZ265">
        <f>'[1]Master Sheet'!AZ265</f>
        <v>0.98</v>
      </c>
      <c r="BA265">
        <f>'[1]Master Sheet'!BA265</f>
        <v>1.4590000000000001</v>
      </c>
      <c r="BB265">
        <f>'[1]Master Sheet'!BB265</f>
        <v>2.0819999999999999</v>
      </c>
      <c r="BC265">
        <f>'[1]Master Sheet'!BC265</f>
        <v>8.66</v>
      </c>
      <c r="BD265">
        <f>'[1]Master Sheet'!BD265</f>
        <v>3.6851582278481008</v>
      </c>
      <c r="BE265">
        <f>'[1]Master Sheet'!BE265</f>
        <v>22.14</v>
      </c>
      <c r="BF265">
        <f>'[1]Master Sheet'!BF265</f>
        <v>1.4</v>
      </c>
      <c r="BG265">
        <f>'[1]Master Sheet'!BG265</f>
        <v>3.8</v>
      </c>
      <c r="BH265" s="1">
        <v>44823</v>
      </c>
    </row>
    <row r="266" spans="1:60" x14ac:dyDescent="0.25">
      <c r="A266" s="1">
        <v>44824</v>
      </c>
      <c r="B266" t="s">
        <v>65</v>
      </c>
      <c r="D266">
        <f>'[1]Master Sheet'!D266</f>
        <v>6.69</v>
      </c>
      <c r="E266">
        <f>'[1]Master Sheet'!E266</f>
        <v>5.8</v>
      </c>
      <c r="F266">
        <f>'[1]Master Sheet'!F266</f>
        <v>5.41</v>
      </c>
      <c r="G266">
        <f>'[1]Master Sheet'!G266</f>
        <v>5.68</v>
      </c>
      <c r="H266">
        <f>'[1]Master Sheet'!H266</f>
        <v>5.61</v>
      </c>
      <c r="I266">
        <f>'[1]Master Sheet'!I266</f>
        <v>6.97</v>
      </c>
      <c r="J266">
        <f>'[1]Master Sheet'!J266</f>
        <v>7.52</v>
      </c>
      <c r="K266">
        <f>'[1]Master Sheet'!K266</f>
        <v>1.52</v>
      </c>
      <c r="L266">
        <f>'[1]Master Sheet'!L266</f>
        <v>1.66</v>
      </c>
      <c r="M266">
        <f>'[1]Master Sheet'!M266</f>
        <v>2.08</v>
      </c>
      <c r="N266">
        <f>'[1]Master Sheet'!N266</f>
        <v>2.14</v>
      </c>
      <c r="O266">
        <f>'[1]Master Sheet'!O266</f>
        <v>29</v>
      </c>
      <c r="P266">
        <f>'[1]Master Sheet'!P266</f>
        <v>24</v>
      </c>
      <c r="Q266">
        <f>'[1]Master Sheet'!Q266</f>
        <v>12</v>
      </c>
      <c r="R266">
        <f>'[1]Master Sheet'!R266</f>
        <v>1</v>
      </c>
      <c r="S266">
        <f>'[1]Master Sheet'!S266</f>
        <v>0</v>
      </c>
      <c r="T266">
        <f>'[1]Master Sheet'!T266</f>
        <v>0</v>
      </c>
      <c r="U266">
        <f>'[1]Master Sheet'!U266</f>
        <v>0.65300000000000002</v>
      </c>
      <c r="V266">
        <f>'[1]Master Sheet'!V266</f>
        <v>0.59699999999999998</v>
      </c>
      <c r="W266">
        <f>'[1]Master Sheet'!W266</f>
        <v>0.98099999999999998</v>
      </c>
      <c r="X266">
        <f>'[1]Master Sheet'!X266</f>
        <v>0.114</v>
      </c>
      <c r="Y266">
        <f>'[1]Master Sheet'!Y266</f>
        <v>0.13600000000000001</v>
      </c>
      <c r="Z266">
        <f>'[1]Master Sheet'!Z266</f>
        <v>0.113</v>
      </c>
      <c r="AA266">
        <f>'[1]Master Sheet'!AA266</f>
        <v>7</v>
      </c>
      <c r="AB266">
        <f>'[1]Master Sheet'!AB266</f>
        <v>13.5</v>
      </c>
      <c r="AC266">
        <f>'[1]Master Sheet'!AC266</f>
        <v>13</v>
      </c>
      <c r="AD266">
        <f>'[1]Master Sheet'!AD266</f>
        <v>12.6</v>
      </c>
      <c r="AE266">
        <f>'[1]Master Sheet'!AE266</f>
        <v>20.9</v>
      </c>
      <c r="AF266">
        <f>'[1]Master Sheet'!AF266</f>
        <v>12.2</v>
      </c>
      <c r="AG266">
        <f>'[1]Master Sheet'!AG266</f>
        <v>24.6</v>
      </c>
      <c r="AH266">
        <f>'[1]Master Sheet'!AH266</f>
        <v>21.9</v>
      </c>
      <c r="AI266">
        <f>'[1]Master Sheet'!AI266</f>
        <v>21.7</v>
      </c>
      <c r="AJ266">
        <f>'[1]Master Sheet'!AJ266</f>
        <v>37.4</v>
      </c>
      <c r="AK266">
        <f>'[1]Master Sheet'!AK266</f>
        <v>2.98</v>
      </c>
      <c r="AL266">
        <f>'[1]Master Sheet'!AL266</f>
        <v>3.04</v>
      </c>
      <c r="AM266">
        <f>'[1]Master Sheet'!AM266</f>
        <v>2.9</v>
      </c>
      <c r="AN266">
        <f>'[1]Master Sheet'!AN266</f>
        <v>5.8</v>
      </c>
      <c r="AO266">
        <f>'[1]Master Sheet'!AO266</f>
        <v>0.11600000000000001</v>
      </c>
      <c r="AP266">
        <f>'[1]Master Sheet'!AP266</f>
        <v>15.4</v>
      </c>
      <c r="AQ266">
        <f>'[1]Master Sheet'!AQ266</f>
        <v>16.899999999999999</v>
      </c>
      <c r="AR266">
        <f>'[1]Master Sheet'!AR266</f>
        <v>1.2996648564778894</v>
      </c>
      <c r="AS266">
        <f>'[1]Master Sheet'!AS266</f>
        <v>63.9</v>
      </c>
      <c r="AT266">
        <f>'[1]Master Sheet'!AT266</f>
        <v>91.2</v>
      </c>
      <c r="AU266">
        <f>'[1]Master Sheet'!AU266</f>
        <v>0.19670000000000001</v>
      </c>
      <c r="AV266">
        <f>'[1]Master Sheet'!AV266</f>
        <v>3.9600000000000003E-2</v>
      </c>
      <c r="AW266">
        <f>'[1]Master Sheet'!AW266</f>
        <v>13.93</v>
      </c>
      <c r="AX266">
        <f>'[1]Master Sheet'!AX266</f>
        <v>12.89</v>
      </c>
      <c r="AY266">
        <f>'[1]Master Sheet'!AY266</f>
        <v>13.87</v>
      </c>
      <c r="AZ266">
        <f>'[1]Master Sheet'!AZ266</f>
        <v>0.98</v>
      </c>
      <c r="BA266">
        <f>'[1]Master Sheet'!BA266</f>
        <v>1.4059999999999999</v>
      </c>
      <c r="BB266">
        <f>'[1]Master Sheet'!BB266</f>
        <v>2.0819999999999999</v>
      </c>
      <c r="BC266">
        <f>'[1]Master Sheet'!BC266</f>
        <v>8.1150000000000002</v>
      </c>
      <c r="BD266">
        <f>'[1]Master Sheet'!BD266</f>
        <v>3.3396648564778895</v>
      </c>
      <c r="BE266">
        <f>'[1]Master Sheet'!BE266</f>
        <v>21.72</v>
      </c>
      <c r="BF266">
        <f>'[1]Master Sheet'!BF266</f>
        <v>1.4</v>
      </c>
      <c r="BG266">
        <f>'[1]Master Sheet'!BG266</f>
        <v>4</v>
      </c>
      <c r="BH266" s="1">
        <v>44824</v>
      </c>
    </row>
    <row r="267" spans="1:60" x14ac:dyDescent="0.25">
      <c r="A267" s="1">
        <v>44825</v>
      </c>
      <c r="B267" t="s">
        <v>65</v>
      </c>
      <c r="D267">
        <f>'[1]Master Sheet'!D267</f>
        <v>6.72</v>
      </c>
      <c r="E267">
        <f>'[1]Master Sheet'!E267</f>
        <v>5.78</v>
      </c>
      <c r="F267">
        <f>'[1]Master Sheet'!F267</f>
        <v>4.63</v>
      </c>
      <c r="G267">
        <f>'[1]Master Sheet'!G267</f>
        <v>5.7</v>
      </c>
      <c r="H267">
        <f>'[1]Master Sheet'!H267</f>
        <v>5.98</v>
      </c>
      <c r="I267">
        <f>'[1]Master Sheet'!I267</f>
        <v>8.1999999999999993</v>
      </c>
      <c r="J267">
        <f>'[1]Master Sheet'!J267</f>
        <v>7.19</v>
      </c>
      <c r="K267">
        <f>'[1]Master Sheet'!K267</f>
        <v>1.95</v>
      </c>
      <c r="L267">
        <f>'[1]Master Sheet'!L267</f>
        <v>2.0499999999999998</v>
      </c>
      <c r="M267">
        <f>'[1]Master Sheet'!M267</f>
        <v>2.5</v>
      </c>
      <c r="N267">
        <f>'[1]Master Sheet'!N267</f>
        <v>2.14</v>
      </c>
      <c r="O267">
        <f>'[1]Master Sheet'!O267</f>
        <v>22</v>
      </c>
      <c r="P267">
        <f>'[1]Master Sheet'!P267</f>
        <v>14</v>
      </c>
      <c r="Q267">
        <f>'[1]Master Sheet'!Q267</f>
        <v>18</v>
      </c>
      <c r="R267">
        <f>'[1]Master Sheet'!R267</f>
        <v>3</v>
      </c>
      <c r="S267">
        <f>'[1]Master Sheet'!S267</f>
        <v>0</v>
      </c>
      <c r="T267">
        <f>'[1]Master Sheet'!T267</f>
        <v>0</v>
      </c>
      <c r="U267">
        <f>'[1]Master Sheet'!U267</f>
        <v>0.52100000000000002</v>
      </c>
      <c r="V267">
        <f>'[1]Master Sheet'!V267</f>
        <v>0.56899999999999995</v>
      </c>
      <c r="W267">
        <f>'[1]Master Sheet'!W267</f>
        <v>1.02</v>
      </c>
      <c r="X267">
        <f>'[1]Master Sheet'!X267</f>
        <v>0.19500000000000001</v>
      </c>
      <c r="Y267">
        <f>'[1]Master Sheet'!Y267</f>
        <v>0.248</v>
      </c>
      <c r="Z267">
        <f>'[1]Master Sheet'!Z267</f>
        <v>0.151</v>
      </c>
      <c r="AA267">
        <f>'[1]Master Sheet'!AA267</f>
        <v>6.9</v>
      </c>
      <c r="AB267">
        <f>'[1]Master Sheet'!AB267</f>
        <v>12.7</v>
      </c>
      <c r="AC267">
        <f>'[1]Master Sheet'!AC267</f>
        <v>13.1</v>
      </c>
      <c r="AD267">
        <f>'[1]Master Sheet'!AD267</f>
        <v>13.1</v>
      </c>
      <c r="AE267">
        <f>'[1]Master Sheet'!AE267</f>
        <v>22.8</v>
      </c>
      <c r="AF267">
        <f>'[1]Master Sheet'!AF267</f>
        <v>12.1</v>
      </c>
      <c r="AG267">
        <f>'[1]Master Sheet'!AG267</f>
        <v>23.2</v>
      </c>
      <c r="AH267">
        <f>'[1]Master Sheet'!AH267</f>
        <v>22.2</v>
      </c>
      <c r="AI267">
        <f>'[1]Master Sheet'!AI267</f>
        <v>22.8</v>
      </c>
      <c r="AJ267">
        <f>'[1]Master Sheet'!AJ267</f>
        <v>40.799999999999997</v>
      </c>
      <c r="AK267">
        <f>'[1]Master Sheet'!AK267</f>
        <v>3.0300000000000002</v>
      </c>
      <c r="AL267">
        <f>'[1]Master Sheet'!AL267</f>
        <v>3.1500000000000004</v>
      </c>
      <c r="AM267">
        <f>'[1]Master Sheet'!AM267</f>
        <v>3.1</v>
      </c>
      <c r="AN267">
        <f>'[1]Master Sheet'!AN267</f>
        <v>5.9</v>
      </c>
      <c r="AO267">
        <f>'[1]Master Sheet'!AO267</f>
        <v>0.26500000000000001</v>
      </c>
      <c r="AP267">
        <f>'[1]Master Sheet'!AP267</f>
        <v>15.5</v>
      </c>
      <c r="AQ267">
        <f>'[1]Master Sheet'!AQ267</f>
        <v>16.8</v>
      </c>
      <c r="AR267">
        <f>'[1]Master Sheet'!AR267</f>
        <v>0.87664448051948085</v>
      </c>
      <c r="AS267">
        <f>'[1]Master Sheet'!AS267</f>
        <v>72.2</v>
      </c>
      <c r="AT267">
        <f>'[1]Master Sheet'!AT267</f>
        <v>92.7</v>
      </c>
      <c r="AU267">
        <f>'[1]Master Sheet'!AU267</f>
        <v>0.14130000000000001</v>
      </c>
      <c r="AV267">
        <f>'[1]Master Sheet'!AV267</f>
        <v>3.3000000000000002E-2</v>
      </c>
      <c r="AW267">
        <f>'[1]Master Sheet'!AW267</f>
        <v>13.5</v>
      </c>
      <c r="AX267">
        <f>'[1]Master Sheet'!AX267</f>
        <v>12.32</v>
      </c>
      <c r="AY267">
        <f>'[1]Master Sheet'!AY267</f>
        <v>13.3</v>
      </c>
      <c r="AZ267">
        <f>'[1]Master Sheet'!AZ267</f>
        <v>0.98</v>
      </c>
      <c r="BA267">
        <f>'[1]Master Sheet'!BA267</f>
        <v>1.4490000000000001</v>
      </c>
      <c r="BB267">
        <f>'[1]Master Sheet'!BB267</f>
        <v>2.0819999999999999</v>
      </c>
      <c r="BC267">
        <f>'[1]Master Sheet'!BC267</f>
        <v>7.58</v>
      </c>
      <c r="BD267">
        <f>'[1]Master Sheet'!BD267</f>
        <v>3.0066444805194807</v>
      </c>
      <c r="BE267">
        <f>'[1]Master Sheet'!BE267</f>
        <v>21.14</v>
      </c>
      <c r="BF267">
        <f>'[1]Master Sheet'!BF267</f>
        <v>1</v>
      </c>
      <c r="BG267">
        <f>'[1]Master Sheet'!BG267</f>
        <v>3</v>
      </c>
      <c r="BH267" s="1">
        <v>44825</v>
      </c>
    </row>
    <row r="268" spans="1:60" x14ac:dyDescent="0.25">
      <c r="A268" s="1">
        <v>44826</v>
      </c>
      <c r="B268" t="s">
        <v>65</v>
      </c>
      <c r="D268">
        <f>'[1]Master Sheet'!D268</f>
        <v>6.84</v>
      </c>
      <c r="E268">
        <f>'[1]Master Sheet'!E268</f>
        <v>5.69</v>
      </c>
      <c r="F268">
        <f>'[1]Master Sheet'!F268</f>
        <v>5.61</v>
      </c>
      <c r="G268">
        <f>'[1]Master Sheet'!G268</f>
        <v>5.52</v>
      </c>
      <c r="H268">
        <f>'[1]Master Sheet'!H268</f>
        <v>5.74</v>
      </c>
      <c r="I268">
        <f>'[1]Master Sheet'!I268</f>
        <v>7.76</v>
      </c>
      <c r="J268">
        <f>'[1]Master Sheet'!J268</f>
        <v>6.84</v>
      </c>
      <c r="K268">
        <f>'[1]Master Sheet'!K268</f>
        <v>1.87</v>
      </c>
      <c r="L268">
        <f>'[1]Master Sheet'!L268</f>
        <v>1.94</v>
      </c>
      <c r="M268">
        <f>'[1]Master Sheet'!M268</f>
        <v>2.2999999999999998</v>
      </c>
      <c r="N268">
        <f>'[1]Master Sheet'!N268</f>
        <v>2.04</v>
      </c>
      <c r="O268">
        <f>'[1]Master Sheet'!O268</f>
        <v>26</v>
      </c>
      <c r="P268">
        <f>'[1]Master Sheet'!P268</f>
        <v>17</v>
      </c>
      <c r="Q268">
        <f>'[1]Master Sheet'!Q268</f>
        <v>14</v>
      </c>
      <c r="R268">
        <f>'[1]Master Sheet'!R268</f>
        <v>1</v>
      </c>
      <c r="S268">
        <f>'[1]Master Sheet'!S268</f>
        <v>0</v>
      </c>
      <c r="T268">
        <f>'[1]Master Sheet'!T268</f>
        <v>0</v>
      </c>
      <c r="U268">
        <f>'[1]Master Sheet'!U268</f>
        <v>0.53500000000000003</v>
      </c>
      <c r="V268">
        <f>'[1]Master Sheet'!V268</f>
        <v>0.56799999999999995</v>
      </c>
      <c r="W268">
        <f>'[1]Master Sheet'!W268</f>
        <v>1.04</v>
      </c>
      <c r="X268">
        <f>'[1]Master Sheet'!X268</f>
        <v>0.16400000000000001</v>
      </c>
      <c r="Y268">
        <f>'[1]Master Sheet'!Y268</f>
        <v>0.30299999999999999</v>
      </c>
      <c r="Z268">
        <f>'[1]Master Sheet'!Z268</f>
        <v>0.252</v>
      </c>
      <c r="AA268">
        <f>'[1]Master Sheet'!AA268</f>
        <v>6.8</v>
      </c>
      <c r="AB268">
        <f>'[1]Master Sheet'!AB268</f>
        <v>12.8</v>
      </c>
      <c r="AC268">
        <f>'[1]Master Sheet'!AC268</f>
        <v>12.7</v>
      </c>
      <c r="AD268">
        <f>'[1]Master Sheet'!AD268</f>
        <v>12</v>
      </c>
      <c r="AE268">
        <f>'[1]Master Sheet'!AE268</f>
        <v>20</v>
      </c>
      <c r="AF268">
        <f>'[1]Master Sheet'!AF268</f>
        <v>12.2</v>
      </c>
      <c r="AG268">
        <f>'[1]Master Sheet'!AG268</f>
        <v>23.9</v>
      </c>
      <c r="AH268">
        <f>'[1]Master Sheet'!AH268</f>
        <v>21.7</v>
      </c>
      <c r="AI268">
        <f>'[1]Master Sheet'!AI268</f>
        <v>21.1</v>
      </c>
      <c r="AJ268">
        <f>'[1]Master Sheet'!AJ268</f>
        <v>35.6</v>
      </c>
      <c r="AK268">
        <f>'[1]Master Sheet'!AK268</f>
        <v>3.01</v>
      </c>
      <c r="AL268">
        <f>'[1]Master Sheet'!AL268</f>
        <v>3.1799999999999997</v>
      </c>
      <c r="AM268">
        <f>'[1]Master Sheet'!AM268</f>
        <v>3</v>
      </c>
      <c r="AN268">
        <f>'[1]Master Sheet'!AN268</f>
        <v>5.9</v>
      </c>
      <c r="AO268">
        <f>'[1]Master Sheet'!AO268</f>
        <v>0.159</v>
      </c>
      <c r="AP268">
        <f>'[1]Master Sheet'!AP268</f>
        <v>16.3</v>
      </c>
      <c r="AQ268">
        <f>'[1]Master Sheet'!AQ268</f>
        <v>16.8</v>
      </c>
      <c r="AR268">
        <f>'[1]Master Sheet'!AR268</f>
        <v>0.98271150729335499</v>
      </c>
      <c r="AS268">
        <f>'[1]Master Sheet'!AS268</f>
        <v>71.099999999999994</v>
      </c>
      <c r="AT268">
        <f>'[1]Master Sheet'!AT268</f>
        <v>92.1</v>
      </c>
      <c r="AU268">
        <f>'[1]Master Sheet'!AU268</f>
        <v>0.1479</v>
      </c>
      <c r="AV268">
        <f>'[1]Master Sheet'!AV268</f>
        <v>3.5400000000000001E-2</v>
      </c>
      <c r="AW268">
        <f>'[1]Master Sheet'!AW268</f>
        <v>13.28</v>
      </c>
      <c r="AX268">
        <f>'[1]Master Sheet'!AX268</f>
        <v>12.34</v>
      </c>
      <c r="AY268">
        <f>'[1]Master Sheet'!AY268</f>
        <v>13.31</v>
      </c>
      <c r="AZ268">
        <f>'[1]Master Sheet'!AZ268</f>
        <v>0.97</v>
      </c>
      <c r="BA268">
        <f>'[1]Master Sheet'!BA268</f>
        <v>1.4490000000000001</v>
      </c>
      <c r="BB268">
        <f>'[1]Master Sheet'!BB268</f>
        <v>2.0819999999999999</v>
      </c>
      <c r="BC268">
        <f>'[1]Master Sheet'!BC268</f>
        <v>7.9320000000000004</v>
      </c>
      <c r="BD268">
        <f>'[1]Master Sheet'!BD268</f>
        <v>3.0827115072933551</v>
      </c>
      <c r="BE268">
        <f>'[1]Master Sheet'!BE268</f>
        <v>20.81</v>
      </c>
      <c r="BF268">
        <f>'[1]Master Sheet'!BF268</f>
        <v>1</v>
      </c>
      <c r="BG268">
        <f>'[1]Master Sheet'!BG268</f>
        <v>2.9</v>
      </c>
      <c r="BH268" s="1">
        <v>44826</v>
      </c>
    </row>
    <row r="269" spans="1:60" x14ac:dyDescent="0.25">
      <c r="A269" s="1">
        <v>44827</v>
      </c>
      <c r="B269" t="s">
        <v>65</v>
      </c>
      <c r="D269">
        <f>'[1]Master Sheet'!D269</f>
        <v>6.74</v>
      </c>
      <c r="E269">
        <f>'[1]Master Sheet'!E269</f>
        <v>5.6</v>
      </c>
      <c r="F269">
        <f>'[1]Master Sheet'!F269</f>
        <v>5.37</v>
      </c>
      <c r="G269">
        <f>'[1]Master Sheet'!G269</f>
        <v>5.62</v>
      </c>
      <c r="H269">
        <f>'[1]Master Sheet'!H269</f>
        <v>5.57</v>
      </c>
      <c r="I269">
        <f>'[1]Master Sheet'!I269</f>
        <v>6.78</v>
      </c>
      <c r="J269">
        <f>'[1]Master Sheet'!J269</f>
        <v>7.22</v>
      </c>
      <c r="K269">
        <f>'[1]Master Sheet'!K269</f>
        <v>1.86</v>
      </c>
      <c r="L269">
        <f>'[1]Master Sheet'!L269</f>
        <v>1.94</v>
      </c>
      <c r="M269">
        <f>'[1]Master Sheet'!M269</f>
        <v>2.2400000000000002</v>
      </c>
      <c r="N269">
        <f>'[1]Master Sheet'!N269</f>
        <v>2.12</v>
      </c>
      <c r="O269">
        <f>'[1]Master Sheet'!O269</f>
        <v>27</v>
      </c>
      <c r="P269">
        <f>'[1]Master Sheet'!P269</f>
        <v>20</v>
      </c>
      <c r="Q269">
        <f>'[1]Master Sheet'!Q269</f>
        <v>7</v>
      </c>
      <c r="R269">
        <f>'[1]Master Sheet'!R269</f>
        <v>0</v>
      </c>
      <c r="S269">
        <f>'[1]Master Sheet'!S269</f>
        <v>0</v>
      </c>
      <c r="T269">
        <f>'[1]Master Sheet'!T269</f>
        <v>0</v>
      </c>
      <c r="U269">
        <f>'[1]Master Sheet'!U269</f>
        <v>0.51</v>
      </c>
      <c r="V269">
        <f>'[1]Master Sheet'!V269</f>
        <v>0.437</v>
      </c>
      <c r="W269">
        <f>'[1]Master Sheet'!W269</f>
        <v>0.68100000000000005</v>
      </c>
      <c r="X269">
        <f>'[1]Master Sheet'!X269</f>
        <v>0.10299999999999999</v>
      </c>
      <c r="Y269">
        <f>'[1]Master Sheet'!Y269</f>
        <v>0.14699999999999999</v>
      </c>
      <c r="Z269">
        <f>'[1]Master Sheet'!Z269</f>
        <v>0.126</v>
      </c>
      <c r="AA269">
        <f>'[1]Master Sheet'!AA269</f>
        <v>7.1</v>
      </c>
      <c r="AB269">
        <f>'[1]Master Sheet'!AB269</f>
        <v>12.8</v>
      </c>
      <c r="AC269">
        <f>'[1]Master Sheet'!AC269</f>
        <v>12.7</v>
      </c>
      <c r="AD269">
        <f>'[1]Master Sheet'!AD269</f>
        <v>11.6</v>
      </c>
      <c r="AE269">
        <f>'[1]Master Sheet'!AE269</f>
        <v>18.8</v>
      </c>
      <c r="AF269">
        <f>'[1]Master Sheet'!AF269</f>
        <v>12.6</v>
      </c>
      <c r="AG269">
        <f>'[1]Master Sheet'!AG269</f>
        <v>23.5</v>
      </c>
      <c r="AH269">
        <f>'[1]Master Sheet'!AH269</f>
        <v>21.9</v>
      </c>
      <c r="AI269">
        <f>'[1]Master Sheet'!AI269</f>
        <v>20.5</v>
      </c>
      <c r="AJ269">
        <f>'[1]Master Sheet'!AJ269</f>
        <v>33.700000000000003</v>
      </c>
      <c r="AK269">
        <f>'[1]Master Sheet'!AK269</f>
        <v>2.98</v>
      </c>
      <c r="AL269">
        <f>'[1]Master Sheet'!AL269</f>
        <v>3.12</v>
      </c>
      <c r="AM269">
        <f>'[1]Master Sheet'!AM269</f>
        <v>2.9</v>
      </c>
      <c r="AN269">
        <f>'[1]Master Sheet'!AN269</f>
        <v>5.9</v>
      </c>
      <c r="AO269">
        <f>'[1]Master Sheet'!AO269</f>
        <v>8.5000000000000006E-2</v>
      </c>
      <c r="AP269">
        <f>'[1]Master Sheet'!AP269</f>
        <v>16.2</v>
      </c>
      <c r="AQ269">
        <f>'[1]Master Sheet'!AQ269</f>
        <v>16.8</v>
      </c>
      <c r="AR269">
        <f>'[1]Master Sheet'!AR269</f>
        <v>1.2364794635373011</v>
      </c>
      <c r="AS269">
        <f>'[1]Master Sheet'!AS269</f>
        <v>69.8</v>
      </c>
      <c r="AT269">
        <f>'[1]Master Sheet'!AT269</f>
        <v>91.8</v>
      </c>
      <c r="AU269">
        <f>'[1]Master Sheet'!AU269</f>
        <v>0.14810000000000001</v>
      </c>
      <c r="AV269">
        <f>'[1]Master Sheet'!AV269</f>
        <v>3.5700000000000003E-2</v>
      </c>
      <c r="AW269">
        <f>'[1]Master Sheet'!AW269</f>
        <v>13.01</v>
      </c>
      <c r="AX269">
        <f>'[1]Master Sheet'!AX269</f>
        <v>11.93</v>
      </c>
      <c r="AY269">
        <f>'[1]Master Sheet'!AY269</f>
        <v>12.88</v>
      </c>
      <c r="AZ269">
        <f>'[1]Master Sheet'!AZ269</f>
        <v>0.95</v>
      </c>
      <c r="BA269">
        <f>'[1]Master Sheet'!BA269</f>
        <v>1.48</v>
      </c>
      <c r="BB269">
        <f>'[1]Master Sheet'!BB269</f>
        <v>2.0819999999999999</v>
      </c>
      <c r="BC269">
        <f>'[1]Master Sheet'!BC269</f>
        <v>8.3219999999999992</v>
      </c>
      <c r="BD269">
        <f>'[1]Master Sheet'!BD269</f>
        <v>3.3564794635373012</v>
      </c>
      <c r="BE269">
        <f>'[1]Master Sheet'!BE269</f>
        <v>20.83</v>
      </c>
      <c r="BF269">
        <f>'[1]Master Sheet'!BF269</f>
        <v>0.8</v>
      </c>
      <c r="BG269">
        <f>'[1]Master Sheet'!BG269</f>
        <v>2.7</v>
      </c>
      <c r="BH269" s="1">
        <v>44827</v>
      </c>
    </row>
    <row r="270" spans="1:60" x14ac:dyDescent="0.25">
      <c r="A270" s="1">
        <v>44828</v>
      </c>
      <c r="B270" t="s">
        <v>65</v>
      </c>
      <c r="D270">
        <f>'[1]Master Sheet'!D270</f>
        <v>6.77</v>
      </c>
      <c r="E270">
        <f>'[1]Master Sheet'!E270</f>
        <v>5.57</v>
      </c>
      <c r="F270">
        <f>'[1]Master Sheet'!F270</f>
        <v>5.3</v>
      </c>
      <c r="G270">
        <f>'[1]Master Sheet'!G270</f>
        <v>5.56</v>
      </c>
      <c r="H270">
        <f>'[1]Master Sheet'!H270</f>
        <v>5.61</v>
      </c>
      <c r="I270">
        <f>'[1]Master Sheet'!I270</f>
        <v>7.47</v>
      </c>
      <c r="J270">
        <f>'[1]Master Sheet'!J270</f>
        <v>6.81</v>
      </c>
      <c r="K270">
        <f>'[1]Master Sheet'!K270</f>
        <v>1.84</v>
      </c>
      <c r="L270">
        <f>'[1]Master Sheet'!L270</f>
        <v>1.92</v>
      </c>
      <c r="M270">
        <f>'[1]Master Sheet'!M270</f>
        <v>2.16</v>
      </c>
      <c r="N270">
        <f>'[1]Master Sheet'!N270</f>
        <v>2.1</v>
      </c>
      <c r="O270">
        <f>'[1]Master Sheet'!O270</f>
        <v>29</v>
      </c>
      <c r="P270">
        <f>'[1]Master Sheet'!P270</f>
        <v>23</v>
      </c>
      <c r="Q270">
        <f>'[1]Master Sheet'!Q270</f>
        <v>9</v>
      </c>
      <c r="R270">
        <f>'[1]Master Sheet'!R270</f>
        <v>1</v>
      </c>
      <c r="S270">
        <f>'[1]Master Sheet'!S270</f>
        <v>0</v>
      </c>
      <c r="T270">
        <f>'[1]Master Sheet'!T270</f>
        <v>0</v>
      </c>
      <c r="U270">
        <f>'[1]Master Sheet'!U270</f>
        <v>0.59599999999999997</v>
      </c>
      <c r="V270">
        <f>'[1]Master Sheet'!V270</f>
        <v>0.56699999999999995</v>
      </c>
      <c r="W270">
        <f>'[1]Master Sheet'!W270</f>
        <v>0.59599999999999997</v>
      </c>
      <c r="X270">
        <f>'[1]Master Sheet'!X270</f>
        <v>0.11600000000000001</v>
      </c>
      <c r="Y270">
        <f>'[1]Master Sheet'!Y270</f>
        <v>0.157</v>
      </c>
      <c r="Z270">
        <f>'[1]Master Sheet'!Z270</f>
        <v>0.129</v>
      </c>
      <c r="AA270">
        <f>'[1]Master Sheet'!AA270</f>
        <v>7.1</v>
      </c>
      <c r="AB270">
        <f>'[1]Master Sheet'!AB270</f>
        <v>12.5</v>
      </c>
      <c r="AC270">
        <f>'[1]Master Sheet'!AC270</f>
        <v>13.3</v>
      </c>
      <c r="AD270">
        <f>'[1]Master Sheet'!AD270</f>
        <v>11.6</v>
      </c>
      <c r="AE270">
        <f>'[1]Master Sheet'!AE270</f>
        <v>18</v>
      </c>
      <c r="AF270">
        <f>'[1]Master Sheet'!AF270</f>
        <v>12.9</v>
      </c>
      <c r="AG270">
        <f>'[1]Master Sheet'!AG270</f>
        <v>23.7</v>
      </c>
      <c r="AH270">
        <f>'[1]Master Sheet'!AH270</f>
        <v>16.100000000000001</v>
      </c>
      <c r="AI270">
        <f>'[1]Master Sheet'!AI270</f>
        <v>20.9</v>
      </c>
      <c r="AJ270">
        <f>'[1]Master Sheet'!AJ270</f>
        <v>32.4</v>
      </c>
      <c r="AK270">
        <f>'[1]Master Sheet'!AK270</f>
        <v>3.01</v>
      </c>
      <c r="AL270">
        <f>'[1]Master Sheet'!AL270</f>
        <v>3.19</v>
      </c>
      <c r="AM270">
        <f>'[1]Master Sheet'!AM270</f>
        <v>2.9</v>
      </c>
      <c r="AN270">
        <f>'[1]Master Sheet'!AN270</f>
        <v>5.9</v>
      </c>
      <c r="AO270">
        <f>'[1]Master Sheet'!AO270</f>
        <v>7.0000000000000007E-2</v>
      </c>
      <c r="AP270">
        <f>'[1]Master Sheet'!AP270</f>
        <v>17</v>
      </c>
      <c r="AQ270">
        <f>'[1]Master Sheet'!AQ270</f>
        <v>16.899999999999999</v>
      </c>
      <c r="AR270">
        <f>'[1]Master Sheet'!AR270</f>
        <v>1.2948013245033114</v>
      </c>
      <c r="AS270">
        <f>'[1]Master Sheet'!AS270</f>
        <v>69.5</v>
      </c>
      <c r="AT270">
        <f>'[1]Master Sheet'!AT270</f>
        <v>91.3</v>
      </c>
      <c r="AU270">
        <f>'[1]Master Sheet'!AU270</f>
        <v>0.1454</v>
      </c>
      <c r="AV270">
        <f>'[1]Master Sheet'!AV270</f>
        <v>3.5999999999999997E-2</v>
      </c>
      <c r="AW270">
        <f>'[1]Master Sheet'!AW270</f>
        <v>13.18</v>
      </c>
      <c r="AX270">
        <f>'[1]Master Sheet'!AX270</f>
        <v>12.08</v>
      </c>
      <c r="AY270">
        <f>'[1]Master Sheet'!AY270</f>
        <v>13.06</v>
      </c>
      <c r="AZ270">
        <f>'[1]Master Sheet'!AZ270</f>
        <v>0.98</v>
      </c>
      <c r="BA270">
        <f>'[1]Master Sheet'!BA270</f>
        <v>1.536</v>
      </c>
      <c r="BB270">
        <f>'[1]Master Sheet'!BB270</f>
        <v>2.0819999999999999</v>
      </c>
      <c r="BC270">
        <f>'[1]Master Sheet'!BC270</f>
        <v>7.7720000000000002</v>
      </c>
      <c r="BD270">
        <f>'[1]Master Sheet'!BD270</f>
        <v>3.3148013245033114</v>
      </c>
      <c r="BE270">
        <f>'[1]Master Sheet'!BE270</f>
        <v>20.079999999999998</v>
      </c>
      <c r="BF270">
        <f>'[1]Master Sheet'!BF270</f>
        <v>0.7</v>
      </c>
      <c r="BG270">
        <f>'[1]Master Sheet'!BG270</f>
        <v>2.9</v>
      </c>
      <c r="BH270" s="1">
        <v>44828</v>
      </c>
    </row>
    <row r="271" spans="1:60" x14ac:dyDescent="0.25">
      <c r="A271" s="1">
        <v>44829</v>
      </c>
      <c r="B271" t="s">
        <v>65</v>
      </c>
      <c r="D271">
        <f>'[1]Master Sheet'!D271</f>
        <v>0</v>
      </c>
      <c r="E271">
        <f>'[1]Master Sheet'!E271</f>
        <v>0</v>
      </c>
      <c r="F271">
        <f>'[1]Master Sheet'!F271</f>
        <v>0</v>
      </c>
      <c r="G271">
        <f>'[1]Master Sheet'!G271</f>
        <v>0</v>
      </c>
      <c r="H271">
        <f>'[1]Master Sheet'!H271</f>
        <v>0</v>
      </c>
      <c r="I271">
        <f>'[1]Master Sheet'!I271</f>
        <v>0</v>
      </c>
      <c r="J271">
        <f>'[1]Master Sheet'!J271</f>
        <v>0</v>
      </c>
      <c r="K271">
        <f>'[1]Master Sheet'!K271</f>
        <v>0</v>
      </c>
      <c r="L271">
        <f>'[1]Master Sheet'!L271</f>
        <v>0</v>
      </c>
      <c r="M271">
        <f>'[1]Master Sheet'!M271</f>
        <v>0</v>
      </c>
      <c r="N271">
        <f>'[1]Master Sheet'!N271</f>
        <v>0</v>
      </c>
      <c r="O271">
        <f>'[1]Master Sheet'!O271</f>
        <v>0</v>
      </c>
      <c r="P271">
        <f>'[1]Master Sheet'!P271</f>
        <v>0</v>
      </c>
      <c r="Q271">
        <f>'[1]Master Sheet'!Q271</f>
        <v>0</v>
      </c>
      <c r="R271">
        <f>'[1]Master Sheet'!R271</f>
        <v>0</v>
      </c>
      <c r="S271">
        <f>'[1]Master Sheet'!S271</f>
        <v>0</v>
      </c>
      <c r="T271">
        <f>'[1]Master Sheet'!T271</f>
        <v>0</v>
      </c>
      <c r="U271">
        <f>'[1]Master Sheet'!U271</f>
        <v>0</v>
      </c>
      <c r="V271">
        <f>'[1]Master Sheet'!V271</f>
        <v>0</v>
      </c>
      <c r="W271">
        <f>'[1]Master Sheet'!W271</f>
        <v>0</v>
      </c>
      <c r="X271">
        <f>'[1]Master Sheet'!X271</f>
        <v>0</v>
      </c>
      <c r="Y271">
        <f>'[1]Master Sheet'!Y271</f>
        <v>0</v>
      </c>
      <c r="Z271">
        <f>'[1]Master Sheet'!Z271</f>
        <v>0</v>
      </c>
      <c r="AA271">
        <f>'[1]Master Sheet'!AA271</f>
        <v>0</v>
      </c>
      <c r="AB271">
        <f>'[1]Master Sheet'!AB271</f>
        <v>0</v>
      </c>
      <c r="AC271">
        <f>'[1]Master Sheet'!AC271</f>
        <v>0</v>
      </c>
      <c r="AD271">
        <f>'[1]Master Sheet'!AD271</f>
        <v>0</v>
      </c>
      <c r="AE271">
        <f>'[1]Master Sheet'!AE271</f>
        <v>0</v>
      </c>
      <c r="AF271">
        <f>'[1]Master Sheet'!AF271</f>
        <v>0</v>
      </c>
      <c r="AG271">
        <f>'[1]Master Sheet'!AG271</f>
        <v>0</v>
      </c>
      <c r="AH271">
        <f>'[1]Master Sheet'!AH271</f>
        <v>0</v>
      </c>
      <c r="AI271">
        <f>'[1]Master Sheet'!AI271</f>
        <v>0</v>
      </c>
      <c r="AJ271">
        <f>'[1]Master Sheet'!AJ271</f>
        <v>0</v>
      </c>
      <c r="AK271" t="str">
        <f>'[1]Master Sheet'!AK271</f>
        <v/>
      </c>
      <c r="AL271" t="str">
        <f>'[1]Master Sheet'!AL271</f>
        <v/>
      </c>
      <c r="AM271">
        <f>'[1]Master Sheet'!AM271</f>
        <v>0</v>
      </c>
      <c r="AN271">
        <f>'[1]Master Sheet'!AN271</f>
        <v>0</v>
      </c>
      <c r="AO271">
        <f>'[1]Master Sheet'!AO271</f>
        <v>0</v>
      </c>
      <c r="AP271">
        <f>'[1]Master Sheet'!AP271</f>
        <v>0</v>
      </c>
      <c r="AQ271">
        <f>'[1]Master Sheet'!AQ271</f>
        <v>0</v>
      </c>
      <c r="AR271" t="str">
        <f>'[1]Master Sheet'!AR271</f>
        <v/>
      </c>
      <c r="AS271">
        <f>'[1]Master Sheet'!AS271</f>
        <v>0</v>
      </c>
      <c r="AT271">
        <f>'[1]Master Sheet'!AT271</f>
        <v>0</v>
      </c>
      <c r="AU271">
        <f>'[1]Master Sheet'!AU271</f>
        <v>0</v>
      </c>
      <c r="AV271">
        <f>'[1]Master Sheet'!AV271</f>
        <v>0</v>
      </c>
      <c r="AW271">
        <f>'[1]Master Sheet'!AW271</f>
        <v>0</v>
      </c>
      <c r="AX271">
        <f>'[1]Master Sheet'!AX271</f>
        <v>0</v>
      </c>
      <c r="AY271">
        <f>'[1]Master Sheet'!AY271</f>
        <v>0</v>
      </c>
      <c r="AZ271">
        <f>'[1]Master Sheet'!AZ271</f>
        <v>0</v>
      </c>
      <c r="BA271">
        <f>'[1]Master Sheet'!BA271</f>
        <v>0</v>
      </c>
      <c r="BB271">
        <f>'[1]Master Sheet'!BB271</f>
        <v>0</v>
      </c>
      <c r="BC271">
        <f>'[1]Master Sheet'!BC271</f>
        <v>0</v>
      </c>
      <c r="BD271" t="str">
        <f>'[1]Master Sheet'!BD271</f>
        <v/>
      </c>
      <c r="BE271">
        <f>'[1]Master Sheet'!BE271</f>
        <v>0</v>
      </c>
      <c r="BF271">
        <f>'[1]Master Sheet'!BF271</f>
        <v>0</v>
      </c>
      <c r="BG271">
        <f>'[1]Master Sheet'!BG271</f>
        <v>0</v>
      </c>
      <c r="BH271" s="1">
        <v>44829</v>
      </c>
    </row>
    <row r="272" spans="1:60" x14ac:dyDescent="0.25">
      <c r="A272" s="1">
        <v>44830</v>
      </c>
      <c r="B272" t="s">
        <v>65</v>
      </c>
      <c r="D272">
        <f>'[1]Master Sheet'!D272</f>
        <v>6.79</v>
      </c>
      <c r="E272">
        <f>'[1]Master Sheet'!E272</f>
        <v>5.38</v>
      </c>
      <c r="F272">
        <f>'[1]Master Sheet'!F272</f>
        <v>5.26</v>
      </c>
      <c r="G272">
        <f>'[1]Master Sheet'!G272</f>
        <v>5.15</v>
      </c>
      <c r="H272">
        <f>'[1]Master Sheet'!H272</f>
        <v>5.25</v>
      </c>
      <c r="I272">
        <f>'[1]Master Sheet'!I272</f>
        <v>7.25</v>
      </c>
      <c r="J272">
        <f>'[1]Master Sheet'!J272</f>
        <v>7.08</v>
      </c>
      <c r="K272">
        <f>'[1]Master Sheet'!K272</f>
        <v>1.75</v>
      </c>
      <c r="L272">
        <f>'[1]Master Sheet'!L272</f>
        <v>1.85</v>
      </c>
      <c r="M272">
        <f>'[1]Master Sheet'!M272</f>
        <v>2.3199999999999998</v>
      </c>
      <c r="N272">
        <f>'[1]Master Sheet'!N272</f>
        <v>1.95</v>
      </c>
      <c r="O272">
        <f>'[1]Master Sheet'!O272</f>
        <v>58</v>
      </c>
      <c r="P272">
        <f>'[1]Master Sheet'!P272</f>
        <v>41</v>
      </c>
      <c r="Q272">
        <f>'[1]Master Sheet'!Q272</f>
        <v>44</v>
      </c>
      <c r="R272">
        <f>'[1]Master Sheet'!R272</f>
        <v>6</v>
      </c>
      <c r="S272">
        <f>'[1]Master Sheet'!S272</f>
        <v>5</v>
      </c>
      <c r="T272">
        <f>'[1]Master Sheet'!T272</f>
        <v>0</v>
      </c>
      <c r="U272">
        <f>'[1]Master Sheet'!U272</f>
        <v>1.77</v>
      </c>
      <c r="V272">
        <f>'[1]Master Sheet'!V272</f>
        <v>2.1720000000000002</v>
      </c>
      <c r="W272">
        <f>'[1]Master Sheet'!W272</f>
        <v>1.99</v>
      </c>
      <c r="X272">
        <f>'[1]Master Sheet'!X272</f>
        <v>0.373</v>
      </c>
      <c r="Y272">
        <f>'[1]Master Sheet'!Y272</f>
        <v>0.67700000000000005</v>
      </c>
      <c r="Z272">
        <f>'[1]Master Sheet'!Z272</f>
        <v>0.53400000000000003</v>
      </c>
      <c r="AA272">
        <f>'[1]Master Sheet'!AA272</f>
        <v>6.5</v>
      </c>
      <c r="AB272">
        <f>'[1]Master Sheet'!AB272</f>
        <v>13.6</v>
      </c>
      <c r="AC272">
        <f>'[1]Master Sheet'!AC272</f>
        <v>13.4</v>
      </c>
      <c r="AD272">
        <f>'[1]Master Sheet'!AD272</f>
        <v>12.7</v>
      </c>
      <c r="AE272">
        <f>'[1]Master Sheet'!AE272</f>
        <v>18.899999999999999</v>
      </c>
      <c r="AF272">
        <f>'[1]Master Sheet'!AF272</f>
        <v>11.4</v>
      </c>
      <c r="AG272">
        <f>'[1]Master Sheet'!AG272</f>
        <v>25.7</v>
      </c>
      <c r="AH272">
        <f>'[1]Master Sheet'!AH272</f>
        <v>22.9</v>
      </c>
      <c r="AI272">
        <f>'[1]Master Sheet'!AI272</f>
        <v>22.4</v>
      </c>
      <c r="AJ272">
        <f>'[1]Master Sheet'!AJ272</f>
        <v>33.799999999999997</v>
      </c>
      <c r="AK272">
        <f>'[1]Master Sheet'!AK272</f>
        <v>3.05</v>
      </c>
      <c r="AL272">
        <f>'[1]Master Sheet'!AL272</f>
        <v>3.13</v>
      </c>
      <c r="AM272">
        <f>'[1]Master Sheet'!AM272</f>
        <v>3</v>
      </c>
      <c r="AN272">
        <f>'[1]Master Sheet'!AN272</f>
        <v>5.8</v>
      </c>
      <c r="AO272">
        <f>'[1]Master Sheet'!AO272</f>
        <v>0.123</v>
      </c>
      <c r="AP272">
        <f>'[1]Master Sheet'!AP272</f>
        <v>15.9</v>
      </c>
      <c r="AQ272">
        <f>'[1]Master Sheet'!AQ272</f>
        <v>16.8</v>
      </c>
      <c r="AR272">
        <f>'[1]Master Sheet'!AR272</f>
        <v>0.90781102362204757</v>
      </c>
      <c r="AS272">
        <f>'[1]Master Sheet'!AS272</f>
        <v>70.7</v>
      </c>
      <c r="AT272">
        <f>'[1]Master Sheet'!AT272</f>
        <v>90.4</v>
      </c>
      <c r="AU272">
        <f>'[1]Master Sheet'!AU272</f>
        <v>0.1502</v>
      </c>
      <c r="AV272">
        <f>'[1]Master Sheet'!AV272</f>
        <v>4.36E-2</v>
      </c>
      <c r="AW272">
        <f>'[1]Master Sheet'!AW272</f>
        <v>12.52</v>
      </c>
      <c r="AX272">
        <f>'[1]Master Sheet'!AX272</f>
        <v>11.43</v>
      </c>
      <c r="AY272">
        <f>'[1]Master Sheet'!AY272</f>
        <v>12.41</v>
      </c>
      <c r="AZ272">
        <f>'[1]Master Sheet'!AZ272</f>
        <v>0.98</v>
      </c>
      <c r="BA272">
        <f>'[1]Master Sheet'!BA272</f>
        <v>1.4830000000000001</v>
      </c>
      <c r="BB272">
        <f>'[1]Master Sheet'!BB272</f>
        <v>2.0819999999999999</v>
      </c>
      <c r="BC272">
        <f>'[1]Master Sheet'!BC272</f>
        <v>8.048</v>
      </c>
      <c r="BD272">
        <f>'[1]Master Sheet'!BD272</f>
        <v>2.9778110236220474</v>
      </c>
      <c r="BE272">
        <f>'[1]Master Sheet'!BE272</f>
        <v>20.91</v>
      </c>
      <c r="BF272">
        <f>'[1]Master Sheet'!BF272</f>
        <v>0.6</v>
      </c>
      <c r="BG272">
        <f>'[1]Master Sheet'!BG272</f>
        <v>2.9</v>
      </c>
      <c r="BH272" s="1">
        <v>44830</v>
      </c>
    </row>
    <row r="273" spans="1:60" x14ac:dyDescent="0.25">
      <c r="A273" s="1">
        <v>44831</v>
      </c>
      <c r="B273" t="s">
        <v>65</v>
      </c>
      <c r="D273">
        <f>'[1]Master Sheet'!D273</f>
        <v>6.51</v>
      </c>
      <c r="E273">
        <f>'[1]Master Sheet'!E273</f>
        <v>5.45</v>
      </c>
      <c r="F273">
        <f>'[1]Master Sheet'!F273</f>
        <v>5.31</v>
      </c>
      <c r="G273">
        <f>'[1]Master Sheet'!G273</f>
        <v>5.19</v>
      </c>
      <c r="H273">
        <f>'[1]Master Sheet'!H273</f>
        <v>5.37</v>
      </c>
      <c r="I273">
        <f>'[1]Master Sheet'!I273</f>
        <v>7.51</v>
      </c>
      <c r="J273">
        <f>'[1]Master Sheet'!J273</f>
        <v>6.8</v>
      </c>
      <c r="K273">
        <f>'[1]Master Sheet'!K273</f>
        <v>1.63</v>
      </c>
      <c r="L273">
        <f>'[1]Master Sheet'!L273</f>
        <v>1.7</v>
      </c>
      <c r="M273">
        <f>'[1]Master Sheet'!M273</f>
        <v>2.13</v>
      </c>
      <c r="N273">
        <f>'[1]Master Sheet'!N273</f>
        <v>1.95</v>
      </c>
      <c r="O273">
        <f>'[1]Master Sheet'!O273</f>
        <v>50</v>
      </c>
      <c r="P273">
        <f>'[1]Master Sheet'!P273</f>
        <v>38</v>
      </c>
      <c r="Q273">
        <f>'[1]Master Sheet'!Q273</f>
        <v>41</v>
      </c>
      <c r="R273">
        <f>'[1]Master Sheet'!R273</f>
        <v>8</v>
      </c>
      <c r="S273">
        <f>'[1]Master Sheet'!S273</f>
        <v>4</v>
      </c>
      <c r="T273">
        <f>'[1]Master Sheet'!T273</f>
        <v>0</v>
      </c>
      <c r="U273">
        <f>'[1]Master Sheet'!U273</f>
        <v>1.93</v>
      </c>
      <c r="V273">
        <f>'[1]Master Sheet'!V273</f>
        <v>2.028</v>
      </c>
      <c r="W273">
        <f>'[1]Master Sheet'!W273</f>
        <v>2.4500000000000002</v>
      </c>
      <c r="X273">
        <f>'[1]Master Sheet'!X273</f>
        <v>0.42399999999999999</v>
      </c>
      <c r="Y273">
        <f>'[1]Master Sheet'!Y273</f>
        <v>0.65900000000000003</v>
      </c>
      <c r="Z273">
        <f>'[1]Master Sheet'!Z273</f>
        <v>0.53400000000000003</v>
      </c>
      <c r="AA273">
        <f>'[1]Master Sheet'!AA273</f>
        <v>6.4</v>
      </c>
      <c r="AB273">
        <f>'[1]Master Sheet'!AB273</f>
        <v>12.8</v>
      </c>
      <c r="AC273">
        <f>'[1]Master Sheet'!AC273</f>
        <v>12.9</v>
      </c>
      <c r="AD273">
        <f>'[1]Master Sheet'!AD273</f>
        <v>12.4</v>
      </c>
      <c r="AE273">
        <f>'[1]Master Sheet'!AE273</f>
        <v>17.3</v>
      </c>
      <c r="AF273">
        <f>'[1]Master Sheet'!AF273</f>
        <v>11.5</v>
      </c>
      <c r="AG273">
        <f>'[1]Master Sheet'!AG273</f>
        <v>24.6</v>
      </c>
      <c r="AH273">
        <f>'[1]Master Sheet'!AH273</f>
        <v>22.5</v>
      </c>
      <c r="AI273">
        <f>'[1]Master Sheet'!AI273</f>
        <v>22.1</v>
      </c>
      <c r="AJ273">
        <f>'[1]Master Sheet'!AJ273</f>
        <v>30.8</v>
      </c>
      <c r="AK273">
        <f>'[1]Master Sheet'!AK273</f>
        <v>2.96</v>
      </c>
      <c r="AL273">
        <f>'[1]Master Sheet'!AL273</f>
        <v>3.13</v>
      </c>
      <c r="AM273">
        <f>'[1]Master Sheet'!AM273</f>
        <v>2.9</v>
      </c>
      <c r="AN273">
        <f>'[1]Master Sheet'!AN273</f>
        <v>6</v>
      </c>
      <c r="AO273">
        <f>'[1]Master Sheet'!AO273</f>
        <v>9.1999999999999998E-2</v>
      </c>
      <c r="AP273">
        <f>'[1]Master Sheet'!AP273</f>
        <v>17</v>
      </c>
      <c r="AQ273">
        <f>'[1]Master Sheet'!AQ273</f>
        <v>16.7</v>
      </c>
      <c r="AR273">
        <f>'[1]Master Sheet'!AR273</f>
        <v>1.1423721973094172</v>
      </c>
      <c r="AS273">
        <f>'[1]Master Sheet'!AS273</f>
        <v>70</v>
      </c>
      <c r="AT273">
        <f>'[1]Master Sheet'!AT273</f>
        <v>89.6</v>
      </c>
      <c r="AU273">
        <f>'[1]Master Sheet'!AU273</f>
        <v>0.15490000000000001</v>
      </c>
      <c r="AV273">
        <f>'[1]Master Sheet'!AV273</f>
        <v>4.7699999999999999E-2</v>
      </c>
      <c r="AW273">
        <f>'[1]Master Sheet'!AW273</f>
        <v>14.38</v>
      </c>
      <c r="AX273">
        <f>'[1]Master Sheet'!AX273</f>
        <v>13.38</v>
      </c>
      <c r="AY273">
        <f>'[1]Master Sheet'!AY273</f>
        <v>14.34</v>
      </c>
      <c r="AZ273">
        <f>'[1]Master Sheet'!AZ273</f>
        <v>0.96</v>
      </c>
      <c r="BA273">
        <f>'[1]Master Sheet'!BA273</f>
        <v>1.706</v>
      </c>
      <c r="BB273">
        <f>'[1]Master Sheet'!BB273</f>
        <v>2.0819999999999999</v>
      </c>
      <c r="BC273">
        <f>'[1]Master Sheet'!BC273</f>
        <v>8.8580000000000005</v>
      </c>
      <c r="BD273">
        <f>'[1]Master Sheet'!BD273</f>
        <v>3.1423721973094172</v>
      </c>
      <c r="BE273">
        <f>'[1]Master Sheet'!BE273</f>
        <v>20.94</v>
      </c>
      <c r="BF273">
        <f>'[1]Master Sheet'!BF273</f>
        <v>0.6</v>
      </c>
      <c r="BG273">
        <f>'[1]Master Sheet'!BG273</f>
        <v>2.9</v>
      </c>
      <c r="BH273" s="1">
        <v>44831</v>
      </c>
    </row>
    <row r="274" spans="1:60" x14ac:dyDescent="0.25">
      <c r="A274" s="1">
        <v>44832</v>
      </c>
      <c r="B274" t="s">
        <v>65</v>
      </c>
      <c r="D274">
        <f>'[1]Master Sheet'!D274</f>
        <v>6.42</v>
      </c>
      <c r="E274">
        <f>'[1]Master Sheet'!E274</f>
        <v>5.3</v>
      </c>
      <c r="F274">
        <f>'[1]Master Sheet'!F274</f>
        <v>5.38</v>
      </c>
      <c r="G274">
        <f>'[1]Master Sheet'!G274</f>
        <v>5.21</v>
      </c>
      <c r="H274">
        <f>'[1]Master Sheet'!H274</f>
        <v>5.39</v>
      </c>
      <c r="I274">
        <f>'[1]Master Sheet'!I274</f>
        <v>7.4</v>
      </c>
      <c r="J274">
        <f>'[1]Master Sheet'!J274</f>
        <v>7.48</v>
      </c>
      <c r="K274">
        <f>'[1]Master Sheet'!K274</f>
        <v>1.68</v>
      </c>
      <c r="L274">
        <f>'[1]Master Sheet'!L274</f>
        <v>1.82</v>
      </c>
      <c r="M274">
        <f>'[1]Master Sheet'!M274</f>
        <v>2.0099999999999998</v>
      </c>
      <c r="N274">
        <f>'[1]Master Sheet'!N274</f>
        <v>1.91</v>
      </c>
      <c r="O274">
        <f>'[1]Master Sheet'!O274</f>
        <v>54</v>
      </c>
      <c r="P274">
        <f>'[1]Master Sheet'!P274</f>
        <v>44</v>
      </c>
      <c r="Q274">
        <f>'[1]Master Sheet'!Q274</f>
        <v>33</v>
      </c>
      <c r="R274">
        <f>'[1]Master Sheet'!R274</f>
        <v>4</v>
      </c>
      <c r="S274">
        <f>'[1]Master Sheet'!S274</f>
        <v>2</v>
      </c>
      <c r="T274">
        <f>'[1]Master Sheet'!T274</f>
        <v>0</v>
      </c>
      <c r="U274">
        <f>'[1]Master Sheet'!U274</f>
        <v>1.84</v>
      </c>
      <c r="V274">
        <f>'[1]Master Sheet'!V274</f>
        <v>1.6</v>
      </c>
      <c r="W274">
        <f>'[1]Master Sheet'!W274</f>
        <v>1.46</v>
      </c>
      <c r="X274">
        <f>'[1]Master Sheet'!X274</f>
        <v>0.39100000000000001</v>
      </c>
      <c r="Y274">
        <f>'[1]Master Sheet'!Y274</f>
        <v>1.51</v>
      </c>
      <c r="Z274">
        <f>'[1]Master Sheet'!Z274</f>
        <v>1.85</v>
      </c>
      <c r="AA274">
        <f>'[1]Master Sheet'!AA274</f>
        <v>6.5</v>
      </c>
      <c r="AB274">
        <f>'[1]Master Sheet'!AB274</f>
        <v>13.3</v>
      </c>
      <c r="AC274">
        <f>'[1]Master Sheet'!AC274</f>
        <v>13.9</v>
      </c>
      <c r="AD274">
        <f>'[1]Master Sheet'!AD274</f>
        <v>12.98</v>
      </c>
      <c r="AE274">
        <f>'[1]Master Sheet'!AE274</f>
        <v>15.1</v>
      </c>
      <c r="AF274">
        <f>'[1]Master Sheet'!AF274</f>
        <v>12</v>
      </c>
      <c r="AG274">
        <f>'[1]Master Sheet'!AG274</f>
        <v>26.1</v>
      </c>
      <c r="AH274">
        <f>'[1]Master Sheet'!AH274</f>
        <v>24.8</v>
      </c>
      <c r="AI274">
        <f>'[1]Master Sheet'!AI274</f>
        <v>23.3</v>
      </c>
      <c r="AJ274">
        <f>'[1]Master Sheet'!AJ274</f>
        <v>32.200000000000003</v>
      </c>
      <c r="AK274">
        <f>'[1]Master Sheet'!AK274</f>
        <v>3.0300000000000002</v>
      </c>
      <c r="AL274">
        <f>'[1]Master Sheet'!AL274</f>
        <v>3.13</v>
      </c>
      <c r="AM274">
        <f>'[1]Master Sheet'!AM274</f>
        <v>2.8</v>
      </c>
      <c r="AN274">
        <f>'[1]Master Sheet'!AN274</f>
        <v>5.9</v>
      </c>
      <c r="AO274">
        <f>'[1]Master Sheet'!AO274</f>
        <v>1.2E-2</v>
      </c>
      <c r="AP274">
        <f>'[1]Master Sheet'!AP274</f>
        <v>17.600000000000001</v>
      </c>
      <c r="AQ274">
        <f>'[1]Master Sheet'!AQ274</f>
        <v>16.899999999999999</v>
      </c>
      <c r="AR274">
        <f>'[1]Master Sheet'!AR274</f>
        <v>1.2724714603409937</v>
      </c>
      <c r="AS274">
        <f>'[1]Master Sheet'!AS274</f>
        <v>68.8</v>
      </c>
      <c r="AT274">
        <f>'[1]Master Sheet'!AT274</f>
        <v>89.2</v>
      </c>
      <c r="AU274">
        <f>'[1]Master Sheet'!AU274</f>
        <v>0.15909999999999999</v>
      </c>
      <c r="AV274">
        <f>'[1]Master Sheet'!AV274</f>
        <v>0.495</v>
      </c>
      <c r="AW274">
        <f>'[1]Master Sheet'!AW274</f>
        <v>14.5</v>
      </c>
      <c r="AX274">
        <f>'[1]Master Sheet'!AX274</f>
        <v>13.49</v>
      </c>
      <c r="AY274">
        <f>'[1]Master Sheet'!AY274</f>
        <v>14.48</v>
      </c>
      <c r="AZ274">
        <f>'[1]Master Sheet'!AZ274</f>
        <v>0.99</v>
      </c>
      <c r="BA274">
        <f>'[1]Master Sheet'!BA274</f>
        <v>1.702</v>
      </c>
      <c r="BB274">
        <f>'[1]Master Sheet'!BB274</f>
        <v>2.0819999999999999</v>
      </c>
      <c r="BC274">
        <f>'[1]Master Sheet'!BC274</f>
        <v>7.8179999999999996</v>
      </c>
      <c r="BD274">
        <f>'[1]Master Sheet'!BD274</f>
        <v>3.1924714603409936</v>
      </c>
      <c r="BE274">
        <f>'[1]Master Sheet'!BE274</f>
        <v>22.59</v>
      </c>
      <c r="BF274">
        <f>'[1]Master Sheet'!BF274</f>
        <v>0.5</v>
      </c>
      <c r="BG274">
        <f>'[1]Master Sheet'!BG274</f>
        <v>2.9</v>
      </c>
      <c r="BH274" s="1">
        <v>44832</v>
      </c>
    </row>
    <row r="275" spans="1:60" x14ac:dyDescent="0.25">
      <c r="A275" s="1">
        <v>44833</v>
      </c>
      <c r="B275" t="s">
        <v>65</v>
      </c>
      <c r="D275">
        <f>'[1]Master Sheet'!D275</f>
        <v>6.47</v>
      </c>
      <c r="E275">
        <f>'[1]Master Sheet'!E275</f>
        <v>5.29</v>
      </c>
      <c r="F275">
        <f>'[1]Master Sheet'!F275</f>
        <v>5.35</v>
      </c>
      <c r="G275">
        <f>'[1]Master Sheet'!G275</f>
        <v>5.32</v>
      </c>
      <c r="H275">
        <f>'[1]Master Sheet'!H275</f>
        <v>5.44</v>
      </c>
      <c r="I275">
        <f>'[1]Master Sheet'!I275</f>
        <v>7.28</v>
      </c>
      <c r="J275">
        <f>'[1]Master Sheet'!J275</f>
        <v>7.48</v>
      </c>
      <c r="K275">
        <f>'[1]Master Sheet'!K275</f>
        <v>1.7</v>
      </c>
      <c r="L275">
        <f>'[1]Master Sheet'!L275</f>
        <v>1.93</v>
      </c>
      <c r="M275">
        <f>'[1]Master Sheet'!M275</f>
        <v>2.04</v>
      </c>
      <c r="N275">
        <f>'[1]Master Sheet'!N275</f>
        <v>1.91</v>
      </c>
      <c r="O275">
        <f>'[1]Master Sheet'!O275</f>
        <v>61</v>
      </c>
      <c r="P275">
        <f>'[1]Master Sheet'!P275</f>
        <v>52</v>
      </c>
      <c r="Q275">
        <f>'[1]Master Sheet'!Q275</f>
        <v>39</v>
      </c>
      <c r="R275">
        <f>'[1]Master Sheet'!R275</f>
        <v>6</v>
      </c>
      <c r="S275">
        <f>'[1]Master Sheet'!S275</f>
        <v>4</v>
      </c>
      <c r="T275">
        <f>'[1]Master Sheet'!T275</f>
        <v>0</v>
      </c>
      <c r="U275">
        <f>'[1]Master Sheet'!U275</f>
        <v>1.48</v>
      </c>
      <c r="V275">
        <f>'[1]Master Sheet'!V275</f>
        <v>1.54</v>
      </c>
      <c r="W275">
        <f>'[1]Master Sheet'!W275</f>
        <v>1.21</v>
      </c>
      <c r="X275">
        <f>'[1]Master Sheet'!X275</f>
        <v>0.314</v>
      </c>
      <c r="Y275">
        <f>'[1]Master Sheet'!Y275</f>
        <v>0.56899999999999995</v>
      </c>
      <c r="Z275">
        <f>'[1]Master Sheet'!Z275</f>
        <v>0.44600000000000001</v>
      </c>
      <c r="AA275">
        <f>'[1]Master Sheet'!AA275</f>
        <v>6.5</v>
      </c>
      <c r="AB275">
        <f>'[1]Master Sheet'!AB275</f>
        <v>13.9</v>
      </c>
      <c r="AC275">
        <f>'[1]Master Sheet'!AC275</f>
        <v>14.1</v>
      </c>
      <c r="AD275">
        <f>'[1]Master Sheet'!AD275</f>
        <v>13</v>
      </c>
      <c r="AE275">
        <f>'[1]Master Sheet'!AE275</f>
        <v>18.7</v>
      </c>
      <c r="AF275">
        <f>'[1]Master Sheet'!AF275</f>
        <v>12.1</v>
      </c>
      <c r="AG275">
        <f>'[1]Master Sheet'!AG275</f>
        <v>28.8</v>
      </c>
      <c r="AH275">
        <f>'[1]Master Sheet'!AH275</f>
        <v>25.2</v>
      </c>
      <c r="AI275">
        <f>'[1]Master Sheet'!AI275</f>
        <v>23.7</v>
      </c>
      <c r="AJ275">
        <f>'[1]Master Sheet'!AJ275</f>
        <v>34.9</v>
      </c>
      <c r="AK275">
        <f>'[1]Master Sheet'!AK275</f>
        <v>2.96</v>
      </c>
      <c r="AL275">
        <f>'[1]Master Sheet'!AL275</f>
        <v>3.09</v>
      </c>
      <c r="AM275">
        <f>'[1]Master Sheet'!AM275</f>
        <v>2.9</v>
      </c>
      <c r="AN275">
        <f>'[1]Master Sheet'!AN275</f>
        <v>5.8</v>
      </c>
      <c r="AO275">
        <f>'[1]Master Sheet'!AO275</f>
        <v>4.1000000000000002E-2</v>
      </c>
      <c r="AP275">
        <f>'[1]Master Sheet'!AP275</f>
        <v>17.399999999999999</v>
      </c>
      <c r="AQ275">
        <f>'[1]Master Sheet'!AQ275</f>
        <v>16.8</v>
      </c>
      <c r="AR275">
        <f>'[1]Master Sheet'!AR275</f>
        <v>1.4439418238993711</v>
      </c>
      <c r="AS275">
        <f>'[1]Master Sheet'!AS275</f>
        <v>68.099999999999994</v>
      </c>
      <c r="AT275">
        <f>'[1]Master Sheet'!AT275</f>
        <v>90.9</v>
      </c>
      <c r="AU275">
        <f>'[1]Master Sheet'!AU275</f>
        <v>0.16819999999999999</v>
      </c>
      <c r="AV275">
        <f>'[1]Master Sheet'!AV275</f>
        <v>4.1399999999999999E-2</v>
      </c>
      <c r="AW275">
        <f>'[1]Master Sheet'!AW275</f>
        <v>13.77</v>
      </c>
      <c r="AX275">
        <f>'[1]Master Sheet'!AX275</f>
        <v>12.72</v>
      </c>
      <c r="AY275">
        <f>'[1]Master Sheet'!AY275</f>
        <v>13.71</v>
      </c>
      <c r="AZ275">
        <f>'[1]Master Sheet'!AZ275</f>
        <v>0.99</v>
      </c>
      <c r="BA275">
        <f>'[1]Master Sheet'!BA275</f>
        <v>1.702</v>
      </c>
      <c r="BB275">
        <f>'[1]Master Sheet'!BB275</f>
        <v>2.0819999999999999</v>
      </c>
      <c r="BC275">
        <f>'[1]Master Sheet'!BC275</f>
        <v>7.8179999999999996</v>
      </c>
      <c r="BD275">
        <f>'[1]Master Sheet'!BD275</f>
        <v>3.383941823899371</v>
      </c>
      <c r="BE275">
        <f>'[1]Master Sheet'!BE275</f>
        <v>22.87</v>
      </c>
      <c r="BF275">
        <f>'[1]Master Sheet'!BF275</f>
        <v>0.5</v>
      </c>
      <c r="BG275">
        <f>'[1]Master Sheet'!BG275</f>
        <v>2.8</v>
      </c>
      <c r="BH275" s="1">
        <v>44833</v>
      </c>
    </row>
    <row r="276" spans="1:60" x14ac:dyDescent="0.25">
      <c r="A276" s="1">
        <v>44834</v>
      </c>
      <c r="B276" t="s">
        <v>65</v>
      </c>
      <c r="D276">
        <f>'[1]Master Sheet'!D276</f>
        <v>6.44</v>
      </c>
      <c r="E276">
        <f>'[1]Master Sheet'!E276</f>
        <v>5.19</v>
      </c>
      <c r="F276">
        <f>'[1]Master Sheet'!F276</f>
        <v>5.34</v>
      </c>
      <c r="G276">
        <f>'[1]Master Sheet'!G276</f>
        <v>5.05</v>
      </c>
      <c r="H276">
        <f>'[1]Master Sheet'!H276</f>
        <v>5.04</v>
      </c>
      <c r="I276">
        <f>'[1]Master Sheet'!I276</f>
        <v>6.71</v>
      </c>
      <c r="J276">
        <f>'[1]Master Sheet'!J276</f>
        <v>7.6</v>
      </c>
      <c r="K276">
        <f>'[1]Master Sheet'!K276</f>
        <v>1.64</v>
      </c>
      <c r="L276">
        <f>'[1]Master Sheet'!L276</f>
        <v>1.81</v>
      </c>
      <c r="M276">
        <f>'[1]Master Sheet'!M276</f>
        <v>1.97</v>
      </c>
      <c r="N276">
        <f>'[1]Master Sheet'!N276</f>
        <v>1.89</v>
      </c>
      <c r="O276">
        <f>'[1]Master Sheet'!O276</f>
        <v>60</v>
      </c>
      <c r="P276">
        <f>'[1]Master Sheet'!P276</f>
        <v>51</v>
      </c>
      <c r="Q276">
        <f>'[1]Master Sheet'!Q276</f>
        <v>36</v>
      </c>
      <c r="R276">
        <f>'[1]Master Sheet'!R276</f>
        <v>4</v>
      </c>
      <c r="S276">
        <f>'[1]Master Sheet'!S276</f>
        <v>2</v>
      </c>
      <c r="T276">
        <f>'[1]Master Sheet'!T276</f>
        <v>0</v>
      </c>
      <c r="U276">
        <f>'[1]Master Sheet'!U276</f>
        <v>1.42</v>
      </c>
      <c r="V276">
        <f>'[1]Master Sheet'!V276</f>
        <v>1.34</v>
      </c>
      <c r="W276">
        <f>'[1]Master Sheet'!W276</f>
        <v>1.18</v>
      </c>
      <c r="X276">
        <f>'[1]Master Sheet'!X276</f>
        <v>0.32600000000000001</v>
      </c>
      <c r="Y276">
        <f>'[1]Master Sheet'!Y276</f>
        <v>0.74199999999999999</v>
      </c>
      <c r="Z276">
        <f>'[1]Master Sheet'!Z276</f>
        <v>0.61299999999999999</v>
      </c>
      <c r="AA276">
        <f>'[1]Master Sheet'!AA276</f>
        <v>6.6</v>
      </c>
      <c r="AB276">
        <f>'[1]Master Sheet'!AB276</f>
        <v>18.2</v>
      </c>
      <c r="AC276">
        <f>'[1]Master Sheet'!AC276</f>
        <v>14</v>
      </c>
      <c r="AD276">
        <f>'[1]Master Sheet'!AD276</f>
        <v>12.4</v>
      </c>
      <c r="AE276">
        <f>'[1]Master Sheet'!AE276</f>
        <v>17.7</v>
      </c>
      <c r="AF276">
        <f>'[1]Master Sheet'!AF276</f>
        <v>12</v>
      </c>
      <c r="AG276">
        <f>'[1]Master Sheet'!AG276</f>
        <v>34.4</v>
      </c>
      <c r="AH276">
        <f>'[1]Master Sheet'!AH276</f>
        <v>24.8</v>
      </c>
      <c r="AI276">
        <f>'[1]Master Sheet'!AI276</f>
        <v>24.5</v>
      </c>
      <c r="AJ276">
        <f>'[1]Master Sheet'!AJ276</f>
        <v>31.9</v>
      </c>
      <c r="AK276">
        <f>'[1]Master Sheet'!AK276</f>
        <v>3.01</v>
      </c>
      <c r="AL276">
        <f>'[1]Master Sheet'!AL276</f>
        <v>3.07</v>
      </c>
      <c r="AM276">
        <f>'[1]Master Sheet'!AM276</f>
        <v>2.9</v>
      </c>
      <c r="AN276">
        <f>'[1]Master Sheet'!AN276</f>
        <v>5.9</v>
      </c>
      <c r="AO276">
        <f>'[1]Master Sheet'!AO276</f>
        <v>5.8000000000000003E-2</v>
      </c>
      <c r="AP276">
        <f>'[1]Master Sheet'!AP276</f>
        <v>16.600000000000001</v>
      </c>
      <c r="AQ276">
        <f>'[1]Master Sheet'!AQ276</f>
        <v>17</v>
      </c>
      <c r="AR276">
        <f>'[1]Master Sheet'!AR276</f>
        <v>1.4109080553295368</v>
      </c>
      <c r="AS276">
        <f>'[1]Master Sheet'!AS276</f>
        <v>66.2</v>
      </c>
      <c r="AT276">
        <f>'[1]Master Sheet'!AT276</f>
        <v>88.6</v>
      </c>
      <c r="AU276">
        <f>'[1]Master Sheet'!AU276</f>
        <v>0.19389999999999999</v>
      </c>
      <c r="AV276">
        <f>'[1]Master Sheet'!AV276</f>
        <v>5.2499999999999998E-2</v>
      </c>
      <c r="AW276">
        <f>'[1]Master Sheet'!AW276</f>
        <v>13.39</v>
      </c>
      <c r="AX276">
        <f>'[1]Master Sheet'!AX276</f>
        <v>12.29</v>
      </c>
      <c r="AY276">
        <f>'[1]Master Sheet'!AY276</f>
        <v>13.24</v>
      </c>
      <c r="AZ276">
        <f>'[1]Master Sheet'!AZ276</f>
        <v>0.95</v>
      </c>
      <c r="BA276">
        <f>'[1]Master Sheet'!BA276</f>
        <v>1.4910000000000001</v>
      </c>
      <c r="BB276">
        <f>'[1]Master Sheet'!BB276</f>
        <v>2.0819999999999999</v>
      </c>
      <c r="BC276">
        <f>'[1]Master Sheet'!BC276</f>
        <v>7.6550000000000002</v>
      </c>
      <c r="BD276">
        <f>'[1]Master Sheet'!BD276</f>
        <v>3.3409080553295367</v>
      </c>
      <c r="BE276">
        <f>'[1]Master Sheet'!BE276</f>
        <v>24.91</v>
      </c>
      <c r="BF276">
        <f>'[1]Master Sheet'!BF276</f>
        <v>0.5</v>
      </c>
      <c r="BG276">
        <f>'[1]Master Sheet'!BG276</f>
        <v>2.8</v>
      </c>
      <c r="BH276" s="1">
        <v>44834</v>
      </c>
    </row>
    <row r="277" spans="1:60" x14ac:dyDescent="0.25">
      <c r="A277" s="1">
        <v>44835</v>
      </c>
      <c r="B277" t="s">
        <v>65</v>
      </c>
      <c r="D277">
        <f>'[1]Master Sheet'!D277</f>
        <v>6.38</v>
      </c>
      <c r="E277">
        <f>'[1]Master Sheet'!E277</f>
        <v>5.18</v>
      </c>
      <c r="F277">
        <f>'[1]Master Sheet'!F277</f>
        <v>5.37</v>
      </c>
      <c r="G277">
        <f>'[1]Master Sheet'!G277</f>
        <v>5.08</v>
      </c>
      <c r="H277">
        <f>'[1]Master Sheet'!H277</f>
        <v>5.0599999999999996</v>
      </c>
      <c r="I277">
        <f>'[1]Master Sheet'!I277</f>
        <v>6.79</v>
      </c>
      <c r="J277">
        <f>'[1]Master Sheet'!J277</f>
        <v>7.08</v>
      </c>
      <c r="K277">
        <f>'[1]Master Sheet'!K277</f>
        <v>1.61</v>
      </c>
      <c r="L277">
        <f>'[1]Master Sheet'!L277</f>
        <v>1.78</v>
      </c>
      <c r="M277">
        <f>'[1]Master Sheet'!M277</f>
        <v>1.95</v>
      </c>
      <c r="N277">
        <f>'[1]Master Sheet'!N277</f>
        <v>1.89</v>
      </c>
      <c r="O277">
        <f>'[1]Master Sheet'!O277</f>
        <v>27</v>
      </c>
      <c r="P277">
        <f>'[1]Master Sheet'!P277</f>
        <v>22</v>
      </c>
      <c r="Q277">
        <f>'[1]Master Sheet'!Q277</f>
        <v>20</v>
      </c>
      <c r="R277">
        <f>'[1]Master Sheet'!R277</f>
        <v>4</v>
      </c>
      <c r="S277">
        <f>'[1]Master Sheet'!S277</f>
        <v>3</v>
      </c>
      <c r="T277">
        <f>'[1]Master Sheet'!T277</f>
        <v>0</v>
      </c>
      <c r="U277">
        <f>'[1]Master Sheet'!U277</f>
        <v>1.04</v>
      </c>
      <c r="V277">
        <f>'[1]Master Sheet'!V277</f>
        <v>1.17</v>
      </c>
      <c r="W277">
        <f>'[1]Master Sheet'!W277</f>
        <v>1.86</v>
      </c>
      <c r="X277">
        <f>'[1]Master Sheet'!X277</f>
        <v>0.39700000000000002</v>
      </c>
      <c r="Y277">
        <f>'[1]Master Sheet'!Y277</f>
        <v>0.81699999999999995</v>
      </c>
      <c r="Z277">
        <f>'[1]Master Sheet'!Z277</f>
        <v>0.71299999999999997</v>
      </c>
      <c r="AA277">
        <f>'[1]Master Sheet'!AA277</f>
        <v>6.5</v>
      </c>
      <c r="AB277">
        <f>'[1]Master Sheet'!AB277</f>
        <v>14.9</v>
      </c>
      <c r="AC277">
        <f>'[1]Master Sheet'!AC277</f>
        <v>14.8</v>
      </c>
      <c r="AD277">
        <f>'[1]Master Sheet'!AD277</f>
        <v>14.4</v>
      </c>
      <c r="AE277">
        <f>'[1]Master Sheet'!AE277</f>
        <v>18.7</v>
      </c>
      <c r="AF277">
        <f>'[1]Master Sheet'!AF277</f>
        <v>11.7</v>
      </c>
      <c r="AG277">
        <f>'[1]Master Sheet'!AG277</f>
        <v>27.6</v>
      </c>
      <c r="AH277">
        <f>'[1]Master Sheet'!AH277</f>
        <v>26</v>
      </c>
      <c r="AI277">
        <f>'[1]Master Sheet'!AI277</f>
        <v>26.2</v>
      </c>
      <c r="AJ277">
        <f>'[1]Master Sheet'!AJ277</f>
        <v>39.5</v>
      </c>
      <c r="AK277">
        <f>'[1]Master Sheet'!AK277</f>
        <v>3.0300000000000002</v>
      </c>
      <c r="AL277">
        <f>'[1]Master Sheet'!AL277</f>
        <v>3.11</v>
      </c>
      <c r="AM277">
        <f>'[1]Master Sheet'!AM277</f>
        <v>2.9</v>
      </c>
      <c r="AN277">
        <f>'[1]Master Sheet'!AN277</f>
        <v>5.8</v>
      </c>
      <c r="AO277">
        <f>'[1]Master Sheet'!AO277</f>
        <v>8.1000000000000003E-2</v>
      </c>
      <c r="AP277">
        <f>'[1]Master Sheet'!AP277</f>
        <v>16.2</v>
      </c>
      <c r="AQ277">
        <f>'[1]Master Sheet'!AQ277</f>
        <v>16.899999999999999</v>
      </c>
      <c r="AR277">
        <f>'[1]Master Sheet'!AR277</f>
        <v>1.4300067170445006</v>
      </c>
      <c r="AS277">
        <f>'[1]Master Sheet'!AS277</f>
        <v>66</v>
      </c>
      <c r="AT277">
        <f>'[1]Master Sheet'!AT277</f>
        <v>88.9</v>
      </c>
      <c r="AU277">
        <f>'[1]Master Sheet'!AU277</f>
        <v>0.19370000000000001</v>
      </c>
      <c r="AV277">
        <f>'[1]Master Sheet'!AV277</f>
        <v>5.2200000000000003E-2</v>
      </c>
      <c r="AW277">
        <f>'[1]Master Sheet'!AW277</f>
        <v>12.96</v>
      </c>
      <c r="AX277">
        <f>'[1]Master Sheet'!AX277</f>
        <v>11.91</v>
      </c>
      <c r="AY277">
        <f>'[1]Master Sheet'!AY277</f>
        <v>12.89</v>
      </c>
      <c r="AZ277">
        <f>'[1]Master Sheet'!AZ277</f>
        <v>0.98</v>
      </c>
      <c r="BA277">
        <f>'[1]Master Sheet'!BA277</f>
        <v>0</v>
      </c>
      <c r="BB277">
        <f>'[1]Master Sheet'!BB277</f>
        <v>0</v>
      </c>
      <c r="BC277">
        <f>'[1]Master Sheet'!BC277</f>
        <v>0</v>
      </c>
      <c r="BD277">
        <f>'[1]Master Sheet'!BD277</f>
        <v>3.3400067170445005</v>
      </c>
      <c r="BE277">
        <f>'[1]Master Sheet'!BE277</f>
        <v>26.65</v>
      </c>
      <c r="BF277">
        <f>'[1]Master Sheet'!BF277</f>
        <v>0.5</v>
      </c>
      <c r="BG277">
        <f>'[1]Master Sheet'!BG277</f>
        <v>3.3</v>
      </c>
      <c r="BH277" s="1">
        <v>44835</v>
      </c>
    </row>
    <row r="278" spans="1:60" x14ac:dyDescent="0.25">
      <c r="A278" s="1">
        <v>44836</v>
      </c>
      <c r="B278" t="s">
        <v>65</v>
      </c>
      <c r="D278">
        <f>'[1]Master Sheet'!D278</f>
        <v>0</v>
      </c>
      <c r="E278">
        <f>'[1]Master Sheet'!E278</f>
        <v>0</v>
      </c>
      <c r="F278">
        <f>'[1]Master Sheet'!F278</f>
        <v>0</v>
      </c>
      <c r="G278">
        <f>'[1]Master Sheet'!G278</f>
        <v>0</v>
      </c>
      <c r="H278">
        <f>'[1]Master Sheet'!H278</f>
        <v>0</v>
      </c>
      <c r="I278">
        <f>'[1]Master Sheet'!I278</f>
        <v>0</v>
      </c>
      <c r="J278">
        <f>'[1]Master Sheet'!J278</f>
        <v>0</v>
      </c>
      <c r="K278">
        <f>'[1]Master Sheet'!K278</f>
        <v>0</v>
      </c>
      <c r="L278">
        <f>'[1]Master Sheet'!L278</f>
        <v>0</v>
      </c>
      <c r="M278">
        <f>'[1]Master Sheet'!M278</f>
        <v>0</v>
      </c>
      <c r="N278">
        <f>'[1]Master Sheet'!N278</f>
        <v>0</v>
      </c>
      <c r="O278">
        <f>'[1]Master Sheet'!O278</f>
        <v>0</v>
      </c>
      <c r="P278">
        <f>'[1]Master Sheet'!P278</f>
        <v>0</v>
      </c>
      <c r="Q278">
        <f>'[1]Master Sheet'!Q278</f>
        <v>0</v>
      </c>
      <c r="R278">
        <f>'[1]Master Sheet'!R278</f>
        <v>0</v>
      </c>
      <c r="S278">
        <f>'[1]Master Sheet'!S278</f>
        <v>0</v>
      </c>
      <c r="T278">
        <f>'[1]Master Sheet'!T278</f>
        <v>0</v>
      </c>
      <c r="U278">
        <f>'[1]Master Sheet'!U278</f>
        <v>0</v>
      </c>
      <c r="V278">
        <f>'[1]Master Sheet'!V278</f>
        <v>0</v>
      </c>
      <c r="W278">
        <f>'[1]Master Sheet'!W278</f>
        <v>0</v>
      </c>
      <c r="X278">
        <f>'[1]Master Sheet'!X278</f>
        <v>0</v>
      </c>
      <c r="Y278">
        <f>'[1]Master Sheet'!Y278</f>
        <v>0</v>
      </c>
      <c r="Z278">
        <f>'[1]Master Sheet'!Z278</f>
        <v>0</v>
      </c>
      <c r="AA278">
        <f>'[1]Master Sheet'!AA278</f>
        <v>0</v>
      </c>
      <c r="AB278">
        <f>'[1]Master Sheet'!AB278</f>
        <v>0</v>
      </c>
      <c r="AC278">
        <f>'[1]Master Sheet'!AC278</f>
        <v>0</v>
      </c>
      <c r="AD278">
        <f>'[1]Master Sheet'!AD278</f>
        <v>0</v>
      </c>
      <c r="AE278">
        <f>'[1]Master Sheet'!AE278</f>
        <v>0</v>
      </c>
      <c r="AF278">
        <f>'[1]Master Sheet'!AF278</f>
        <v>0</v>
      </c>
      <c r="AG278">
        <f>'[1]Master Sheet'!AG278</f>
        <v>0</v>
      </c>
      <c r="AH278">
        <f>'[1]Master Sheet'!AH278</f>
        <v>0</v>
      </c>
      <c r="AI278">
        <f>'[1]Master Sheet'!AI278</f>
        <v>0</v>
      </c>
      <c r="AJ278">
        <f>'[1]Master Sheet'!AJ278</f>
        <v>0</v>
      </c>
      <c r="AK278" t="str">
        <f>'[1]Master Sheet'!AK278</f>
        <v/>
      </c>
      <c r="AL278" t="str">
        <f>'[1]Master Sheet'!AL278</f>
        <v/>
      </c>
      <c r="AM278">
        <f>'[1]Master Sheet'!AM278</f>
        <v>0</v>
      </c>
      <c r="AN278">
        <f>'[1]Master Sheet'!AN278</f>
        <v>0</v>
      </c>
      <c r="AO278">
        <f>'[1]Master Sheet'!AO278</f>
        <v>0</v>
      </c>
      <c r="AP278">
        <f>'[1]Master Sheet'!AP278</f>
        <v>0</v>
      </c>
      <c r="AQ278">
        <f>'[1]Master Sheet'!AQ278</f>
        <v>0</v>
      </c>
      <c r="AR278">
        <f>'[1]Master Sheet'!AR278</f>
        <v>1.4512387596899226</v>
      </c>
      <c r="AS278">
        <f>'[1]Master Sheet'!AS278</f>
        <v>0</v>
      </c>
      <c r="AT278">
        <f>'[1]Master Sheet'!AT278</f>
        <v>0</v>
      </c>
      <c r="AU278">
        <f>'[1]Master Sheet'!AU278</f>
        <v>0</v>
      </c>
      <c r="AV278">
        <f>'[1]Master Sheet'!AV278</f>
        <v>0</v>
      </c>
      <c r="AW278">
        <f>'[1]Master Sheet'!AW278</f>
        <v>13.91</v>
      </c>
      <c r="AX278">
        <f>'[1]Master Sheet'!AX278</f>
        <v>12.9</v>
      </c>
      <c r="AY278">
        <f>'[1]Master Sheet'!AY278</f>
        <v>13.87</v>
      </c>
      <c r="AZ278">
        <f>'[1]Master Sheet'!AZ278</f>
        <v>0.97</v>
      </c>
      <c r="BA278">
        <f>'[1]Master Sheet'!BA278</f>
        <v>0</v>
      </c>
      <c r="BB278">
        <f>'[1]Master Sheet'!BB278</f>
        <v>0</v>
      </c>
      <c r="BC278">
        <f>'[1]Master Sheet'!BC278</f>
        <v>0</v>
      </c>
      <c r="BD278">
        <f>'[1]Master Sheet'!BD278</f>
        <v>3.3212387596899227</v>
      </c>
      <c r="BE278">
        <f>'[1]Master Sheet'!BE278</f>
        <v>0</v>
      </c>
      <c r="BF278">
        <f>'[1]Master Sheet'!BF278</f>
        <v>0.5</v>
      </c>
      <c r="BG278">
        <f>'[1]Master Sheet'!BG278</f>
        <v>3.6</v>
      </c>
      <c r="BH278" s="1">
        <v>44836</v>
      </c>
    </row>
    <row r="279" spans="1:60" x14ac:dyDescent="0.25">
      <c r="A279" s="1">
        <v>44837</v>
      </c>
      <c r="B279" t="s">
        <v>65</v>
      </c>
      <c r="D279">
        <f>'[1]Master Sheet'!D279</f>
        <v>6.19</v>
      </c>
      <c r="E279">
        <f>'[1]Master Sheet'!E279</f>
        <v>5.31</v>
      </c>
      <c r="F279">
        <f>'[1]Master Sheet'!F279</f>
        <v>5.44</v>
      </c>
      <c r="G279">
        <f>'[1]Master Sheet'!G279</f>
        <v>5.14</v>
      </c>
      <c r="H279">
        <f>'[1]Master Sheet'!H279</f>
        <v>5.2</v>
      </c>
      <c r="I279">
        <f>'[1]Master Sheet'!I279</f>
        <v>7.24</v>
      </c>
      <c r="J279">
        <f>'[1]Master Sheet'!J279</f>
        <v>7.39</v>
      </c>
      <c r="K279">
        <f>'[1]Master Sheet'!K279</f>
        <v>1.59</v>
      </c>
      <c r="L279">
        <f>'[1]Master Sheet'!L279</f>
        <v>1.74</v>
      </c>
      <c r="M279">
        <f>'[1]Master Sheet'!M279</f>
        <v>1.98</v>
      </c>
      <c r="N279">
        <f>'[1]Master Sheet'!N279</f>
        <v>1.92</v>
      </c>
      <c r="O279">
        <f>'[1]Master Sheet'!O279</f>
        <v>31</v>
      </c>
      <c r="P279">
        <f>'[1]Master Sheet'!P279</f>
        <v>24</v>
      </c>
      <c r="Q279">
        <f>'[1]Master Sheet'!Q279</f>
        <v>25</v>
      </c>
      <c r="R279">
        <f>'[1]Master Sheet'!R279</f>
        <v>6</v>
      </c>
      <c r="S279">
        <f>'[1]Master Sheet'!S279</f>
        <v>2</v>
      </c>
      <c r="T279">
        <f>'[1]Master Sheet'!T279</f>
        <v>0</v>
      </c>
      <c r="U279">
        <f>'[1]Master Sheet'!U279</f>
        <v>0.99199999999999999</v>
      </c>
      <c r="V279">
        <f>'[1]Master Sheet'!V279</f>
        <v>1.06</v>
      </c>
      <c r="W279">
        <f>'[1]Master Sheet'!W279</f>
        <v>1.74</v>
      </c>
      <c r="X279">
        <f>'[1]Master Sheet'!X279</f>
        <v>0.59</v>
      </c>
      <c r="Y279">
        <f>'[1]Master Sheet'!Y279</f>
        <v>0.82</v>
      </c>
      <c r="Z279">
        <f>'[1]Master Sheet'!Z279</f>
        <v>0.84499999999999997</v>
      </c>
      <c r="AA279">
        <f>'[1]Master Sheet'!AA279</f>
        <v>6.5</v>
      </c>
      <c r="AB279">
        <f>'[1]Master Sheet'!AB279</f>
        <v>12.9</v>
      </c>
      <c r="AC279">
        <f>'[1]Master Sheet'!AC279</f>
        <v>12.2</v>
      </c>
      <c r="AD279">
        <f>'[1]Master Sheet'!AD279</f>
        <v>12.3</v>
      </c>
      <c r="AE279">
        <f>'[1]Master Sheet'!AE279</f>
        <v>17</v>
      </c>
      <c r="AF279">
        <f>'[1]Master Sheet'!AF279</f>
        <v>11.2</v>
      </c>
      <c r="AG279">
        <f>'[1]Master Sheet'!AG279</f>
        <v>23.7</v>
      </c>
      <c r="AH279">
        <f>'[1]Master Sheet'!AH279</f>
        <v>20.3</v>
      </c>
      <c r="AI279">
        <f>'[1]Master Sheet'!AI279</f>
        <v>21.5</v>
      </c>
      <c r="AJ279">
        <f>'[1]Master Sheet'!AJ279</f>
        <v>30.1</v>
      </c>
      <c r="AK279">
        <f>'[1]Master Sheet'!AK279</f>
        <v>2.96</v>
      </c>
      <c r="AL279">
        <f>'[1]Master Sheet'!AL279</f>
        <v>3.19</v>
      </c>
      <c r="AM279">
        <f>'[1]Master Sheet'!AM279</f>
        <v>2.8</v>
      </c>
      <c r="AN279">
        <f>'[1]Master Sheet'!AN279</f>
        <v>5.9</v>
      </c>
      <c r="AO279">
        <f>'[1]Master Sheet'!AO279</f>
        <v>5.7000000000000002E-2</v>
      </c>
      <c r="AP279">
        <f>'[1]Master Sheet'!AP279</f>
        <v>14.3</v>
      </c>
      <c r="AQ279">
        <f>'[1]Master Sheet'!AQ279</f>
        <v>16.3</v>
      </c>
      <c r="AR279">
        <f>'[1]Master Sheet'!AR279</f>
        <v>1.6603411479385615</v>
      </c>
      <c r="AS279">
        <f>'[1]Master Sheet'!AS279</f>
        <v>72.8</v>
      </c>
      <c r="AT279">
        <f>'[1]Master Sheet'!AT279</f>
        <v>90.5</v>
      </c>
      <c r="AU279">
        <f>'[1]Master Sheet'!AU279</f>
        <v>0.1376</v>
      </c>
      <c r="AV279">
        <f>'[1]Master Sheet'!AV279</f>
        <v>4.3200000000000002E-2</v>
      </c>
      <c r="AW279">
        <f>'[1]Master Sheet'!AW279</f>
        <v>14.26</v>
      </c>
      <c r="AX279">
        <f>'[1]Master Sheet'!AX279</f>
        <v>12.37</v>
      </c>
      <c r="AY279">
        <f>'[1]Master Sheet'!AY279</f>
        <v>14.25</v>
      </c>
      <c r="AZ279">
        <f>'[1]Master Sheet'!AZ279</f>
        <v>1.88</v>
      </c>
      <c r="BA279">
        <f>'[1]Master Sheet'!BA279</f>
        <v>1.5960000000000001</v>
      </c>
      <c r="BB279">
        <f>'[1]Master Sheet'!BB279</f>
        <v>2.0819999999999999</v>
      </c>
      <c r="BC279">
        <f>'[1]Master Sheet'!BC279</f>
        <v>7.4980000000000002</v>
      </c>
      <c r="BD279">
        <f>'[1]Master Sheet'!BD279</f>
        <v>3.5703411479385614</v>
      </c>
      <c r="BE279">
        <f>'[1]Master Sheet'!BE279</f>
        <v>20.88</v>
      </c>
      <c r="BF279">
        <f>'[1]Master Sheet'!BF279</f>
        <v>0.5</v>
      </c>
      <c r="BG279">
        <f>'[1]Master Sheet'!BG279</f>
        <v>3.6</v>
      </c>
      <c r="BH279" s="1">
        <v>44837</v>
      </c>
    </row>
    <row r="280" spans="1:60" x14ac:dyDescent="0.25">
      <c r="A280" s="1">
        <v>44838</v>
      </c>
      <c r="B280" t="s">
        <v>65</v>
      </c>
      <c r="D280">
        <f>'[1]Master Sheet'!D280</f>
        <v>6.64</v>
      </c>
      <c r="E280">
        <f>'[1]Master Sheet'!E280</f>
        <v>6.15</v>
      </c>
      <c r="F280">
        <f>'[1]Master Sheet'!F280</f>
        <v>5.63</v>
      </c>
      <c r="G280">
        <f>'[1]Master Sheet'!G280</f>
        <v>6.25</v>
      </c>
      <c r="H280">
        <f>'[1]Master Sheet'!H280</f>
        <v>6.14</v>
      </c>
      <c r="I280">
        <f>'[1]Master Sheet'!I280</f>
        <v>7.71</v>
      </c>
      <c r="J280">
        <f>'[1]Master Sheet'!J280</f>
        <v>6.74</v>
      </c>
      <c r="K280">
        <f>'[1]Master Sheet'!K280</f>
        <v>1.73</v>
      </c>
      <c r="L280">
        <f>'[1]Master Sheet'!L280</f>
        <v>1.94</v>
      </c>
      <c r="M280">
        <f>'[1]Master Sheet'!M280</f>
        <v>2.0099999999999998</v>
      </c>
      <c r="N280">
        <f>'[1]Master Sheet'!N280</f>
        <v>1.96</v>
      </c>
      <c r="O280">
        <f>'[1]Master Sheet'!O280</f>
        <v>29</v>
      </c>
      <c r="P280">
        <f>'[1]Master Sheet'!P280</f>
        <v>21</v>
      </c>
      <c r="Q280">
        <f>'[1]Master Sheet'!Q280</f>
        <v>20</v>
      </c>
      <c r="R280">
        <f>'[1]Master Sheet'!R280</f>
        <v>1</v>
      </c>
      <c r="S280">
        <f>'[1]Master Sheet'!S280</f>
        <v>3</v>
      </c>
      <c r="T280">
        <f>'[1]Master Sheet'!T280</f>
        <v>0</v>
      </c>
      <c r="U280">
        <f>'[1]Master Sheet'!U280</f>
        <v>0.90700000000000003</v>
      </c>
      <c r="V280">
        <f>'[1]Master Sheet'!V280</f>
        <v>0.91800000000000004</v>
      </c>
      <c r="W280">
        <f>'[1]Master Sheet'!W280</f>
        <v>0.92500000000000004</v>
      </c>
      <c r="X280">
        <f>'[1]Master Sheet'!X280</f>
        <v>0.27800000000000002</v>
      </c>
      <c r="Y280">
        <f>'[1]Master Sheet'!Y280</f>
        <v>0.77300000000000002</v>
      </c>
      <c r="Z280">
        <f>'[1]Master Sheet'!Z280</f>
        <v>0.47399999999999998</v>
      </c>
      <c r="AA280">
        <f>'[1]Master Sheet'!AA280</f>
        <v>6.7</v>
      </c>
      <c r="AB280">
        <f>'[1]Master Sheet'!AB280</f>
        <v>15.3</v>
      </c>
      <c r="AC280">
        <f>'[1]Master Sheet'!AC280</f>
        <v>12.6</v>
      </c>
      <c r="AD280">
        <f>'[1]Master Sheet'!AD280</f>
        <v>13.7</v>
      </c>
      <c r="AE280">
        <f>'[1]Master Sheet'!AE280</f>
        <v>17.899999999999999</v>
      </c>
      <c r="AF280">
        <f>'[1]Master Sheet'!AF280</f>
        <v>11.1</v>
      </c>
      <c r="AG280">
        <f>'[1]Master Sheet'!AG280</f>
        <v>27.7</v>
      </c>
      <c r="AH280">
        <f>'[1]Master Sheet'!AH280</f>
        <v>20.6</v>
      </c>
      <c r="AI280">
        <f>'[1]Master Sheet'!AI280</f>
        <v>23.6</v>
      </c>
      <c r="AJ280">
        <f>'[1]Master Sheet'!AJ280</f>
        <v>31.3</v>
      </c>
      <c r="AK280">
        <f>'[1]Master Sheet'!AK280</f>
        <v>3</v>
      </c>
      <c r="AL280">
        <f>'[1]Master Sheet'!AL280</f>
        <v>3.21</v>
      </c>
      <c r="AM280">
        <f>'[1]Master Sheet'!AM280</f>
        <v>3.1</v>
      </c>
      <c r="AN280">
        <f>'[1]Master Sheet'!AN280</f>
        <v>6</v>
      </c>
      <c r="AO280">
        <f>'[1]Master Sheet'!AO280</f>
        <v>0.17299999999999999</v>
      </c>
      <c r="AP280">
        <f>'[1]Master Sheet'!AP280</f>
        <v>13.4</v>
      </c>
      <c r="AQ280">
        <f>'[1]Master Sheet'!AQ280</f>
        <v>15.7</v>
      </c>
      <c r="AR280">
        <f>'[1]Master Sheet'!AR280</f>
        <v>1.0567533490937748</v>
      </c>
      <c r="AS280">
        <f>'[1]Master Sheet'!AS280</f>
        <v>73.099999999999994</v>
      </c>
      <c r="AT280">
        <f>'[1]Master Sheet'!AT280</f>
        <v>89.8</v>
      </c>
      <c r="AU280">
        <f>'[1]Master Sheet'!AU280</f>
        <v>0.1361</v>
      </c>
      <c r="AV280">
        <f>'[1]Master Sheet'!AV280</f>
        <v>4.65E-2</v>
      </c>
      <c r="AW280">
        <f>'[1]Master Sheet'!AW280</f>
        <v>12.82</v>
      </c>
      <c r="AX280">
        <f>'[1]Master Sheet'!AX280</f>
        <v>12.69</v>
      </c>
      <c r="AY280">
        <f>'[1]Master Sheet'!AY280</f>
        <v>12.69</v>
      </c>
      <c r="AZ280">
        <f>'[1]Master Sheet'!AZ280</f>
        <v>0</v>
      </c>
      <c r="BA280">
        <f>'[1]Master Sheet'!BA280</f>
        <v>1.4830000000000001</v>
      </c>
      <c r="BB280">
        <f>'[1]Master Sheet'!BB280</f>
        <v>2.0819999999999999</v>
      </c>
      <c r="BC280">
        <f>'[1]Master Sheet'!BC280</f>
        <v>7.62</v>
      </c>
      <c r="BD280">
        <f>'[1]Master Sheet'!BD280</f>
        <v>3.0767533490937748</v>
      </c>
      <c r="BE280">
        <f>'[1]Master Sheet'!BE280</f>
        <v>20.440000000000001</v>
      </c>
      <c r="BF280">
        <f>'[1]Master Sheet'!BF280</f>
        <v>2.5</v>
      </c>
      <c r="BG280">
        <f>'[1]Master Sheet'!BG280</f>
        <v>3.6</v>
      </c>
      <c r="BH280" s="1">
        <v>44838</v>
      </c>
    </row>
    <row r="281" spans="1:60" x14ac:dyDescent="0.25">
      <c r="A281" s="1">
        <v>44839</v>
      </c>
      <c r="B281" t="s">
        <v>65</v>
      </c>
      <c r="D281">
        <f>'[1]Master Sheet'!D281</f>
        <v>6.51</v>
      </c>
      <c r="E281">
        <f>'[1]Master Sheet'!E281</f>
        <v>5.44</v>
      </c>
      <c r="F281">
        <f>'[1]Master Sheet'!F281</f>
        <v>6.52</v>
      </c>
      <c r="G281">
        <f>'[1]Master Sheet'!G281</f>
        <v>5.17</v>
      </c>
      <c r="H281">
        <f>'[1]Master Sheet'!H281</f>
        <v>5.42</v>
      </c>
      <c r="I281">
        <f>'[1]Master Sheet'!I281</f>
        <v>6.78</v>
      </c>
      <c r="J281">
        <f>'[1]Master Sheet'!J281</f>
        <v>6.85</v>
      </c>
      <c r="K281">
        <f>'[1]Master Sheet'!K281</f>
        <v>1.92</v>
      </c>
      <c r="L281">
        <f>'[1]Master Sheet'!L281</f>
        <v>2.04</v>
      </c>
      <c r="M281">
        <f>'[1]Master Sheet'!M281</f>
        <v>2.2799999999999998</v>
      </c>
      <c r="N281">
        <f>'[1]Master Sheet'!N281</f>
        <v>2.04</v>
      </c>
      <c r="O281">
        <f>'[1]Master Sheet'!O281</f>
        <v>33</v>
      </c>
      <c r="P281">
        <f>'[1]Master Sheet'!P281</f>
        <v>24</v>
      </c>
      <c r="Q281">
        <f>'[1]Master Sheet'!Q281</f>
        <v>33</v>
      </c>
      <c r="R281">
        <f>'[1]Master Sheet'!R281</f>
        <v>3</v>
      </c>
      <c r="S281">
        <f>'[1]Master Sheet'!S281</f>
        <v>1</v>
      </c>
      <c r="T281">
        <f>'[1]Master Sheet'!T281</f>
        <v>0</v>
      </c>
      <c r="U281">
        <f>'[1]Master Sheet'!U281</f>
        <v>0.84199999999999997</v>
      </c>
      <c r="V281">
        <f>'[1]Master Sheet'!V281</f>
        <v>0.92900000000000005</v>
      </c>
      <c r="W281">
        <f>'[1]Master Sheet'!W281</f>
        <v>2.48</v>
      </c>
      <c r="X281">
        <f>'[1]Master Sheet'!X281</f>
        <v>0.22900000000000001</v>
      </c>
      <c r="Y281">
        <f>'[1]Master Sheet'!Y281</f>
        <v>0.34300000000000003</v>
      </c>
      <c r="Z281">
        <f>'[1]Master Sheet'!Z281</f>
        <v>0.224</v>
      </c>
      <c r="AA281">
        <f>'[1]Master Sheet'!AA281</f>
        <v>6.5</v>
      </c>
      <c r="AB281">
        <f>'[1]Master Sheet'!AB281</f>
        <v>13.4</v>
      </c>
      <c r="AC281">
        <f>'[1]Master Sheet'!AC281</f>
        <v>12.8</v>
      </c>
      <c r="AD281">
        <f>'[1]Master Sheet'!AD281</f>
        <v>12.5</v>
      </c>
      <c r="AE281">
        <f>'[1]Master Sheet'!AE281</f>
        <v>15.5</v>
      </c>
      <c r="AF281">
        <f>'[1]Master Sheet'!AF281</f>
        <v>10.9</v>
      </c>
      <c r="AG281">
        <f>'[1]Master Sheet'!AG281</f>
        <v>24.5</v>
      </c>
      <c r="AH281">
        <f>'[1]Master Sheet'!AH281</f>
        <v>20.9</v>
      </c>
      <c r="AI281">
        <f>'[1]Master Sheet'!AI281</f>
        <v>21.6</v>
      </c>
      <c r="AJ281">
        <f>'[1]Master Sheet'!AJ281</f>
        <v>26.8</v>
      </c>
      <c r="AK281">
        <f>'[1]Master Sheet'!AK281</f>
        <v>2.99</v>
      </c>
      <c r="AL281">
        <f>'[1]Master Sheet'!AL281</f>
        <v>3.2</v>
      </c>
      <c r="AM281">
        <f>'[1]Master Sheet'!AM281</f>
        <v>3</v>
      </c>
      <c r="AN281">
        <f>'[1]Master Sheet'!AN281</f>
        <v>6</v>
      </c>
      <c r="AO281">
        <f>'[1]Master Sheet'!AO281</f>
        <v>0.09</v>
      </c>
      <c r="AP281">
        <f>'[1]Master Sheet'!AP281</f>
        <v>13.6</v>
      </c>
      <c r="AQ281">
        <f>'[1]Master Sheet'!AQ281</f>
        <v>15.4</v>
      </c>
      <c r="AR281">
        <f>'[1]Master Sheet'!AR281</f>
        <v>1.0881583476764201</v>
      </c>
      <c r="AS281">
        <f>'[1]Master Sheet'!AS281</f>
        <v>73.3</v>
      </c>
      <c r="AT281">
        <f>'[1]Master Sheet'!AT281</f>
        <v>92.9</v>
      </c>
      <c r="AU281">
        <f>'[1]Master Sheet'!AU281</f>
        <v>0.13489999999999999</v>
      </c>
      <c r="AV281">
        <f>'[1]Master Sheet'!AV281</f>
        <v>3.1899999999999998E-2</v>
      </c>
      <c r="AW281">
        <f>'[1]Master Sheet'!AW281</f>
        <v>12.69</v>
      </c>
      <c r="AX281">
        <f>'[1]Master Sheet'!AX281</f>
        <v>11.62</v>
      </c>
      <c r="AY281">
        <f>'[1]Master Sheet'!AY281</f>
        <v>12.63</v>
      </c>
      <c r="AZ281">
        <f>'[1]Master Sheet'!AZ281</f>
        <v>1.01</v>
      </c>
      <c r="BA281">
        <f>'[1]Master Sheet'!BA281</f>
        <v>1.4830000000000001</v>
      </c>
      <c r="BB281">
        <f>'[1]Master Sheet'!BB281</f>
        <v>2.0819999999999999</v>
      </c>
      <c r="BC281">
        <f>'[1]Master Sheet'!BC281</f>
        <v>7.62</v>
      </c>
      <c r="BD281">
        <f>'[1]Master Sheet'!BD281</f>
        <v>3.1881583476764201</v>
      </c>
      <c r="BE281">
        <f>'[1]Master Sheet'!BE281</f>
        <v>21.74</v>
      </c>
      <c r="BF281">
        <f>'[1]Master Sheet'!BF281</f>
        <v>2</v>
      </c>
      <c r="BG281">
        <f>'[1]Master Sheet'!BG281</f>
        <v>3.2</v>
      </c>
      <c r="BH281" s="1">
        <v>44839</v>
      </c>
    </row>
    <row r="282" spans="1:60" x14ac:dyDescent="0.25">
      <c r="A282" s="1">
        <v>44840</v>
      </c>
      <c r="B282" t="s">
        <v>65</v>
      </c>
      <c r="D282">
        <f>'[1]Master Sheet'!D282</f>
        <v>6.76</v>
      </c>
      <c r="E282">
        <f>'[1]Master Sheet'!E282</f>
        <v>5.31</v>
      </c>
      <c r="F282">
        <f>'[1]Master Sheet'!F282</f>
        <v>5.0999999999999996</v>
      </c>
      <c r="G282">
        <f>'[1]Master Sheet'!G282</f>
        <v>5.33</v>
      </c>
      <c r="H282">
        <f>'[1]Master Sheet'!H282</f>
        <v>5.29</v>
      </c>
      <c r="I282">
        <f>'[1]Master Sheet'!I282</f>
        <v>6.76</v>
      </c>
      <c r="J282">
        <f>'[1]Master Sheet'!J282</f>
        <v>6.37</v>
      </c>
      <c r="K282">
        <f>'[1]Master Sheet'!K282</f>
        <v>1.71</v>
      </c>
      <c r="L282">
        <f>'[1]Master Sheet'!L282</f>
        <v>1.91</v>
      </c>
      <c r="M282">
        <f>'[1]Master Sheet'!M282</f>
        <v>2.08</v>
      </c>
      <c r="N282">
        <f>'[1]Master Sheet'!N282</f>
        <v>1.9</v>
      </c>
      <c r="O282">
        <f>'[1]Master Sheet'!O282</f>
        <v>31</v>
      </c>
      <c r="P282">
        <f>'[1]Master Sheet'!P282</f>
        <v>22</v>
      </c>
      <c r="Q282">
        <f>'[1]Master Sheet'!Q282</f>
        <v>25</v>
      </c>
      <c r="R282">
        <f>'[1]Master Sheet'!R282</f>
        <v>1</v>
      </c>
      <c r="S282">
        <f>'[1]Master Sheet'!S282</f>
        <v>1</v>
      </c>
      <c r="T282">
        <f>'[1]Master Sheet'!T282</f>
        <v>0</v>
      </c>
      <c r="U282">
        <f>'[1]Master Sheet'!U282</f>
        <v>0.81899999999999995</v>
      </c>
      <c r="V282">
        <f>'[1]Master Sheet'!V282</f>
        <v>0.84899999999999998</v>
      </c>
      <c r="W282">
        <f>'[1]Master Sheet'!W282</f>
        <v>1.55</v>
      </c>
      <c r="X282">
        <f>'[1]Master Sheet'!X282</f>
        <v>0.39100000000000001</v>
      </c>
      <c r="Y282">
        <f>'[1]Master Sheet'!Y282</f>
        <v>0.51200000000000001</v>
      </c>
      <c r="Z282">
        <f>'[1]Master Sheet'!Z282</f>
        <v>0.44</v>
      </c>
      <c r="AA282">
        <f>'[1]Master Sheet'!AA282</f>
        <v>6.5</v>
      </c>
      <c r="AB282">
        <f>'[1]Master Sheet'!AB282</f>
        <v>13.8</v>
      </c>
      <c r="AC282">
        <f>'[1]Master Sheet'!AC282</f>
        <v>13.5</v>
      </c>
      <c r="AD282">
        <f>'[1]Master Sheet'!AD282</f>
        <v>13.3</v>
      </c>
      <c r="AE282">
        <f>'[1]Master Sheet'!AE282</f>
        <v>15.9</v>
      </c>
      <c r="AF282">
        <f>'[1]Master Sheet'!AF282</f>
        <v>11.3</v>
      </c>
      <c r="AG282">
        <f>'[1]Master Sheet'!AG282</f>
        <v>26.2</v>
      </c>
      <c r="AH282">
        <f>'[1]Master Sheet'!AH282</f>
        <v>22.3</v>
      </c>
      <c r="AI282">
        <f>'[1]Master Sheet'!AI282</f>
        <v>23</v>
      </c>
      <c r="AJ282">
        <f>'[1]Master Sheet'!AJ282</f>
        <v>27.7</v>
      </c>
      <c r="AK282">
        <f>'[1]Master Sheet'!AK282</f>
        <v>2.94</v>
      </c>
      <c r="AL282">
        <f>'[1]Master Sheet'!AL282</f>
        <v>3.13</v>
      </c>
      <c r="AM282">
        <f>'[1]Master Sheet'!AM282</f>
        <v>3.1</v>
      </c>
      <c r="AN282">
        <f>'[1]Master Sheet'!AN282</f>
        <v>5.9</v>
      </c>
      <c r="AO282">
        <f>'[1]Master Sheet'!AO282</f>
        <v>8.2000000000000003E-2</v>
      </c>
      <c r="AP282">
        <f>'[1]Master Sheet'!AP282</f>
        <v>15.6</v>
      </c>
      <c r="AQ282">
        <f>'[1]Master Sheet'!AQ282</f>
        <v>15.4</v>
      </c>
      <c r="AR282">
        <f>'[1]Master Sheet'!AR282</f>
        <v>1.130298288508558</v>
      </c>
      <c r="AS282">
        <f>'[1]Master Sheet'!AS282</f>
        <v>73</v>
      </c>
      <c r="AT282">
        <f>'[1]Master Sheet'!AT282</f>
        <v>91.8</v>
      </c>
      <c r="AU282">
        <f>'[1]Master Sheet'!AU282</f>
        <v>0.1366</v>
      </c>
      <c r="AV282">
        <f>'[1]Master Sheet'!AV282</f>
        <v>3.7199999999999997E-2</v>
      </c>
      <c r="AW282">
        <f>'[1]Master Sheet'!AW282</f>
        <v>13.33</v>
      </c>
      <c r="AX282">
        <f>'[1]Master Sheet'!AX282</f>
        <v>12.27</v>
      </c>
      <c r="AY282">
        <f>'[1]Master Sheet'!AY282</f>
        <v>13.25</v>
      </c>
      <c r="AZ282">
        <f>'[1]Master Sheet'!AZ282</f>
        <v>0.98</v>
      </c>
      <c r="BA282">
        <f>'[1]Master Sheet'!BA282</f>
        <v>1.4830000000000001</v>
      </c>
      <c r="BB282">
        <f>'[1]Master Sheet'!BB282</f>
        <v>2.0819999999999999</v>
      </c>
      <c r="BC282">
        <f>'[1]Master Sheet'!BC282</f>
        <v>7.62</v>
      </c>
      <c r="BD282">
        <f>'[1]Master Sheet'!BD282</f>
        <v>3.1002982885085579</v>
      </c>
      <c r="BE282">
        <f>'[1]Master Sheet'!BE282</f>
        <v>21.87</v>
      </c>
      <c r="BF282">
        <f>'[1]Master Sheet'!BF282</f>
        <v>1.8</v>
      </c>
      <c r="BG282">
        <f>'[1]Master Sheet'!BG282</f>
        <v>3.8</v>
      </c>
      <c r="BH282" s="1">
        <v>44840</v>
      </c>
    </row>
    <row r="283" spans="1:60" x14ac:dyDescent="0.25">
      <c r="A283" s="1">
        <v>44841</v>
      </c>
      <c r="B283" t="s">
        <v>65</v>
      </c>
      <c r="D283">
        <f>'[1]Master Sheet'!D283</f>
        <v>6.73</v>
      </c>
      <c r="E283">
        <f>'[1]Master Sheet'!E283</f>
        <v>5.27</v>
      </c>
      <c r="F283">
        <f>'[1]Master Sheet'!F283</f>
        <v>5.28</v>
      </c>
      <c r="G283">
        <f>'[1]Master Sheet'!G283</f>
        <v>5.19</v>
      </c>
      <c r="H283">
        <f>'[1]Master Sheet'!H283</f>
        <v>5.0599999999999996</v>
      </c>
      <c r="I283">
        <f>'[1]Master Sheet'!I283</f>
        <v>6.78</v>
      </c>
      <c r="J283">
        <f>'[1]Master Sheet'!J283</f>
        <v>6.54</v>
      </c>
      <c r="K283">
        <f>'[1]Master Sheet'!K283</f>
        <v>1.79</v>
      </c>
      <c r="L283">
        <f>'[1]Master Sheet'!L283</f>
        <v>1.82</v>
      </c>
      <c r="M283">
        <f>'[1]Master Sheet'!M283</f>
        <v>2.14</v>
      </c>
      <c r="N283">
        <f>'[1]Master Sheet'!N283</f>
        <v>1.89</v>
      </c>
      <c r="O283">
        <f>'[1]Master Sheet'!O283</f>
        <v>31</v>
      </c>
      <c r="P283">
        <f>'[1]Master Sheet'!P283</f>
        <v>20</v>
      </c>
      <c r="Q283">
        <f>'[1]Master Sheet'!Q283</f>
        <v>19</v>
      </c>
      <c r="R283">
        <f>'[1]Master Sheet'!R283</f>
        <v>1</v>
      </c>
      <c r="S283">
        <f>'[1]Master Sheet'!S283</f>
        <v>0</v>
      </c>
      <c r="T283">
        <f>'[1]Master Sheet'!T283</f>
        <v>0</v>
      </c>
      <c r="U283">
        <f>'[1]Master Sheet'!U283</f>
        <v>0.749</v>
      </c>
      <c r="V283">
        <f>'[1]Master Sheet'!V283</f>
        <v>0.77100000000000002</v>
      </c>
      <c r="W283">
        <f>'[1]Master Sheet'!W283</f>
        <v>1.73</v>
      </c>
      <c r="X283">
        <f>'[1]Master Sheet'!X283</f>
        <v>0.55500000000000005</v>
      </c>
      <c r="Y283">
        <f>'[1]Master Sheet'!Y283</f>
        <v>0.69199999999999995</v>
      </c>
      <c r="Z283">
        <f>'[1]Master Sheet'!Z283</f>
        <v>0.54200000000000004</v>
      </c>
      <c r="AA283">
        <f>'[1]Master Sheet'!AA283</f>
        <v>6.4</v>
      </c>
      <c r="AB283">
        <f>'[1]Master Sheet'!AB283</f>
        <v>13.7</v>
      </c>
      <c r="AC283">
        <f>'[1]Master Sheet'!AC283</f>
        <v>14.4</v>
      </c>
      <c r="AD283">
        <f>'[1]Master Sheet'!AD283</f>
        <v>13.9</v>
      </c>
      <c r="AE283">
        <f>'[1]Master Sheet'!AE283</f>
        <v>16.3</v>
      </c>
      <c r="AF283">
        <f>'[1]Master Sheet'!AF283</f>
        <v>11.4</v>
      </c>
      <c r="AG283">
        <f>'[1]Master Sheet'!AG283</f>
        <v>26.6</v>
      </c>
      <c r="AH283">
        <f>'[1]Master Sheet'!AH283</f>
        <v>24</v>
      </c>
      <c r="AI283">
        <f>'[1]Master Sheet'!AI283</f>
        <v>24.5</v>
      </c>
      <c r="AJ283">
        <f>'[1]Master Sheet'!AJ283</f>
        <v>28.5</v>
      </c>
      <c r="AK283">
        <f>'[1]Master Sheet'!AK283</f>
        <v>2.9699999999999998</v>
      </c>
      <c r="AL283">
        <f>'[1]Master Sheet'!AL283</f>
        <v>3.11</v>
      </c>
      <c r="AM283">
        <f>'[1]Master Sheet'!AM283</f>
        <v>2.9</v>
      </c>
      <c r="AN283">
        <f>'[1]Master Sheet'!AN283</f>
        <v>6</v>
      </c>
      <c r="AO283">
        <f>'[1]Master Sheet'!AO283</f>
        <v>0.14799999999999999</v>
      </c>
      <c r="AP283">
        <f>'[1]Master Sheet'!AP283</f>
        <v>16</v>
      </c>
      <c r="AQ283">
        <f>'[1]Master Sheet'!AQ283</f>
        <v>15.6</v>
      </c>
      <c r="AR283">
        <f>'[1]Master Sheet'!AR283</f>
        <v>-9.0217870216306153</v>
      </c>
      <c r="AS283">
        <f>'[1]Master Sheet'!AS283</f>
        <v>56.6</v>
      </c>
      <c r="AT283">
        <f>'[1]Master Sheet'!AT283</f>
        <v>90.4</v>
      </c>
      <c r="AU283">
        <f>'[1]Master Sheet'!AU283</f>
        <v>0.247</v>
      </c>
      <c r="AV283">
        <f>'[1]Master Sheet'!AV283</f>
        <v>4.36E-2</v>
      </c>
      <c r="AW283">
        <f>'[1]Master Sheet'!AW283</f>
        <v>13.1</v>
      </c>
      <c r="AX283">
        <f>'[1]Master Sheet'!AX283</f>
        <v>12.02</v>
      </c>
      <c r="AY283">
        <f>'[1]Master Sheet'!AY283</f>
        <v>13.02</v>
      </c>
      <c r="AZ283">
        <f>'[1]Master Sheet'!AZ283</f>
        <v>1</v>
      </c>
      <c r="BA283">
        <f>'[1]Master Sheet'!BA283</f>
        <v>1.4830000000000001</v>
      </c>
      <c r="BB283">
        <f>'[1]Master Sheet'!BB283</f>
        <v>2.0819999999999999</v>
      </c>
      <c r="BC283">
        <f>'[1]Master Sheet'!BC283</f>
        <v>7.62</v>
      </c>
      <c r="BD283">
        <f>'[1]Master Sheet'!BD283</f>
        <v>2.9982129783693843</v>
      </c>
      <c r="BE283">
        <f>'[1]Master Sheet'!BE283</f>
        <v>24.96</v>
      </c>
      <c r="BF283">
        <f>'[1]Master Sheet'!BF283</f>
        <v>1.7</v>
      </c>
      <c r="BG283">
        <f>'[1]Master Sheet'!BG283</f>
        <v>4.5</v>
      </c>
      <c r="BH283" s="1">
        <v>44841</v>
      </c>
    </row>
    <row r="284" spans="1:60" x14ac:dyDescent="0.25">
      <c r="A284" s="1">
        <v>44842</v>
      </c>
      <c r="B284" t="s">
        <v>65</v>
      </c>
      <c r="D284">
        <f>'[1]Master Sheet'!D284</f>
        <v>6.71</v>
      </c>
      <c r="E284">
        <f>'[1]Master Sheet'!E284</f>
        <v>5.05</v>
      </c>
      <c r="F284">
        <f>'[1]Master Sheet'!F284</f>
        <v>5.27</v>
      </c>
      <c r="G284">
        <f>'[1]Master Sheet'!G284</f>
        <v>5.24</v>
      </c>
      <c r="H284">
        <f>'[1]Master Sheet'!H284</f>
        <v>5.2</v>
      </c>
      <c r="I284">
        <f>'[1]Master Sheet'!I284</f>
        <v>7.18</v>
      </c>
      <c r="J284">
        <f>'[1]Master Sheet'!J284</f>
        <v>7.34</v>
      </c>
      <c r="K284">
        <f>'[1]Master Sheet'!K284</f>
        <v>1.72</v>
      </c>
      <c r="L284">
        <f>'[1]Master Sheet'!L284</f>
        <v>1.88</v>
      </c>
      <c r="M284">
        <f>'[1]Master Sheet'!M284</f>
        <v>2.1</v>
      </c>
      <c r="N284">
        <f>'[1]Master Sheet'!N284</f>
        <v>1.98</v>
      </c>
      <c r="O284">
        <f>'[1]Master Sheet'!O284</f>
        <v>31</v>
      </c>
      <c r="P284">
        <f>'[1]Master Sheet'!P284</f>
        <v>22</v>
      </c>
      <c r="Q284">
        <f>'[1]Master Sheet'!Q284</f>
        <v>20</v>
      </c>
      <c r="R284">
        <f>'[1]Master Sheet'!R284</f>
        <v>1</v>
      </c>
      <c r="S284">
        <f>'[1]Master Sheet'!S284</f>
        <v>1</v>
      </c>
      <c r="T284">
        <f>'[1]Master Sheet'!T284</f>
        <v>0</v>
      </c>
      <c r="U284">
        <f>'[1]Master Sheet'!U284</f>
        <v>0.749</v>
      </c>
      <c r="V284">
        <f>'[1]Master Sheet'!V284</f>
        <v>0.73699999999999999</v>
      </c>
      <c r="W284">
        <f>'[1]Master Sheet'!W284</f>
        <v>1.46</v>
      </c>
      <c r="X284">
        <f>'[1]Master Sheet'!X284</f>
        <v>0.312</v>
      </c>
      <c r="Y284">
        <f>'[1]Master Sheet'!Y284</f>
        <v>0.34399999999999997</v>
      </c>
      <c r="Z284">
        <f>'[1]Master Sheet'!Z284</f>
        <v>0.36299999999999999</v>
      </c>
      <c r="AA284">
        <f>'[1]Master Sheet'!AA284</f>
        <v>6.5</v>
      </c>
      <c r="AB284">
        <f>'[1]Master Sheet'!AB284</f>
        <v>13.4</v>
      </c>
      <c r="AC284">
        <f>'[1]Master Sheet'!AC284</f>
        <v>13.8</v>
      </c>
      <c r="AD284">
        <f>'[1]Master Sheet'!AD284</f>
        <v>13.6</v>
      </c>
      <c r="AE284">
        <f>'[1]Master Sheet'!AE284</f>
        <v>17.2</v>
      </c>
      <c r="AF284">
        <f>'[1]Master Sheet'!AF284</f>
        <v>11.6</v>
      </c>
      <c r="AG284">
        <f>'[1]Master Sheet'!AG284</f>
        <v>26.5</v>
      </c>
      <c r="AH284">
        <f>'[1]Master Sheet'!AH284</f>
        <v>25.9</v>
      </c>
      <c r="AI284">
        <f>'[1]Master Sheet'!AI284</f>
        <v>24.2</v>
      </c>
      <c r="AJ284">
        <f>'[1]Master Sheet'!AJ284</f>
        <v>33.4</v>
      </c>
      <c r="AK284">
        <f>'[1]Master Sheet'!AK284</f>
        <v>3.0300000000000002</v>
      </c>
      <c r="AL284">
        <f>'[1]Master Sheet'!AL284</f>
        <v>3.21</v>
      </c>
      <c r="AM284">
        <f>'[1]Master Sheet'!AM284</f>
        <v>3</v>
      </c>
      <c r="AN284">
        <f>'[1]Master Sheet'!AN284</f>
        <v>5.8</v>
      </c>
      <c r="AO284">
        <f>'[1]Master Sheet'!AO284</f>
        <v>9.0999999999999998E-2</v>
      </c>
      <c r="AP284">
        <f>'[1]Master Sheet'!AP284</f>
        <v>15.9</v>
      </c>
      <c r="AQ284">
        <f>'[1]Master Sheet'!AQ284</f>
        <v>15.6</v>
      </c>
      <c r="AR284">
        <f>'[1]Master Sheet'!AR284</f>
        <v>1.2227999999999997</v>
      </c>
      <c r="AS284">
        <f>'[1]Master Sheet'!AS284</f>
        <v>57.2</v>
      </c>
      <c r="AT284">
        <f>'[1]Master Sheet'!AT284</f>
        <v>90.1</v>
      </c>
      <c r="AU284">
        <f>'[1]Master Sheet'!AU284</f>
        <v>0.2414</v>
      </c>
      <c r="AV284">
        <f>'[1]Master Sheet'!AV284</f>
        <v>4.4299999999999999E-2</v>
      </c>
      <c r="AW284">
        <f>'[1]Master Sheet'!AW284</f>
        <v>12.39</v>
      </c>
      <c r="AX284">
        <f>'[1]Master Sheet'!AX284</f>
        <v>11.35</v>
      </c>
      <c r="AY284">
        <f>'[1]Master Sheet'!AY284</f>
        <v>12.29</v>
      </c>
      <c r="AZ284">
        <f>'[1]Master Sheet'!AZ284</f>
        <v>0.94</v>
      </c>
      <c r="BA284">
        <f>'[1]Master Sheet'!BA284</f>
        <v>0</v>
      </c>
      <c r="BB284">
        <f>'[1]Master Sheet'!BB284</f>
        <v>0</v>
      </c>
      <c r="BC284">
        <f>'[1]Master Sheet'!BC284</f>
        <v>0</v>
      </c>
      <c r="BD284">
        <f>'[1]Master Sheet'!BD284</f>
        <v>3.0427999999999997</v>
      </c>
      <c r="BE284">
        <f>'[1]Master Sheet'!BE284</f>
        <v>21.1</v>
      </c>
      <c r="BF284">
        <f>'[1]Master Sheet'!BF284</f>
        <v>1.7</v>
      </c>
      <c r="BG284">
        <f>'[1]Master Sheet'!BG284</f>
        <v>4.5</v>
      </c>
      <c r="BH284" s="1">
        <v>44842</v>
      </c>
    </row>
    <row r="285" spans="1:60" x14ac:dyDescent="0.25">
      <c r="A285" s="1">
        <v>44843</v>
      </c>
      <c r="B285" t="s">
        <v>65</v>
      </c>
      <c r="D285">
        <f>'[1]Master Sheet'!D285</f>
        <v>0</v>
      </c>
      <c r="E285">
        <f>'[1]Master Sheet'!E285</f>
        <v>0</v>
      </c>
      <c r="F285">
        <f>'[1]Master Sheet'!F285</f>
        <v>0</v>
      </c>
      <c r="G285">
        <f>'[1]Master Sheet'!G285</f>
        <v>0</v>
      </c>
      <c r="H285">
        <f>'[1]Master Sheet'!H285</f>
        <v>0</v>
      </c>
      <c r="I285">
        <f>'[1]Master Sheet'!I285</f>
        <v>0</v>
      </c>
      <c r="J285">
        <f>'[1]Master Sheet'!J285</f>
        <v>0</v>
      </c>
      <c r="K285">
        <f>'[1]Master Sheet'!K285</f>
        <v>0</v>
      </c>
      <c r="L285">
        <f>'[1]Master Sheet'!L285</f>
        <v>0</v>
      </c>
      <c r="M285">
        <f>'[1]Master Sheet'!M285</f>
        <v>0</v>
      </c>
      <c r="N285">
        <f>'[1]Master Sheet'!N285</f>
        <v>0</v>
      </c>
      <c r="O285">
        <f>'[1]Master Sheet'!O285</f>
        <v>0</v>
      </c>
      <c r="P285">
        <f>'[1]Master Sheet'!P285</f>
        <v>0</v>
      </c>
      <c r="Q285">
        <f>'[1]Master Sheet'!Q285</f>
        <v>0</v>
      </c>
      <c r="R285">
        <f>'[1]Master Sheet'!R285</f>
        <v>0</v>
      </c>
      <c r="S285">
        <f>'[1]Master Sheet'!S285</f>
        <v>0</v>
      </c>
      <c r="T285">
        <f>'[1]Master Sheet'!T285</f>
        <v>0</v>
      </c>
      <c r="U285">
        <f>'[1]Master Sheet'!U285</f>
        <v>0</v>
      </c>
      <c r="V285">
        <f>'[1]Master Sheet'!V285</f>
        <v>0</v>
      </c>
      <c r="W285">
        <f>'[1]Master Sheet'!W285</f>
        <v>0</v>
      </c>
      <c r="X285">
        <f>'[1]Master Sheet'!X285</f>
        <v>0</v>
      </c>
      <c r="Y285">
        <f>'[1]Master Sheet'!Y285</f>
        <v>0</v>
      </c>
      <c r="Z285">
        <f>'[1]Master Sheet'!Z285</f>
        <v>0</v>
      </c>
      <c r="AA285">
        <f>'[1]Master Sheet'!AA285</f>
        <v>0</v>
      </c>
      <c r="AB285">
        <f>'[1]Master Sheet'!AB285</f>
        <v>0</v>
      </c>
      <c r="AC285">
        <f>'[1]Master Sheet'!AC285</f>
        <v>0</v>
      </c>
      <c r="AD285">
        <f>'[1]Master Sheet'!AD285</f>
        <v>0</v>
      </c>
      <c r="AE285">
        <f>'[1]Master Sheet'!AE285</f>
        <v>0</v>
      </c>
      <c r="AF285">
        <f>'[1]Master Sheet'!AF285</f>
        <v>0</v>
      </c>
      <c r="AG285">
        <f>'[1]Master Sheet'!AG285</f>
        <v>0</v>
      </c>
      <c r="AH285">
        <f>'[1]Master Sheet'!AH285</f>
        <v>0</v>
      </c>
      <c r="AI285">
        <f>'[1]Master Sheet'!AI285</f>
        <v>0</v>
      </c>
      <c r="AJ285">
        <f>'[1]Master Sheet'!AJ285</f>
        <v>0</v>
      </c>
      <c r="AK285" t="str">
        <f>'[1]Master Sheet'!AK285</f>
        <v/>
      </c>
      <c r="AL285" t="str">
        <f>'[1]Master Sheet'!AL285</f>
        <v/>
      </c>
      <c r="AM285">
        <f>'[1]Master Sheet'!AM285</f>
        <v>0</v>
      </c>
      <c r="AN285">
        <f>'[1]Master Sheet'!AN285</f>
        <v>0</v>
      </c>
      <c r="AO285">
        <f>'[1]Master Sheet'!AO285</f>
        <v>0</v>
      </c>
      <c r="AP285">
        <f>'[1]Master Sheet'!AP285</f>
        <v>0</v>
      </c>
      <c r="AQ285">
        <f>'[1]Master Sheet'!AQ285</f>
        <v>0</v>
      </c>
      <c r="AR285">
        <f>'[1]Master Sheet'!AR285</f>
        <v>1.140874049027895</v>
      </c>
      <c r="AS285">
        <f>'[1]Master Sheet'!AS285</f>
        <v>0</v>
      </c>
      <c r="AT285">
        <f>'[1]Master Sheet'!AT285</f>
        <v>0</v>
      </c>
      <c r="AU285">
        <f>'[1]Master Sheet'!AU285</f>
        <v>0</v>
      </c>
      <c r="AV285">
        <f>'[1]Master Sheet'!AV285</f>
        <v>0</v>
      </c>
      <c r="AW285">
        <f>'[1]Master Sheet'!AW285</f>
        <v>12.63</v>
      </c>
      <c r="AX285">
        <f>'[1]Master Sheet'!AX285</f>
        <v>11.53</v>
      </c>
      <c r="AY285">
        <f>'[1]Master Sheet'!AY285</f>
        <v>12.5</v>
      </c>
      <c r="AZ285">
        <f>'[1]Master Sheet'!AZ285</f>
        <v>0.97</v>
      </c>
      <c r="BA285">
        <f>'[1]Master Sheet'!BA285</f>
        <v>1.4830000000000001</v>
      </c>
      <c r="BB285">
        <f>'[1]Master Sheet'!BB285</f>
        <v>2.0819999999999999</v>
      </c>
      <c r="BC285">
        <f>'[1]Master Sheet'!BC285</f>
        <v>7.62</v>
      </c>
      <c r="BD285">
        <f>'[1]Master Sheet'!BD285</f>
        <v>2.920874049027895</v>
      </c>
      <c r="BE285">
        <f>'[1]Master Sheet'!BE285</f>
        <v>0</v>
      </c>
      <c r="BF285">
        <f>'[1]Master Sheet'!BF285</f>
        <v>0</v>
      </c>
      <c r="BG285">
        <f>'[1]Master Sheet'!BG285</f>
        <v>0</v>
      </c>
      <c r="BH285" s="1">
        <v>44843</v>
      </c>
    </row>
    <row r="286" spans="1:60" x14ac:dyDescent="0.25">
      <c r="A286" s="1">
        <v>44844</v>
      </c>
      <c r="B286" t="s">
        <v>65</v>
      </c>
      <c r="D286">
        <f>'[1]Master Sheet'!D286</f>
        <v>6.61</v>
      </c>
      <c r="E286">
        <f>'[1]Master Sheet'!E286</f>
        <v>5.09</v>
      </c>
      <c r="F286">
        <f>'[1]Master Sheet'!F286</f>
        <v>5.12</v>
      </c>
      <c r="G286">
        <f>'[1]Master Sheet'!G286</f>
        <v>5.31</v>
      </c>
      <c r="H286">
        <f>'[1]Master Sheet'!H286</f>
        <v>5.33</v>
      </c>
      <c r="I286">
        <f>'[1]Master Sheet'!I286</f>
        <v>6.7</v>
      </c>
      <c r="J286">
        <f>'[1]Master Sheet'!J286</f>
        <v>7.47</v>
      </c>
      <c r="K286">
        <f>'[1]Master Sheet'!K286</f>
        <v>1.52</v>
      </c>
      <c r="L286">
        <f>'[1]Master Sheet'!L286</f>
        <v>1.74</v>
      </c>
      <c r="M286">
        <f>'[1]Master Sheet'!M286</f>
        <v>1.97</v>
      </c>
      <c r="N286">
        <f>'[1]Master Sheet'!N286</f>
        <v>1.95</v>
      </c>
      <c r="O286">
        <f>'[1]Master Sheet'!O286</f>
        <v>27</v>
      </c>
      <c r="P286">
        <f>'[1]Master Sheet'!P286</f>
        <v>22</v>
      </c>
      <c r="Q286">
        <f>'[1]Master Sheet'!Q286</f>
        <v>24</v>
      </c>
      <c r="R286">
        <f>'[1]Master Sheet'!R286</f>
        <v>5</v>
      </c>
      <c r="S286">
        <f>'[1]Master Sheet'!S286</f>
        <v>2</v>
      </c>
      <c r="T286">
        <f>'[1]Master Sheet'!T286</f>
        <v>0</v>
      </c>
      <c r="U286">
        <f>'[1]Master Sheet'!U286</f>
        <v>0.66200000000000003</v>
      </c>
      <c r="V286">
        <f>'[1]Master Sheet'!V286</f>
        <v>0.61099999999999999</v>
      </c>
      <c r="W286">
        <f>'[1]Master Sheet'!W286</f>
        <v>1.52</v>
      </c>
      <c r="X286">
        <f>'[1]Master Sheet'!X286</f>
        <v>0.316</v>
      </c>
      <c r="Y286">
        <f>'[1]Master Sheet'!Y286</f>
        <v>0.66300000000000003</v>
      </c>
      <c r="Z286">
        <f>'[1]Master Sheet'!Z286</f>
        <v>0.44800000000000001</v>
      </c>
      <c r="AA286">
        <f>'[1]Master Sheet'!AA286</f>
        <v>7.2</v>
      </c>
      <c r="AB286">
        <f>'[1]Master Sheet'!AB286</f>
        <v>15.2</v>
      </c>
      <c r="AC286">
        <f>'[1]Master Sheet'!AC286</f>
        <v>13.6</v>
      </c>
      <c r="AD286">
        <f>'[1]Master Sheet'!AD286</f>
        <v>13.8</v>
      </c>
      <c r="AE286">
        <f>'[1]Master Sheet'!AE286</f>
        <v>17.100000000000001</v>
      </c>
      <c r="AF286">
        <f>'[1]Master Sheet'!AF286</f>
        <v>12.5</v>
      </c>
      <c r="AG286">
        <f>'[1]Master Sheet'!AG286</f>
        <v>29.3</v>
      </c>
      <c r="AH286">
        <f>'[1]Master Sheet'!AH286</f>
        <v>22.7</v>
      </c>
      <c r="AI286">
        <f>'[1]Master Sheet'!AI286</f>
        <v>24.3</v>
      </c>
      <c r="AJ286">
        <f>'[1]Master Sheet'!AJ286</f>
        <v>29.7</v>
      </c>
      <c r="AK286">
        <f>'[1]Master Sheet'!AK286</f>
        <v>3.07</v>
      </c>
      <c r="AL286">
        <f>'[1]Master Sheet'!AL286</f>
        <v>3.26</v>
      </c>
      <c r="AM286">
        <f>'[1]Master Sheet'!AM286</f>
        <v>2.9</v>
      </c>
      <c r="AN286">
        <f>'[1]Master Sheet'!AN286</f>
        <v>5.7</v>
      </c>
      <c r="AO286">
        <f>'[1]Master Sheet'!AO286</f>
        <v>0.16700000000000001</v>
      </c>
      <c r="AP286">
        <f>'[1]Master Sheet'!AP286</f>
        <v>15.3</v>
      </c>
      <c r="AQ286">
        <f>'[1]Master Sheet'!AQ286</f>
        <v>15.2</v>
      </c>
      <c r="AR286">
        <f>'[1]Master Sheet'!AR286</f>
        <v>1.216115805946792</v>
      </c>
      <c r="AS286">
        <f>'[1]Master Sheet'!AS286</f>
        <v>57.4</v>
      </c>
      <c r="AT286">
        <f>'[1]Master Sheet'!AT286</f>
        <v>88.9</v>
      </c>
      <c r="AU286">
        <f>'[1]Master Sheet'!AU286</f>
        <v>0.2412</v>
      </c>
      <c r="AV286">
        <f>'[1]Master Sheet'!AV286</f>
        <v>5.0700000000000002E-2</v>
      </c>
      <c r="AW286">
        <f>'[1]Master Sheet'!AW286</f>
        <v>13.77</v>
      </c>
      <c r="AX286">
        <f>'[1]Master Sheet'!AX286</f>
        <v>12.78</v>
      </c>
      <c r="AY286">
        <f>'[1]Master Sheet'!AY286</f>
        <v>13.75</v>
      </c>
      <c r="AZ286">
        <f>'[1]Master Sheet'!AZ286</f>
        <v>0.97</v>
      </c>
      <c r="BA286">
        <f>'[1]Master Sheet'!BA286</f>
        <v>1.4830000000000001</v>
      </c>
      <c r="BB286">
        <f>'[1]Master Sheet'!BB286</f>
        <v>2.0819999999999999</v>
      </c>
      <c r="BC286">
        <f>'[1]Master Sheet'!BC286</f>
        <v>7.62</v>
      </c>
      <c r="BD286">
        <f>'[1]Master Sheet'!BD286</f>
        <v>2.9961158059467921</v>
      </c>
      <c r="BE286">
        <f>'[1]Master Sheet'!BE286</f>
        <v>23.78</v>
      </c>
      <c r="BF286">
        <f>'[1]Master Sheet'!BF286</f>
        <v>1.8</v>
      </c>
      <c r="BG286">
        <f>'[1]Master Sheet'!BG286</f>
        <v>4.5</v>
      </c>
      <c r="BH286" s="1">
        <v>44844</v>
      </c>
    </row>
    <row r="287" spans="1:60" x14ac:dyDescent="0.25">
      <c r="A287" s="1">
        <v>44845</v>
      </c>
      <c r="B287" t="s">
        <v>65</v>
      </c>
      <c r="D287">
        <f>'[1]Master Sheet'!D287</f>
        <v>6.72</v>
      </c>
      <c r="E287">
        <f>'[1]Master Sheet'!E287</f>
        <v>5.4</v>
      </c>
      <c r="F287">
        <f>'[1]Master Sheet'!F287</f>
        <v>5.23</v>
      </c>
      <c r="G287">
        <f>'[1]Master Sheet'!G287</f>
        <v>5.32</v>
      </c>
      <c r="H287">
        <f>'[1]Master Sheet'!H287</f>
        <v>5.4</v>
      </c>
      <c r="I287">
        <f>'[1]Master Sheet'!I287</f>
        <v>6.78</v>
      </c>
      <c r="J287">
        <f>'[1]Master Sheet'!J287</f>
        <v>7.48</v>
      </c>
      <c r="K287">
        <f>'[1]Master Sheet'!K287</f>
        <v>1.45</v>
      </c>
      <c r="L287">
        <f>'[1]Master Sheet'!L287</f>
        <v>1.63</v>
      </c>
      <c r="M287">
        <f>'[1]Master Sheet'!M287</f>
        <v>1.76</v>
      </c>
      <c r="N287">
        <f>'[1]Master Sheet'!N287</f>
        <v>1.73</v>
      </c>
      <c r="O287">
        <f>'[1]Master Sheet'!O287</f>
        <v>28</v>
      </c>
      <c r="P287">
        <f>'[1]Master Sheet'!P287</f>
        <v>23</v>
      </c>
      <c r="Q287">
        <f>'[1]Master Sheet'!Q287</f>
        <v>48</v>
      </c>
      <c r="R287">
        <f>'[1]Master Sheet'!R287</f>
        <v>7</v>
      </c>
      <c r="S287">
        <f>'[1]Master Sheet'!S287</f>
        <v>4</v>
      </c>
      <c r="T287">
        <f>'[1]Master Sheet'!T287</f>
        <v>1</v>
      </c>
      <c r="U287">
        <f>'[1]Master Sheet'!U287</f>
        <v>0.74299999999999999</v>
      </c>
      <c r="V287">
        <f>'[1]Master Sheet'!V287</f>
        <v>0.69799999999999995</v>
      </c>
      <c r="W287">
        <f>'[1]Master Sheet'!W287</f>
        <v>1.72</v>
      </c>
      <c r="X287">
        <f>'[1]Master Sheet'!X287</f>
        <v>0.64800000000000002</v>
      </c>
      <c r="Y287">
        <f>'[1]Master Sheet'!Y287</f>
        <v>0.59299999999999997</v>
      </c>
      <c r="Z287">
        <f>'[1]Master Sheet'!Z287</f>
        <v>0.48599999999999999</v>
      </c>
      <c r="AA287">
        <f>'[1]Master Sheet'!AA287</f>
        <v>7.1</v>
      </c>
      <c r="AB287">
        <f>'[1]Master Sheet'!AB287</f>
        <v>14.1</v>
      </c>
      <c r="AC287">
        <f>'[1]Master Sheet'!AC287</f>
        <v>12.6</v>
      </c>
      <c r="AD287">
        <f>'[1]Master Sheet'!AD287</f>
        <v>13.3</v>
      </c>
      <c r="AE287">
        <f>'[1]Master Sheet'!AE287</f>
        <v>17</v>
      </c>
      <c r="AF287">
        <f>'[1]Master Sheet'!AF287</f>
        <v>12.1</v>
      </c>
      <c r="AG287">
        <f>'[1]Master Sheet'!AG287</f>
        <v>26.5</v>
      </c>
      <c r="AH287">
        <f>'[1]Master Sheet'!AH287</f>
        <v>20.7</v>
      </c>
      <c r="AI287">
        <f>'[1]Master Sheet'!AI287</f>
        <v>23.2</v>
      </c>
      <c r="AJ287">
        <f>'[1]Master Sheet'!AJ287</f>
        <v>29.2</v>
      </c>
      <c r="AK287">
        <f>'[1]Master Sheet'!AK287</f>
        <v>3.02</v>
      </c>
      <c r="AL287">
        <f>'[1]Master Sheet'!AL287</f>
        <v>3.23</v>
      </c>
      <c r="AM287">
        <f>'[1]Master Sheet'!AM287</f>
        <v>3</v>
      </c>
      <c r="AN287">
        <f>'[1]Master Sheet'!AN287</f>
        <v>5.8</v>
      </c>
      <c r="AO287">
        <f>'[1]Master Sheet'!AO287</f>
        <v>0.14799999999999999</v>
      </c>
      <c r="AP287">
        <f>'[1]Master Sheet'!AP287</f>
        <v>14</v>
      </c>
      <c r="AQ287">
        <f>'[1]Master Sheet'!AQ287</f>
        <v>14.9</v>
      </c>
      <c r="AR287">
        <f>'[1]Master Sheet'!AR287</f>
        <v>1.2735454545454548</v>
      </c>
      <c r="AS287">
        <f>'[1]Master Sheet'!AS287</f>
        <v>71.3</v>
      </c>
      <c r="AT287">
        <f>'[1]Master Sheet'!AT287</f>
        <v>89.6</v>
      </c>
      <c r="AU287">
        <f>'[1]Master Sheet'!AU287</f>
        <v>0.1467</v>
      </c>
      <c r="AV287">
        <f>'[1]Master Sheet'!AV287</f>
        <v>4.7500000000000001E-2</v>
      </c>
      <c r="AW287">
        <f>'[1]Master Sheet'!AW287</f>
        <v>15.46</v>
      </c>
      <c r="AX287">
        <f>'[1]Master Sheet'!AX287</f>
        <v>12.54</v>
      </c>
      <c r="AY287">
        <f>'[1]Master Sheet'!AY287</f>
        <v>13.52</v>
      </c>
      <c r="AZ287">
        <f>'[1]Master Sheet'!AZ287</f>
        <v>0.98</v>
      </c>
      <c r="BA287">
        <f>'[1]Master Sheet'!BA287</f>
        <v>1.4830000000000001</v>
      </c>
      <c r="BB287">
        <f>'[1]Master Sheet'!BB287</f>
        <v>2.0819999999999999</v>
      </c>
      <c r="BC287">
        <f>'[1]Master Sheet'!BC287</f>
        <v>7.62</v>
      </c>
      <c r="BD287">
        <f>'[1]Master Sheet'!BD287</f>
        <v>3.0335454545454548</v>
      </c>
      <c r="BE287">
        <f>'[1]Master Sheet'!BE287</f>
        <v>22.57</v>
      </c>
      <c r="BF287">
        <f>'[1]Master Sheet'!BF287</f>
        <v>1.8</v>
      </c>
      <c r="BG287">
        <f>'[1]Master Sheet'!BG287</f>
        <v>4.8</v>
      </c>
      <c r="BH287" s="1">
        <v>44845</v>
      </c>
    </row>
    <row r="288" spans="1:60" x14ac:dyDescent="0.25">
      <c r="A288" s="1">
        <v>44846</v>
      </c>
      <c r="B288" t="s">
        <v>65</v>
      </c>
      <c r="D288">
        <f>'[1]Master Sheet'!D288</f>
        <v>6.98</v>
      </c>
      <c r="E288">
        <f>'[1]Master Sheet'!E288</f>
        <v>5.19</v>
      </c>
      <c r="F288">
        <f>'[1]Master Sheet'!F288</f>
        <v>5.27</v>
      </c>
      <c r="G288">
        <f>'[1]Master Sheet'!G288</f>
        <v>5.2</v>
      </c>
      <c r="H288">
        <f>'[1]Master Sheet'!H288</f>
        <v>5.47</v>
      </c>
      <c r="I288">
        <f>'[1]Master Sheet'!I288</f>
        <v>7.55</v>
      </c>
      <c r="J288">
        <f>'[1]Master Sheet'!J288</f>
        <v>7.65</v>
      </c>
      <c r="K288">
        <f>'[1]Master Sheet'!K288</f>
        <v>1.6</v>
      </c>
      <c r="L288">
        <f>'[1]Master Sheet'!L288</f>
        <v>1.77</v>
      </c>
      <c r="M288">
        <f>'[1]Master Sheet'!M288</f>
        <v>1.64</v>
      </c>
      <c r="N288">
        <f>'[1]Master Sheet'!N288</f>
        <v>1.59</v>
      </c>
      <c r="O288">
        <f>'[1]Master Sheet'!O288</f>
        <v>24</v>
      </c>
      <c r="P288">
        <f>'[1]Master Sheet'!P288</f>
        <v>16</v>
      </c>
      <c r="Q288">
        <f>'[1]Master Sheet'!Q288</f>
        <v>39</v>
      </c>
      <c r="R288">
        <f>'[1]Master Sheet'!R288</f>
        <v>7</v>
      </c>
      <c r="S288">
        <f>'[1]Master Sheet'!S288</f>
        <v>3</v>
      </c>
      <c r="T288">
        <f>'[1]Master Sheet'!T288</f>
        <v>0</v>
      </c>
      <c r="U288">
        <f>'[1]Master Sheet'!U288</f>
        <v>0.78900000000000003</v>
      </c>
      <c r="V288">
        <f>'[1]Master Sheet'!V288</f>
        <v>0.73399999999999999</v>
      </c>
      <c r="W288">
        <f>'[1]Master Sheet'!W288</f>
        <v>0.96399999999999997</v>
      </c>
      <c r="X288">
        <f>'[1]Master Sheet'!X288</f>
        <v>0.56299999999999994</v>
      </c>
      <c r="Y288">
        <f>'[1]Master Sheet'!Y288</f>
        <v>0.84099999999999997</v>
      </c>
      <c r="Z288">
        <f>'[1]Master Sheet'!Z288</f>
        <v>0.53900000000000003</v>
      </c>
      <c r="AA288">
        <f>'[1]Master Sheet'!AA288</f>
        <v>7</v>
      </c>
      <c r="AB288">
        <f>'[1]Master Sheet'!AB288</f>
        <v>12.3</v>
      </c>
      <c r="AC288">
        <f>'[1]Master Sheet'!AC288</f>
        <v>11.9</v>
      </c>
      <c r="AD288">
        <f>'[1]Master Sheet'!AD288</f>
        <v>12.5</v>
      </c>
      <c r="AE288">
        <f>'[1]Master Sheet'!AE288</f>
        <v>17.100000000000001</v>
      </c>
      <c r="AF288">
        <f>'[1]Master Sheet'!AF288</f>
        <v>12.1</v>
      </c>
      <c r="AG288">
        <f>'[1]Master Sheet'!AG288</f>
        <v>12.2</v>
      </c>
      <c r="AH288">
        <f>'[1]Master Sheet'!AH288</f>
        <v>18.7</v>
      </c>
      <c r="AI288">
        <f>'[1]Master Sheet'!AI288</f>
        <v>21.5</v>
      </c>
      <c r="AJ288">
        <f>'[1]Master Sheet'!AJ288</f>
        <v>29</v>
      </c>
      <c r="AK288">
        <f>'[1]Master Sheet'!AK288</f>
        <v>2.9699999999999998</v>
      </c>
      <c r="AL288">
        <f>'[1]Master Sheet'!AL288</f>
        <v>3.1799999999999997</v>
      </c>
      <c r="AM288">
        <f>'[1]Master Sheet'!AM288</f>
        <v>3</v>
      </c>
      <c r="AN288">
        <f>'[1]Master Sheet'!AN288</f>
        <v>6.1</v>
      </c>
      <c r="AO288">
        <f>'[1]Master Sheet'!AO288</f>
        <v>6.6000000000000003E-2</v>
      </c>
      <c r="AP288">
        <f>'[1]Master Sheet'!AP288</f>
        <v>15</v>
      </c>
      <c r="AQ288">
        <f>'[1]Master Sheet'!AQ288</f>
        <v>14.5</v>
      </c>
      <c r="AR288">
        <f>'[1]Master Sheet'!AR288</f>
        <v>0.7298440233236152</v>
      </c>
      <c r="AS288">
        <f>'[1]Master Sheet'!AS288</f>
        <v>73</v>
      </c>
      <c r="AT288">
        <f>'[1]Master Sheet'!AT288</f>
        <v>92.9</v>
      </c>
      <c r="AU288">
        <f>'[1]Master Sheet'!AU288</f>
        <v>0.13650000000000001</v>
      </c>
      <c r="AV288">
        <f>'[1]Master Sheet'!AV288</f>
        <v>3.2000000000000001E-2</v>
      </c>
      <c r="AW288">
        <f>'[1]Master Sheet'!AW288</f>
        <v>16.399999999999999</v>
      </c>
      <c r="AX288">
        <f>'[1]Master Sheet'!AX288</f>
        <v>13.72</v>
      </c>
      <c r="AY288">
        <f>'[1]Master Sheet'!AY288</f>
        <v>14.66</v>
      </c>
      <c r="AZ288">
        <f>'[1]Master Sheet'!AZ288</f>
        <v>0.94</v>
      </c>
      <c r="BA288">
        <f>'[1]Master Sheet'!BA288</f>
        <v>1.4830000000000001</v>
      </c>
      <c r="BB288">
        <f>'[1]Master Sheet'!BB288</f>
        <v>2.0819999999999999</v>
      </c>
      <c r="BC288">
        <f>'[1]Master Sheet'!BC288</f>
        <v>7.62</v>
      </c>
      <c r="BD288">
        <f>'[1]Master Sheet'!BD288</f>
        <v>2.6998440233236152</v>
      </c>
      <c r="BE288">
        <f>'[1]Master Sheet'!BE288</f>
        <v>20.99</v>
      </c>
      <c r="BF288">
        <f>'[1]Master Sheet'!BF288</f>
        <v>1.4</v>
      </c>
      <c r="BG288">
        <f>'[1]Master Sheet'!BG288</f>
        <v>5</v>
      </c>
      <c r="BH288" s="1">
        <v>44846</v>
      </c>
    </row>
    <row r="289" spans="1:60" x14ac:dyDescent="0.25">
      <c r="A289" s="1">
        <v>44847</v>
      </c>
      <c r="B289" t="s">
        <v>65</v>
      </c>
      <c r="D289">
        <f>'[1]Master Sheet'!D289</f>
        <v>6.54</v>
      </c>
      <c r="E289">
        <f>'[1]Master Sheet'!E289</f>
        <v>5.36</v>
      </c>
      <c r="F289">
        <f>'[1]Master Sheet'!F289</f>
        <v>5.2</v>
      </c>
      <c r="G289">
        <f>'[1]Master Sheet'!G289</f>
        <v>5.21</v>
      </c>
      <c r="H289">
        <f>'[1]Master Sheet'!H289</f>
        <v>5.36</v>
      </c>
      <c r="I289">
        <f>'[1]Master Sheet'!I289</f>
        <v>7.69</v>
      </c>
      <c r="J289">
        <f>'[1]Master Sheet'!J289</f>
        <v>7.68</v>
      </c>
      <c r="K289">
        <f>'[1]Master Sheet'!K289</f>
        <v>1.7</v>
      </c>
      <c r="L289">
        <f>'[1]Master Sheet'!L289</f>
        <v>1.75</v>
      </c>
      <c r="M289">
        <f>'[1]Master Sheet'!M289</f>
        <v>2.12</v>
      </c>
      <c r="N289">
        <f>'[1]Master Sheet'!N289</f>
        <v>1.82</v>
      </c>
      <c r="O289">
        <f>'[1]Master Sheet'!O289</f>
        <v>22</v>
      </c>
      <c r="P289">
        <f>'[1]Master Sheet'!P289</f>
        <v>16</v>
      </c>
      <c r="Q289">
        <f>'[1]Master Sheet'!Q289</f>
        <v>26</v>
      </c>
      <c r="R289">
        <f>'[1]Master Sheet'!R289</f>
        <v>6</v>
      </c>
      <c r="S289">
        <f>'[1]Master Sheet'!S289</f>
        <v>0</v>
      </c>
      <c r="T289">
        <f>'[1]Master Sheet'!T289</f>
        <v>0</v>
      </c>
      <c r="U289">
        <f>'[1]Master Sheet'!U289</f>
        <v>0.65600000000000003</v>
      </c>
      <c r="V289">
        <f>'[1]Master Sheet'!V289</f>
        <v>0.67500000000000004</v>
      </c>
      <c r="W289">
        <f>'[1]Master Sheet'!W289</f>
        <v>1.86</v>
      </c>
      <c r="X289">
        <f>'[1]Master Sheet'!X289</f>
        <v>0.50700000000000001</v>
      </c>
      <c r="Y289">
        <f>'[1]Master Sheet'!Y289</f>
        <v>0.53</v>
      </c>
      <c r="Z289">
        <f>'[1]Master Sheet'!Z289</f>
        <v>0.51500000000000001</v>
      </c>
      <c r="AA289">
        <f>'[1]Master Sheet'!AA289</f>
        <v>6.9</v>
      </c>
      <c r="AB289">
        <f>'[1]Master Sheet'!AB289</f>
        <v>12.5</v>
      </c>
      <c r="AC289">
        <f>'[1]Master Sheet'!AC289</f>
        <v>11.7</v>
      </c>
      <c r="AD289">
        <f>'[1]Master Sheet'!AD289</f>
        <v>12.5</v>
      </c>
      <c r="AE289">
        <f>'[1]Master Sheet'!AE289</f>
        <v>16.2</v>
      </c>
      <c r="AF289">
        <f>'[1]Master Sheet'!AF289</f>
        <v>11.8</v>
      </c>
      <c r="AG289">
        <f>'[1]Master Sheet'!AG289</f>
        <v>23.2</v>
      </c>
      <c r="AH289">
        <f>'[1]Master Sheet'!AH289</f>
        <v>18.5</v>
      </c>
      <c r="AI289">
        <f>'[1]Master Sheet'!AI289</f>
        <v>21.5</v>
      </c>
      <c r="AJ289">
        <f>'[1]Master Sheet'!AJ289</f>
        <v>27.6</v>
      </c>
      <c r="AK289">
        <f>'[1]Master Sheet'!AK289</f>
        <v>2.91</v>
      </c>
      <c r="AL289">
        <f>'[1]Master Sheet'!AL289</f>
        <v>3.1399999999999997</v>
      </c>
      <c r="AM289">
        <f>'[1]Master Sheet'!AM289</f>
        <v>2.9</v>
      </c>
      <c r="AN289">
        <f>'[1]Master Sheet'!AN289</f>
        <v>5.9</v>
      </c>
      <c r="AO289">
        <f>'[1]Master Sheet'!AO289</f>
        <v>3.7999999999999999E-2</v>
      </c>
      <c r="AP289">
        <f>'[1]Master Sheet'!AP289</f>
        <v>14.6</v>
      </c>
      <c r="AQ289">
        <f>'[1]Master Sheet'!AQ289</f>
        <v>14.8</v>
      </c>
      <c r="AR289">
        <f>'[1]Master Sheet'!AR289</f>
        <v>1.0543235294117654</v>
      </c>
      <c r="AS289">
        <f>'[1]Master Sheet'!AS289</f>
        <v>72.5</v>
      </c>
      <c r="AT289">
        <f>'[1]Master Sheet'!AT289</f>
        <v>90.7</v>
      </c>
      <c r="AU289">
        <f>'[1]Master Sheet'!AU289</f>
        <v>0.13950000000000001</v>
      </c>
      <c r="AV289">
        <f>'[1]Master Sheet'!AV289</f>
        <v>4.2200000000000001E-2</v>
      </c>
      <c r="AW289">
        <f>'[1]Master Sheet'!AW289</f>
        <v>13.98</v>
      </c>
      <c r="AX289">
        <f>'[1]Master Sheet'!AX289</f>
        <v>12.92</v>
      </c>
      <c r="AY289">
        <f>'[1]Master Sheet'!AY289</f>
        <v>13.87</v>
      </c>
      <c r="AZ289">
        <f>'[1]Master Sheet'!AZ289</f>
        <v>0.95</v>
      </c>
      <c r="BA289">
        <f>'[1]Master Sheet'!BA289</f>
        <v>1.4830000000000001</v>
      </c>
      <c r="BB289">
        <f>'[1]Master Sheet'!BB289</f>
        <v>2.0819999999999999</v>
      </c>
      <c r="BC289">
        <f>'[1]Master Sheet'!BC289</f>
        <v>7.62</v>
      </c>
      <c r="BD289">
        <f>'[1]Master Sheet'!BD289</f>
        <v>2.9443235294117653</v>
      </c>
      <c r="BE289">
        <f>'[1]Master Sheet'!BE289</f>
        <v>21.63</v>
      </c>
      <c r="BF289">
        <f>'[1]Master Sheet'!BF289</f>
        <v>1.4</v>
      </c>
      <c r="BG289">
        <f>'[1]Master Sheet'!BG289</f>
        <v>5</v>
      </c>
      <c r="BH289" s="1">
        <v>44847</v>
      </c>
    </row>
    <row r="290" spans="1:60" x14ac:dyDescent="0.25">
      <c r="A290" s="1">
        <v>44848</v>
      </c>
      <c r="B290" t="s">
        <v>65</v>
      </c>
      <c r="D290">
        <f>'[1]Master Sheet'!D290</f>
        <v>6.47</v>
      </c>
      <c r="E290">
        <f>'[1]Master Sheet'!E290</f>
        <v>5.37</v>
      </c>
      <c r="F290">
        <f>'[1]Master Sheet'!F290</f>
        <v>5.46</v>
      </c>
      <c r="G290">
        <f>'[1]Master Sheet'!G290</f>
        <v>5.19</v>
      </c>
      <c r="H290">
        <f>'[1]Master Sheet'!H290</f>
        <v>5.27</v>
      </c>
      <c r="I290">
        <f>'[1]Master Sheet'!I290</f>
        <v>6.91</v>
      </c>
      <c r="J290">
        <f>'[1]Master Sheet'!J290</f>
        <v>6.7</v>
      </c>
      <c r="K290">
        <f>'[1]Master Sheet'!K290</f>
        <v>1.84</v>
      </c>
      <c r="L290">
        <f>'[1]Master Sheet'!L290</f>
        <v>1.92</v>
      </c>
      <c r="M290">
        <f>'[1]Master Sheet'!M290</f>
        <v>2.0099999999999998</v>
      </c>
      <c r="N290">
        <f>'[1]Master Sheet'!N290</f>
        <v>1.84</v>
      </c>
      <c r="O290">
        <f>'[1]Master Sheet'!O290</f>
        <v>27</v>
      </c>
      <c r="P290">
        <f>'[1]Master Sheet'!P290</f>
        <v>18</v>
      </c>
      <c r="Q290">
        <f>'[1]Master Sheet'!Q290</f>
        <v>22</v>
      </c>
      <c r="R290">
        <f>'[1]Master Sheet'!R290</f>
        <v>2</v>
      </c>
      <c r="S290">
        <f>'[1]Master Sheet'!S290</f>
        <v>0</v>
      </c>
      <c r="T290">
        <f>'[1]Master Sheet'!T290</f>
        <v>0</v>
      </c>
      <c r="U290">
        <f>'[1]Master Sheet'!U290</f>
        <v>0.61699999999999999</v>
      </c>
      <c r="V290">
        <f>'[1]Master Sheet'!V290</f>
        <v>0.60599999999999998</v>
      </c>
      <c r="W290">
        <f>'[1]Master Sheet'!W290</f>
        <v>0.89500000000000002</v>
      </c>
      <c r="X290">
        <f>'[1]Master Sheet'!X290</f>
        <v>0.19700000000000001</v>
      </c>
      <c r="Y290">
        <f>'[1]Master Sheet'!Y290</f>
        <v>0.39200000000000002</v>
      </c>
      <c r="Z290">
        <f>'[1]Master Sheet'!Z290</f>
        <v>0.48599999999999999</v>
      </c>
      <c r="AA290">
        <f>'[1]Master Sheet'!AA290</f>
        <v>7.6</v>
      </c>
      <c r="AB290">
        <f>'[1]Master Sheet'!AB290</f>
        <v>13.7</v>
      </c>
      <c r="AC290">
        <f>'[1]Master Sheet'!AC290</f>
        <v>13.1</v>
      </c>
      <c r="AD290">
        <f>'[1]Master Sheet'!AD290</f>
        <v>13.5</v>
      </c>
      <c r="AE290">
        <f>'[1]Master Sheet'!AE290</f>
        <v>17.8</v>
      </c>
      <c r="AF290">
        <f>'[1]Master Sheet'!AF290</f>
        <v>12.8</v>
      </c>
      <c r="AG290">
        <f>'[1]Master Sheet'!AG290</f>
        <v>24.3</v>
      </c>
      <c r="AH290">
        <f>'[1]Master Sheet'!AH290</f>
        <v>20.8</v>
      </c>
      <c r="AI290">
        <f>'[1]Master Sheet'!AI290</f>
        <v>23.3</v>
      </c>
      <c r="AJ290">
        <f>'[1]Master Sheet'!AJ290</f>
        <v>30.2</v>
      </c>
      <c r="AK290">
        <f>'[1]Master Sheet'!AK290</f>
        <v>2.98</v>
      </c>
      <c r="AL290">
        <f>'[1]Master Sheet'!AL290</f>
        <v>3.2199999999999998</v>
      </c>
      <c r="AM290">
        <f>'[1]Master Sheet'!AM290</f>
        <v>2.9</v>
      </c>
      <c r="AN290">
        <f>'[1]Master Sheet'!AN290</f>
        <v>5.8</v>
      </c>
      <c r="AO290">
        <f>'[1]Master Sheet'!AO290</f>
        <v>4.5999999999999999E-2</v>
      </c>
      <c r="AP290">
        <f>'[1]Master Sheet'!AP290</f>
        <v>14.2</v>
      </c>
      <c r="AQ290">
        <f>'[1]Master Sheet'!AQ290</f>
        <v>14.3</v>
      </c>
      <c r="AR290">
        <f>'[1]Master Sheet'!AR290</f>
        <v>1.1883201196709052</v>
      </c>
      <c r="AS290">
        <f>'[1]Master Sheet'!AS290</f>
        <v>73.099999999999994</v>
      </c>
      <c r="AT290">
        <f>'[1]Master Sheet'!AT290</f>
        <v>91.9</v>
      </c>
      <c r="AU290">
        <f>'[1]Master Sheet'!AU290</f>
        <v>0.13589999999999999</v>
      </c>
      <c r="AV290">
        <f>'[1]Master Sheet'!AV290</f>
        <v>3.78E-2</v>
      </c>
      <c r="AW290">
        <f>'[1]Master Sheet'!AW290</f>
        <v>14.45</v>
      </c>
      <c r="AX290">
        <f>'[1]Master Sheet'!AX290</f>
        <v>13.37</v>
      </c>
      <c r="AY290">
        <f>'[1]Master Sheet'!AY290</f>
        <v>14.36</v>
      </c>
      <c r="AZ290">
        <f>'[1]Master Sheet'!AZ290</f>
        <v>0.99</v>
      </c>
      <c r="BA290">
        <f>'[1]Master Sheet'!BA290</f>
        <v>1.4830000000000001</v>
      </c>
      <c r="BB290">
        <f>'[1]Master Sheet'!BB290</f>
        <v>2.0819999999999999</v>
      </c>
      <c r="BC290">
        <f>'[1]Master Sheet'!BC290</f>
        <v>7.62</v>
      </c>
      <c r="BD290">
        <f>'[1]Master Sheet'!BD290</f>
        <v>3.0683201196709051</v>
      </c>
      <c r="BE290">
        <f>'[1]Master Sheet'!BE290</f>
        <v>20.47</v>
      </c>
      <c r="BF290">
        <f>'[1]Master Sheet'!BF290</f>
        <v>1.3</v>
      </c>
      <c r="BG290">
        <f>'[1]Master Sheet'!BG290</f>
        <v>4.9000000000000004</v>
      </c>
      <c r="BH290" s="1">
        <v>44848</v>
      </c>
    </row>
    <row r="291" spans="1:60" x14ac:dyDescent="0.25">
      <c r="A291" s="1">
        <v>44849</v>
      </c>
      <c r="B291" t="s">
        <v>65</v>
      </c>
      <c r="D291">
        <f>'[1]Master Sheet'!D291</f>
        <v>6.37</v>
      </c>
      <c r="E291">
        <f>'[1]Master Sheet'!E291</f>
        <v>5.41</v>
      </c>
      <c r="F291">
        <f>'[1]Master Sheet'!F291</f>
        <v>5.39</v>
      </c>
      <c r="G291">
        <f>'[1]Master Sheet'!G291</f>
        <v>5.37</v>
      </c>
      <c r="H291">
        <f>'[1]Master Sheet'!H291</f>
        <v>5.41</v>
      </c>
      <c r="I291">
        <f>'[1]Master Sheet'!I291</f>
        <v>7.1</v>
      </c>
      <c r="J291">
        <f>'[1]Master Sheet'!J291</f>
        <v>7</v>
      </c>
      <c r="K291">
        <f>'[1]Master Sheet'!K291</f>
        <v>1.79</v>
      </c>
      <c r="L291">
        <f>'[1]Master Sheet'!L291</f>
        <v>1.94</v>
      </c>
      <c r="M291">
        <f>'[1]Master Sheet'!M291</f>
        <v>2.0099999999999998</v>
      </c>
      <c r="N291">
        <f>'[1]Master Sheet'!N291</f>
        <v>1.96</v>
      </c>
      <c r="O291">
        <f>'[1]Master Sheet'!O291</f>
        <v>27</v>
      </c>
      <c r="P291">
        <f>'[1]Master Sheet'!P291</f>
        <v>19</v>
      </c>
      <c r="Q291">
        <f>'[1]Master Sheet'!Q291</f>
        <v>15</v>
      </c>
      <c r="R291">
        <f>'[1]Master Sheet'!R291</f>
        <v>0</v>
      </c>
      <c r="S291">
        <f>'[1]Master Sheet'!S291</f>
        <v>0</v>
      </c>
      <c r="T291">
        <f>'[1]Master Sheet'!T291</f>
        <v>0</v>
      </c>
      <c r="U291">
        <f>'[1]Master Sheet'!U291</f>
        <v>0.54100000000000004</v>
      </c>
      <c r="V291">
        <f>'[1]Master Sheet'!V291</f>
        <v>0.57399999999999995</v>
      </c>
      <c r="W291">
        <f>'[1]Master Sheet'!W291</f>
        <v>0.74399999999999999</v>
      </c>
      <c r="X291">
        <f>'[1]Master Sheet'!X291</f>
        <v>0.126</v>
      </c>
      <c r="Y291">
        <f>'[1]Master Sheet'!Y291</f>
        <v>0.29899999999999999</v>
      </c>
      <c r="Z291">
        <f>'[1]Master Sheet'!Z291</f>
        <v>0.34699999999999998</v>
      </c>
      <c r="AA291">
        <f>'[1]Master Sheet'!AA291</f>
        <v>7.7</v>
      </c>
      <c r="AB291">
        <f>'[1]Master Sheet'!AB291</f>
        <v>13.9</v>
      </c>
      <c r="AC291">
        <f>'[1]Master Sheet'!AC291</f>
        <v>13.2</v>
      </c>
      <c r="AD291">
        <f>'[1]Master Sheet'!AD291</f>
        <v>13.9</v>
      </c>
      <c r="AE291">
        <f>'[1]Master Sheet'!AE291</f>
        <v>18.600000000000001</v>
      </c>
      <c r="AF291">
        <f>'[1]Master Sheet'!AF291</f>
        <v>13</v>
      </c>
      <c r="AG291">
        <f>'[1]Master Sheet'!AG291</f>
        <v>24.8</v>
      </c>
      <c r="AH291">
        <f>'[1]Master Sheet'!AH291</f>
        <v>21.1</v>
      </c>
      <c r="AI291">
        <f>'[1]Master Sheet'!AI291</f>
        <v>23.9</v>
      </c>
      <c r="AJ291">
        <f>'[1]Master Sheet'!AJ291</f>
        <v>32.4</v>
      </c>
      <c r="AK291">
        <f>'[1]Master Sheet'!AK291</f>
        <v>2.89</v>
      </c>
      <c r="AL291">
        <f>'[1]Master Sheet'!AL291</f>
        <v>3.15</v>
      </c>
      <c r="AM291">
        <f>'[1]Master Sheet'!AM291</f>
        <v>2.7</v>
      </c>
      <c r="AN291">
        <f>'[1]Master Sheet'!AN291</f>
        <v>5.9</v>
      </c>
      <c r="AO291">
        <f>'[1]Master Sheet'!AO291</f>
        <v>3.1E-2</v>
      </c>
      <c r="AP291">
        <f>'[1]Master Sheet'!AP291</f>
        <v>14.2</v>
      </c>
      <c r="AQ291">
        <f>'[1]Master Sheet'!AQ291</f>
        <v>14.4</v>
      </c>
      <c r="AR291">
        <f>'[1]Master Sheet'!AR291</f>
        <v>1.2485256410256409</v>
      </c>
      <c r="AS291">
        <f>'[1]Master Sheet'!AS291</f>
        <v>72.8</v>
      </c>
      <c r="AT291">
        <f>'[1]Master Sheet'!AT291</f>
        <v>92.4</v>
      </c>
      <c r="AU291">
        <f>'[1]Master Sheet'!AU291</f>
        <v>0.1399</v>
      </c>
      <c r="AV291">
        <f>'[1]Master Sheet'!AV291</f>
        <v>3.5099999999999999E-2</v>
      </c>
      <c r="AW291">
        <f>'[1]Master Sheet'!AW291</f>
        <v>13.61</v>
      </c>
      <c r="AX291">
        <f>'[1]Master Sheet'!AX291</f>
        <v>12.48</v>
      </c>
      <c r="AY291">
        <f>'[1]Master Sheet'!AY291</f>
        <v>13.46</v>
      </c>
      <c r="AZ291">
        <f>'[1]Master Sheet'!AZ291</f>
        <v>0.98</v>
      </c>
      <c r="BA291">
        <f>'[1]Master Sheet'!BA291</f>
        <v>0</v>
      </c>
      <c r="BB291">
        <f>'[1]Master Sheet'!BB291</f>
        <v>0</v>
      </c>
      <c r="BC291">
        <f>'[1]Master Sheet'!BC291</f>
        <v>0</v>
      </c>
      <c r="BD291">
        <f>'[1]Master Sheet'!BD291</f>
        <v>3.1285256410256408</v>
      </c>
      <c r="BE291">
        <f>'[1]Master Sheet'!BE291</f>
        <v>21.24</v>
      </c>
      <c r="BF291">
        <f>'[1]Master Sheet'!BF291</f>
        <v>1.3</v>
      </c>
      <c r="BG291">
        <f>'[1]Master Sheet'!BG291</f>
        <v>4.9000000000000004</v>
      </c>
      <c r="BH291" s="1">
        <v>44849</v>
      </c>
    </row>
    <row r="292" spans="1:60" x14ac:dyDescent="0.25">
      <c r="A292" s="1">
        <v>44850</v>
      </c>
      <c r="B292" t="s">
        <v>65</v>
      </c>
      <c r="D292">
        <f>'[1]Master Sheet'!D292</f>
        <v>0</v>
      </c>
      <c r="E292">
        <f>'[1]Master Sheet'!E292</f>
        <v>0</v>
      </c>
      <c r="F292">
        <f>'[1]Master Sheet'!F292</f>
        <v>0</v>
      </c>
      <c r="G292">
        <f>'[1]Master Sheet'!G292</f>
        <v>0</v>
      </c>
      <c r="H292">
        <f>'[1]Master Sheet'!H292</f>
        <v>0</v>
      </c>
      <c r="I292">
        <f>'[1]Master Sheet'!I292</f>
        <v>0</v>
      </c>
      <c r="J292">
        <f>'[1]Master Sheet'!J292</f>
        <v>0</v>
      </c>
      <c r="K292">
        <f>'[1]Master Sheet'!K292</f>
        <v>0</v>
      </c>
      <c r="L292">
        <f>'[1]Master Sheet'!L292</f>
        <v>0</v>
      </c>
      <c r="M292">
        <f>'[1]Master Sheet'!M292</f>
        <v>0</v>
      </c>
      <c r="N292">
        <f>'[1]Master Sheet'!N292</f>
        <v>0</v>
      </c>
      <c r="O292">
        <f>'[1]Master Sheet'!O292</f>
        <v>0</v>
      </c>
      <c r="P292">
        <f>'[1]Master Sheet'!P292</f>
        <v>0</v>
      </c>
      <c r="Q292">
        <f>'[1]Master Sheet'!Q292</f>
        <v>0</v>
      </c>
      <c r="R292">
        <f>'[1]Master Sheet'!R292</f>
        <v>0</v>
      </c>
      <c r="S292">
        <f>'[1]Master Sheet'!S292</f>
        <v>0</v>
      </c>
      <c r="T292">
        <f>'[1]Master Sheet'!T292</f>
        <v>0</v>
      </c>
      <c r="U292">
        <f>'[1]Master Sheet'!U292</f>
        <v>0</v>
      </c>
      <c r="V292">
        <f>'[1]Master Sheet'!V292</f>
        <v>0</v>
      </c>
      <c r="W292">
        <f>'[1]Master Sheet'!W292</f>
        <v>0</v>
      </c>
      <c r="X292">
        <f>'[1]Master Sheet'!X292</f>
        <v>0</v>
      </c>
      <c r="Y292">
        <f>'[1]Master Sheet'!Y292</f>
        <v>0</v>
      </c>
      <c r="Z292">
        <f>'[1]Master Sheet'!Z292</f>
        <v>0</v>
      </c>
      <c r="AA292">
        <f>'[1]Master Sheet'!AA292</f>
        <v>0</v>
      </c>
      <c r="AB292">
        <f>'[1]Master Sheet'!AB292</f>
        <v>0</v>
      </c>
      <c r="AC292">
        <f>'[1]Master Sheet'!AC292</f>
        <v>0</v>
      </c>
      <c r="AD292">
        <f>'[1]Master Sheet'!AD292</f>
        <v>0</v>
      </c>
      <c r="AE292">
        <f>'[1]Master Sheet'!AE292</f>
        <v>0</v>
      </c>
      <c r="AF292">
        <f>'[1]Master Sheet'!AF292</f>
        <v>0</v>
      </c>
      <c r="AG292">
        <f>'[1]Master Sheet'!AG292</f>
        <v>0</v>
      </c>
      <c r="AH292">
        <f>'[1]Master Sheet'!AH292</f>
        <v>0</v>
      </c>
      <c r="AI292">
        <f>'[1]Master Sheet'!AI292</f>
        <v>0</v>
      </c>
      <c r="AJ292">
        <f>'[1]Master Sheet'!AJ292</f>
        <v>0</v>
      </c>
      <c r="AK292" t="str">
        <f>'[1]Master Sheet'!AK292</f>
        <v/>
      </c>
      <c r="AL292" t="str">
        <f>'[1]Master Sheet'!AL292</f>
        <v/>
      </c>
      <c r="AM292">
        <f>'[1]Master Sheet'!AM292</f>
        <v>0</v>
      </c>
      <c r="AN292">
        <f>'[1]Master Sheet'!AN292</f>
        <v>0</v>
      </c>
      <c r="AO292">
        <f>'[1]Master Sheet'!AO292</f>
        <v>0</v>
      </c>
      <c r="AP292">
        <f>'[1]Master Sheet'!AP292</f>
        <v>0</v>
      </c>
      <c r="AQ292">
        <f>'[1]Master Sheet'!AQ292</f>
        <v>0</v>
      </c>
      <c r="AR292" t="str">
        <f>'[1]Master Sheet'!AR292</f>
        <v/>
      </c>
      <c r="AS292">
        <f>'[1]Master Sheet'!AS292</f>
        <v>0</v>
      </c>
      <c r="AT292">
        <f>'[1]Master Sheet'!AT292</f>
        <v>0</v>
      </c>
      <c r="AU292">
        <f>'[1]Master Sheet'!AU292</f>
        <v>0</v>
      </c>
      <c r="AV292">
        <f>'[1]Master Sheet'!AV292</f>
        <v>0</v>
      </c>
      <c r="AW292">
        <f>'[1]Master Sheet'!AW292</f>
        <v>0</v>
      </c>
      <c r="AX292">
        <f>'[1]Master Sheet'!AX292</f>
        <v>0</v>
      </c>
      <c r="AY292">
        <f>'[1]Master Sheet'!AY292</f>
        <v>0</v>
      </c>
      <c r="AZ292">
        <f>'[1]Master Sheet'!AZ292</f>
        <v>0</v>
      </c>
      <c r="BA292">
        <f>'[1]Master Sheet'!BA292</f>
        <v>0</v>
      </c>
      <c r="BB292">
        <f>'[1]Master Sheet'!BB292</f>
        <v>0</v>
      </c>
      <c r="BC292">
        <f>'[1]Master Sheet'!BC292</f>
        <v>0</v>
      </c>
      <c r="BD292" t="str">
        <f>'[1]Master Sheet'!BD292</f>
        <v/>
      </c>
      <c r="BE292">
        <f>'[1]Master Sheet'!BE292</f>
        <v>0</v>
      </c>
      <c r="BF292">
        <f>'[1]Master Sheet'!BF292</f>
        <v>0</v>
      </c>
      <c r="BG292">
        <f>'[1]Master Sheet'!BG292</f>
        <v>0</v>
      </c>
      <c r="BH292" s="1">
        <v>44850</v>
      </c>
    </row>
    <row r="293" spans="1:60" x14ac:dyDescent="0.25">
      <c r="A293" s="1">
        <v>44851</v>
      </c>
      <c r="B293" t="s">
        <v>65</v>
      </c>
      <c r="D293">
        <f>'[1]Master Sheet'!D293</f>
        <v>6.55</v>
      </c>
      <c r="E293">
        <f>'[1]Master Sheet'!E293</f>
        <v>5.38</v>
      </c>
      <c r="F293">
        <f>'[1]Master Sheet'!F293</f>
        <v>5.4</v>
      </c>
      <c r="G293">
        <f>'[1]Master Sheet'!G293</f>
        <v>5.26</v>
      </c>
      <c r="H293">
        <f>'[1]Master Sheet'!H293</f>
        <v>5.43</v>
      </c>
      <c r="I293">
        <f>'[1]Master Sheet'!I293</f>
        <v>7.43</v>
      </c>
      <c r="J293">
        <f>'[1]Master Sheet'!J293</f>
        <v>6.93</v>
      </c>
      <c r="K293">
        <f>'[1]Master Sheet'!K293</f>
        <v>1.71</v>
      </c>
      <c r="L293">
        <f>'[1]Master Sheet'!L293</f>
        <v>1.8</v>
      </c>
      <c r="M293">
        <f>'[1]Master Sheet'!M293</f>
        <v>2.2999999999999998</v>
      </c>
      <c r="N293">
        <f>'[1]Master Sheet'!N293</f>
        <v>1.92</v>
      </c>
      <c r="O293">
        <f>'[1]Master Sheet'!O293</f>
        <v>24</v>
      </c>
      <c r="P293">
        <f>'[1]Master Sheet'!P293</f>
        <v>16</v>
      </c>
      <c r="Q293">
        <f>'[1]Master Sheet'!Q293</f>
        <v>30</v>
      </c>
      <c r="R293">
        <f>'[1]Master Sheet'!R293</f>
        <v>23</v>
      </c>
      <c r="S293">
        <f>'[1]Master Sheet'!S293</f>
        <v>5</v>
      </c>
      <c r="T293">
        <f>'[1]Master Sheet'!T293</f>
        <v>0</v>
      </c>
      <c r="U293">
        <f>'[1]Master Sheet'!U293</f>
        <v>0.67600000000000005</v>
      </c>
      <c r="V293">
        <f>'[1]Master Sheet'!V293</f>
        <v>0.56200000000000006</v>
      </c>
      <c r="W293">
        <f>'[1]Master Sheet'!W293</f>
        <v>1.19</v>
      </c>
      <c r="X293">
        <f>'[1]Master Sheet'!X293</f>
        <v>1.02</v>
      </c>
      <c r="Y293">
        <f>'[1]Master Sheet'!Y293</f>
        <v>0.54700000000000004</v>
      </c>
      <c r="Z293">
        <f>'[1]Master Sheet'!Z293</f>
        <v>0.27300000000000002</v>
      </c>
      <c r="AA293">
        <f>'[1]Master Sheet'!AA293</f>
        <v>7.4</v>
      </c>
      <c r="AB293">
        <f>'[1]Master Sheet'!AB293</f>
        <v>13.4</v>
      </c>
      <c r="AC293">
        <f>'[1]Master Sheet'!AC293</f>
        <v>13.3</v>
      </c>
      <c r="AD293">
        <f>'[1]Master Sheet'!AD293</f>
        <v>13.2</v>
      </c>
      <c r="AE293">
        <f>'[1]Master Sheet'!AE293</f>
        <v>17.7</v>
      </c>
      <c r="AF293">
        <f>'[1]Master Sheet'!AF293</f>
        <v>12.6</v>
      </c>
      <c r="AG293">
        <f>'[1]Master Sheet'!AG293</f>
        <v>24.6</v>
      </c>
      <c r="AH293">
        <f>'[1]Master Sheet'!AH293</f>
        <v>21.1</v>
      </c>
      <c r="AI293">
        <f>'[1]Master Sheet'!AI293</f>
        <v>21.3</v>
      </c>
      <c r="AJ293">
        <f>'[1]Master Sheet'!AJ293</f>
        <v>30</v>
      </c>
      <c r="AK293">
        <f>'[1]Master Sheet'!AK293</f>
        <v>2.91</v>
      </c>
      <c r="AL293">
        <f>'[1]Master Sheet'!AL293</f>
        <v>3.1399999999999997</v>
      </c>
      <c r="AM293">
        <f>'[1]Master Sheet'!AM293</f>
        <v>3.1</v>
      </c>
      <c r="AN293">
        <f>'[1]Master Sheet'!AN293</f>
        <v>6</v>
      </c>
      <c r="AO293">
        <f>'[1]Master Sheet'!AO293</f>
        <v>0.05</v>
      </c>
      <c r="AP293">
        <f>'[1]Master Sheet'!AP293</f>
        <v>14.2</v>
      </c>
      <c r="AQ293">
        <f>'[1]Master Sheet'!AQ293</f>
        <v>14.5</v>
      </c>
      <c r="AR293">
        <f>'[1]Master Sheet'!AR293</f>
        <v>1.124497681607419</v>
      </c>
      <c r="AS293">
        <f>'[1]Master Sheet'!AS293</f>
        <v>73.2</v>
      </c>
      <c r="AT293">
        <f>'[1]Master Sheet'!AT293</f>
        <v>91.6</v>
      </c>
      <c r="AU293">
        <f>'[1]Master Sheet'!AU293</f>
        <v>0.13539999999999999</v>
      </c>
      <c r="AV293">
        <f>'[1]Master Sheet'!AV293</f>
        <v>3.78E-2</v>
      </c>
      <c r="AW293">
        <f>'[1]Master Sheet'!AW293</f>
        <v>13.92</v>
      </c>
      <c r="AX293">
        <f>'[1]Master Sheet'!AX293</f>
        <v>12.94</v>
      </c>
      <c r="AY293">
        <f>'[1]Master Sheet'!AY293</f>
        <v>13.89</v>
      </c>
      <c r="AZ293">
        <f>'[1]Master Sheet'!AZ293</f>
        <v>0.95</v>
      </c>
      <c r="BA293">
        <f>'[1]Master Sheet'!BA293</f>
        <v>1.4830000000000001</v>
      </c>
      <c r="BB293">
        <f>'[1]Master Sheet'!BB293</f>
        <v>2.0819999999999999</v>
      </c>
      <c r="BC293">
        <f>'[1]Master Sheet'!BC293</f>
        <v>7.62</v>
      </c>
      <c r="BD293">
        <f>'[1]Master Sheet'!BD293</f>
        <v>3.094497681607419</v>
      </c>
      <c r="BE293">
        <f>'[1]Master Sheet'!BE293</f>
        <v>19.96</v>
      </c>
      <c r="BF293">
        <f>'[1]Master Sheet'!BF293</f>
        <v>1.3</v>
      </c>
      <c r="BG293">
        <f>'[1]Master Sheet'!BG293</f>
        <v>3.9</v>
      </c>
      <c r="BH293" s="1">
        <v>44851</v>
      </c>
    </row>
    <row r="294" spans="1:60" x14ac:dyDescent="0.25">
      <c r="A294" s="1">
        <v>44852</v>
      </c>
      <c r="B294" t="s">
        <v>65</v>
      </c>
      <c r="D294">
        <f>'[1]Master Sheet'!D294</f>
        <v>6.77</v>
      </c>
      <c r="E294">
        <f>'[1]Master Sheet'!E294</f>
        <v>5.31</v>
      </c>
      <c r="F294">
        <f>'[1]Master Sheet'!F294</f>
        <v>5.27</v>
      </c>
      <c r="G294">
        <f>'[1]Master Sheet'!G294</f>
        <v>5.28</v>
      </c>
      <c r="H294">
        <f>'[1]Master Sheet'!H294</f>
        <v>5.32</v>
      </c>
      <c r="I294">
        <f>'[1]Master Sheet'!I294</f>
        <v>7.27</v>
      </c>
      <c r="J294">
        <f>'[1]Master Sheet'!J294</f>
        <v>7.38</v>
      </c>
      <c r="K294">
        <f>'[1]Master Sheet'!K294</f>
        <v>1.73</v>
      </c>
      <c r="L294">
        <f>'[1]Master Sheet'!L294</f>
        <v>1.87</v>
      </c>
      <c r="M294">
        <f>'[1]Master Sheet'!M294</f>
        <v>2.0299999999999998</v>
      </c>
      <c r="N294">
        <f>'[1]Master Sheet'!N294</f>
        <v>1.95</v>
      </c>
      <c r="O294">
        <f>'[1]Master Sheet'!O294</f>
        <v>26</v>
      </c>
      <c r="P294">
        <f>'[1]Master Sheet'!P294</f>
        <v>17</v>
      </c>
      <c r="Q294">
        <f>'[1]Master Sheet'!Q294</f>
        <v>27</v>
      </c>
      <c r="R294">
        <f>'[1]Master Sheet'!R294</f>
        <v>8</v>
      </c>
      <c r="S294">
        <f>'[1]Master Sheet'!S294</f>
        <v>0</v>
      </c>
      <c r="T294">
        <f>'[1]Master Sheet'!T294</f>
        <v>0</v>
      </c>
      <c r="U294">
        <f>'[1]Master Sheet'!U294</f>
        <v>0.59</v>
      </c>
      <c r="V294">
        <f>'[1]Master Sheet'!V294</f>
        <v>0.58599999999999997</v>
      </c>
      <c r="W294">
        <f>'[1]Master Sheet'!W294</f>
        <v>1.67</v>
      </c>
      <c r="X294">
        <f>'[1]Master Sheet'!X294</f>
        <v>0.48499999999999999</v>
      </c>
      <c r="Y294">
        <f>'[1]Master Sheet'!Y294</f>
        <v>0.34599999999999997</v>
      </c>
      <c r="Z294">
        <f>'[1]Master Sheet'!Z294</f>
        <v>0.28199999999999997</v>
      </c>
      <c r="AA294">
        <f>'[1]Master Sheet'!AA294</f>
        <v>7.2</v>
      </c>
      <c r="AB294">
        <f>'[1]Master Sheet'!AB294</f>
        <v>12.9</v>
      </c>
      <c r="AC294">
        <f>'[1]Master Sheet'!AC294</f>
        <v>12.7</v>
      </c>
      <c r="AD294">
        <f>'[1]Master Sheet'!AD294</f>
        <v>12.8</v>
      </c>
      <c r="AE294">
        <f>'[1]Master Sheet'!AE294</f>
        <v>17.100000000000001</v>
      </c>
      <c r="AF294">
        <f>'[1]Master Sheet'!AF294</f>
        <v>12.6</v>
      </c>
      <c r="AG294">
        <f>'[1]Master Sheet'!AG294</f>
        <v>24.2</v>
      </c>
      <c r="AH294">
        <f>'[1]Master Sheet'!AH294</f>
        <v>20.399999999999999</v>
      </c>
      <c r="AI294">
        <f>'[1]Master Sheet'!AI294</f>
        <v>20.9</v>
      </c>
      <c r="AJ294">
        <f>'[1]Master Sheet'!AJ294</f>
        <v>28.7</v>
      </c>
      <c r="AK294">
        <f>'[1]Master Sheet'!AK294</f>
        <v>2.98</v>
      </c>
      <c r="AL294">
        <f>'[1]Master Sheet'!AL294</f>
        <v>3.45</v>
      </c>
      <c r="AM294">
        <f>'[1]Master Sheet'!AM294</f>
        <v>3</v>
      </c>
      <c r="AN294">
        <f>'[1]Master Sheet'!AN294</f>
        <v>5.9</v>
      </c>
      <c r="AO294">
        <f>'[1]Master Sheet'!AO294</f>
        <v>2.8000000000000001E-2</v>
      </c>
      <c r="AP294">
        <f>'[1]Master Sheet'!AP294</f>
        <v>15.3</v>
      </c>
      <c r="AQ294">
        <f>'[1]Master Sheet'!AQ294</f>
        <v>14.1</v>
      </c>
      <c r="AR294">
        <f>'[1]Master Sheet'!AR294</f>
        <v>1.0843900414937757</v>
      </c>
      <c r="AS294">
        <f>'[1]Master Sheet'!AS294</f>
        <v>72.900000000000006</v>
      </c>
      <c r="AT294">
        <f>'[1]Master Sheet'!AT294</f>
        <v>90.9</v>
      </c>
      <c r="AU294">
        <f>'[1]Master Sheet'!AU294</f>
        <v>0.13719999999999999</v>
      </c>
      <c r="AV294">
        <f>'[1]Master Sheet'!AV294</f>
        <v>4.1300000000000003E-2</v>
      </c>
      <c r="AW294">
        <f>'[1]Master Sheet'!AW294</f>
        <v>13.07</v>
      </c>
      <c r="AX294">
        <f>'[1]Master Sheet'!AX294</f>
        <v>12.05</v>
      </c>
      <c r="AY294">
        <f>'[1]Master Sheet'!AY294</f>
        <v>13.01</v>
      </c>
      <c r="AZ294">
        <f>'[1]Master Sheet'!AZ294</f>
        <v>0.96</v>
      </c>
      <c r="BA294">
        <f>'[1]Master Sheet'!BA294</f>
        <v>1.4830000000000001</v>
      </c>
      <c r="BB294">
        <f>'[1]Master Sheet'!BB294</f>
        <v>2.0819999999999999</v>
      </c>
      <c r="BC294">
        <f>'[1]Master Sheet'!BC294</f>
        <v>7.62</v>
      </c>
      <c r="BD294">
        <f>'[1]Master Sheet'!BD294</f>
        <v>3.0743900414937757</v>
      </c>
      <c r="BE294">
        <f>'[1]Master Sheet'!BE294</f>
        <v>18.53</v>
      </c>
      <c r="BF294">
        <f>'[1]Master Sheet'!BF294</f>
        <v>1.2</v>
      </c>
      <c r="BG294">
        <f>'[1]Master Sheet'!BG294</f>
        <v>4.9000000000000004</v>
      </c>
      <c r="BH294" s="1">
        <v>44852</v>
      </c>
    </row>
    <row r="295" spans="1:60" x14ac:dyDescent="0.25">
      <c r="A295" s="1">
        <v>44853</v>
      </c>
      <c r="B295" t="s">
        <v>65</v>
      </c>
      <c r="D295">
        <f>'[1]Master Sheet'!D295</f>
        <v>6.27</v>
      </c>
      <c r="E295">
        <f>'[1]Master Sheet'!E295</f>
        <v>5.3</v>
      </c>
      <c r="F295">
        <f>'[1]Master Sheet'!F295</f>
        <v>5.13</v>
      </c>
      <c r="G295">
        <f>'[1]Master Sheet'!G295</f>
        <v>5.23</v>
      </c>
      <c r="H295">
        <f>'[1]Master Sheet'!H295</f>
        <v>5.39</v>
      </c>
      <c r="I295">
        <f>'[1]Master Sheet'!I295</f>
        <v>7.41</v>
      </c>
      <c r="J295">
        <f>'[1]Master Sheet'!J295</f>
        <v>7.32</v>
      </c>
      <c r="K295">
        <f>'[1]Master Sheet'!K295</f>
        <v>1.53</v>
      </c>
      <c r="L295">
        <f>'[1]Master Sheet'!L295</f>
        <v>1.63</v>
      </c>
      <c r="M295">
        <f>'[1]Master Sheet'!M295</f>
        <v>1.91</v>
      </c>
      <c r="N295">
        <f>'[1]Master Sheet'!N295</f>
        <v>1.7</v>
      </c>
      <c r="O295">
        <f>'[1]Master Sheet'!O295</f>
        <v>29</v>
      </c>
      <c r="P295">
        <f>'[1]Master Sheet'!P295</f>
        <v>21</v>
      </c>
      <c r="Q295">
        <f>'[1]Master Sheet'!Q295</f>
        <v>24</v>
      </c>
      <c r="R295">
        <f>'[1]Master Sheet'!R295</f>
        <v>6</v>
      </c>
      <c r="S295">
        <f>'[1]Master Sheet'!S295</f>
        <v>0</v>
      </c>
      <c r="T295">
        <f>'[1]Master Sheet'!T295</f>
        <v>0</v>
      </c>
      <c r="U295">
        <f>'[1]Master Sheet'!U295</f>
        <v>0.69399999999999995</v>
      </c>
      <c r="V295">
        <f>'[1]Master Sheet'!V295</f>
        <v>0.69399999999999995</v>
      </c>
      <c r="W295">
        <f>'[1]Master Sheet'!W295</f>
        <v>2.33</v>
      </c>
      <c r="X295">
        <f>'[1]Master Sheet'!X295</f>
        <v>0.51800000000000002</v>
      </c>
      <c r="Y295">
        <f>'[1]Master Sheet'!Y295</f>
        <v>0.81</v>
      </c>
      <c r="Z295">
        <f>'[1]Master Sheet'!Z295</f>
        <v>0.65900000000000003</v>
      </c>
      <c r="AA295">
        <f>'[1]Master Sheet'!AA295</f>
        <v>7.9</v>
      </c>
      <c r="AB295">
        <f>'[1]Master Sheet'!AB295</f>
        <v>16.3</v>
      </c>
      <c r="AC295">
        <f>'[1]Master Sheet'!AC295</f>
        <v>14.4</v>
      </c>
      <c r="AD295">
        <f>'[1]Master Sheet'!AD295</f>
        <v>13.9</v>
      </c>
      <c r="AE295">
        <f>'[1]Master Sheet'!AE295</f>
        <v>18.100000000000001</v>
      </c>
      <c r="AF295">
        <f>'[1]Master Sheet'!AF295</f>
        <v>13.6</v>
      </c>
      <c r="AG295">
        <f>'[1]Master Sheet'!AG295</f>
        <v>29.9</v>
      </c>
      <c r="AH295">
        <f>'[1]Master Sheet'!AH295</f>
        <v>23.4</v>
      </c>
      <c r="AI295">
        <f>'[1]Master Sheet'!AI295</f>
        <v>22.9</v>
      </c>
      <c r="AJ295">
        <f>'[1]Master Sheet'!AJ295</f>
        <v>30.6</v>
      </c>
      <c r="AK295">
        <f>'[1]Master Sheet'!AK295</f>
        <v>3.1100000000000003</v>
      </c>
      <c r="AL295">
        <f>'[1]Master Sheet'!AL295</f>
        <v>3.3200000000000003</v>
      </c>
      <c r="AM295">
        <f>'[1]Master Sheet'!AM295</f>
        <v>3</v>
      </c>
      <c r="AN295">
        <f>'[1]Master Sheet'!AN295</f>
        <v>6.1</v>
      </c>
      <c r="AO295">
        <f>'[1]Master Sheet'!AO295</f>
        <v>0.06</v>
      </c>
      <c r="AP295">
        <f>'[1]Master Sheet'!AP295</f>
        <v>14.5</v>
      </c>
      <c r="AQ295">
        <f>'[1]Master Sheet'!AQ295</f>
        <v>14.4</v>
      </c>
      <c r="AR295">
        <f>'[1]Master Sheet'!AR295</f>
        <v>1.4004513064133017</v>
      </c>
      <c r="AS295">
        <f>'[1]Master Sheet'!AS295</f>
        <v>54.3</v>
      </c>
      <c r="AT295">
        <f>'[1]Master Sheet'!AT295</f>
        <v>84</v>
      </c>
      <c r="AU295">
        <f>'[1]Master Sheet'!AU295</f>
        <v>0.2651</v>
      </c>
      <c r="AV295">
        <f>'[1]Master Sheet'!AV295</f>
        <v>7.5700000000000003E-2</v>
      </c>
      <c r="AW295">
        <f>'[1]Master Sheet'!AW295</f>
        <v>13.77</v>
      </c>
      <c r="AX295">
        <f>'[1]Master Sheet'!AX295</f>
        <v>12.63</v>
      </c>
      <c r="AY295">
        <f>'[1]Master Sheet'!AY295</f>
        <v>13.59</v>
      </c>
      <c r="AZ295">
        <f>'[1]Master Sheet'!AZ295</f>
        <v>0.96</v>
      </c>
      <c r="BA295">
        <f>'[1]Master Sheet'!BA295</f>
        <v>1.4830000000000001</v>
      </c>
      <c r="BB295">
        <f>'[1]Master Sheet'!BB295</f>
        <v>2.0819999999999999</v>
      </c>
      <c r="BC295">
        <f>'[1]Master Sheet'!BC295</f>
        <v>7.62</v>
      </c>
      <c r="BD295">
        <f>'[1]Master Sheet'!BD295</f>
        <v>3.1704513064133018</v>
      </c>
      <c r="BE295">
        <f>'[1]Master Sheet'!BE295</f>
        <v>19.66</v>
      </c>
      <c r="BF295">
        <f>'[1]Master Sheet'!BF295</f>
        <v>1.2</v>
      </c>
      <c r="BG295">
        <f>'[1]Master Sheet'!BG295</f>
        <v>4.9000000000000004</v>
      </c>
      <c r="BH295" s="1">
        <v>44853</v>
      </c>
    </row>
    <row r="296" spans="1:60" x14ac:dyDescent="0.25">
      <c r="A296" s="1">
        <v>44854</v>
      </c>
      <c r="B296" t="s">
        <v>65</v>
      </c>
      <c r="D296">
        <f>'[1]Master Sheet'!D296</f>
        <v>6.01</v>
      </c>
      <c r="E296">
        <f>'[1]Master Sheet'!E296</f>
        <v>5.14</v>
      </c>
      <c r="F296">
        <f>'[1]Master Sheet'!F296</f>
        <v>5.01</v>
      </c>
      <c r="G296">
        <f>'[1]Master Sheet'!G296</f>
        <v>4.87</v>
      </c>
      <c r="H296">
        <f>'[1]Master Sheet'!H296</f>
        <v>5.09</v>
      </c>
      <c r="I296">
        <f>'[1]Master Sheet'!I296</f>
        <v>7.34</v>
      </c>
      <c r="J296">
        <f>'[1]Master Sheet'!J296</f>
        <v>7.05</v>
      </c>
      <c r="K296">
        <f>'[1]Master Sheet'!K296</f>
        <v>1.46</v>
      </c>
      <c r="L296">
        <f>'[1]Master Sheet'!L296</f>
        <v>1.58</v>
      </c>
      <c r="M296">
        <f>'[1]Master Sheet'!M296</f>
        <v>1.7</v>
      </c>
      <c r="N296">
        <f>'[1]Master Sheet'!N296</f>
        <v>1.63</v>
      </c>
      <c r="O296">
        <f>'[1]Master Sheet'!O296</f>
        <v>55</v>
      </c>
      <c r="P296">
        <f>'[1]Master Sheet'!P296</f>
        <v>40</v>
      </c>
      <c r="Q296">
        <f>'[1]Master Sheet'!Q296</f>
        <v>68</v>
      </c>
      <c r="R296">
        <f>'[1]Master Sheet'!R296</f>
        <v>10</v>
      </c>
      <c r="S296">
        <f>'[1]Master Sheet'!S296</f>
        <v>3</v>
      </c>
      <c r="T296">
        <f>'[1]Master Sheet'!T296</f>
        <v>0</v>
      </c>
      <c r="U296">
        <f>'[1]Master Sheet'!U296</f>
        <v>0.74299999999999999</v>
      </c>
      <c r="V296">
        <f>'[1]Master Sheet'!V296</f>
        <v>0.72899999999999998</v>
      </c>
      <c r="W296">
        <f>'[1]Master Sheet'!W296</f>
        <v>2.78</v>
      </c>
      <c r="X296">
        <f>'[1]Master Sheet'!X296</f>
        <v>0.61899999999999999</v>
      </c>
      <c r="Y296">
        <f>'[1]Master Sheet'!Y296</f>
        <v>1.19</v>
      </c>
      <c r="Z296">
        <f>'[1]Master Sheet'!Z296</f>
        <v>0.82799999999999996</v>
      </c>
      <c r="AA296">
        <f>'[1]Master Sheet'!AA296</f>
        <v>8.5</v>
      </c>
      <c r="AB296">
        <f>'[1]Master Sheet'!AB296</f>
        <v>17.5</v>
      </c>
      <c r="AC296">
        <f>'[1]Master Sheet'!AC296</f>
        <v>17.5</v>
      </c>
      <c r="AD296">
        <f>'[1]Master Sheet'!AD296</f>
        <v>16.2</v>
      </c>
      <c r="AE296">
        <f>'[1]Master Sheet'!AE296</f>
        <v>19.5</v>
      </c>
      <c r="AF296">
        <f>'[1]Master Sheet'!AF296</f>
        <v>14.6</v>
      </c>
      <c r="AG296">
        <f>'[1]Master Sheet'!AG296</f>
        <v>32.4</v>
      </c>
      <c r="AH296">
        <f>'[1]Master Sheet'!AH296</f>
        <v>28.8</v>
      </c>
      <c r="AI296">
        <f>'[1]Master Sheet'!AI296</f>
        <v>26.9</v>
      </c>
      <c r="AJ296">
        <f>'[1]Master Sheet'!AJ296</f>
        <v>32.799999999999997</v>
      </c>
      <c r="AK296">
        <f>'[1]Master Sheet'!AK296</f>
        <v>2.87</v>
      </c>
      <c r="AL296">
        <f>'[1]Master Sheet'!AL296</f>
        <v>3.3600000000000003</v>
      </c>
      <c r="AM296">
        <f>'[1]Master Sheet'!AM296</f>
        <v>2.9</v>
      </c>
      <c r="AN296">
        <f>'[1]Master Sheet'!AN296</f>
        <v>5.8</v>
      </c>
      <c r="AO296">
        <f>'[1]Master Sheet'!AO296</f>
        <v>0.114</v>
      </c>
      <c r="AP296">
        <f>'[1]Master Sheet'!AP296</f>
        <v>15</v>
      </c>
      <c r="AQ296">
        <f>'[1]Master Sheet'!AQ296</f>
        <v>14.2</v>
      </c>
      <c r="AR296">
        <f>'[1]Master Sheet'!AR296</f>
        <v>1.5106117647058825</v>
      </c>
      <c r="AS296">
        <f>'[1]Master Sheet'!AS296</f>
        <v>48.4</v>
      </c>
      <c r="AT296">
        <f>'[1]Master Sheet'!AT296</f>
        <v>79.099999999999994</v>
      </c>
      <c r="AU296">
        <f>'[1]Master Sheet'!AU296</f>
        <v>0.31509999999999999</v>
      </c>
      <c r="AV296">
        <f>'[1]Master Sheet'!AV296</f>
        <v>0.1016</v>
      </c>
      <c r="AW296">
        <f>'[1]Master Sheet'!AW296</f>
        <v>13.88</v>
      </c>
      <c r="AX296">
        <f>'[1]Master Sheet'!AX296</f>
        <v>12.75</v>
      </c>
      <c r="AY296">
        <f>'[1]Master Sheet'!AY296</f>
        <v>13.73</v>
      </c>
      <c r="AZ296">
        <f>'[1]Master Sheet'!AZ296</f>
        <v>0.98</v>
      </c>
      <c r="BA296">
        <f>'[1]Master Sheet'!BA296</f>
        <v>1.4830000000000001</v>
      </c>
      <c r="BB296">
        <f>'[1]Master Sheet'!BB296</f>
        <v>2.0819999999999999</v>
      </c>
      <c r="BC296">
        <f>'[1]Master Sheet'!BC296</f>
        <v>7.62</v>
      </c>
      <c r="BD296">
        <f>'[1]Master Sheet'!BD296</f>
        <v>3.1406117647058824</v>
      </c>
      <c r="BE296">
        <f>'[1]Master Sheet'!BE296</f>
        <v>27.84</v>
      </c>
      <c r="BF296">
        <f>'[1]Master Sheet'!BF296</f>
        <v>1.2</v>
      </c>
      <c r="BG296">
        <f>'[1]Master Sheet'!BG296</f>
        <v>4.9000000000000004</v>
      </c>
      <c r="BH296" s="1">
        <v>44854</v>
      </c>
    </row>
    <row r="297" spans="1:60" x14ac:dyDescent="0.25">
      <c r="A297" s="1">
        <v>44855</v>
      </c>
      <c r="B297" t="s">
        <v>65</v>
      </c>
      <c r="D297">
        <f>'[1]Master Sheet'!D297</f>
        <v>6.72</v>
      </c>
      <c r="E297">
        <f>'[1]Master Sheet'!E297</f>
        <v>4.8899999999999997</v>
      </c>
      <c r="F297">
        <f>'[1]Master Sheet'!F297</f>
        <v>5.17</v>
      </c>
      <c r="G297">
        <f>'[1]Master Sheet'!G297</f>
        <v>5.07</v>
      </c>
      <c r="H297">
        <f>'[1]Master Sheet'!H297</f>
        <v>5.07</v>
      </c>
      <c r="I297">
        <f>'[1]Master Sheet'!I297</f>
        <v>6.14</v>
      </c>
      <c r="J297">
        <f>'[1]Master Sheet'!J297</f>
        <v>7.11</v>
      </c>
      <c r="K297">
        <f>'[1]Master Sheet'!K297</f>
        <v>1.33</v>
      </c>
      <c r="L297">
        <f>'[1]Master Sheet'!L297</f>
        <v>1.55</v>
      </c>
      <c r="M297">
        <f>'[1]Master Sheet'!M297</f>
        <v>1.68</v>
      </c>
      <c r="N297">
        <f>'[1]Master Sheet'!N297</f>
        <v>1.61</v>
      </c>
      <c r="O297">
        <f>'[1]Master Sheet'!O297</f>
        <v>54</v>
      </c>
      <c r="P297">
        <f>'[1]Master Sheet'!P297</f>
        <v>46</v>
      </c>
      <c r="Q297">
        <f>'[1]Master Sheet'!Q297</f>
        <v>36</v>
      </c>
      <c r="R297">
        <f>'[1]Master Sheet'!R297</f>
        <v>9</v>
      </c>
      <c r="S297">
        <f>'[1]Master Sheet'!S297</f>
        <v>9</v>
      </c>
      <c r="T297">
        <f>'[1]Master Sheet'!T297</f>
        <v>4</v>
      </c>
      <c r="U297">
        <f>'[1]Master Sheet'!U297</f>
        <v>0.70299999999999996</v>
      </c>
      <c r="V297">
        <f>'[1]Master Sheet'!V297</f>
        <v>0.69799999999999995</v>
      </c>
      <c r="W297">
        <f>'[1]Master Sheet'!W297</f>
        <v>1.94</v>
      </c>
      <c r="X297">
        <f>'[1]Master Sheet'!X297</f>
        <v>0.32</v>
      </c>
      <c r="Y297">
        <f>'[1]Master Sheet'!Y297</f>
        <v>0.98199999999999998</v>
      </c>
      <c r="Z297">
        <f>'[1]Master Sheet'!Z297</f>
        <v>0.81200000000000006</v>
      </c>
      <c r="AA297">
        <f>'[1]Master Sheet'!AA297</f>
        <v>7.9</v>
      </c>
      <c r="AB297">
        <f>'[1]Master Sheet'!AB297</f>
        <v>14.3</v>
      </c>
      <c r="AC297">
        <f>'[1]Master Sheet'!AC297</f>
        <v>17.2</v>
      </c>
      <c r="AD297">
        <f>'[1]Master Sheet'!AD297</f>
        <v>16.399999999999999</v>
      </c>
      <c r="AE297">
        <f>'[1]Master Sheet'!AE297</f>
        <v>19.100000000000001</v>
      </c>
      <c r="AF297">
        <f>'[1]Master Sheet'!AF297</f>
        <v>13.6</v>
      </c>
      <c r="AG297">
        <f>'[1]Master Sheet'!AG297</f>
        <v>26.4</v>
      </c>
      <c r="AH297">
        <f>'[1]Master Sheet'!AH297</f>
        <v>28.5</v>
      </c>
      <c r="AI297">
        <f>'[1]Master Sheet'!AI297</f>
        <v>27.5</v>
      </c>
      <c r="AJ297">
        <f>'[1]Master Sheet'!AJ297</f>
        <v>32.299999999999997</v>
      </c>
      <c r="AK297">
        <f>'[1]Master Sheet'!AK297</f>
        <v>2.91</v>
      </c>
      <c r="AL297">
        <f>'[1]Master Sheet'!AL297</f>
        <v>3.3200000000000003</v>
      </c>
      <c r="AM297">
        <f>'[1]Master Sheet'!AM297</f>
        <v>3</v>
      </c>
      <c r="AN297">
        <f>'[1]Master Sheet'!AN297</f>
        <v>5.7</v>
      </c>
      <c r="AO297">
        <f>'[1]Master Sheet'!AO297</f>
        <v>0.17899999999999999</v>
      </c>
      <c r="AP297">
        <f>'[1]Master Sheet'!AP297</f>
        <v>14.7</v>
      </c>
      <c r="AQ297">
        <f>'[1]Master Sheet'!AQ297</f>
        <v>14.2</v>
      </c>
      <c r="AR297">
        <f>'[1]Master Sheet'!AR297</f>
        <v>1.9352465419039873</v>
      </c>
      <c r="AS297">
        <f>'[1]Master Sheet'!AS297</f>
        <v>53.1</v>
      </c>
      <c r="AT297">
        <f>'[1]Master Sheet'!AT297</f>
        <v>78.8</v>
      </c>
      <c r="AU297">
        <f>'[1]Master Sheet'!AU297</f>
        <v>0.27429999999999999</v>
      </c>
      <c r="AV297">
        <f>'[1]Master Sheet'!AV297</f>
        <v>0.10340000000000001</v>
      </c>
      <c r="AW297">
        <f>'[1]Master Sheet'!AW297</f>
        <v>13.38</v>
      </c>
      <c r="AX297">
        <f>'[1]Master Sheet'!AX297</f>
        <v>12.29</v>
      </c>
      <c r="AY297">
        <f>'[1]Master Sheet'!AY297</f>
        <v>13.25</v>
      </c>
      <c r="AZ297">
        <f>'[1]Master Sheet'!AZ297</f>
        <v>0.96</v>
      </c>
      <c r="BA297">
        <f>'[1]Master Sheet'!BA297</f>
        <v>1.4830000000000001</v>
      </c>
      <c r="BB297">
        <f>'[1]Master Sheet'!BB297</f>
        <v>2.0819999999999999</v>
      </c>
      <c r="BC297">
        <f>'[1]Master Sheet'!BC297</f>
        <v>7.62</v>
      </c>
      <c r="BD297">
        <f>'[1]Master Sheet'!BD297</f>
        <v>3.6652465419039872</v>
      </c>
      <c r="BE297">
        <f>'[1]Master Sheet'!BE297</f>
        <v>26.53</v>
      </c>
      <c r="BF297">
        <f>'[1]Master Sheet'!BF297</f>
        <v>1.2</v>
      </c>
      <c r="BG297">
        <f>'[1]Master Sheet'!BG297</f>
        <v>4.9000000000000004</v>
      </c>
      <c r="BH297" s="1">
        <v>44855</v>
      </c>
    </row>
    <row r="298" spans="1:60" x14ac:dyDescent="0.25">
      <c r="A298" s="1">
        <v>44856</v>
      </c>
      <c r="B298" t="s">
        <v>65</v>
      </c>
      <c r="D298">
        <f>'[1]Master Sheet'!D298</f>
        <v>6.38</v>
      </c>
      <c r="E298">
        <f>'[1]Master Sheet'!E298</f>
        <v>5.13</v>
      </c>
      <c r="F298">
        <f>'[1]Master Sheet'!F298</f>
        <v>5.29</v>
      </c>
      <c r="G298">
        <f>'[1]Master Sheet'!G298</f>
        <v>5.14</v>
      </c>
      <c r="H298">
        <f>'[1]Master Sheet'!H298</f>
        <v>4.75</v>
      </c>
      <c r="I298">
        <f>'[1]Master Sheet'!I298</f>
        <v>6.33</v>
      </c>
      <c r="J298">
        <f>'[1]Master Sheet'!J298</f>
        <v>7.32</v>
      </c>
      <c r="K298">
        <f>'[1]Master Sheet'!K298</f>
        <v>1.89</v>
      </c>
      <c r="L298">
        <f>'[1]Master Sheet'!L298</f>
        <v>1.93</v>
      </c>
      <c r="M298">
        <f>'[1]Master Sheet'!M298</f>
        <v>1.99</v>
      </c>
      <c r="N298">
        <f>'[1]Master Sheet'!N298</f>
        <v>1.96</v>
      </c>
      <c r="O298">
        <f>'[1]Master Sheet'!O298</f>
        <v>31</v>
      </c>
      <c r="P298">
        <f>'[1]Master Sheet'!P298</f>
        <v>26</v>
      </c>
      <c r="Q298">
        <f>'[1]Master Sheet'!Q298</f>
        <v>19</v>
      </c>
      <c r="R298">
        <f>'[1]Master Sheet'!R298</f>
        <v>3</v>
      </c>
      <c r="S298">
        <f>'[1]Master Sheet'!S298</f>
        <v>1</v>
      </c>
      <c r="T298">
        <f>'[1]Master Sheet'!T298</f>
        <v>0</v>
      </c>
      <c r="U298">
        <f>'[1]Master Sheet'!U298</f>
        <v>0.63</v>
      </c>
      <c r="V298">
        <f>'[1]Master Sheet'!V298</f>
        <v>0.63100000000000001</v>
      </c>
      <c r="W298">
        <f>'[1]Master Sheet'!W298</f>
        <v>0.78300000000000003</v>
      </c>
      <c r="X298">
        <f>'[1]Master Sheet'!X298</f>
        <v>0.14799999999999999</v>
      </c>
      <c r="Y298">
        <f>'[1]Master Sheet'!Y298</f>
        <v>0.41799999999999998</v>
      </c>
      <c r="Z298">
        <f>'[1]Master Sheet'!Z298</f>
        <v>0.39900000000000002</v>
      </c>
      <c r="AA298">
        <f>'[1]Master Sheet'!AA298</f>
        <v>7.6</v>
      </c>
      <c r="AB298">
        <f>'[1]Master Sheet'!AB298</f>
        <v>19</v>
      </c>
      <c r="AC298">
        <f>'[1]Master Sheet'!AC298</f>
        <v>17.899999999999999</v>
      </c>
      <c r="AD298">
        <f>'[1]Master Sheet'!AD298</f>
        <v>17.399999999999999</v>
      </c>
      <c r="AE298">
        <f>'[1]Master Sheet'!AE298</f>
        <v>17.600000000000001</v>
      </c>
      <c r="AF298">
        <f>'[1]Master Sheet'!AF298</f>
        <v>12.7</v>
      </c>
      <c r="AG298">
        <f>'[1]Master Sheet'!AG298</f>
        <v>34.1</v>
      </c>
      <c r="AH298">
        <f>'[1]Master Sheet'!AH298</f>
        <v>28.9</v>
      </c>
      <c r="AI298">
        <f>'[1]Master Sheet'!AI298</f>
        <v>28.8</v>
      </c>
      <c r="AJ298">
        <f>'[1]Master Sheet'!AJ298</f>
        <v>29</v>
      </c>
      <c r="AK298">
        <f>'[1]Master Sheet'!AK298</f>
        <v>2.95</v>
      </c>
      <c r="AL298">
        <f>'[1]Master Sheet'!AL298</f>
        <v>3.3600000000000003</v>
      </c>
      <c r="AM298">
        <f>'[1]Master Sheet'!AM298</f>
        <v>2.9</v>
      </c>
      <c r="AN298">
        <f>'[1]Master Sheet'!AN298</f>
        <v>5.7</v>
      </c>
      <c r="AO298">
        <f>'[1]Master Sheet'!AO298</f>
        <v>8.3000000000000004E-2</v>
      </c>
      <c r="AP298">
        <f>'[1]Master Sheet'!AP298</f>
        <v>13.4</v>
      </c>
      <c r="AQ298">
        <f>'[1]Master Sheet'!AQ298</f>
        <v>13.5</v>
      </c>
      <c r="AR298">
        <f>'[1]Master Sheet'!AR298</f>
        <v>1.5341431980906919</v>
      </c>
      <c r="AS298">
        <f>'[1]Master Sheet'!AS298</f>
        <v>53.4</v>
      </c>
      <c r="AT298">
        <f>'[1]Master Sheet'!AT298</f>
        <v>86.6</v>
      </c>
      <c r="AU298">
        <f>'[1]Master Sheet'!AU298</f>
        <v>0.27460000000000001</v>
      </c>
      <c r="AV298">
        <f>'[1]Master Sheet'!AV298</f>
        <v>6.25E-2</v>
      </c>
      <c r="AW298">
        <f>'[1]Master Sheet'!AW298</f>
        <v>13.44</v>
      </c>
      <c r="AX298">
        <f>'[1]Master Sheet'!AX298</f>
        <v>12.57</v>
      </c>
      <c r="AY298">
        <f>'[1]Master Sheet'!AY298</f>
        <v>13.48</v>
      </c>
      <c r="AZ298">
        <f>'[1]Master Sheet'!AZ298</f>
        <v>0.91</v>
      </c>
      <c r="BA298">
        <f>'[1]Master Sheet'!BA298</f>
        <v>1.4830000000000001</v>
      </c>
      <c r="BB298">
        <f>'[1]Master Sheet'!BB298</f>
        <v>2.0819999999999999</v>
      </c>
      <c r="BC298">
        <f>'[1]Master Sheet'!BC298</f>
        <v>7.62</v>
      </c>
      <c r="BD298">
        <f>'[1]Master Sheet'!BD298</f>
        <v>3.5041431980906919</v>
      </c>
      <c r="BE298">
        <f>'[1]Master Sheet'!BE298</f>
        <v>28.3</v>
      </c>
      <c r="BF298">
        <f>'[1]Master Sheet'!BF298</f>
        <v>2.4</v>
      </c>
      <c r="BG298">
        <f>'[1]Master Sheet'!BG298</f>
        <v>5.8</v>
      </c>
      <c r="BH298" s="1">
        <v>44856</v>
      </c>
    </row>
    <row r="299" spans="1:60" x14ac:dyDescent="0.25">
      <c r="A299" s="1">
        <v>44857</v>
      </c>
      <c r="B299" t="s">
        <v>65</v>
      </c>
      <c r="D299">
        <f>'[1]Master Sheet'!D299</f>
        <v>0</v>
      </c>
      <c r="E299">
        <f>'[1]Master Sheet'!E299</f>
        <v>5.32</v>
      </c>
      <c r="F299">
        <f>'[1]Master Sheet'!F299</f>
        <v>0</v>
      </c>
      <c r="G299">
        <f>'[1]Master Sheet'!G299</f>
        <v>0</v>
      </c>
      <c r="H299">
        <f>'[1]Master Sheet'!H299</f>
        <v>0</v>
      </c>
      <c r="I299">
        <f>'[1]Master Sheet'!I299</f>
        <v>6.56</v>
      </c>
      <c r="J299">
        <f>'[1]Master Sheet'!J299</f>
        <v>0</v>
      </c>
      <c r="K299">
        <f>'[1]Master Sheet'!K299</f>
        <v>1.8</v>
      </c>
      <c r="L299">
        <f>'[1]Master Sheet'!L299</f>
        <v>1.91</v>
      </c>
      <c r="M299">
        <f>'[1]Master Sheet'!M299</f>
        <v>2.09</v>
      </c>
      <c r="N299">
        <f>'[1]Master Sheet'!N299</f>
        <v>2.06</v>
      </c>
      <c r="O299">
        <f>'[1]Master Sheet'!O299</f>
        <v>0</v>
      </c>
      <c r="P299">
        <f>'[1]Master Sheet'!P299</f>
        <v>0</v>
      </c>
      <c r="Q299">
        <f>'[1]Master Sheet'!Q299</f>
        <v>10</v>
      </c>
      <c r="R299">
        <f>'[1]Master Sheet'!R299</f>
        <v>0</v>
      </c>
      <c r="S299">
        <f>'[1]Master Sheet'!S299</f>
        <v>2</v>
      </c>
      <c r="T299">
        <f>'[1]Master Sheet'!T299</f>
        <v>0</v>
      </c>
      <c r="U299">
        <f>'[1]Master Sheet'!U299</f>
        <v>0</v>
      </c>
      <c r="V299">
        <f>'[1]Master Sheet'!V299</f>
        <v>0</v>
      </c>
      <c r="W299">
        <f>'[1]Master Sheet'!W299</f>
        <v>0.81699999999999995</v>
      </c>
      <c r="X299">
        <f>'[1]Master Sheet'!X299</f>
        <v>0.10100000000000001</v>
      </c>
      <c r="Y299">
        <f>'[1]Master Sheet'!Y299</f>
        <v>5.7299999999999997E-2</v>
      </c>
      <c r="Z299">
        <f>'[1]Master Sheet'!Z299</f>
        <v>0</v>
      </c>
      <c r="AA299">
        <f>'[1]Master Sheet'!AA299</f>
        <v>0</v>
      </c>
      <c r="AB299">
        <f>'[1]Master Sheet'!AB299</f>
        <v>0</v>
      </c>
      <c r="AC299">
        <f>'[1]Master Sheet'!AC299</f>
        <v>0</v>
      </c>
      <c r="AD299">
        <f>'[1]Master Sheet'!AD299</f>
        <v>0</v>
      </c>
      <c r="AE299">
        <f>'[1]Master Sheet'!AE299</f>
        <v>0</v>
      </c>
      <c r="AF299">
        <f>'[1]Master Sheet'!AF299</f>
        <v>0</v>
      </c>
      <c r="AG299">
        <f>'[1]Master Sheet'!AG299</f>
        <v>0</v>
      </c>
      <c r="AH299">
        <f>'[1]Master Sheet'!AH299</f>
        <v>0</v>
      </c>
      <c r="AI299">
        <f>'[1]Master Sheet'!AI299</f>
        <v>0</v>
      </c>
      <c r="AJ299">
        <f>'[1]Master Sheet'!AJ299</f>
        <v>0</v>
      </c>
      <c r="AK299" t="str">
        <f>'[1]Master Sheet'!AK299</f>
        <v/>
      </c>
      <c r="AL299" t="str">
        <f>'[1]Master Sheet'!AL299</f>
        <v/>
      </c>
      <c r="AM299">
        <f>'[1]Master Sheet'!AM299</f>
        <v>0</v>
      </c>
      <c r="AN299">
        <f>'[1]Master Sheet'!AN299</f>
        <v>0</v>
      </c>
      <c r="AO299">
        <f>'[1]Master Sheet'!AO299</f>
        <v>0.01</v>
      </c>
      <c r="AP299">
        <f>'[1]Master Sheet'!AP299</f>
        <v>0</v>
      </c>
      <c r="AQ299">
        <f>'[1]Master Sheet'!AQ299</f>
        <v>0</v>
      </c>
      <c r="AR299">
        <f>'[1]Master Sheet'!AR299</f>
        <v>1.4543560545308742</v>
      </c>
      <c r="AS299">
        <f>'[1]Master Sheet'!AS299</f>
        <v>0</v>
      </c>
      <c r="AT299">
        <f>'[1]Master Sheet'!AT299</f>
        <v>89.4</v>
      </c>
      <c r="AU299">
        <f>'[1]Master Sheet'!AU299</f>
        <v>0</v>
      </c>
      <c r="AV299">
        <f>'[1]Master Sheet'!AV299</f>
        <v>4.8500000000000001E-2</v>
      </c>
      <c r="AW299">
        <f>'[1]Master Sheet'!AW299</f>
        <v>13.49</v>
      </c>
      <c r="AX299">
        <f>'[1]Master Sheet'!AX299</f>
        <v>12.47</v>
      </c>
      <c r="AY299">
        <f>'[1]Master Sheet'!AY299</f>
        <v>13.45</v>
      </c>
      <c r="AZ299">
        <f>'[1]Master Sheet'!AZ299</f>
        <v>0.98</v>
      </c>
      <c r="BA299">
        <f>'[1]Master Sheet'!BA299</f>
        <v>1.393</v>
      </c>
      <c r="BB299">
        <f>'[1]Master Sheet'!BB299</f>
        <v>2.0819999999999999</v>
      </c>
      <c r="BC299">
        <f>'[1]Master Sheet'!BC299</f>
        <v>7.4980000000000002</v>
      </c>
      <c r="BD299">
        <f>'[1]Master Sheet'!BD299</f>
        <v>3.4743560545308743</v>
      </c>
      <c r="BE299">
        <f>'[1]Master Sheet'!BE299</f>
        <v>0</v>
      </c>
      <c r="BF299">
        <f>'[1]Master Sheet'!BF299</f>
        <v>3.6</v>
      </c>
      <c r="BG299">
        <f>'[1]Master Sheet'!BG299</f>
        <v>7.5</v>
      </c>
      <c r="BH299" s="1">
        <v>44857</v>
      </c>
    </row>
    <row r="300" spans="1:60" x14ac:dyDescent="0.25">
      <c r="A300" s="1">
        <v>44858</v>
      </c>
      <c r="B300" t="s">
        <v>65</v>
      </c>
      <c r="D300">
        <f>'[1]Master Sheet'!D300</f>
        <v>6.24</v>
      </c>
      <c r="E300">
        <f>'[1]Master Sheet'!E300</f>
        <v>5.51</v>
      </c>
      <c r="F300">
        <f>'[1]Master Sheet'!F300</f>
        <v>5.33</v>
      </c>
      <c r="G300">
        <f>'[1]Master Sheet'!G300</f>
        <v>5.29</v>
      </c>
      <c r="H300">
        <f>'[1]Master Sheet'!H300</f>
        <v>5.71</v>
      </c>
      <c r="I300">
        <f>'[1]Master Sheet'!I300</f>
        <v>7.73</v>
      </c>
      <c r="J300">
        <f>'[1]Master Sheet'!J300</f>
        <v>7.26</v>
      </c>
      <c r="K300">
        <f>'[1]Master Sheet'!K300</f>
        <v>1.65</v>
      </c>
      <c r="L300">
        <f>'[1]Master Sheet'!L300</f>
        <v>1.84</v>
      </c>
      <c r="M300">
        <f>'[1]Master Sheet'!M300</f>
        <v>1.89</v>
      </c>
      <c r="N300">
        <f>'[1]Master Sheet'!N300</f>
        <v>1.93</v>
      </c>
      <c r="O300">
        <f>'[1]Master Sheet'!O300</f>
        <v>48</v>
      </c>
      <c r="P300">
        <f>'[1]Master Sheet'!P300</f>
        <v>39</v>
      </c>
      <c r="Q300">
        <f>'[1]Master Sheet'!Q300</f>
        <v>24</v>
      </c>
      <c r="R300">
        <f>'[1]Master Sheet'!R300</f>
        <v>5</v>
      </c>
      <c r="S300">
        <f>'[1]Master Sheet'!S300</f>
        <v>3</v>
      </c>
      <c r="T300">
        <f>'[1]Master Sheet'!T300</f>
        <v>0</v>
      </c>
      <c r="U300">
        <f>'[1]Master Sheet'!U300</f>
        <v>0.72499999999999998</v>
      </c>
      <c r="V300">
        <f>'[1]Master Sheet'!V300</f>
        <v>0.629</v>
      </c>
      <c r="W300">
        <f>'[1]Master Sheet'!W300</f>
        <v>1.22</v>
      </c>
      <c r="X300">
        <f>'[1]Master Sheet'!X300</f>
        <v>0.17899999999999999</v>
      </c>
      <c r="Y300">
        <f>'[1]Master Sheet'!Y300</f>
        <v>0.84399999999999997</v>
      </c>
      <c r="Z300">
        <f>'[1]Master Sheet'!Z300</f>
        <v>0.61899999999999999</v>
      </c>
      <c r="AA300">
        <f>'[1]Master Sheet'!AA300</f>
        <v>7.7</v>
      </c>
      <c r="AB300">
        <f>'[1]Master Sheet'!AB300</f>
        <v>21.5</v>
      </c>
      <c r="AC300">
        <f>'[1]Master Sheet'!AC300</f>
        <v>18.100000000000001</v>
      </c>
      <c r="AD300">
        <f>'[1]Master Sheet'!AD300</f>
        <v>17.899999999999999</v>
      </c>
      <c r="AE300">
        <f>'[1]Master Sheet'!AE300</f>
        <v>23.9</v>
      </c>
      <c r="AF300">
        <f>'[1]Master Sheet'!AF300</f>
        <v>12.7</v>
      </c>
      <c r="AG300">
        <f>'[1]Master Sheet'!AG300</f>
        <v>37.1</v>
      </c>
      <c r="AH300">
        <f>'[1]Master Sheet'!AH300</f>
        <v>28.8</v>
      </c>
      <c r="AI300">
        <f>'[1]Master Sheet'!AI300</f>
        <v>29.4</v>
      </c>
      <c r="AJ300">
        <f>'[1]Master Sheet'!AJ300</f>
        <v>39.700000000000003</v>
      </c>
      <c r="AK300">
        <f>'[1]Master Sheet'!AK300</f>
        <v>3.01</v>
      </c>
      <c r="AL300">
        <f>'[1]Master Sheet'!AL300</f>
        <v>3.31</v>
      </c>
      <c r="AM300">
        <f>'[1]Master Sheet'!AM300</f>
        <v>2.9</v>
      </c>
      <c r="AN300">
        <f>'[1]Master Sheet'!AN300</f>
        <v>5.9</v>
      </c>
      <c r="AO300">
        <f>'[1]Master Sheet'!AO300</f>
        <v>2.5000000000000001E-2</v>
      </c>
      <c r="AP300">
        <f>'[1]Master Sheet'!AP300</f>
        <v>13.2</v>
      </c>
      <c r="AQ300">
        <f>'[1]Master Sheet'!AQ300</f>
        <v>13.8</v>
      </c>
      <c r="AR300">
        <f>'[1]Master Sheet'!AR300</f>
        <v>1.5622673521850896</v>
      </c>
      <c r="AS300">
        <f>'[1]Master Sheet'!AS300</f>
        <v>58.1</v>
      </c>
      <c r="AT300">
        <f>'[1]Master Sheet'!AT300</f>
        <v>88.7</v>
      </c>
      <c r="AU300">
        <f>'[1]Master Sheet'!AU300</f>
        <v>0.2356</v>
      </c>
      <c r="AV300">
        <f>'[1]Master Sheet'!AV300</f>
        <v>5.1700000000000003E-2</v>
      </c>
      <c r="AW300">
        <f>'[1]Master Sheet'!AW300</f>
        <v>16.39</v>
      </c>
      <c r="AX300">
        <f>'[1]Master Sheet'!AX300</f>
        <v>15.56</v>
      </c>
      <c r="AY300">
        <f>'[1]Master Sheet'!AY300</f>
        <v>16.55</v>
      </c>
      <c r="AZ300">
        <f>'[1]Master Sheet'!AZ300</f>
        <v>0.99</v>
      </c>
      <c r="BA300">
        <f>'[1]Master Sheet'!BA300</f>
        <v>1.407</v>
      </c>
      <c r="BB300">
        <f>'[1]Master Sheet'!BB300</f>
        <v>2.0819999999999999</v>
      </c>
      <c r="BC300">
        <f>'[1]Master Sheet'!BC300</f>
        <v>8.4920000000000009</v>
      </c>
      <c r="BD300">
        <f>'[1]Master Sheet'!BD300</f>
        <v>3.4522673521850895</v>
      </c>
      <c r="BE300">
        <f>'[1]Master Sheet'!BE300</f>
        <v>28.1</v>
      </c>
      <c r="BF300">
        <f>'[1]Master Sheet'!BF300</f>
        <v>3.6</v>
      </c>
      <c r="BG300">
        <f>'[1]Master Sheet'!BG300</f>
        <v>7.5</v>
      </c>
      <c r="BH300" s="1">
        <v>44858</v>
      </c>
    </row>
    <row r="301" spans="1:60" x14ac:dyDescent="0.25">
      <c r="A301" s="1">
        <v>44859</v>
      </c>
      <c r="B301" t="s">
        <v>65</v>
      </c>
      <c r="D301">
        <f>'[1]Master Sheet'!D301</f>
        <v>5.91</v>
      </c>
      <c r="E301">
        <f>'[1]Master Sheet'!E301</f>
        <v>5.03</v>
      </c>
      <c r="F301">
        <f>'[1]Master Sheet'!F301</f>
        <v>5.27</v>
      </c>
      <c r="G301">
        <f>'[1]Master Sheet'!G301</f>
        <v>4.9400000000000004</v>
      </c>
      <c r="H301">
        <f>'[1]Master Sheet'!H301</f>
        <v>4.92</v>
      </c>
      <c r="I301">
        <f>'[1]Master Sheet'!I301</f>
        <v>6.94</v>
      </c>
      <c r="J301">
        <f>'[1]Master Sheet'!J301</f>
        <v>7.72</v>
      </c>
      <c r="K301">
        <f>'[1]Master Sheet'!K301</f>
        <v>1.59</v>
      </c>
      <c r="L301">
        <f>'[1]Master Sheet'!L301</f>
        <v>1.61</v>
      </c>
      <c r="M301">
        <f>'[1]Master Sheet'!M301</f>
        <v>1.84</v>
      </c>
      <c r="N301">
        <f>'[1]Master Sheet'!N301</f>
        <v>1.79</v>
      </c>
      <c r="O301">
        <f>'[1]Master Sheet'!O301</f>
        <v>51</v>
      </c>
      <c r="P301">
        <f>'[1]Master Sheet'!P301</f>
        <v>44</v>
      </c>
      <c r="Q301">
        <f>'[1]Master Sheet'!Q301</f>
        <v>29</v>
      </c>
      <c r="R301">
        <f>'[1]Master Sheet'!R301</f>
        <v>8</v>
      </c>
      <c r="S301">
        <f>'[1]Master Sheet'!S301</f>
        <v>2</v>
      </c>
      <c r="T301">
        <f>'[1]Master Sheet'!T301</f>
        <v>0</v>
      </c>
      <c r="U301">
        <f>'[1]Master Sheet'!U301</f>
        <v>0.81899999999999995</v>
      </c>
      <c r="V301">
        <f>'[1]Master Sheet'!V301</f>
        <v>0.67200000000000004</v>
      </c>
      <c r="W301">
        <f>'[1]Master Sheet'!W301</f>
        <v>2.23</v>
      </c>
      <c r="X301">
        <f>'[1]Master Sheet'!X301</f>
        <v>0.39400000000000002</v>
      </c>
      <c r="Y301">
        <f>'[1]Master Sheet'!Y301</f>
        <v>0.91400000000000003</v>
      </c>
      <c r="Z301">
        <f>'[1]Master Sheet'!Z301</f>
        <v>0.51</v>
      </c>
      <c r="AA301">
        <f>'[1]Master Sheet'!AA301</f>
        <v>8.1</v>
      </c>
      <c r="AB301">
        <f>'[1]Master Sheet'!AB301</f>
        <v>18.8</v>
      </c>
      <c r="AC301">
        <f>'[1]Master Sheet'!AC301</f>
        <v>18.600000000000001</v>
      </c>
      <c r="AD301">
        <f>'[1]Master Sheet'!AD301</f>
        <v>18.399999999999999</v>
      </c>
      <c r="AE301">
        <f>'[1]Master Sheet'!AE301</f>
        <v>26.7</v>
      </c>
      <c r="AF301">
        <f>'[1]Master Sheet'!AF301</f>
        <v>13.3</v>
      </c>
      <c r="AG301">
        <f>'[1]Master Sheet'!AG301</f>
        <v>33.700000000000003</v>
      </c>
      <c r="AH301">
        <f>'[1]Master Sheet'!AH301</f>
        <v>29.5</v>
      </c>
      <c r="AI301">
        <f>'[1]Master Sheet'!AI301</f>
        <v>30.1</v>
      </c>
      <c r="AJ301">
        <f>'[1]Master Sheet'!AJ301</f>
        <v>44.2</v>
      </c>
      <c r="AK301">
        <f>'[1]Master Sheet'!AK301</f>
        <v>2.96</v>
      </c>
      <c r="AL301">
        <f>'[1]Master Sheet'!AL301</f>
        <v>3.25</v>
      </c>
      <c r="AM301">
        <f>'[1]Master Sheet'!AM301</f>
        <v>2.8</v>
      </c>
      <c r="AN301">
        <f>'[1]Master Sheet'!AN301</f>
        <v>5.8</v>
      </c>
      <c r="AO301">
        <f>'[1]Master Sheet'!AO301</f>
        <v>9.5000000000000001E-2</v>
      </c>
      <c r="AP301">
        <f>'[1]Master Sheet'!AP301</f>
        <v>13</v>
      </c>
      <c r="AQ301">
        <f>'[1]Master Sheet'!AQ301</f>
        <v>13.6</v>
      </c>
      <c r="AR301">
        <f>'[1]Master Sheet'!AR301</f>
        <v>1.637296380090498</v>
      </c>
      <c r="AS301">
        <f>'[1]Master Sheet'!AS301</f>
        <v>54.6</v>
      </c>
      <c r="AT301">
        <f>'[1]Master Sheet'!AT301</f>
        <v>85.7</v>
      </c>
      <c r="AU301">
        <f>'[1]Master Sheet'!AU301</f>
        <v>0.26240000000000002</v>
      </c>
      <c r="AV301">
        <f>'[1]Master Sheet'!AV301</f>
        <v>6.4100000000000004E-2</v>
      </c>
      <c r="AW301">
        <f>'[1]Master Sheet'!AW301</f>
        <v>18.329999999999998</v>
      </c>
      <c r="AX301">
        <f>'[1]Master Sheet'!AX301</f>
        <v>17.68</v>
      </c>
      <c r="AY301">
        <f>'[1]Master Sheet'!AY301</f>
        <v>18.63</v>
      </c>
      <c r="AZ301">
        <f>'[1]Master Sheet'!AZ301</f>
        <v>0.95</v>
      </c>
      <c r="BA301">
        <f>'[1]Master Sheet'!BA301</f>
        <v>1.4330000000000001</v>
      </c>
      <c r="BB301">
        <f>'[1]Master Sheet'!BB301</f>
        <v>2.0819999999999999</v>
      </c>
      <c r="BC301">
        <f>'[1]Master Sheet'!BC301</f>
        <v>8.5809999999999995</v>
      </c>
      <c r="BD301">
        <f>'[1]Master Sheet'!BD301</f>
        <v>3.3972963800904981</v>
      </c>
      <c r="BE301">
        <f>'[1]Master Sheet'!BE301</f>
        <v>28.64</v>
      </c>
      <c r="BF301">
        <f>'[1]Master Sheet'!BF301</f>
        <v>3.5</v>
      </c>
      <c r="BG301">
        <f>'[1]Master Sheet'!BG301</f>
        <v>7.5</v>
      </c>
      <c r="BH301" s="1">
        <v>44859</v>
      </c>
    </row>
    <row r="302" spans="1:60" x14ac:dyDescent="0.25">
      <c r="A302" s="1">
        <v>44860</v>
      </c>
      <c r="B302" t="s">
        <v>65</v>
      </c>
      <c r="D302">
        <f>'[1]Master Sheet'!D302</f>
        <v>6.47</v>
      </c>
      <c r="E302">
        <f>'[1]Master Sheet'!E302</f>
        <v>5.15</v>
      </c>
      <c r="F302">
        <f>'[1]Master Sheet'!F302</f>
        <v>5.33</v>
      </c>
      <c r="G302">
        <f>'[1]Master Sheet'!G302</f>
        <v>4.8600000000000003</v>
      </c>
      <c r="H302">
        <f>'[1]Master Sheet'!H302</f>
        <v>4.88</v>
      </c>
      <c r="I302">
        <f>'[1]Master Sheet'!I302</f>
        <v>6.73</v>
      </c>
      <c r="J302">
        <f>'[1]Master Sheet'!J302</f>
        <v>7.59</v>
      </c>
      <c r="K302">
        <f>'[1]Master Sheet'!K302</f>
        <v>1.57</v>
      </c>
      <c r="L302">
        <f>'[1]Master Sheet'!L302</f>
        <v>1.6</v>
      </c>
      <c r="M302">
        <f>'[1]Master Sheet'!M302</f>
        <v>1.83</v>
      </c>
      <c r="N302">
        <f>'[1]Master Sheet'!N302</f>
        <v>1.8</v>
      </c>
      <c r="O302">
        <f>'[1]Master Sheet'!O302</f>
        <v>46</v>
      </c>
      <c r="P302">
        <f>'[1]Master Sheet'!P302</f>
        <v>40</v>
      </c>
      <c r="Q302">
        <f>'[1]Master Sheet'!Q302</f>
        <v>27</v>
      </c>
      <c r="R302">
        <f>'[1]Master Sheet'!R302</f>
        <v>9</v>
      </c>
      <c r="S302">
        <f>'[1]Master Sheet'!S302</f>
        <v>7</v>
      </c>
      <c r="T302">
        <f>'[1]Master Sheet'!T302</f>
        <v>2</v>
      </c>
      <c r="U302">
        <f>'[1]Master Sheet'!U302</f>
        <v>0.72799999999999998</v>
      </c>
      <c r="V302">
        <f>'[1]Master Sheet'!V302</f>
        <v>0.61499999999999999</v>
      </c>
      <c r="W302">
        <f>'[1]Master Sheet'!W302</f>
        <v>1.73</v>
      </c>
      <c r="X302">
        <f>'[1]Master Sheet'!X302</f>
        <v>0.59</v>
      </c>
      <c r="Y302">
        <f>'[1]Master Sheet'!Y302</f>
        <v>0.90300000000000002</v>
      </c>
      <c r="Z302">
        <f>'[1]Master Sheet'!Z302</f>
        <v>0.40699999999999997</v>
      </c>
      <c r="AA302">
        <f>'[1]Master Sheet'!AA302</f>
        <v>7.5</v>
      </c>
      <c r="AB302">
        <f>'[1]Master Sheet'!AB302</f>
        <v>18.7</v>
      </c>
      <c r="AC302">
        <f>'[1]Master Sheet'!AC302</f>
        <v>19</v>
      </c>
      <c r="AD302">
        <f>'[1]Master Sheet'!AD302</f>
        <v>18.899999999999999</v>
      </c>
      <c r="AE302">
        <f>'[1]Master Sheet'!AE302</f>
        <v>21.3</v>
      </c>
      <c r="AF302">
        <f>'[1]Master Sheet'!AF302</f>
        <v>12.7</v>
      </c>
      <c r="AG302">
        <f>'[1]Master Sheet'!AG302</f>
        <v>34.1</v>
      </c>
      <c r="AH302">
        <f>'[1]Master Sheet'!AH302</f>
        <v>30.7</v>
      </c>
      <c r="AI302">
        <f>'[1]Master Sheet'!AI302</f>
        <v>30.9</v>
      </c>
      <c r="AJ302">
        <f>'[1]Master Sheet'!AJ302</f>
        <v>39.4</v>
      </c>
      <c r="AK302">
        <f>'[1]Master Sheet'!AK302</f>
        <v>2.9299999999999997</v>
      </c>
      <c r="AL302">
        <f>'[1]Master Sheet'!AL302</f>
        <v>3.2199999999999998</v>
      </c>
      <c r="AM302">
        <f>'[1]Master Sheet'!AM302</f>
        <v>2.9</v>
      </c>
      <c r="AN302">
        <f>'[1]Master Sheet'!AN302</f>
        <v>5.7</v>
      </c>
      <c r="AO302">
        <f>'[1]Master Sheet'!AO302</f>
        <v>0.127</v>
      </c>
      <c r="AP302">
        <f>'[1]Master Sheet'!AP302</f>
        <v>13.9</v>
      </c>
      <c r="AQ302">
        <f>'[1]Master Sheet'!AQ302</f>
        <v>13.6</v>
      </c>
      <c r="AR302">
        <f>'[1]Master Sheet'!AR302</f>
        <v>1.8451444108761332</v>
      </c>
      <c r="AS302">
        <f>'[1]Master Sheet'!AS302</f>
        <v>54.9</v>
      </c>
      <c r="AT302">
        <f>'[1]Master Sheet'!AT302</f>
        <v>86.4</v>
      </c>
      <c r="AU302">
        <f>'[1]Master Sheet'!AU302</f>
        <v>0.2621</v>
      </c>
      <c r="AV302">
        <f>'[1]Master Sheet'!AV302</f>
        <v>6.3299999999999995E-2</v>
      </c>
      <c r="AW302">
        <f>'[1]Master Sheet'!AW302</f>
        <v>17.98</v>
      </c>
      <c r="AX302">
        <f>'[1]Master Sheet'!AX302</f>
        <v>16.55</v>
      </c>
      <c r="AY302">
        <f>'[1]Master Sheet'!AY302</f>
        <v>18.46</v>
      </c>
      <c r="AZ302">
        <f>'[1]Master Sheet'!AZ302</f>
        <v>1.91</v>
      </c>
      <c r="BA302">
        <f>'[1]Master Sheet'!BA302</f>
        <v>1.4330000000000001</v>
      </c>
      <c r="BB302">
        <f>'[1]Master Sheet'!BB302</f>
        <v>2.0819999999999999</v>
      </c>
      <c r="BC302">
        <f>'[1]Master Sheet'!BC302</f>
        <v>8.5809999999999995</v>
      </c>
      <c r="BD302">
        <f>'[1]Master Sheet'!BD302</f>
        <v>3.7351444108761331</v>
      </c>
      <c r="BE302">
        <f>'[1]Master Sheet'!BE302</f>
        <v>27.14</v>
      </c>
      <c r="BF302">
        <f>'[1]Master Sheet'!BF302</f>
        <v>3.7</v>
      </c>
      <c r="BG302">
        <f>'[1]Master Sheet'!BG302</f>
        <v>7.5</v>
      </c>
      <c r="BH302" s="1">
        <v>44860</v>
      </c>
    </row>
    <row r="303" spans="1:60" x14ac:dyDescent="0.25">
      <c r="A303" s="1">
        <v>44861</v>
      </c>
      <c r="B303" t="s">
        <v>65</v>
      </c>
      <c r="D303">
        <f>'[1]Master Sheet'!D303</f>
        <v>7.1</v>
      </c>
      <c r="E303">
        <f>'[1]Master Sheet'!E303</f>
        <v>5.35</v>
      </c>
      <c r="F303">
        <f>'[1]Master Sheet'!F303</f>
        <v>5.39</v>
      </c>
      <c r="G303">
        <f>'[1]Master Sheet'!G303</f>
        <v>5.32</v>
      </c>
      <c r="H303">
        <f>'[1]Master Sheet'!H303</f>
        <v>5.34</v>
      </c>
      <c r="I303">
        <f>'[1]Master Sheet'!I303</f>
        <v>6.84</v>
      </c>
      <c r="J303">
        <f>'[1]Master Sheet'!J303</f>
        <v>7.69</v>
      </c>
      <c r="K303">
        <f>'[1]Master Sheet'!K303</f>
        <v>1.63</v>
      </c>
      <c r="L303">
        <f>'[1]Master Sheet'!L303</f>
        <v>1.74</v>
      </c>
      <c r="M303">
        <f>'[1]Master Sheet'!M303</f>
        <v>1.87</v>
      </c>
      <c r="N303">
        <f>'[1]Master Sheet'!N303</f>
        <v>1.83</v>
      </c>
      <c r="O303">
        <f>'[1]Master Sheet'!O303</f>
        <v>33</v>
      </c>
      <c r="P303">
        <f>'[1]Master Sheet'!P303</f>
        <v>25</v>
      </c>
      <c r="Q303">
        <f>'[1]Master Sheet'!Q303</f>
        <v>19</v>
      </c>
      <c r="R303">
        <f>'[1]Master Sheet'!R303</f>
        <v>3</v>
      </c>
      <c r="S303">
        <f>'[1]Master Sheet'!S303</f>
        <v>0</v>
      </c>
      <c r="T303">
        <f>'[1]Master Sheet'!T303</f>
        <v>0</v>
      </c>
      <c r="U303">
        <f>'[1]Master Sheet'!U303</f>
        <v>0.71699999999999997</v>
      </c>
      <c r="V303">
        <f>'[1]Master Sheet'!V303</f>
        <v>0.61299999999999999</v>
      </c>
      <c r="W303">
        <f>'[1]Master Sheet'!W303</f>
        <v>1.17</v>
      </c>
      <c r="X303">
        <f>'[1]Master Sheet'!X303</f>
        <v>0.26400000000000001</v>
      </c>
      <c r="Y303">
        <f>'[1]Master Sheet'!Y303</f>
        <v>0.39900000000000002</v>
      </c>
      <c r="Z303">
        <f>'[1]Master Sheet'!Z303</f>
        <v>0.35799999999999998</v>
      </c>
      <c r="AA303">
        <f>'[1]Master Sheet'!AA303</f>
        <v>8</v>
      </c>
      <c r="AB303">
        <f>'[1]Master Sheet'!AB303</f>
        <v>18.899999999999999</v>
      </c>
      <c r="AC303">
        <f>'[1]Master Sheet'!AC303</f>
        <v>18.8</v>
      </c>
      <c r="AD303">
        <f>'[1]Master Sheet'!AD303</f>
        <v>18.8</v>
      </c>
      <c r="AE303">
        <f>'[1]Master Sheet'!AE303</f>
        <v>19.899999999999999</v>
      </c>
      <c r="AF303">
        <f>'[1]Master Sheet'!AF303</f>
        <v>13.6</v>
      </c>
      <c r="AG303">
        <f>'[1]Master Sheet'!AG303</f>
        <v>33.700000000000003</v>
      </c>
      <c r="AH303">
        <f>'[1]Master Sheet'!AH303</f>
        <v>30.8</v>
      </c>
      <c r="AI303">
        <f>'[1]Master Sheet'!AI303</f>
        <v>31.6</v>
      </c>
      <c r="AJ303">
        <f>'[1]Master Sheet'!AJ303</f>
        <v>34.299999999999997</v>
      </c>
      <c r="AK303">
        <f>'[1]Master Sheet'!AK303</f>
        <v>2.9699999999999998</v>
      </c>
      <c r="AL303">
        <f>'[1]Master Sheet'!AL303</f>
        <v>3.1799999999999997</v>
      </c>
      <c r="AM303">
        <f>'[1]Master Sheet'!AM303</f>
        <v>2.9</v>
      </c>
      <c r="AN303">
        <f>'[1]Master Sheet'!AN303</f>
        <v>5.8</v>
      </c>
      <c r="AO303">
        <f>'[1]Master Sheet'!AO303</f>
        <v>8.4000000000000005E-2</v>
      </c>
      <c r="AP303">
        <f>'[1]Master Sheet'!AP303</f>
        <v>14.5</v>
      </c>
      <c r="AQ303">
        <f>'[1]Master Sheet'!AQ303</f>
        <v>14.6</v>
      </c>
      <c r="AR303">
        <f>'[1]Master Sheet'!AR303</f>
        <v>1.6793528089887642</v>
      </c>
      <c r="AS303">
        <f>'[1]Master Sheet'!AS303</f>
        <v>54.7</v>
      </c>
      <c r="AT303">
        <f>'[1]Master Sheet'!AT303</f>
        <v>86.3</v>
      </c>
      <c r="AU303">
        <f>'[1]Master Sheet'!AU303</f>
        <v>0.26229999999999998</v>
      </c>
      <c r="AV303">
        <f>'[1]Master Sheet'!AV303</f>
        <v>6.4000000000000001E-2</v>
      </c>
      <c r="AW303">
        <f>'[1]Master Sheet'!AW303</f>
        <v>18.5</v>
      </c>
      <c r="AX303">
        <f>'[1]Master Sheet'!AX303</f>
        <v>17.8</v>
      </c>
      <c r="AY303">
        <f>'[1]Master Sheet'!AY303</f>
        <v>18.78</v>
      </c>
      <c r="AZ303">
        <f>'[1]Master Sheet'!AZ303</f>
        <v>0.98</v>
      </c>
      <c r="BA303">
        <f>'[1]Master Sheet'!BA303</f>
        <v>1.3959999999999999</v>
      </c>
      <c r="BB303">
        <f>'[1]Master Sheet'!BB303</f>
        <v>2.0819999999999999</v>
      </c>
      <c r="BC303">
        <f>'[1]Master Sheet'!BC303</f>
        <v>7.7009999999999996</v>
      </c>
      <c r="BD303">
        <f>'[1]Master Sheet'!BD303</f>
        <v>3.5993528089887641</v>
      </c>
      <c r="BE303">
        <f>'[1]Master Sheet'!BE303</f>
        <v>29.26</v>
      </c>
      <c r="BF303">
        <f>'[1]Master Sheet'!BF303</f>
        <v>4.2</v>
      </c>
      <c r="BG303">
        <f>'[1]Master Sheet'!BG303</f>
        <v>7.5</v>
      </c>
      <c r="BH303" s="1">
        <v>44861</v>
      </c>
    </row>
    <row r="304" spans="1:60" x14ac:dyDescent="0.25">
      <c r="A304" s="1">
        <v>44862</v>
      </c>
      <c r="B304" t="s">
        <v>65</v>
      </c>
      <c r="D304">
        <f>'[1]Master Sheet'!D304</f>
        <v>6.54</v>
      </c>
      <c r="E304">
        <f>'[1]Master Sheet'!E304</f>
        <v>5.37</v>
      </c>
      <c r="F304">
        <f>'[1]Master Sheet'!F304</f>
        <v>5.29</v>
      </c>
      <c r="G304">
        <f>'[1]Master Sheet'!G304</f>
        <v>5.36</v>
      </c>
      <c r="H304">
        <f>'[1]Master Sheet'!H304</f>
        <v>5.37</v>
      </c>
      <c r="I304">
        <f>'[1]Master Sheet'!I304</f>
        <v>6.99</v>
      </c>
      <c r="J304">
        <f>'[1]Master Sheet'!J304</f>
        <v>7.6</v>
      </c>
      <c r="K304">
        <f>'[1]Master Sheet'!K304</f>
        <v>2.2000000000000002</v>
      </c>
      <c r="L304">
        <f>'[1]Master Sheet'!L304</f>
        <v>2.4300000000000002</v>
      </c>
      <c r="M304">
        <f>'[1]Master Sheet'!M304</f>
        <v>2.5299999999999998</v>
      </c>
      <c r="N304">
        <f>'[1]Master Sheet'!N304</f>
        <v>2.08</v>
      </c>
      <c r="O304">
        <f>'[1]Master Sheet'!O304</f>
        <v>41</v>
      </c>
      <c r="P304">
        <f>'[1]Master Sheet'!P304</f>
        <v>32</v>
      </c>
      <c r="Q304">
        <f>'[1]Master Sheet'!Q304</f>
        <v>36</v>
      </c>
      <c r="R304">
        <f>'[1]Master Sheet'!R304</f>
        <v>9</v>
      </c>
      <c r="S304">
        <f>'[1]Master Sheet'!S304</f>
        <v>1</v>
      </c>
      <c r="T304">
        <f>'[1]Master Sheet'!T304</f>
        <v>0</v>
      </c>
      <c r="U304">
        <f>'[1]Master Sheet'!U304</f>
        <v>0.78700000000000003</v>
      </c>
      <c r="V304">
        <f>'[1]Master Sheet'!V304</f>
        <v>0.63600000000000001</v>
      </c>
      <c r="W304">
        <f>'[1]Master Sheet'!W304</f>
        <v>2.62</v>
      </c>
      <c r="X304">
        <f>'[1]Master Sheet'!X304</f>
        <v>0.40500000000000003</v>
      </c>
      <c r="Y304">
        <f>'[1]Master Sheet'!Y304</f>
        <v>0.442</v>
      </c>
      <c r="Z304">
        <f>'[1]Master Sheet'!Z304</f>
        <v>0.311</v>
      </c>
      <c r="AA304">
        <f>'[1]Master Sheet'!AA304</f>
        <v>7.5</v>
      </c>
      <c r="AB304">
        <f>'[1]Master Sheet'!AB304</f>
        <v>18.100000000000001</v>
      </c>
      <c r="AC304">
        <f>'[1]Master Sheet'!AC304</f>
        <v>17.899999999999999</v>
      </c>
      <c r="AD304">
        <f>'[1]Master Sheet'!AD304</f>
        <v>18.100000000000001</v>
      </c>
      <c r="AE304">
        <f>'[1]Master Sheet'!AE304</f>
        <v>23.9</v>
      </c>
      <c r="AF304">
        <f>'[1]Master Sheet'!AF304</f>
        <v>12.8</v>
      </c>
      <c r="AG304">
        <f>'[1]Master Sheet'!AG304</f>
        <v>33.1</v>
      </c>
      <c r="AH304">
        <f>'[1]Master Sheet'!AH304</f>
        <v>29.5</v>
      </c>
      <c r="AI304">
        <f>'[1]Master Sheet'!AI304</f>
        <v>30.7</v>
      </c>
      <c r="AJ304">
        <f>'[1]Master Sheet'!AJ304</f>
        <v>40.6</v>
      </c>
      <c r="AK304">
        <f>'[1]Master Sheet'!AK304</f>
        <v>2.99</v>
      </c>
      <c r="AL304">
        <f>'[1]Master Sheet'!AL304</f>
        <v>3.3899999999999997</v>
      </c>
      <c r="AM304">
        <f>'[1]Master Sheet'!AM304</f>
        <v>3.1</v>
      </c>
      <c r="AN304">
        <f>'[1]Master Sheet'!AN304</f>
        <v>6</v>
      </c>
      <c r="AO304">
        <f>'[1]Master Sheet'!AO304</f>
        <v>8.2000000000000003E-2</v>
      </c>
      <c r="AP304">
        <f>'[1]Master Sheet'!AP304</f>
        <v>14.7</v>
      </c>
      <c r="AQ304">
        <f>'[1]Master Sheet'!AQ304</f>
        <v>14.6</v>
      </c>
      <c r="AR304">
        <f>'[1]Master Sheet'!AR304</f>
        <v>0.85308910891089118</v>
      </c>
      <c r="AS304">
        <f>'[1]Master Sheet'!AS304</f>
        <v>58.7</v>
      </c>
      <c r="AT304">
        <f>'[1]Master Sheet'!AT304</f>
        <v>88.8</v>
      </c>
      <c r="AU304">
        <f>'[1]Master Sheet'!AU304</f>
        <v>0.23100000000000001</v>
      </c>
      <c r="AV304">
        <f>'[1]Master Sheet'!AV304</f>
        <v>5.1400000000000001E-2</v>
      </c>
      <c r="AW304">
        <f>'[1]Master Sheet'!AW304</f>
        <v>16.05</v>
      </c>
      <c r="AX304">
        <f>'[1]Master Sheet'!AX304</f>
        <v>15.15</v>
      </c>
      <c r="AY304">
        <f>'[1]Master Sheet'!AY304</f>
        <v>16.11</v>
      </c>
      <c r="AZ304">
        <f>'[1]Master Sheet'!AZ304</f>
        <v>0.96</v>
      </c>
      <c r="BA304">
        <f>'[1]Master Sheet'!BA304</f>
        <v>1.423</v>
      </c>
      <c r="BB304">
        <f>'[1]Master Sheet'!BB304</f>
        <v>2.0819999999999999</v>
      </c>
      <c r="BC304">
        <f>'[1]Master Sheet'!BC304</f>
        <v>8.0129999999999999</v>
      </c>
      <c r="BD304">
        <f>'[1]Master Sheet'!BD304</f>
        <v>2.6430891089108912</v>
      </c>
      <c r="BE304">
        <f>'[1]Master Sheet'!BE304</f>
        <v>29.01</v>
      </c>
      <c r="BF304">
        <f>'[1]Master Sheet'!BF304</f>
        <v>4.2</v>
      </c>
      <c r="BG304">
        <f>'[1]Master Sheet'!BG304</f>
        <v>7.5</v>
      </c>
      <c r="BH304" s="1">
        <v>44862</v>
      </c>
    </row>
    <row r="305" spans="1:60" x14ac:dyDescent="0.25">
      <c r="A305" s="1">
        <v>44863</v>
      </c>
      <c r="B305" t="s">
        <v>65</v>
      </c>
      <c r="D305">
        <f>'[1]Master Sheet'!D305</f>
        <v>6.6</v>
      </c>
      <c r="E305">
        <f>'[1]Master Sheet'!E305</f>
        <v>5.27</v>
      </c>
      <c r="F305">
        <f>'[1]Master Sheet'!F305</f>
        <v>5.34</v>
      </c>
      <c r="G305">
        <f>'[1]Master Sheet'!G305</f>
        <v>5.14</v>
      </c>
      <c r="H305">
        <f>'[1]Master Sheet'!H305</f>
        <v>5.3</v>
      </c>
      <c r="I305">
        <f>'[1]Master Sheet'!I305</f>
        <v>6.69</v>
      </c>
      <c r="J305">
        <f>'[1]Master Sheet'!J305</f>
        <v>7.6</v>
      </c>
      <c r="K305">
        <f>'[1]Master Sheet'!K305</f>
        <v>1.88</v>
      </c>
      <c r="L305">
        <f>'[1]Master Sheet'!L305</f>
        <v>2</v>
      </c>
      <c r="M305">
        <f>'[1]Master Sheet'!M305</f>
        <v>2.38</v>
      </c>
      <c r="N305">
        <f>'[1]Master Sheet'!N305</f>
        <v>2.34</v>
      </c>
      <c r="O305">
        <f>'[1]Master Sheet'!O305</f>
        <v>44</v>
      </c>
      <c r="P305">
        <f>'[1]Master Sheet'!P305</f>
        <v>35</v>
      </c>
      <c r="Q305">
        <f>'[1]Master Sheet'!Q305</f>
        <v>35</v>
      </c>
      <c r="R305">
        <f>'[1]Master Sheet'!R305</f>
        <v>8</v>
      </c>
      <c r="S305">
        <f>'[1]Master Sheet'!S305</f>
        <v>8</v>
      </c>
      <c r="T305">
        <f>'[1]Master Sheet'!T305</f>
        <v>0</v>
      </c>
      <c r="U305">
        <f>'[1]Master Sheet'!U305</f>
        <v>0.61299999999999999</v>
      </c>
      <c r="V305">
        <f>'[1]Master Sheet'!V305</f>
        <v>0.59899999999999998</v>
      </c>
      <c r="W305">
        <f>'[1]Master Sheet'!W305</f>
        <v>1.67</v>
      </c>
      <c r="X305">
        <f>'[1]Master Sheet'!X305</f>
        <v>0.27</v>
      </c>
      <c r="Y305">
        <f>'[1]Master Sheet'!Y305</f>
        <v>1.02</v>
      </c>
      <c r="Z305">
        <f>'[1]Master Sheet'!Z305</f>
        <v>0.50900000000000001</v>
      </c>
      <c r="AA305">
        <f>'[1]Master Sheet'!AA305</f>
        <v>7.7</v>
      </c>
      <c r="AB305">
        <f>'[1]Master Sheet'!AB305</f>
        <v>18.899999999999999</v>
      </c>
      <c r="AC305">
        <f>'[1]Master Sheet'!AC305</f>
        <v>19.2</v>
      </c>
      <c r="AD305">
        <f>'[1]Master Sheet'!AD305</f>
        <v>18.600000000000001</v>
      </c>
      <c r="AE305">
        <f>'[1]Master Sheet'!AE305</f>
        <v>24.3</v>
      </c>
      <c r="AF305">
        <f>'[1]Master Sheet'!AF305</f>
        <v>12.9</v>
      </c>
      <c r="AG305">
        <f>'[1]Master Sheet'!AG305</f>
        <v>34.700000000000003</v>
      </c>
      <c r="AH305">
        <f>'[1]Master Sheet'!AH305</f>
        <v>30.2</v>
      </c>
      <c r="AI305">
        <f>'[1]Master Sheet'!AI305</f>
        <v>30.7</v>
      </c>
      <c r="AJ305">
        <f>'[1]Master Sheet'!AJ305</f>
        <v>40.6</v>
      </c>
      <c r="AK305">
        <f>'[1]Master Sheet'!AK305</f>
        <v>2.95</v>
      </c>
      <c r="AL305">
        <f>'[1]Master Sheet'!AL305</f>
        <v>3.52</v>
      </c>
      <c r="AM305">
        <f>'[1]Master Sheet'!AM305</f>
        <v>2.9</v>
      </c>
      <c r="AN305">
        <f>'[1]Master Sheet'!AN305</f>
        <v>5.9</v>
      </c>
      <c r="AO305">
        <f>'[1]Master Sheet'!AO305</f>
        <v>6.5000000000000002E-2</v>
      </c>
      <c r="AP305">
        <f>'[1]Master Sheet'!AP305</f>
        <v>13.6</v>
      </c>
      <c r="AQ305">
        <f>'[1]Master Sheet'!AQ305</f>
        <v>14</v>
      </c>
      <c r="AR305">
        <f>'[1]Master Sheet'!AR305</f>
        <v>1.5180233406272792</v>
      </c>
      <c r="AS305">
        <f>'[1]Master Sheet'!AS305</f>
        <v>59.6</v>
      </c>
      <c r="AT305">
        <f>'[1]Master Sheet'!AT305</f>
        <v>89.1</v>
      </c>
      <c r="AU305">
        <f>'[1]Master Sheet'!AU305</f>
        <v>0.22470000000000001</v>
      </c>
      <c r="AV305">
        <f>'[1]Master Sheet'!AV305</f>
        <v>4.9799999999999997E-2</v>
      </c>
      <c r="AW305">
        <f>'[1]Master Sheet'!AW305</f>
        <v>14.66</v>
      </c>
      <c r="AX305">
        <f>'[1]Master Sheet'!AX305</f>
        <v>13.71</v>
      </c>
      <c r="AY305">
        <f>'[1]Master Sheet'!AY305</f>
        <v>14.71</v>
      </c>
      <c r="AZ305">
        <f>'[1]Master Sheet'!AZ305</f>
        <v>1</v>
      </c>
      <c r="BA305">
        <f>'[1]Master Sheet'!BA305</f>
        <v>1.3660000000000001</v>
      </c>
      <c r="BB305">
        <f>'[1]Master Sheet'!BB305</f>
        <v>2.0819999999999999</v>
      </c>
      <c r="BC305">
        <f>'[1]Master Sheet'!BC305</f>
        <v>7.13</v>
      </c>
      <c r="BD305">
        <f>'[1]Master Sheet'!BD305</f>
        <v>3.5780233406272792</v>
      </c>
      <c r="BE305">
        <f>'[1]Master Sheet'!BE305</f>
        <v>29.47</v>
      </c>
      <c r="BF305">
        <f>'[1]Master Sheet'!BF305</f>
        <v>4.2</v>
      </c>
      <c r="BG305">
        <f>'[1]Master Sheet'!BG305</f>
        <v>7.7</v>
      </c>
      <c r="BH305" s="1">
        <v>44863</v>
      </c>
    </row>
    <row r="306" spans="1:60" x14ac:dyDescent="0.25">
      <c r="A306" s="1">
        <v>44864</v>
      </c>
      <c r="B306" t="s">
        <v>65</v>
      </c>
      <c r="D306">
        <f>'[1]Master Sheet'!D306</f>
        <v>0</v>
      </c>
      <c r="E306">
        <f>'[1]Master Sheet'!E306</f>
        <v>0</v>
      </c>
      <c r="F306">
        <f>'[1]Master Sheet'!F306</f>
        <v>0</v>
      </c>
      <c r="G306">
        <f>'[1]Master Sheet'!G306</f>
        <v>0</v>
      </c>
      <c r="H306">
        <f>'[1]Master Sheet'!H306</f>
        <v>0</v>
      </c>
      <c r="I306">
        <f>'[1]Master Sheet'!I306</f>
        <v>0</v>
      </c>
      <c r="J306">
        <f>'[1]Master Sheet'!J306</f>
        <v>0</v>
      </c>
      <c r="K306">
        <f>'[1]Master Sheet'!K306</f>
        <v>0</v>
      </c>
      <c r="L306">
        <f>'[1]Master Sheet'!L306</f>
        <v>0</v>
      </c>
      <c r="M306">
        <f>'[1]Master Sheet'!M306</f>
        <v>0</v>
      </c>
      <c r="N306">
        <f>'[1]Master Sheet'!N306</f>
        <v>0</v>
      </c>
      <c r="O306">
        <f>'[1]Master Sheet'!O306</f>
        <v>0</v>
      </c>
      <c r="P306">
        <f>'[1]Master Sheet'!P306</f>
        <v>0</v>
      </c>
      <c r="Q306">
        <f>'[1]Master Sheet'!Q306</f>
        <v>0</v>
      </c>
      <c r="R306">
        <f>'[1]Master Sheet'!R306</f>
        <v>0</v>
      </c>
      <c r="S306">
        <f>'[1]Master Sheet'!S306</f>
        <v>0</v>
      </c>
      <c r="T306">
        <f>'[1]Master Sheet'!T306</f>
        <v>0</v>
      </c>
      <c r="U306">
        <f>'[1]Master Sheet'!U306</f>
        <v>0</v>
      </c>
      <c r="V306">
        <f>'[1]Master Sheet'!V306</f>
        <v>0</v>
      </c>
      <c r="W306">
        <f>'[1]Master Sheet'!W306</f>
        <v>0</v>
      </c>
      <c r="X306">
        <f>'[1]Master Sheet'!X306</f>
        <v>0</v>
      </c>
      <c r="Y306">
        <f>'[1]Master Sheet'!Y306</f>
        <v>0</v>
      </c>
      <c r="Z306">
        <f>'[1]Master Sheet'!Z306</f>
        <v>0</v>
      </c>
      <c r="AA306">
        <f>'[1]Master Sheet'!AA306</f>
        <v>0</v>
      </c>
      <c r="AB306">
        <f>'[1]Master Sheet'!AB306</f>
        <v>0</v>
      </c>
      <c r="AC306">
        <f>'[1]Master Sheet'!AC306</f>
        <v>0</v>
      </c>
      <c r="AD306">
        <f>'[1]Master Sheet'!AD306</f>
        <v>0</v>
      </c>
      <c r="AE306">
        <f>'[1]Master Sheet'!AE306</f>
        <v>0</v>
      </c>
      <c r="AF306">
        <f>'[1]Master Sheet'!AF306</f>
        <v>0</v>
      </c>
      <c r="AG306">
        <f>'[1]Master Sheet'!AG306</f>
        <v>0</v>
      </c>
      <c r="AH306">
        <f>'[1]Master Sheet'!AH306</f>
        <v>0</v>
      </c>
      <c r="AI306">
        <f>'[1]Master Sheet'!AI306</f>
        <v>0</v>
      </c>
      <c r="AJ306">
        <f>'[1]Master Sheet'!AJ306</f>
        <v>0</v>
      </c>
      <c r="AK306" t="str">
        <f>'[1]Master Sheet'!AK306</f>
        <v/>
      </c>
      <c r="AL306" t="str">
        <f>'[1]Master Sheet'!AL306</f>
        <v/>
      </c>
      <c r="AM306">
        <f>'[1]Master Sheet'!AM306</f>
        <v>0</v>
      </c>
      <c r="AN306">
        <f>'[1]Master Sheet'!AN306</f>
        <v>0</v>
      </c>
      <c r="AO306">
        <f>'[1]Master Sheet'!AO306</f>
        <v>0</v>
      </c>
      <c r="AP306">
        <f>'[1]Master Sheet'!AP306</f>
        <v>0</v>
      </c>
      <c r="AQ306">
        <f>'[1]Master Sheet'!AQ306</f>
        <v>0</v>
      </c>
      <c r="AR306" t="str">
        <f>'[1]Master Sheet'!AR306</f>
        <v/>
      </c>
      <c r="AS306">
        <f>'[1]Master Sheet'!AS306</f>
        <v>0</v>
      </c>
      <c r="AT306">
        <f>'[1]Master Sheet'!AT306</f>
        <v>0</v>
      </c>
      <c r="AU306">
        <f>'[1]Master Sheet'!AU306</f>
        <v>0</v>
      </c>
      <c r="AV306">
        <f>'[1]Master Sheet'!AV306</f>
        <v>0</v>
      </c>
      <c r="AW306">
        <f>'[1]Master Sheet'!AW306</f>
        <v>0</v>
      </c>
      <c r="AX306">
        <f>'[1]Master Sheet'!AX306</f>
        <v>0</v>
      </c>
      <c r="AY306">
        <f>'[1]Master Sheet'!AY306</f>
        <v>0</v>
      </c>
      <c r="AZ306">
        <f>'[1]Master Sheet'!AZ306</f>
        <v>0</v>
      </c>
      <c r="BA306">
        <f>'[1]Master Sheet'!BA306</f>
        <v>0</v>
      </c>
      <c r="BB306">
        <f>'[1]Master Sheet'!BB306</f>
        <v>0</v>
      </c>
      <c r="BC306">
        <f>'[1]Master Sheet'!BC306</f>
        <v>0</v>
      </c>
      <c r="BD306" t="str">
        <f>'[1]Master Sheet'!BD306</f>
        <v/>
      </c>
      <c r="BE306">
        <f>'[1]Master Sheet'!BE306</f>
        <v>0</v>
      </c>
      <c r="BF306">
        <f>'[1]Master Sheet'!BF306</f>
        <v>0</v>
      </c>
      <c r="BG306">
        <f>'[1]Master Sheet'!BG306</f>
        <v>0</v>
      </c>
      <c r="BH306" s="1">
        <v>44864</v>
      </c>
    </row>
    <row r="307" spans="1:60" x14ac:dyDescent="0.25">
      <c r="A307" s="1">
        <v>44865</v>
      </c>
      <c r="B307" t="s">
        <v>65</v>
      </c>
      <c r="D307">
        <f>'[1]Master Sheet'!D307</f>
        <v>7.68</v>
      </c>
      <c r="E307">
        <f>'[1]Master Sheet'!E307</f>
        <v>5.28</v>
      </c>
      <c r="F307">
        <f>'[1]Master Sheet'!F307</f>
        <v>5.3</v>
      </c>
      <c r="G307">
        <f>'[1]Master Sheet'!G307</f>
        <v>5.31</v>
      </c>
      <c r="H307">
        <f>'[1]Master Sheet'!H307</f>
        <v>5.38</v>
      </c>
      <c r="I307">
        <f>'[1]Master Sheet'!I307</f>
        <v>6.13</v>
      </c>
      <c r="J307">
        <f>'[1]Master Sheet'!J307</f>
        <v>6.24</v>
      </c>
      <c r="K307">
        <f>'[1]Master Sheet'!K307</f>
        <v>1.87</v>
      </c>
      <c r="L307">
        <f>'[1]Master Sheet'!L307</f>
        <v>2.09</v>
      </c>
      <c r="M307">
        <f>'[1]Master Sheet'!M307</f>
        <v>2.2000000000000002</v>
      </c>
      <c r="N307">
        <f>'[1]Master Sheet'!N307</f>
        <v>2.2599999999999998</v>
      </c>
      <c r="O307">
        <f>'[1]Master Sheet'!O307</f>
        <v>40</v>
      </c>
      <c r="P307">
        <f>'[1]Master Sheet'!P307</f>
        <v>38</v>
      </c>
      <c r="Q307">
        <f>'[1]Master Sheet'!Q307</f>
        <v>20</v>
      </c>
      <c r="R307">
        <f>'[1]Master Sheet'!R307</f>
        <v>0</v>
      </c>
      <c r="S307">
        <f>'[1]Master Sheet'!S307</f>
        <v>0</v>
      </c>
      <c r="T307">
        <f>'[1]Master Sheet'!T307</f>
        <v>0</v>
      </c>
      <c r="U307">
        <f>'[1]Master Sheet'!U307</f>
        <v>0.68500000000000005</v>
      </c>
      <c r="V307">
        <f>'[1]Master Sheet'!V307</f>
        <v>0.65500000000000003</v>
      </c>
      <c r="W307">
        <f>'[1]Master Sheet'!W307</f>
        <v>1.48</v>
      </c>
      <c r="X307">
        <f>'[1]Master Sheet'!X307</f>
        <v>0.161</v>
      </c>
      <c r="Y307">
        <f>'[1]Master Sheet'!Y307</f>
        <v>0.747</v>
      </c>
      <c r="Z307">
        <f>'[1]Master Sheet'!Z307</f>
        <v>0.65400000000000003</v>
      </c>
      <c r="AA307">
        <f>'[1]Master Sheet'!AA307</f>
        <v>7.9</v>
      </c>
      <c r="AB307">
        <f>'[1]Master Sheet'!AB307</f>
        <v>18.899999999999999</v>
      </c>
      <c r="AC307">
        <f>'[1]Master Sheet'!AC307</f>
        <v>19</v>
      </c>
      <c r="AD307">
        <f>'[1]Master Sheet'!AD307</f>
        <v>18.2</v>
      </c>
      <c r="AE307">
        <f>'[1]Master Sheet'!AE307</f>
        <v>22.4</v>
      </c>
      <c r="AF307">
        <f>'[1]Master Sheet'!AF307</f>
        <v>12.7</v>
      </c>
      <c r="AG307">
        <f>'[1]Master Sheet'!AG307</f>
        <v>34.299999999999997</v>
      </c>
      <c r="AH307">
        <f>'[1]Master Sheet'!AH307</f>
        <v>29.1</v>
      </c>
      <c r="AI307">
        <f>'[1]Master Sheet'!AI307</f>
        <v>29.2</v>
      </c>
      <c r="AJ307">
        <f>'[1]Master Sheet'!AJ307</f>
        <v>36.4</v>
      </c>
      <c r="AK307">
        <f>'[1]Master Sheet'!AK307</f>
        <v>2.9299999999999997</v>
      </c>
      <c r="AL307">
        <f>'[1]Master Sheet'!AL307</f>
        <v>3.4699999999999998</v>
      </c>
      <c r="AM307">
        <f>'[1]Master Sheet'!AM307</f>
        <v>2.9</v>
      </c>
      <c r="AN307">
        <f>'[1]Master Sheet'!AN307</f>
        <v>5.7</v>
      </c>
      <c r="AO307">
        <f>'[1]Master Sheet'!AO307</f>
        <v>7.1999999999999995E-2</v>
      </c>
      <c r="AP307">
        <f>'[1]Master Sheet'!AP307</f>
        <v>12</v>
      </c>
      <c r="AQ307">
        <f>'[1]Master Sheet'!AQ307</f>
        <v>13</v>
      </c>
      <c r="AR307">
        <f>'[1]Master Sheet'!AR307</f>
        <v>1.4313636363636366</v>
      </c>
      <c r="AS307">
        <f>'[1]Master Sheet'!AS307</f>
        <v>59.8</v>
      </c>
      <c r="AT307">
        <f>'[1]Master Sheet'!AT307</f>
        <v>86.4</v>
      </c>
      <c r="AU307">
        <f>'[1]Master Sheet'!AU307</f>
        <v>0.22459999999999999</v>
      </c>
      <c r="AV307">
        <f>'[1]Master Sheet'!AV307</f>
        <v>6.3100000000000003E-2</v>
      </c>
      <c r="AW307">
        <f>'[1]Master Sheet'!AW307</f>
        <v>14.78</v>
      </c>
      <c r="AX307">
        <f>'[1]Master Sheet'!AX307</f>
        <v>13.86</v>
      </c>
      <c r="AY307">
        <f>'[1]Master Sheet'!AY307</f>
        <v>14.84</v>
      </c>
      <c r="AZ307">
        <f>'[1]Master Sheet'!AZ307</f>
        <v>0.98</v>
      </c>
      <c r="BA307">
        <f>'[1]Master Sheet'!BA307</f>
        <v>1.4219999999999999</v>
      </c>
      <c r="BB307">
        <f>'[1]Master Sheet'!BB307</f>
        <v>2.5659999999999998</v>
      </c>
      <c r="BC307">
        <f>'[1]Master Sheet'!BC307</f>
        <v>0.98</v>
      </c>
      <c r="BD307">
        <f>'[1]Master Sheet'!BD307</f>
        <v>3.6113636363636368</v>
      </c>
      <c r="BE307">
        <f>'[1]Master Sheet'!BE307</f>
        <v>29.33</v>
      </c>
      <c r="BF307">
        <f>'[1]Master Sheet'!BF307</f>
        <v>4.3</v>
      </c>
      <c r="BG307">
        <f>'[1]Master Sheet'!BG307</f>
        <v>7.9</v>
      </c>
      <c r="BH307" s="1">
        <v>44865</v>
      </c>
    </row>
    <row r="308" spans="1:60" x14ac:dyDescent="0.25">
      <c r="A308" s="1">
        <v>44866</v>
      </c>
      <c r="B308" t="s">
        <v>65</v>
      </c>
      <c r="D308">
        <f>'[1]Master Sheet'!D308</f>
        <v>7.14</v>
      </c>
      <c r="E308">
        <f>'[1]Master Sheet'!E308</f>
        <v>5.3</v>
      </c>
      <c r="F308">
        <f>'[1]Master Sheet'!F308</f>
        <v>5.26</v>
      </c>
      <c r="G308">
        <f>'[1]Master Sheet'!G308</f>
        <v>5.28</v>
      </c>
      <c r="H308">
        <f>'[1]Master Sheet'!H308</f>
        <v>5.32</v>
      </c>
      <c r="I308">
        <f>'[1]Master Sheet'!I308</f>
        <v>6.19</v>
      </c>
      <c r="J308">
        <f>'[1]Master Sheet'!J308</f>
        <v>6.5</v>
      </c>
      <c r="K308">
        <f>'[1]Master Sheet'!K308</f>
        <v>1.85</v>
      </c>
      <c r="L308">
        <f>'[1]Master Sheet'!L308</f>
        <v>1.92</v>
      </c>
      <c r="M308">
        <f>'[1]Master Sheet'!M308</f>
        <v>2.14</v>
      </c>
      <c r="N308">
        <f>'[1]Master Sheet'!N308</f>
        <v>2.11</v>
      </c>
      <c r="O308">
        <f>'[1]Master Sheet'!O308</f>
        <v>43</v>
      </c>
      <c r="P308">
        <f>'[1]Master Sheet'!P308</f>
        <v>37</v>
      </c>
      <c r="Q308">
        <f>'[1]Master Sheet'!Q308</f>
        <v>21</v>
      </c>
      <c r="R308">
        <f>'[1]Master Sheet'!R308</f>
        <v>0</v>
      </c>
      <c r="S308">
        <f>'[1]Master Sheet'!S308</f>
        <v>0</v>
      </c>
      <c r="T308">
        <f>'[1]Master Sheet'!T308</f>
        <v>0</v>
      </c>
      <c r="U308">
        <f>'[1]Master Sheet'!U308</f>
        <v>0.93700000000000006</v>
      </c>
      <c r="V308">
        <f>'[1]Master Sheet'!V308</f>
        <v>0.73299999999999998</v>
      </c>
      <c r="W308">
        <f>'[1]Master Sheet'!W308</f>
        <v>0.98599999999999999</v>
      </c>
      <c r="X308">
        <f>'[1]Master Sheet'!X308</f>
        <v>0.16200000000000001</v>
      </c>
      <c r="Y308">
        <f>'[1]Master Sheet'!Y308</f>
        <v>0.79400000000000004</v>
      </c>
      <c r="Z308">
        <f>'[1]Master Sheet'!Z308</f>
        <v>0.78100000000000003</v>
      </c>
      <c r="AA308">
        <f>'[1]Master Sheet'!AA308</f>
        <v>8</v>
      </c>
      <c r="AB308">
        <f>'[1]Master Sheet'!AB308</f>
        <v>18.899999999999999</v>
      </c>
      <c r="AC308">
        <f>'[1]Master Sheet'!AC308</f>
        <v>18.899999999999999</v>
      </c>
      <c r="AD308">
        <f>'[1]Master Sheet'!AD308</f>
        <v>18.3</v>
      </c>
      <c r="AE308">
        <f>'[1]Master Sheet'!AE308</f>
        <v>22.7</v>
      </c>
      <c r="AF308">
        <f>'[1]Master Sheet'!AF308</f>
        <v>12.7</v>
      </c>
      <c r="AG308">
        <f>'[1]Master Sheet'!AG308</f>
        <v>33.1</v>
      </c>
      <c r="AH308">
        <f>'[1]Master Sheet'!AH308</f>
        <v>28.6</v>
      </c>
      <c r="AI308">
        <f>'[1]Master Sheet'!AI308</f>
        <v>29.4</v>
      </c>
      <c r="AJ308">
        <f>'[1]Master Sheet'!AJ308</f>
        <v>36.799999999999997</v>
      </c>
      <c r="AK308">
        <f>'[1]Master Sheet'!AK308</f>
        <v>2.9699999999999998</v>
      </c>
      <c r="AL308">
        <f>'[1]Master Sheet'!AL308</f>
        <v>3.26</v>
      </c>
      <c r="AM308">
        <f>'[1]Master Sheet'!AM308</f>
        <v>2.9</v>
      </c>
      <c r="AN308">
        <f>'[1]Master Sheet'!AN308</f>
        <v>5.7</v>
      </c>
      <c r="AO308">
        <f>'[1]Master Sheet'!AO308</f>
        <v>5.8999999999999997E-2</v>
      </c>
      <c r="AP308">
        <f>'[1]Master Sheet'!AP308</f>
        <v>11.7</v>
      </c>
      <c r="AQ308">
        <f>'[1]Master Sheet'!AQ308</f>
        <v>12.8</v>
      </c>
      <c r="AR308">
        <f>'[1]Master Sheet'!AR308</f>
        <v>1.5364972527472527</v>
      </c>
      <c r="AS308">
        <f>'[1]Master Sheet'!AS308</f>
        <v>59.5</v>
      </c>
      <c r="AT308">
        <f>'[1]Master Sheet'!AT308</f>
        <v>88.6</v>
      </c>
      <c r="AU308">
        <f>'[1]Master Sheet'!AU308</f>
        <v>0.2248</v>
      </c>
      <c r="AV308">
        <f>'[1]Master Sheet'!AV308</f>
        <v>5.16E-2</v>
      </c>
      <c r="AW308">
        <f>'[1]Master Sheet'!AW308</f>
        <v>15.45</v>
      </c>
      <c r="AX308">
        <f>'[1]Master Sheet'!AX308</f>
        <v>14.56</v>
      </c>
      <c r="AY308">
        <f>'[1]Master Sheet'!AY308</f>
        <v>15.52</v>
      </c>
      <c r="AZ308">
        <f>'[1]Master Sheet'!AZ308</f>
        <v>0.96</v>
      </c>
      <c r="BA308">
        <f>'[1]Master Sheet'!BA308</f>
        <v>1.2809999999999999</v>
      </c>
      <c r="BB308">
        <f>'[1]Master Sheet'!BB308</f>
        <v>2.2069999999999999</v>
      </c>
      <c r="BC308">
        <f>'[1]Master Sheet'!BC308</f>
        <v>7.8040000000000003</v>
      </c>
      <c r="BD308">
        <f>'[1]Master Sheet'!BD308</f>
        <v>3.5764972527472527</v>
      </c>
      <c r="BE308">
        <f>'[1]Master Sheet'!BE308</f>
        <v>29.06</v>
      </c>
      <c r="BF308">
        <f>'[1]Master Sheet'!BF308</f>
        <v>3.5</v>
      </c>
      <c r="BG308">
        <f>'[1]Master Sheet'!BG308</f>
        <v>8.1</v>
      </c>
      <c r="BH308" s="1">
        <v>44866</v>
      </c>
    </row>
    <row r="309" spans="1:60" x14ac:dyDescent="0.25">
      <c r="A309" s="1">
        <v>44867</v>
      </c>
      <c r="B309" t="s">
        <v>65</v>
      </c>
      <c r="D309">
        <f>'[1]Master Sheet'!D309</f>
        <v>6.49</v>
      </c>
      <c r="E309">
        <f>'[1]Master Sheet'!E309</f>
        <v>5.21</v>
      </c>
      <c r="F309">
        <f>'[1]Master Sheet'!F309</f>
        <v>5.29</v>
      </c>
      <c r="G309">
        <f>'[1]Master Sheet'!G309</f>
        <v>5.26</v>
      </c>
      <c r="H309">
        <f>'[1]Master Sheet'!H309</f>
        <v>5.3</v>
      </c>
      <c r="I309">
        <f>'[1]Master Sheet'!I309</f>
        <v>6.81</v>
      </c>
      <c r="J309">
        <f>'[1]Master Sheet'!J309</f>
        <v>7.18</v>
      </c>
      <c r="K309">
        <f>'[1]Master Sheet'!K309</f>
        <v>1.68</v>
      </c>
      <c r="L309">
        <f>'[1]Master Sheet'!L309</f>
        <v>1.81</v>
      </c>
      <c r="M309">
        <f>'[1]Master Sheet'!M309</f>
        <v>2.38</v>
      </c>
      <c r="N309">
        <f>'[1]Master Sheet'!N309</f>
        <v>2.0499999999999998</v>
      </c>
      <c r="O309">
        <f>'[1]Master Sheet'!O309</f>
        <v>45</v>
      </c>
      <c r="P309">
        <f>'[1]Master Sheet'!P309</f>
        <v>36</v>
      </c>
      <c r="Q309">
        <f>'[1]Master Sheet'!Q309</f>
        <v>39</v>
      </c>
      <c r="R309">
        <f>'[1]Master Sheet'!R309</f>
        <v>13</v>
      </c>
      <c r="S309">
        <f>'[1]Master Sheet'!S309</f>
        <v>11</v>
      </c>
      <c r="T309">
        <f>'[1]Master Sheet'!T309</f>
        <v>0</v>
      </c>
      <c r="U309">
        <f>'[1]Master Sheet'!U309</f>
        <v>0.68300000000000005</v>
      </c>
      <c r="V309">
        <f>'[1]Master Sheet'!V309</f>
        <v>0.71799999999999997</v>
      </c>
      <c r="W309">
        <f>'[1]Master Sheet'!W309</f>
        <v>2.08</v>
      </c>
      <c r="X309">
        <f>'[1]Master Sheet'!X309</f>
        <v>0.60299999999999998</v>
      </c>
      <c r="Y309">
        <f>'[1]Master Sheet'!Y309</f>
        <v>1.2</v>
      </c>
      <c r="Z309">
        <f>'[1]Master Sheet'!Z309</f>
        <v>1.0549999999999999</v>
      </c>
      <c r="AA309">
        <f>'[1]Master Sheet'!AA309</f>
        <v>7.8</v>
      </c>
      <c r="AB309">
        <f>'[1]Master Sheet'!AB309</f>
        <v>18.8</v>
      </c>
      <c r="AC309">
        <f>'[1]Master Sheet'!AC309</f>
        <v>18.899999999999999</v>
      </c>
      <c r="AD309">
        <f>'[1]Master Sheet'!AD309</f>
        <v>18.7</v>
      </c>
      <c r="AE309">
        <f>'[1]Master Sheet'!AE309</f>
        <v>24.1</v>
      </c>
      <c r="AF309">
        <f>'[1]Master Sheet'!AF309</f>
        <v>12.5</v>
      </c>
      <c r="AG309">
        <f>'[1]Master Sheet'!AG309</f>
        <v>33.700000000000003</v>
      </c>
      <c r="AH309">
        <f>'[1]Master Sheet'!AH309</f>
        <v>28.3</v>
      </c>
      <c r="AI309">
        <f>'[1]Master Sheet'!AI309</f>
        <v>29.8</v>
      </c>
      <c r="AJ309">
        <f>'[1]Master Sheet'!AJ309</f>
        <v>39.299999999999997</v>
      </c>
      <c r="AK309">
        <f>'[1]Master Sheet'!AK309</f>
        <v>3</v>
      </c>
      <c r="AL309">
        <f>'[1]Master Sheet'!AL309</f>
        <v>3.23</v>
      </c>
      <c r="AM309">
        <f>'[1]Master Sheet'!AM309</f>
        <v>2.9</v>
      </c>
      <c r="AN309">
        <f>'[1]Master Sheet'!AN309</f>
        <v>5.9</v>
      </c>
      <c r="AO309">
        <f>'[1]Master Sheet'!AO309</f>
        <v>4.5999999999999999E-2</v>
      </c>
      <c r="AP309">
        <f>'[1]Master Sheet'!AP309</f>
        <v>12.2</v>
      </c>
      <c r="AQ309">
        <f>'[1]Master Sheet'!AQ309</f>
        <v>13.1</v>
      </c>
      <c r="AR309">
        <f>'[1]Master Sheet'!AR309</f>
        <v>1.4407428057553959</v>
      </c>
      <c r="AS309">
        <f>'[1]Master Sheet'!AS309</f>
        <v>58.2</v>
      </c>
      <c r="AT309">
        <f>'[1]Master Sheet'!AT309</f>
        <v>87</v>
      </c>
      <c r="AU309">
        <f>'[1]Master Sheet'!AU309</f>
        <v>0.2346</v>
      </c>
      <c r="AV309">
        <f>'[1]Master Sheet'!AV309</f>
        <v>6.0199999999999997E-2</v>
      </c>
      <c r="AW309">
        <f>'[1]Master Sheet'!AW309</f>
        <v>12.18</v>
      </c>
      <c r="AX309">
        <f>'[1]Master Sheet'!AX309</f>
        <v>11.12</v>
      </c>
      <c r="AY309">
        <f>'[1]Master Sheet'!AY309</f>
        <v>12.07</v>
      </c>
      <c r="AZ309">
        <f>'[1]Master Sheet'!AZ309</f>
        <v>0.95</v>
      </c>
      <c r="BA309">
        <f>'[1]Master Sheet'!BA309</f>
        <v>1.2809999999999999</v>
      </c>
      <c r="BB309">
        <f>'[1]Master Sheet'!BB309</f>
        <v>2.2069999999999999</v>
      </c>
      <c r="BC309">
        <f>'[1]Master Sheet'!BC309</f>
        <v>7.8040000000000003</v>
      </c>
      <c r="BD309">
        <f>'[1]Master Sheet'!BD309</f>
        <v>3.5107428057553958</v>
      </c>
      <c r="BE309">
        <f>'[1]Master Sheet'!BE309</f>
        <v>29.55</v>
      </c>
      <c r="BF309">
        <f>'[1]Master Sheet'!BF309</f>
        <v>3.4</v>
      </c>
      <c r="BG309">
        <f>'[1]Master Sheet'!BG309</f>
        <v>9.1999999999999993</v>
      </c>
      <c r="BH309" s="1">
        <v>44867</v>
      </c>
    </row>
    <row r="310" spans="1:60" x14ac:dyDescent="0.25">
      <c r="A310" s="1">
        <v>44868</v>
      </c>
      <c r="B310" t="s">
        <v>65</v>
      </c>
      <c r="D310">
        <f>'[1]Master Sheet'!D310</f>
        <v>6.19</v>
      </c>
      <c r="E310">
        <f>'[1]Master Sheet'!E310</f>
        <v>5.08</v>
      </c>
      <c r="F310">
        <f>'[1]Master Sheet'!F310</f>
        <v>5.27</v>
      </c>
      <c r="G310">
        <f>'[1]Master Sheet'!G310</f>
        <v>5.07</v>
      </c>
      <c r="H310">
        <f>'[1]Master Sheet'!H310</f>
        <v>5.0999999999999996</v>
      </c>
      <c r="I310">
        <f>'[1]Master Sheet'!I310</f>
        <v>6.87</v>
      </c>
      <c r="J310">
        <f>'[1]Master Sheet'!J310</f>
        <v>6.59</v>
      </c>
      <c r="K310">
        <f>'[1]Master Sheet'!K310</f>
        <v>1.74</v>
      </c>
      <c r="L310">
        <f>'[1]Master Sheet'!L310</f>
        <v>1.88</v>
      </c>
      <c r="M310">
        <f>'[1]Master Sheet'!M310</f>
        <v>2.3199999999999998</v>
      </c>
      <c r="N310">
        <f>'[1]Master Sheet'!N310</f>
        <v>2.04</v>
      </c>
      <c r="O310">
        <f>'[1]Master Sheet'!O310</f>
        <v>45</v>
      </c>
      <c r="P310">
        <f>'[1]Master Sheet'!P310</f>
        <v>36</v>
      </c>
      <c r="Q310">
        <f>'[1]Master Sheet'!Q310</f>
        <v>49</v>
      </c>
      <c r="R310">
        <f>'[1]Master Sheet'!R310</f>
        <v>9</v>
      </c>
      <c r="S310">
        <f>'[1]Master Sheet'!S310</f>
        <v>10</v>
      </c>
      <c r="T310">
        <f>'[1]Master Sheet'!T310</f>
        <v>0</v>
      </c>
      <c r="U310">
        <f>'[1]Master Sheet'!U310</f>
        <v>0.66700000000000004</v>
      </c>
      <c r="V310">
        <f>'[1]Master Sheet'!V310</f>
        <v>0.72199999999999998</v>
      </c>
      <c r="W310">
        <f>'[1]Master Sheet'!W310</f>
        <v>2.2599999999999998</v>
      </c>
      <c r="X310">
        <f>'[1]Master Sheet'!X310</f>
        <v>0.67200000000000004</v>
      </c>
      <c r="Y310">
        <f>'[1]Master Sheet'!Y310</f>
        <v>0.68300000000000005</v>
      </c>
      <c r="Z310">
        <f>'[1]Master Sheet'!Z310</f>
        <v>0.64800000000000002</v>
      </c>
      <c r="AA310">
        <f>'[1]Master Sheet'!AA310</f>
        <v>7.8</v>
      </c>
      <c r="AB310">
        <f>'[1]Master Sheet'!AB310</f>
        <v>18.3</v>
      </c>
      <c r="AC310">
        <f>'[1]Master Sheet'!AC310</f>
        <v>18.3</v>
      </c>
      <c r="AD310">
        <f>'[1]Master Sheet'!AD310</f>
        <v>18.3</v>
      </c>
      <c r="AE310">
        <f>'[1]Master Sheet'!AE310</f>
        <v>23.4</v>
      </c>
      <c r="AF310">
        <f>'[1]Master Sheet'!AF310</f>
        <v>12.4</v>
      </c>
      <c r="AG310">
        <f>'[1]Master Sheet'!AG310</f>
        <v>32.200000000000003</v>
      </c>
      <c r="AH310">
        <f>'[1]Master Sheet'!AH310</f>
        <v>26.9</v>
      </c>
      <c r="AI310">
        <f>'[1]Master Sheet'!AI310</f>
        <v>29</v>
      </c>
      <c r="AJ310">
        <f>'[1]Master Sheet'!AJ310</f>
        <v>37.9</v>
      </c>
      <c r="AK310">
        <f>'[1]Master Sheet'!AK310</f>
        <v>2.96</v>
      </c>
      <c r="AL310">
        <f>'[1]Master Sheet'!AL310</f>
        <v>2.99</v>
      </c>
      <c r="AM310">
        <f>'[1]Master Sheet'!AM310</f>
        <v>3</v>
      </c>
      <c r="AN310">
        <f>'[1]Master Sheet'!AN310</f>
        <v>6</v>
      </c>
      <c r="AO310">
        <f>'[1]Master Sheet'!AO310</f>
        <v>3.3000000000000002E-2</v>
      </c>
      <c r="AP310">
        <f>'[1]Master Sheet'!AP310</f>
        <v>11.8</v>
      </c>
      <c r="AQ310">
        <f>'[1]Master Sheet'!AQ310</f>
        <v>12.7</v>
      </c>
      <c r="AR310">
        <f>'[1]Master Sheet'!AR310</f>
        <v>1.5402545454545451</v>
      </c>
      <c r="AS310">
        <f>'[1]Master Sheet'!AS310</f>
        <v>59</v>
      </c>
      <c r="AT310">
        <f>'[1]Master Sheet'!AT310</f>
        <v>88.4</v>
      </c>
      <c r="AU310">
        <f>'[1]Master Sheet'!AU310</f>
        <v>0.22850000000000001</v>
      </c>
      <c r="AV310">
        <f>'[1]Master Sheet'!AV310</f>
        <v>5.33E-2</v>
      </c>
      <c r="AW310">
        <f>'[1]Master Sheet'!AW310</f>
        <v>13.13</v>
      </c>
      <c r="AX310">
        <f>'[1]Master Sheet'!AX310</f>
        <v>12.1</v>
      </c>
      <c r="AY310">
        <f>'[1]Master Sheet'!AY310</f>
        <v>13.04</v>
      </c>
      <c r="AZ310">
        <f>'[1]Master Sheet'!AZ310</f>
        <v>0.94</v>
      </c>
      <c r="BA310">
        <f>'[1]Master Sheet'!BA310</f>
        <v>1.2809999999999999</v>
      </c>
      <c r="BB310">
        <f>'[1]Master Sheet'!BB310</f>
        <v>2.2069999999999999</v>
      </c>
      <c r="BC310">
        <f>'[1]Master Sheet'!BC310</f>
        <v>7.8040000000000003</v>
      </c>
      <c r="BD310">
        <f>'[1]Master Sheet'!BD310</f>
        <v>3.6402545454545452</v>
      </c>
      <c r="BE310">
        <f>'[1]Master Sheet'!BE310</f>
        <v>27.52</v>
      </c>
      <c r="BF310">
        <f>'[1]Master Sheet'!BF310</f>
        <v>3.4</v>
      </c>
      <c r="BG310">
        <f>'[1]Master Sheet'!BG310</f>
        <v>9.4</v>
      </c>
      <c r="BH310" s="1">
        <v>44868</v>
      </c>
    </row>
    <row r="311" spans="1:60" x14ac:dyDescent="0.25">
      <c r="A311" s="1">
        <v>44869</v>
      </c>
      <c r="B311" t="s">
        <v>65</v>
      </c>
      <c r="D311">
        <f>'[1]Master Sheet'!D311</f>
        <v>6.14</v>
      </c>
      <c r="E311">
        <f>'[1]Master Sheet'!E311</f>
        <v>6.07</v>
      </c>
      <c r="F311">
        <f>'[1]Master Sheet'!F311</f>
        <v>6.07</v>
      </c>
      <c r="G311">
        <f>'[1]Master Sheet'!G311</f>
        <v>6</v>
      </c>
      <c r="H311">
        <f>'[1]Master Sheet'!H311</f>
        <v>5.34</v>
      </c>
      <c r="I311">
        <f>'[1]Master Sheet'!I311</f>
        <v>5.16</v>
      </c>
      <c r="J311">
        <f>'[1]Master Sheet'!J311</f>
        <v>6.03</v>
      </c>
      <c r="K311">
        <f>'[1]Master Sheet'!K311</f>
        <v>2.11</v>
      </c>
      <c r="L311">
        <f>'[1]Master Sheet'!L311</f>
        <v>2.2400000000000002</v>
      </c>
      <c r="M311">
        <f>'[1]Master Sheet'!M311</f>
        <v>2.2000000000000002</v>
      </c>
      <c r="N311">
        <f>'[1]Master Sheet'!N311</f>
        <v>2.1</v>
      </c>
      <c r="O311">
        <f>'[1]Master Sheet'!O311</f>
        <v>44</v>
      </c>
      <c r="P311">
        <f>'[1]Master Sheet'!P311</f>
        <v>34</v>
      </c>
      <c r="Q311">
        <f>'[1]Master Sheet'!Q311</f>
        <v>41</v>
      </c>
      <c r="R311">
        <f>'[1]Master Sheet'!R311</f>
        <v>5</v>
      </c>
      <c r="S311">
        <f>'[1]Master Sheet'!S311</f>
        <v>8</v>
      </c>
      <c r="T311">
        <f>'[1]Master Sheet'!T311</f>
        <v>0</v>
      </c>
      <c r="U311">
        <f>'[1]Master Sheet'!U311</f>
        <v>0.747</v>
      </c>
      <c r="V311">
        <f>'[1]Master Sheet'!V311</f>
        <v>0.60599999999999998</v>
      </c>
      <c r="W311">
        <f>'[1]Master Sheet'!W311</f>
        <v>3.71</v>
      </c>
      <c r="X311">
        <f>'[1]Master Sheet'!X311</f>
        <v>0.60199999999999998</v>
      </c>
      <c r="Y311">
        <f>'[1]Master Sheet'!Y311</f>
        <v>0.58399999999999996</v>
      </c>
      <c r="Z311">
        <f>'[1]Master Sheet'!Z311</f>
        <v>0.73399999999999999</v>
      </c>
      <c r="AA311">
        <f>'[1]Master Sheet'!AA311</f>
        <v>7.6</v>
      </c>
      <c r="AB311">
        <f>'[1]Master Sheet'!AB311</f>
        <v>20.2</v>
      </c>
      <c r="AC311">
        <f>'[1]Master Sheet'!AC311</f>
        <v>18.3</v>
      </c>
      <c r="AD311">
        <f>'[1]Master Sheet'!AD311</f>
        <v>18.600000000000001</v>
      </c>
      <c r="AE311">
        <f>'[1]Master Sheet'!AE311</f>
        <v>17.3</v>
      </c>
      <c r="AF311">
        <f>'[1]Master Sheet'!AF311</f>
        <v>11.7</v>
      </c>
      <c r="AG311">
        <f>'[1]Master Sheet'!AG311</f>
        <v>34.1</v>
      </c>
      <c r="AH311">
        <f>'[1]Master Sheet'!AH311</f>
        <v>26.6</v>
      </c>
      <c r="AI311">
        <f>'[1]Master Sheet'!AI311</f>
        <v>29.1</v>
      </c>
      <c r="AJ311">
        <f>'[1]Master Sheet'!AJ311</f>
        <v>27.7</v>
      </c>
      <c r="AK311">
        <f>'[1]Master Sheet'!AK311</f>
        <v>2.9699999999999998</v>
      </c>
      <c r="AL311">
        <f>'[1]Master Sheet'!AL311</f>
        <v>3.09</v>
      </c>
      <c r="AM311">
        <f>'[1]Master Sheet'!AM311</f>
        <v>3</v>
      </c>
      <c r="AN311">
        <f>'[1]Master Sheet'!AN311</f>
        <v>5.7</v>
      </c>
      <c r="AO311">
        <f>'[1]Master Sheet'!AO311</f>
        <v>0.187</v>
      </c>
      <c r="AP311">
        <f>'[1]Master Sheet'!AP311</f>
        <v>10.4</v>
      </c>
      <c r="AQ311">
        <f>'[1]Master Sheet'!AQ311</f>
        <v>12.1</v>
      </c>
      <c r="AR311">
        <f>'[1]Master Sheet'!AR311</f>
        <v>1.7418927701056051</v>
      </c>
      <c r="AS311">
        <f>'[1]Master Sheet'!AS311</f>
        <v>62.7</v>
      </c>
      <c r="AT311">
        <f>'[1]Master Sheet'!AT311</f>
        <v>86.5</v>
      </c>
      <c r="AU311">
        <f>'[1]Master Sheet'!AU311</f>
        <v>0.2021</v>
      </c>
      <c r="AV311">
        <f>'[1]Master Sheet'!AV311</f>
        <v>6.2899999999999998E-2</v>
      </c>
      <c r="AW311">
        <f>'[1]Master Sheet'!AW311</f>
        <v>14.1</v>
      </c>
      <c r="AX311">
        <f>'[1]Master Sheet'!AX311</f>
        <v>12.31</v>
      </c>
      <c r="AY311">
        <f>'[1]Master Sheet'!AY311</f>
        <v>14.2</v>
      </c>
      <c r="AZ311">
        <f>'[1]Master Sheet'!AZ311</f>
        <v>1.89</v>
      </c>
      <c r="BA311">
        <f>'[1]Master Sheet'!BA311</f>
        <v>1.2809999999999999</v>
      </c>
      <c r="BB311">
        <f>'[1]Master Sheet'!BB311</f>
        <v>2.2069999999999999</v>
      </c>
      <c r="BC311">
        <f>'[1]Master Sheet'!BC311</f>
        <v>7.8040000000000003</v>
      </c>
      <c r="BD311">
        <f>'[1]Master Sheet'!BD311</f>
        <v>3.8318927701056049</v>
      </c>
      <c r="BE311">
        <f>'[1]Master Sheet'!BE311</f>
        <v>26.87</v>
      </c>
      <c r="BF311">
        <f>'[1]Master Sheet'!BF311</f>
        <v>3.5</v>
      </c>
      <c r="BG311">
        <f>'[1]Master Sheet'!BG311</f>
        <v>9.4</v>
      </c>
      <c r="BH311" s="1">
        <v>44869</v>
      </c>
    </row>
    <row r="312" spans="1:60" x14ac:dyDescent="0.25">
      <c r="A312" s="1">
        <v>44870</v>
      </c>
      <c r="B312" t="s">
        <v>65</v>
      </c>
      <c r="D312">
        <f>'[1]Master Sheet'!D312</f>
        <v>6.49</v>
      </c>
      <c r="E312">
        <f>'[1]Master Sheet'!E312</f>
        <v>5.26</v>
      </c>
      <c r="F312">
        <f>'[1]Master Sheet'!F312</f>
        <v>5.27</v>
      </c>
      <c r="G312">
        <f>'[1]Master Sheet'!G312</f>
        <v>5.37</v>
      </c>
      <c r="H312">
        <f>'[1]Master Sheet'!H312</f>
        <v>5.45</v>
      </c>
      <c r="I312">
        <f>'[1]Master Sheet'!I312</f>
        <v>7.15</v>
      </c>
      <c r="J312">
        <f>'[1]Master Sheet'!J312</f>
        <v>7.24</v>
      </c>
      <c r="K312">
        <f>'[1]Master Sheet'!K312</f>
        <v>1.98</v>
      </c>
      <c r="L312">
        <f>'[1]Master Sheet'!L312</f>
        <v>2.04</v>
      </c>
      <c r="M312">
        <f>'[1]Master Sheet'!M312</f>
        <v>2.16</v>
      </c>
      <c r="N312">
        <f>'[1]Master Sheet'!N312</f>
        <v>2.08</v>
      </c>
      <c r="O312">
        <f>'[1]Master Sheet'!O312</f>
        <v>45</v>
      </c>
      <c r="P312">
        <f>'[1]Master Sheet'!P312</f>
        <v>37</v>
      </c>
      <c r="Q312">
        <f>'[1]Master Sheet'!Q312</f>
        <v>37</v>
      </c>
      <c r="R312">
        <f>'[1]Master Sheet'!R312</f>
        <v>1</v>
      </c>
      <c r="S312">
        <f>'[1]Master Sheet'!S312</f>
        <v>4</v>
      </c>
      <c r="T312">
        <f>'[1]Master Sheet'!T312</f>
        <v>0</v>
      </c>
      <c r="U312">
        <f>'[1]Master Sheet'!U312</f>
        <v>0.64700000000000002</v>
      </c>
      <c r="V312">
        <f>'[1]Master Sheet'!V312</f>
        <v>0.59599999999999997</v>
      </c>
      <c r="W312">
        <f>'[1]Master Sheet'!W312</f>
        <v>1.96</v>
      </c>
      <c r="X312">
        <f>'[1]Master Sheet'!X312</f>
        <v>0.214</v>
      </c>
      <c r="Y312">
        <f>'[1]Master Sheet'!Y312</f>
        <v>0.54100000000000004</v>
      </c>
      <c r="Z312">
        <f>'[1]Master Sheet'!Z312</f>
        <v>0.59399999999999997</v>
      </c>
      <c r="AA312">
        <f>'[1]Master Sheet'!AA312</f>
        <v>7.8</v>
      </c>
      <c r="AB312">
        <f>'[1]Master Sheet'!AB312</f>
        <v>18</v>
      </c>
      <c r="AC312">
        <f>'[1]Master Sheet'!AC312</f>
        <v>17.399999999999999</v>
      </c>
      <c r="AD312">
        <f>'[1]Master Sheet'!AD312</f>
        <v>17.5</v>
      </c>
      <c r="AE312">
        <f>'[1]Master Sheet'!AE312</f>
        <v>23.3</v>
      </c>
      <c r="AF312">
        <f>'[1]Master Sheet'!AF312</f>
        <v>12.1</v>
      </c>
      <c r="AG312">
        <f>'[1]Master Sheet'!AG312</f>
        <v>31.2</v>
      </c>
      <c r="AH312">
        <f>'[1]Master Sheet'!AH312</f>
        <v>25.6</v>
      </c>
      <c r="AI312">
        <f>'[1]Master Sheet'!AI312</f>
        <v>27.4</v>
      </c>
      <c r="AJ312">
        <f>'[1]Master Sheet'!AJ312</f>
        <v>37.200000000000003</v>
      </c>
      <c r="AK312">
        <f>'[1]Master Sheet'!AK312</f>
        <v>2.92</v>
      </c>
      <c r="AL312">
        <f>'[1]Master Sheet'!AL312</f>
        <v>3.13</v>
      </c>
      <c r="AM312">
        <f>'[1]Master Sheet'!AM312</f>
        <v>3</v>
      </c>
      <c r="AN312">
        <f>'[1]Master Sheet'!AN312</f>
        <v>5.9</v>
      </c>
      <c r="AO312">
        <f>'[1]Master Sheet'!AO312</f>
        <v>8.9999999999999993E-3</v>
      </c>
      <c r="AP312">
        <f>'[1]Master Sheet'!AP312</f>
        <v>10.9</v>
      </c>
      <c r="AQ312">
        <f>'[1]Master Sheet'!AQ312</f>
        <v>12</v>
      </c>
      <c r="AR312">
        <f>'[1]Master Sheet'!AR312</f>
        <v>1.2385785536159606</v>
      </c>
      <c r="AS312">
        <f>'[1]Master Sheet'!AS312</f>
        <v>64.900000000000006</v>
      </c>
      <c r="AT312">
        <f>'[1]Master Sheet'!AT312</f>
        <v>88.5</v>
      </c>
      <c r="AU312">
        <f>'[1]Master Sheet'!AU312</f>
        <v>0.18770000000000001</v>
      </c>
      <c r="AV312">
        <f>'[1]Master Sheet'!AV312</f>
        <v>5.2900000000000003E-2</v>
      </c>
      <c r="AW312">
        <f>'[1]Master Sheet'!AW312</f>
        <v>12.2</v>
      </c>
      <c r="AX312">
        <f>'[1]Master Sheet'!AX312</f>
        <v>12.03</v>
      </c>
      <c r="AY312">
        <f>'[1]Master Sheet'!AY312</f>
        <v>12.03</v>
      </c>
      <c r="AZ312">
        <f>'[1]Master Sheet'!AZ312</f>
        <v>0</v>
      </c>
      <c r="BA312">
        <f>'[1]Master Sheet'!BA312</f>
        <v>0</v>
      </c>
      <c r="BB312">
        <f>'[1]Master Sheet'!BB312</f>
        <v>0</v>
      </c>
      <c r="BC312">
        <f>'[1]Master Sheet'!BC312</f>
        <v>0</v>
      </c>
      <c r="BD312">
        <f>'[1]Master Sheet'!BD312</f>
        <v>3.3285785536159604</v>
      </c>
      <c r="BE312">
        <f>'[1]Master Sheet'!BE312</f>
        <v>28.67</v>
      </c>
      <c r="BF312">
        <f>'[1]Master Sheet'!BF312</f>
        <v>3.3</v>
      </c>
      <c r="BG312">
        <f>'[1]Master Sheet'!BG312</f>
        <v>9.4</v>
      </c>
      <c r="BH312" s="1">
        <v>44870</v>
      </c>
    </row>
    <row r="313" spans="1:60" x14ac:dyDescent="0.25">
      <c r="A313" s="1">
        <v>44871</v>
      </c>
      <c r="B313" t="s">
        <v>65</v>
      </c>
      <c r="D313">
        <f>'[1]Master Sheet'!D313</f>
        <v>0</v>
      </c>
      <c r="E313">
        <f>'[1]Master Sheet'!E313</f>
        <v>0</v>
      </c>
      <c r="F313">
        <f>'[1]Master Sheet'!F313</f>
        <v>0</v>
      </c>
      <c r="G313">
        <f>'[1]Master Sheet'!G313</f>
        <v>0</v>
      </c>
      <c r="H313">
        <f>'[1]Master Sheet'!H313</f>
        <v>0</v>
      </c>
      <c r="I313">
        <f>'[1]Master Sheet'!I313</f>
        <v>0</v>
      </c>
      <c r="J313">
        <f>'[1]Master Sheet'!J313</f>
        <v>0</v>
      </c>
      <c r="K313">
        <f>'[1]Master Sheet'!K313</f>
        <v>0</v>
      </c>
      <c r="L313">
        <f>'[1]Master Sheet'!L313</f>
        <v>0</v>
      </c>
      <c r="M313">
        <f>'[1]Master Sheet'!M313</f>
        <v>0</v>
      </c>
      <c r="N313">
        <f>'[1]Master Sheet'!N313</f>
        <v>0</v>
      </c>
      <c r="O313">
        <f>'[1]Master Sheet'!O313</f>
        <v>0</v>
      </c>
      <c r="P313">
        <f>'[1]Master Sheet'!P313</f>
        <v>0</v>
      </c>
      <c r="Q313">
        <f>'[1]Master Sheet'!Q313</f>
        <v>0</v>
      </c>
      <c r="R313">
        <f>'[1]Master Sheet'!R313</f>
        <v>0</v>
      </c>
      <c r="S313">
        <f>'[1]Master Sheet'!S313</f>
        <v>0</v>
      </c>
      <c r="T313">
        <f>'[1]Master Sheet'!T313</f>
        <v>0</v>
      </c>
      <c r="U313">
        <f>'[1]Master Sheet'!U313</f>
        <v>0</v>
      </c>
      <c r="V313">
        <f>'[1]Master Sheet'!V313</f>
        <v>0</v>
      </c>
      <c r="W313">
        <f>'[1]Master Sheet'!W313</f>
        <v>0</v>
      </c>
      <c r="X313">
        <f>'[1]Master Sheet'!X313</f>
        <v>0</v>
      </c>
      <c r="Y313">
        <f>'[1]Master Sheet'!Y313</f>
        <v>0</v>
      </c>
      <c r="Z313">
        <f>'[1]Master Sheet'!Z313</f>
        <v>0</v>
      </c>
      <c r="AA313">
        <f>'[1]Master Sheet'!AA313</f>
        <v>0</v>
      </c>
      <c r="AB313">
        <f>'[1]Master Sheet'!AB313</f>
        <v>0</v>
      </c>
      <c r="AC313">
        <f>'[1]Master Sheet'!AC313</f>
        <v>0</v>
      </c>
      <c r="AD313">
        <f>'[1]Master Sheet'!AD313</f>
        <v>0</v>
      </c>
      <c r="AE313">
        <f>'[1]Master Sheet'!AE313</f>
        <v>0</v>
      </c>
      <c r="AF313">
        <f>'[1]Master Sheet'!AF313</f>
        <v>0</v>
      </c>
      <c r="AG313">
        <f>'[1]Master Sheet'!AG313</f>
        <v>0</v>
      </c>
      <c r="AH313">
        <f>'[1]Master Sheet'!AH313</f>
        <v>0</v>
      </c>
      <c r="AI313">
        <f>'[1]Master Sheet'!AI313</f>
        <v>0</v>
      </c>
      <c r="AJ313">
        <f>'[1]Master Sheet'!AJ313</f>
        <v>0</v>
      </c>
      <c r="AK313" t="str">
        <f>'[1]Master Sheet'!AK313</f>
        <v/>
      </c>
      <c r="AL313" t="str">
        <f>'[1]Master Sheet'!AL313</f>
        <v/>
      </c>
      <c r="AM313">
        <f>'[1]Master Sheet'!AM313</f>
        <v>0</v>
      </c>
      <c r="AN313">
        <f>'[1]Master Sheet'!AN313</f>
        <v>0</v>
      </c>
      <c r="AO313">
        <f>'[1]Master Sheet'!AO313</f>
        <v>0</v>
      </c>
      <c r="AP313">
        <f>'[1]Master Sheet'!AP313</f>
        <v>0</v>
      </c>
      <c r="AQ313">
        <f>'[1]Master Sheet'!AQ313</f>
        <v>0</v>
      </c>
      <c r="AR313" t="str">
        <f>'[1]Master Sheet'!AR313</f>
        <v/>
      </c>
      <c r="AS313">
        <f>'[1]Master Sheet'!AS313</f>
        <v>0</v>
      </c>
      <c r="AT313">
        <f>'[1]Master Sheet'!AT313</f>
        <v>0</v>
      </c>
      <c r="AU313">
        <f>'[1]Master Sheet'!AU313</f>
        <v>0</v>
      </c>
      <c r="AV313">
        <f>'[1]Master Sheet'!AV313</f>
        <v>0</v>
      </c>
      <c r="AW313">
        <f>'[1]Master Sheet'!AW313</f>
        <v>0</v>
      </c>
      <c r="AX313">
        <f>'[1]Master Sheet'!AX313</f>
        <v>0</v>
      </c>
      <c r="AY313">
        <f>'[1]Master Sheet'!AY313</f>
        <v>0</v>
      </c>
      <c r="AZ313">
        <f>'[1]Master Sheet'!AZ313</f>
        <v>0</v>
      </c>
      <c r="BA313">
        <f>'[1]Master Sheet'!BA313</f>
        <v>0</v>
      </c>
      <c r="BB313">
        <f>'[1]Master Sheet'!BB313</f>
        <v>0</v>
      </c>
      <c r="BC313">
        <f>'[1]Master Sheet'!BC313</f>
        <v>0</v>
      </c>
      <c r="BD313" t="str">
        <f>'[1]Master Sheet'!BD313</f>
        <v/>
      </c>
      <c r="BE313">
        <f>'[1]Master Sheet'!BE313</f>
        <v>0</v>
      </c>
      <c r="BF313">
        <f>'[1]Master Sheet'!BF313</f>
        <v>0</v>
      </c>
      <c r="BG313">
        <f>'[1]Master Sheet'!BG313</f>
        <v>0</v>
      </c>
      <c r="BH313" s="1">
        <v>44871</v>
      </c>
    </row>
    <row r="314" spans="1:60" x14ac:dyDescent="0.25">
      <c r="A314" s="1">
        <v>44872</v>
      </c>
      <c r="B314" t="s">
        <v>65</v>
      </c>
      <c r="D314">
        <f>'[1]Master Sheet'!D314</f>
        <v>6.35</v>
      </c>
      <c r="E314">
        <f>'[1]Master Sheet'!E314</f>
        <v>5.28</v>
      </c>
      <c r="F314">
        <f>'[1]Master Sheet'!F314</f>
        <v>5.22</v>
      </c>
      <c r="G314">
        <f>'[1]Master Sheet'!G314</f>
        <v>5.33</v>
      </c>
      <c r="H314">
        <f>'[1]Master Sheet'!H314</f>
        <v>5.35</v>
      </c>
      <c r="I314">
        <f>'[1]Master Sheet'!I314</f>
        <v>6.91</v>
      </c>
      <c r="J314">
        <f>'[1]Master Sheet'!J314</f>
        <v>7.22</v>
      </c>
      <c r="K314">
        <f>'[1]Master Sheet'!K314</f>
        <v>1.97</v>
      </c>
      <c r="L314">
        <f>'[1]Master Sheet'!L314</f>
        <v>2.0499999999999998</v>
      </c>
      <c r="M314">
        <f>'[1]Master Sheet'!M314</f>
        <v>2.52</v>
      </c>
      <c r="N314">
        <f>'[1]Master Sheet'!N314</f>
        <v>2.0699999999999998</v>
      </c>
      <c r="O314">
        <f>'[1]Master Sheet'!O314</f>
        <v>41</v>
      </c>
      <c r="P314">
        <f>'[1]Master Sheet'!P314</f>
        <v>32</v>
      </c>
      <c r="Q314">
        <f>'[1]Master Sheet'!Q314</f>
        <v>40</v>
      </c>
      <c r="R314">
        <f>'[1]Master Sheet'!R314</f>
        <v>10</v>
      </c>
      <c r="S314">
        <f>'[1]Master Sheet'!S314</f>
        <v>9</v>
      </c>
      <c r="T314">
        <f>'[1]Master Sheet'!T314</f>
        <v>0</v>
      </c>
      <c r="U314">
        <f>'[1]Master Sheet'!U314</f>
        <v>0.59699999999999998</v>
      </c>
      <c r="V314">
        <f>'[1]Master Sheet'!V314</f>
        <v>0.63500000000000001</v>
      </c>
      <c r="W314">
        <f>'[1]Master Sheet'!W314</f>
        <v>1.76</v>
      </c>
      <c r="X314">
        <f>'[1]Master Sheet'!X314</f>
        <v>0.97599999999999998</v>
      </c>
      <c r="Y314">
        <f>'[1]Master Sheet'!Y314</f>
        <v>1.1399999999999999</v>
      </c>
      <c r="Z314">
        <f>'[1]Master Sheet'!Z314</f>
        <v>0.93400000000000005</v>
      </c>
      <c r="AA314">
        <f>'[1]Master Sheet'!AA314</f>
        <v>7.6</v>
      </c>
      <c r="AB314">
        <f>'[1]Master Sheet'!AB314</f>
        <v>17.2</v>
      </c>
      <c r="AC314">
        <f>'[1]Master Sheet'!AC314</f>
        <v>17.2</v>
      </c>
      <c r="AD314">
        <f>'[1]Master Sheet'!AD314</f>
        <v>17.5</v>
      </c>
      <c r="AE314">
        <f>'[1]Master Sheet'!AE314</f>
        <v>22.6</v>
      </c>
      <c r="AF314">
        <f>'[1]Master Sheet'!AF314</f>
        <v>12.1</v>
      </c>
      <c r="AG314">
        <f>'[1]Master Sheet'!AG314</f>
        <v>31.1</v>
      </c>
      <c r="AH314">
        <f>'[1]Master Sheet'!AH314</f>
        <v>26</v>
      </c>
      <c r="AI314">
        <f>'[1]Master Sheet'!AI314</f>
        <v>28</v>
      </c>
      <c r="AJ314">
        <f>'[1]Master Sheet'!AJ314</f>
        <v>35.9</v>
      </c>
      <c r="AK314">
        <f>'[1]Master Sheet'!AK314</f>
        <v>2.87</v>
      </c>
      <c r="AL314">
        <f>'[1]Master Sheet'!AL314</f>
        <v>3.1100000000000003</v>
      </c>
      <c r="AM314">
        <f>'[1]Master Sheet'!AM314</f>
        <v>3.1</v>
      </c>
      <c r="AN314">
        <f>'[1]Master Sheet'!AN314</f>
        <v>6</v>
      </c>
      <c r="AO314">
        <f>'[1]Master Sheet'!AO314</f>
        <v>4.7E-2</v>
      </c>
      <c r="AP314">
        <f>'[1]Master Sheet'!AP314</f>
        <v>11.8</v>
      </c>
      <c r="AQ314">
        <f>'[1]Master Sheet'!AQ314</f>
        <v>11.9</v>
      </c>
      <c r="AR314">
        <f>'[1]Master Sheet'!AR314</f>
        <v>1.452747145187602</v>
      </c>
      <c r="AS314">
        <f>'[1]Master Sheet'!AS314</f>
        <v>58.9</v>
      </c>
      <c r="AT314">
        <f>'[1]Master Sheet'!AT314</f>
        <v>86.1</v>
      </c>
      <c r="AU314">
        <f>'[1]Master Sheet'!AU314</f>
        <v>0.22969999999999999</v>
      </c>
      <c r="AV314">
        <f>'[1]Master Sheet'!AV314</f>
        <v>6.4600000000000005E-2</v>
      </c>
      <c r="AW314">
        <f>'[1]Master Sheet'!AW314</f>
        <v>13.17</v>
      </c>
      <c r="AX314">
        <f>'[1]Master Sheet'!AX314</f>
        <v>12.26</v>
      </c>
      <c r="AY314">
        <f>'[1]Master Sheet'!AY314</f>
        <v>13.19</v>
      </c>
      <c r="AZ314">
        <f>'[1]Master Sheet'!AZ314</f>
        <v>0.93</v>
      </c>
      <c r="BA314">
        <f>'[1]Master Sheet'!BA314</f>
        <v>1.2809999999999999</v>
      </c>
      <c r="BB314">
        <f>'[1]Master Sheet'!BB314</f>
        <v>2.2069999999999999</v>
      </c>
      <c r="BC314">
        <f>'[1]Master Sheet'!BC314</f>
        <v>7.8040000000000003</v>
      </c>
      <c r="BD314">
        <f>'[1]Master Sheet'!BD314</f>
        <v>3.5927471451876021</v>
      </c>
      <c r="BE314">
        <f>'[1]Master Sheet'!BE314</f>
        <v>26.41</v>
      </c>
      <c r="BF314">
        <f>'[1]Master Sheet'!BF314</f>
        <v>3.3</v>
      </c>
      <c r="BG314">
        <f>'[1]Master Sheet'!BG314</f>
        <v>9</v>
      </c>
      <c r="BH314" s="1">
        <v>44872</v>
      </c>
    </row>
    <row r="315" spans="1:60" x14ac:dyDescent="0.25">
      <c r="A315" s="1">
        <v>44873</v>
      </c>
      <c r="B315" t="s">
        <v>65</v>
      </c>
      <c r="D315">
        <f>'[1]Master Sheet'!D315</f>
        <v>6.57</v>
      </c>
      <c r="E315">
        <f>'[1]Master Sheet'!E315</f>
        <v>5.52</v>
      </c>
      <c r="F315">
        <f>'[1]Master Sheet'!F315</f>
        <v>5.42</v>
      </c>
      <c r="G315">
        <f>'[1]Master Sheet'!G315</f>
        <v>5.64</v>
      </c>
      <c r="H315">
        <f>'[1]Master Sheet'!H315</f>
        <v>5.62</v>
      </c>
      <c r="I315">
        <f>'[1]Master Sheet'!I315</f>
        <v>7.11</v>
      </c>
      <c r="J315">
        <f>'[1]Master Sheet'!J315</f>
        <v>7.01</v>
      </c>
      <c r="K315">
        <f>'[1]Master Sheet'!K315</f>
        <v>1.93</v>
      </c>
      <c r="L315">
        <f>'[1]Master Sheet'!L315</f>
        <v>2.0299999999999998</v>
      </c>
      <c r="M315">
        <f>'[1]Master Sheet'!M315</f>
        <v>2.38</v>
      </c>
      <c r="N315">
        <f>'[1]Master Sheet'!N315</f>
        <v>2.0499999999999998</v>
      </c>
      <c r="O315">
        <f>'[1]Master Sheet'!O315</f>
        <v>44</v>
      </c>
      <c r="P315">
        <f>'[1]Master Sheet'!P315</f>
        <v>35</v>
      </c>
      <c r="Q315">
        <f>'[1]Master Sheet'!Q315</f>
        <v>62</v>
      </c>
      <c r="R315">
        <f>'[1]Master Sheet'!R315</f>
        <v>14</v>
      </c>
      <c r="S315">
        <f>'[1]Master Sheet'!S315</f>
        <v>14</v>
      </c>
      <c r="T315">
        <f>'[1]Master Sheet'!T315</f>
        <v>2</v>
      </c>
      <c r="U315">
        <f>'[1]Master Sheet'!U315</f>
        <v>0.74199999999999999</v>
      </c>
      <c r="V315">
        <f>'[1]Master Sheet'!V315</f>
        <v>0.72399999999999998</v>
      </c>
      <c r="W315">
        <f>'[1]Master Sheet'!W315</f>
        <v>3.65</v>
      </c>
      <c r="X315">
        <f>'[1]Master Sheet'!X315</f>
        <v>0.83399999999999996</v>
      </c>
      <c r="Y315">
        <f>'[1]Master Sheet'!Y315</f>
        <v>0.59199999999999997</v>
      </c>
      <c r="Z315">
        <f>'[1]Master Sheet'!Z315</f>
        <v>0.68200000000000005</v>
      </c>
      <c r="AA315">
        <f>'[1]Master Sheet'!AA315</f>
        <v>7.8</v>
      </c>
      <c r="AB315">
        <f>'[1]Master Sheet'!AB315</f>
        <v>16.8</v>
      </c>
      <c r="AC315">
        <f>'[1]Master Sheet'!AC315</f>
        <v>17</v>
      </c>
      <c r="AD315">
        <f>'[1]Master Sheet'!AD315</f>
        <v>17.100000000000001</v>
      </c>
      <c r="AE315">
        <f>'[1]Master Sheet'!AE315</f>
        <v>23</v>
      </c>
      <c r="AF315">
        <f>'[1]Master Sheet'!AF315</f>
        <v>12.5</v>
      </c>
      <c r="AG315">
        <f>'[1]Master Sheet'!AG315</f>
        <v>30.3</v>
      </c>
      <c r="AH315">
        <f>'[1]Master Sheet'!AH315</f>
        <v>25.9</v>
      </c>
      <c r="AI315">
        <f>'[1]Master Sheet'!AI315</f>
        <v>27.7</v>
      </c>
      <c r="AJ315">
        <f>'[1]Master Sheet'!AJ315</f>
        <v>36.799999999999997</v>
      </c>
      <c r="AK315">
        <f>'[1]Master Sheet'!AK315</f>
        <v>2.9</v>
      </c>
      <c r="AL315">
        <f>'[1]Master Sheet'!AL315</f>
        <v>3.25</v>
      </c>
      <c r="AM315">
        <f>'[1]Master Sheet'!AM315</f>
        <v>2.9</v>
      </c>
      <c r="AN315">
        <f>'[1]Master Sheet'!AN315</f>
        <v>6</v>
      </c>
      <c r="AO315">
        <f>'[1]Master Sheet'!AO315</f>
        <v>0.05</v>
      </c>
      <c r="AP315">
        <f>'[1]Master Sheet'!AP315</f>
        <v>11.7</v>
      </c>
      <c r="AQ315">
        <f>'[1]Master Sheet'!AQ315</f>
        <v>12.2</v>
      </c>
      <c r="AR315">
        <f>'[1]Master Sheet'!AR315</f>
        <v>1.5772851205320033</v>
      </c>
      <c r="AS315">
        <f>'[1]Master Sheet'!AS315</f>
        <v>60.3</v>
      </c>
      <c r="AT315">
        <f>'[1]Master Sheet'!AT315</f>
        <v>88.2</v>
      </c>
      <c r="AU315">
        <f>'[1]Master Sheet'!AU315</f>
        <v>0.21970000000000001</v>
      </c>
      <c r="AV315">
        <f>'[1]Master Sheet'!AV315</f>
        <v>5.4399999999999997E-2</v>
      </c>
      <c r="AW315">
        <f>'[1]Master Sheet'!AW315</f>
        <v>15.15</v>
      </c>
      <c r="AX315">
        <f>'[1]Master Sheet'!AX315</f>
        <v>12.03</v>
      </c>
      <c r="AY315">
        <f>'[1]Master Sheet'!AY315</f>
        <v>12.97</v>
      </c>
      <c r="AZ315">
        <f>'[1]Master Sheet'!AZ315</f>
        <v>0.94</v>
      </c>
      <c r="BA315">
        <f>'[1]Master Sheet'!BA315</f>
        <v>1.284</v>
      </c>
      <c r="BB315">
        <f>'[1]Master Sheet'!BB315</f>
        <v>2.2069999999999999</v>
      </c>
      <c r="BC315">
        <f>'[1]Master Sheet'!BC315</f>
        <v>7.8040000000000003</v>
      </c>
      <c r="BD315">
        <f>'[1]Master Sheet'!BD315</f>
        <v>3.6572851205320034</v>
      </c>
      <c r="BE315">
        <f>'[1]Master Sheet'!BE315</f>
        <v>26.28</v>
      </c>
      <c r="BF315">
        <f>'[1]Master Sheet'!BF315</f>
        <v>3.3</v>
      </c>
      <c r="BG315">
        <f>'[1]Master Sheet'!BG315</f>
        <v>9.1999999999999993</v>
      </c>
      <c r="BH315" s="1">
        <v>44873</v>
      </c>
    </row>
    <row r="316" spans="1:60" x14ac:dyDescent="0.25">
      <c r="A316" s="1">
        <v>44874</v>
      </c>
      <c r="B316" t="s">
        <v>65</v>
      </c>
      <c r="D316">
        <f>'[1]Master Sheet'!D316</f>
        <v>6.65</v>
      </c>
      <c r="E316">
        <f>'[1]Master Sheet'!E316</f>
        <v>5.54</v>
      </c>
      <c r="F316">
        <f>'[1]Master Sheet'!F316</f>
        <v>5.42</v>
      </c>
      <c r="G316">
        <f>'[1]Master Sheet'!G316</f>
        <v>5.66</v>
      </c>
      <c r="H316">
        <f>'[1]Master Sheet'!H316</f>
        <v>5.71</v>
      </c>
      <c r="I316">
        <f>'[1]Master Sheet'!I316</f>
        <v>7.01</v>
      </c>
      <c r="J316">
        <f>'[1]Master Sheet'!J316</f>
        <v>6.98</v>
      </c>
      <c r="K316">
        <f>'[1]Master Sheet'!K316</f>
        <v>1.71</v>
      </c>
      <c r="L316">
        <f>'[1]Master Sheet'!L316</f>
        <v>1.82</v>
      </c>
      <c r="M316">
        <f>'[1]Master Sheet'!M316</f>
        <v>2.04</v>
      </c>
      <c r="N316">
        <f>'[1]Master Sheet'!N316</f>
        <v>2.09</v>
      </c>
      <c r="O316">
        <f>'[1]Master Sheet'!O316</f>
        <v>42</v>
      </c>
      <c r="P316">
        <f>'[1]Master Sheet'!P316</f>
        <v>33</v>
      </c>
      <c r="Q316">
        <f>'[1]Master Sheet'!Q316</f>
        <v>49</v>
      </c>
      <c r="R316">
        <f>'[1]Master Sheet'!R316</f>
        <v>5</v>
      </c>
      <c r="S316">
        <f>'[1]Master Sheet'!S316</f>
        <v>3</v>
      </c>
      <c r="T316">
        <f>'[1]Master Sheet'!T316</f>
        <v>0</v>
      </c>
      <c r="U316">
        <f>'[1]Master Sheet'!U316</f>
        <v>0.95799999999999996</v>
      </c>
      <c r="V316">
        <f>'[1]Master Sheet'!V316</f>
        <v>0.89700000000000002</v>
      </c>
      <c r="W316">
        <f>'[1]Master Sheet'!W316</f>
        <v>1.39</v>
      </c>
      <c r="X316">
        <f>'[1]Master Sheet'!X316</f>
        <v>0.442</v>
      </c>
      <c r="Y316">
        <f>'[1]Master Sheet'!Y316</f>
        <v>0.82299999999999995</v>
      </c>
      <c r="Z316">
        <f>'[1]Master Sheet'!Z316</f>
        <v>0.81399999999999995</v>
      </c>
      <c r="AA316">
        <f>'[1]Master Sheet'!AA316</f>
        <v>7.7</v>
      </c>
      <c r="AB316">
        <f>'[1]Master Sheet'!AB316</f>
        <v>18.600000000000001</v>
      </c>
      <c r="AC316">
        <f>'[1]Master Sheet'!AC316</f>
        <v>18.7</v>
      </c>
      <c r="AD316">
        <f>'[1]Master Sheet'!AD316</f>
        <v>18.100000000000001</v>
      </c>
      <c r="AE316">
        <f>'[1]Master Sheet'!AE316</f>
        <v>23</v>
      </c>
      <c r="AF316">
        <f>'[1]Master Sheet'!AF316</f>
        <v>12.6</v>
      </c>
      <c r="AG316">
        <f>'[1]Master Sheet'!AG316</f>
        <v>34.1</v>
      </c>
      <c r="AH316">
        <f>'[1]Master Sheet'!AH316</f>
        <v>37.5</v>
      </c>
      <c r="AI316">
        <f>'[1]Master Sheet'!AI316</f>
        <v>27</v>
      </c>
      <c r="AJ316">
        <f>'[1]Master Sheet'!AJ316</f>
        <v>36.799999999999997</v>
      </c>
      <c r="AK316">
        <f>'[1]Master Sheet'!AK316</f>
        <v>2.95</v>
      </c>
      <c r="AL316">
        <f>'[1]Master Sheet'!AL316</f>
        <v>3.19</v>
      </c>
      <c r="AM316">
        <f>'[1]Master Sheet'!AM316</f>
        <v>2.9</v>
      </c>
      <c r="AN316">
        <f>'[1]Master Sheet'!AN316</f>
        <v>6</v>
      </c>
      <c r="AO316">
        <f>'[1]Master Sheet'!AO316</f>
        <v>0.19900000000000001</v>
      </c>
      <c r="AP316">
        <f>'[1]Master Sheet'!AP316</f>
        <v>12.8</v>
      </c>
      <c r="AQ316">
        <f>'[1]Master Sheet'!AQ316</f>
        <v>12.2</v>
      </c>
      <c r="AR316">
        <f>'[1]Master Sheet'!AR316</f>
        <v>1.539633823529412</v>
      </c>
      <c r="AS316">
        <f>'[1]Master Sheet'!AS316</f>
        <v>60.9</v>
      </c>
      <c r="AT316">
        <f>'[1]Master Sheet'!AT316</f>
        <v>86.9</v>
      </c>
      <c r="AU316">
        <f>'[1]Master Sheet'!AU316</f>
        <v>0.21510000000000001</v>
      </c>
      <c r="AV316">
        <f>'[1]Master Sheet'!AV316</f>
        <v>6.0900000000000003E-2</v>
      </c>
      <c r="AW316">
        <f>'[1]Master Sheet'!AW316</f>
        <v>17.12</v>
      </c>
      <c r="AX316">
        <f>'[1]Master Sheet'!AX316</f>
        <v>13.6</v>
      </c>
      <c r="AY316">
        <f>'[1]Master Sheet'!AY316</f>
        <v>14.57</v>
      </c>
      <c r="AZ316">
        <f>'[1]Master Sheet'!AZ316</f>
        <v>0.97</v>
      </c>
      <c r="BA316">
        <f>'[1]Master Sheet'!BA316</f>
        <v>1.2809999999999999</v>
      </c>
      <c r="BB316">
        <f>'[1]Master Sheet'!BB316</f>
        <v>2.2069999999999999</v>
      </c>
      <c r="BC316">
        <f>'[1]Master Sheet'!BC316</f>
        <v>7.8040000000000003</v>
      </c>
      <c r="BD316">
        <f>'[1]Master Sheet'!BD316</f>
        <v>3.6096338235294119</v>
      </c>
      <c r="BE316">
        <f>'[1]Master Sheet'!BE316</f>
        <v>30.72</v>
      </c>
      <c r="BF316">
        <f>'[1]Master Sheet'!BF316</f>
        <v>3</v>
      </c>
      <c r="BG316">
        <f>'[1]Master Sheet'!BG316</f>
        <v>9.1999999999999993</v>
      </c>
      <c r="BH316" s="1">
        <v>44874</v>
      </c>
    </row>
    <row r="317" spans="1:60" x14ac:dyDescent="0.25">
      <c r="A317" s="1">
        <v>44875</v>
      </c>
      <c r="B317" t="s">
        <v>65</v>
      </c>
      <c r="D317">
        <f>'[1]Master Sheet'!D317</f>
        <v>6.74</v>
      </c>
      <c r="E317">
        <f>'[1]Master Sheet'!E317</f>
        <v>5.49</v>
      </c>
      <c r="F317">
        <f>'[1]Master Sheet'!F317</f>
        <v>5.42</v>
      </c>
      <c r="G317">
        <f>'[1]Master Sheet'!G317</f>
        <v>5.46</v>
      </c>
      <c r="H317">
        <f>'[1]Master Sheet'!H317</f>
        <v>5.54</v>
      </c>
      <c r="I317">
        <f>'[1]Master Sheet'!I317</f>
        <v>6.59</v>
      </c>
      <c r="J317">
        <f>'[1]Master Sheet'!J317</f>
        <v>6.56</v>
      </c>
      <c r="K317">
        <f>'[1]Master Sheet'!K317</f>
        <v>1.71</v>
      </c>
      <c r="L317">
        <f>'[1]Master Sheet'!L317</f>
        <v>1.9</v>
      </c>
      <c r="M317">
        <f>'[1]Master Sheet'!M317</f>
        <v>2.12</v>
      </c>
      <c r="N317">
        <f>'[1]Master Sheet'!N317</f>
        <v>2.16</v>
      </c>
      <c r="O317">
        <f>'[1]Master Sheet'!O317</f>
        <v>47</v>
      </c>
      <c r="P317">
        <f>'[1]Master Sheet'!P317</f>
        <v>39</v>
      </c>
      <c r="Q317">
        <f>'[1]Master Sheet'!Q317</f>
        <v>11</v>
      </c>
      <c r="R317">
        <f>'[1]Master Sheet'!R317</f>
        <v>1</v>
      </c>
      <c r="S317">
        <f>'[1]Master Sheet'!S317</f>
        <v>7</v>
      </c>
      <c r="T317">
        <f>'[1]Master Sheet'!T317</f>
        <v>0</v>
      </c>
      <c r="U317">
        <f>'[1]Master Sheet'!U317</f>
        <v>0.78900000000000003</v>
      </c>
      <c r="V317">
        <f>'[1]Master Sheet'!V317</f>
        <v>0.66800000000000004</v>
      </c>
      <c r="W317">
        <f>'[1]Master Sheet'!W317</f>
        <v>0.64600000000000002</v>
      </c>
      <c r="X317">
        <f>'[1]Master Sheet'!X317</f>
        <v>0.17399999999999999</v>
      </c>
      <c r="Y317">
        <f>'[1]Master Sheet'!Y317</f>
        <v>1.1399999999999999</v>
      </c>
      <c r="Z317">
        <f>'[1]Master Sheet'!Z317</f>
        <v>1.2869999999999999</v>
      </c>
      <c r="AA317">
        <f>'[1]Master Sheet'!AA317</f>
        <v>7.6</v>
      </c>
      <c r="AB317">
        <f>'[1]Master Sheet'!AB317</f>
        <v>18.100000000000001</v>
      </c>
      <c r="AC317">
        <f>'[1]Master Sheet'!AC317</f>
        <v>18.399999999999999</v>
      </c>
      <c r="AD317">
        <f>'[1]Master Sheet'!AD317</f>
        <v>17.399999999999999</v>
      </c>
      <c r="AE317">
        <f>'[1]Master Sheet'!AE317</f>
        <v>23.9</v>
      </c>
      <c r="AF317">
        <f>'[1]Master Sheet'!AF317</f>
        <v>11.8</v>
      </c>
      <c r="AG317">
        <f>'[1]Master Sheet'!AG317</f>
        <v>32.5</v>
      </c>
      <c r="AH317">
        <f>'[1]Master Sheet'!AH317</f>
        <v>26</v>
      </c>
      <c r="AI317">
        <f>'[1]Master Sheet'!AI317</f>
        <v>26.1</v>
      </c>
      <c r="AJ317">
        <f>'[1]Master Sheet'!AJ317</f>
        <v>37.799999999999997</v>
      </c>
      <c r="AK317">
        <f>'[1]Master Sheet'!AK317</f>
        <v>2.9699999999999998</v>
      </c>
      <c r="AL317">
        <f>'[1]Master Sheet'!AL317</f>
        <v>3.24</v>
      </c>
      <c r="AM317">
        <f>'[1]Master Sheet'!AM317</f>
        <v>2.8</v>
      </c>
      <c r="AN317">
        <f>'[1]Master Sheet'!AN317</f>
        <v>6.1</v>
      </c>
      <c r="AO317">
        <f>'[1]Master Sheet'!AO317</f>
        <v>0.189</v>
      </c>
      <c r="AP317">
        <f>'[1]Master Sheet'!AP317</f>
        <v>10.8</v>
      </c>
      <c r="AQ317">
        <f>'[1]Master Sheet'!AQ317</f>
        <v>11.7</v>
      </c>
      <c r="AR317">
        <f>'[1]Master Sheet'!AR317</f>
        <v>1.3872600671140938</v>
      </c>
      <c r="AS317">
        <f>'[1]Master Sheet'!AS317</f>
        <v>63.7</v>
      </c>
      <c r="AT317">
        <f>'[1]Master Sheet'!AT317</f>
        <v>88.2</v>
      </c>
      <c r="AU317">
        <f>'[1]Master Sheet'!AU317</f>
        <v>0.19570000000000001</v>
      </c>
      <c r="AV317">
        <f>'[1]Master Sheet'!AV317</f>
        <v>5.4199999999999998E-2</v>
      </c>
      <c r="AW317">
        <f>'[1]Master Sheet'!AW317</f>
        <v>12.92</v>
      </c>
      <c r="AX317">
        <f>'[1]Master Sheet'!AX317</f>
        <v>11.92</v>
      </c>
      <c r="AY317">
        <f>'[1]Master Sheet'!AY317</f>
        <v>12.89</v>
      </c>
      <c r="AZ317">
        <f>'[1]Master Sheet'!AZ317</f>
        <v>0.97</v>
      </c>
      <c r="BA317">
        <f>'[1]Master Sheet'!BA317</f>
        <v>1.2809999999999999</v>
      </c>
      <c r="BB317">
        <f>'[1]Master Sheet'!BB317</f>
        <v>2.2069999999999999</v>
      </c>
      <c r="BC317">
        <f>'[1]Master Sheet'!BC317</f>
        <v>7.8040000000000003</v>
      </c>
      <c r="BD317">
        <f>'[1]Master Sheet'!BD317</f>
        <v>3.5272600671140939</v>
      </c>
      <c r="BE317">
        <f>'[1]Master Sheet'!BE317</f>
        <v>29.81</v>
      </c>
      <c r="BF317">
        <f>'[1]Master Sheet'!BF317</f>
        <v>2.8</v>
      </c>
      <c r="BG317">
        <f>'[1]Master Sheet'!BG317</f>
        <v>9.4</v>
      </c>
      <c r="BH317" s="1">
        <v>44875</v>
      </c>
    </row>
    <row r="318" spans="1:60" x14ac:dyDescent="0.25">
      <c r="A318" s="1">
        <v>44876</v>
      </c>
      <c r="B318" t="s">
        <v>65</v>
      </c>
      <c r="D318">
        <f>'[1]Master Sheet'!D318</f>
        <v>6.46</v>
      </c>
      <c r="E318">
        <f>'[1]Master Sheet'!E318</f>
        <v>5.55</v>
      </c>
      <c r="F318">
        <f>'[1]Master Sheet'!F318</f>
        <v>5.26</v>
      </c>
      <c r="G318">
        <f>'[1]Master Sheet'!G318</f>
        <v>5.72</v>
      </c>
      <c r="H318">
        <f>'[1]Master Sheet'!H318</f>
        <v>5.75</v>
      </c>
      <c r="I318">
        <f>'[1]Master Sheet'!I318</f>
        <v>6.54</v>
      </c>
      <c r="J318">
        <f>'[1]Master Sheet'!J318</f>
        <v>6.53</v>
      </c>
      <c r="K318">
        <f>'[1]Master Sheet'!K318</f>
        <v>2.0499999999999998</v>
      </c>
      <c r="L318">
        <f>'[1]Master Sheet'!L318</f>
        <v>2.1800000000000002</v>
      </c>
      <c r="M318">
        <f>'[1]Master Sheet'!M318</f>
        <v>2.17</v>
      </c>
      <c r="N318">
        <f>'[1]Master Sheet'!N318</f>
        <v>2.19</v>
      </c>
      <c r="O318">
        <f>'[1]Master Sheet'!O318</f>
        <v>52</v>
      </c>
      <c r="P318">
        <f>'[1]Master Sheet'!P318</f>
        <v>46</v>
      </c>
      <c r="Q318">
        <f>'[1]Master Sheet'!Q318</f>
        <v>10</v>
      </c>
      <c r="R318">
        <f>'[1]Master Sheet'!R318</f>
        <v>1</v>
      </c>
      <c r="S318">
        <f>'[1]Master Sheet'!S318</f>
        <v>2</v>
      </c>
      <c r="T318">
        <f>'[1]Master Sheet'!T318</f>
        <v>0</v>
      </c>
      <c r="U318">
        <f>'[1]Master Sheet'!U318</f>
        <v>0.76300000000000001</v>
      </c>
      <c r="V318">
        <f>'[1]Master Sheet'!V318</f>
        <v>0.60699999999999998</v>
      </c>
      <c r="W318">
        <f>'[1]Master Sheet'!W318</f>
        <v>0.67</v>
      </c>
      <c r="X318">
        <f>'[1]Master Sheet'!X318</f>
        <v>0.11</v>
      </c>
      <c r="Y318">
        <f>'[1]Master Sheet'!Y318</f>
        <v>0.71</v>
      </c>
      <c r="Z318">
        <f>'[1]Master Sheet'!Z318</f>
        <v>0.66400000000000003</v>
      </c>
      <c r="AA318">
        <f>'[1]Master Sheet'!AA318</f>
        <v>7.6</v>
      </c>
      <c r="AB318">
        <f>'[1]Master Sheet'!AB318</f>
        <v>20.8</v>
      </c>
      <c r="AC318">
        <f>'[1]Master Sheet'!AC318</f>
        <v>17.8</v>
      </c>
      <c r="AD318">
        <f>'[1]Master Sheet'!AD318</f>
        <v>17.7</v>
      </c>
      <c r="AE318">
        <f>'[1]Master Sheet'!AE318</f>
        <v>23.3</v>
      </c>
      <c r="AF318">
        <f>'[1]Master Sheet'!AF318</f>
        <v>11.9</v>
      </c>
      <c r="AG318">
        <f>'[1]Master Sheet'!AG318</f>
        <v>34.4</v>
      </c>
      <c r="AH318">
        <f>'[1]Master Sheet'!AH318</f>
        <v>25.4</v>
      </c>
      <c r="AI318">
        <f>'[1]Master Sheet'!AI318</f>
        <v>25.2</v>
      </c>
      <c r="AJ318">
        <f>'[1]Master Sheet'!AJ318</f>
        <v>36.4</v>
      </c>
      <c r="AK318">
        <f>'[1]Master Sheet'!AK318</f>
        <v>3</v>
      </c>
      <c r="AL318">
        <f>'[1]Master Sheet'!AL318</f>
        <v>3.27</v>
      </c>
      <c r="AM318">
        <f>'[1]Master Sheet'!AM318</f>
        <v>2.9</v>
      </c>
      <c r="AN318">
        <f>'[1]Master Sheet'!AN318</f>
        <v>5.7</v>
      </c>
      <c r="AO318">
        <f>'[1]Master Sheet'!AO318</f>
        <v>1.7999999999999999E-2</v>
      </c>
      <c r="AP318">
        <f>'[1]Master Sheet'!AP318</f>
        <v>10.8</v>
      </c>
      <c r="AQ318">
        <f>'[1]Master Sheet'!AQ318</f>
        <v>11.2</v>
      </c>
      <c r="AR318">
        <f>'[1]Master Sheet'!AR318</f>
        <v>1.3335769230769232</v>
      </c>
      <c r="AS318">
        <f>'[1]Master Sheet'!AS318</f>
        <v>63.9</v>
      </c>
      <c r="AT318">
        <f>'[1]Master Sheet'!AT318</f>
        <v>86.8</v>
      </c>
      <c r="AU318">
        <f>'[1]Master Sheet'!AU318</f>
        <v>0.19550000000000001</v>
      </c>
      <c r="AV318">
        <f>'[1]Master Sheet'!AV318</f>
        <v>6.1199999999999997E-2</v>
      </c>
      <c r="AW318">
        <f>'[1]Master Sheet'!AW318</f>
        <v>11.97</v>
      </c>
      <c r="AX318">
        <f>'[1]Master Sheet'!AX318</f>
        <v>10.92</v>
      </c>
      <c r="AY318">
        <f>'[1]Master Sheet'!AY318</f>
        <v>11.87</v>
      </c>
      <c r="AZ318">
        <f>'[1]Master Sheet'!AZ318</f>
        <v>0.95</v>
      </c>
      <c r="BA318">
        <f>'[1]Master Sheet'!BA318</f>
        <v>1.2809999999999999</v>
      </c>
      <c r="BB318">
        <f>'[1]Master Sheet'!BB318</f>
        <v>2.2069999999999999</v>
      </c>
      <c r="BC318">
        <f>'[1]Master Sheet'!BC318</f>
        <v>7.8040000000000003</v>
      </c>
      <c r="BD318">
        <f>'[1]Master Sheet'!BD318</f>
        <v>3.4835769230769231</v>
      </c>
      <c r="BE318">
        <f>'[1]Master Sheet'!BE318</f>
        <v>27.47</v>
      </c>
      <c r="BF318">
        <f>'[1]Master Sheet'!BF318</f>
        <v>2.8</v>
      </c>
      <c r="BG318">
        <f>'[1]Master Sheet'!BG318</f>
        <v>8.5</v>
      </c>
      <c r="BH318" s="1">
        <v>44876</v>
      </c>
    </row>
    <row r="319" spans="1:60" x14ac:dyDescent="0.25">
      <c r="A319" s="1">
        <v>44877</v>
      </c>
      <c r="B319" t="s">
        <v>65</v>
      </c>
      <c r="D319">
        <f>'[1]Master Sheet'!D319</f>
        <v>7.04</v>
      </c>
      <c r="E319">
        <f>'[1]Master Sheet'!E319</f>
        <v>5.19</v>
      </c>
      <c r="F319">
        <f>'[1]Master Sheet'!F319</f>
        <v>5.4</v>
      </c>
      <c r="G319">
        <f>'[1]Master Sheet'!G319</f>
        <v>5.31</v>
      </c>
      <c r="H319">
        <f>'[1]Master Sheet'!H319</f>
        <v>5.37</v>
      </c>
      <c r="I319">
        <f>'[1]Master Sheet'!I319</f>
        <v>6.47</v>
      </c>
      <c r="J319">
        <f>'[1]Master Sheet'!J319</f>
        <v>6.56</v>
      </c>
      <c r="K319">
        <f>'[1]Master Sheet'!K319</f>
        <v>2.0699999999999998</v>
      </c>
      <c r="L319">
        <f>'[1]Master Sheet'!L319</f>
        <v>2.1800000000000002</v>
      </c>
      <c r="M319">
        <f>'[1]Master Sheet'!M319</f>
        <v>2.19</v>
      </c>
      <c r="N319">
        <f>'[1]Master Sheet'!N319</f>
        <v>2.11</v>
      </c>
      <c r="O319">
        <f>'[1]Master Sheet'!O319</f>
        <v>39</v>
      </c>
      <c r="P319">
        <f>'[1]Master Sheet'!P319</f>
        <v>33</v>
      </c>
      <c r="Q319">
        <f>'[1]Master Sheet'!Q319</f>
        <v>15</v>
      </c>
      <c r="R319">
        <f>'[1]Master Sheet'!R319</f>
        <v>1</v>
      </c>
      <c r="S319">
        <f>'[1]Master Sheet'!S319</f>
        <v>3</v>
      </c>
      <c r="T319">
        <f>'[1]Master Sheet'!T319</f>
        <v>0</v>
      </c>
      <c r="U319">
        <f>'[1]Master Sheet'!U319</f>
        <v>0.69799999999999995</v>
      </c>
      <c r="V319">
        <f>'[1]Master Sheet'!V319</f>
        <v>0.624</v>
      </c>
      <c r="W319">
        <f>'[1]Master Sheet'!W319</f>
        <v>0.874</v>
      </c>
      <c r="X319">
        <f>'[1]Master Sheet'!X319</f>
        <v>0.14399999999999999</v>
      </c>
      <c r="Y319">
        <f>'[1]Master Sheet'!Y319</f>
        <v>0.61899999999999999</v>
      </c>
      <c r="Z319">
        <f>'[1]Master Sheet'!Z319</f>
        <v>0.57399999999999995</v>
      </c>
      <c r="AA319">
        <f>'[1]Master Sheet'!AA319</f>
        <v>7.8</v>
      </c>
      <c r="AB319">
        <f>'[1]Master Sheet'!AB319</f>
        <v>19.399999999999999</v>
      </c>
      <c r="AC319">
        <f>'[1]Master Sheet'!AC319</f>
        <v>18.100000000000001</v>
      </c>
      <c r="AD319">
        <f>'[1]Master Sheet'!AD319</f>
        <v>18</v>
      </c>
      <c r="AE319">
        <f>'[1]Master Sheet'!AE319</f>
        <v>23.9</v>
      </c>
      <c r="AF319">
        <f>'[1]Master Sheet'!AF319</f>
        <v>12</v>
      </c>
      <c r="AG319">
        <f>'[1]Master Sheet'!AG319</f>
        <v>33.299999999999997</v>
      </c>
      <c r="AH319">
        <f>'[1]Master Sheet'!AH319</f>
        <v>25.8</v>
      </c>
      <c r="AI319">
        <f>'[1]Master Sheet'!AI319</f>
        <v>25.7</v>
      </c>
      <c r="AJ319">
        <f>'[1]Master Sheet'!AJ319</f>
        <v>36.4</v>
      </c>
      <c r="AK319">
        <f>'[1]Master Sheet'!AK319</f>
        <v>3.0300000000000002</v>
      </c>
      <c r="AL319">
        <f>'[1]Master Sheet'!AL319</f>
        <v>3.24</v>
      </c>
      <c r="AM319">
        <f>'[1]Master Sheet'!AM319</f>
        <v>2.8</v>
      </c>
      <c r="AN319">
        <f>'[1]Master Sheet'!AN319</f>
        <v>5.7</v>
      </c>
      <c r="AO319">
        <f>'[1]Master Sheet'!AO319</f>
        <v>2.5999999999999999E-2</v>
      </c>
      <c r="AP319">
        <f>'[1]Master Sheet'!AP319</f>
        <v>10.199999999999999</v>
      </c>
      <c r="AQ319">
        <f>'[1]Master Sheet'!AQ319</f>
        <v>10.199999999999999</v>
      </c>
      <c r="AR319">
        <f>'[1]Master Sheet'!AR319</f>
        <v>1.4317941952506601</v>
      </c>
      <c r="AS319">
        <f>'[1]Master Sheet'!AS319</f>
        <v>63.6</v>
      </c>
      <c r="AT319">
        <f>'[1]Master Sheet'!AT319</f>
        <v>86.6</v>
      </c>
      <c r="AU319">
        <f>'[1]Master Sheet'!AU319</f>
        <v>0.1958</v>
      </c>
      <c r="AV319">
        <f>'[1]Master Sheet'!AV319</f>
        <v>6.2100000000000002E-2</v>
      </c>
      <c r="AW319">
        <f>'[1]Master Sheet'!AW319</f>
        <v>12.35</v>
      </c>
      <c r="AX319">
        <f>'[1]Master Sheet'!AX319</f>
        <v>11.37</v>
      </c>
      <c r="AY319">
        <f>'[1]Master Sheet'!AY319</f>
        <v>12.32</v>
      </c>
      <c r="AZ319">
        <f>'[1]Master Sheet'!AZ319</f>
        <v>0.95</v>
      </c>
      <c r="BA319">
        <f>'[1]Master Sheet'!BA319</f>
        <v>0</v>
      </c>
      <c r="BB319">
        <f>'[1]Master Sheet'!BB319</f>
        <v>0</v>
      </c>
      <c r="BC319">
        <f>'[1]Master Sheet'!BC319</f>
        <v>0</v>
      </c>
      <c r="BD319">
        <f>'[1]Master Sheet'!BD319</f>
        <v>3.52179419525066</v>
      </c>
      <c r="BE319">
        <f>'[1]Master Sheet'!BE319</f>
        <v>29.31</v>
      </c>
      <c r="BF319">
        <f>'[1]Master Sheet'!BF319</f>
        <v>3.2</v>
      </c>
      <c r="BG319">
        <f>'[1]Master Sheet'!BG319</f>
        <v>8.8000000000000007</v>
      </c>
      <c r="BH319" s="1">
        <v>44877</v>
      </c>
    </row>
    <row r="320" spans="1:60" x14ac:dyDescent="0.25">
      <c r="A320" s="1">
        <v>44878</v>
      </c>
      <c r="B320" t="s">
        <v>65</v>
      </c>
      <c r="D320">
        <f>'[1]Master Sheet'!D320</f>
        <v>0</v>
      </c>
      <c r="E320">
        <f>'[1]Master Sheet'!E320</f>
        <v>0</v>
      </c>
      <c r="F320">
        <f>'[1]Master Sheet'!F320</f>
        <v>0</v>
      </c>
      <c r="G320">
        <f>'[1]Master Sheet'!G320</f>
        <v>0</v>
      </c>
      <c r="H320">
        <f>'[1]Master Sheet'!H320</f>
        <v>0</v>
      </c>
      <c r="I320">
        <f>'[1]Master Sheet'!I320</f>
        <v>0</v>
      </c>
      <c r="J320">
        <f>'[1]Master Sheet'!J320</f>
        <v>0</v>
      </c>
      <c r="K320">
        <f>'[1]Master Sheet'!K320</f>
        <v>0</v>
      </c>
      <c r="L320">
        <f>'[1]Master Sheet'!L320</f>
        <v>0</v>
      </c>
      <c r="M320">
        <f>'[1]Master Sheet'!M320</f>
        <v>0</v>
      </c>
      <c r="N320">
        <f>'[1]Master Sheet'!N320</f>
        <v>0</v>
      </c>
      <c r="O320">
        <f>'[1]Master Sheet'!O320</f>
        <v>0</v>
      </c>
      <c r="P320">
        <f>'[1]Master Sheet'!P320</f>
        <v>0</v>
      </c>
      <c r="Q320">
        <f>'[1]Master Sheet'!Q320</f>
        <v>0</v>
      </c>
      <c r="R320">
        <f>'[1]Master Sheet'!R320</f>
        <v>0</v>
      </c>
      <c r="S320">
        <f>'[1]Master Sheet'!S320</f>
        <v>0</v>
      </c>
      <c r="T320">
        <f>'[1]Master Sheet'!T320</f>
        <v>0</v>
      </c>
      <c r="U320">
        <f>'[1]Master Sheet'!U320</f>
        <v>0</v>
      </c>
      <c r="V320">
        <f>'[1]Master Sheet'!V320</f>
        <v>0</v>
      </c>
      <c r="W320">
        <f>'[1]Master Sheet'!W320</f>
        <v>0</v>
      </c>
      <c r="X320">
        <f>'[1]Master Sheet'!X320</f>
        <v>0</v>
      </c>
      <c r="Y320">
        <f>'[1]Master Sheet'!Y320</f>
        <v>0</v>
      </c>
      <c r="Z320">
        <f>'[1]Master Sheet'!Z320</f>
        <v>0</v>
      </c>
      <c r="AA320">
        <f>'[1]Master Sheet'!AA320</f>
        <v>0</v>
      </c>
      <c r="AB320">
        <f>'[1]Master Sheet'!AB320</f>
        <v>0</v>
      </c>
      <c r="AC320">
        <f>'[1]Master Sheet'!AC320</f>
        <v>0</v>
      </c>
      <c r="AD320">
        <f>'[1]Master Sheet'!AD320</f>
        <v>0</v>
      </c>
      <c r="AE320">
        <f>'[1]Master Sheet'!AE320</f>
        <v>0</v>
      </c>
      <c r="AF320">
        <f>'[1]Master Sheet'!AF320</f>
        <v>0</v>
      </c>
      <c r="AG320">
        <f>'[1]Master Sheet'!AG320</f>
        <v>0</v>
      </c>
      <c r="AH320">
        <f>'[1]Master Sheet'!AH320</f>
        <v>0</v>
      </c>
      <c r="AI320">
        <f>'[1]Master Sheet'!AI320</f>
        <v>0</v>
      </c>
      <c r="AJ320">
        <f>'[1]Master Sheet'!AJ320</f>
        <v>0</v>
      </c>
      <c r="AK320" t="str">
        <f>'[1]Master Sheet'!AK320</f>
        <v/>
      </c>
      <c r="AL320" t="str">
        <f>'[1]Master Sheet'!AL320</f>
        <v/>
      </c>
      <c r="AM320">
        <f>'[1]Master Sheet'!AM320</f>
        <v>0</v>
      </c>
      <c r="AN320">
        <f>'[1]Master Sheet'!AN320</f>
        <v>0</v>
      </c>
      <c r="AO320">
        <f>'[1]Master Sheet'!AO320</f>
        <v>0</v>
      </c>
      <c r="AP320">
        <f>'[1]Master Sheet'!AP320</f>
        <v>0</v>
      </c>
      <c r="AQ320">
        <f>'[1]Master Sheet'!AQ320</f>
        <v>0</v>
      </c>
      <c r="AR320" t="str">
        <f>'[1]Master Sheet'!AR320</f>
        <v/>
      </c>
      <c r="AS320">
        <f>'[1]Master Sheet'!AS320</f>
        <v>0</v>
      </c>
      <c r="AT320">
        <f>'[1]Master Sheet'!AT320</f>
        <v>0</v>
      </c>
      <c r="AU320">
        <f>'[1]Master Sheet'!AU320</f>
        <v>0</v>
      </c>
      <c r="AV320">
        <f>'[1]Master Sheet'!AV320</f>
        <v>0</v>
      </c>
      <c r="AW320">
        <f>'[1]Master Sheet'!AW320</f>
        <v>0</v>
      </c>
      <c r="AX320">
        <f>'[1]Master Sheet'!AX320</f>
        <v>0</v>
      </c>
      <c r="AY320">
        <f>'[1]Master Sheet'!AY320</f>
        <v>0</v>
      </c>
      <c r="AZ320">
        <f>'[1]Master Sheet'!AZ320</f>
        <v>0</v>
      </c>
      <c r="BA320">
        <f>'[1]Master Sheet'!BA320</f>
        <v>0</v>
      </c>
      <c r="BB320">
        <f>'[1]Master Sheet'!BB320</f>
        <v>0</v>
      </c>
      <c r="BC320">
        <f>'[1]Master Sheet'!BC320</f>
        <v>0</v>
      </c>
      <c r="BD320" t="str">
        <f>'[1]Master Sheet'!BD320</f>
        <v/>
      </c>
      <c r="BE320">
        <f>'[1]Master Sheet'!BE320</f>
        <v>0</v>
      </c>
      <c r="BF320">
        <f>'[1]Master Sheet'!BF320</f>
        <v>0</v>
      </c>
      <c r="BG320">
        <f>'[1]Master Sheet'!BG320</f>
        <v>0</v>
      </c>
      <c r="BH320" s="1">
        <v>44878</v>
      </c>
    </row>
    <row r="321" spans="1:60" x14ac:dyDescent="0.25">
      <c r="A321" s="1">
        <v>44879</v>
      </c>
      <c r="B321" t="s">
        <v>65</v>
      </c>
      <c r="D321">
        <f>'[1]Master Sheet'!D321</f>
        <v>6.55</v>
      </c>
      <c r="E321">
        <f>'[1]Master Sheet'!E321</f>
        <v>5.15</v>
      </c>
      <c r="F321">
        <f>'[1]Master Sheet'!F321</f>
        <v>5.1100000000000003</v>
      </c>
      <c r="G321">
        <f>'[1]Master Sheet'!G321</f>
        <v>5.29</v>
      </c>
      <c r="H321">
        <f>'[1]Master Sheet'!H321</f>
        <v>5.34</v>
      </c>
      <c r="I321">
        <f>'[1]Master Sheet'!I321</f>
        <v>6.88</v>
      </c>
      <c r="J321">
        <f>'[1]Master Sheet'!J321</f>
        <v>6.8</v>
      </c>
      <c r="K321">
        <f>'[1]Master Sheet'!K321</f>
        <v>2.02</v>
      </c>
      <c r="L321">
        <f>'[1]Master Sheet'!L321</f>
        <v>2.17</v>
      </c>
      <c r="M321">
        <f>'[1]Master Sheet'!M321</f>
        <v>2.97</v>
      </c>
      <c r="N321">
        <f>'[1]Master Sheet'!N321</f>
        <v>2.23</v>
      </c>
      <c r="O321">
        <f>'[1]Master Sheet'!O321</f>
        <v>41</v>
      </c>
      <c r="P321">
        <f>'[1]Master Sheet'!P321</f>
        <v>32</v>
      </c>
      <c r="Q321">
        <f>'[1]Master Sheet'!Q321</f>
        <v>13</v>
      </c>
      <c r="R321">
        <f>'[1]Master Sheet'!R321</f>
        <v>2</v>
      </c>
      <c r="S321">
        <f>'[1]Master Sheet'!S321</f>
        <v>0</v>
      </c>
      <c r="T321">
        <f>'[1]Master Sheet'!T321</f>
        <v>0</v>
      </c>
      <c r="U321">
        <f>'[1]Master Sheet'!U321</f>
        <v>0.74</v>
      </c>
      <c r="V321">
        <f>'[1]Master Sheet'!V321</f>
        <v>0.68799999999999994</v>
      </c>
      <c r="W321">
        <f>'[1]Master Sheet'!W321</f>
        <v>1.05</v>
      </c>
      <c r="X321">
        <f>'[1]Master Sheet'!X321</f>
        <v>0.32100000000000001</v>
      </c>
      <c r="Y321">
        <f>'[1]Master Sheet'!Y321</f>
        <v>1.1200000000000001</v>
      </c>
      <c r="Z321">
        <f>'[1]Master Sheet'!Z321</f>
        <v>0.94</v>
      </c>
      <c r="AA321">
        <f>'[1]Master Sheet'!AA321</f>
        <v>7.6</v>
      </c>
      <c r="AB321">
        <f>'[1]Master Sheet'!AB321</f>
        <v>18.7</v>
      </c>
      <c r="AC321">
        <f>'[1]Master Sheet'!AC321</f>
        <v>18.2</v>
      </c>
      <c r="AD321">
        <f>'[1]Master Sheet'!AD321</f>
        <v>18</v>
      </c>
      <c r="AE321">
        <f>'[1]Master Sheet'!AE321</f>
        <v>23.8</v>
      </c>
      <c r="AF321">
        <f>'[1]Master Sheet'!AF321</f>
        <v>11.3</v>
      </c>
      <c r="AG321">
        <f>'[1]Master Sheet'!AG321</f>
        <v>32.1</v>
      </c>
      <c r="AH321">
        <f>'[1]Master Sheet'!AH321</f>
        <v>24.6</v>
      </c>
      <c r="AI321">
        <f>'[1]Master Sheet'!AI321</f>
        <v>24.4</v>
      </c>
      <c r="AJ321">
        <f>'[1]Master Sheet'!AJ321</f>
        <v>36.200000000000003</v>
      </c>
      <c r="AK321">
        <f>'[1]Master Sheet'!AK321</f>
        <v>2.94</v>
      </c>
      <c r="AL321">
        <f>'[1]Master Sheet'!AL321</f>
        <v>3.12</v>
      </c>
      <c r="AM321">
        <f>'[1]Master Sheet'!AM321</f>
        <v>3.1</v>
      </c>
      <c r="AN321">
        <f>'[1]Master Sheet'!AN321</f>
        <v>6</v>
      </c>
      <c r="AO321">
        <f>'[1]Master Sheet'!AO321</f>
        <v>4.2000000000000003E-2</v>
      </c>
      <c r="AP321">
        <f>'[1]Master Sheet'!AP321</f>
        <v>9</v>
      </c>
      <c r="AQ321">
        <f>'[1]Master Sheet'!AQ321</f>
        <v>10.199999999999999</v>
      </c>
      <c r="AR321">
        <f>'[1]Master Sheet'!AR321</f>
        <v>1.4285766481334394</v>
      </c>
      <c r="AS321">
        <f>'[1]Master Sheet'!AS321</f>
        <v>76.7</v>
      </c>
      <c r="AT321">
        <f>'[1]Master Sheet'!AT321</f>
        <v>86</v>
      </c>
      <c r="AU321">
        <f>'[1]Master Sheet'!AU321</f>
        <v>0.11550000000000001</v>
      </c>
      <c r="AV321">
        <f>'[1]Master Sheet'!AV321</f>
        <v>6.5299999999999997E-2</v>
      </c>
      <c r="AW321">
        <f>'[1]Master Sheet'!AW321</f>
        <v>13.56</v>
      </c>
      <c r="AX321">
        <f>'[1]Master Sheet'!AX321</f>
        <v>12.59</v>
      </c>
      <c r="AY321">
        <f>'[1]Master Sheet'!AY321</f>
        <v>13.53</v>
      </c>
      <c r="AZ321">
        <f>'[1]Master Sheet'!AZ321</f>
        <v>0.94</v>
      </c>
      <c r="BA321">
        <f>'[1]Master Sheet'!BA321</f>
        <v>1.528</v>
      </c>
      <c r="BB321">
        <f>'[1]Master Sheet'!BB321</f>
        <v>2.0190000000000001</v>
      </c>
      <c r="BC321">
        <f>'[1]Master Sheet'!BC321</f>
        <v>7.7069999999999999</v>
      </c>
      <c r="BD321">
        <f>'[1]Master Sheet'!BD321</f>
        <v>3.4985766481334393</v>
      </c>
      <c r="BE321">
        <f>'[1]Master Sheet'!BE321</f>
        <v>27.51</v>
      </c>
      <c r="BF321">
        <f>'[1]Master Sheet'!BF321</f>
        <v>3.4</v>
      </c>
      <c r="BG321">
        <f>'[1]Master Sheet'!BG321</f>
        <v>9.1</v>
      </c>
      <c r="BH321" s="1">
        <v>44879</v>
      </c>
    </row>
    <row r="322" spans="1:60" x14ac:dyDescent="0.25">
      <c r="A322" s="1">
        <v>44880</v>
      </c>
      <c r="B322" t="s">
        <v>65</v>
      </c>
      <c r="D322">
        <f>'[1]Master Sheet'!D322</f>
        <v>6.52</v>
      </c>
      <c r="E322">
        <f>'[1]Master Sheet'!E322</f>
        <v>5.19</v>
      </c>
      <c r="F322">
        <f>'[1]Master Sheet'!F322</f>
        <v>5.14</v>
      </c>
      <c r="G322">
        <f>'[1]Master Sheet'!G322</f>
        <v>5.35</v>
      </c>
      <c r="H322">
        <f>'[1]Master Sheet'!H322</f>
        <v>5.38</v>
      </c>
      <c r="I322">
        <f>'[1]Master Sheet'!I322</f>
        <v>6.81</v>
      </c>
      <c r="J322">
        <f>'[1]Master Sheet'!J322</f>
        <v>6.84</v>
      </c>
      <c r="K322">
        <f>'[1]Master Sheet'!K322</f>
        <v>1.77</v>
      </c>
      <c r="L322">
        <f>'[1]Master Sheet'!L322</f>
        <v>2.12</v>
      </c>
      <c r="M322">
        <f>'[1]Master Sheet'!M322</f>
        <v>2.16</v>
      </c>
      <c r="N322">
        <f>'[1]Master Sheet'!N322</f>
        <v>2</v>
      </c>
      <c r="O322">
        <f>'[1]Master Sheet'!O322</f>
        <v>42</v>
      </c>
      <c r="P322">
        <f>'[1]Master Sheet'!P322</f>
        <v>33</v>
      </c>
      <c r="Q322">
        <f>'[1]Master Sheet'!Q322</f>
        <v>33</v>
      </c>
      <c r="R322">
        <f>'[1]Master Sheet'!R322</f>
        <v>8</v>
      </c>
      <c r="S322">
        <f>'[1]Master Sheet'!S322</f>
        <v>11</v>
      </c>
      <c r="T322">
        <f>'[1]Master Sheet'!T322</f>
        <v>0</v>
      </c>
      <c r="U322">
        <f>'[1]Master Sheet'!U322</f>
        <v>0.85099999999999998</v>
      </c>
      <c r="V322">
        <f>'[1]Master Sheet'!V322</f>
        <v>0.65200000000000002</v>
      </c>
      <c r="W322">
        <f>'[1]Master Sheet'!W322</f>
        <v>1.55</v>
      </c>
      <c r="X322">
        <f>'[1]Master Sheet'!X322</f>
        <v>0.53100000000000003</v>
      </c>
      <c r="Y322">
        <f>'[1]Master Sheet'!Y322</f>
        <v>1.46</v>
      </c>
      <c r="Z322">
        <f>'[1]Master Sheet'!Z322</f>
        <v>1.137</v>
      </c>
      <c r="AA322">
        <f>'[1]Master Sheet'!AA322</f>
        <v>7.6</v>
      </c>
      <c r="AB322">
        <f>'[1]Master Sheet'!AB322</f>
        <v>18.3</v>
      </c>
      <c r="AC322">
        <f>'[1]Master Sheet'!AC322</f>
        <v>18.2</v>
      </c>
      <c r="AD322">
        <f>'[1]Master Sheet'!AD322</f>
        <v>18.2</v>
      </c>
      <c r="AE322">
        <f>'[1]Master Sheet'!AE322</f>
        <v>23.7</v>
      </c>
      <c r="AF322">
        <f>'[1]Master Sheet'!AF322</f>
        <v>11.1</v>
      </c>
      <c r="AG322">
        <f>'[1]Master Sheet'!AG322</f>
        <v>31.9</v>
      </c>
      <c r="AH322">
        <f>'[1]Master Sheet'!AH322</f>
        <v>24.5</v>
      </c>
      <c r="AI322">
        <f>'[1]Master Sheet'!AI322</f>
        <v>24.5</v>
      </c>
      <c r="AJ322">
        <f>'[1]Master Sheet'!AJ322</f>
        <v>36</v>
      </c>
      <c r="AK322">
        <f>'[1]Master Sheet'!AK322</f>
        <v>3.05</v>
      </c>
      <c r="AL322">
        <f>'[1]Master Sheet'!AL322</f>
        <v>3.0999999999999996</v>
      </c>
      <c r="AM322">
        <f>'[1]Master Sheet'!AM322</f>
        <v>3</v>
      </c>
      <c r="AN322">
        <f>'[1]Master Sheet'!AN322</f>
        <v>6.1</v>
      </c>
      <c r="AO322">
        <f>'[1]Master Sheet'!AO322</f>
        <v>0.189</v>
      </c>
      <c r="AP322">
        <f>'[1]Master Sheet'!AP322</f>
        <v>8.4</v>
      </c>
      <c r="AQ322">
        <f>'[1]Master Sheet'!AQ322</f>
        <v>10.199999999999999</v>
      </c>
      <c r="AR322">
        <f>'[1]Master Sheet'!AR322</f>
        <v>1.0498328402366863</v>
      </c>
      <c r="AS322">
        <f>'[1]Master Sheet'!AS322</f>
        <v>60</v>
      </c>
      <c r="AT322">
        <f>'[1]Master Sheet'!AT322</f>
        <v>86.7</v>
      </c>
      <c r="AU322">
        <f>'[1]Master Sheet'!AU322</f>
        <v>0.2218</v>
      </c>
      <c r="AV322">
        <f>'[1]Master Sheet'!AV322</f>
        <v>6.1800000000000001E-2</v>
      </c>
      <c r="AW322">
        <f>'[1]Master Sheet'!AW322</f>
        <v>14.62</v>
      </c>
      <c r="AX322">
        <f>'[1]Master Sheet'!AX322</f>
        <v>13.52</v>
      </c>
      <c r="AY322">
        <f>'[1]Master Sheet'!AY322</f>
        <v>14.52</v>
      </c>
      <c r="AZ322">
        <f>'[1]Master Sheet'!AZ322</f>
        <v>1</v>
      </c>
      <c r="BA322">
        <f>'[1]Master Sheet'!BA322</f>
        <v>1.528</v>
      </c>
      <c r="BB322">
        <f>'[1]Master Sheet'!BB322</f>
        <v>2.0190000000000001</v>
      </c>
      <c r="BC322">
        <f>'[1]Master Sheet'!BC322</f>
        <v>7.7069999999999999</v>
      </c>
      <c r="BD322">
        <f>'[1]Master Sheet'!BD322</f>
        <v>3.1098328402366864</v>
      </c>
      <c r="BE322">
        <f>'[1]Master Sheet'!BE322</f>
        <v>29.62</v>
      </c>
      <c r="BF322">
        <f>'[1]Master Sheet'!BF322</f>
        <v>3.5</v>
      </c>
      <c r="BG322">
        <f>'[1]Master Sheet'!BG322</f>
        <v>9.3000000000000007</v>
      </c>
      <c r="BH322" s="1">
        <v>44880</v>
      </c>
    </row>
    <row r="323" spans="1:60" x14ac:dyDescent="0.25">
      <c r="A323" s="1">
        <v>44881</v>
      </c>
      <c r="B323" t="s">
        <v>65</v>
      </c>
      <c r="D323">
        <f>'[1]Master Sheet'!D323</f>
        <v>6.97</v>
      </c>
      <c r="E323">
        <f>'[1]Master Sheet'!E323</f>
        <v>5.31</v>
      </c>
      <c r="F323">
        <f>'[1]Master Sheet'!F323</f>
        <v>5.33</v>
      </c>
      <c r="G323">
        <f>'[1]Master Sheet'!G323</f>
        <v>5.42</v>
      </c>
      <c r="H323">
        <f>'[1]Master Sheet'!H323</f>
        <v>5.45</v>
      </c>
      <c r="I323">
        <f>'[1]Master Sheet'!I323</f>
        <v>6.8</v>
      </c>
      <c r="J323">
        <f>'[1]Master Sheet'!J323</f>
        <v>7.11</v>
      </c>
      <c r="K323">
        <f>'[1]Master Sheet'!K323</f>
        <v>1.81</v>
      </c>
      <c r="L323">
        <f>'[1]Master Sheet'!L323</f>
        <v>2.09</v>
      </c>
      <c r="M323">
        <f>'[1]Master Sheet'!M323</f>
        <v>2.16</v>
      </c>
      <c r="N323">
        <f>'[1]Master Sheet'!N323</f>
        <v>2.09</v>
      </c>
      <c r="O323">
        <f>'[1]Master Sheet'!O323</f>
        <v>39</v>
      </c>
      <c r="P323">
        <f>'[1]Master Sheet'!P323</f>
        <v>33</v>
      </c>
      <c r="Q323">
        <f>'[1]Master Sheet'!Q323</f>
        <v>15</v>
      </c>
      <c r="R323">
        <f>'[1]Master Sheet'!R323</f>
        <v>2</v>
      </c>
      <c r="S323">
        <f>'[1]Master Sheet'!S323</f>
        <v>3</v>
      </c>
      <c r="T323">
        <f>'[1]Master Sheet'!T323</f>
        <v>0</v>
      </c>
      <c r="U323">
        <f>'[1]Master Sheet'!U323</f>
        <v>0.72299999999999998</v>
      </c>
      <c r="V323">
        <f>'[1]Master Sheet'!V323</f>
        <v>0.66</v>
      </c>
      <c r="W323">
        <f>'[1]Master Sheet'!W323</f>
        <v>1.22</v>
      </c>
      <c r="X323">
        <f>'[1]Master Sheet'!X323</f>
        <v>0.19600000000000001</v>
      </c>
      <c r="Y323">
        <f>'[1]Master Sheet'!Y323</f>
        <v>0.81699999999999995</v>
      </c>
      <c r="Z323">
        <f>'[1]Master Sheet'!Z323</f>
        <v>0.78200000000000003</v>
      </c>
      <c r="AA323">
        <f>'[1]Master Sheet'!AA323</f>
        <v>7.6</v>
      </c>
      <c r="AB323">
        <f>'[1]Master Sheet'!AB323</f>
        <v>19</v>
      </c>
      <c r="AC323">
        <f>'[1]Master Sheet'!AC323</f>
        <v>17.600000000000001</v>
      </c>
      <c r="AD323">
        <f>'[1]Master Sheet'!AD323</f>
        <v>17.899999999999999</v>
      </c>
      <c r="AE323">
        <f>'[1]Master Sheet'!AE323</f>
        <v>25.1</v>
      </c>
      <c r="AF323">
        <f>'[1]Master Sheet'!AF323</f>
        <v>11.2</v>
      </c>
      <c r="AG323">
        <f>'[1]Master Sheet'!AG323</f>
        <v>33.5</v>
      </c>
      <c r="AH323">
        <f>'[1]Master Sheet'!AH323</f>
        <v>23.9</v>
      </c>
      <c r="AI323">
        <f>'[1]Master Sheet'!AI323</f>
        <v>24.2</v>
      </c>
      <c r="AJ323">
        <f>'[1]Master Sheet'!AJ323</f>
        <v>37.299999999999997</v>
      </c>
      <c r="AK323">
        <f>'[1]Master Sheet'!AK323</f>
        <v>3.02</v>
      </c>
      <c r="AL323">
        <f>'[1]Master Sheet'!AL323</f>
        <v>3.09</v>
      </c>
      <c r="AM323">
        <f>'[1]Master Sheet'!AM323</f>
        <v>2.9</v>
      </c>
      <c r="AN323">
        <f>'[1]Master Sheet'!AN323</f>
        <v>5.9</v>
      </c>
      <c r="AO323">
        <f>'[1]Master Sheet'!AO323</f>
        <v>3.2000000000000001E-2</v>
      </c>
      <c r="AP323">
        <f>'[1]Master Sheet'!AP323</f>
        <v>8.3000000000000007</v>
      </c>
      <c r="AQ323">
        <f>'[1]Master Sheet'!AQ323</f>
        <v>9.3000000000000007</v>
      </c>
      <c r="AR323">
        <f>'[1]Master Sheet'!AR323</f>
        <v>1.3343636363636366</v>
      </c>
      <c r="AS323">
        <f>'[1]Master Sheet'!AS323</f>
        <v>59.8</v>
      </c>
      <c r="AT323">
        <f>'[1]Master Sheet'!AT323</f>
        <v>86.5</v>
      </c>
      <c r="AU323">
        <f>'[1]Master Sheet'!AU323</f>
        <v>0.222</v>
      </c>
      <c r="AV323">
        <f>'[1]Master Sheet'!AV323</f>
        <v>6.3E-2</v>
      </c>
      <c r="AW323">
        <f>'[1]Master Sheet'!AW323</f>
        <v>14.24</v>
      </c>
      <c r="AX323">
        <f>'[1]Master Sheet'!AX323</f>
        <v>13.31</v>
      </c>
      <c r="AY323">
        <f>'[1]Master Sheet'!AY323</f>
        <v>14.23</v>
      </c>
      <c r="AZ323">
        <f>'[1]Master Sheet'!AZ323</f>
        <v>0.92</v>
      </c>
      <c r="BA323">
        <f>'[1]Master Sheet'!BA323</f>
        <v>1.528</v>
      </c>
      <c r="BB323">
        <f>'[1]Master Sheet'!BB323</f>
        <v>2.0190000000000001</v>
      </c>
      <c r="BC323">
        <f>'[1]Master Sheet'!BC323</f>
        <v>7.7069999999999999</v>
      </c>
      <c r="BD323">
        <f>'[1]Master Sheet'!BD323</f>
        <v>3.3843636363636365</v>
      </c>
      <c r="BE323">
        <f>'[1]Master Sheet'!BE323</f>
        <v>28.86</v>
      </c>
      <c r="BF323">
        <f>'[1]Master Sheet'!BF323</f>
        <v>4.2</v>
      </c>
      <c r="BG323">
        <f>'[1]Master Sheet'!BG323</f>
        <v>9.3000000000000007</v>
      </c>
      <c r="BH323" s="1">
        <v>44881</v>
      </c>
    </row>
    <row r="324" spans="1:60" x14ac:dyDescent="0.25">
      <c r="A324" s="1">
        <v>44882</v>
      </c>
      <c r="B324" t="s">
        <v>65</v>
      </c>
      <c r="D324">
        <f>'[1]Master Sheet'!D324</f>
        <v>7.12</v>
      </c>
      <c r="E324">
        <f>'[1]Master Sheet'!E324</f>
        <v>5.25</v>
      </c>
      <c r="F324">
        <f>'[1]Master Sheet'!F324</f>
        <v>5.36</v>
      </c>
      <c r="G324">
        <f>'[1]Master Sheet'!G324</f>
        <v>5.42</v>
      </c>
      <c r="H324">
        <f>'[1]Master Sheet'!H324</f>
        <v>5.53</v>
      </c>
      <c r="I324">
        <f>'[1]Master Sheet'!I324</f>
        <v>6.63</v>
      </c>
      <c r="J324">
        <f>'[1]Master Sheet'!J324</f>
        <v>6.7</v>
      </c>
      <c r="K324">
        <f>'[1]Master Sheet'!K324</f>
        <v>1.61</v>
      </c>
      <c r="L324">
        <f>'[1]Master Sheet'!L324</f>
        <v>1.94</v>
      </c>
      <c r="M324">
        <f>'[1]Master Sheet'!M324</f>
        <v>2.09</v>
      </c>
      <c r="N324">
        <f>'[1]Master Sheet'!N324</f>
        <v>2</v>
      </c>
      <c r="O324">
        <f>'[1]Master Sheet'!O324</f>
        <v>42</v>
      </c>
      <c r="P324">
        <f>'[1]Master Sheet'!P324</f>
        <v>34</v>
      </c>
      <c r="Q324">
        <f>'[1]Master Sheet'!Q324</f>
        <v>19</v>
      </c>
      <c r="R324">
        <f>'[1]Master Sheet'!R324</f>
        <v>3</v>
      </c>
      <c r="S324">
        <f>'[1]Master Sheet'!S324</f>
        <v>4</v>
      </c>
      <c r="T324">
        <f>'[1]Master Sheet'!T324</f>
        <v>0</v>
      </c>
      <c r="U324">
        <f>'[1]Master Sheet'!U324</f>
        <v>0.82499999999999996</v>
      </c>
      <c r="V324">
        <f>'[1]Master Sheet'!V324</f>
        <v>0.69799999999999995</v>
      </c>
      <c r="W324">
        <f>'[1]Master Sheet'!W324</f>
        <v>1.42</v>
      </c>
      <c r="X324">
        <f>'[1]Master Sheet'!X324</f>
        <v>0.20599999999999999</v>
      </c>
      <c r="Y324">
        <f>'[1]Master Sheet'!Y324</f>
        <v>0.60299999999999998</v>
      </c>
      <c r="Z324">
        <f>'[1]Master Sheet'!Z324</f>
        <v>0.55100000000000005</v>
      </c>
      <c r="AA324">
        <f>'[1]Master Sheet'!AA324</f>
        <v>7.7</v>
      </c>
      <c r="AB324">
        <f>'[1]Master Sheet'!AB324</f>
        <v>18.2</v>
      </c>
      <c r="AC324">
        <f>'[1]Master Sheet'!AC324</f>
        <v>17.8</v>
      </c>
      <c r="AD324">
        <f>'[1]Master Sheet'!AD324</f>
        <v>17.7</v>
      </c>
      <c r="AE324">
        <f>'[1]Master Sheet'!AE324</f>
        <v>24.3</v>
      </c>
      <c r="AF324">
        <f>'[1]Master Sheet'!AF324</f>
        <v>11.3</v>
      </c>
      <c r="AG324">
        <f>'[1]Master Sheet'!AG324</f>
        <v>30.6</v>
      </c>
      <c r="AH324">
        <f>'[1]Master Sheet'!AH324</f>
        <v>23</v>
      </c>
      <c r="AI324">
        <f>'[1]Master Sheet'!AI324</f>
        <v>23.3</v>
      </c>
      <c r="AJ324">
        <f>'[1]Master Sheet'!AJ324</f>
        <v>35.9</v>
      </c>
      <c r="AK324">
        <f>'[1]Master Sheet'!AK324</f>
        <v>3.06</v>
      </c>
      <c r="AL324">
        <f>'[1]Master Sheet'!AL324</f>
        <v>3.12</v>
      </c>
      <c r="AM324">
        <f>'[1]Master Sheet'!AM324</f>
        <v>2.9</v>
      </c>
      <c r="AN324">
        <f>'[1]Master Sheet'!AN324</f>
        <v>5.8</v>
      </c>
      <c r="AO324">
        <f>'[1]Master Sheet'!AO324</f>
        <v>2.5999999999999999E-2</v>
      </c>
      <c r="AP324">
        <f>'[1]Master Sheet'!AP324</f>
        <v>8.1999999999999993</v>
      </c>
      <c r="AQ324">
        <f>'[1]Master Sheet'!AQ324</f>
        <v>9.1</v>
      </c>
      <c r="AR324">
        <f>'[1]Master Sheet'!AR324</f>
        <v>1.3444712041884819</v>
      </c>
      <c r="AS324">
        <f>'[1]Master Sheet'!AS324</f>
        <v>60.1</v>
      </c>
      <c r="AT324">
        <f>'[1]Master Sheet'!AT324</f>
        <v>85.7</v>
      </c>
      <c r="AU324">
        <f>'[1]Master Sheet'!AU324</f>
        <v>0.22189999999999999</v>
      </c>
      <c r="AV324">
        <f>'[1]Master Sheet'!AV324</f>
        <v>6.7000000000000004E-2</v>
      </c>
      <c r="AW324">
        <f>'[1]Master Sheet'!AW324</f>
        <v>14.25</v>
      </c>
      <c r="AX324">
        <f>'[1]Master Sheet'!AX324</f>
        <v>13.37</v>
      </c>
      <c r="AY324">
        <f>'[1]Master Sheet'!AY324</f>
        <v>14.28</v>
      </c>
      <c r="AZ324">
        <f>'[1]Master Sheet'!AZ324</f>
        <v>0.91</v>
      </c>
      <c r="BA324">
        <f>'[1]Master Sheet'!BA324</f>
        <v>1.528</v>
      </c>
      <c r="BB324">
        <f>'[1]Master Sheet'!BB324</f>
        <v>2.0190000000000001</v>
      </c>
      <c r="BC324">
        <f>'[1]Master Sheet'!BC324</f>
        <v>7.7069999999999999</v>
      </c>
      <c r="BD324">
        <f>'[1]Master Sheet'!BD324</f>
        <v>3.2944712041884818</v>
      </c>
      <c r="BE324">
        <f>'[1]Master Sheet'!BE324</f>
        <v>29.59</v>
      </c>
      <c r="BF324">
        <f>'[1]Master Sheet'!BF324</f>
        <v>3.8</v>
      </c>
      <c r="BG324">
        <f>'[1]Master Sheet'!BG324</f>
        <v>9.3000000000000007</v>
      </c>
      <c r="BH324" s="1">
        <v>44882</v>
      </c>
    </row>
    <row r="325" spans="1:60" x14ac:dyDescent="0.25">
      <c r="A325" s="1">
        <v>44883</v>
      </c>
      <c r="B325" t="s">
        <v>65</v>
      </c>
      <c r="D325">
        <f>'[1]Master Sheet'!D325</f>
        <v>6.83</v>
      </c>
      <c r="E325">
        <f>'[1]Master Sheet'!E325</f>
        <v>5.37</v>
      </c>
      <c r="F325">
        <f>'[1]Master Sheet'!F325</f>
        <v>5.38</v>
      </c>
      <c r="G325">
        <f>'[1]Master Sheet'!G325</f>
        <v>5.46</v>
      </c>
      <c r="H325">
        <f>'[1]Master Sheet'!H325</f>
        <v>5.49</v>
      </c>
      <c r="I325">
        <f>'[1]Master Sheet'!I325</f>
        <v>7.02</v>
      </c>
      <c r="J325">
        <f>'[1]Master Sheet'!J325</f>
        <v>7.05</v>
      </c>
      <c r="K325">
        <f>'[1]Master Sheet'!K325</f>
        <v>1.81</v>
      </c>
      <c r="L325">
        <f>'[1]Master Sheet'!L325</f>
        <v>1.91</v>
      </c>
      <c r="M325">
        <f>'[1]Master Sheet'!M325</f>
        <v>2.1</v>
      </c>
      <c r="N325">
        <f>'[1]Master Sheet'!N325</f>
        <v>1.94</v>
      </c>
      <c r="O325">
        <f>'[1]Master Sheet'!O325</f>
        <v>41</v>
      </c>
      <c r="P325">
        <f>'[1]Master Sheet'!P325</f>
        <v>30</v>
      </c>
      <c r="Q325">
        <f>'[1]Master Sheet'!Q325</f>
        <v>25</v>
      </c>
      <c r="R325">
        <f>'[1]Master Sheet'!R325</f>
        <v>3</v>
      </c>
      <c r="S325">
        <f>'[1]Master Sheet'!S325</f>
        <v>7</v>
      </c>
      <c r="T325">
        <f>'[1]Master Sheet'!T325</f>
        <v>0</v>
      </c>
      <c r="U325">
        <f>'[1]Master Sheet'!U325</f>
        <v>0.626</v>
      </c>
      <c r="V325">
        <f>'[1]Master Sheet'!V325</f>
        <v>0.45900000000000002</v>
      </c>
      <c r="W325">
        <f>'[1]Master Sheet'!W325</f>
        <v>0.89600000000000002</v>
      </c>
      <c r="X325">
        <f>'[1]Master Sheet'!X325</f>
        <v>0.311</v>
      </c>
      <c r="Y325">
        <f>'[1]Master Sheet'!Y325</f>
        <v>1.53</v>
      </c>
      <c r="Z325">
        <f>'[1]Master Sheet'!Z325</f>
        <v>0.629</v>
      </c>
      <c r="AA325">
        <f>'[1]Master Sheet'!AA325</f>
        <v>7.5</v>
      </c>
      <c r="AB325">
        <f>'[1]Master Sheet'!AB325</f>
        <v>19.7</v>
      </c>
      <c r="AC325">
        <f>'[1]Master Sheet'!AC325</f>
        <v>19.8</v>
      </c>
      <c r="AD325">
        <f>'[1]Master Sheet'!AD325</f>
        <v>19.8</v>
      </c>
      <c r="AE325">
        <f>'[1]Master Sheet'!AE325</f>
        <v>25.9</v>
      </c>
      <c r="AF325">
        <f>'[1]Master Sheet'!AF325</f>
        <v>10.8</v>
      </c>
      <c r="AG325">
        <f>'[1]Master Sheet'!AG325</f>
        <v>32.4</v>
      </c>
      <c r="AH325">
        <f>'[1]Master Sheet'!AH325</f>
        <v>25.4</v>
      </c>
      <c r="AI325">
        <f>'[1]Master Sheet'!AI325</f>
        <v>26</v>
      </c>
      <c r="AJ325">
        <f>'[1]Master Sheet'!AJ325</f>
        <v>38.6</v>
      </c>
      <c r="AK325">
        <f>'[1]Master Sheet'!AK325</f>
        <v>3.04</v>
      </c>
      <c r="AL325">
        <f>'[1]Master Sheet'!AL325</f>
        <v>3.19</v>
      </c>
      <c r="AM325">
        <f>'[1]Master Sheet'!AM325</f>
        <v>3</v>
      </c>
      <c r="AN325">
        <f>'[1]Master Sheet'!AN325</f>
        <v>5.9</v>
      </c>
      <c r="AO325">
        <f>'[1]Master Sheet'!AO325</f>
        <v>0.01</v>
      </c>
      <c r="AP325">
        <f>'[1]Master Sheet'!AP325</f>
        <v>7.6</v>
      </c>
      <c r="AQ325">
        <f>'[1]Master Sheet'!AQ325</f>
        <v>9.3000000000000007</v>
      </c>
      <c r="AR325">
        <f>'[1]Master Sheet'!AR325</f>
        <v>1.0936392914653785</v>
      </c>
      <c r="AS325">
        <f>'[1]Master Sheet'!AS325</f>
        <v>59.4</v>
      </c>
      <c r="AT325">
        <f>'[1]Master Sheet'!AT325</f>
        <v>90.3</v>
      </c>
      <c r="AU325">
        <f>'[1]Master Sheet'!AU325</f>
        <v>0.2266</v>
      </c>
      <c r="AV325">
        <f>'[1]Master Sheet'!AV325</f>
        <v>4.48E-2</v>
      </c>
      <c r="AW325">
        <f>'[1]Master Sheet'!AW325</f>
        <v>13.45</v>
      </c>
      <c r="AX325">
        <f>'[1]Master Sheet'!AX325</f>
        <v>12.42</v>
      </c>
      <c r="AY325">
        <f>'[1]Master Sheet'!AY325</f>
        <v>13.37</v>
      </c>
      <c r="AZ325">
        <f>'[1]Master Sheet'!AZ325</f>
        <v>0.95</v>
      </c>
      <c r="BA325">
        <f>'[1]Master Sheet'!BA325</f>
        <v>1.528</v>
      </c>
      <c r="BB325">
        <f>'[1]Master Sheet'!BB325</f>
        <v>2.0190000000000001</v>
      </c>
      <c r="BC325">
        <f>'[1]Master Sheet'!BC325</f>
        <v>7.7069999999999999</v>
      </c>
      <c r="BD325">
        <f>'[1]Master Sheet'!BD325</f>
        <v>3.1436392914653783</v>
      </c>
      <c r="BE325">
        <f>'[1]Master Sheet'!BE325</f>
        <v>34.18</v>
      </c>
      <c r="BF325">
        <f>'[1]Master Sheet'!BF325</f>
        <v>5.4</v>
      </c>
      <c r="BG325">
        <f>'[1]Master Sheet'!BG325</f>
        <v>9.3000000000000007</v>
      </c>
      <c r="BH325" s="1">
        <v>44883</v>
      </c>
    </row>
    <row r="326" spans="1:60" x14ac:dyDescent="0.25">
      <c r="A326" s="1">
        <v>44884</v>
      </c>
      <c r="B326" t="s">
        <v>65</v>
      </c>
      <c r="D326">
        <f>'[1]Master Sheet'!D326</f>
        <v>6.4</v>
      </c>
      <c r="E326">
        <f>'[1]Master Sheet'!E326</f>
        <v>5.29</v>
      </c>
      <c r="F326">
        <f>'[1]Master Sheet'!F326</f>
        <v>5.34</v>
      </c>
      <c r="G326">
        <f>'[1]Master Sheet'!G326</f>
        <v>5.43</v>
      </c>
      <c r="H326">
        <f>'[1]Master Sheet'!H326</f>
        <v>5.46</v>
      </c>
      <c r="I326">
        <f>'[1]Master Sheet'!I326</f>
        <v>6.94</v>
      </c>
      <c r="J326">
        <f>'[1]Master Sheet'!J326</f>
        <v>6.47</v>
      </c>
      <c r="K326">
        <f>'[1]Master Sheet'!K326</f>
        <v>1.86</v>
      </c>
      <c r="L326">
        <f>'[1]Master Sheet'!L326</f>
        <v>2.08</v>
      </c>
      <c r="M326">
        <f>'[1]Master Sheet'!M326</f>
        <v>2.0299999999999998</v>
      </c>
      <c r="N326">
        <f>'[1]Master Sheet'!N326</f>
        <v>2.15</v>
      </c>
      <c r="O326">
        <f>'[1]Master Sheet'!O326</f>
        <v>44</v>
      </c>
      <c r="P326">
        <f>'[1]Master Sheet'!P326</f>
        <v>34</v>
      </c>
      <c r="Q326">
        <f>'[1]Master Sheet'!Q326</f>
        <v>26</v>
      </c>
      <c r="R326">
        <f>'[1]Master Sheet'!R326</f>
        <v>7</v>
      </c>
      <c r="S326">
        <f>'[1]Master Sheet'!S326</f>
        <v>11</v>
      </c>
      <c r="T326">
        <f>'[1]Master Sheet'!T326</f>
        <v>0</v>
      </c>
      <c r="U326">
        <f>'[1]Master Sheet'!U326</f>
        <v>0.92</v>
      </c>
      <c r="V326">
        <f>'[1]Master Sheet'!V326</f>
        <v>0.53800000000000003</v>
      </c>
      <c r="W326">
        <f>'[1]Master Sheet'!W326</f>
        <v>1.28</v>
      </c>
      <c r="X326">
        <f>'[1]Master Sheet'!X326</f>
        <v>0.154</v>
      </c>
      <c r="Y326">
        <f>'[1]Master Sheet'!Y326</f>
        <v>1.59</v>
      </c>
      <c r="Z326">
        <f>'[1]Master Sheet'!Z326</f>
        <v>0.58199999999999996</v>
      </c>
      <c r="AA326">
        <f>'[1]Master Sheet'!AA326</f>
        <v>7.4</v>
      </c>
      <c r="AB326">
        <f>'[1]Master Sheet'!AB326</f>
        <v>20.5</v>
      </c>
      <c r="AC326">
        <f>'[1]Master Sheet'!AC326</f>
        <v>20</v>
      </c>
      <c r="AD326">
        <f>'[1]Master Sheet'!AD326</f>
        <v>19.8</v>
      </c>
      <c r="AE326">
        <f>'[1]Master Sheet'!AE326</f>
        <v>24.6</v>
      </c>
      <c r="AF326">
        <f>'[1]Master Sheet'!AF326</f>
        <v>10.7</v>
      </c>
      <c r="AG326">
        <f>'[1]Master Sheet'!AG326</f>
        <v>33.799999999999997</v>
      </c>
      <c r="AH326">
        <f>'[1]Master Sheet'!AH326</f>
        <v>25</v>
      </c>
      <c r="AI326">
        <f>'[1]Master Sheet'!AI326</f>
        <v>24.6</v>
      </c>
      <c r="AJ326">
        <f>'[1]Master Sheet'!AJ326</f>
        <v>36.5</v>
      </c>
      <c r="AK326">
        <f>'[1]Master Sheet'!AK326</f>
        <v>2.9699999999999998</v>
      </c>
      <c r="AL326">
        <f>'[1]Master Sheet'!AL326</f>
        <v>3.35</v>
      </c>
      <c r="AM326">
        <f>'[1]Master Sheet'!AM326</f>
        <v>3.1</v>
      </c>
      <c r="AN326">
        <f>'[1]Master Sheet'!AN326</f>
        <v>6</v>
      </c>
      <c r="AO326">
        <f>'[1]Master Sheet'!AO326</f>
        <v>0.02</v>
      </c>
      <c r="AP326">
        <f>'[1]Master Sheet'!AP326</f>
        <v>7.9</v>
      </c>
      <c r="AQ326">
        <f>'[1]Master Sheet'!AQ326</f>
        <v>9.1999999999999993</v>
      </c>
      <c r="AR326">
        <f>'[1]Master Sheet'!AR326</f>
        <v>1.097077287066246</v>
      </c>
      <c r="AS326">
        <f>'[1]Master Sheet'!AS326</f>
        <v>62.4</v>
      </c>
      <c r="AT326">
        <f>'[1]Master Sheet'!AT326</f>
        <v>90.4</v>
      </c>
      <c r="AU326">
        <f>'[1]Master Sheet'!AU326</f>
        <v>0.20480000000000001</v>
      </c>
      <c r="AV326">
        <f>'[1]Master Sheet'!AV326</f>
        <v>4.3499999999999997E-2</v>
      </c>
      <c r="AW326">
        <f>'[1]Master Sheet'!AW326</f>
        <v>13.71</v>
      </c>
      <c r="AX326">
        <f>'[1]Master Sheet'!AX326</f>
        <v>12.68</v>
      </c>
      <c r="AY326">
        <f>'[1]Master Sheet'!AY326</f>
        <v>13.66</v>
      </c>
      <c r="AZ326">
        <f>'[1]Master Sheet'!AZ326</f>
        <v>0.98</v>
      </c>
      <c r="BA326">
        <f>'[1]Master Sheet'!BA326</f>
        <v>1.528</v>
      </c>
      <c r="BB326">
        <f>'[1]Master Sheet'!BB326</f>
        <v>2.0190000000000001</v>
      </c>
      <c r="BC326">
        <f>'[1]Master Sheet'!BC326</f>
        <v>7.7069999999999999</v>
      </c>
      <c r="BD326">
        <f>'[1]Master Sheet'!BD326</f>
        <v>3.2370772870662461</v>
      </c>
      <c r="BE326">
        <f>'[1]Master Sheet'!BE326</f>
        <v>33.299999999999997</v>
      </c>
      <c r="BF326">
        <f>'[1]Master Sheet'!BF326</f>
        <v>5.5</v>
      </c>
      <c r="BG326">
        <f>'[1]Master Sheet'!BG326</f>
        <v>9.3000000000000007</v>
      </c>
      <c r="BH326" s="1">
        <v>44884</v>
      </c>
    </row>
    <row r="327" spans="1:60" x14ac:dyDescent="0.25">
      <c r="A327" s="1">
        <v>44885</v>
      </c>
      <c r="B327" t="s">
        <v>65</v>
      </c>
      <c r="D327">
        <f>'[1]Master Sheet'!D327</f>
        <v>0</v>
      </c>
      <c r="E327">
        <f>'[1]Master Sheet'!E327</f>
        <v>0</v>
      </c>
      <c r="F327">
        <f>'[1]Master Sheet'!F327</f>
        <v>0</v>
      </c>
      <c r="G327">
        <f>'[1]Master Sheet'!G327</f>
        <v>0</v>
      </c>
      <c r="H327">
        <f>'[1]Master Sheet'!H327</f>
        <v>0</v>
      </c>
      <c r="I327">
        <f>'[1]Master Sheet'!I327</f>
        <v>0</v>
      </c>
      <c r="J327">
        <f>'[1]Master Sheet'!J327</f>
        <v>0</v>
      </c>
      <c r="K327">
        <f>'[1]Master Sheet'!K327</f>
        <v>0</v>
      </c>
      <c r="L327">
        <f>'[1]Master Sheet'!L327</f>
        <v>0</v>
      </c>
      <c r="M327">
        <f>'[1]Master Sheet'!M327</f>
        <v>0</v>
      </c>
      <c r="N327">
        <f>'[1]Master Sheet'!N327</f>
        <v>0</v>
      </c>
      <c r="O327">
        <f>'[1]Master Sheet'!O327</f>
        <v>0</v>
      </c>
      <c r="P327">
        <f>'[1]Master Sheet'!P327</f>
        <v>0</v>
      </c>
      <c r="Q327">
        <f>'[1]Master Sheet'!Q327</f>
        <v>0</v>
      </c>
      <c r="R327">
        <f>'[1]Master Sheet'!R327</f>
        <v>0</v>
      </c>
      <c r="S327">
        <f>'[1]Master Sheet'!S327</f>
        <v>0</v>
      </c>
      <c r="T327">
        <f>'[1]Master Sheet'!T327</f>
        <v>0</v>
      </c>
      <c r="U327">
        <f>'[1]Master Sheet'!U327</f>
        <v>0</v>
      </c>
      <c r="V327">
        <f>'[1]Master Sheet'!V327</f>
        <v>0</v>
      </c>
      <c r="W327">
        <f>'[1]Master Sheet'!W327</f>
        <v>0</v>
      </c>
      <c r="X327">
        <f>'[1]Master Sheet'!X327</f>
        <v>0</v>
      </c>
      <c r="Y327">
        <f>'[1]Master Sheet'!Y327</f>
        <v>0</v>
      </c>
      <c r="Z327">
        <f>'[1]Master Sheet'!Z327</f>
        <v>0</v>
      </c>
      <c r="AA327">
        <f>'[1]Master Sheet'!AA327</f>
        <v>0</v>
      </c>
      <c r="AB327">
        <f>'[1]Master Sheet'!AB327</f>
        <v>0</v>
      </c>
      <c r="AC327">
        <f>'[1]Master Sheet'!AC327</f>
        <v>0</v>
      </c>
      <c r="AD327">
        <f>'[1]Master Sheet'!AD327</f>
        <v>0</v>
      </c>
      <c r="AE327">
        <f>'[1]Master Sheet'!AE327</f>
        <v>0</v>
      </c>
      <c r="AF327">
        <f>'[1]Master Sheet'!AF327</f>
        <v>0</v>
      </c>
      <c r="AG327">
        <f>'[1]Master Sheet'!AG327</f>
        <v>0</v>
      </c>
      <c r="AH327">
        <f>'[1]Master Sheet'!AH327</f>
        <v>0</v>
      </c>
      <c r="AI327">
        <f>'[1]Master Sheet'!AI327</f>
        <v>0</v>
      </c>
      <c r="AJ327">
        <f>'[1]Master Sheet'!AJ327</f>
        <v>0</v>
      </c>
      <c r="AK327" t="str">
        <f>'[1]Master Sheet'!AK327</f>
        <v/>
      </c>
      <c r="AL327" t="str">
        <f>'[1]Master Sheet'!AL327</f>
        <v/>
      </c>
      <c r="AM327">
        <f>'[1]Master Sheet'!AM327</f>
        <v>0</v>
      </c>
      <c r="AN327">
        <f>'[1]Master Sheet'!AN327</f>
        <v>0</v>
      </c>
      <c r="AO327">
        <f>'[1]Master Sheet'!AO327</f>
        <v>0</v>
      </c>
      <c r="AP327">
        <f>'[1]Master Sheet'!AP327</f>
        <v>0</v>
      </c>
      <c r="AQ327">
        <f>'[1]Master Sheet'!AQ327</f>
        <v>0</v>
      </c>
      <c r="AR327" t="str">
        <f>'[1]Master Sheet'!AR327</f>
        <v/>
      </c>
      <c r="AS327">
        <f>'[1]Master Sheet'!AS327</f>
        <v>0</v>
      </c>
      <c r="AT327">
        <f>'[1]Master Sheet'!AT327</f>
        <v>0</v>
      </c>
      <c r="AU327">
        <f>'[1]Master Sheet'!AU327</f>
        <v>0</v>
      </c>
      <c r="AV327">
        <f>'[1]Master Sheet'!AV327</f>
        <v>0</v>
      </c>
      <c r="AW327">
        <f>'[1]Master Sheet'!AW327</f>
        <v>14.32</v>
      </c>
      <c r="AX327">
        <f>'[1]Master Sheet'!AX327</f>
        <v>13.52</v>
      </c>
      <c r="AY327">
        <f>'[1]Master Sheet'!AY327</f>
        <v>14.39</v>
      </c>
      <c r="AZ327">
        <f>'[1]Master Sheet'!AZ327</f>
        <v>0.87</v>
      </c>
      <c r="BA327">
        <f>'[1]Master Sheet'!BA327</f>
        <v>1.528</v>
      </c>
      <c r="BB327">
        <f>'[1]Master Sheet'!BB327</f>
        <v>2.0190000000000001</v>
      </c>
      <c r="BC327">
        <f>'[1]Master Sheet'!BC327</f>
        <v>7.7069999999999999</v>
      </c>
      <c r="BD327" t="str">
        <f>'[1]Master Sheet'!BD327</f>
        <v/>
      </c>
      <c r="BE327">
        <f>'[1]Master Sheet'!BE327</f>
        <v>0</v>
      </c>
      <c r="BF327">
        <f>'[1]Master Sheet'!BF327</f>
        <v>0</v>
      </c>
      <c r="BG327">
        <f>'[1]Master Sheet'!BG327</f>
        <v>0</v>
      </c>
      <c r="BH327" s="1">
        <v>44885</v>
      </c>
    </row>
    <row r="328" spans="1:60" x14ac:dyDescent="0.25">
      <c r="A328" s="1">
        <v>44886</v>
      </c>
      <c r="B328" t="s">
        <v>65</v>
      </c>
      <c r="D328">
        <f>'[1]Master Sheet'!D328</f>
        <v>7.08</v>
      </c>
      <c r="E328">
        <f>'[1]Master Sheet'!E328</f>
        <v>5.58</v>
      </c>
      <c r="F328">
        <f>'[1]Master Sheet'!F328</f>
        <v>5.56</v>
      </c>
      <c r="G328">
        <f>'[1]Master Sheet'!G328</f>
        <v>5.55</v>
      </c>
      <c r="H328">
        <f>'[1]Master Sheet'!H328</f>
        <v>5.62</v>
      </c>
      <c r="I328">
        <f>'[1]Master Sheet'!I328</f>
        <v>6.74</v>
      </c>
      <c r="J328">
        <f>'[1]Master Sheet'!J328</f>
        <v>7.3</v>
      </c>
      <c r="K328">
        <f>'[1]Master Sheet'!K328</f>
        <v>1.78</v>
      </c>
      <c r="L328">
        <f>'[1]Master Sheet'!L328</f>
        <v>2.02</v>
      </c>
      <c r="M328">
        <f>'[1]Master Sheet'!M328</f>
        <v>2.14</v>
      </c>
      <c r="N328">
        <f>'[1]Master Sheet'!N328</f>
        <v>2.0699999999999998</v>
      </c>
      <c r="O328">
        <f>'[1]Master Sheet'!O328</f>
        <v>41</v>
      </c>
      <c r="P328">
        <f>'[1]Master Sheet'!P328</f>
        <v>34</v>
      </c>
      <c r="Q328">
        <f>'[1]Master Sheet'!Q328</f>
        <v>17</v>
      </c>
      <c r="R328">
        <f>'[1]Master Sheet'!R328</f>
        <v>2</v>
      </c>
      <c r="S328">
        <f>'[1]Master Sheet'!S328</f>
        <v>4</v>
      </c>
      <c r="T328">
        <f>'[1]Master Sheet'!T328</f>
        <v>0</v>
      </c>
      <c r="U328">
        <f>'[1]Master Sheet'!U328</f>
        <v>0.84599999999999997</v>
      </c>
      <c r="V328">
        <f>'[1]Master Sheet'!V328</f>
        <v>0.64300000000000002</v>
      </c>
      <c r="W328">
        <f>'[1]Master Sheet'!W328</f>
        <v>1.58</v>
      </c>
      <c r="X328">
        <f>'[1]Master Sheet'!X328</f>
        <v>0.20100000000000001</v>
      </c>
      <c r="Y328">
        <f>'[1]Master Sheet'!Y328</f>
        <v>0.79600000000000004</v>
      </c>
      <c r="Z328">
        <f>'[1]Master Sheet'!Z328</f>
        <v>0.63900000000000001</v>
      </c>
      <c r="AA328">
        <f>'[1]Master Sheet'!AA328</f>
        <v>7.8</v>
      </c>
      <c r="AB328">
        <f>'[1]Master Sheet'!AB328</f>
        <v>21.8</v>
      </c>
      <c r="AC328">
        <f>'[1]Master Sheet'!AC328</f>
        <v>20.3</v>
      </c>
      <c r="AD328">
        <f>'[1]Master Sheet'!AD328</f>
        <v>20.5</v>
      </c>
      <c r="AE328">
        <f>'[1]Master Sheet'!AE328</f>
        <v>26.6</v>
      </c>
      <c r="AF328">
        <f>'[1]Master Sheet'!AF328</f>
        <v>11.2</v>
      </c>
      <c r="AG328">
        <f>'[1]Master Sheet'!AG328</f>
        <v>34</v>
      </c>
      <c r="AH328">
        <f>'[1]Master Sheet'!AH328</f>
        <v>25.4</v>
      </c>
      <c r="AI328">
        <f>'[1]Master Sheet'!AI328</f>
        <v>26.2</v>
      </c>
      <c r="AJ328">
        <f>'[1]Master Sheet'!AJ328</f>
        <v>38.1</v>
      </c>
      <c r="AK328">
        <f>'[1]Master Sheet'!AK328</f>
        <v>3</v>
      </c>
      <c r="AL328">
        <f>'[1]Master Sheet'!AL328</f>
        <v>3.27</v>
      </c>
      <c r="AM328">
        <f>'[1]Master Sheet'!AM328</f>
        <v>2.9</v>
      </c>
      <c r="AN328">
        <f>'[1]Master Sheet'!AN328</f>
        <v>5.9</v>
      </c>
      <c r="AO328">
        <f>'[1]Master Sheet'!AO328</f>
        <v>1.4999999999999999E-2</v>
      </c>
      <c r="AP328">
        <f>'[1]Master Sheet'!AP328</f>
        <v>7.4</v>
      </c>
      <c r="AQ328">
        <f>'[1]Master Sheet'!AQ328</f>
        <v>7.9</v>
      </c>
      <c r="AR328">
        <f>'[1]Master Sheet'!AR328</f>
        <v>1.0590440944881894</v>
      </c>
      <c r="AS328">
        <f>'[1]Master Sheet'!AS328</f>
        <v>62.7</v>
      </c>
      <c r="AT328">
        <f>'[1]Master Sheet'!AT328</f>
        <v>90.4</v>
      </c>
      <c r="AU328">
        <f>'[1]Master Sheet'!AU328</f>
        <v>0.20449999999999999</v>
      </c>
      <c r="AV328">
        <f>'[1]Master Sheet'!AV328</f>
        <v>4.36E-2</v>
      </c>
      <c r="AW328">
        <f>'[1]Master Sheet'!AW328</f>
        <v>13.65</v>
      </c>
      <c r="AX328">
        <f>'[1]Master Sheet'!AX328</f>
        <v>12.7</v>
      </c>
      <c r="AY328">
        <f>'[1]Master Sheet'!AY328</f>
        <v>13.65</v>
      </c>
      <c r="AZ328">
        <f>'[1]Master Sheet'!AZ328</f>
        <v>0.95</v>
      </c>
      <c r="BA328">
        <f>'[1]Master Sheet'!BA328</f>
        <v>1.528</v>
      </c>
      <c r="BB328">
        <f>'[1]Master Sheet'!BB328</f>
        <v>2.0190000000000001</v>
      </c>
      <c r="BC328">
        <f>'[1]Master Sheet'!BC328</f>
        <v>7.7069999999999999</v>
      </c>
      <c r="BD328">
        <f>'[1]Master Sheet'!BD328</f>
        <v>3.1490440944881892</v>
      </c>
      <c r="BE328">
        <f>'[1]Master Sheet'!BE328</f>
        <v>33.96</v>
      </c>
      <c r="BF328">
        <f>'[1]Master Sheet'!BF328</f>
        <v>6.2</v>
      </c>
      <c r="BG328">
        <f>'[1]Master Sheet'!BG328</f>
        <v>9.5</v>
      </c>
      <c r="BH328" s="1">
        <v>44886</v>
      </c>
    </row>
    <row r="329" spans="1:60" x14ac:dyDescent="0.25">
      <c r="A329" s="1">
        <v>44887</v>
      </c>
      <c r="B329" t="s">
        <v>65</v>
      </c>
      <c r="D329">
        <f>'[1]Master Sheet'!D329</f>
        <v>7.18</v>
      </c>
      <c r="E329">
        <f>'[1]Master Sheet'!E329</f>
        <v>5.42</v>
      </c>
      <c r="F329">
        <f>'[1]Master Sheet'!F329</f>
        <v>5.41</v>
      </c>
      <c r="G329">
        <f>'[1]Master Sheet'!G329</f>
        <v>5.51</v>
      </c>
      <c r="H329">
        <f>'[1]Master Sheet'!H329</f>
        <v>5.56</v>
      </c>
      <c r="I329">
        <f>'[1]Master Sheet'!I329</f>
        <v>6.84</v>
      </c>
      <c r="J329">
        <f>'[1]Master Sheet'!J329</f>
        <v>7.15</v>
      </c>
      <c r="K329">
        <f>'[1]Master Sheet'!K329</f>
        <v>1.78</v>
      </c>
      <c r="L329">
        <f>'[1]Master Sheet'!L329</f>
        <v>2.0699999999999998</v>
      </c>
      <c r="M329">
        <f>'[1]Master Sheet'!M329</f>
        <v>2.11</v>
      </c>
      <c r="N329">
        <f>'[1]Master Sheet'!N329</f>
        <v>2.04</v>
      </c>
      <c r="O329">
        <f>'[1]Master Sheet'!O329</f>
        <v>41</v>
      </c>
      <c r="P329">
        <f>'[1]Master Sheet'!P329</f>
        <v>36</v>
      </c>
      <c r="Q329">
        <f>'[1]Master Sheet'!Q329</f>
        <v>12</v>
      </c>
      <c r="R329">
        <f>'[1]Master Sheet'!R329</f>
        <v>0</v>
      </c>
      <c r="S329">
        <f>'[1]Master Sheet'!S329</f>
        <v>0</v>
      </c>
      <c r="T329">
        <f>'[1]Master Sheet'!T329</f>
        <v>0</v>
      </c>
      <c r="U329">
        <f>'[1]Master Sheet'!U329</f>
        <v>0.69599999999999995</v>
      </c>
      <c r="V329">
        <f>'[1]Master Sheet'!V329</f>
        <v>0.44</v>
      </c>
      <c r="W329">
        <f>'[1]Master Sheet'!W329</f>
        <v>1.21</v>
      </c>
      <c r="X329">
        <f>'[1]Master Sheet'!X329</f>
        <v>0.16300000000000001</v>
      </c>
      <c r="Y329">
        <f>'[1]Master Sheet'!Y329</f>
        <v>0.58199999999999996</v>
      </c>
      <c r="Z329">
        <f>'[1]Master Sheet'!Z329</f>
        <v>0.71399999999999997</v>
      </c>
      <c r="AA329">
        <f>'[1]Master Sheet'!AA329</f>
        <v>7.5</v>
      </c>
      <c r="AB329">
        <f>'[1]Master Sheet'!AB329</f>
        <v>21</v>
      </c>
      <c r="AC329">
        <f>'[1]Master Sheet'!AC329</f>
        <v>20.3</v>
      </c>
      <c r="AD329">
        <f>'[1]Master Sheet'!AD329</f>
        <v>20.3</v>
      </c>
      <c r="AE329">
        <f>'[1]Master Sheet'!AE329</f>
        <v>27.7</v>
      </c>
      <c r="AF329">
        <f>'[1]Master Sheet'!AF329</f>
        <v>10.8</v>
      </c>
      <c r="AG329">
        <f>'[1]Master Sheet'!AG329</f>
        <v>33.700000000000003</v>
      </c>
      <c r="AH329">
        <f>'[1]Master Sheet'!AH329</f>
        <v>25.4</v>
      </c>
      <c r="AI329">
        <f>'[1]Master Sheet'!AI329</f>
        <v>26.2</v>
      </c>
      <c r="AJ329">
        <f>'[1]Master Sheet'!AJ329</f>
        <v>39.200000000000003</v>
      </c>
      <c r="AK329">
        <f>'[1]Master Sheet'!AK329</f>
        <v>3.0300000000000002</v>
      </c>
      <c r="AL329">
        <f>'[1]Master Sheet'!AL329</f>
        <v>3.31</v>
      </c>
      <c r="AM329">
        <f>'[1]Master Sheet'!AM329</f>
        <v>3</v>
      </c>
      <c r="AN329">
        <f>'[1]Master Sheet'!AN329</f>
        <v>5.9</v>
      </c>
      <c r="AO329">
        <f>'[1]Master Sheet'!AO329</f>
        <v>1.7000000000000001E-2</v>
      </c>
      <c r="AP329">
        <f>'[1]Master Sheet'!AP329</f>
        <v>7.8</v>
      </c>
      <c r="AQ329">
        <f>'[1]Master Sheet'!AQ329</f>
        <v>7.6</v>
      </c>
      <c r="AR329">
        <f>'[1]Master Sheet'!AR329</f>
        <v>1.6182686567164182</v>
      </c>
      <c r="AS329">
        <f>'[1]Master Sheet'!AS329</f>
        <v>61.5</v>
      </c>
      <c r="AT329">
        <f>'[1]Master Sheet'!AT329</f>
        <v>88.6</v>
      </c>
      <c r="AU329">
        <f>'[1]Master Sheet'!AU329</f>
        <v>0.21079999999999999</v>
      </c>
      <c r="AV329">
        <f>'[1]Master Sheet'!AV329</f>
        <v>5.2299999999999999E-2</v>
      </c>
      <c r="AW329">
        <f>'[1]Master Sheet'!AW329</f>
        <v>13.69</v>
      </c>
      <c r="AX329">
        <f>'[1]Master Sheet'!AX329</f>
        <v>12.73</v>
      </c>
      <c r="AY329">
        <f>'[1]Master Sheet'!AY329</f>
        <v>13.65</v>
      </c>
      <c r="AZ329">
        <f>'[1]Master Sheet'!AZ329</f>
        <v>0.92</v>
      </c>
      <c r="BA329">
        <f>'[1]Master Sheet'!BA329</f>
        <v>1.915</v>
      </c>
      <c r="BB329">
        <f>'[1]Master Sheet'!BB329</f>
        <v>2.3330000000000002</v>
      </c>
      <c r="BC329">
        <f>'[1]Master Sheet'!BC329</f>
        <v>8.3179999999999996</v>
      </c>
      <c r="BD329">
        <f>'[1]Master Sheet'!BD329</f>
        <v>2.9882686567164183</v>
      </c>
      <c r="BE329">
        <f>'[1]Master Sheet'!BE329</f>
        <v>33.78</v>
      </c>
      <c r="BF329">
        <f>'[1]Master Sheet'!BF329</f>
        <v>6.2</v>
      </c>
      <c r="BG329">
        <f>'[1]Master Sheet'!BG329</f>
        <v>9.8000000000000007</v>
      </c>
      <c r="BH329" s="1">
        <v>44887</v>
      </c>
    </row>
    <row r="330" spans="1:60" x14ac:dyDescent="0.25">
      <c r="A330" s="1">
        <v>44888</v>
      </c>
      <c r="B330" t="s">
        <v>65</v>
      </c>
      <c r="D330">
        <f>'[1]Master Sheet'!D330</f>
        <v>6.22</v>
      </c>
      <c r="E330">
        <f>'[1]Master Sheet'!E330</f>
        <v>5.48</v>
      </c>
      <c r="F330">
        <f>'[1]Master Sheet'!F330</f>
        <v>5.42</v>
      </c>
      <c r="G330">
        <f>'[1]Master Sheet'!G330</f>
        <v>5.61</v>
      </c>
      <c r="H330">
        <f>'[1]Master Sheet'!H330</f>
        <v>5.57</v>
      </c>
      <c r="I330">
        <f>'[1]Master Sheet'!I330</f>
        <v>7.3</v>
      </c>
      <c r="J330">
        <f>'[1]Master Sheet'!J330</f>
        <v>7.01</v>
      </c>
      <c r="K330">
        <f>'[1]Master Sheet'!K330</f>
        <v>1.58</v>
      </c>
      <c r="L330">
        <f>'[1]Master Sheet'!L330</f>
        <v>1.78</v>
      </c>
      <c r="M330">
        <f>'[1]Master Sheet'!M330</f>
        <v>1.74</v>
      </c>
      <c r="N330">
        <f>'[1]Master Sheet'!N330</f>
        <v>0</v>
      </c>
      <c r="O330">
        <f>'[1]Master Sheet'!O330</f>
        <v>42</v>
      </c>
      <c r="P330">
        <f>'[1]Master Sheet'!P330</f>
        <v>33</v>
      </c>
      <c r="Q330">
        <f>'[1]Master Sheet'!Q330</f>
        <v>41</v>
      </c>
      <c r="R330">
        <f>'[1]Master Sheet'!R330</f>
        <v>0</v>
      </c>
      <c r="S330">
        <f>'[1]Master Sheet'!S330</f>
        <v>12</v>
      </c>
      <c r="T330">
        <f>'[1]Master Sheet'!T330</f>
        <v>0</v>
      </c>
      <c r="U330">
        <f>'[1]Master Sheet'!U330</f>
        <v>0.6</v>
      </c>
      <c r="V330">
        <f>'[1]Master Sheet'!V330</f>
        <v>0.44600000000000001</v>
      </c>
      <c r="W330">
        <f>'[1]Master Sheet'!W330</f>
        <v>2.5299999999999998</v>
      </c>
      <c r="X330">
        <f>'[1]Master Sheet'!X330</f>
        <v>0.307</v>
      </c>
      <c r="Y330">
        <f>'[1]Master Sheet'!Y330</f>
        <v>1.252</v>
      </c>
      <c r="Z330">
        <f>'[1]Master Sheet'!Z330</f>
        <v>0.66100000000000003</v>
      </c>
      <c r="AA330">
        <f>'[1]Master Sheet'!AA330</f>
        <v>7.6</v>
      </c>
      <c r="AB330">
        <f>'[1]Master Sheet'!AB330</f>
        <v>18.5</v>
      </c>
      <c r="AC330">
        <f>'[1]Master Sheet'!AC330</f>
        <v>19.2</v>
      </c>
      <c r="AD330">
        <f>'[1]Master Sheet'!AD330</f>
        <v>18.899999999999999</v>
      </c>
      <c r="AE330">
        <f>'[1]Master Sheet'!AE330</f>
        <v>26.5</v>
      </c>
      <c r="AF330">
        <f>'[1]Master Sheet'!AF330</f>
        <v>11.4</v>
      </c>
      <c r="AG330">
        <f>'[1]Master Sheet'!AG330</f>
        <v>29.6</v>
      </c>
      <c r="AH330">
        <f>'[1]Master Sheet'!AH330</f>
        <v>24.2</v>
      </c>
      <c r="AI330">
        <f>'[1]Master Sheet'!AI330</f>
        <v>24.2</v>
      </c>
      <c r="AJ330">
        <f>'[1]Master Sheet'!AJ330</f>
        <v>38.299999999999997</v>
      </c>
      <c r="AK330">
        <f>'[1]Master Sheet'!AK330</f>
        <v>3.01</v>
      </c>
      <c r="AL330">
        <f>'[1]Master Sheet'!AL330</f>
        <v>3.31</v>
      </c>
      <c r="AM330">
        <f>'[1]Master Sheet'!AM330</f>
        <v>3.1</v>
      </c>
      <c r="AN330">
        <f>'[1]Master Sheet'!AN330</f>
        <v>5.9</v>
      </c>
      <c r="AO330">
        <f>'[1]Master Sheet'!AO330</f>
        <v>4.3999999999999997E-2</v>
      </c>
      <c r="AP330">
        <f>'[1]Master Sheet'!AP330</f>
        <v>7.7</v>
      </c>
      <c r="AQ330">
        <f>'[1]Master Sheet'!AQ330</f>
        <v>8.1999999999999993</v>
      </c>
      <c r="AR330" t="str">
        <f>'[1]Master Sheet'!AR330</f>
        <v/>
      </c>
      <c r="AS330">
        <f>'[1]Master Sheet'!AS330</f>
        <v>60.4</v>
      </c>
      <c r="AT330">
        <f>'[1]Master Sheet'!AT330</f>
        <v>90.1</v>
      </c>
      <c r="AU330">
        <f>'[1]Master Sheet'!AU330</f>
        <v>0.21859999999999999</v>
      </c>
      <c r="AV330">
        <f>'[1]Master Sheet'!AV330</f>
        <v>4.5199999999999997E-2</v>
      </c>
      <c r="AW330">
        <f>'[1]Master Sheet'!AW330</f>
        <v>15.45</v>
      </c>
      <c r="AX330">
        <f>'[1]Master Sheet'!AX330</f>
        <v>12.74</v>
      </c>
      <c r="AY330">
        <f>'[1]Master Sheet'!AY330</f>
        <v>13.63</v>
      </c>
      <c r="AZ330">
        <f>'[1]Master Sheet'!AZ330</f>
        <v>0.95</v>
      </c>
      <c r="BA330">
        <f>'[1]Master Sheet'!BA330</f>
        <v>1.8979999999999999</v>
      </c>
      <c r="BB330">
        <f>'[1]Master Sheet'!BB330</f>
        <v>2.86</v>
      </c>
      <c r="BC330">
        <f>'[1]Master Sheet'!BC330</f>
        <v>8.3140000000000001</v>
      </c>
      <c r="BD330">
        <f>'[1]Master Sheet'!BD330</f>
        <v>2.6716153846153845</v>
      </c>
      <c r="BE330">
        <f>'[1]Master Sheet'!BE330</f>
        <v>33.619999999999997</v>
      </c>
      <c r="BF330">
        <f>'[1]Master Sheet'!BF330</f>
        <v>6</v>
      </c>
      <c r="BG330">
        <f>'[1]Master Sheet'!BG330</f>
        <v>10</v>
      </c>
      <c r="BH330" s="1">
        <v>44888</v>
      </c>
    </row>
    <row r="331" spans="1:60" x14ac:dyDescent="0.25">
      <c r="A331" s="1">
        <v>44889</v>
      </c>
      <c r="B331" t="s">
        <v>65</v>
      </c>
      <c r="D331">
        <f>'[1]Master Sheet'!D331</f>
        <v>6.41</v>
      </c>
      <c r="E331">
        <f>'[1]Master Sheet'!E331</f>
        <v>5.37</v>
      </c>
      <c r="F331">
        <f>'[1]Master Sheet'!F331</f>
        <v>5.36</v>
      </c>
      <c r="G331">
        <f>'[1]Master Sheet'!G331</f>
        <v>5.51</v>
      </c>
      <c r="H331">
        <f>'[1]Master Sheet'!H331</f>
        <v>5.52</v>
      </c>
      <c r="I331">
        <f>'[1]Master Sheet'!I331</f>
        <v>7.25</v>
      </c>
      <c r="J331">
        <f>'[1]Master Sheet'!J331</f>
        <v>7.25</v>
      </c>
      <c r="K331">
        <f>'[1]Master Sheet'!K331</f>
        <v>1.5</v>
      </c>
      <c r="L331">
        <f>'[1]Master Sheet'!L331</f>
        <v>1.75</v>
      </c>
      <c r="M331">
        <f>'[1]Master Sheet'!M331</f>
        <v>2.1</v>
      </c>
      <c r="N331">
        <f>'[1]Master Sheet'!N331</f>
        <v>0</v>
      </c>
      <c r="O331">
        <f>'[1]Master Sheet'!O331</f>
        <v>44</v>
      </c>
      <c r="P331">
        <f>'[1]Master Sheet'!P331</f>
        <v>30</v>
      </c>
      <c r="Q331">
        <f>'[1]Master Sheet'!Q331</f>
        <v>50</v>
      </c>
      <c r="R331">
        <f>'[1]Master Sheet'!R331</f>
        <v>7</v>
      </c>
      <c r="S331">
        <f>'[1]Master Sheet'!S331</f>
        <v>8</v>
      </c>
      <c r="T331">
        <f>'[1]Master Sheet'!T331</f>
        <v>0</v>
      </c>
      <c r="U331">
        <f>'[1]Master Sheet'!U331</f>
        <v>0.53300000000000003</v>
      </c>
      <c r="V331">
        <f>'[1]Master Sheet'!V331</f>
        <v>0.498</v>
      </c>
      <c r="W331">
        <f>'[1]Master Sheet'!W331</f>
        <v>1.35</v>
      </c>
      <c r="X331">
        <f>'[1]Master Sheet'!X331</f>
        <v>0.129</v>
      </c>
      <c r="Y331">
        <f>'[1]Master Sheet'!Y331</f>
        <v>1.278</v>
      </c>
      <c r="Z331">
        <f>'[1]Master Sheet'!Z331</f>
        <v>0.53400000000000003</v>
      </c>
      <c r="AA331">
        <f>'[1]Master Sheet'!AA331</f>
        <v>7.8</v>
      </c>
      <c r="AB331">
        <f>'[1]Master Sheet'!AB331</f>
        <v>20.5</v>
      </c>
      <c r="AC331">
        <f>'[1]Master Sheet'!AC331</f>
        <v>20.3</v>
      </c>
      <c r="AD331">
        <f>'[1]Master Sheet'!AD331</f>
        <v>20.2</v>
      </c>
      <c r="AE331">
        <f>'[1]Master Sheet'!AE331</f>
        <v>27.1</v>
      </c>
      <c r="AF331">
        <f>'[1]Master Sheet'!AF331</f>
        <v>11.5</v>
      </c>
      <c r="AG331">
        <f>'[1]Master Sheet'!AG331</f>
        <v>33.4</v>
      </c>
      <c r="AH331">
        <f>'[1]Master Sheet'!AH331</f>
        <v>25.6</v>
      </c>
      <c r="AI331">
        <f>'[1]Master Sheet'!AI331</f>
        <v>26.1</v>
      </c>
      <c r="AJ331">
        <f>'[1]Master Sheet'!AJ331</f>
        <v>39.200000000000003</v>
      </c>
      <c r="AK331">
        <f>'[1]Master Sheet'!AK331</f>
        <v>3.08</v>
      </c>
      <c r="AL331">
        <f>'[1]Master Sheet'!AL331</f>
        <v>3.24</v>
      </c>
      <c r="AM331">
        <f>'[1]Master Sheet'!AM331</f>
        <v>3</v>
      </c>
      <c r="AN331">
        <f>'[1]Master Sheet'!AN331</f>
        <v>6</v>
      </c>
      <c r="AO331">
        <f>'[1]Master Sheet'!AO331</f>
        <v>5.0999999999999997E-2</v>
      </c>
      <c r="AP331">
        <f>'[1]Master Sheet'!AP331</f>
        <v>8</v>
      </c>
      <c r="AQ331">
        <f>'[1]Master Sheet'!AQ331</f>
        <v>8.4</v>
      </c>
      <c r="AR331" t="str">
        <f>'[1]Master Sheet'!AR331</f>
        <v/>
      </c>
      <c r="AS331">
        <f>'[1]Master Sheet'!AS331</f>
        <v>60.5</v>
      </c>
      <c r="AT331">
        <f>'[1]Master Sheet'!AT331</f>
        <v>89.6</v>
      </c>
      <c r="AU331">
        <f>'[1]Master Sheet'!AU331</f>
        <v>0.21820000000000001</v>
      </c>
      <c r="AV331">
        <f>'[1]Master Sheet'!AV331</f>
        <v>4.7399999999999998E-2</v>
      </c>
      <c r="AW331">
        <f>'[1]Master Sheet'!AW331</f>
        <v>15.29</v>
      </c>
      <c r="AX331">
        <f>'[1]Master Sheet'!AX331</f>
        <v>12.84</v>
      </c>
      <c r="AY331">
        <f>'[1]Master Sheet'!AY331</f>
        <v>13.78</v>
      </c>
      <c r="AZ331">
        <f>'[1]Master Sheet'!AZ331</f>
        <v>0.94</v>
      </c>
      <c r="BA331">
        <f>'[1]Master Sheet'!BA331</f>
        <v>1.825</v>
      </c>
      <c r="BB331">
        <f>'[1]Master Sheet'!BB331</f>
        <v>2.371</v>
      </c>
      <c r="BC331">
        <f>'[1]Master Sheet'!BC331</f>
        <v>8.6720000000000006</v>
      </c>
      <c r="BD331">
        <f>'[1]Master Sheet'!BD331</f>
        <v>2.8845264797507788</v>
      </c>
      <c r="BE331">
        <f>'[1]Master Sheet'!BE331</f>
        <v>34.11</v>
      </c>
      <c r="BF331">
        <f>'[1]Master Sheet'!BF331</f>
        <v>6</v>
      </c>
      <c r="BG331">
        <f>'[1]Master Sheet'!BG331</f>
        <v>10</v>
      </c>
      <c r="BH331" s="1">
        <v>44889</v>
      </c>
    </row>
    <row r="332" spans="1:60" x14ac:dyDescent="0.25">
      <c r="A332" s="1">
        <v>44890</v>
      </c>
      <c r="B332" t="s">
        <v>65</v>
      </c>
      <c r="D332">
        <f>'[1]Master Sheet'!D332</f>
        <v>6.58</v>
      </c>
      <c r="E332">
        <f>'[1]Master Sheet'!E332</f>
        <v>5.41</v>
      </c>
      <c r="F332">
        <f>'[1]Master Sheet'!F332</f>
        <v>5.36</v>
      </c>
      <c r="G332">
        <f>'[1]Master Sheet'!G332</f>
        <v>5.54</v>
      </c>
      <c r="H332">
        <f>'[1]Master Sheet'!H332</f>
        <v>5.61</v>
      </c>
      <c r="I332">
        <f>'[1]Master Sheet'!I332</f>
        <v>7.18</v>
      </c>
      <c r="J332">
        <f>'[1]Master Sheet'!J332</f>
        <v>7.26</v>
      </c>
      <c r="K332">
        <f>'[1]Master Sheet'!K332</f>
        <v>1.78</v>
      </c>
      <c r="L332">
        <f>'[1]Master Sheet'!L332</f>
        <v>1.86</v>
      </c>
      <c r="M332">
        <f>'[1]Master Sheet'!M332</f>
        <v>2.09</v>
      </c>
      <c r="N332">
        <f>'[1]Master Sheet'!N332</f>
        <v>0</v>
      </c>
      <c r="O332">
        <f>'[1]Master Sheet'!O332</f>
        <v>22</v>
      </c>
      <c r="P332">
        <f>'[1]Master Sheet'!P332</f>
        <v>14</v>
      </c>
      <c r="Q332">
        <f>'[1]Master Sheet'!Q332</f>
        <v>6</v>
      </c>
      <c r="R332">
        <f>'[1]Master Sheet'!R332</f>
        <v>0</v>
      </c>
      <c r="S332">
        <f>'[1]Master Sheet'!S332</f>
        <v>0</v>
      </c>
      <c r="T332">
        <f>'[1]Master Sheet'!T332</f>
        <v>0</v>
      </c>
      <c r="U332">
        <f>'[1]Master Sheet'!U332</f>
        <v>0.93</v>
      </c>
      <c r="V332">
        <f>'[1]Master Sheet'!V332</f>
        <v>0.41799999999999998</v>
      </c>
      <c r="W332">
        <f>'[1]Master Sheet'!W332</f>
        <v>0.77</v>
      </c>
      <c r="X332">
        <f>'[1]Master Sheet'!X332</f>
        <v>0.14399999999999999</v>
      </c>
      <c r="Y332">
        <f>'[1]Master Sheet'!Y332</f>
        <v>0.60699999999999998</v>
      </c>
      <c r="Z332">
        <f>'[1]Master Sheet'!Z332</f>
        <v>0.55700000000000005</v>
      </c>
      <c r="AA332">
        <f>'[1]Master Sheet'!AA332</f>
        <v>7.8</v>
      </c>
      <c r="AB332">
        <f>'[1]Master Sheet'!AB332</f>
        <v>20.9</v>
      </c>
      <c r="AC332">
        <f>'[1]Master Sheet'!AC332</f>
        <v>20.399999999999999</v>
      </c>
      <c r="AD332">
        <f>'[1]Master Sheet'!AD332</f>
        <v>20.100000000000001</v>
      </c>
      <c r="AE332">
        <f>'[1]Master Sheet'!AE332</f>
        <v>26.1</v>
      </c>
      <c r="AF332">
        <f>'[1]Master Sheet'!AF332</f>
        <v>11</v>
      </c>
      <c r="AG332">
        <f>'[1]Master Sheet'!AG332</f>
        <v>24.3</v>
      </c>
      <c r="AH332">
        <f>'[1]Master Sheet'!AH332</f>
        <v>25.7</v>
      </c>
      <c r="AI332">
        <f>'[1]Master Sheet'!AI332</f>
        <v>26.1</v>
      </c>
      <c r="AJ332">
        <f>'[1]Master Sheet'!AJ332</f>
        <v>38.200000000000003</v>
      </c>
      <c r="AK332">
        <f>'[1]Master Sheet'!AK332</f>
        <v>3.0999999999999996</v>
      </c>
      <c r="AL332">
        <f>'[1]Master Sheet'!AL332</f>
        <v>3.17</v>
      </c>
      <c r="AM332">
        <f>'[1]Master Sheet'!AM332</f>
        <v>2.9</v>
      </c>
      <c r="AN332">
        <f>'[1]Master Sheet'!AN332</f>
        <v>6</v>
      </c>
      <c r="AO332">
        <f>'[1]Master Sheet'!AO332</f>
        <v>1.7000000000000001E-2</v>
      </c>
      <c r="AP332">
        <f>'[1]Master Sheet'!AP332</f>
        <v>7</v>
      </c>
      <c r="AQ332">
        <f>'[1]Master Sheet'!AQ332</f>
        <v>8.8000000000000007</v>
      </c>
      <c r="AR332">
        <f>'[1]Master Sheet'!AR332</f>
        <v>2.125699839486356</v>
      </c>
      <c r="AS332">
        <f>'[1]Master Sheet'!AS332</f>
        <v>62.34</v>
      </c>
      <c r="AT332">
        <f>'[1]Master Sheet'!AT332</f>
        <v>89.4</v>
      </c>
      <c r="AU332">
        <f>'[1]Master Sheet'!AU332</f>
        <v>0.2044</v>
      </c>
      <c r="AV332">
        <f>'[1]Master Sheet'!AV332</f>
        <v>4.8399999999999999E-2</v>
      </c>
      <c r="AW332">
        <f>'[1]Master Sheet'!AW332</f>
        <v>13.46</v>
      </c>
      <c r="AX332">
        <f>'[1]Master Sheet'!AX332</f>
        <v>12.46</v>
      </c>
      <c r="AY332">
        <f>'[1]Master Sheet'!AY332</f>
        <v>13.4</v>
      </c>
      <c r="AZ332">
        <f>'[1]Master Sheet'!AZ332</f>
        <v>0.94</v>
      </c>
      <c r="BA332">
        <f>'[1]Master Sheet'!BA332</f>
        <v>1.7929999999999999</v>
      </c>
      <c r="BB332">
        <f>'[1]Master Sheet'!BB332</f>
        <v>2.3620000000000001</v>
      </c>
      <c r="BC332">
        <f>'[1]Master Sheet'!BC332</f>
        <v>7.8010000000000002</v>
      </c>
      <c r="BD332">
        <f>'[1]Master Sheet'!BD332</f>
        <v>2.7556998394863559</v>
      </c>
      <c r="BE332">
        <f>'[1]Master Sheet'!BE332</f>
        <v>34.69</v>
      </c>
      <c r="BF332">
        <f>'[1]Master Sheet'!BF332</f>
        <v>6.1</v>
      </c>
      <c r="BG332">
        <f>'[1]Master Sheet'!BG332</f>
        <v>10</v>
      </c>
      <c r="BH332" s="1">
        <v>44890</v>
      </c>
    </row>
    <row r="333" spans="1:60" x14ac:dyDescent="0.25">
      <c r="A333" s="1">
        <v>44891</v>
      </c>
      <c r="B333" t="s">
        <v>65</v>
      </c>
      <c r="D333">
        <f>'[1]Master Sheet'!D333</f>
        <v>6.49</v>
      </c>
      <c r="E333">
        <f>'[1]Master Sheet'!E333</f>
        <v>5.36</v>
      </c>
      <c r="F333">
        <f>'[1]Master Sheet'!F333</f>
        <v>5.32</v>
      </c>
      <c r="G333">
        <f>'[1]Master Sheet'!G333</f>
        <v>5.49</v>
      </c>
      <c r="H333">
        <f>'[1]Master Sheet'!H333</f>
        <v>5.56</v>
      </c>
      <c r="I333">
        <f>'[1]Master Sheet'!I333</f>
        <v>7.41</v>
      </c>
      <c r="J333">
        <f>'[1]Master Sheet'!J333</f>
        <v>7.2249999999999996</v>
      </c>
      <c r="K333">
        <f>'[1]Master Sheet'!K333</f>
        <v>1.91</v>
      </c>
      <c r="L333">
        <f>'[1]Master Sheet'!L333</f>
        <v>2.14</v>
      </c>
      <c r="M333">
        <f>'[1]Master Sheet'!M333</f>
        <v>2.12</v>
      </c>
      <c r="N333">
        <f>'[1]Master Sheet'!N333</f>
        <v>2.17</v>
      </c>
      <c r="O333">
        <f>'[1]Master Sheet'!O333</f>
        <v>24</v>
      </c>
      <c r="P333">
        <f>'[1]Master Sheet'!P333</f>
        <v>16</v>
      </c>
      <c r="Q333">
        <f>'[1]Master Sheet'!Q333</f>
        <v>9</v>
      </c>
      <c r="R333">
        <f>'[1]Master Sheet'!R333</f>
        <v>0</v>
      </c>
      <c r="S333">
        <f>'[1]Master Sheet'!S333</f>
        <v>0</v>
      </c>
      <c r="T333">
        <f>'[1]Master Sheet'!T333</f>
        <v>0</v>
      </c>
      <c r="U333">
        <f>'[1]Master Sheet'!U333</f>
        <v>0.79900000000000004</v>
      </c>
      <c r="V333">
        <f>'[1]Master Sheet'!V333</f>
        <v>0.40899999999999997</v>
      </c>
      <c r="W333">
        <f>'[1]Master Sheet'!W333</f>
        <v>0.77900000000000003</v>
      </c>
      <c r="X333">
        <f>'[1]Master Sheet'!X333</f>
        <v>0.121</v>
      </c>
      <c r="Y333">
        <f>'[1]Master Sheet'!Y333</f>
        <v>0.54700000000000004</v>
      </c>
      <c r="Z333">
        <f>'[1]Master Sheet'!Z333</f>
        <v>0.61</v>
      </c>
      <c r="AA333">
        <f>'[1]Master Sheet'!AA333</f>
        <v>8.1</v>
      </c>
      <c r="AB333">
        <f>'[1]Master Sheet'!AB333</f>
        <v>21.69</v>
      </c>
      <c r="AC333">
        <f>'[1]Master Sheet'!AC333</f>
        <v>20.6</v>
      </c>
      <c r="AD333">
        <f>'[1]Master Sheet'!AD333</f>
        <v>20.3</v>
      </c>
      <c r="AE333">
        <f>'[1]Master Sheet'!AE333</f>
        <v>27</v>
      </c>
      <c r="AF333">
        <f>'[1]Master Sheet'!AF333</f>
        <v>11.3</v>
      </c>
      <c r="AG333">
        <f>'[1]Master Sheet'!AG333</f>
        <v>34</v>
      </c>
      <c r="AH333">
        <f>'[1]Master Sheet'!AH333</f>
        <v>26.3</v>
      </c>
      <c r="AI333">
        <f>'[1]Master Sheet'!AI333</f>
        <v>26.5</v>
      </c>
      <c r="AJ333">
        <f>'[1]Master Sheet'!AJ333</f>
        <v>39</v>
      </c>
      <c r="AK333">
        <f>'[1]Master Sheet'!AK333</f>
        <v>3.16</v>
      </c>
      <c r="AL333">
        <f>'[1]Master Sheet'!AL333</f>
        <v>3.3</v>
      </c>
      <c r="AM333">
        <f>'[1]Master Sheet'!AM333</f>
        <v>3</v>
      </c>
      <c r="AN333">
        <f>'[1]Master Sheet'!AN333</f>
        <v>6.1</v>
      </c>
      <c r="AO333">
        <f>'[1]Master Sheet'!AO333</f>
        <v>8.0000000000000002E-3</v>
      </c>
      <c r="AP333">
        <f>'[1]Master Sheet'!AP333</f>
        <v>6.8</v>
      </c>
      <c r="AQ333">
        <f>'[1]Master Sheet'!AQ333</f>
        <v>8.3000000000000007</v>
      </c>
      <c r="AR333">
        <f>'[1]Master Sheet'!AR333</f>
        <v>0.47675112443778156</v>
      </c>
      <c r="AS333">
        <f>'[1]Master Sheet'!AS333</f>
        <v>63.2</v>
      </c>
      <c r="AT333">
        <f>'[1]Master Sheet'!AT333</f>
        <v>90.2</v>
      </c>
      <c r="AU333">
        <f>'[1]Master Sheet'!AU333</f>
        <v>0.19900000000000001</v>
      </c>
      <c r="AV333">
        <f>'[1]Master Sheet'!AV333</f>
        <v>4.4600000000000001E-2</v>
      </c>
      <c r="AW333">
        <f>'[1]Master Sheet'!AW333</f>
        <v>13.47</v>
      </c>
      <c r="AX333">
        <f>'[1]Master Sheet'!AX333</f>
        <v>13.34</v>
      </c>
      <c r="AY333">
        <f>'[1]Master Sheet'!AY333</f>
        <v>13.34</v>
      </c>
      <c r="AZ333">
        <f>'[1]Master Sheet'!AZ333</f>
        <v>0</v>
      </c>
      <c r="BA333">
        <f>'[1]Master Sheet'!BA333</f>
        <v>0</v>
      </c>
      <c r="BB333">
        <f>'[1]Master Sheet'!BB333</f>
        <v>0</v>
      </c>
      <c r="BC333">
        <f>'[1]Master Sheet'!BC333</f>
        <v>0</v>
      </c>
      <c r="BD333">
        <f>'[1]Master Sheet'!BD333</f>
        <v>2.7767511244377814</v>
      </c>
      <c r="BE333">
        <f>'[1]Master Sheet'!BE333</f>
        <v>34.54</v>
      </c>
      <c r="BF333">
        <f>'[1]Master Sheet'!BF333</f>
        <v>6.1</v>
      </c>
      <c r="BG333">
        <f>'[1]Master Sheet'!BG333</f>
        <v>10</v>
      </c>
      <c r="BH333" s="1">
        <v>44891</v>
      </c>
    </row>
    <row r="334" spans="1:60" x14ac:dyDescent="0.25">
      <c r="A334" s="1">
        <v>44892</v>
      </c>
      <c r="B334" t="s">
        <v>65</v>
      </c>
      <c r="D334">
        <f>'[1]Master Sheet'!D334</f>
        <v>0</v>
      </c>
      <c r="E334">
        <f>'[1]Master Sheet'!E334</f>
        <v>0</v>
      </c>
      <c r="F334">
        <f>'[1]Master Sheet'!F334</f>
        <v>0</v>
      </c>
      <c r="G334">
        <f>'[1]Master Sheet'!G334</f>
        <v>0</v>
      </c>
      <c r="H334">
        <f>'[1]Master Sheet'!H334</f>
        <v>0</v>
      </c>
      <c r="I334">
        <f>'[1]Master Sheet'!I334</f>
        <v>0</v>
      </c>
      <c r="J334">
        <f>'[1]Master Sheet'!J334</f>
        <v>0</v>
      </c>
      <c r="K334">
        <f>'[1]Master Sheet'!K334</f>
        <v>0</v>
      </c>
      <c r="L334">
        <f>'[1]Master Sheet'!L334</f>
        <v>0</v>
      </c>
      <c r="M334">
        <f>'[1]Master Sheet'!M334</f>
        <v>0</v>
      </c>
      <c r="N334">
        <f>'[1]Master Sheet'!N334</f>
        <v>0</v>
      </c>
      <c r="O334">
        <f>'[1]Master Sheet'!O334</f>
        <v>0</v>
      </c>
      <c r="P334">
        <f>'[1]Master Sheet'!P334</f>
        <v>0</v>
      </c>
      <c r="Q334">
        <f>'[1]Master Sheet'!Q334</f>
        <v>0</v>
      </c>
      <c r="R334">
        <f>'[1]Master Sheet'!R334</f>
        <v>0</v>
      </c>
      <c r="S334">
        <f>'[1]Master Sheet'!S334</f>
        <v>0</v>
      </c>
      <c r="T334">
        <f>'[1]Master Sheet'!T334</f>
        <v>0</v>
      </c>
      <c r="U334">
        <f>'[1]Master Sheet'!U334</f>
        <v>0</v>
      </c>
      <c r="V334">
        <f>'[1]Master Sheet'!V334</f>
        <v>0</v>
      </c>
      <c r="W334">
        <f>'[1]Master Sheet'!W334</f>
        <v>0</v>
      </c>
      <c r="X334">
        <f>'[1]Master Sheet'!X334</f>
        <v>0</v>
      </c>
      <c r="Y334">
        <f>'[1]Master Sheet'!Y334</f>
        <v>0</v>
      </c>
      <c r="Z334">
        <f>'[1]Master Sheet'!Z334</f>
        <v>0</v>
      </c>
      <c r="AA334">
        <f>'[1]Master Sheet'!AA334</f>
        <v>0</v>
      </c>
      <c r="AB334">
        <f>'[1]Master Sheet'!AB334</f>
        <v>0</v>
      </c>
      <c r="AC334">
        <f>'[1]Master Sheet'!AC334</f>
        <v>0</v>
      </c>
      <c r="AD334">
        <f>'[1]Master Sheet'!AD334</f>
        <v>0</v>
      </c>
      <c r="AE334">
        <f>'[1]Master Sheet'!AE334</f>
        <v>0</v>
      </c>
      <c r="AF334">
        <f>'[1]Master Sheet'!AF334</f>
        <v>0</v>
      </c>
      <c r="AG334">
        <f>'[1]Master Sheet'!AG334</f>
        <v>0</v>
      </c>
      <c r="AH334">
        <f>'[1]Master Sheet'!AH334</f>
        <v>0</v>
      </c>
      <c r="AI334">
        <f>'[1]Master Sheet'!AI334</f>
        <v>0</v>
      </c>
      <c r="AJ334">
        <f>'[1]Master Sheet'!AJ334</f>
        <v>0</v>
      </c>
      <c r="AK334" t="str">
        <f>'[1]Master Sheet'!AK334</f>
        <v/>
      </c>
      <c r="AL334" t="str">
        <f>'[1]Master Sheet'!AL334</f>
        <v/>
      </c>
      <c r="AM334">
        <f>'[1]Master Sheet'!AM334</f>
        <v>0</v>
      </c>
      <c r="AN334">
        <f>'[1]Master Sheet'!AN334</f>
        <v>0</v>
      </c>
      <c r="AO334">
        <f>'[1]Master Sheet'!AO334</f>
        <v>0</v>
      </c>
      <c r="AP334">
        <f>'[1]Master Sheet'!AP334</f>
        <v>0</v>
      </c>
      <c r="AQ334">
        <f>'[1]Master Sheet'!AQ334</f>
        <v>0</v>
      </c>
      <c r="AR334" t="str">
        <f>'[1]Master Sheet'!AR334</f>
        <v/>
      </c>
      <c r="AS334">
        <f>'[1]Master Sheet'!AS334</f>
        <v>0</v>
      </c>
      <c r="AT334">
        <f>'[1]Master Sheet'!AT334</f>
        <v>0</v>
      </c>
      <c r="AU334">
        <f>'[1]Master Sheet'!AU334</f>
        <v>0</v>
      </c>
      <c r="AV334">
        <f>'[1]Master Sheet'!AV334</f>
        <v>0</v>
      </c>
      <c r="AW334">
        <f>'[1]Master Sheet'!AW334</f>
        <v>0</v>
      </c>
      <c r="AX334">
        <f>'[1]Master Sheet'!AX334</f>
        <v>0</v>
      </c>
      <c r="AY334">
        <f>'[1]Master Sheet'!AY334</f>
        <v>0</v>
      </c>
      <c r="AZ334">
        <f>'[1]Master Sheet'!AZ334</f>
        <v>0</v>
      </c>
      <c r="BA334">
        <f>'[1]Master Sheet'!BA334</f>
        <v>0</v>
      </c>
      <c r="BB334">
        <f>'[1]Master Sheet'!BB334</f>
        <v>0</v>
      </c>
      <c r="BC334">
        <f>'[1]Master Sheet'!BC334</f>
        <v>0</v>
      </c>
      <c r="BD334" t="str">
        <f>'[1]Master Sheet'!BD334</f>
        <v/>
      </c>
      <c r="BE334">
        <f>'[1]Master Sheet'!BE334</f>
        <v>0</v>
      </c>
      <c r="BF334">
        <f>'[1]Master Sheet'!BF334</f>
        <v>0</v>
      </c>
      <c r="BG334">
        <f>'[1]Master Sheet'!BG334</f>
        <v>0</v>
      </c>
      <c r="BH334" s="1">
        <v>44892</v>
      </c>
    </row>
    <row r="335" spans="1:60" x14ac:dyDescent="0.25">
      <c r="A335" s="1">
        <v>44893</v>
      </c>
      <c r="B335" t="s">
        <v>65</v>
      </c>
      <c r="D335">
        <f>'[1]Master Sheet'!D335</f>
        <v>6.49</v>
      </c>
      <c r="E335">
        <f>'[1]Master Sheet'!E335</f>
        <v>5.38</v>
      </c>
      <c r="F335">
        <f>'[1]Master Sheet'!F335</f>
        <v>5.29</v>
      </c>
      <c r="G335">
        <f>'[1]Master Sheet'!G335</f>
        <v>5.49</v>
      </c>
      <c r="H335">
        <f>'[1]Master Sheet'!H335</f>
        <v>5.53</v>
      </c>
      <c r="I335">
        <f>'[1]Master Sheet'!I335</f>
        <v>7.05</v>
      </c>
      <c r="J335">
        <f>'[1]Master Sheet'!J335</f>
        <v>7.02</v>
      </c>
      <c r="K335">
        <f>'[1]Master Sheet'!K335</f>
        <v>1.78</v>
      </c>
      <c r="L335">
        <f>'[1]Master Sheet'!L335</f>
        <v>1.91</v>
      </c>
      <c r="M335">
        <f>'[1]Master Sheet'!M335</f>
        <v>2.0299999999999998</v>
      </c>
      <c r="N335">
        <f>'[1]Master Sheet'!N335</f>
        <v>2.2000000000000002</v>
      </c>
      <c r="O335">
        <f>'[1]Master Sheet'!O335</f>
        <v>36</v>
      </c>
      <c r="P335">
        <f>'[1]Master Sheet'!P335</f>
        <v>27</v>
      </c>
      <c r="Q335">
        <f>'[1]Master Sheet'!Q335</f>
        <v>26</v>
      </c>
      <c r="R335">
        <f>'[1]Master Sheet'!R335</f>
        <v>2</v>
      </c>
      <c r="S335">
        <f>'[1]Master Sheet'!S335</f>
        <v>8</v>
      </c>
      <c r="T335">
        <f>'[1]Master Sheet'!T335</f>
        <v>0</v>
      </c>
      <c r="U335">
        <f>'[1]Master Sheet'!U335</f>
        <v>0.82599999999999996</v>
      </c>
      <c r="V335">
        <f>'[1]Master Sheet'!V335</f>
        <v>0.39500000000000002</v>
      </c>
      <c r="W335">
        <f>'[1]Master Sheet'!W335</f>
        <v>0.65800000000000003</v>
      </c>
      <c r="X335">
        <f>'[1]Master Sheet'!X335</f>
        <v>0.28000000000000003</v>
      </c>
      <c r="Y335">
        <f>'[1]Master Sheet'!Y335</f>
        <v>0.45400000000000001</v>
      </c>
      <c r="Z335">
        <f>'[1]Master Sheet'!Z335</f>
        <v>0.51400000000000001</v>
      </c>
      <c r="AA335">
        <f>'[1]Master Sheet'!AA335</f>
        <v>8.2200000000000006</v>
      </c>
      <c r="AB335">
        <f>'[1]Master Sheet'!AB335</f>
        <v>20</v>
      </c>
      <c r="AC335">
        <f>'[1]Master Sheet'!AC335</f>
        <v>20.7</v>
      </c>
      <c r="AD335">
        <f>'[1]Master Sheet'!AD335</f>
        <v>20.7</v>
      </c>
      <c r="AE335">
        <f>'[1]Master Sheet'!AE335</f>
        <v>27.2</v>
      </c>
      <c r="AF335">
        <f>'[1]Master Sheet'!AF335</f>
        <v>12</v>
      </c>
      <c r="AG335">
        <f>'[1]Master Sheet'!AG335</f>
        <v>33.799999999999997</v>
      </c>
      <c r="AH335">
        <f>'[1]Master Sheet'!AH335</f>
        <v>26.5</v>
      </c>
      <c r="AI335">
        <f>'[1]Master Sheet'!AI335</f>
        <v>27</v>
      </c>
      <c r="AJ335">
        <f>'[1]Master Sheet'!AJ335</f>
        <v>38.700000000000003</v>
      </c>
      <c r="AK335">
        <f>'[1]Master Sheet'!AK335</f>
        <v>3.1100000000000003</v>
      </c>
      <c r="AL335">
        <f>'[1]Master Sheet'!AL335</f>
        <v>3.17</v>
      </c>
      <c r="AM335">
        <f>'[1]Master Sheet'!AM335</f>
        <v>3.1</v>
      </c>
      <c r="AN335">
        <f>'[1]Master Sheet'!AN335</f>
        <v>5.8</v>
      </c>
      <c r="AO335">
        <f>'[1]Master Sheet'!AO335</f>
        <v>1.6E-2</v>
      </c>
      <c r="AP335">
        <f>'[1]Master Sheet'!AP335</f>
        <v>8.6</v>
      </c>
      <c r="AQ335">
        <f>'[1]Master Sheet'!AQ335</f>
        <v>7.8</v>
      </c>
      <c r="AR335">
        <f>'[1]Master Sheet'!AR335</f>
        <v>0.44240122044241081</v>
      </c>
      <c r="AS335">
        <f>'[1]Master Sheet'!AS335</f>
        <v>61.2</v>
      </c>
      <c r="AT335">
        <f>'[1]Master Sheet'!AT335</f>
        <v>90.1</v>
      </c>
      <c r="AU335">
        <f>'[1]Master Sheet'!AU335</f>
        <v>0.21299999999999999</v>
      </c>
      <c r="AV335">
        <f>'[1]Master Sheet'!AV335</f>
        <v>4.4999999999999998E-2</v>
      </c>
      <c r="AW335">
        <f>'[1]Master Sheet'!AW335</f>
        <v>14.11</v>
      </c>
      <c r="AX335">
        <f>'[1]Master Sheet'!AX335</f>
        <v>13.11</v>
      </c>
      <c r="AY335">
        <f>'[1]Master Sheet'!AY335</f>
        <v>14.08</v>
      </c>
      <c r="AZ335">
        <f>'[1]Master Sheet'!AZ335</f>
        <v>0.97</v>
      </c>
      <c r="BA335">
        <f>'[1]Master Sheet'!BA335</f>
        <v>2.0390000000000001</v>
      </c>
      <c r="BB335">
        <f>'[1]Master Sheet'!BB335</f>
        <v>2.4420000000000002</v>
      </c>
      <c r="BC335">
        <f>'[1]Master Sheet'!BC335</f>
        <v>8.9499999999999993</v>
      </c>
      <c r="BD335">
        <f>'[1]Master Sheet'!BD335</f>
        <v>2.6724012204424108</v>
      </c>
      <c r="BE335">
        <f>'[1]Master Sheet'!BE335</f>
        <v>34.590000000000003</v>
      </c>
      <c r="BF335">
        <f>'[1]Master Sheet'!BF335</f>
        <v>6.1</v>
      </c>
      <c r="BG335">
        <f>'[1]Master Sheet'!BG335</f>
        <v>10</v>
      </c>
      <c r="BH335" s="1">
        <v>44893</v>
      </c>
    </row>
    <row r="336" spans="1:60" x14ac:dyDescent="0.25">
      <c r="A336" s="1">
        <v>44894</v>
      </c>
      <c r="B336" t="s">
        <v>65</v>
      </c>
      <c r="D336">
        <f>'[1]Master Sheet'!D336</f>
        <v>6.44</v>
      </c>
      <c r="E336">
        <f>'[1]Master Sheet'!E336</f>
        <v>5.44</v>
      </c>
      <c r="F336">
        <f>'[1]Master Sheet'!F336</f>
        <v>5.41</v>
      </c>
      <c r="G336">
        <f>'[1]Master Sheet'!G336</f>
        <v>5.55</v>
      </c>
      <c r="H336">
        <f>'[1]Master Sheet'!H336</f>
        <v>5.57</v>
      </c>
      <c r="I336">
        <f>'[1]Master Sheet'!I336</f>
        <v>7.04</v>
      </c>
      <c r="J336">
        <f>'[1]Master Sheet'!J336</f>
        <v>7.11</v>
      </c>
      <c r="K336">
        <f>'[1]Master Sheet'!K336</f>
        <v>1.73</v>
      </c>
      <c r="L336">
        <f>'[1]Master Sheet'!L336</f>
        <v>1.89</v>
      </c>
      <c r="M336">
        <f>'[1]Master Sheet'!M336</f>
        <v>2.08</v>
      </c>
      <c r="N336">
        <f>'[1]Master Sheet'!N336</f>
        <v>2.1</v>
      </c>
      <c r="O336">
        <f>'[1]Master Sheet'!O336</f>
        <v>45</v>
      </c>
      <c r="P336">
        <f>'[1]Master Sheet'!P336</f>
        <v>33</v>
      </c>
      <c r="Q336">
        <f>'[1]Master Sheet'!Q336</f>
        <v>31</v>
      </c>
      <c r="R336">
        <f>'[1]Master Sheet'!R336</f>
        <v>4</v>
      </c>
      <c r="S336">
        <f>'[1]Master Sheet'!S336</f>
        <v>7</v>
      </c>
      <c r="T336">
        <f>'[1]Master Sheet'!T336</f>
        <v>0</v>
      </c>
      <c r="U336">
        <f>'[1]Master Sheet'!U336</f>
        <v>0.91400000000000003</v>
      </c>
      <c r="V336">
        <f>'[1]Master Sheet'!V336</f>
        <v>0.39</v>
      </c>
      <c r="W336">
        <f>'[1]Master Sheet'!W336</f>
        <v>1.21</v>
      </c>
      <c r="X336">
        <f>'[1]Master Sheet'!X336</f>
        <v>0.25</v>
      </c>
      <c r="Y336">
        <f>'[1]Master Sheet'!Y336</f>
        <v>0.70899999999999996</v>
      </c>
      <c r="Z336">
        <f>'[1]Master Sheet'!Z336</f>
        <v>0.55300000000000005</v>
      </c>
      <c r="AA336">
        <f>'[1]Master Sheet'!AA336</f>
        <v>8.1</v>
      </c>
      <c r="AB336">
        <f>'[1]Master Sheet'!AB336</f>
        <v>20.100000000000001</v>
      </c>
      <c r="AC336">
        <f>'[1]Master Sheet'!AC336</f>
        <v>20.3</v>
      </c>
      <c r="AD336">
        <f>'[1]Master Sheet'!AD336</f>
        <v>20.100000000000001</v>
      </c>
      <c r="AE336">
        <f>'[1]Master Sheet'!AE336</f>
        <v>26.5</v>
      </c>
      <c r="AF336">
        <f>'[1]Master Sheet'!AF336</f>
        <v>11.6</v>
      </c>
      <c r="AG336">
        <f>'[1]Master Sheet'!AG336</f>
        <v>34.4</v>
      </c>
      <c r="AH336">
        <f>'[1]Master Sheet'!AH336</f>
        <v>26.1</v>
      </c>
      <c r="AI336">
        <f>'[1]Master Sheet'!AI336</f>
        <v>26.3</v>
      </c>
      <c r="AJ336">
        <f>'[1]Master Sheet'!AJ336</f>
        <v>38.5</v>
      </c>
      <c r="AK336">
        <f>'[1]Master Sheet'!AK336</f>
        <v>3.0300000000000002</v>
      </c>
      <c r="AL336">
        <f>'[1]Master Sheet'!AL336</f>
        <v>3.12</v>
      </c>
      <c r="AM336">
        <f>'[1]Master Sheet'!AM336</f>
        <v>3.1</v>
      </c>
      <c r="AN336">
        <f>'[1]Master Sheet'!AN336</f>
        <v>6</v>
      </c>
      <c r="AO336">
        <f>'[1]Master Sheet'!AO336</f>
        <v>4.7E-2</v>
      </c>
      <c r="AP336">
        <f>'[1]Master Sheet'!AP336</f>
        <v>7.6</v>
      </c>
      <c r="AQ336">
        <f>'[1]Master Sheet'!AQ336</f>
        <v>8.4</v>
      </c>
      <c r="AR336">
        <f>'[1]Master Sheet'!AR336</f>
        <v>0.71538991192954349</v>
      </c>
      <c r="AS336">
        <f>'[1]Master Sheet'!AS336</f>
        <v>57.3</v>
      </c>
      <c r="AT336">
        <f>'[1]Master Sheet'!AT336</f>
        <v>89.1</v>
      </c>
      <c r="AU336">
        <f>'[1]Master Sheet'!AU336</f>
        <v>0.24149999999999999</v>
      </c>
      <c r="AV336">
        <f>'[1]Master Sheet'!AV336</f>
        <v>4.9500000000000002E-2</v>
      </c>
      <c r="AW336">
        <f>'[1]Master Sheet'!AW336</f>
        <v>13.54</v>
      </c>
      <c r="AX336">
        <f>'[1]Master Sheet'!AX336</f>
        <v>12.49</v>
      </c>
      <c r="AY336">
        <f>'[1]Master Sheet'!AY336</f>
        <v>13.42</v>
      </c>
      <c r="AZ336">
        <f>'[1]Master Sheet'!AZ336</f>
        <v>0.93</v>
      </c>
      <c r="BA336">
        <f>'[1]Master Sheet'!BA336</f>
        <v>2.0390000000000001</v>
      </c>
      <c r="BB336">
        <f>'[1]Master Sheet'!BB336</f>
        <v>2.4420000000000002</v>
      </c>
      <c r="BC336">
        <f>'[1]Master Sheet'!BC336</f>
        <v>8.9499999999999993</v>
      </c>
      <c r="BD336">
        <f>'[1]Master Sheet'!BD336</f>
        <v>2.8853899119295434</v>
      </c>
      <c r="BE336">
        <f>'[1]Master Sheet'!BE336</f>
        <v>32.96</v>
      </c>
      <c r="BF336">
        <f>'[1]Master Sheet'!BF336</f>
        <v>6.1</v>
      </c>
      <c r="BG336">
        <f>'[1]Master Sheet'!BG336</f>
        <v>10</v>
      </c>
      <c r="BH336" s="1">
        <v>44894</v>
      </c>
    </row>
    <row r="337" spans="1:60" x14ac:dyDescent="0.25">
      <c r="A337" s="1">
        <v>44895</v>
      </c>
      <c r="B337" t="s">
        <v>65</v>
      </c>
      <c r="D337">
        <f>'[1]Master Sheet'!D337</f>
        <v>6.74</v>
      </c>
      <c r="E337">
        <f>'[1]Master Sheet'!E337</f>
        <v>5.36</v>
      </c>
      <c r="F337">
        <f>'[1]Master Sheet'!F337</f>
        <v>0</v>
      </c>
      <c r="G337">
        <f>'[1]Master Sheet'!G337</f>
        <v>5.44</v>
      </c>
      <c r="H337">
        <f>'[1]Master Sheet'!H337</f>
        <v>5.47</v>
      </c>
      <c r="I337">
        <f>'[1]Master Sheet'!I337</f>
        <v>7.14</v>
      </c>
      <c r="J337">
        <f>'[1]Master Sheet'!J337</f>
        <v>0</v>
      </c>
      <c r="K337">
        <f>'[1]Master Sheet'!K337</f>
        <v>1.58</v>
      </c>
      <c r="L337">
        <f>'[1]Master Sheet'!L337</f>
        <v>1.71</v>
      </c>
      <c r="M337">
        <f>'[1]Master Sheet'!M337</f>
        <v>2.09</v>
      </c>
      <c r="N337">
        <f>'[1]Master Sheet'!N337</f>
        <v>2.14</v>
      </c>
      <c r="O337">
        <f>'[1]Master Sheet'!O337</f>
        <v>40</v>
      </c>
      <c r="P337">
        <f>'[1]Master Sheet'!P337</f>
        <v>31</v>
      </c>
      <c r="Q337">
        <f>'[1]Master Sheet'!Q337</f>
        <v>12</v>
      </c>
      <c r="R337">
        <f>'[1]Master Sheet'!R337</f>
        <v>0</v>
      </c>
      <c r="S337">
        <f>'[1]Master Sheet'!S337</f>
        <v>2</v>
      </c>
      <c r="T337">
        <f>'[1]Master Sheet'!T337</f>
        <v>0</v>
      </c>
      <c r="U337">
        <f>'[1]Master Sheet'!U337</f>
        <v>0.84</v>
      </c>
      <c r="V337">
        <f>'[1]Master Sheet'!V337</f>
        <v>0.36099999999999999</v>
      </c>
      <c r="W337">
        <f>'[1]Master Sheet'!W337</f>
        <v>1.1200000000000001</v>
      </c>
      <c r="X337">
        <f>'[1]Master Sheet'!X337</f>
        <v>0.26500000000000001</v>
      </c>
      <c r="Y337">
        <f>'[1]Master Sheet'!Y337</f>
        <v>0.88500000000000001</v>
      </c>
      <c r="Z337">
        <f>'[1]Master Sheet'!Z337</f>
        <v>0.84099999999999997</v>
      </c>
      <c r="AA337">
        <f>'[1]Master Sheet'!AA337</f>
        <v>8.5</v>
      </c>
      <c r="AB337">
        <f>'[1]Master Sheet'!AB337</f>
        <v>20.8</v>
      </c>
      <c r="AC337">
        <f>'[1]Master Sheet'!AC337</f>
        <v>21</v>
      </c>
      <c r="AD337">
        <f>'[1]Master Sheet'!AD337</f>
        <v>20.6</v>
      </c>
      <c r="AE337">
        <f>'[1]Master Sheet'!AE337</f>
        <v>28.6</v>
      </c>
      <c r="AF337">
        <f>'[1]Master Sheet'!AF337</f>
        <v>11.9</v>
      </c>
      <c r="AG337">
        <f>'[1]Master Sheet'!AG337</f>
        <v>35.6</v>
      </c>
      <c r="AH337">
        <f>'[1]Master Sheet'!AH337</f>
        <v>27</v>
      </c>
      <c r="AI337">
        <f>'[1]Master Sheet'!AI337</f>
        <v>27.1</v>
      </c>
      <c r="AJ337">
        <f>'[1]Master Sheet'!AJ337</f>
        <v>40.5</v>
      </c>
      <c r="AK337">
        <f>'[1]Master Sheet'!AK337</f>
        <v>3.01</v>
      </c>
      <c r="AL337">
        <f>'[1]Master Sheet'!AL337</f>
        <v>3.13</v>
      </c>
      <c r="AM337">
        <f>'[1]Master Sheet'!AM337</f>
        <v>3</v>
      </c>
      <c r="AN337">
        <f>'[1]Master Sheet'!AN337</f>
        <v>5.9</v>
      </c>
      <c r="AO337">
        <f>'[1]Master Sheet'!AO337</f>
        <v>0.18</v>
      </c>
      <c r="AP337">
        <f>'[1]Master Sheet'!AP337</f>
        <v>6.5</v>
      </c>
      <c r="AQ337">
        <f>'[1]Master Sheet'!AQ337</f>
        <v>5.9</v>
      </c>
      <c r="AR337">
        <f>'[1]Master Sheet'!AR337</f>
        <v>0.76598892405063257</v>
      </c>
      <c r="AS337">
        <f>'[1]Master Sheet'!AS337</f>
        <v>58.7</v>
      </c>
      <c r="AT337">
        <f>'[1]Master Sheet'!AT337</f>
        <v>89.8</v>
      </c>
      <c r="AU337">
        <f>'[1]Master Sheet'!AU337</f>
        <v>0.23119999999999999</v>
      </c>
      <c r="AV337">
        <f>'[1]Master Sheet'!AV337</f>
        <v>4.6699999999999998E-2</v>
      </c>
      <c r="AW337">
        <f>'[1]Master Sheet'!AW337</f>
        <v>13.59</v>
      </c>
      <c r="AX337">
        <f>'[1]Master Sheet'!AX337</f>
        <v>12.64</v>
      </c>
      <c r="AY337">
        <f>'[1]Master Sheet'!AY337</f>
        <v>13.61</v>
      </c>
      <c r="AZ337">
        <f>'[1]Master Sheet'!AZ337</f>
        <v>0.97</v>
      </c>
      <c r="BA337">
        <f>'[1]Master Sheet'!BA337</f>
        <v>1.448</v>
      </c>
      <c r="BB337">
        <f>'[1]Master Sheet'!BB337</f>
        <v>2.4359999999999999</v>
      </c>
      <c r="BC337">
        <f>'[1]Master Sheet'!BC337</f>
        <v>8.8309999999999995</v>
      </c>
      <c r="BD337">
        <f>'[1]Master Sheet'!BD337</f>
        <v>2.8859889240506327</v>
      </c>
      <c r="BE337">
        <f>'[1]Master Sheet'!BE337</f>
        <v>33.68</v>
      </c>
      <c r="BF337">
        <f>'[1]Master Sheet'!BF337</f>
        <v>6.1</v>
      </c>
      <c r="BG337">
        <f>'[1]Master Sheet'!BG337</f>
        <v>10</v>
      </c>
      <c r="BH337" s="1">
        <v>44895</v>
      </c>
    </row>
    <row r="338" spans="1:60" x14ac:dyDescent="0.25">
      <c r="A338" s="1">
        <v>44896</v>
      </c>
      <c r="B338" t="s">
        <v>65</v>
      </c>
      <c r="D338">
        <f>'[1]Master Sheet'!D338</f>
        <v>6.57</v>
      </c>
      <c r="E338">
        <f>'[1]Master Sheet'!E338</f>
        <v>5.29</v>
      </c>
      <c r="F338">
        <f>'[1]Master Sheet'!F338</f>
        <v>5.2</v>
      </c>
      <c r="G338">
        <f>'[1]Master Sheet'!G338</f>
        <v>5.37</v>
      </c>
      <c r="H338">
        <f>'[1]Master Sheet'!H338</f>
        <v>5.51</v>
      </c>
      <c r="I338">
        <f>'[1]Master Sheet'!I338</f>
        <v>7.04</v>
      </c>
      <c r="J338">
        <f>'[1]Master Sheet'!J338</f>
        <v>6.88</v>
      </c>
      <c r="K338">
        <f>'[1]Master Sheet'!K338</f>
        <v>1.6</v>
      </c>
      <c r="L338">
        <f>'[1]Master Sheet'!L338</f>
        <v>1.77</v>
      </c>
      <c r="M338">
        <f>'[1]Master Sheet'!M338</f>
        <v>1.97</v>
      </c>
      <c r="N338">
        <f>'[1]Master Sheet'!N338</f>
        <v>2</v>
      </c>
      <c r="O338">
        <f>'[1]Master Sheet'!O338</f>
        <v>38</v>
      </c>
      <c r="P338">
        <f>'[1]Master Sheet'!P338</f>
        <v>30</v>
      </c>
      <c r="Q338">
        <f>'[1]Master Sheet'!Q338</f>
        <v>14</v>
      </c>
      <c r="R338">
        <f>'[1]Master Sheet'!R338</f>
        <v>0</v>
      </c>
      <c r="S338">
        <f>'[1]Master Sheet'!S338</f>
        <v>1</v>
      </c>
      <c r="T338">
        <f>'[1]Master Sheet'!T338</f>
        <v>0</v>
      </c>
      <c r="U338">
        <f>'[1]Master Sheet'!U338</f>
        <v>0.79200000000000004</v>
      </c>
      <c r="V338">
        <f>'[1]Master Sheet'!V338</f>
        <v>0.32700000000000001</v>
      </c>
      <c r="W338">
        <f>'[1]Master Sheet'!W338</f>
        <v>1.0900000000000001</v>
      </c>
      <c r="X338">
        <f>'[1]Master Sheet'!X338</f>
        <v>0.17399999999999999</v>
      </c>
      <c r="Y338">
        <f>'[1]Master Sheet'!Y338</f>
        <v>0.59099999999999997</v>
      </c>
      <c r="Z338">
        <f>'[1]Master Sheet'!Z338</f>
        <v>0.67200000000000004</v>
      </c>
      <c r="AA338">
        <f>'[1]Master Sheet'!AA338</f>
        <v>8.6</v>
      </c>
      <c r="AB338">
        <f>'[1]Master Sheet'!AB338</f>
        <v>21.2</v>
      </c>
      <c r="AC338">
        <f>'[1]Master Sheet'!AC338</f>
        <v>21.4</v>
      </c>
      <c r="AD338">
        <f>'[1]Master Sheet'!AD338</f>
        <v>20.9</v>
      </c>
      <c r="AE338">
        <f>'[1]Master Sheet'!AE338</f>
        <v>29.9</v>
      </c>
      <c r="AF338">
        <f>'[1]Master Sheet'!AF338</f>
        <v>12.1</v>
      </c>
      <c r="AG338">
        <f>'[1]Master Sheet'!AG338</f>
        <v>36.700000000000003</v>
      </c>
      <c r="AH338">
        <f>'[1]Master Sheet'!AH338</f>
        <v>27.9</v>
      </c>
      <c r="AI338">
        <f>'[1]Master Sheet'!AI338</f>
        <v>27.6</v>
      </c>
      <c r="AJ338">
        <f>'[1]Master Sheet'!AJ338</f>
        <v>41.7</v>
      </c>
      <c r="AK338">
        <f>'[1]Master Sheet'!AK338</f>
        <v>2.99</v>
      </c>
      <c r="AL338">
        <f>'[1]Master Sheet'!AL338</f>
        <v>3.0999999999999996</v>
      </c>
      <c r="AM338">
        <f>'[1]Master Sheet'!AM338</f>
        <v>2.9</v>
      </c>
      <c r="AN338">
        <f>'[1]Master Sheet'!AN338</f>
        <v>5.8</v>
      </c>
      <c r="AO338">
        <f>'[1]Master Sheet'!AO338</f>
        <v>0.107</v>
      </c>
      <c r="AP338">
        <f>'[1]Master Sheet'!AP338</f>
        <v>6.4</v>
      </c>
      <c r="AQ338">
        <f>'[1]Master Sheet'!AQ338</f>
        <v>7.6</v>
      </c>
      <c r="AR338">
        <f>'[1]Master Sheet'!AR338</f>
        <v>0.73018100224382954</v>
      </c>
      <c r="AS338">
        <f>'[1]Master Sheet'!AS338</f>
        <v>59.9</v>
      </c>
      <c r="AT338">
        <f>'[1]Master Sheet'!AT338</f>
        <v>90.1</v>
      </c>
      <c r="AU338">
        <f>'[1]Master Sheet'!AU338</f>
        <v>0.21959999999999999</v>
      </c>
      <c r="AV338">
        <f>'[1]Master Sheet'!AV338</f>
        <v>4.4999999999999998E-2</v>
      </c>
      <c r="AW338">
        <f>'[1]Master Sheet'!AW338</f>
        <v>14.3</v>
      </c>
      <c r="AX338">
        <f>'[1]Master Sheet'!AX338</f>
        <v>13.37</v>
      </c>
      <c r="AY338">
        <f>'[1]Master Sheet'!AY338</f>
        <v>14.35</v>
      </c>
      <c r="AZ338">
        <f>'[1]Master Sheet'!AZ338</f>
        <v>0.98</v>
      </c>
      <c r="BA338">
        <f>'[1]Master Sheet'!BA338</f>
        <v>1.448</v>
      </c>
      <c r="BB338">
        <f>'[1]Master Sheet'!BB338</f>
        <v>2.4359999999999999</v>
      </c>
      <c r="BC338">
        <f>'[1]Master Sheet'!BC338</f>
        <v>8.8309999999999995</v>
      </c>
      <c r="BD338">
        <f>'[1]Master Sheet'!BD338</f>
        <v>2.7701810022438296</v>
      </c>
      <c r="BE338">
        <f>'[1]Master Sheet'!BE338</f>
        <v>33.65</v>
      </c>
      <c r="BF338">
        <f>'[1]Master Sheet'!BF338</f>
        <v>6.1</v>
      </c>
      <c r="BG338">
        <f>'[1]Master Sheet'!BG338</f>
        <v>10</v>
      </c>
      <c r="BH338" s="1">
        <v>44896</v>
      </c>
    </row>
    <row r="339" spans="1:60" x14ac:dyDescent="0.25">
      <c r="A339" s="1">
        <v>44897</v>
      </c>
      <c r="B339" t="s">
        <v>65</v>
      </c>
      <c r="D339">
        <f>'[1]Master Sheet'!D339</f>
        <v>7.11</v>
      </c>
      <c r="E339">
        <f>'[1]Master Sheet'!E339</f>
        <v>5.52</v>
      </c>
      <c r="F339">
        <f>'[1]Master Sheet'!F339</f>
        <v>5.36</v>
      </c>
      <c r="G339">
        <f>'[1]Master Sheet'!G339</f>
        <v>5.45</v>
      </c>
      <c r="H339">
        <f>'[1]Master Sheet'!H339</f>
        <v>5.5</v>
      </c>
      <c r="I339">
        <f>'[1]Master Sheet'!I339</f>
        <v>6.71</v>
      </c>
      <c r="J339">
        <f>'[1]Master Sheet'!J339</f>
        <v>6.96</v>
      </c>
      <c r="K339">
        <f>'[1]Master Sheet'!K339</f>
        <v>1.6</v>
      </c>
      <c r="L339">
        <f>'[1]Master Sheet'!L339</f>
        <v>1.85</v>
      </c>
      <c r="M339">
        <f>'[1]Master Sheet'!M339</f>
        <v>2.09</v>
      </c>
      <c r="N339">
        <f>'[1]Master Sheet'!N339</f>
        <v>2.06</v>
      </c>
      <c r="O339">
        <f>'[1]Master Sheet'!O339</f>
        <v>46</v>
      </c>
      <c r="P339">
        <f>'[1]Master Sheet'!P339</f>
        <v>39</v>
      </c>
      <c r="Q339">
        <f>'[1]Master Sheet'!Q339</f>
        <v>15</v>
      </c>
      <c r="R339">
        <f>'[1]Master Sheet'!R339</f>
        <v>3</v>
      </c>
      <c r="S339">
        <f>'[1]Master Sheet'!S339</f>
        <v>2</v>
      </c>
      <c r="T339">
        <f>'[1]Master Sheet'!T339</f>
        <v>0</v>
      </c>
      <c r="U339">
        <f>'[1]Master Sheet'!U339</f>
        <v>1.1000000000000001</v>
      </c>
      <c r="V339">
        <f>'[1]Master Sheet'!V339</f>
        <v>0.79600000000000004</v>
      </c>
      <c r="W339">
        <f>'[1]Master Sheet'!W339</f>
        <v>1.1499999999999999</v>
      </c>
      <c r="X339">
        <f>'[1]Master Sheet'!X339</f>
        <v>0.114</v>
      </c>
      <c r="Y339">
        <f>'[1]Master Sheet'!Y339</f>
        <v>0.63400000000000001</v>
      </c>
      <c r="Z339">
        <f>'[1]Master Sheet'!Z339</f>
        <v>0.40699999999999997</v>
      </c>
      <c r="AA339">
        <f>'[1]Master Sheet'!AA339</f>
        <v>8.1999999999999993</v>
      </c>
      <c r="AB339">
        <f>'[1]Master Sheet'!AB339</f>
        <v>21.4</v>
      </c>
      <c r="AC339">
        <f>'[1]Master Sheet'!AC339</f>
        <v>20.399999999999999</v>
      </c>
      <c r="AD339">
        <f>'[1]Master Sheet'!AD339</f>
        <v>20.6</v>
      </c>
      <c r="AE339">
        <f>'[1]Master Sheet'!AE339</f>
        <v>28.3</v>
      </c>
      <c r="AF339">
        <f>'[1]Master Sheet'!AF339</f>
        <v>11.8</v>
      </c>
      <c r="AG339">
        <f>'[1]Master Sheet'!AG339</f>
        <v>33.799999999999997</v>
      </c>
      <c r="AH339">
        <f>'[1]Master Sheet'!AH339</f>
        <v>26.8</v>
      </c>
      <c r="AI339">
        <f>'[1]Master Sheet'!AI339</f>
        <v>27.1</v>
      </c>
      <c r="AJ339">
        <f>'[1]Master Sheet'!AJ339</f>
        <v>39.200000000000003</v>
      </c>
      <c r="AK339">
        <f>'[1]Master Sheet'!AK339</f>
        <v>2.96</v>
      </c>
      <c r="AL339">
        <f>'[1]Master Sheet'!AL339</f>
        <v>3.08</v>
      </c>
      <c r="AM339">
        <f>'[1]Master Sheet'!AM339</f>
        <v>2.9</v>
      </c>
      <c r="AN339">
        <f>'[1]Master Sheet'!AN339</f>
        <v>5.8</v>
      </c>
      <c r="AO339">
        <f>'[1]Master Sheet'!AO339</f>
        <v>1.6E-2</v>
      </c>
      <c r="AP339">
        <f>'[1]Master Sheet'!AP339</f>
        <v>7.7</v>
      </c>
      <c r="AQ339">
        <f>'[1]Master Sheet'!AQ339</f>
        <v>6.8</v>
      </c>
      <c r="AR339">
        <f>'[1]Master Sheet'!AR339</f>
        <v>0.67915781126090424</v>
      </c>
      <c r="AS339">
        <f>'[1]Master Sheet'!AS339</f>
        <v>60</v>
      </c>
      <c r="AT339">
        <f>'[1]Master Sheet'!AT339</f>
        <v>89.1</v>
      </c>
      <c r="AU339">
        <f>'[1]Master Sheet'!AU339</f>
        <v>0.2213</v>
      </c>
      <c r="AV339">
        <f>'[1]Master Sheet'!AV339</f>
        <v>5.0099999999999999E-2</v>
      </c>
      <c r="AW339">
        <f>'[1]Master Sheet'!AW339</f>
        <v>13.6</v>
      </c>
      <c r="AX339">
        <f>'[1]Master Sheet'!AX339</f>
        <v>12.61</v>
      </c>
      <c r="AY339">
        <f>'[1]Master Sheet'!AY339</f>
        <v>13.57</v>
      </c>
      <c r="AZ339">
        <f>'[1]Master Sheet'!AZ339</f>
        <v>0.96</v>
      </c>
      <c r="BA339" t="str">
        <f>'[1]Master Sheet'!BA339</f>
        <v>?</v>
      </c>
      <c r="BB339" t="str">
        <f>'[1]Master Sheet'!BB339</f>
        <v>?</v>
      </c>
      <c r="BC339" t="str">
        <f>'[1]Master Sheet'!BC339</f>
        <v>?</v>
      </c>
      <c r="BD339">
        <f>'[1]Master Sheet'!BD339</f>
        <v>2.6991578112609043</v>
      </c>
      <c r="BE339">
        <f>'[1]Master Sheet'!BE339</f>
        <v>33.450000000000003</v>
      </c>
      <c r="BF339">
        <f>'[1]Master Sheet'!BF339</f>
        <v>6.3</v>
      </c>
      <c r="BG339">
        <f>'[1]Master Sheet'!BG339</f>
        <v>10</v>
      </c>
      <c r="BH339" s="1">
        <v>44897</v>
      </c>
    </row>
    <row r="340" spans="1:60" x14ac:dyDescent="0.25">
      <c r="A340" s="1">
        <v>44898</v>
      </c>
      <c r="B340" t="s">
        <v>65</v>
      </c>
      <c r="D340">
        <f>'[1]Master Sheet'!D340</f>
        <v>7.03</v>
      </c>
      <c r="E340">
        <f>'[1]Master Sheet'!E340</f>
        <v>5.48</v>
      </c>
      <c r="F340">
        <f>'[1]Master Sheet'!F340</f>
        <v>5.32</v>
      </c>
      <c r="G340">
        <f>'[1]Master Sheet'!G340</f>
        <v>5.45</v>
      </c>
      <c r="H340">
        <f>'[1]Master Sheet'!H340</f>
        <v>5.48</v>
      </c>
      <c r="I340">
        <f>'[1]Master Sheet'!I340</f>
        <v>6.86</v>
      </c>
      <c r="J340">
        <f>'[1]Master Sheet'!J340</f>
        <v>6.97</v>
      </c>
      <c r="K340">
        <f>'[1]Master Sheet'!K340</f>
        <v>1.64</v>
      </c>
      <c r="L340">
        <f>'[1]Master Sheet'!L340</f>
        <v>1.9</v>
      </c>
      <c r="M340">
        <f>'[1]Master Sheet'!M340</f>
        <v>2.14</v>
      </c>
      <c r="N340">
        <f>'[1]Master Sheet'!N340</f>
        <v>2.11</v>
      </c>
      <c r="O340">
        <f>'[1]Master Sheet'!O340</f>
        <v>40</v>
      </c>
      <c r="P340">
        <f>'[1]Master Sheet'!P340</f>
        <v>35</v>
      </c>
      <c r="Q340">
        <f>'[1]Master Sheet'!Q340</f>
        <v>13</v>
      </c>
      <c r="R340">
        <f>'[1]Master Sheet'!R340</f>
        <v>0</v>
      </c>
      <c r="S340">
        <f>'[1]Master Sheet'!S340</f>
        <v>0</v>
      </c>
      <c r="T340">
        <f>'[1]Master Sheet'!T340</f>
        <v>0</v>
      </c>
      <c r="U340">
        <f>'[1]Master Sheet'!U340</f>
        <v>0.74099999999999999</v>
      </c>
      <c r="V340">
        <f>'[1]Master Sheet'!V340</f>
        <v>0.59299999999999997</v>
      </c>
      <c r="W340">
        <f>'[1]Master Sheet'!W340</f>
        <v>1.06</v>
      </c>
      <c r="X340">
        <f>'[1]Master Sheet'!X340</f>
        <v>0.10299999999999999</v>
      </c>
      <c r="Y340">
        <f>'[1]Master Sheet'!Y340</f>
        <v>0.497</v>
      </c>
      <c r="Z340">
        <f>'[1]Master Sheet'!Z340</f>
        <v>0.40100000000000002</v>
      </c>
      <c r="AA340">
        <f>'[1]Master Sheet'!AA340</f>
        <v>8.1</v>
      </c>
      <c r="AB340">
        <f>'[1]Master Sheet'!AB340</f>
        <v>21.4</v>
      </c>
      <c r="AC340">
        <f>'[1]Master Sheet'!AC340</f>
        <v>20.2</v>
      </c>
      <c r="AD340">
        <f>'[1]Master Sheet'!AD340</f>
        <v>20.399999999999999</v>
      </c>
      <c r="AE340">
        <f>'[1]Master Sheet'!AE340</f>
        <v>28.1</v>
      </c>
      <c r="AF340">
        <f>'[1]Master Sheet'!AF340</f>
        <v>11.5</v>
      </c>
      <c r="AG340">
        <f>'[1]Master Sheet'!AG340</f>
        <v>34.9</v>
      </c>
      <c r="AH340">
        <f>'[1]Master Sheet'!AH340</f>
        <v>26.9</v>
      </c>
      <c r="AI340">
        <f>'[1]Master Sheet'!AI340</f>
        <v>27</v>
      </c>
      <c r="AJ340">
        <f>'[1]Master Sheet'!AJ340</f>
        <v>38.700000000000003</v>
      </c>
      <c r="AK340">
        <f>'[1]Master Sheet'!AK340</f>
        <v>2.9950000000000001</v>
      </c>
      <c r="AL340">
        <f>'[1]Master Sheet'!AL340</f>
        <v>3.13</v>
      </c>
      <c r="AM340">
        <f>'[1]Master Sheet'!AM340</f>
        <v>2.9</v>
      </c>
      <c r="AN340">
        <f>'[1]Master Sheet'!AN340</f>
        <v>5.9</v>
      </c>
      <c r="AO340">
        <f>'[1]Master Sheet'!AO340</f>
        <v>2.4E-2</v>
      </c>
      <c r="AP340">
        <f>'[1]Master Sheet'!AP340</f>
        <v>7.4</v>
      </c>
      <c r="AQ340">
        <f>'[1]Master Sheet'!AQ340</f>
        <v>6.8</v>
      </c>
      <c r="AR340">
        <f>'[1]Master Sheet'!AR340</f>
        <v>0.81256748466257722</v>
      </c>
      <c r="AS340">
        <f>'[1]Master Sheet'!AS340</f>
        <v>60.3</v>
      </c>
      <c r="AT340">
        <f>'[1]Master Sheet'!AT340</f>
        <v>88.9</v>
      </c>
      <c r="AU340">
        <f>'[1]Master Sheet'!AU340</f>
        <v>0.221</v>
      </c>
      <c r="AV340">
        <f>'[1]Master Sheet'!AV340</f>
        <v>5.11E-2</v>
      </c>
      <c r="AW340">
        <f>'[1]Master Sheet'!AW340</f>
        <v>13.89</v>
      </c>
      <c r="AX340">
        <f>'[1]Master Sheet'!AX340</f>
        <v>13.04</v>
      </c>
      <c r="AY340">
        <f>'[1]Master Sheet'!AY340</f>
        <v>13.99</v>
      </c>
      <c r="AZ340">
        <f>'[1]Master Sheet'!AZ340</f>
        <v>0.95</v>
      </c>
      <c r="BA340">
        <f>'[1]Master Sheet'!BA340</f>
        <v>0</v>
      </c>
      <c r="BB340">
        <f>'[1]Master Sheet'!BB340</f>
        <v>0</v>
      </c>
      <c r="BC340">
        <f>'[1]Master Sheet'!BC340</f>
        <v>0</v>
      </c>
      <c r="BD340">
        <f>'[1]Master Sheet'!BD340</f>
        <v>2.862567484662577</v>
      </c>
      <c r="BE340">
        <f>'[1]Master Sheet'!BE340</f>
        <v>33.6</v>
      </c>
      <c r="BF340">
        <f>'[1]Master Sheet'!BF340</f>
        <v>6.3</v>
      </c>
      <c r="BG340">
        <f>'[1]Master Sheet'!BG340</f>
        <v>10.199999999999999</v>
      </c>
      <c r="BH340" s="1">
        <v>44898</v>
      </c>
    </row>
    <row r="341" spans="1:60" x14ac:dyDescent="0.25">
      <c r="A341" s="1">
        <v>44899</v>
      </c>
      <c r="B341" t="s">
        <v>65</v>
      </c>
      <c r="D341">
        <f>'[1]Master Sheet'!D341</f>
        <v>0</v>
      </c>
      <c r="E341">
        <f>'[1]Master Sheet'!E341</f>
        <v>0</v>
      </c>
      <c r="F341">
        <f>'[1]Master Sheet'!F341</f>
        <v>0</v>
      </c>
      <c r="G341">
        <f>'[1]Master Sheet'!G341</f>
        <v>0</v>
      </c>
      <c r="H341">
        <f>'[1]Master Sheet'!H341</f>
        <v>0</v>
      </c>
      <c r="I341">
        <f>'[1]Master Sheet'!I341</f>
        <v>0</v>
      </c>
      <c r="J341">
        <f>'[1]Master Sheet'!J341</f>
        <v>0</v>
      </c>
      <c r="K341">
        <f>'[1]Master Sheet'!K341</f>
        <v>0</v>
      </c>
      <c r="L341">
        <f>'[1]Master Sheet'!L341</f>
        <v>0</v>
      </c>
      <c r="M341">
        <f>'[1]Master Sheet'!M341</f>
        <v>0</v>
      </c>
      <c r="N341">
        <f>'[1]Master Sheet'!N341</f>
        <v>0</v>
      </c>
      <c r="O341">
        <f>'[1]Master Sheet'!O341</f>
        <v>0</v>
      </c>
      <c r="P341">
        <f>'[1]Master Sheet'!P341</f>
        <v>0</v>
      </c>
      <c r="Q341">
        <f>'[1]Master Sheet'!Q341</f>
        <v>0</v>
      </c>
      <c r="R341">
        <f>'[1]Master Sheet'!R341</f>
        <v>0</v>
      </c>
      <c r="S341">
        <f>'[1]Master Sheet'!S341</f>
        <v>0</v>
      </c>
      <c r="T341">
        <f>'[1]Master Sheet'!T341</f>
        <v>0</v>
      </c>
      <c r="U341">
        <f>'[1]Master Sheet'!U341</f>
        <v>0</v>
      </c>
      <c r="V341">
        <f>'[1]Master Sheet'!V341</f>
        <v>0</v>
      </c>
      <c r="W341">
        <f>'[1]Master Sheet'!W341</f>
        <v>0</v>
      </c>
      <c r="X341">
        <f>'[1]Master Sheet'!X341</f>
        <v>0</v>
      </c>
      <c r="Y341">
        <f>'[1]Master Sheet'!Y341</f>
        <v>0</v>
      </c>
      <c r="Z341">
        <f>'[1]Master Sheet'!Z341</f>
        <v>0</v>
      </c>
      <c r="AA341">
        <f>'[1]Master Sheet'!AA341</f>
        <v>0</v>
      </c>
      <c r="AB341">
        <f>'[1]Master Sheet'!AB341</f>
        <v>0</v>
      </c>
      <c r="AC341">
        <f>'[1]Master Sheet'!AC341</f>
        <v>0</v>
      </c>
      <c r="AD341">
        <f>'[1]Master Sheet'!AD341</f>
        <v>0</v>
      </c>
      <c r="AE341">
        <f>'[1]Master Sheet'!AE341</f>
        <v>0</v>
      </c>
      <c r="AF341">
        <f>'[1]Master Sheet'!AF341</f>
        <v>0</v>
      </c>
      <c r="AG341">
        <f>'[1]Master Sheet'!AG341</f>
        <v>0</v>
      </c>
      <c r="AH341">
        <f>'[1]Master Sheet'!AH341</f>
        <v>0</v>
      </c>
      <c r="AI341">
        <f>'[1]Master Sheet'!AI341</f>
        <v>0</v>
      </c>
      <c r="AJ341">
        <f>'[1]Master Sheet'!AJ341</f>
        <v>0</v>
      </c>
      <c r="AK341" t="str">
        <f>'[1]Master Sheet'!AK341</f>
        <v/>
      </c>
      <c r="AL341" t="str">
        <f>'[1]Master Sheet'!AL341</f>
        <v/>
      </c>
      <c r="AM341">
        <f>'[1]Master Sheet'!AM341</f>
        <v>0</v>
      </c>
      <c r="AN341">
        <f>'[1]Master Sheet'!AN341</f>
        <v>0</v>
      </c>
      <c r="AO341">
        <f>'[1]Master Sheet'!AO341</f>
        <v>0</v>
      </c>
      <c r="AP341">
        <f>'[1]Master Sheet'!AP341</f>
        <v>0</v>
      </c>
      <c r="AQ341">
        <f>'[1]Master Sheet'!AQ341</f>
        <v>0</v>
      </c>
      <c r="AR341">
        <f>'[1]Master Sheet'!AR341</f>
        <v>0.88739670070699184</v>
      </c>
      <c r="AS341">
        <f>'[1]Master Sheet'!AS341</f>
        <v>0</v>
      </c>
      <c r="AT341">
        <f>'[1]Master Sheet'!AT341</f>
        <v>0</v>
      </c>
      <c r="AU341">
        <f>'[1]Master Sheet'!AU341</f>
        <v>0</v>
      </c>
      <c r="AV341">
        <f>'[1]Master Sheet'!AV341</f>
        <v>0</v>
      </c>
      <c r="AW341">
        <f>'[1]Master Sheet'!AW341</f>
        <v>13.69</v>
      </c>
      <c r="AX341">
        <f>'[1]Master Sheet'!AX341</f>
        <v>12.73</v>
      </c>
      <c r="AY341">
        <f>'[1]Master Sheet'!AY341</f>
        <v>13.65</v>
      </c>
      <c r="AZ341">
        <f>'[1]Master Sheet'!AZ341</f>
        <v>0.92</v>
      </c>
      <c r="BA341">
        <f>'[1]Master Sheet'!BA341</f>
        <v>0</v>
      </c>
      <c r="BB341">
        <f>'[1]Master Sheet'!BB341</f>
        <v>0</v>
      </c>
      <c r="BC341">
        <f>'[1]Master Sheet'!BC341</f>
        <v>0</v>
      </c>
      <c r="BD341">
        <f>'[1]Master Sheet'!BD341</f>
        <v>2.8473967007069918</v>
      </c>
      <c r="BE341">
        <f>'[1]Master Sheet'!BE341</f>
        <v>0</v>
      </c>
      <c r="BF341">
        <f>'[1]Master Sheet'!BF341</f>
        <v>6.2</v>
      </c>
      <c r="BG341">
        <f>'[1]Master Sheet'!BG341</f>
        <v>10.199999999999999</v>
      </c>
      <c r="BH341" s="1">
        <v>44899</v>
      </c>
    </row>
    <row r="342" spans="1:60" x14ac:dyDescent="0.25">
      <c r="A342" s="1">
        <v>44900</v>
      </c>
      <c r="B342" t="s">
        <v>65</v>
      </c>
      <c r="D342">
        <f>'[1]Master Sheet'!D342</f>
        <v>6.52</v>
      </c>
      <c r="E342">
        <f>'[1]Master Sheet'!E342</f>
        <v>5.39</v>
      </c>
      <c r="F342">
        <f>'[1]Master Sheet'!F342</f>
        <v>5.33</v>
      </c>
      <c r="G342">
        <f>'[1]Master Sheet'!G342</f>
        <v>5.44</v>
      </c>
      <c r="H342">
        <f>'[1]Master Sheet'!H342</f>
        <v>5.47</v>
      </c>
      <c r="I342">
        <f>'[1]Master Sheet'!I342</f>
        <v>7.04</v>
      </c>
      <c r="J342">
        <f>'[1]Master Sheet'!J342</f>
        <v>6.9</v>
      </c>
      <c r="K342">
        <f>'[1]Master Sheet'!K342</f>
        <v>1.47</v>
      </c>
      <c r="L342">
        <f>'[1]Master Sheet'!L342</f>
        <v>1.69</v>
      </c>
      <c r="M342">
        <f>'[1]Master Sheet'!M342</f>
        <v>1.88</v>
      </c>
      <c r="N342">
        <f>'[1]Master Sheet'!N342</f>
        <v>1.93</v>
      </c>
      <c r="O342">
        <f>'[1]Master Sheet'!O342</f>
        <v>39</v>
      </c>
      <c r="P342">
        <f>'[1]Master Sheet'!P342</f>
        <v>33</v>
      </c>
      <c r="Q342">
        <f>'[1]Master Sheet'!Q342</f>
        <v>11</v>
      </c>
      <c r="R342">
        <f>'[1]Master Sheet'!R342</f>
        <v>0</v>
      </c>
      <c r="S342">
        <f>'[1]Master Sheet'!S342</f>
        <v>2</v>
      </c>
      <c r="T342">
        <f>'[1]Master Sheet'!T342</f>
        <v>0</v>
      </c>
      <c r="U342">
        <f>'[1]Master Sheet'!U342</f>
        <v>0.68899999999999995</v>
      </c>
      <c r="V342">
        <f>'[1]Master Sheet'!V342</f>
        <v>0.309</v>
      </c>
      <c r="W342">
        <f>'[1]Master Sheet'!W342</f>
        <v>0.86399999999999999</v>
      </c>
      <c r="X342">
        <f>'[1]Master Sheet'!X342</f>
        <v>0.219</v>
      </c>
      <c r="Y342">
        <f>'[1]Master Sheet'!Y342</f>
        <v>0.96399999999999997</v>
      </c>
      <c r="Z342">
        <f>'[1]Master Sheet'!Z342</f>
        <v>1.22</v>
      </c>
      <c r="AA342">
        <f>'[1]Master Sheet'!AA342</f>
        <v>8.1</v>
      </c>
      <c r="AB342">
        <f>'[1]Master Sheet'!AB342</f>
        <v>21.7</v>
      </c>
      <c r="AC342">
        <f>'[1]Master Sheet'!AC342</f>
        <v>20.2</v>
      </c>
      <c r="AD342">
        <f>'[1]Master Sheet'!AD342</f>
        <v>19.8</v>
      </c>
      <c r="AE342">
        <f>'[1]Master Sheet'!AE342</f>
        <v>31.6</v>
      </c>
      <c r="AF342">
        <f>'[1]Master Sheet'!AF342</f>
        <v>11.8</v>
      </c>
      <c r="AG342">
        <f>'[1]Master Sheet'!AG342</f>
        <v>35.5</v>
      </c>
      <c r="AH342">
        <f>'[1]Master Sheet'!AH342</f>
        <v>27.1</v>
      </c>
      <c r="AI342">
        <f>'[1]Master Sheet'!AI342</f>
        <v>27.2</v>
      </c>
      <c r="AJ342">
        <f>'[1]Master Sheet'!AJ342</f>
        <v>46.5</v>
      </c>
      <c r="AK342">
        <f>'[1]Master Sheet'!AK342</f>
        <v>3.07</v>
      </c>
      <c r="AL342">
        <f>'[1]Master Sheet'!AL342</f>
        <v>3.13</v>
      </c>
      <c r="AM342">
        <f>'[1]Master Sheet'!AM342</f>
        <v>2.9</v>
      </c>
      <c r="AN342">
        <f>'[1]Master Sheet'!AN342</f>
        <v>6</v>
      </c>
      <c r="AO342">
        <f>'[1]Master Sheet'!AO342</f>
        <v>1.2999999999999999E-2</v>
      </c>
      <c r="AP342">
        <f>'[1]Master Sheet'!AP342</f>
        <v>8.1</v>
      </c>
      <c r="AQ342">
        <f>'[1]Master Sheet'!AQ342</f>
        <v>9</v>
      </c>
      <c r="AR342">
        <f>'[1]Master Sheet'!AR342</f>
        <v>0.94499482631189968</v>
      </c>
      <c r="AS342">
        <f>'[1]Master Sheet'!AS342</f>
        <v>60.7</v>
      </c>
      <c r="AT342">
        <f>'[1]Master Sheet'!AT342</f>
        <v>89</v>
      </c>
      <c r="AU342">
        <f>'[1]Master Sheet'!AU342</f>
        <v>0.2162</v>
      </c>
      <c r="AV342">
        <f>'[1]Master Sheet'!AV342</f>
        <v>5.04E-2</v>
      </c>
      <c r="AW342">
        <f>'[1]Master Sheet'!AW342</f>
        <v>14.45</v>
      </c>
      <c r="AX342">
        <f>'[1]Master Sheet'!AX342</f>
        <v>13.53</v>
      </c>
      <c r="AY342">
        <f>'[1]Master Sheet'!AY342</f>
        <v>14.53</v>
      </c>
      <c r="AZ342">
        <f>'[1]Master Sheet'!AZ342</f>
        <v>1</v>
      </c>
      <c r="BA342">
        <f>'[1]Master Sheet'!BA342</f>
        <v>0</v>
      </c>
      <c r="BB342">
        <f>'[1]Master Sheet'!BB342</f>
        <v>0</v>
      </c>
      <c r="BC342">
        <f>'[1]Master Sheet'!BC342</f>
        <v>0</v>
      </c>
      <c r="BD342">
        <f>'[1]Master Sheet'!BD342</f>
        <v>2.9249948263118997</v>
      </c>
      <c r="BE342">
        <f>'[1]Master Sheet'!BE342</f>
        <v>33.78</v>
      </c>
      <c r="BF342">
        <f>'[1]Master Sheet'!BF342</f>
        <v>6.2</v>
      </c>
      <c r="BG342">
        <f>'[1]Master Sheet'!BG342</f>
        <v>10.199999999999999</v>
      </c>
      <c r="BH342" s="1">
        <v>44900</v>
      </c>
    </row>
    <row r="343" spans="1:60" x14ac:dyDescent="0.25">
      <c r="A343" s="1">
        <v>44901</v>
      </c>
      <c r="B343" t="s">
        <v>65</v>
      </c>
      <c r="D343">
        <f>'[1]Master Sheet'!D343</f>
        <v>6.49</v>
      </c>
      <c r="E343">
        <f>'[1]Master Sheet'!E343</f>
        <v>5.24</v>
      </c>
      <c r="F343">
        <f>'[1]Master Sheet'!F343</f>
        <v>5.3</v>
      </c>
      <c r="G343">
        <f>'[1]Master Sheet'!G343</f>
        <v>5.46</v>
      </c>
      <c r="H343">
        <f>'[1]Master Sheet'!H343</f>
        <v>5.54</v>
      </c>
      <c r="I343">
        <f>'[1]Master Sheet'!I343</f>
        <v>7.2</v>
      </c>
      <c r="J343">
        <f>'[1]Master Sheet'!J343</f>
        <v>7.16</v>
      </c>
      <c r="K343">
        <f>'[1]Master Sheet'!K343</f>
        <v>1.47</v>
      </c>
      <c r="L343">
        <f>'[1]Master Sheet'!L343</f>
        <v>1.54</v>
      </c>
      <c r="M343">
        <f>'[1]Master Sheet'!M343</f>
        <v>1.99</v>
      </c>
      <c r="N343">
        <f>'[1]Master Sheet'!N343</f>
        <v>2.04</v>
      </c>
      <c r="O343">
        <f>'[1]Master Sheet'!O343</f>
        <v>33</v>
      </c>
      <c r="P343">
        <f>'[1]Master Sheet'!P343</f>
        <v>24</v>
      </c>
      <c r="Q343">
        <f>'[1]Master Sheet'!Q343</f>
        <v>14</v>
      </c>
      <c r="R343">
        <f>'[1]Master Sheet'!R343</f>
        <v>1</v>
      </c>
      <c r="S343">
        <f>'[1]Master Sheet'!S343</f>
        <v>3</v>
      </c>
      <c r="T343">
        <f>'[1]Master Sheet'!T343</f>
        <v>0</v>
      </c>
      <c r="U343">
        <f>'[1]Master Sheet'!U343</f>
        <v>0.64700000000000002</v>
      </c>
      <c r="V343">
        <f>'[1]Master Sheet'!V343</f>
        <v>0.32300000000000001</v>
      </c>
      <c r="W343">
        <f>'[1]Master Sheet'!W343</f>
        <v>1.01</v>
      </c>
      <c r="X343">
        <f>'[1]Master Sheet'!X343</f>
        <v>0.307</v>
      </c>
      <c r="Y343">
        <f>'[1]Master Sheet'!Y343</f>
        <v>0.81</v>
      </c>
      <c r="Z343">
        <f>'[1]Master Sheet'!Z343</f>
        <v>0.85499999999999998</v>
      </c>
      <c r="AA343">
        <f>'[1]Master Sheet'!AA343</f>
        <v>8.1</v>
      </c>
      <c r="AB343">
        <f>'[1]Master Sheet'!AB343</f>
        <v>21.4</v>
      </c>
      <c r="AC343">
        <f>'[1]Master Sheet'!AC343</f>
        <v>20.7</v>
      </c>
      <c r="AD343">
        <f>'[1]Master Sheet'!AD343</f>
        <v>20.8</v>
      </c>
      <c r="AE343">
        <f>'[1]Master Sheet'!AE343</f>
        <v>31.3</v>
      </c>
      <c r="AF343">
        <f>'[1]Master Sheet'!AF343</f>
        <v>11.6</v>
      </c>
      <c r="AG343">
        <f>'[1]Master Sheet'!AG343</f>
        <v>35.700000000000003</v>
      </c>
      <c r="AH343">
        <f>'[1]Master Sheet'!AH343</f>
        <v>27.2</v>
      </c>
      <c r="AI343">
        <f>'[1]Master Sheet'!AI343</f>
        <v>27.6</v>
      </c>
      <c r="AJ343">
        <f>'[1]Master Sheet'!AJ343</f>
        <v>43.9</v>
      </c>
      <c r="AK343">
        <f>'[1]Master Sheet'!AK343</f>
        <v>2.98</v>
      </c>
      <c r="AL343">
        <f>'[1]Master Sheet'!AL343</f>
        <v>3.09</v>
      </c>
      <c r="AM343">
        <f>'[1]Master Sheet'!AM343</f>
        <v>3</v>
      </c>
      <c r="AN343">
        <f>'[1]Master Sheet'!AN343</f>
        <v>5.9</v>
      </c>
      <c r="AO343">
        <f>'[1]Master Sheet'!AO343</f>
        <v>2.9000000000000001E-2</v>
      </c>
      <c r="AP343">
        <f>'[1]Master Sheet'!AP343</f>
        <v>7.4</v>
      </c>
      <c r="AQ343">
        <f>'[1]Master Sheet'!AQ343</f>
        <v>7.2</v>
      </c>
      <c r="AR343">
        <f>'[1]Master Sheet'!AR343</f>
        <v>0.76646608140462957</v>
      </c>
      <c r="AS343">
        <f>'[1]Master Sheet'!AS343</f>
        <v>63.3</v>
      </c>
      <c r="AT343">
        <f>'[1]Master Sheet'!AT343</f>
        <v>89.2</v>
      </c>
      <c r="AU343">
        <f>'[1]Master Sheet'!AU343</f>
        <v>0.1986</v>
      </c>
      <c r="AV343">
        <f>'[1]Master Sheet'!AV343</f>
        <v>4.9399999999999999E-2</v>
      </c>
      <c r="AW343">
        <f>'[1]Master Sheet'!AW343</f>
        <v>13.52</v>
      </c>
      <c r="AX343">
        <f>'[1]Master Sheet'!AX343</f>
        <v>12.53</v>
      </c>
      <c r="AY343">
        <f>'[1]Master Sheet'!AY343</f>
        <v>13.5</v>
      </c>
      <c r="AZ343">
        <f>'[1]Master Sheet'!AZ343</f>
        <v>0.97</v>
      </c>
      <c r="BA343">
        <f>'[1]Master Sheet'!BA343</f>
        <v>0</v>
      </c>
      <c r="BB343">
        <f>'[1]Master Sheet'!BB343</f>
        <v>0</v>
      </c>
      <c r="BC343">
        <f>'[1]Master Sheet'!BC343</f>
        <v>0</v>
      </c>
      <c r="BD343">
        <f>'[1]Master Sheet'!BD343</f>
        <v>2.7964660814046294</v>
      </c>
      <c r="BE343">
        <f>'[1]Master Sheet'!BE343</f>
        <v>34.299999999999997</v>
      </c>
      <c r="BF343">
        <f>'[1]Master Sheet'!BF343</f>
        <v>6.2</v>
      </c>
      <c r="BG343">
        <f>'[1]Master Sheet'!BG343</f>
        <v>10.199999999999999</v>
      </c>
      <c r="BH343" s="1">
        <v>44901</v>
      </c>
    </row>
    <row r="344" spans="1:60" x14ac:dyDescent="0.25">
      <c r="A344" s="1">
        <v>44902</v>
      </c>
      <c r="B344" t="s">
        <v>65</v>
      </c>
      <c r="D344">
        <f>'[1]Master Sheet'!D344</f>
        <v>6.93</v>
      </c>
      <c r="E344">
        <f>'[1]Master Sheet'!E344</f>
        <v>5.36</v>
      </c>
      <c r="F344">
        <f>'[1]Master Sheet'!F344</f>
        <v>5.25</v>
      </c>
      <c r="G344">
        <f>'[1]Master Sheet'!G344</f>
        <v>5.5</v>
      </c>
      <c r="H344">
        <f>'[1]Master Sheet'!H344</f>
        <v>5.6</v>
      </c>
      <c r="I344">
        <f>'[1]Master Sheet'!I344</f>
        <v>6.7</v>
      </c>
      <c r="J344">
        <f>'[1]Master Sheet'!J344</f>
        <v>6.98</v>
      </c>
      <c r="K344">
        <f>'[1]Master Sheet'!K344</f>
        <v>1.61</v>
      </c>
      <c r="L344">
        <f>'[1]Master Sheet'!L344</f>
        <v>1.72</v>
      </c>
      <c r="M344">
        <f>'[1]Master Sheet'!M344</f>
        <v>2.08</v>
      </c>
      <c r="N344">
        <f>'[1]Master Sheet'!N344</f>
        <v>2.06</v>
      </c>
      <c r="O344">
        <f>'[1]Master Sheet'!O344</f>
        <v>54</v>
      </c>
      <c r="P344">
        <f>'[1]Master Sheet'!P344</f>
        <v>47</v>
      </c>
      <c r="Q344">
        <f>'[1]Master Sheet'!Q344</f>
        <v>13</v>
      </c>
      <c r="R344">
        <f>'[1]Master Sheet'!R344</f>
        <v>1</v>
      </c>
      <c r="S344">
        <f>'[1]Master Sheet'!S344</f>
        <v>2</v>
      </c>
      <c r="T344">
        <f>'[1]Master Sheet'!T344</f>
        <v>0</v>
      </c>
      <c r="U344">
        <f>'[1]Master Sheet'!U344</f>
        <v>0.82899999999999996</v>
      </c>
      <c r="V344">
        <f>'[1]Master Sheet'!V344</f>
        <v>0.32</v>
      </c>
      <c r="W344">
        <f>'[1]Master Sheet'!W344</f>
        <v>1.1200000000000001</v>
      </c>
      <c r="X344">
        <f>'[1]Master Sheet'!X344</f>
        <v>0.126</v>
      </c>
      <c r="Y344">
        <f>'[1]Master Sheet'!Y344</f>
        <v>0.51400000000000001</v>
      </c>
      <c r="Z344">
        <f>'[1]Master Sheet'!Z344</f>
        <v>0.63700000000000001</v>
      </c>
      <c r="AA344">
        <f>'[1]Master Sheet'!AA344</f>
        <v>8.1</v>
      </c>
      <c r="AB344">
        <f>'[1]Master Sheet'!AB344</f>
        <v>20.3</v>
      </c>
      <c r="AC344">
        <f>'[1]Master Sheet'!AC344</f>
        <v>20.2</v>
      </c>
      <c r="AD344">
        <f>'[1]Master Sheet'!AD344</f>
        <v>19.7</v>
      </c>
      <c r="AE344">
        <f>'[1]Master Sheet'!AE344</f>
        <v>30.5</v>
      </c>
      <c r="AF344">
        <f>'[1]Master Sheet'!AF344</f>
        <v>11.6</v>
      </c>
      <c r="AG344">
        <f>'[1]Master Sheet'!AG344</f>
        <v>34.9</v>
      </c>
      <c r="AH344">
        <f>'[1]Master Sheet'!AH344</f>
        <v>26.8</v>
      </c>
      <c r="AI344">
        <f>'[1]Master Sheet'!AI344</f>
        <v>26.3</v>
      </c>
      <c r="AJ344">
        <f>'[1]Master Sheet'!AJ344</f>
        <v>41.4</v>
      </c>
      <c r="AK344">
        <f>'[1]Master Sheet'!AK344</f>
        <v>2.94</v>
      </c>
      <c r="AL344">
        <f>'[1]Master Sheet'!AL344</f>
        <v>3.05</v>
      </c>
      <c r="AM344">
        <f>'[1]Master Sheet'!AM344</f>
        <v>2.9</v>
      </c>
      <c r="AN344">
        <f>'[1]Master Sheet'!AN344</f>
        <v>5.8</v>
      </c>
      <c r="AO344">
        <f>'[1]Master Sheet'!AO344</f>
        <v>1.0999999999999999E-2</v>
      </c>
      <c r="AP344">
        <f>'[1]Master Sheet'!AP344</f>
        <v>7.8</v>
      </c>
      <c r="AQ344">
        <f>'[1]Master Sheet'!AQ344</f>
        <v>6</v>
      </c>
      <c r="AR344">
        <f>'[1]Master Sheet'!AR344</f>
        <v>0.97326518518518523</v>
      </c>
      <c r="AS344">
        <f>'[1]Master Sheet'!AS344</f>
        <v>63.6</v>
      </c>
      <c r="AT344">
        <f>'[1]Master Sheet'!AT344</f>
        <v>88.7</v>
      </c>
      <c r="AU344">
        <f>'[1]Master Sheet'!AU344</f>
        <v>0.1983</v>
      </c>
      <c r="AV344">
        <f>'[1]Master Sheet'!AV344</f>
        <v>5.1700000000000003E-2</v>
      </c>
      <c r="AW344">
        <f>'[1]Master Sheet'!AW344</f>
        <v>14.42</v>
      </c>
      <c r="AX344">
        <f>'[1]Master Sheet'!AX344</f>
        <v>13.5</v>
      </c>
      <c r="AY344">
        <f>'[1]Master Sheet'!AY344</f>
        <v>14.49</v>
      </c>
      <c r="AZ344">
        <f>'[1]Master Sheet'!AZ344</f>
        <v>0.99</v>
      </c>
      <c r="BA344">
        <f>'[1]Master Sheet'!BA344</f>
        <v>0</v>
      </c>
      <c r="BB344">
        <f>'[1]Master Sheet'!BB344</f>
        <v>0</v>
      </c>
      <c r="BC344">
        <f>'[1]Master Sheet'!BC344</f>
        <v>0</v>
      </c>
      <c r="BD344">
        <f>'[1]Master Sheet'!BD344</f>
        <v>2.9432651851851852</v>
      </c>
      <c r="BE344">
        <f>'[1]Master Sheet'!BE344</f>
        <v>34</v>
      </c>
      <c r="BF344">
        <f>'[1]Master Sheet'!BF344</f>
        <v>5.8</v>
      </c>
      <c r="BG344">
        <f>'[1]Master Sheet'!BG344</f>
        <v>9</v>
      </c>
      <c r="BH344" s="1">
        <v>44902</v>
      </c>
    </row>
    <row r="345" spans="1:60" x14ac:dyDescent="0.25">
      <c r="A345" s="1">
        <v>44903</v>
      </c>
      <c r="B345" t="s">
        <v>65</v>
      </c>
      <c r="D345">
        <f>'[1]Master Sheet'!D345</f>
        <v>6.83</v>
      </c>
      <c r="E345">
        <f>'[1]Master Sheet'!E345</f>
        <v>5.36</v>
      </c>
      <c r="F345">
        <f>'[1]Master Sheet'!F345</f>
        <v>5.39</v>
      </c>
      <c r="G345">
        <f>'[1]Master Sheet'!G345</f>
        <v>5.34</v>
      </c>
      <c r="H345">
        <f>'[1]Master Sheet'!H345</f>
        <v>5.45</v>
      </c>
      <c r="I345">
        <f>'[1]Master Sheet'!I345</f>
        <v>6.62</v>
      </c>
      <c r="J345">
        <f>'[1]Master Sheet'!J345</f>
        <v>6.83</v>
      </c>
      <c r="K345">
        <f>'[1]Master Sheet'!K345</f>
        <v>1.39</v>
      </c>
      <c r="L345">
        <f>'[1]Master Sheet'!L345</f>
        <v>1.58</v>
      </c>
      <c r="M345">
        <f>'[1]Master Sheet'!M345</f>
        <v>1.84</v>
      </c>
      <c r="N345">
        <f>'[1]Master Sheet'!N345</f>
        <v>1.69</v>
      </c>
      <c r="O345">
        <f>'[1]Master Sheet'!O345</f>
        <v>37</v>
      </c>
      <c r="P345">
        <f>'[1]Master Sheet'!P345</f>
        <v>32</v>
      </c>
      <c r="Q345">
        <f>'[1]Master Sheet'!Q345</f>
        <v>19</v>
      </c>
      <c r="R345">
        <f>'[1]Master Sheet'!R345</f>
        <v>2</v>
      </c>
      <c r="S345">
        <f>'[1]Master Sheet'!S345</f>
        <v>4</v>
      </c>
      <c r="T345">
        <f>'[1]Master Sheet'!T345</f>
        <v>0</v>
      </c>
      <c r="U345">
        <f>'[1]Master Sheet'!U345</f>
        <v>0.66700000000000004</v>
      </c>
      <c r="V345">
        <f>'[1]Master Sheet'!V345</f>
        <v>0.316</v>
      </c>
      <c r="W345">
        <f>'[1]Master Sheet'!W345</f>
        <v>1.29</v>
      </c>
      <c r="X345">
        <f>'[1]Master Sheet'!X345</f>
        <v>0.17299999999999999</v>
      </c>
      <c r="Y345">
        <f>'[1]Master Sheet'!Y345</f>
        <v>0.68500000000000005</v>
      </c>
      <c r="Z345">
        <f>'[1]Master Sheet'!Z345</f>
        <v>0.59099999999999997</v>
      </c>
      <c r="AA345">
        <f>'[1]Master Sheet'!AA345</f>
        <v>8.1</v>
      </c>
      <c r="AB345">
        <f>'[1]Master Sheet'!AB345</f>
        <v>20</v>
      </c>
      <c r="AC345">
        <f>'[1]Master Sheet'!AC345</f>
        <v>20.399999999999999</v>
      </c>
      <c r="AD345">
        <f>'[1]Master Sheet'!AD345</f>
        <v>19.899999999999999</v>
      </c>
      <c r="AE345">
        <f>'[1]Master Sheet'!AE345</f>
        <v>26.6</v>
      </c>
      <c r="AF345">
        <f>'[1]Master Sheet'!AF345</f>
        <v>11.7</v>
      </c>
      <c r="AG345">
        <f>'[1]Master Sheet'!AG345</f>
        <v>32.1</v>
      </c>
      <c r="AH345">
        <f>'[1]Master Sheet'!AH345</f>
        <v>26.7</v>
      </c>
      <c r="AI345">
        <f>'[1]Master Sheet'!AI345</f>
        <v>26.1</v>
      </c>
      <c r="AJ345">
        <f>'[1]Master Sheet'!AJ345</f>
        <v>36.299999999999997</v>
      </c>
      <c r="AK345">
        <f>'[1]Master Sheet'!AK345</f>
        <v>2.98</v>
      </c>
      <c r="AL345">
        <f>'[1]Master Sheet'!AL345</f>
        <v>3.1100000000000003</v>
      </c>
      <c r="AM345">
        <f>'[1]Master Sheet'!AM345</f>
        <v>2.9</v>
      </c>
      <c r="AN345">
        <f>'[1]Master Sheet'!AN345</f>
        <v>5.8</v>
      </c>
      <c r="AO345">
        <f>'[1]Master Sheet'!AO345</f>
        <v>1.2E-2</v>
      </c>
      <c r="AP345">
        <f>'[1]Master Sheet'!AP345</f>
        <v>7.6</v>
      </c>
      <c r="AQ345">
        <f>'[1]Master Sheet'!AQ345</f>
        <v>6.2</v>
      </c>
      <c r="AR345">
        <f>'[1]Master Sheet'!AR345</f>
        <v>1.1649738219895291</v>
      </c>
      <c r="AS345">
        <f>'[1]Master Sheet'!AS345</f>
        <v>63.9</v>
      </c>
      <c r="AT345">
        <f>'[1]Master Sheet'!AT345</f>
        <v>95.2</v>
      </c>
      <c r="AU345">
        <f>'[1]Master Sheet'!AU345</f>
        <v>0.19800000000000001</v>
      </c>
      <c r="AV345">
        <f>'[1]Master Sheet'!AV345</f>
        <v>2.1399999999999999E-2</v>
      </c>
      <c r="AW345">
        <f>'[1]Master Sheet'!AW345</f>
        <v>14.31</v>
      </c>
      <c r="AX345">
        <f>'[1]Master Sheet'!AX345</f>
        <v>13.37</v>
      </c>
      <c r="AY345">
        <f>'[1]Master Sheet'!AY345</f>
        <v>14.38</v>
      </c>
      <c r="AZ345">
        <f>'[1]Master Sheet'!AZ345</f>
        <v>1.01</v>
      </c>
      <c r="BA345">
        <f>'[1]Master Sheet'!BA345</f>
        <v>1.81</v>
      </c>
      <c r="BB345">
        <f>'[1]Master Sheet'!BB345</f>
        <v>2.4900000000000002</v>
      </c>
      <c r="BC345">
        <f>'[1]Master Sheet'!BC345</f>
        <v>8.7789999999999999</v>
      </c>
      <c r="BD345">
        <f>'[1]Master Sheet'!BD345</f>
        <v>2.9949738219895292</v>
      </c>
      <c r="BE345">
        <f>'[1]Master Sheet'!BE345</f>
        <v>37.56</v>
      </c>
      <c r="BF345">
        <f>'[1]Master Sheet'!BF345</f>
        <v>5.8</v>
      </c>
      <c r="BG345">
        <f>'[1]Master Sheet'!BG345</f>
        <v>9.3000000000000007</v>
      </c>
      <c r="BH345" s="1">
        <v>44903</v>
      </c>
    </row>
    <row r="346" spans="1:60" x14ac:dyDescent="0.25">
      <c r="A346" s="1">
        <v>44904</v>
      </c>
      <c r="B346" t="s">
        <v>65</v>
      </c>
      <c r="D346">
        <f>'[1]Master Sheet'!D346</f>
        <v>6.18</v>
      </c>
      <c r="E346">
        <f>'[1]Master Sheet'!E346</f>
        <v>5.39</v>
      </c>
      <c r="F346">
        <f>'[1]Master Sheet'!F346</f>
        <v>5.49</v>
      </c>
      <c r="G346">
        <f>'[1]Master Sheet'!G346</f>
        <v>5.51</v>
      </c>
      <c r="H346">
        <f>'[1]Master Sheet'!H346</f>
        <v>5.53</v>
      </c>
      <c r="I346">
        <f>'[1]Master Sheet'!I346</f>
        <v>6.71</v>
      </c>
      <c r="J346">
        <f>'[1]Master Sheet'!J346</f>
        <v>7.15</v>
      </c>
      <c r="K346">
        <f>'[1]Master Sheet'!K346</f>
        <v>1.65</v>
      </c>
      <c r="L346">
        <f>'[1]Master Sheet'!L346</f>
        <v>1.81</v>
      </c>
      <c r="M346">
        <f>'[1]Master Sheet'!M346</f>
        <v>1.82</v>
      </c>
      <c r="N346">
        <f>'[1]Master Sheet'!N346</f>
        <v>1.87</v>
      </c>
      <c r="O346">
        <f>'[1]Master Sheet'!O346</f>
        <v>40</v>
      </c>
      <c r="P346">
        <f>'[1]Master Sheet'!P346</f>
        <v>31</v>
      </c>
      <c r="Q346">
        <f>'[1]Master Sheet'!Q346</f>
        <v>37</v>
      </c>
      <c r="R346">
        <f>'[1]Master Sheet'!R346</f>
        <v>8</v>
      </c>
      <c r="S346">
        <f>'[1]Master Sheet'!S346</f>
        <v>3</v>
      </c>
      <c r="T346">
        <f>'[1]Master Sheet'!T346</f>
        <v>0</v>
      </c>
      <c r="U346">
        <f>'[1]Master Sheet'!U346</f>
        <v>0.38800000000000001</v>
      </c>
      <c r="V346">
        <f>'[1]Master Sheet'!V346</f>
        <v>0.307</v>
      </c>
      <c r="W346">
        <f>'[1]Master Sheet'!W346</f>
        <v>1.47</v>
      </c>
      <c r="X346">
        <f>'[1]Master Sheet'!X346</f>
        <v>0.23300000000000001</v>
      </c>
      <c r="Y346">
        <f>'[1]Master Sheet'!Y346</f>
        <v>1.32</v>
      </c>
      <c r="Z346">
        <f>'[1]Master Sheet'!Z346</f>
        <v>1.6</v>
      </c>
      <c r="AA346">
        <f>'[1]Master Sheet'!AA346</f>
        <v>8</v>
      </c>
      <c r="AB346">
        <f>'[1]Master Sheet'!AB346</f>
        <v>20</v>
      </c>
      <c r="AC346">
        <f>'[1]Master Sheet'!AC346</f>
        <v>21.2</v>
      </c>
      <c r="AD346">
        <f>'[1]Master Sheet'!AD346</f>
        <v>21.2</v>
      </c>
      <c r="AE346">
        <f>'[1]Master Sheet'!AE346</f>
        <v>27.9</v>
      </c>
      <c r="AF346">
        <f>'[1]Master Sheet'!AF346</f>
        <v>11.9</v>
      </c>
      <c r="AG346">
        <f>'[1]Master Sheet'!AG346</f>
        <v>33.5</v>
      </c>
      <c r="AH346">
        <f>'[1]Master Sheet'!AH346</f>
        <v>27.4</v>
      </c>
      <c r="AI346">
        <f>'[1]Master Sheet'!AI346</f>
        <v>27.7</v>
      </c>
      <c r="AJ346">
        <f>'[1]Master Sheet'!AJ346</f>
        <v>38.6</v>
      </c>
      <c r="AK346">
        <f>'[1]Master Sheet'!AK346</f>
        <v>3.04</v>
      </c>
      <c r="AL346">
        <f>'[1]Master Sheet'!AL346</f>
        <v>3.21</v>
      </c>
      <c r="AM346">
        <f>'[1]Master Sheet'!AM346</f>
        <v>3</v>
      </c>
      <c r="AN346">
        <f>'[1]Master Sheet'!AN346</f>
        <v>6</v>
      </c>
      <c r="AO346">
        <f>'[1]Master Sheet'!AO346</f>
        <v>5.8000000000000003E-2</v>
      </c>
      <c r="AP346">
        <f>'[1]Master Sheet'!AP346</f>
        <v>9</v>
      </c>
      <c r="AQ346">
        <f>'[1]Master Sheet'!AQ346</f>
        <v>6.6</v>
      </c>
      <c r="AR346">
        <f>'[1]Master Sheet'!AR346</f>
        <v>1.0329708890637295</v>
      </c>
      <c r="AS346">
        <f>'[1]Master Sheet'!AS346</f>
        <v>58.3</v>
      </c>
      <c r="AT346">
        <f>'[1]Master Sheet'!AT346</f>
        <v>89.3</v>
      </c>
      <c r="AU346">
        <f>'[1]Master Sheet'!AU346</f>
        <v>0.23430000000000001</v>
      </c>
      <c r="AV346">
        <f>'[1]Master Sheet'!AV346</f>
        <v>4.9000000000000002E-2</v>
      </c>
      <c r="AW346">
        <f>'[1]Master Sheet'!AW346</f>
        <v>13.75</v>
      </c>
      <c r="AX346">
        <f>'[1]Master Sheet'!AX346</f>
        <v>12.71</v>
      </c>
      <c r="AY346">
        <f>'[1]Master Sheet'!AY346</f>
        <v>13.69</v>
      </c>
      <c r="AZ346">
        <f>'[1]Master Sheet'!AZ346</f>
        <v>0.98</v>
      </c>
      <c r="BA346">
        <f>'[1]Master Sheet'!BA346</f>
        <v>1.784</v>
      </c>
      <c r="BB346">
        <f>'[1]Master Sheet'!BB346</f>
        <v>2.4830000000000001</v>
      </c>
      <c r="BC346">
        <f>'[1]Master Sheet'!BC346</f>
        <v>8.7959999999999994</v>
      </c>
      <c r="BD346">
        <f>'[1]Master Sheet'!BD346</f>
        <v>2.9929708890637294</v>
      </c>
      <c r="BE346">
        <f>'[1]Master Sheet'!BE346</f>
        <v>35.99</v>
      </c>
      <c r="BF346">
        <f>'[1]Master Sheet'!BF346</f>
        <v>6.9</v>
      </c>
      <c r="BG346">
        <f>'[1]Master Sheet'!BG346</f>
        <v>9.5</v>
      </c>
      <c r="BH346" s="1">
        <v>44904</v>
      </c>
    </row>
    <row r="347" spans="1:60" x14ac:dyDescent="0.25">
      <c r="A347" s="1">
        <v>44905</v>
      </c>
      <c r="B347" t="s">
        <v>65</v>
      </c>
      <c r="D347">
        <f>'[1]Master Sheet'!D347</f>
        <v>6.34</v>
      </c>
      <c r="E347">
        <f>'[1]Master Sheet'!E347</f>
        <v>5.49</v>
      </c>
      <c r="F347">
        <f>'[1]Master Sheet'!F347</f>
        <v>5.51</v>
      </c>
      <c r="G347">
        <f>'[1]Master Sheet'!G347</f>
        <v>5.55</v>
      </c>
      <c r="H347">
        <f>'[1]Master Sheet'!H347</f>
        <v>5.54</v>
      </c>
      <c r="I347">
        <f>'[1]Master Sheet'!I347</f>
        <v>7.13</v>
      </c>
      <c r="J347">
        <f>'[1]Master Sheet'!J347</f>
        <v>6.82</v>
      </c>
      <c r="K347">
        <f>'[1]Master Sheet'!K347</f>
        <v>1.68</v>
      </c>
      <c r="L347">
        <f>'[1]Master Sheet'!L347</f>
        <v>1.92</v>
      </c>
      <c r="M347">
        <f>'[1]Master Sheet'!M347</f>
        <v>2.04</v>
      </c>
      <c r="N347">
        <f>'[1]Master Sheet'!N347</f>
        <v>2.02</v>
      </c>
      <c r="O347">
        <f>'[1]Master Sheet'!O347</f>
        <v>40</v>
      </c>
      <c r="P347">
        <f>'[1]Master Sheet'!P347</f>
        <v>29</v>
      </c>
      <c r="Q347">
        <f>'[1]Master Sheet'!Q347</f>
        <v>30</v>
      </c>
      <c r="R347">
        <f>'[1]Master Sheet'!R347</f>
        <v>6</v>
      </c>
      <c r="S347">
        <f>'[1]Master Sheet'!S347</f>
        <v>3</v>
      </c>
      <c r="T347">
        <f>'[1]Master Sheet'!T347</f>
        <v>0</v>
      </c>
      <c r="U347">
        <f>'[1]Master Sheet'!U347</f>
        <v>0.59</v>
      </c>
      <c r="V347">
        <f>'[1]Master Sheet'!V347</f>
        <v>0.34599999999999997</v>
      </c>
      <c r="W347">
        <f>'[1]Master Sheet'!W347</f>
        <v>1.61</v>
      </c>
      <c r="X347">
        <f>'[1]Master Sheet'!X347</f>
        <v>0.161</v>
      </c>
      <c r="Y347">
        <f>'[1]Master Sheet'!Y347</f>
        <v>0.77100000000000002</v>
      </c>
      <c r="Z347">
        <f>'[1]Master Sheet'!Z347</f>
        <v>0.72</v>
      </c>
      <c r="AA347">
        <f>'[1]Master Sheet'!AA347</f>
        <v>7.6</v>
      </c>
      <c r="AB347">
        <f>'[1]Master Sheet'!AB347</f>
        <v>20.7</v>
      </c>
      <c r="AC347">
        <f>'[1]Master Sheet'!AC347</f>
        <v>20.399999999999999</v>
      </c>
      <c r="AD347">
        <f>'[1]Master Sheet'!AD347</f>
        <v>21.1</v>
      </c>
      <c r="AE347">
        <f>'[1]Master Sheet'!AE347</f>
        <v>27.6</v>
      </c>
      <c r="AF347">
        <f>'[1]Master Sheet'!AF347</f>
        <v>11.4</v>
      </c>
      <c r="AG347">
        <f>'[1]Master Sheet'!AG347</f>
        <v>34.9</v>
      </c>
      <c r="AH347">
        <f>'[1]Master Sheet'!AH347</f>
        <v>26.8</v>
      </c>
      <c r="AI347">
        <f>'[1]Master Sheet'!AI347</f>
        <v>27.7</v>
      </c>
      <c r="AJ347">
        <f>'[1]Master Sheet'!AJ347</f>
        <v>38.6</v>
      </c>
      <c r="AK347">
        <f>'[1]Master Sheet'!AK347</f>
        <v>3.04</v>
      </c>
      <c r="AL347">
        <f>'[1]Master Sheet'!AL347</f>
        <v>3.26</v>
      </c>
      <c r="AM347">
        <f>'[1]Master Sheet'!AM347</f>
        <v>3.1</v>
      </c>
      <c r="AN347">
        <f>'[1]Master Sheet'!AN347</f>
        <v>5.9</v>
      </c>
      <c r="AO347">
        <f>'[1]Master Sheet'!AO347</f>
        <v>4.3999999999999997E-2</v>
      </c>
      <c r="AP347">
        <f>'[1]Master Sheet'!AP347</f>
        <v>9.1999999999999993</v>
      </c>
      <c r="AQ347">
        <f>'[1]Master Sheet'!AQ347</f>
        <v>7.1</v>
      </c>
      <c r="AR347">
        <f>'[1]Master Sheet'!AR347</f>
        <v>1.1136565977742447</v>
      </c>
      <c r="AS347">
        <f>'[1]Master Sheet'!AS347</f>
        <v>59.3</v>
      </c>
      <c r="AT347">
        <f>'[1]Master Sheet'!AT347</f>
        <v>91.7</v>
      </c>
      <c r="AU347">
        <f>'[1]Master Sheet'!AU347</f>
        <v>0.2266</v>
      </c>
      <c r="AV347">
        <f>'[1]Master Sheet'!AV347</f>
        <v>3.7600000000000001E-2</v>
      </c>
      <c r="AW347">
        <f>'[1]Master Sheet'!AW347</f>
        <v>13.59</v>
      </c>
      <c r="AX347">
        <f>'[1]Master Sheet'!AX347</f>
        <v>12.58</v>
      </c>
      <c r="AY347">
        <f>'[1]Master Sheet'!AY347</f>
        <v>13.57</v>
      </c>
      <c r="AZ347">
        <f>'[1]Master Sheet'!AZ347</f>
        <v>0.99</v>
      </c>
      <c r="BA347">
        <f>'[1]Master Sheet'!BA347</f>
        <v>1.673</v>
      </c>
      <c r="BB347">
        <f>'[1]Master Sheet'!BB347</f>
        <v>2.5179999999999998</v>
      </c>
      <c r="BC347">
        <f>'[1]Master Sheet'!BC347</f>
        <v>8.5299999999999994</v>
      </c>
      <c r="BD347">
        <f>'[1]Master Sheet'!BD347</f>
        <v>3.1036565977742447</v>
      </c>
      <c r="BE347">
        <f>'[1]Master Sheet'!BE347</f>
        <v>36.17</v>
      </c>
      <c r="BF347">
        <f>'[1]Master Sheet'!BF347</f>
        <v>7.2</v>
      </c>
      <c r="BG347">
        <f>'[1]Master Sheet'!BG347</f>
        <v>9.6999999999999993</v>
      </c>
      <c r="BH347" s="1">
        <v>44905</v>
      </c>
    </row>
    <row r="348" spans="1:60" x14ac:dyDescent="0.25">
      <c r="A348" s="1">
        <v>44906</v>
      </c>
      <c r="B348" t="s">
        <v>65</v>
      </c>
      <c r="D348">
        <f>'[1]Master Sheet'!D348</f>
        <v>0</v>
      </c>
      <c r="E348">
        <f>'[1]Master Sheet'!E348</f>
        <v>0</v>
      </c>
      <c r="F348">
        <f>'[1]Master Sheet'!F348</f>
        <v>0</v>
      </c>
      <c r="G348">
        <f>'[1]Master Sheet'!G348</f>
        <v>0</v>
      </c>
      <c r="H348">
        <f>'[1]Master Sheet'!H348</f>
        <v>0</v>
      </c>
      <c r="I348">
        <f>'[1]Master Sheet'!I348</f>
        <v>0</v>
      </c>
      <c r="J348">
        <f>'[1]Master Sheet'!J348</f>
        <v>0</v>
      </c>
      <c r="K348">
        <f>'[1]Master Sheet'!K348</f>
        <v>0</v>
      </c>
      <c r="L348">
        <f>'[1]Master Sheet'!L348</f>
        <v>0</v>
      </c>
      <c r="M348">
        <f>'[1]Master Sheet'!M348</f>
        <v>0</v>
      </c>
      <c r="N348">
        <f>'[1]Master Sheet'!N348</f>
        <v>0</v>
      </c>
      <c r="O348">
        <f>'[1]Master Sheet'!O348</f>
        <v>0</v>
      </c>
      <c r="P348">
        <f>'[1]Master Sheet'!P348</f>
        <v>0</v>
      </c>
      <c r="Q348">
        <f>'[1]Master Sheet'!Q348</f>
        <v>0</v>
      </c>
      <c r="R348">
        <f>'[1]Master Sheet'!R348</f>
        <v>0</v>
      </c>
      <c r="S348">
        <f>'[1]Master Sheet'!S348</f>
        <v>0</v>
      </c>
      <c r="T348">
        <f>'[1]Master Sheet'!T348</f>
        <v>0</v>
      </c>
      <c r="U348">
        <f>'[1]Master Sheet'!U348</f>
        <v>0</v>
      </c>
      <c r="V348">
        <f>'[1]Master Sheet'!V348</f>
        <v>0</v>
      </c>
      <c r="W348">
        <f>'[1]Master Sheet'!W348</f>
        <v>0</v>
      </c>
      <c r="X348">
        <f>'[1]Master Sheet'!X348</f>
        <v>0</v>
      </c>
      <c r="Y348">
        <f>'[1]Master Sheet'!Y348</f>
        <v>0</v>
      </c>
      <c r="Z348">
        <f>'[1]Master Sheet'!Z348</f>
        <v>0</v>
      </c>
      <c r="AA348">
        <f>'[1]Master Sheet'!AA348</f>
        <v>0</v>
      </c>
      <c r="AB348">
        <f>'[1]Master Sheet'!AB348</f>
        <v>0</v>
      </c>
      <c r="AC348">
        <f>'[1]Master Sheet'!AC348</f>
        <v>0</v>
      </c>
      <c r="AD348">
        <f>'[1]Master Sheet'!AD348</f>
        <v>0</v>
      </c>
      <c r="AE348">
        <f>'[1]Master Sheet'!AE348</f>
        <v>0</v>
      </c>
      <c r="AF348">
        <f>'[1]Master Sheet'!AF348</f>
        <v>0</v>
      </c>
      <c r="AG348">
        <f>'[1]Master Sheet'!AG348</f>
        <v>0</v>
      </c>
      <c r="AH348">
        <f>'[1]Master Sheet'!AH348</f>
        <v>0</v>
      </c>
      <c r="AI348">
        <f>'[1]Master Sheet'!AI348</f>
        <v>0</v>
      </c>
      <c r="AJ348">
        <f>'[1]Master Sheet'!AJ348</f>
        <v>0</v>
      </c>
      <c r="AK348" t="str">
        <f>'[1]Master Sheet'!AK348</f>
        <v/>
      </c>
      <c r="AL348" t="str">
        <f>'[1]Master Sheet'!AL348</f>
        <v/>
      </c>
      <c r="AM348">
        <f>'[1]Master Sheet'!AM348</f>
        <v>0</v>
      </c>
      <c r="AN348">
        <f>'[1]Master Sheet'!AN348</f>
        <v>0</v>
      </c>
      <c r="AO348">
        <f>'[1]Master Sheet'!AO348</f>
        <v>0</v>
      </c>
      <c r="AP348">
        <f>'[1]Master Sheet'!AP348</f>
        <v>0</v>
      </c>
      <c r="AQ348">
        <f>'[1]Master Sheet'!AQ348</f>
        <v>0</v>
      </c>
      <c r="AR348" t="str">
        <f>'[1]Master Sheet'!AR348</f>
        <v/>
      </c>
      <c r="AS348">
        <f>'[1]Master Sheet'!AS348</f>
        <v>0</v>
      </c>
      <c r="AT348">
        <f>'[1]Master Sheet'!AT348</f>
        <v>0</v>
      </c>
      <c r="AU348">
        <f>'[1]Master Sheet'!AU348</f>
        <v>0</v>
      </c>
      <c r="AV348">
        <f>'[1]Master Sheet'!AV348</f>
        <v>0</v>
      </c>
      <c r="AW348">
        <f>'[1]Master Sheet'!AW348</f>
        <v>0</v>
      </c>
      <c r="AX348">
        <f>'[1]Master Sheet'!AX348</f>
        <v>0</v>
      </c>
      <c r="AY348">
        <f>'[1]Master Sheet'!AY348</f>
        <v>0</v>
      </c>
      <c r="AZ348">
        <f>'[1]Master Sheet'!AZ348</f>
        <v>0</v>
      </c>
      <c r="BA348">
        <f>'[1]Master Sheet'!BA348</f>
        <v>0</v>
      </c>
      <c r="BB348">
        <f>'[1]Master Sheet'!BB348</f>
        <v>0</v>
      </c>
      <c r="BC348">
        <f>'[1]Master Sheet'!BC348</f>
        <v>0</v>
      </c>
      <c r="BD348" t="str">
        <f>'[1]Master Sheet'!BD348</f>
        <v/>
      </c>
      <c r="BE348">
        <f>'[1]Master Sheet'!BE348</f>
        <v>0</v>
      </c>
      <c r="BF348">
        <f>'[1]Master Sheet'!BF348</f>
        <v>0</v>
      </c>
      <c r="BG348">
        <f>'[1]Master Sheet'!BG348</f>
        <v>0</v>
      </c>
      <c r="BH348" s="1">
        <v>44906</v>
      </c>
    </row>
    <row r="349" spans="1:60" x14ac:dyDescent="0.25">
      <c r="A349" s="1">
        <v>44907</v>
      </c>
      <c r="B349" t="s">
        <v>65</v>
      </c>
      <c r="D349">
        <f>'[1]Master Sheet'!D349</f>
        <v>6.32</v>
      </c>
      <c r="E349">
        <f>'[1]Master Sheet'!E349</f>
        <v>5.49</v>
      </c>
      <c r="F349">
        <f>'[1]Master Sheet'!F349</f>
        <v>5.51</v>
      </c>
      <c r="G349">
        <f>'[1]Master Sheet'!G349</f>
        <v>5.53</v>
      </c>
      <c r="H349">
        <f>'[1]Master Sheet'!H349</f>
        <v>5.56</v>
      </c>
      <c r="I349">
        <f>'[1]Master Sheet'!I349</f>
        <v>7.31</v>
      </c>
      <c r="J349">
        <f>'[1]Master Sheet'!J349</f>
        <v>7.07</v>
      </c>
      <c r="K349">
        <f>'[1]Master Sheet'!K349</f>
        <v>1.71</v>
      </c>
      <c r="L349">
        <f>'[1]Master Sheet'!L349</f>
        <v>1.83</v>
      </c>
      <c r="M349">
        <f>'[1]Master Sheet'!M349</f>
        <v>2</v>
      </c>
      <c r="N349">
        <f>'[1]Master Sheet'!N349</f>
        <v>1.95</v>
      </c>
      <c r="O349">
        <f>'[1]Master Sheet'!O349</f>
        <v>43</v>
      </c>
      <c r="P349">
        <f>'[1]Master Sheet'!P349</f>
        <v>32</v>
      </c>
      <c r="Q349">
        <f>'[1]Master Sheet'!Q349</f>
        <v>35</v>
      </c>
      <c r="R349">
        <f>'[1]Master Sheet'!R349</f>
        <v>8</v>
      </c>
      <c r="S349">
        <f>'[1]Master Sheet'!S349</f>
        <v>9</v>
      </c>
      <c r="T349">
        <f>'[1]Master Sheet'!T349</f>
        <v>0</v>
      </c>
      <c r="U349">
        <f>'[1]Master Sheet'!U349</f>
        <v>0.33</v>
      </c>
      <c r="V349">
        <f>'[1]Master Sheet'!V349</f>
        <v>0.26900000000000002</v>
      </c>
      <c r="W349">
        <f>'[1]Master Sheet'!W349</f>
        <v>1.1599999999999999</v>
      </c>
      <c r="X349">
        <f>'[1]Master Sheet'!X349</f>
        <v>0.25900000000000001</v>
      </c>
      <c r="Y349">
        <f>'[1]Master Sheet'!Y349</f>
        <v>0.79300000000000004</v>
      </c>
      <c r="Z349">
        <f>'[1]Master Sheet'!Z349</f>
        <v>0.67600000000000005</v>
      </c>
      <c r="AA349">
        <f>'[1]Master Sheet'!AA349</f>
        <v>8.4</v>
      </c>
      <c r="AB349">
        <f>'[1]Master Sheet'!AB349</f>
        <v>21.9</v>
      </c>
      <c r="AC349">
        <f>'[1]Master Sheet'!AC349</f>
        <v>21.4</v>
      </c>
      <c r="AD349">
        <f>'[1]Master Sheet'!AD349</f>
        <v>21.3</v>
      </c>
      <c r="AE349">
        <f>'[1]Master Sheet'!AE349</f>
        <v>28.4</v>
      </c>
      <c r="AF349">
        <f>'[1]Master Sheet'!AF349</f>
        <v>12.1</v>
      </c>
      <c r="AG349">
        <f>'[1]Master Sheet'!AG349</f>
        <v>36.9</v>
      </c>
      <c r="AH349">
        <f>'[1]Master Sheet'!AH349</f>
        <v>27.7</v>
      </c>
      <c r="AI349">
        <f>'[1]Master Sheet'!AI349</f>
        <v>28</v>
      </c>
      <c r="AJ349">
        <f>'[1]Master Sheet'!AJ349</f>
        <v>39.6</v>
      </c>
      <c r="AK349">
        <f>'[1]Master Sheet'!AK349</f>
        <v>2.96</v>
      </c>
      <c r="AL349">
        <f>'[1]Master Sheet'!AL349</f>
        <v>3.17</v>
      </c>
      <c r="AM349">
        <f>'[1]Master Sheet'!AM349</f>
        <v>3</v>
      </c>
      <c r="AN349">
        <f>'[1]Master Sheet'!AN349</f>
        <v>5.8</v>
      </c>
      <c r="AO349">
        <f>'[1]Master Sheet'!AO349</f>
        <v>4.1000000000000002E-2</v>
      </c>
      <c r="AP349">
        <f>'[1]Master Sheet'!AP349</f>
        <v>7.8</v>
      </c>
      <c r="AQ349">
        <f>'[1]Master Sheet'!AQ349</f>
        <v>7</v>
      </c>
      <c r="AR349" t="str">
        <f>'[1]Master Sheet'!AR349</f>
        <v/>
      </c>
      <c r="AS349">
        <f>'[1]Master Sheet'!AS349</f>
        <v>56.7</v>
      </c>
      <c r="AT349">
        <f>'[1]Master Sheet'!AT349</f>
        <v>91.2</v>
      </c>
      <c r="AU349">
        <f>'[1]Master Sheet'!AU349</f>
        <v>0.24590000000000001</v>
      </c>
      <c r="AV349">
        <f>'[1]Master Sheet'!AV349</f>
        <v>3.9899999999999998E-2</v>
      </c>
      <c r="AW349">
        <f>'[1]Master Sheet'!AW349</f>
        <v>0</v>
      </c>
      <c r="AX349">
        <f>'[1]Master Sheet'!AX349</f>
        <v>0</v>
      </c>
      <c r="AY349">
        <f>'[1]Master Sheet'!AY349</f>
        <v>0</v>
      </c>
      <c r="AZ349">
        <f>'[1]Master Sheet'!AZ349</f>
        <v>0</v>
      </c>
      <c r="BA349">
        <f>'[1]Master Sheet'!BA349</f>
        <v>0</v>
      </c>
      <c r="BB349">
        <f>'[1]Master Sheet'!BB349</f>
        <v>0</v>
      </c>
      <c r="BC349">
        <f>'[1]Master Sheet'!BC349</f>
        <v>0</v>
      </c>
      <c r="BD349" t="str">
        <f>'[1]Master Sheet'!BD349</f>
        <v/>
      </c>
      <c r="BE349">
        <f>'[1]Master Sheet'!BE349</f>
        <v>37.01</v>
      </c>
      <c r="BF349">
        <f>'[1]Master Sheet'!BF349</f>
        <v>7.5</v>
      </c>
      <c r="BG349">
        <f>'[1]Master Sheet'!BG349</f>
        <v>9.6999999999999993</v>
      </c>
      <c r="BH349" s="1">
        <v>44907</v>
      </c>
    </row>
    <row r="350" spans="1:60" x14ac:dyDescent="0.25">
      <c r="A350" s="1">
        <v>44908</v>
      </c>
      <c r="B350" t="s">
        <v>65</v>
      </c>
      <c r="D350">
        <f>'[1]Master Sheet'!D350</f>
        <v>6.7</v>
      </c>
      <c r="E350">
        <f>'[1]Master Sheet'!E350</f>
        <v>5.48</v>
      </c>
      <c r="F350">
        <f>'[1]Master Sheet'!F350</f>
        <v>5.5</v>
      </c>
      <c r="G350">
        <f>'[1]Master Sheet'!G350</f>
        <v>5.52</v>
      </c>
      <c r="H350">
        <f>'[1]Master Sheet'!H350</f>
        <v>5.47</v>
      </c>
      <c r="I350">
        <f>'[1]Master Sheet'!I350</f>
        <v>7.64</v>
      </c>
      <c r="J350">
        <f>'[1]Master Sheet'!J350</f>
        <v>7.49</v>
      </c>
      <c r="K350">
        <f>'[1]Master Sheet'!K350</f>
        <v>1.76</v>
      </c>
      <c r="L350">
        <f>'[1]Master Sheet'!L350</f>
        <v>1.89</v>
      </c>
      <c r="M350">
        <f>'[1]Master Sheet'!M350</f>
        <v>1.99</v>
      </c>
      <c r="N350">
        <f>'[1]Master Sheet'!N350</f>
        <v>2.0099999999999998</v>
      </c>
      <c r="O350">
        <f>'[1]Master Sheet'!O350</f>
        <v>47</v>
      </c>
      <c r="P350">
        <f>'[1]Master Sheet'!P350</f>
        <v>39</v>
      </c>
      <c r="Q350">
        <f>'[1]Master Sheet'!Q350</f>
        <v>25</v>
      </c>
      <c r="R350">
        <f>'[1]Master Sheet'!R350</f>
        <v>1</v>
      </c>
      <c r="S350">
        <f>'[1]Master Sheet'!S350</f>
        <v>4</v>
      </c>
      <c r="T350">
        <f>'[1]Master Sheet'!T350</f>
        <v>0</v>
      </c>
      <c r="U350">
        <f>'[1]Master Sheet'!U350</f>
        <v>0.59599999999999997</v>
      </c>
      <c r="V350">
        <f>'[1]Master Sheet'!V350</f>
        <v>0.28399999999999997</v>
      </c>
      <c r="W350">
        <f>'[1]Master Sheet'!W350</f>
        <v>0.96799999999999997</v>
      </c>
      <c r="X350">
        <f>'[1]Master Sheet'!X350</f>
        <v>0.21</v>
      </c>
      <c r="Y350">
        <f>'[1]Master Sheet'!Y350</f>
        <v>0.46800000000000003</v>
      </c>
      <c r="Z350">
        <f>'[1]Master Sheet'!Z350</f>
        <v>0.45500000000000002</v>
      </c>
      <c r="AA350">
        <f>'[1]Master Sheet'!AA350</f>
        <v>8.3000000000000007</v>
      </c>
      <c r="AB350">
        <f>'[1]Master Sheet'!AB350</f>
        <v>22.2</v>
      </c>
      <c r="AC350">
        <f>'[1]Master Sheet'!AC350</f>
        <v>21.3</v>
      </c>
      <c r="AD350">
        <f>'[1]Master Sheet'!AD350</f>
        <v>21.4</v>
      </c>
      <c r="AE350">
        <f>'[1]Master Sheet'!AE350</f>
        <v>28.8</v>
      </c>
      <c r="AF350">
        <f>'[1]Master Sheet'!AF350</f>
        <v>12.1</v>
      </c>
      <c r="AG350">
        <f>'[1]Master Sheet'!AG350</f>
        <v>36.9</v>
      </c>
      <c r="AH350">
        <f>'[1]Master Sheet'!AH350</f>
        <v>27.7</v>
      </c>
      <c r="AI350">
        <f>'[1]Master Sheet'!AI350</f>
        <v>28.1</v>
      </c>
      <c r="AJ350">
        <f>'[1]Master Sheet'!AJ350</f>
        <v>39.9</v>
      </c>
      <c r="AK350">
        <f>'[1]Master Sheet'!AK350</f>
        <v>3.0300000000000002</v>
      </c>
      <c r="AL350">
        <f>'[1]Master Sheet'!AL350</f>
        <v>3.19</v>
      </c>
      <c r="AM350">
        <f>'[1]Master Sheet'!AM350</f>
        <v>3</v>
      </c>
      <c r="AN350">
        <f>'[1]Master Sheet'!AN350</f>
        <v>6.1</v>
      </c>
      <c r="AO350">
        <f>'[1]Master Sheet'!AO350</f>
        <v>1.7999999999999999E-2</v>
      </c>
      <c r="AP350">
        <f>'[1]Master Sheet'!AP350</f>
        <v>7.9</v>
      </c>
      <c r="AQ350">
        <f>'[1]Master Sheet'!AQ350</f>
        <v>6.7</v>
      </c>
      <c r="AR350">
        <f>'[1]Master Sheet'!AR350</f>
        <v>0.94432314410480367</v>
      </c>
      <c r="AS350">
        <f>'[1]Master Sheet'!AS350</f>
        <v>62.7</v>
      </c>
      <c r="AT350">
        <f>'[1]Master Sheet'!AT350</f>
        <v>91</v>
      </c>
      <c r="AU350">
        <f>'[1]Master Sheet'!AU350</f>
        <v>0.20250000000000001</v>
      </c>
      <c r="AV350">
        <f>'[1]Master Sheet'!AV350</f>
        <v>4.0899999999999999E-2</v>
      </c>
      <c r="AW350">
        <f>'[1]Master Sheet'!AW350</f>
        <v>14.47</v>
      </c>
      <c r="AX350">
        <f>'[1]Master Sheet'!AX350</f>
        <v>13.74</v>
      </c>
      <c r="AY350">
        <f>'[1]Master Sheet'!AY350</f>
        <v>14.51</v>
      </c>
      <c r="AZ350">
        <f>'[1]Master Sheet'!AZ350</f>
        <v>0.77</v>
      </c>
      <c r="BA350">
        <f>'[1]Master Sheet'!BA350</f>
        <v>1.7350000000000001</v>
      </c>
      <c r="BB350">
        <f>'[1]Master Sheet'!BB350</f>
        <v>2.8809999999999998</v>
      </c>
      <c r="BC350">
        <f>'[1]Master Sheet'!BC350</f>
        <v>9.093</v>
      </c>
      <c r="BD350">
        <f>'[1]Master Sheet'!BD350</f>
        <v>2.9143231441048036</v>
      </c>
      <c r="BE350">
        <f>'[1]Master Sheet'!BE350</f>
        <v>36.94</v>
      </c>
      <c r="BF350">
        <f>'[1]Master Sheet'!BF350</f>
        <v>7.5</v>
      </c>
      <c r="BG350">
        <f>'[1]Master Sheet'!BG350</f>
        <v>9.6999999999999993</v>
      </c>
      <c r="BH350" s="1">
        <v>44908</v>
      </c>
    </row>
    <row r="351" spans="1:60" x14ac:dyDescent="0.25">
      <c r="A351" s="1">
        <v>44909</v>
      </c>
      <c r="B351" t="s">
        <v>65</v>
      </c>
      <c r="D351">
        <f>'[1]Master Sheet'!D351</f>
        <v>6.51</v>
      </c>
      <c r="E351">
        <f>'[1]Master Sheet'!E351</f>
        <v>5.57</v>
      </c>
      <c r="F351">
        <f>'[1]Master Sheet'!F351</f>
        <v>5.69</v>
      </c>
      <c r="G351">
        <f>'[1]Master Sheet'!G351</f>
        <v>5.58</v>
      </c>
      <c r="H351">
        <f>'[1]Master Sheet'!H351</f>
        <v>5.62</v>
      </c>
      <c r="I351">
        <f>'[1]Master Sheet'!I351</f>
        <v>7.54</v>
      </c>
      <c r="J351">
        <f>'[1]Master Sheet'!J351</f>
        <v>7.73</v>
      </c>
      <c r="K351">
        <f>'[1]Master Sheet'!K351</f>
        <v>1.56</v>
      </c>
      <c r="L351">
        <f>'[1]Master Sheet'!L351</f>
        <v>1.61</v>
      </c>
      <c r="M351">
        <f>'[1]Master Sheet'!M351</f>
        <v>2.08</v>
      </c>
      <c r="N351">
        <f>'[1]Master Sheet'!N351</f>
        <v>2.02</v>
      </c>
      <c r="O351">
        <f>'[1]Master Sheet'!O351</f>
        <v>36</v>
      </c>
      <c r="P351">
        <f>'[1]Master Sheet'!P351</f>
        <v>27</v>
      </c>
      <c r="Q351">
        <f>'[1]Master Sheet'!Q351</f>
        <v>28</v>
      </c>
      <c r="R351">
        <f>'[1]Master Sheet'!R351</f>
        <v>2</v>
      </c>
      <c r="S351">
        <f>'[1]Master Sheet'!S351</f>
        <v>4</v>
      </c>
      <c r="T351">
        <f>'[1]Master Sheet'!T351</f>
        <v>0</v>
      </c>
      <c r="U351">
        <f>'[1]Master Sheet'!U351</f>
        <v>0.42399999999999999</v>
      </c>
      <c r="V351">
        <f>'[1]Master Sheet'!V351</f>
        <v>0.318</v>
      </c>
      <c r="W351">
        <f>'[1]Master Sheet'!W351</f>
        <v>1.1299999999999999</v>
      </c>
      <c r="X351">
        <f>'[1]Master Sheet'!X351</f>
        <v>0.22800000000000001</v>
      </c>
      <c r="Y351">
        <f>'[1]Master Sheet'!Y351</f>
        <v>0.70099999999999996</v>
      </c>
      <c r="Z351">
        <f>'[1]Master Sheet'!Z351</f>
        <v>0.67800000000000005</v>
      </c>
      <c r="AA351">
        <f>'[1]Master Sheet'!AA351</f>
        <v>7.9</v>
      </c>
      <c r="AB351">
        <f>'[1]Master Sheet'!AB351</f>
        <v>21.4</v>
      </c>
      <c r="AC351">
        <f>'[1]Master Sheet'!AC351</f>
        <v>21.1</v>
      </c>
      <c r="AD351">
        <f>'[1]Master Sheet'!AD351</f>
        <v>21.2</v>
      </c>
      <c r="AE351">
        <f>'[1]Master Sheet'!AE351</f>
        <v>31.1</v>
      </c>
      <c r="AF351">
        <f>'[1]Master Sheet'!AF351</f>
        <v>11.6</v>
      </c>
      <c r="AG351">
        <f>'[1]Master Sheet'!AG351</f>
        <v>36</v>
      </c>
      <c r="AH351">
        <f>'[1]Master Sheet'!AH351</f>
        <v>27.5</v>
      </c>
      <c r="AI351">
        <f>'[1]Master Sheet'!AI351</f>
        <v>28</v>
      </c>
      <c r="AJ351">
        <f>'[1]Master Sheet'!AJ351</f>
        <v>42.9</v>
      </c>
      <c r="AK351">
        <f>'[1]Master Sheet'!AK351</f>
        <v>3.0300000000000002</v>
      </c>
      <c r="AL351">
        <f>'[1]Master Sheet'!AL351</f>
        <v>3.21</v>
      </c>
      <c r="AM351">
        <f>'[1]Master Sheet'!AM351</f>
        <v>3.1</v>
      </c>
      <c r="AN351">
        <f>'[1]Master Sheet'!AN351</f>
        <v>6.1</v>
      </c>
      <c r="AO351">
        <f>'[1]Master Sheet'!AO351</f>
        <v>3.4000000000000002E-2</v>
      </c>
      <c r="AP351">
        <f>'[1]Master Sheet'!AP351</f>
        <v>8.1</v>
      </c>
      <c r="AQ351">
        <f>'[1]Master Sheet'!AQ351</f>
        <v>6.5</v>
      </c>
      <c r="AR351">
        <f>'[1]Master Sheet'!AR351</f>
        <v>0.87830733944954176</v>
      </c>
      <c r="AS351">
        <f>'[1]Master Sheet'!AS351</f>
        <v>58.1</v>
      </c>
      <c r="AT351">
        <f>'[1]Master Sheet'!AT351</f>
        <v>88.8</v>
      </c>
      <c r="AU351">
        <f>'[1]Master Sheet'!AU351</f>
        <v>0.23530000000000001</v>
      </c>
      <c r="AV351">
        <f>'[1]Master Sheet'!AV351</f>
        <v>5.1200000000000002E-2</v>
      </c>
      <c r="AW351">
        <f>'[1]Master Sheet'!AW351</f>
        <v>13.94</v>
      </c>
      <c r="AX351">
        <f>'[1]Master Sheet'!AX351</f>
        <v>13.08</v>
      </c>
      <c r="AY351">
        <f>'[1]Master Sheet'!AY351</f>
        <v>13.88</v>
      </c>
      <c r="AZ351">
        <f>'[1]Master Sheet'!AZ351</f>
        <v>0.8</v>
      </c>
      <c r="BA351">
        <f>'[1]Master Sheet'!BA351</f>
        <v>1.7350000000000001</v>
      </c>
      <c r="BB351">
        <f>'[1]Master Sheet'!BB351</f>
        <v>2.8809999999999998</v>
      </c>
      <c r="BC351">
        <f>'[1]Master Sheet'!BC351</f>
        <v>9.093</v>
      </c>
      <c r="BD351">
        <f>'[1]Master Sheet'!BD351</f>
        <v>2.9083073394495416</v>
      </c>
      <c r="BE351">
        <f>'[1]Master Sheet'!BE351</f>
        <v>37.369999999999997</v>
      </c>
      <c r="BF351">
        <f>'[1]Master Sheet'!BF351</f>
        <v>7.8</v>
      </c>
      <c r="BG351">
        <f>'[1]Master Sheet'!BG351</f>
        <v>9.3000000000000007</v>
      </c>
      <c r="BH351" s="1">
        <v>44909</v>
      </c>
    </row>
    <row r="352" spans="1:60" x14ac:dyDescent="0.25">
      <c r="A352" s="1">
        <v>44910</v>
      </c>
      <c r="B352" t="s">
        <v>65</v>
      </c>
      <c r="D352">
        <f>'[1]Master Sheet'!D352</f>
        <v>6.17</v>
      </c>
      <c r="E352">
        <f>'[1]Master Sheet'!E352</f>
        <v>5.62</v>
      </c>
      <c r="F352">
        <f>'[1]Master Sheet'!F352</f>
        <v>5.69</v>
      </c>
      <c r="G352">
        <f>'[1]Master Sheet'!G352</f>
        <v>5.67</v>
      </c>
      <c r="H352">
        <f>'[1]Master Sheet'!H352</f>
        <v>5.71</v>
      </c>
      <c r="I352">
        <f>'[1]Master Sheet'!I352</f>
        <v>7.5</v>
      </c>
      <c r="J352">
        <f>'[1]Master Sheet'!J352</f>
        <v>7.63</v>
      </c>
      <c r="K352">
        <f>'[1]Master Sheet'!K352</f>
        <v>1.67</v>
      </c>
      <c r="L352">
        <f>'[1]Master Sheet'!L352</f>
        <v>1.89</v>
      </c>
      <c r="M352">
        <f>'[1]Master Sheet'!M352</f>
        <v>1.94</v>
      </c>
      <c r="N352">
        <f>'[1]Master Sheet'!N352</f>
        <v>1.95</v>
      </c>
      <c r="O352">
        <f>'[1]Master Sheet'!O352</f>
        <v>42</v>
      </c>
      <c r="P352">
        <f>'[1]Master Sheet'!P352</f>
        <v>33</v>
      </c>
      <c r="Q352">
        <f>'[1]Master Sheet'!Q352</f>
        <v>22</v>
      </c>
      <c r="R352">
        <f>'[1]Master Sheet'!R352</f>
        <v>6</v>
      </c>
      <c r="S352">
        <f>'[1]Master Sheet'!S352</f>
        <v>10</v>
      </c>
      <c r="T352">
        <f>'[1]Master Sheet'!T352</f>
        <v>1</v>
      </c>
      <c r="U352">
        <f>'[1]Master Sheet'!U352</f>
        <v>0.40899999999999997</v>
      </c>
      <c r="V352">
        <f>'[1]Master Sheet'!V352</f>
        <v>0.317</v>
      </c>
      <c r="W352">
        <f>'[1]Master Sheet'!W352</f>
        <v>2.21</v>
      </c>
      <c r="X352">
        <f>'[1]Master Sheet'!X352</f>
        <v>0.13300000000000001</v>
      </c>
      <c r="Y352">
        <f>'[1]Master Sheet'!Y352</f>
        <v>0.48799999999999999</v>
      </c>
      <c r="Z352">
        <f>'[1]Master Sheet'!Z352</f>
        <v>0.38400000000000001</v>
      </c>
      <c r="AA352">
        <f>'[1]Master Sheet'!AA352</f>
        <v>8.6</v>
      </c>
      <c r="AB352">
        <f>'[1]Master Sheet'!AB352</f>
        <v>22</v>
      </c>
      <c r="AC352">
        <f>'[1]Master Sheet'!AC352</f>
        <v>21.6</v>
      </c>
      <c r="AD352">
        <f>'[1]Master Sheet'!AD352</f>
        <v>21.8</v>
      </c>
      <c r="AE352">
        <f>'[1]Master Sheet'!AE352</f>
        <v>29.9</v>
      </c>
      <c r="AF352">
        <f>'[1]Master Sheet'!AF352</f>
        <v>12.7</v>
      </c>
      <c r="AG352">
        <f>'[1]Master Sheet'!AG352</f>
        <v>37.799999999999997</v>
      </c>
      <c r="AH352">
        <f>'[1]Master Sheet'!AH352</f>
        <v>28.6</v>
      </c>
      <c r="AI352">
        <f>'[1]Master Sheet'!AI352</f>
        <v>29</v>
      </c>
      <c r="AJ352">
        <f>'[1]Master Sheet'!AJ352</f>
        <v>41.3</v>
      </c>
      <c r="AK352">
        <f>'[1]Master Sheet'!AK352</f>
        <v>3</v>
      </c>
      <c r="AL352">
        <f>'[1]Master Sheet'!AL352</f>
        <v>3.21</v>
      </c>
      <c r="AM352">
        <f>'[1]Master Sheet'!AM352</f>
        <v>3</v>
      </c>
      <c r="AN352">
        <f>'[1]Master Sheet'!AN352</f>
        <v>5.9</v>
      </c>
      <c r="AO352">
        <f>'[1]Master Sheet'!AO352</f>
        <v>3.9E-2</v>
      </c>
      <c r="AP352">
        <f>'[1]Master Sheet'!AP352</f>
        <v>8.6</v>
      </c>
      <c r="AQ352">
        <f>'[1]Master Sheet'!AQ352</f>
        <v>6.6</v>
      </c>
      <c r="AR352">
        <f>'[1]Master Sheet'!AR352</f>
        <v>0.95431226199543095</v>
      </c>
      <c r="AS352">
        <f>'[1]Master Sheet'!AS352</f>
        <v>58.4</v>
      </c>
      <c r="AT352">
        <f>'[1]Master Sheet'!AT352</f>
        <v>91</v>
      </c>
      <c r="AU352">
        <f>'[1]Master Sheet'!AU352</f>
        <v>0.2334</v>
      </c>
      <c r="AV352">
        <f>'[1]Master Sheet'!AV352</f>
        <v>4.0800000000000003E-2</v>
      </c>
      <c r="AW352">
        <f>'[1]Master Sheet'!AW352</f>
        <v>14.03</v>
      </c>
      <c r="AX352">
        <f>'[1]Master Sheet'!AX352</f>
        <v>13.13</v>
      </c>
      <c r="AY352">
        <f>'[1]Master Sheet'!AY352</f>
        <v>13.97</v>
      </c>
      <c r="AZ352">
        <f>'[1]Master Sheet'!AZ352</f>
        <v>0.84</v>
      </c>
      <c r="BA352">
        <f>'[1]Master Sheet'!BA352</f>
        <v>1.7350000000000001</v>
      </c>
      <c r="BB352">
        <f>'[1]Master Sheet'!BB352</f>
        <v>2.8809999999999998</v>
      </c>
      <c r="BC352">
        <f>'[1]Master Sheet'!BC352</f>
        <v>9.093</v>
      </c>
      <c r="BD352">
        <f>'[1]Master Sheet'!BD352</f>
        <v>2.9643122619954307</v>
      </c>
      <c r="BE352">
        <f>'[1]Master Sheet'!BE352</f>
        <v>37.32</v>
      </c>
      <c r="BF352">
        <f>'[1]Master Sheet'!BF352</f>
        <v>7.8</v>
      </c>
      <c r="BG352">
        <f>'[1]Master Sheet'!BG352</f>
        <v>9</v>
      </c>
      <c r="BH352" s="1">
        <v>44910</v>
      </c>
    </row>
    <row r="353" spans="1:60" x14ac:dyDescent="0.25">
      <c r="A353" s="1">
        <v>44911</v>
      </c>
      <c r="B353" t="s">
        <v>65</v>
      </c>
      <c r="D353">
        <f>'[1]Master Sheet'!D353</f>
        <v>6.2450000000000001</v>
      </c>
      <c r="E353">
        <f>'[1]Master Sheet'!E353</f>
        <v>5.61</v>
      </c>
      <c r="F353">
        <f>'[1]Master Sheet'!F353</f>
        <v>5.55</v>
      </c>
      <c r="G353">
        <f>'[1]Master Sheet'!G353</f>
        <v>5.59</v>
      </c>
      <c r="H353">
        <f>'[1]Master Sheet'!H353</f>
        <v>5.63</v>
      </c>
      <c r="I353">
        <f>'[1]Master Sheet'!I353</f>
        <v>7.24</v>
      </c>
      <c r="J353">
        <f>'[1]Master Sheet'!J353</f>
        <v>7.18</v>
      </c>
      <c r="K353">
        <f>'[1]Master Sheet'!K353</f>
        <v>1.72</v>
      </c>
      <c r="L353">
        <f>'[1]Master Sheet'!L353</f>
        <v>1.93</v>
      </c>
      <c r="M353">
        <f>'[1]Master Sheet'!M353</f>
        <v>1.98</v>
      </c>
      <c r="N353">
        <f>'[1]Master Sheet'!N353</f>
        <v>1.98</v>
      </c>
      <c r="O353">
        <f>'[1]Master Sheet'!O353</f>
        <v>44</v>
      </c>
      <c r="P353">
        <f>'[1]Master Sheet'!P353</f>
        <v>37</v>
      </c>
      <c r="Q353">
        <f>'[1]Master Sheet'!Q353</f>
        <v>20</v>
      </c>
      <c r="R353">
        <f>'[1]Master Sheet'!R353</f>
        <v>3</v>
      </c>
      <c r="S353">
        <f>'[1]Master Sheet'!S353</f>
        <v>5</v>
      </c>
      <c r="T353">
        <f>'[1]Master Sheet'!T353</f>
        <v>0</v>
      </c>
      <c r="U353">
        <f>'[1]Master Sheet'!U353</f>
        <v>0.56799999999999995</v>
      </c>
      <c r="V353">
        <f>'[1]Master Sheet'!V353</f>
        <v>0.30099999999999999</v>
      </c>
      <c r="W353">
        <f>'[1]Master Sheet'!W353</f>
        <v>1.9</v>
      </c>
      <c r="X353">
        <f>'[1]Master Sheet'!X353</f>
        <v>0.14399999999999999</v>
      </c>
      <c r="Y353">
        <f>'[1]Master Sheet'!Y353</f>
        <v>0.39200000000000002</v>
      </c>
      <c r="Z353">
        <f>'[1]Master Sheet'!Z353</f>
        <v>0.36099999999999999</v>
      </c>
      <c r="AA353">
        <f>'[1]Master Sheet'!AA353</f>
        <v>8.5</v>
      </c>
      <c r="AB353">
        <f>'[1]Master Sheet'!AB353</f>
        <v>22.7</v>
      </c>
      <c r="AC353">
        <f>'[1]Master Sheet'!AC353</f>
        <v>21.7</v>
      </c>
      <c r="AD353">
        <f>'[1]Master Sheet'!AD353</f>
        <v>22</v>
      </c>
      <c r="AE353">
        <f>'[1]Master Sheet'!AE353</f>
        <v>30.4</v>
      </c>
      <c r="AF353">
        <f>'[1]Master Sheet'!AF353</f>
        <v>12.3</v>
      </c>
      <c r="AG353">
        <f>'[1]Master Sheet'!AG353</f>
        <v>38.4</v>
      </c>
      <c r="AH353">
        <f>'[1]Master Sheet'!AH353</f>
        <v>28.9</v>
      </c>
      <c r="AI353">
        <f>'[1]Master Sheet'!AI353</f>
        <v>29.3</v>
      </c>
      <c r="AJ353">
        <f>'[1]Master Sheet'!AJ353</f>
        <v>42.7</v>
      </c>
      <c r="AK353">
        <f>'[1]Master Sheet'!AK353</f>
        <v>3.06</v>
      </c>
      <c r="AL353">
        <f>'[1]Master Sheet'!AL353</f>
        <v>3.2800000000000002</v>
      </c>
      <c r="AM353">
        <f>'[1]Master Sheet'!AM353</f>
        <v>2.9</v>
      </c>
      <c r="AN353">
        <f>'[1]Master Sheet'!AN353</f>
        <v>5.9</v>
      </c>
      <c r="AO353">
        <f>'[1]Master Sheet'!AO353</f>
        <v>2.4E-2</v>
      </c>
      <c r="AP353">
        <f>'[1]Master Sheet'!AP353</f>
        <v>8.5</v>
      </c>
      <c r="AQ353">
        <f>'[1]Master Sheet'!AQ353</f>
        <v>6.5</v>
      </c>
      <c r="AR353">
        <f>'[1]Master Sheet'!AR353</f>
        <v>0.98440206185566992</v>
      </c>
      <c r="AS353">
        <f>'[1]Master Sheet'!AS353</f>
        <v>59.3</v>
      </c>
      <c r="AT353">
        <f>'[1]Master Sheet'!AT353</f>
        <v>91.7</v>
      </c>
      <c r="AU353">
        <f>'[1]Master Sheet'!AU353</f>
        <v>0.22639999999999999</v>
      </c>
      <c r="AV353">
        <f>'[1]Master Sheet'!AV353</f>
        <v>3.7499999999999999E-2</v>
      </c>
      <c r="AW353">
        <f>'[1]Master Sheet'!AW353</f>
        <v>14.3</v>
      </c>
      <c r="AX353">
        <f>'[1]Master Sheet'!AX353</f>
        <v>13.58</v>
      </c>
      <c r="AY353">
        <f>'[1]Master Sheet'!AY353</f>
        <v>14.4</v>
      </c>
      <c r="AZ353">
        <f>'[1]Master Sheet'!AZ353</f>
        <v>0.82</v>
      </c>
      <c r="BA353">
        <f>'[1]Master Sheet'!BA353</f>
        <v>1.7350000000000001</v>
      </c>
      <c r="BB353">
        <f>'[1]Master Sheet'!BB353</f>
        <v>2.8809999999999998</v>
      </c>
      <c r="BC353">
        <f>'[1]Master Sheet'!BC353</f>
        <v>9.093</v>
      </c>
      <c r="BD353">
        <f>'[1]Master Sheet'!BD353</f>
        <v>2.9744020618556699</v>
      </c>
      <c r="BE353">
        <f>'[1]Master Sheet'!BE353</f>
        <v>36.96</v>
      </c>
      <c r="BF353">
        <f>'[1]Master Sheet'!BF353</f>
        <v>7.5</v>
      </c>
      <c r="BG353">
        <f>'[1]Master Sheet'!BG353</f>
        <v>9</v>
      </c>
      <c r="BH353" s="1">
        <v>44911</v>
      </c>
    </row>
    <row r="354" spans="1:60" x14ac:dyDescent="0.25">
      <c r="A354" s="1">
        <v>44912</v>
      </c>
      <c r="B354" t="s">
        <v>65</v>
      </c>
      <c r="D354">
        <f>'[1]Master Sheet'!D354</f>
        <v>6.32</v>
      </c>
      <c r="E354">
        <f>'[1]Master Sheet'!E354</f>
        <v>5.62</v>
      </c>
      <c r="F354">
        <f>'[1]Master Sheet'!F354</f>
        <v>5.58</v>
      </c>
      <c r="G354">
        <f>'[1]Master Sheet'!G354</f>
        <v>5.6</v>
      </c>
      <c r="H354">
        <f>'[1]Master Sheet'!H354</f>
        <v>5.79</v>
      </c>
      <c r="I354">
        <f>'[1]Master Sheet'!I354</f>
        <v>7.08</v>
      </c>
      <c r="J354">
        <f>'[1]Master Sheet'!J354</f>
        <v>7.13</v>
      </c>
      <c r="K354">
        <f>'[1]Master Sheet'!K354</f>
        <v>1.69</v>
      </c>
      <c r="L354">
        <f>'[1]Master Sheet'!L354</f>
        <v>1.84</v>
      </c>
      <c r="M354">
        <f>'[1]Master Sheet'!M354</f>
        <v>2.04</v>
      </c>
      <c r="N354">
        <f>'[1]Master Sheet'!N354</f>
        <v>1.98</v>
      </c>
      <c r="O354">
        <f>'[1]Master Sheet'!O354</f>
        <v>43</v>
      </c>
      <c r="P354">
        <f>'[1]Master Sheet'!P354</f>
        <v>34</v>
      </c>
      <c r="Q354">
        <f>'[1]Master Sheet'!Q354</f>
        <v>19</v>
      </c>
      <c r="R354">
        <f>'[1]Master Sheet'!R354</f>
        <v>1</v>
      </c>
      <c r="S354">
        <f>'[1]Master Sheet'!S354</f>
        <v>0</v>
      </c>
      <c r="T354">
        <f>'[1]Master Sheet'!T354</f>
        <v>0</v>
      </c>
      <c r="U354">
        <f>'[1]Master Sheet'!U354</f>
        <v>0.62</v>
      </c>
      <c r="V354">
        <f>'[1]Master Sheet'!V354</f>
        <v>0.30299999999999999</v>
      </c>
      <c r="W354">
        <f>'[1]Master Sheet'!W354</f>
        <v>1.43</v>
      </c>
      <c r="X354">
        <f>'[1]Master Sheet'!X354</f>
        <v>0.16900000000000001</v>
      </c>
      <c r="Y354">
        <f>'[1]Master Sheet'!Y354</f>
        <v>0.41899999999999998</v>
      </c>
      <c r="Z354">
        <f>'[1]Master Sheet'!Z354</f>
        <v>0.40699999999999997</v>
      </c>
      <c r="AA354">
        <f>'[1]Master Sheet'!AA354</f>
        <v>8.4</v>
      </c>
      <c r="AB354">
        <f>'[1]Master Sheet'!AB354</f>
        <v>20.399999999999999</v>
      </c>
      <c r="AC354">
        <f>'[1]Master Sheet'!AC354</f>
        <v>20.5</v>
      </c>
      <c r="AD354">
        <f>'[1]Master Sheet'!AD354</f>
        <v>20.6</v>
      </c>
      <c r="AE354">
        <f>'[1]Master Sheet'!AE354</f>
        <v>27.3</v>
      </c>
      <c r="AF354">
        <f>'[1]Master Sheet'!AF354</f>
        <v>12.4</v>
      </c>
      <c r="AG354">
        <f>'[1]Master Sheet'!AG354</f>
        <v>34.6</v>
      </c>
      <c r="AH354">
        <f>'[1]Master Sheet'!AH354</f>
        <v>27.2</v>
      </c>
      <c r="AI354">
        <f>'[1]Master Sheet'!AI354</f>
        <v>27.7</v>
      </c>
      <c r="AJ354">
        <f>'[1]Master Sheet'!AJ354</f>
        <v>37.700000000000003</v>
      </c>
      <c r="AK354">
        <f>'[1]Master Sheet'!AK354</f>
        <v>3.06</v>
      </c>
      <c r="AL354">
        <f>'[1]Master Sheet'!AL354</f>
        <v>3.17</v>
      </c>
      <c r="AM354">
        <f>'[1]Master Sheet'!AM354</f>
        <v>3</v>
      </c>
      <c r="AN354">
        <f>'[1]Master Sheet'!AN354</f>
        <v>5.8</v>
      </c>
      <c r="AO354">
        <f>'[1]Master Sheet'!AO354</f>
        <v>0.03</v>
      </c>
      <c r="AP354">
        <f>'[1]Master Sheet'!AP354</f>
        <v>8.9</v>
      </c>
      <c r="AQ354">
        <f>'[1]Master Sheet'!AQ354</f>
        <v>6.6</v>
      </c>
      <c r="AR354">
        <f>'[1]Master Sheet'!AR354</f>
        <v>1.0629708890637295</v>
      </c>
      <c r="AS354">
        <f>'[1]Master Sheet'!AS354</f>
        <v>58.6</v>
      </c>
      <c r="AT354">
        <f>'[1]Master Sheet'!AT354</f>
        <v>90.1</v>
      </c>
      <c r="AU354">
        <f>'[1]Master Sheet'!AU354</f>
        <v>0.23150000000000001</v>
      </c>
      <c r="AV354">
        <f>'[1]Master Sheet'!AV354</f>
        <v>4.5199999999999997E-2</v>
      </c>
      <c r="AW354">
        <f>'[1]Master Sheet'!AW354</f>
        <v>13.63</v>
      </c>
      <c r="AX354">
        <f>'[1]Master Sheet'!AX354</f>
        <v>12.71</v>
      </c>
      <c r="AY354">
        <f>'[1]Master Sheet'!AY354</f>
        <v>13.54</v>
      </c>
      <c r="AZ354">
        <f>'[1]Master Sheet'!AZ354</f>
        <v>0.83</v>
      </c>
      <c r="BA354">
        <f>'[1]Master Sheet'!BA354</f>
        <v>0</v>
      </c>
      <c r="BB354">
        <f>'[1]Master Sheet'!BB354</f>
        <v>0</v>
      </c>
      <c r="BC354">
        <f>'[1]Master Sheet'!BC354</f>
        <v>0</v>
      </c>
      <c r="BD354">
        <f>'[1]Master Sheet'!BD354</f>
        <v>2.9929708890637294</v>
      </c>
      <c r="BE354">
        <f>'[1]Master Sheet'!BE354</f>
        <v>34.21</v>
      </c>
      <c r="BF354">
        <f>'[1]Master Sheet'!BF354</f>
        <v>7</v>
      </c>
      <c r="BG354">
        <f>'[1]Master Sheet'!BG354</f>
        <v>8.6999999999999993</v>
      </c>
      <c r="BH354" s="1">
        <v>44912</v>
      </c>
    </row>
    <row r="355" spans="1:60" x14ac:dyDescent="0.25">
      <c r="A355" s="1">
        <v>44913</v>
      </c>
      <c r="B355" t="s">
        <v>65</v>
      </c>
      <c r="D355">
        <f>'[1]Master Sheet'!D355</f>
        <v>0</v>
      </c>
      <c r="E355">
        <f>'[1]Master Sheet'!E355</f>
        <v>0</v>
      </c>
      <c r="F355">
        <f>'[1]Master Sheet'!F355</f>
        <v>0</v>
      </c>
      <c r="G355">
        <f>'[1]Master Sheet'!G355</f>
        <v>0</v>
      </c>
      <c r="H355">
        <f>'[1]Master Sheet'!H355</f>
        <v>0</v>
      </c>
      <c r="I355">
        <f>'[1]Master Sheet'!I355</f>
        <v>0</v>
      </c>
      <c r="J355">
        <f>'[1]Master Sheet'!J355</f>
        <v>0</v>
      </c>
      <c r="K355">
        <f>'[1]Master Sheet'!K355</f>
        <v>0</v>
      </c>
      <c r="L355">
        <f>'[1]Master Sheet'!L355</f>
        <v>0</v>
      </c>
      <c r="M355">
        <f>'[1]Master Sheet'!M355</f>
        <v>0</v>
      </c>
      <c r="N355">
        <f>'[1]Master Sheet'!N355</f>
        <v>0</v>
      </c>
      <c r="O355">
        <f>'[1]Master Sheet'!O355</f>
        <v>0</v>
      </c>
      <c r="P355">
        <f>'[1]Master Sheet'!P355</f>
        <v>0</v>
      </c>
      <c r="Q355">
        <f>'[1]Master Sheet'!Q355</f>
        <v>0</v>
      </c>
      <c r="R355">
        <f>'[1]Master Sheet'!R355</f>
        <v>0</v>
      </c>
      <c r="S355">
        <f>'[1]Master Sheet'!S355</f>
        <v>0</v>
      </c>
      <c r="T355">
        <f>'[1]Master Sheet'!T355</f>
        <v>0</v>
      </c>
      <c r="U355">
        <f>'[1]Master Sheet'!U355</f>
        <v>0</v>
      </c>
      <c r="V355">
        <f>'[1]Master Sheet'!V355</f>
        <v>0</v>
      </c>
      <c r="W355">
        <f>'[1]Master Sheet'!W355</f>
        <v>0</v>
      </c>
      <c r="X355">
        <f>'[1]Master Sheet'!X355</f>
        <v>0</v>
      </c>
      <c r="Y355">
        <f>'[1]Master Sheet'!Y355</f>
        <v>0</v>
      </c>
      <c r="Z355">
        <f>'[1]Master Sheet'!Z355</f>
        <v>0</v>
      </c>
      <c r="AA355">
        <f>'[1]Master Sheet'!AA355</f>
        <v>0</v>
      </c>
      <c r="AB355">
        <f>'[1]Master Sheet'!AB355</f>
        <v>0</v>
      </c>
      <c r="AC355">
        <f>'[1]Master Sheet'!AC355</f>
        <v>0</v>
      </c>
      <c r="AD355">
        <f>'[1]Master Sheet'!AD355</f>
        <v>0</v>
      </c>
      <c r="AE355">
        <f>'[1]Master Sheet'!AE355</f>
        <v>0</v>
      </c>
      <c r="AF355">
        <f>'[1]Master Sheet'!AF355</f>
        <v>0</v>
      </c>
      <c r="AG355">
        <f>'[1]Master Sheet'!AG355</f>
        <v>0</v>
      </c>
      <c r="AH355">
        <f>'[1]Master Sheet'!AH355</f>
        <v>0</v>
      </c>
      <c r="AI355">
        <f>'[1]Master Sheet'!AI355</f>
        <v>0</v>
      </c>
      <c r="AJ355">
        <f>'[1]Master Sheet'!AJ355</f>
        <v>0</v>
      </c>
      <c r="AK355" t="str">
        <f>'[1]Master Sheet'!AK355</f>
        <v/>
      </c>
      <c r="AL355" t="str">
        <f>'[1]Master Sheet'!AL355</f>
        <v/>
      </c>
      <c r="AM355">
        <f>'[1]Master Sheet'!AM355</f>
        <v>0</v>
      </c>
      <c r="AN355">
        <f>'[1]Master Sheet'!AN355</f>
        <v>0</v>
      </c>
      <c r="AO355">
        <f>'[1]Master Sheet'!AO355</f>
        <v>0</v>
      </c>
      <c r="AP355">
        <f>'[1]Master Sheet'!AP355</f>
        <v>0</v>
      </c>
      <c r="AQ355">
        <f>'[1]Master Sheet'!AQ355</f>
        <v>0</v>
      </c>
      <c r="AR355" t="str">
        <f>'[1]Master Sheet'!AR355</f>
        <v/>
      </c>
      <c r="AS355">
        <f>'[1]Master Sheet'!AS355</f>
        <v>0</v>
      </c>
      <c r="AT355">
        <f>'[1]Master Sheet'!AT355</f>
        <v>0</v>
      </c>
      <c r="AU355">
        <f>'[1]Master Sheet'!AU355</f>
        <v>0</v>
      </c>
      <c r="AV355">
        <f>'[1]Master Sheet'!AV355</f>
        <v>0</v>
      </c>
      <c r="AW355">
        <f>'[1]Master Sheet'!AW355</f>
        <v>0</v>
      </c>
      <c r="AX355">
        <f>'[1]Master Sheet'!AX355</f>
        <v>0</v>
      </c>
      <c r="AY355">
        <f>'[1]Master Sheet'!AY355</f>
        <v>0</v>
      </c>
      <c r="AZ355">
        <f>'[1]Master Sheet'!AZ355</f>
        <v>0</v>
      </c>
      <c r="BA355">
        <f>'[1]Master Sheet'!BA355</f>
        <v>0</v>
      </c>
      <c r="BB355">
        <f>'[1]Master Sheet'!BB355</f>
        <v>0</v>
      </c>
      <c r="BC355">
        <f>'[1]Master Sheet'!BC355</f>
        <v>0</v>
      </c>
      <c r="BD355" t="str">
        <f>'[1]Master Sheet'!BD355</f>
        <v/>
      </c>
      <c r="BE355">
        <f>'[1]Master Sheet'!BE355</f>
        <v>0</v>
      </c>
      <c r="BF355">
        <f>'[1]Master Sheet'!BF355</f>
        <v>0</v>
      </c>
      <c r="BG355">
        <f>'[1]Master Sheet'!BG355</f>
        <v>0</v>
      </c>
      <c r="BH355" s="1">
        <v>44913</v>
      </c>
    </row>
    <row r="356" spans="1:60" x14ac:dyDescent="0.25">
      <c r="A356" s="1">
        <v>44914</v>
      </c>
      <c r="B356" t="s">
        <v>65</v>
      </c>
      <c r="D356">
        <f>'[1]Master Sheet'!D356</f>
        <v>6.26</v>
      </c>
      <c r="E356">
        <f>'[1]Master Sheet'!E356</f>
        <v>5.66</v>
      </c>
      <c r="F356">
        <f>'[1]Master Sheet'!F356</f>
        <v>5.57</v>
      </c>
      <c r="G356">
        <f>'[1]Master Sheet'!G356</f>
        <v>5.64</v>
      </c>
      <c r="H356">
        <f>'[1]Master Sheet'!H356</f>
        <v>5.65</v>
      </c>
      <c r="I356">
        <f>'[1]Master Sheet'!I356</f>
        <v>7.11</v>
      </c>
      <c r="J356">
        <f>'[1]Master Sheet'!J356</f>
        <v>7.27</v>
      </c>
      <c r="K356">
        <f>'[1]Master Sheet'!K356</f>
        <v>1.71</v>
      </c>
      <c r="L356">
        <f>'[1]Master Sheet'!L356</f>
        <v>1.9</v>
      </c>
      <c r="M356">
        <f>'[1]Master Sheet'!M356</f>
        <v>1.94</v>
      </c>
      <c r="N356">
        <f>'[1]Master Sheet'!N356</f>
        <v>1.93</v>
      </c>
      <c r="O356">
        <f>'[1]Master Sheet'!O356</f>
        <v>49</v>
      </c>
      <c r="P356">
        <f>'[1]Master Sheet'!P356</f>
        <v>38</v>
      </c>
      <c r="Q356">
        <f>'[1]Master Sheet'!Q356</f>
        <v>40</v>
      </c>
      <c r="R356">
        <f>'[1]Master Sheet'!R356</f>
        <v>9</v>
      </c>
      <c r="S356">
        <f>'[1]Master Sheet'!S356</f>
        <v>8</v>
      </c>
      <c r="T356">
        <f>'[1]Master Sheet'!T356</f>
        <v>0</v>
      </c>
      <c r="U356">
        <f>'[1]Master Sheet'!U356</f>
        <v>0.378</v>
      </c>
      <c r="V356">
        <f>'[1]Master Sheet'!V356</f>
        <v>0.35599999999999998</v>
      </c>
      <c r="W356">
        <f>'[1]Master Sheet'!W356</f>
        <v>2.1800000000000002</v>
      </c>
      <c r="X356">
        <f>'[1]Master Sheet'!X356</f>
        <v>0.27</v>
      </c>
      <c r="Y356">
        <f>'[1]Master Sheet'!Y356</f>
        <v>0.42599999999999999</v>
      </c>
      <c r="Z356">
        <f>'[1]Master Sheet'!Z356</f>
        <v>0.42</v>
      </c>
      <c r="AA356">
        <f>'[1]Master Sheet'!AA356</f>
        <v>7.8</v>
      </c>
      <c r="AB356">
        <f>'[1]Master Sheet'!AB356</f>
        <v>19.3</v>
      </c>
      <c r="AC356">
        <f>'[1]Master Sheet'!AC356</f>
        <v>19.899999999999999</v>
      </c>
      <c r="AD356">
        <f>'[1]Master Sheet'!AD356</f>
        <v>20.399999999999999</v>
      </c>
      <c r="AE356">
        <f>'[1]Master Sheet'!AE356</f>
        <v>26.5</v>
      </c>
      <c r="AF356">
        <f>'[1]Master Sheet'!AF356</f>
        <v>11.8</v>
      </c>
      <c r="AG356">
        <f>'[1]Master Sheet'!AG356</f>
        <v>33</v>
      </c>
      <c r="AH356">
        <f>'[1]Master Sheet'!AH356</f>
        <v>26.4</v>
      </c>
      <c r="AI356">
        <f>'[1]Master Sheet'!AI356</f>
        <v>26.8</v>
      </c>
      <c r="AJ356">
        <f>'[1]Master Sheet'!AJ356</f>
        <v>37.200000000000003</v>
      </c>
      <c r="AK356">
        <f>'[1]Master Sheet'!AK356</f>
        <v>2.96</v>
      </c>
      <c r="AL356">
        <f>'[1]Master Sheet'!AL356</f>
        <v>3.25</v>
      </c>
      <c r="AM356">
        <f>'[1]Master Sheet'!AM356</f>
        <v>2.9</v>
      </c>
      <c r="AN356">
        <f>'[1]Master Sheet'!AN356</f>
        <v>5.8</v>
      </c>
      <c r="AO356">
        <f>'[1]Master Sheet'!AO356</f>
        <v>3.3000000000000002E-2</v>
      </c>
      <c r="AP356">
        <f>'[1]Master Sheet'!AP356</f>
        <v>8.6999999999999993</v>
      </c>
      <c r="AQ356">
        <f>'[1]Master Sheet'!AQ356</f>
        <v>7.2</v>
      </c>
      <c r="AR356">
        <f>'[1]Master Sheet'!AR356</f>
        <v>0.8107500000000003</v>
      </c>
      <c r="AS356">
        <f>'[1]Master Sheet'!AS356</f>
        <v>52.9</v>
      </c>
      <c r="AT356">
        <f>'[1]Master Sheet'!AT356</f>
        <v>89.4</v>
      </c>
      <c r="AU356">
        <f>'[1]Master Sheet'!AU356</f>
        <v>0.27260000000000001</v>
      </c>
      <c r="AV356">
        <f>'[1]Master Sheet'!AV356</f>
        <v>4.8300000000000003E-2</v>
      </c>
      <c r="AW356">
        <f>'[1]Master Sheet'!AW356</f>
        <v>13.15</v>
      </c>
      <c r="AX356">
        <f>'[1]Master Sheet'!AX356</f>
        <v>12.24</v>
      </c>
      <c r="AY356">
        <f>'[1]Master Sheet'!AY356</f>
        <v>13.07</v>
      </c>
      <c r="AZ356">
        <f>'[1]Master Sheet'!AZ356</f>
        <v>0.83</v>
      </c>
      <c r="BA356">
        <f>'[1]Master Sheet'!BA356</f>
        <v>1.7350000000000001</v>
      </c>
      <c r="BB356">
        <f>'[1]Master Sheet'!BB356</f>
        <v>2.8809999999999998</v>
      </c>
      <c r="BC356">
        <f>'[1]Master Sheet'!BC356</f>
        <v>9.093</v>
      </c>
      <c r="BD356">
        <f>'[1]Master Sheet'!BD356</f>
        <v>2.7807500000000003</v>
      </c>
      <c r="BE356">
        <f>'[1]Master Sheet'!BE356</f>
        <v>34.83</v>
      </c>
      <c r="BF356">
        <f>'[1]Master Sheet'!BF356</f>
        <v>7</v>
      </c>
      <c r="BG356">
        <f>'[1]Master Sheet'!BG356</f>
        <v>8.6999999999999993</v>
      </c>
      <c r="BH356" s="1">
        <v>44914</v>
      </c>
    </row>
    <row r="357" spans="1:60" x14ac:dyDescent="0.25">
      <c r="A357" s="1">
        <v>44915</v>
      </c>
      <c r="B357" t="s">
        <v>65</v>
      </c>
      <c r="D357">
        <f>'[1]Master Sheet'!D357</f>
        <v>6.15</v>
      </c>
      <c r="E357">
        <f>'[1]Master Sheet'!E357</f>
        <v>5.69</v>
      </c>
      <c r="F357">
        <f>'[1]Master Sheet'!F357</f>
        <v>5.58</v>
      </c>
      <c r="G357">
        <f>'[1]Master Sheet'!G357</f>
        <v>5.65</v>
      </c>
      <c r="H357">
        <f>'[1]Master Sheet'!H357</f>
        <v>5.72</v>
      </c>
      <c r="I357">
        <f>'[1]Master Sheet'!I357</f>
        <v>7.02</v>
      </c>
      <c r="J357">
        <f>'[1]Master Sheet'!J357</f>
        <v>7</v>
      </c>
      <c r="K357">
        <f>'[1]Master Sheet'!K357</f>
        <v>1.66</v>
      </c>
      <c r="L357">
        <f>'[1]Master Sheet'!L357</f>
        <v>1.81</v>
      </c>
      <c r="M357">
        <f>'[1]Master Sheet'!M357</f>
        <v>2.02</v>
      </c>
      <c r="N357">
        <f>'[1]Master Sheet'!N357</f>
        <v>1.82</v>
      </c>
      <c r="O357">
        <f>'[1]Master Sheet'!O357</f>
        <v>45</v>
      </c>
      <c r="P357">
        <f>'[1]Master Sheet'!P357</f>
        <v>36</v>
      </c>
      <c r="Q357">
        <f>'[1]Master Sheet'!Q357</f>
        <v>53</v>
      </c>
      <c r="R357">
        <f>'[1]Master Sheet'!R357</f>
        <v>25</v>
      </c>
      <c r="S357">
        <f>'[1]Master Sheet'!S357</f>
        <v>10</v>
      </c>
      <c r="T357">
        <f>'[1]Master Sheet'!T357</f>
        <v>0</v>
      </c>
      <c r="U357">
        <f>'[1]Master Sheet'!U357</f>
        <v>0.68899999999999995</v>
      </c>
      <c r="V357">
        <f>'[1]Master Sheet'!V357</f>
        <v>0.41799999999999998</v>
      </c>
      <c r="W357">
        <f>'[1]Master Sheet'!W357</f>
        <v>3.43</v>
      </c>
      <c r="X357">
        <f>'[1]Master Sheet'!X357</f>
        <v>0.997</v>
      </c>
      <c r="Y357">
        <f>'[1]Master Sheet'!Y357</f>
        <v>0.55100000000000005</v>
      </c>
      <c r="Z357">
        <f>'[1]Master Sheet'!Z357</f>
        <v>0.53800000000000003</v>
      </c>
      <c r="AA357">
        <f>'[1]Master Sheet'!AA357</f>
        <v>8.5</v>
      </c>
      <c r="AB357">
        <f>'[1]Master Sheet'!AB357</f>
        <v>18.899999999999999</v>
      </c>
      <c r="AC357">
        <f>'[1]Master Sheet'!AC357</f>
        <v>18.2</v>
      </c>
      <c r="AD357">
        <f>'[1]Master Sheet'!AD357</f>
        <v>19.600000000000001</v>
      </c>
      <c r="AE357">
        <f>'[1]Master Sheet'!AE357</f>
        <v>25.7</v>
      </c>
      <c r="AF357">
        <f>'[1]Master Sheet'!AF357</f>
        <v>12.7</v>
      </c>
      <c r="AG357">
        <f>'[1]Master Sheet'!AG357</f>
        <v>32</v>
      </c>
      <c r="AH357">
        <f>'[1]Master Sheet'!AH357</f>
        <v>24</v>
      </c>
      <c r="AI357">
        <f>'[1]Master Sheet'!AI357</f>
        <v>26.3</v>
      </c>
      <c r="AJ357">
        <f>'[1]Master Sheet'!AJ357</f>
        <v>36.1</v>
      </c>
      <c r="AK357">
        <f>'[1]Master Sheet'!AK357</f>
        <v>3.1100000000000003</v>
      </c>
      <c r="AL357">
        <f>'[1]Master Sheet'!AL357</f>
        <v>3.23</v>
      </c>
      <c r="AM357">
        <f>'[1]Master Sheet'!AM357</f>
        <v>3.1</v>
      </c>
      <c r="AN357">
        <f>'[1]Master Sheet'!AN357</f>
        <v>5.9</v>
      </c>
      <c r="AO357">
        <f>'[1]Master Sheet'!AO357</f>
        <v>1.4E-2</v>
      </c>
      <c r="AP357">
        <f>'[1]Master Sheet'!AP357</f>
        <v>9.1999999999999993</v>
      </c>
      <c r="AQ357">
        <f>'[1]Master Sheet'!AQ357</f>
        <v>7.1</v>
      </c>
      <c r="AR357">
        <f>'[1]Master Sheet'!AR357</f>
        <v>0.89070626525630647</v>
      </c>
      <c r="AS357">
        <f>'[1]Master Sheet'!AS357</f>
        <v>53.3</v>
      </c>
      <c r="AT357">
        <f>'[1]Master Sheet'!AT357</f>
        <v>89.5</v>
      </c>
      <c r="AU357">
        <f>'[1]Master Sheet'!AU357</f>
        <v>0.27310000000000001</v>
      </c>
      <c r="AV357">
        <f>'[1]Master Sheet'!AV357</f>
        <v>4.7899999999999998E-2</v>
      </c>
      <c r="AW357">
        <f>'[1]Master Sheet'!AW357</f>
        <v>14.6</v>
      </c>
      <c r="AX357">
        <f>'[1]Master Sheet'!AX357</f>
        <v>12.29</v>
      </c>
      <c r="AY357">
        <f>'[1]Master Sheet'!AY357</f>
        <v>13.16</v>
      </c>
      <c r="AZ357">
        <f>'[1]Master Sheet'!AZ357</f>
        <v>0.87</v>
      </c>
      <c r="BA357">
        <f>'[1]Master Sheet'!BA357</f>
        <v>1.3420000000000001</v>
      </c>
      <c r="BB357">
        <f>'[1]Master Sheet'!BB357</f>
        <v>2.2639999999999998</v>
      </c>
      <c r="BC357">
        <f>'[1]Master Sheet'!BC357</f>
        <v>8.7840000000000007</v>
      </c>
      <c r="BD357">
        <f>'[1]Master Sheet'!BD357</f>
        <v>2.8507062652563064</v>
      </c>
      <c r="BE357">
        <f>'[1]Master Sheet'!BE357</f>
        <v>33.36</v>
      </c>
      <c r="BF357">
        <f>'[1]Master Sheet'!BF357</f>
        <v>6.8</v>
      </c>
      <c r="BG357">
        <f>'[1]Master Sheet'!BG357</f>
        <v>8.6999999999999993</v>
      </c>
      <c r="BH357" s="1">
        <v>44915</v>
      </c>
    </row>
    <row r="358" spans="1:60" x14ac:dyDescent="0.25">
      <c r="A358" s="1">
        <v>44916</v>
      </c>
      <c r="B358" t="s">
        <v>65</v>
      </c>
      <c r="D358">
        <f>'[1]Master Sheet'!D358</f>
        <v>6.35</v>
      </c>
      <c r="E358">
        <f>'[1]Master Sheet'!E358</f>
        <v>5.64</v>
      </c>
      <c r="F358">
        <f>'[1]Master Sheet'!F358</f>
        <v>5.67</v>
      </c>
      <c r="G358">
        <f>'[1]Master Sheet'!G358</f>
        <v>5.76</v>
      </c>
      <c r="H358">
        <f>'[1]Master Sheet'!H358</f>
        <v>5.68</v>
      </c>
      <c r="I358">
        <f>'[1]Master Sheet'!I358</f>
        <v>7.06</v>
      </c>
      <c r="J358">
        <f>'[1]Master Sheet'!J358</f>
        <v>7.33</v>
      </c>
      <c r="K358">
        <f>'[1]Master Sheet'!K358</f>
        <v>1.61</v>
      </c>
      <c r="L358">
        <f>'[1]Master Sheet'!L358</f>
        <v>1.87</v>
      </c>
      <c r="M358">
        <f>'[1]Master Sheet'!M358</f>
        <v>2.02</v>
      </c>
      <c r="N358">
        <f>'[1]Master Sheet'!N358</f>
        <v>1.92</v>
      </c>
      <c r="O358">
        <f>'[1]Master Sheet'!O358</f>
        <v>45</v>
      </c>
      <c r="P358">
        <f>'[1]Master Sheet'!P358</f>
        <v>34</v>
      </c>
      <c r="Q358">
        <f>'[1]Master Sheet'!Q358</f>
        <v>40</v>
      </c>
      <c r="R358">
        <f>'[1]Master Sheet'!R358</f>
        <v>6</v>
      </c>
      <c r="S358">
        <f>'[1]Master Sheet'!S358</f>
        <v>6</v>
      </c>
      <c r="T358">
        <f>'[1]Master Sheet'!T358</f>
        <v>0</v>
      </c>
      <c r="U358">
        <f>'[1]Master Sheet'!U358</f>
        <v>0.69299999999999995</v>
      </c>
      <c r="V358">
        <f>'[1]Master Sheet'!V358</f>
        <v>0.30299999999999999</v>
      </c>
      <c r="W358">
        <f>'[1]Master Sheet'!W358</f>
        <v>3.54</v>
      </c>
      <c r="X358">
        <f>'[1]Master Sheet'!X358</f>
        <v>0.39200000000000002</v>
      </c>
      <c r="Y358">
        <f>'[1]Master Sheet'!Y358</f>
        <v>0.628</v>
      </c>
      <c r="Z358">
        <f>'[1]Master Sheet'!Z358</f>
        <v>0.40899999999999997</v>
      </c>
      <c r="AA358">
        <f>'[1]Master Sheet'!AA358</f>
        <v>8.1999999999999993</v>
      </c>
      <c r="AB358">
        <f>'[1]Master Sheet'!AB358</f>
        <v>17.5</v>
      </c>
      <c r="AC358">
        <f>'[1]Master Sheet'!AC358</f>
        <v>17.899999999999999</v>
      </c>
      <c r="AD358">
        <f>'[1]Master Sheet'!AD358</f>
        <v>19.100000000000001</v>
      </c>
      <c r="AE358">
        <f>'[1]Master Sheet'!AE358</f>
        <v>25.8</v>
      </c>
      <c r="AF358">
        <f>'[1]Master Sheet'!AF358</f>
        <v>11.9</v>
      </c>
      <c r="AG358">
        <f>'[1]Master Sheet'!AG358</f>
        <v>30.1</v>
      </c>
      <c r="AH358">
        <f>'[1]Master Sheet'!AH358</f>
        <v>23.7</v>
      </c>
      <c r="AI358">
        <f>'[1]Master Sheet'!AI358</f>
        <v>29.7</v>
      </c>
      <c r="AJ358">
        <f>'[1]Master Sheet'!AJ358</f>
        <v>35.9</v>
      </c>
      <c r="AK358">
        <f>'[1]Master Sheet'!AK358</f>
        <v>3.12</v>
      </c>
      <c r="AL358">
        <f>'[1]Master Sheet'!AL358</f>
        <v>3.2</v>
      </c>
      <c r="AM358">
        <f>'[1]Master Sheet'!AM358</f>
        <v>2.9</v>
      </c>
      <c r="AN358">
        <f>'[1]Master Sheet'!AN358</f>
        <v>6</v>
      </c>
      <c r="AO358">
        <f>'[1]Master Sheet'!AO358</f>
        <v>2.3E-2</v>
      </c>
      <c r="AP358">
        <f>'[1]Master Sheet'!AP358</f>
        <v>8.4</v>
      </c>
      <c r="AQ358">
        <f>'[1]Master Sheet'!AQ358</f>
        <v>6.8</v>
      </c>
      <c r="AR358">
        <f>'[1]Master Sheet'!AR358</f>
        <v>1.0713107438016534</v>
      </c>
      <c r="AS358">
        <f>'[1]Master Sheet'!AS358</f>
        <v>52.1</v>
      </c>
      <c r="AT358">
        <f>'[1]Master Sheet'!AT358</f>
        <v>90.2</v>
      </c>
      <c r="AU358">
        <f>'[1]Master Sheet'!AU358</f>
        <v>0.28260000000000002</v>
      </c>
      <c r="AV358">
        <f>'[1]Master Sheet'!AV358</f>
        <v>4.4600000000000001E-2</v>
      </c>
      <c r="AW358">
        <f>'[1]Master Sheet'!AW358</f>
        <v>14.32</v>
      </c>
      <c r="AX358">
        <f>'[1]Master Sheet'!AX358</f>
        <v>12.1</v>
      </c>
      <c r="AY358">
        <f>'[1]Master Sheet'!AY358</f>
        <v>13</v>
      </c>
      <c r="AZ358">
        <f>'[1]Master Sheet'!AZ358</f>
        <v>0.9</v>
      </c>
      <c r="BA358">
        <f>'[1]Master Sheet'!BA358</f>
        <v>1.272</v>
      </c>
      <c r="BB358">
        <f>'[1]Master Sheet'!BB358</f>
        <v>2.4369999999999998</v>
      </c>
      <c r="BC358">
        <f>'[1]Master Sheet'!BC358</f>
        <v>8.5280000000000005</v>
      </c>
      <c r="BD358">
        <f>'[1]Master Sheet'!BD358</f>
        <v>3.0613107438016534</v>
      </c>
      <c r="BE358">
        <f>'[1]Master Sheet'!BE358</f>
        <v>30.78</v>
      </c>
      <c r="BF358">
        <f>'[1]Master Sheet'!BF358</f>
        <v>6</v>
      </c>
      <c r="BG358">
        <f>'[1]Master Sheet'!BG358</f>
        <v>8.6999999999999993</v>
      </c>
      <c r="BH358" s="1">
        <v>44916</v>
      </c>
    </row>
    <row r="359" spans="1:60" x14ac:dyDescent="0.25">
      <c r="A359" s="1">
        <v>44917</v>
      </c>
      <c r="B359" t="s">
        <v>65</v>
      </c>
      <c r="D359">
        <f>'[1]Master Sheet'!D359</f>
        <v>6.34</v>
      </c>
      <c r="E359">
        <f>'[1]Master Sheet'!E359</f>
        <v>5.54</v>
      </c>
      <c r="F359">
        <f>'[1]Master Sheet'!F359</f>
        <v>5.53</v>
      </c>
      <c r="G359">
        <f>'[1]Master Sheet'!G359</f>
        <v>5.62</v>
      </c>
      <c r="H359">
        <f>'[1]Master Sheet'!H359</f>
        <v>5.67</v>
      </c>
      <c r="I359">
        <f>'[1]Master Sheet'!I359</f>
        <v>7.26</v>
      </c>
      <c r="J359">
        <f>'[1]Master Sheet'!J359</f>
        <v>7.06</v>
      </c>
      <c r="K359">
        <f>'[1]Master Sheet'!K359</f>
        <v>1.65</v>
      </c>
      <c r="L359">
        <f>'[1]Master Sheet'!L359</f>
        <v>1.85</v>
      </c>
      <c r="M359">
        <f>'[1]Master Sheet'!M359</f>
        <v>2.02</v>
      </c>
      <c r="N359">
        <f>'[1]Master Sheet'!N359</f>
        <v>2</v>
      </c>
      <c r="O359">
        <f>'[1]Master Sheet'!O359</f>
        <v>46</v>
      </c>
      <c r="P359">
        <f>'[1]Master Sheet'!P359</f>
        <v>35</v>
      </c>
      <c r="Q359">
        <f>'[1]Master Sheet'!Q359</f>
        <v>14</v>
      </c>
      <c r="R359">
        <f>'[1]Master Sheet'!R359</f>
        <v>2</v>
      </c>
      <c r="S359">
        <f>'[1]Master Sheet'!S359</f>
        <v>1</v>
      </c>
      <c r="T359">
        <f>'[1]Master Sheet'!T359</f>
        <v>0</v>
      </c>
      <c r="U359">
        <f>'[1]Master Sheet'!U359</f>
        <v>0.28000000000000003</v>
      </c>
      <c r="V359">
        <f>'[1]Master Sheet'!V359</f>
        <v>0.30399999999999999</v>
      </c>
      <c r="W359">
        <f>'[1]Master Sheet'!W359</f>
        <v>0.69499999999999995</v>
      </c>
      <c r="X359">
        <f>'[1]Master Sheet'!X359</f>
        <v>0.33</v>
      </c>
      <c r="Y359">
        <f>'[1]Master Sheet'!Y359</f>
        <v>0.307</v>
      </c>
      <c r="Z359">
        <f>'[1]Master Sheet'!Z359</f>
        <v>0.28899999999999998</v>
      </c>
      <c r="AA359">
        <f>'[1]Master Sheet'!AA359</f>
        <v>8.1999999999999993</v>
      </c>
      <c r="AB359">
        <f>'[1]Master Sheet'!AB359</f>
        <v>19.3</v>
      </c>
      <c r="AC359">
        <f>'[1]Master Sheet'!AC359</f>
        <v>19.100000000000001</v>
      </c>
      <c r="AD359">
        <f>'[1]Master Sheet'!AD359</f>
        <v>19.2</v>
      </c>
      <c r="AE359">
        <f>'[1]Master Sheet'!AE359</f>
        <v>24.1</v>
      </c>
      <c r="AF359">
        <f>'[1]Master Sheet'!AF359</f>
        <v>12</v>
      </c>
      <c r="AG359">
        <f>'[1]Master Sheet'!AG359</f>
        <v>31.3</v>
      </c>
      <c r="AH359">
        <f>'[1]Master Sheet'!AH359</f>
        <v>25</v>
      </c>
      <c r="AI359">
        <f>'[1]Master Sheet'!AI359</f>
        <v>25.4</v>
      </c>
      <c r="AJ359">
        <f>'[1]Master Sheet'!AJ359</f>
        <v>33.700000000000003</v>
      </c>
      <c r="AK359">
        <f>'[1]Master Sheet'!AK359</f>
        <v>3.01</v>
      </c>
      <c r="AL359">
        <f>'[1]Master Sheet'!AL359</f>
        <v>3.1799999999999997</v>
      </c>
      <c r="AM359">
        <f>'[1]Master Sheet'!AM359</f>
        <v>3</v>
      </c>
      <c r="AN359">
        <f>'[1]Master Sheet'!AN359</f>
        <v>6</v>
      </c>
      <c r="AO359">
        <f>'[1]Master Sheet'!AO359</f>
        <v>4.4999999999999998E-2</v>
      </c>
      <c r="AP359">
        <f>'[1]Master Sheet'!AP359</f>
        <v>8.4</v>
      </c>
      <c r="AQ359">
        <f>'[1]Master Sheet'!AQ359</f>
        <v>7.1</v>
      </c>
      <c r="AR359">
        <f>'[1]Master Sheet'!AR359</f>
        <v>0.85247180301826875</v>
      </c>
      <c r="AS359">
        <f>'[1]Master Sheet'!AS359</f>
        <v>51</v>
      </c>
      <c r="AT359">
        <f>'[1]Master Sheet'!AT359</f>
        <v>88.4</v>
      </c>
      <c r="AU359">
        <f>'[1]Master Sheet'!AU359</f>
        <v>0.29210000000000003</v>
      </c>
      <c r="AV359">
        <f>'[1]Master Sheet'!AV359</f>
        <v>5.3199999999999997E-2</v>
      </c>
      <c r="AW359">
        <f>'[1]Master Sheet'!AW359</f>
        <v>13.56</v>
      </c>
      <c r="AX359">
        <f>'[1]Master Sheet'!AX359</f>
        <v>12.59</v>
      </c>
      <c r="AY359">
        <f>'[1]Master Sheet'!AY359</f>
        <v>13.52</v>
      </c>
      <c r="AZ359">
        <f>'[1]Master Sheet'!AZ359</f>
        <v>0.93</v>
      </c>
      <c r="BA359">
        <f>'[1]Master Sheet'!BA359</f>
        <v>1.2809999999999999</v>
      </c>
      <c r="BB359">
        <f>'[1]Master Sheet'!BB359</f>
        <v>2.58</v>
      </c>
      <c r="BC359">
        <f>'[1]Master Sheet'!BC359</f>
        <v>9.4480000000000004</v>
      </c>
      <c r="BD359">
        <f>'[1]Master Sheet'!BD359</f>
        <v>2.8624718030182685</v>
      </c>
      <c r="BE359">
        <f>'[1]Master Sheet'!BE359</f>
        <v>29.85</v>
      </c>
      <c r="BF359">
        <f>'[1]Master Sheet'!BF359</f>
        <v>5.8</v>
      </c>
      <c r="BG359">
        <f>'[1]Master Sheet'!BG359</f>
        <v>8.6999999999999993</v>
      </c>
      <c r="BH359" s="1">
        <v>44917</v>
      </c>
    </row>
    <row r="360" spans="1:60" x14ac:dyDescent="0.25">
      <c r="A360" s="1">
        <v>44918</v>
      </c>
      <c r="B360" t="s">
        <v>65</v>
      </c>
      <c r="D360">
        <f>'[1]Master Sheet'!D360</f>
        <v>6.84</v>
      </c>
      <c r="E360">
        <f>'[1]Master Sheet'!E360</f>
        <v>5.71</v>
      </c>
      <c r="F360">
        <f>'[1]Master Sheet'!F360</f>
        <v>5.57</v>
      </c>
      <c r="G360">
        <f>'[1]Master Sheet'!G360</f>
        <v>5.65</v>
      </c>
      <c r="H360">
        <f>'[1]Master Sheet'!H360</f>
        <v>5.68</v>
      </c>
      <c r="I360">
        <f>'[1]Master Sheet'!I360</f>
        <v>6.79</v>
      </c>
      <c r="J360">
        <f>'[1]Master Sheet'!J360</f>
        <v>7.11</v>
      </c>
      <c r="K360">
        <f>'[1]Master Sheet'!K360</f>
        <v>1.55</v>
      </c>
      <c r="L360">
        <f>'[1]Master Sheet'!L360</f>
        <v>1.92</v>
      </c>
      <c r="M360">
        <f>'[1]Master Sheet'!M360</f>
        <v>2.0299999999999998</v>
      </c>
      <c r="N360">
        <f>'[1]Master Sheet'!N360</f>
        <v>1.98</v>
      </c>
      <c r="O360">
        <f>'[1]Master Sheet'!O360</f>
        <v>50</v>
      </c>
      <c r="P360">
        <f>'[1]Master Sheet'!P360</f>
        <v>44</v>
      </c>
      <c r="Q360">
        <f>'[1]Master Sheet'!Q360</f>
        <v>12</v>
      </c>
      <c r="R360">
        <f>'[1]Master Sheet'!R360</f>
        <v>1</v>
      </c>
      <c r="S360">
        <f>'[1]Master Sheet'!S360</f>
        <v>1</v>
      </c>
      <c r="T360">
        <f>'[1]Master Sheet'!T360</f>
        <v>0</v>
      </c>
      <c r="U360">
        <f>'[1]Master Sheet'!U360</f>
        <v>0.46500000000000002</v>
      </c>
      <c r="V360">
        <f>'[1]Master Sheet'!V360</f>
        <v>0.30099999999999999</v>
      </c>
      <c r="W360">
        <f>'[1]Master Sheet'!W360</f>
        <v>0.57199999999999995</v>
      </c>
      <c r="X360">
        <f>'[1]Master Sheet'!X360</f>
        <v>9.1999999999999998E-2</v>
      </c>
      <c r="Y360">
        <f>'[1]Master Sheet'!Y360</f>
        <v>0.23699999999999999</v>
      </c>
      <c r="Z360">
        <f>'[1]Master Sheet'!Z360</f>
        <v>0.27100000000000002</v>
      </c>
      <c r="AA360">
        <f>'[1]Master Sheet'!AA360</f>
        <v>8</v>
      </c>
      <c r="AB360">
        <f>'[1]Master Sheet'!AB360</f>
        <v>18.600000000000001</v>
      </c>
      <c r="AC360">
        <f>'[1]Master Sheet'!AC360</f>
        <v>19.100000000000001</v>
      </c>
      <c r="AD360">
        <f>'[1]Master Sheet'!AD360</f>
        <v>18.3</v>
      </c>
      <c r="AE360">
        <f>'[1]Master Sheet'!AE360</f>
        <v>24.7</v>
      </c>
      <c r="AF360">
        <f>'[1]Master Sheet'!AF360</f>
        <v>11.7</v>
      </c>
      <c r="AG360">
        <f>'[1]Master Sheet'!AG360</f>
        <v>29.9</v>
      </c>
      <c r="AH360">
        <f>'[1]Master Sheet'!AH360</f>
        <v>25</v>
      </c>
      <c r="AI360">
        <f>'[1]Master Sheet'!AI360</f>
        <v>24.4</v>
      </c>
      <c r="AJ360">
        <f>'[1]Master Sheet'!AJ360</f>
        <v>33.9</v>
      </c>
      <c r="AK360">
        <f>'[1]Master Sheet'!AK360</f>
        <v>3.04</v>
      </c>
      <c r="AL360">
        <f>'[1]Master Sheet'!AL360</f>
        <v>3.2199999999999998</v>
      </c>
      <c r="AM360">
        <f>'[1]Master Sheet'!AM360</f>
        <v>2.9</v>
      </c>
      <c r="AN360">
        <f>'[1]Master Sheet'!AN360</f>
        <v>5.9</v>
      </c>
      <c r="AO360">
        <f>'[1]Master Sheet'!AO360</f>
        <v>0.02</v>
      </c>
      <c r="AP360">
        <f>'[1]Master Sheet'!AP360</f>
        <v>7.4</v>
      </c>
      <c r="AQ360">
        <f>'[1]Master Sheet'!AQ360</f>
        <v>6.3</v>
      </c>
      <c r="AR360">
        <f>'[1]Master Sheet'!AR360</f>
        <v>0.97412449474535201</v>
      </c>
      <c r="AS360">
        <f>'[1]Master Sheet'!AS360</f>
        <v>51.3</v>
      </c>
      <c r="AT360">
        <f>'[1]Master Sheet'!AT360</f>
        <v>90</v>
      </c>
      <c r="AU360">
        <f>'[1]Master Sheet'!AU360</f>
        <v>0.29189999999999999</v>
      </c>
      <c r="AV360">
        <f>'[1]Master Sheet'!AV360</f>
        <v>4.48E-2</v>
      </c>
      <c r="AW360">
        <f>'[1]Master Sheet'!AW360</f>
        <v>13.32</v>
      </c>
      <c r="AX360">
        <f>'[1]Master Sheet'!AX360</f>
        <v>12.37</v>
      </c>
      <c r="AY360">
        <f>'[1]Master Sheet'!AY360</f>
        <v>13.29</v>
      </c>
      <c r="AZ360">
        <f>'[1]Master Sheet'!AZ360</f>
        <v>0.92</v>
      </c>
      <c r="BA360">
        <f>'[1]Master Sheet'!BA360</f>
        <v>1.143</v>
      </c>
      <c r="BB360">
        <f>'[1]Master Sheet'!BB360</f>
        <v>2.3889999999999998</v>
      </c>
      <c r="BC360">
        <f>'[1]Master Sheet'!BC360</f>
        <v>8.8490000000000002</v>
      </c>
      <c r="BD360">
        <f>'[1]Master Sheet'!BD360</f>
        <v>2.994124494745352</v>
      </c>
      <c r="BE360">
        <f>'[1]Master Sheet'!BE360</f>
        <v>30.89</v>
      </c>
      <c r="BF360">
        <f>'[1]Master Sheet'!BF360</f>
        <v>5.8</v>
      </c>
      <c r="BG360">
        <f>'[1]Master Sheet'!BG360</f>
        <v>8.6999999999999993</v>
      </c>
      <c r="BH360" s="1">
        <v>44918</v>
      </c>
    </row>
    <row r="361" spans="1:60" x14ac:dyDescent="0.25">
      <c r="A361" s="1">
        <v>44919</v>
      </c>
      <c r="B361" t="s">
        <v>65</v>
      </c>
      <c r="D361">
        <f>'[1]Master Sheet'!D361</f>
        <v>7.01</v>
      </c>
      <c r="E361">
        <f>'[1]Master Sheet'!E361</f>
        <v>5.52</v>
      </c>
      <c r="F361">
        <f>'[1]Master Sheet'!F361</f>
        <v>5.45</v>
      </c>
      <c r="G361">
        <f>'[1]Master Sheet'!G361</f>
        <v>5.51</v>
      </c>
      <c r="H361">
        <f>'[1]Master Sheet'!H361</f>
        <v>5.59</v>
      </c>
      <c r="I361">
        <f>'[1]Master Sheet'!I361</f>
        <v>7.22</v>
      </c>
      <c r="J361">
        <f>'[1]Master Sheet'!J361</f>
        <v>7.34</v>
      </c>
      <c r="K361">
        <f>'[1]Master Sheet'!K361</f>
        <v>1.66</v>
      </c>
      <c r="L361">
        <f>'[1]Master Sheet'!L361</f>
        <v>1.99</v>
      </c>
      <c r="M361">
        <f>'[1]Master Sheet'!M361</f>
        <v>2.11</v>
      </c>
      <c r="N361">
        <f>'[1]Master Sheet'!N361</f>
        <v>2.06</v>
      </c>
      <c r="O361">
        <f>'[1]Master Sheet'!O361</f>
        <v>35</v>
      </c>
      <c r="P361">
        <f>'[1]Master Sheet'!P361</f>
        <v>31</v>
      </c>
      <c r="Q361">
        <f>'[1]Master Sheet'!Q361</f>
        <v>2</v>
      </c>
      <c r="R361">
        <f>'[1]Master Sheet'!R361</f>
        <v>0</v>
      </c>
      <c r="S361">
        <f>'[1]Master Sheet'!S361</f>
        <v>0</v>
      </c>
      <c r="T361">
        <f>'[1]Master Sheet'!T361</f>
        <v>0</v>
      </c>
      <c r="U361">
        <f>'[1]Master Sheet'!U361</f>
        <v>0.61799999999999999</v>
      </c>
      <c r="V361">
        <f>'[1]Master Sheet'!V361</f>
        <v>0.309</v>
      </c>
      <c r="W361">
        <f>'[1]Master Sheet'!W361</f>
        <v>0.59499999999999997</v>
      </c>
      <c r="X361">
        <f>'[1]Master Sheet'!X361</f>
        <v>7.3999999999999996E-2</v>
      </c>
      <c r="Y361">
        <f>'[1]Master Sheet'!Y361</f>
        <v>0.19700000000000001</v>
      </c>
      <c r="Z361">
        <f>'[1]Master Sheet'!Z361</f>
        <v>0.34100000000000003</v>
      </c>
      <c r="AA361">
        <f>'[1]Master Sheet'!AA361</f>
        <v>8</v>
      </c>
      <c r="AB361">
        <f>'[1]Master Sheet'!AB361</f>
        <v>19.600000000000001</v>
      </c>
      <c r="AC361">
        <f>'[1]Master Sheet'!AC361</f>
        <v>19.100000000000001</v>
      </c>
      <c r="AD361">
        <f>'[1]Master Sheet'!AD361</f>
        <v>18.7</v>
      </c>
      <c r="AE361">
        <f>'[1]Master Sheet'!AE361</f>
        <v>25</v>
      </c>
      <c r="AF361">
        <f>'[1]Master Sheet'!AF361</f>
        <v>11.4</v>
      </c>
      <c r="AG361">
        <f>'[1]Master Sheet'!AG361</f>
        <v>32.4</v>
      </c>
      <c r="AH361">
        <f>'[1]Master Sheet'!AH361</f>
        <v>24.5</v>
      </c>
      <c r="AI361">
        <f>'[1]Master Sheet'!AI361</f>
        <v>24.8</v>
      </c>
      <c r="AJ361">
        <f>'[1]Master Sheet'!AJ361</f>
        <v>34.1</v>
      </c>
      <c r="AK361">
        <f>'[1]Master Sheet'!AK361</f>
        <v>3</v>
      </c>
      <c r="AL361">
        <f>'[1]Master Sheet'!AL361</f>
        <v>3.1799999999999997</v>
      </c>
      <c r="AM361">
        <f>'[1]Master Sheet'!AM361</f>
        <v>3</v>
      </c>
      <c r="AN361">
        <f>'[1]Master Sheet'!AN361</f>
        <v>6</v>
      </c>
      <c r="AO361">
        <f>'[1]Master Sheet'!AO361</f>
        <v>2.1999999999999999E-2</v>
      </c>
      <c r="AP361">
        <f>'[1]Master Sheet'!AP361</f>
        <v>3</v>
      </c>
      <c r="AQ361">
        <f>'[1]Master Sheet'!AQ361</f>
        <v>6</v>
      </c>
      <c r="AR361">
        <f>'[1]Master Sheet'!AR361</f>
        <v>1.0392669527896992</v>
      </c>
      <c r="AS361">
        <f>'[1]Master Sheet'!AS361</f>
        <v>51.6</v>
      </c>
      <c r="AT361">
        <f>'[1]Master Sheet'!AT361</f>
        <v>91.4</v>
      </c>
      <c r="AU361">
        <f>'[1]Master Sheet'!AU361</f>
        <v>0.29170000000000001</v>
      </c>
      <c r="AV361">
        <f>'[1]Master Sheet'!AV361</f>
        <v>4.4400000000000002E-2</v>
      </c>
      <c r="AW361">
        <f>'[1]Master Sheet'!AW361</f>
        <v>12.68</v>
      </c>
      <c r="AX361">
        <f>'[1]Master Sheet'!AX361</f>
        <v>11.65</v>
      </c>
      <c r="AY361">
        <f>'[1]Master Sheet'!AY361</f>
        <v>12.59</v>
      </c>
      <c r="AZ361">
        <f>'[1]Master Sheet'!AZ361</f>
        <v>0.94</v>
      </c>
      <c r="BA361">
        <f>'[1]Master Sheet'!BA361</f>
        <v>0</v>
      </c>
      <c r="BB361">
        <f>'[1]Master Sheet'!BB361</f>
        <v>0</v>
      </c>
      <c r="BC361">
        <f>'[1]Master Sheet'!BC361</f>
        <v>0</v>
      </c>
      <c r="BD361">
        <f>'[1]Master Sheet'!BD361</f>
        <v>3.0392669527896992</v>
      </c>
      <c r="BE361">
        <f>'[1]Master Sheet'!BE361</f>
        <v>31.54</v>
      </c>
      <c r="BF361">
        <f>'[1]Master Sheet'!BF361</f>
        <v>5.6</v>
      </c>
      <c r="BG361">
        <f>'[1]Master Sheet'!BG361</f>
        <v>8.9</v>
      </c>
      <c r="BH361" s="1">
        <v>44919</v>
      </c>
    </row>
    <row r="362" spans="1:60" x14ac:dyDescent="0.25">
      <c r="A362" s="1">
        <v>44920</v>
      </c>
      <c r="B362" t="s">
        <v>65</v>
      </c>
      <c r="D362">
        <f>'[1]Master Sheet'!D362</f>
        <v>0</v>
      </c>
      <c r="E362">
        <f>'[1]Master Sheet'!E362</f>
        <v>0</v>
      </c>
      <c r="F362">
        <f>'[1]Master Sheet'!F362</f>
        <v>0</v>
      </c>
      <c r="G362">
        <f>'[1]Master Sheet'!G362</f>
        <v>0</v>
      </c>
      <c r="H362">
        <f>'[1]Master Sheet'!H362</f>
        <v>0</v>
      </c>
      <c r="I362">
        <f>'[1]Master Sheet'!I362</f>
        <v>0</v>
      </c>
      <c r="J362">
        <f>'[1]Master Sheet'!J362</f>
        <v>0</v>
      </c>
      <c r="K362">
        <f>'[1]Master Sheet'!K362</f>
        <v>0</v>
      </c>
      <c r="L362">
        <f>'[1]Master Sheet'!L362</f>
        <v>0</v>
      </c>
      <c r="M362">
        <f>'[1]Master Sheet'!M362</f>
        <v>0</v>
      </c>
      <c r="N362">
        <f>'[1]Master Sheet'!N362</f>
        <v>0</v>
      </c>
      <c r="O362">
        <f>'[1]Master Sheet'!O362</f>
        <v>0</v>
      </c>
      <c r="P362">
        <f>'[1]Master Sheet'!P362</f>
        <v>0</v>
      </c>
      <c r="Q362">
        <f>'[1]Master Sheet'!Q362</f>
        <v>0</v>
      </c>
      <c r="R362">
        <f>'[1]Master Sheet'!R362</f>
        <v>0</v>
      </c>
      <c r="S362">
        <f>'[1]Master Sheet'!S362</f>
        <v>0</v>
      </c>
      <c r="T362">
        <f>'[1]Master Sheet'!T362</f>
        <v>0</v>
      </c>
      <c r="U362">
        <f>'[1]Master Sheet'!U362</f>
        <v>0</v>
      </c>
      <c r="V362">
        <f>'[1]Master Sheet'!V362</f>
        <v>0</v>
      </c>
      <c r="W362">
        <f>'[1]Master Sheet'!W362</f>
        <v>0</v>
      </c>
      <c r="X362">
        <f>'[1]Master Sheet'!X362</f>
        <v>0</v>
      </c>
      <c r="Y362">
        <f>'[1]Master Sheet'!Y362</f>
        <v>0</v>
      </c>
      <c r="Z362">
        <f>'[1]Master Sheet'!Z362</f>
        <v>0</v>
      </c>
      <c r="AA362">
        <f>'[1]Master Sheet'!AA362</f>
        <v>0</v>
      </c>
      <c r="AB362">
        <f>'[1]Master Sheet'!AB362</f>
        <v>0</v>
      </c>
      <c r="AC362">
        <f>'[1]Master Sheet'!AC362</f>
        <v>0</v>
      </c>
      <c r="AD362">
        <f>'[1]Master Sheet'!AD362</f>
        <v>0</v>
      </c>
      <c r="AE362">
        <f>'[1]Master Sheet'!AE362</f>
        <v>0</v>
      </c>
      <c r="AF362">
        <f>'[1]Master Sheet'!AF362</f>
        <v>0</v>
      </c>
      <c r="AG362">
        <f>'[1]Master Sheet'!AG362</f>
        <v>0</v>
      </c>
      <c r="AH362">
        <f>'[1]Master Sheet'!AH362</f>
        <v>0</v>
      </c>
      <c r="AI362">
        <f>'[1]Master Sheet'!AI362</f>
        <v>0</v>
      </c>
      <c r="AJ362">
        <f>'[1]Master Sheet'!AJ362</f>
        <v>0</v>
      </c>
      <c r="AK362" t="str">
        <f>'[1]Master Sheet'!AK362</f>
        <v/>
      </c>
      <c r="AL362" t="str">
        <f>'[1]Master Sheet'!AL362</f>
        <v/>
      </c>
      <c r="AM362">
        <f>'[1]Master Sheet'!AM362</f>
        <v>0</v>
      </c>
      <c r="AN362">
        <f>'[1]Master Sheet'!AN362</f>
        <v>0</v>
      </c>
      <c r="AO362">
        <f>'[1]Master Sheet'!AO362</f>
        <v>0</v>
      </c>
      <c r="AP362">
        <f>'[1]Master Sheet'!AP362</f>
        <v>0</v>
      </c>
      <c r="AQ362">
        <f>'[1]Master Sheet'!AQ362</f>
        <v>0</v>
      </c>
      <c r="AR362">
        <f>'[1]Master Sheet'!AR362</f>
        <v>1.0074054514480413</v>
      </c>
      <c r="AS362">
        <f>'[1]Master Sheet'!AS362</f>
        <v>0</v>
      </c>
      <c r="AT362">
        <f>'[1]Master Sheet'!AT362</f>
        <v>0</v>
      </c>
      <c r="AU362">
        <f>'[1]Master Sheet'!AU362</f>
        <v>0</v>
      </c>
      <c r="AV362">
        <f>'[1]Master Sheet'!AV362</f>
        <v>0</v>
      </c>
      <c r="AW362">
        <f>'[1]Master Sheet'!AW362</f>
        <v>12.93</v>
      </c>
      <c r="AX362">
        <f>'[1]Master Sheet'!AX362</f>
        <v>11.74</v>
      </c>
      <c r="AY362">
        <f>'[1]Master Sheet'!AY362</f>
        <v>12.66</v>
      </c>
      <c r="AZ362">
        <f>'[1]Master Sheet'!AZ362</f>
        <v>0.92</v>
      </c>
      <c r="BA362">
        <f>'[1]Master Sheet'!BA362</f>
        <v>0.998</v>
      </c>
      <c r="BB362">
        <f>'[1]Master Sheet'!BB362</f>
        <v>2.2389999999999999</v>
      </c>
      <c r="BC362">
        <f>'[1]Master Sheet'!BC362</f>
        <v>8.6140000000000008</v>
      </c>
      <c r="BD362">
        <f>'[1]Master Sheet'!BD362</f>
        <v>2.9974054514480413</v>
      </c>
      <c r="BE362">
        <f>'[1]Master Sheet'!BE362</f>
        <v>0</v>
      </c>
      <c r="BF362">
        <f>'[1]Master Sheet'!BF362</f>
        <v>5.6</v>
      </c>
      <c r="BG362">
        <f>'[1]Master Sheet'!BG362</f>
        <v>8.9</v>
      </c>
      <c r="BH362" s="1">
        <v>44920</v>
      </c>
    </row>
    <row r="363" spans="1:60" x14ac:dyDescent="0.25">
      <c r="A363" s="1">
        <v>44921</v>
      </c>
      <c r="B363" t="s">
        <v>65</v>
      </c>
      <c r="D363">
        <f>'[1]Master Sheet'!D363</f>
        <v>6.36</v>
      </c>
      <c r="E363">
        <f>'[1]Master Sheet'!E363</f>
        <v>5.6</v>
      </c>
      <c r="F363">
        <f>'[1]Master Sheet'!F363</f>
        <v>5.51</v>
      </c>
      <c r="G363">
        <f>'[1]Master Sheet'!G363</f>
        <v>5.74</v>
      </c>
      <c r="H363">
        <f>'[1]Master Sheet'!H363</f>
        <v>5.78</v>
      </c>
      <c r="I363">
        <f>'[1]Master Sheet'!I363</f>
        <v>7.33</v>
      </c>
      <c r="J363">
        <f>'[1]Master Sheet'!J363</f>
        <v>7.28</v>
      </c>
      <c r="K363">
        <f>'[1]Master Sheet'!K363</f>
        <v>1.77</v>
      </c>
      <c r="L363">
        <f>'[1]Master Sheet'!L363</f>
        <v>1.98</v>
      </c>
      <c r="M363">
        <f>'[1]Master Sheet'!M363</f>
        <v>2.09</v>
      </c>
      <c r="N363">
        <f>'[1]Master Sheet'!N363</f>
        <v>2.02</v>
      </c>
      <c r="O363">
        <f>'[1]Master Sheet'!O363</f>
        <v>41</v>
      </c>
      <c r="P363">
        <f>'[1]Master Sheet'!P363</f>
        <v>33</v>
      </c>
      <c r="Q363">
        <f>'[1]Master Sheet'!Q363</f>
        <v>10</v>
      </c>
      <c r="R363">
        <f>'[1]Master Sheet'!R363</f>
        <v>0</v>
      </c>
      <c r="S363">
        <f>'[1]Master Sheet'!S363</f>
        <v>3</v>
      </c>
      <c r="T363">
        <f>'[1]Master Sheet'!T363</f>
        <v>0</v>
      </c>
      <c r="U363">
        <f>'[1]Master Sheet'!U363</f>
        <v>0.42399999999999999</v>
      </c>
      <c r="V363">
        <f>'[1]Master Sheet'!V363</f>
        <v>0.28399999999999997</v>
      </c>
      <c r="W363">
        <f>'[1]Master Sheet'!W363</f>
        <v>0.66900000000000004</v>
      </c>
      <c r="X363">
        <f>'[1]Master Sheet'!X363</f>
        <v>8.8999999999999996E-2</v>
      </c>
      <c r="Y363">
        <f>'[1]Master Sheet'!Y363</f>
        <v>0.32200000000000001</v>
      </c>
      <c r="Z363">
        <f>'[1]Master Sheet'!Z363</f>
        <v>0.40899999999999997</v>
      </c>
      <c r="AA363">
        <f>'[1]Master Sheet'!AA363</f>
        <v>8.6999999999999993</v>
      </c>
      <c r="AB363">
        <f>'[1]Master Sheet'!AB363</f>
        <v>19.3</v>
      </c>
      <c r="AC363">
        <f>'[1]Master Sheet'!AC363</f>
        <v>19.399999999999999</v>
      </c>
      <c r="AD363">
        <f>'[1]Master Sheet'!AD363</f>
        <v>19.3</v>
      </c>
      <c r="AE363">
        <f>'[1]Master Sheet'!AE363</f>
        <v>24.6</v>
      </c>
      <c r="AF363">
        <f>'[1]Master Sheet'!AF363</f>
        <v>12.6</v>
      </c>
      <c r="AG363">
        <f>'[1]Master Sheet'!AG363</f>
        <v>32.700000000000003</v>
      </c>
      <c r="AH363">
        <f>'[1]Master Sheet'!AH363</f>
        <v>24.8</v>
      </c>
      <c r="AI363">
        <f>'[1]Master Sheet'!AI363</f>
        <v>25.5</v>
      </c>
      <c r="AJ363">
        <f>'[1]Master Sheet'!AJ363</f>
        <v>34.299999999999997</v>
      </c>
      <c r="AK363">
        <f>'[1]Master Sheet'!AK363</f>
        <v>3.01</v>
      </c>
      <c r="AL363">
        <f>'[1]Master Sheet'!AL363</f>
        <v>3.2199999999999998</v>
      </c>
      <c r="AM363">
        <f>'[1]Master Sheet'!AM363</f>
        <v>3</v>
      </c>
      <c r="AN363">
        <f>'[1]Master Sheet'!AN363</f>
        <v>5.9</v>
      </c>
      <c r="AO363">
        <f>'[1]Master Sheet'!AO363</f>
        <v>0.104</v>
      </c>
      <c r="AP363">
        <f>'[1]Master Sheet'!AP363</f>
        <v>7.9</v>
      </c>
      <c r="AQ363">
        <f>'[1]Master Sheet'!AQ363</f>
        <v>7</v>
      </c>
      <c r="AR363">
        <f>'[1]Master Sheet'!AR363</f>
        <v>0.97177929854576606</v>
      </c>
      <c r="AS363">
        <f>'[1]Master Sheet'!AS363</f>
        <v>58.4</v>
      </c>
      <c r="AT363">
        <f>'[1]Master Sheet'!AT363</f>
        <v>89.6</v>
      </c>
      <c r="AU363">
        <f>'[1]Master Sheet'!AU363</f>
        <v>0.23350000000000001</v>
      </c>
      <c r="AV363">
        <f>'[1]Master Sheet'!AV363</f>
        <v>4.7399999999999998E-2</v>
      </c>
      <c r="AW363">
        <f>'[1]Master Sheet'!AW363</f>
        <v>12.72</v>
      </c>
      <c r="AX363">
        <f>'[1]Master Sheet'!AX363</f>
        <v>11.69</v>
      </c>
      <c r="AY363">
        <f>'[1]Master Sheet'!AY363</f>
        <v>12.64</v>
      </c>
      <c r="AZ363">
        <f>'[1]Master Sheet'!AZ363</f>
        <v>0.95</v>
      </c>
      <c r="BA363">
        <f>'[1]Master Sheet'!BA363</f>
        <v>1.012</v>
      </c>
      <c r="BB363">
        <f>'[1]Master Sheet'!BB363</f>
        <v>2.2400000000000002</v>
      </c>
      <c r="BC363">
        <f>'[1]Master Sheet'!BC363</f>
        <v>8.6240000000000006</v>
      </c>
      <c r="BD363">
        <f>'[1]Master Sheet'!BD363</f>
        <v>3.0117792985457661</v>
      </c>
      <c r="BE363">
        <f>'[1]Master Sheet'!BE363</f>
        <v>31.72</v>
      </c>
      <c r="BF363">
        <f>'[1]Master Sheet'!BF363</f>
        <v>5.6</v>
      </c>
      <c r="BG363">
        <f>'[1]Master Sheet'!BG363</f>
        <v>8.9</v>
      </c>
      <c r="BH363" s="1">
        <v>44921</v>
      </c>
    </row>
    <row r="364" spans="1:60" x14ac:dyDescent="0.25">
      <c r="A364" s="1">
        <v>44922</v>
      </c>
      <c r="B364" t="s">
        <v>65</v>
      </c>
      <c r="D364">
        <f>'[1]Master Sheet'!D364</f>
        <v>6.29</v>
      </c>
      <c r="E364">
        <f>'[1]Master Sheet'!E364</f>
        <v>5.88</v>
      </c>
      <c r="F364">
        <f>'[1]Master Sheet'!F364</f>
        <v>5.99</v>
      </c>
      <c r="G364">
        <f>'[1]Master Sheet'!G364</f>
        <v>5.63</v>
      </c>
      <c r="H364">
        <f>'[1]Master Sheet'!H364</f>
        <v>5.77</v>
      </c>
      <c r="I364">
        <f>'[1]Master Sheet'!I364</f>
        <v>7.49</v>
      </c>
      <c r="J364">
        <f>'[1]Master Sheet'!J364</f>
        <v>7.65</v>
      </c>
      <c r="K364">
        <f>'[1]Master Sheet'!K364</f>
        <v>1.73</v>
      </c>
      <c r="L364">
        <f>'[1]Master Sheet'!L364</f>
        <v>1.88</v>
      </c>
      <c r="M364">
        <f>'[1]Master Sheet'!M364</f>
        <v>2.0099999999999998</v>
      </c>
      <c r="N364">
        <f>'[1]Master Sheet'!N364</f>
        <v>1.98</v>
      </c>
      <c r="O364">
        <f>'[1]Master Sheet'!O364</f>
        <v>46</v>
      </c>
      <c r="P364">
        <f>'[1]Master Sheet'!P364</f>
        <v>38</v>
      </c>
      <c r="Q364">
        <f>'[1]Master Sheet'!Q364</f>
        <v>19</v>
      </c>
      <c r="R364">
        <f>'[1]Master Sheet'!R364</f>
        <v>0</v>
      </c>
      <c r="S364">
        <f>'[1]Master Sheet'!S364</f>
        <v>4</v>
      </c>
      <c r="T364">
        <f>'[1]Master Sheet'!T364</f>
        <v>0</v>
      </c>
      <c r="U364">
        <f>'[1]Master Sheet'!U364</f>
        <v>0.314</v>
      </c>
      <c r="V364">
        <f>'[1]Master Sheet'!V364</f>
        <v>0.308</v>
      </c>
      <c r="W364">
        <f>'[1]Master Sheet'!W364</f>
        <v>0.59699999999999998</v>
      </c>
      <c r="X364">
        <f>'[1]Master Sheet'!X364</f>
        <v>7.1999999999999995E-2</v>
      </c>
      <c r="Y364">
        <f>'[1]Master Sheet'!Y364</f>
        <v>0.35599999999999998</v>
      </c>
      <c r="Z364">
        <f>'[1]Master Sheet'!Z364</f>
        <v>0.68400000000000005</v>
      </c>
      <c r="AA364">
        <f>'[1]Master Sheet'!AA364</f>
        <v>8.4</v>
      </c>
      <c r="AB364">
        <f>'[1]Master Sheet'!AB364</f>
        <v>19.899999999999999</v>
      </c>
      <c r="AC364">
        <f>'[1]Master Sheet'!AC364</f>
        <v>19.100000000000001</v>
      </c>
      <c r="AD364">
        <f>'[1]Master Sheet'!AD364</f>
        <v>19.2</v>
      </c>
      <c r="AE364">
        <f>'[1]Master Sheet'!AE364</f>
        <v>25.2</v>
      </c>
      <c r="AF364">
        <f>'[1]Master Sheet'!AF364</f>
        <v>11.9</v>
      </c>
      <c r="AG364">
        <f>'[1]Master Sheet'!AG364</f>
        <v>31.2</v>
      </c>
      <c r="AH364">
        <f>'[1]Master Sheet'!AH364</f>
        <v>24.5</v>
      </c>
      <c r="AI364">
        <f>'[1]Master Sheet'!AI364</f>
        <v>25.4</v>
      </c>
      <c r="AJ364">
        <f>'[1]Master Sheet'!AJ364</f>
        <v>34.5</v>
      </c>
      <c r="AK364">
        <f>'[1]Master Sheet'!AK364</f>
        <v>3.04</v>
      </c>
      <c r="AL364">
        <f>'[1]Master Sheet'!AL364</f>
        <v>3.27</v>
      </c>
      <c r="AM364">
        <f>'[1]Master Sheet'!AM364</f>
        <v>2.9</v>
      </c>
      <c r="AN364">
        <f>'[1]Master Sheet'!AN364</f>
        <v>5.9</v>
      </c>
      <c r="AO364">
        <f>'[1]Master Sheet'!AO364</f>
        <v>0.03</v>
      </c>
      <c r="AP364">
        <f>'[1]Master Sheet'!AP364</f>
        <v>7.1</v>
      </c>
      <c r="AQ364">
        <f>'[1]Master Sheet'!AQ364</f>
        <v>6.3</v>
      </c>
      <c r="AR364">
        <f>'[1]Master Sheet'!AR364</f>
        <v>0.84817123287671281</v>
      </c>
      <c r="AS364">
        <f>'[1]Master Sheet'!AS364</f>
        <v>59.6</v>
      </c>
      <c r="AT364">
        <f>'[1]Master Sheet'!AT364</f>
        <v>91.8</v>
      </c>
      <c r="AU364">
        <f>'[1]Master Sheet'!AU364</f>
        <v>0.22439999999999999</v>
      </c>
      <c r="AV364">
        <f>'[1]Master Sheet'!AV364</f>
        <v>3.6799999999999999E-2</v>
      </c>
      <c r="AW364">
        <f>'[1]Master Sheet'!AW364</f>
        <v>12.59</v>
      </c>
      <c r="AX364">
        <f>'[1]Master Sheet'!AX364</f>
        <v>11.68</v>
      </c>
      <c r="AY364">
        <f>'[1]Master Sheet'!AY364</f>
        <v>12.53</v>
      </c>
      <c r="AZ364">
        <f>'[1]Master Sheet'!AZ364</f>
        <v>0.85</v>
      </c>
      <c r="BA364">
        <f>'[1]Master Sheet'!BA364</f>
        <v>1.018</v>
      </c>
      <c r="BB364">
        <f>'[1]Master Sheet'!BB364</f>
        <v>2.3199999999999998</v>
      </c>
      <c r="BC364">
        <f>'[1]Master Sheet'!BC364</f>
        <v>8.4420000000000002</v>
      </c>
      <c r="BD364">
        <f>'[1]Master Sheet'!BD364</f>
        <v>2.8281712328767128</v>
      </c>
      <c r="BE364">
        <f>'[1]Master Sheet'!BE364</f>
        <v>30.91</v>
      </c>
      <c r="BF364">
        <f>'[1]Master Sheet'!BF364</f>
        <v>5.6</v>
      </c>
      <c r="BG364">
        <f>'[1]Master Sheet'!BG364</f>
        <v>8.9</v>
      </c>
      <c r="BH364" s="1">
        <v>44922</v>
      </c>
    </row>
    <row r="365" spans="1:60" x14ac:dyDescent="0.25">
      <c r="A365" s="1">
        <v>44923</v>
      </c>
      <c r="B365" t="s">
        <v>65</v>
      </c>
      <c r="D365">
        <f>'[1]Master Sheet'!D365</f>
        <v>6.74</v>
      </c>
      <c r="E365">
        <f>'[1]Master Sheet'!E365</f>
        <v>5.61</v>
      </c>
      <c r="F365">
        <f>'[1]Master Sheet'!F365</f>
        <v>5.46</v>
      </c>
      <c r="G365">
        <f>'[1]Master Sheet'!G365</f>
        <v>6.16</v>
      </c>
      <c r="H365">
        <f>'[1]Master Sheet'!H365</f>
        <v>5.87</v>
      </c>
      <c r="I365">
        <f>'[1]Master Sheet'!I365</f>
        <v>7.28</v>
      </c>
      <c r="J365">
        <f>'[1]Master Sheet'!J365</f>
        <v>7.35</v>
      </c>
      <c r="K365">
        <f>'[1]Master Sheet'!K365</f>
        <v>1.67</v>
      </c>
      <c r="L365">
        <f>'[1]Master Sheet'!L365</f>
        <v>1.83</v>
      </c>
      <c r="M365">
        <f>'[1]Master Sheet'!M365</f>
        <v>2.0499999999999998</v>
      </c>
      <c r="N365">
        <f>'[1]Master Sheet'!N365</f>
        <v>2.0299999999999998</v>
      </c>
      <c r="O365">
        <f>'[1]Master Sheet'!O365</f>
        <v>54</v>
      </c>
      <c r="P365">
        <f>'[1]Master Sheet'!P365</f>
        <v>48</v>
      </c>
      <c r="Q365">
        <f>'[1]Master Sheet'!Q365</f>
        <v>15</v>
      </c>
      <c r="R365">
        <f>'[1]Master Sheet'!R365</f>
        <v>1</v>
      </c>
      <c r="S365">
        <f>'[1]Master Sheet'!S365</f>
        <v>1</v>
      </c>
      <c r="T365">
        <f>'[1]Master Sheet'!T365</f>
        <v>0</v>
      </c>
      <c r="U365">
        <f>'[1]Master Sheet'!U365</f>
        <v>0.5645</v>
      </c>
      <c r="V365">
        <f>'[1]Master Sheet'!V365</f>
        <v>0.30399999999999999</v>
      </c>
      <c r="W365">
        <f>'[1]Master Sheet'!W365</f>
        <v>0.53100000000000003</v>
      </c>
      <c r="X365">
        <f>'[1]Master Sheet'!X365</f>
        <v>8.3000000000000004E-2</v>
      </c>
      <c r="Y365">
        <f>'[1]Master Sheet'!Y365</f>
        <v>9.4E-2</v>
      </c>
      <c r="Z365">
        <f>'[1]Master Sheet'!Z365</f>
        <v>0.30599999999999999</v>
      </c>
      <c r="AA365">
        <f>'[1]Master Sheet'!AA365</f>
        <v>8.1</v>
      </c>
      <c r="AB365">
        <f>'[1]Master Sheet'!AB365</f>
        <v>19.7</v>
      </c>
      <c r="AC365">
        <f>'[1]Master Sheet'!AC365</f>
        <v>18.899999999999999</v>
      </c>
      <c r="AD365">
        <f>'[1]Master Sheet'!AD365</f>
        <v>19</v>
      </c>
      <c r="AE365">
        <f>'[1]Master Sheet'!AE365</f>
        <v>24.9</v>
      </c>
      <c r="AF365">
        <f>'[1]Master Sheet'!AF365</f>
        <v>11.7</v>
      </c>
      <c r="AG365">
        <f>'[1]Master Sheet'!AG365</f>
        <v>32.1</v>
      </c>
      <c r="AH365">
        <f>'[1]Master Sheet'!AH365</f>
        <v>24.4</v>
      </c>
      <c r="AI365">
        <f>'[1]Master Sheet'!AI365</f>
        <v>25.2</v>
      </c>
      <c r="AJ365">
        <f>'[1]Master Sheet'!AJ365</f>
        <v>23.9</v>
      </c>
      <c r="AK365">
        <f>'[1]Master Sheet'!AK365</f>
        <v>3.0700000000000003</v>
      </c>
      <c r="AL365">
        <f>'[1]Master Sheet'!AL365</f>
        <v>3.2800000000000002</v>
      </c>
      <c r="AM365">
        <f>'[1]Master Sheet'!AM365</f>
        <v>3</v>
      </c>
      <c r="AN365">
        <f>'[1]Master Sheet'!AN365</f>
        <v>6</v>
      </c>
      <c r="AO365">
        <f>'[1]Master Sheet'!AO365</f>
        <v>3.3000000000000002E-2</v>
      </c>
      <c r="AP365">
        <f>'[1]Master Sheet'!AP365</f>
        <v>7.7</v>
      </c>
      <c r="AQ365">
        <f>'[1]Master Sheet'!AQ365</f>
        <v>6.1</v>
      </c>
      <c r="AR365">
        <f>'[1]Master Sheet'!AR365</f>
        <v>1.0612253164556962</v>
      </c>
      <c r="AS365">
        <f>'[1]Master Sheet'!AS365</f>
        <v>59.4</v>
      </c>
      <c r="AT365">
        <f>'[1]Master Sheet'!AT365</f>
        <v>89.9</v>
      </c>
      <c r="AU365">
        <f>'[1]Master Sheet'!AU365</f>
        <v>0.22459999999999999</v>
      </c>
      <c r="AV365">
        <f>'[1]Master Sheet'!AV365</f>
        <v>4.7699999999999999E-2</v>
      </c>
      <c r="AW365">
        <f>'[1]Master Sheet'!AW365</f>
        <v>12.92</v>
      </c>
      <c r="AX365">
        <f>'[1]Master Sheet'!AX365</f>
        <v>11.85</v>
      </c>
      <c r="AY365">
        <f>'[1]Master Sheet'!AY365</f>
        <v>12.82</v>
      </c>
      <c r="AZ365">
        <f>'[1]Master Sheet'!AZ365</f>
        <v>0.97</v>
      </c>
      <c r="BA365">
        <f>'[1]Master Sheet'!BA365</f>
        <v>1.022</v>
      </c>
      <c r="BB365">
        <f>'[1]Master Sheet'!BB365</f>
        <v>2.3460000000000001</v>
      </c>
      <c r="BC365">
        <f>'[1]Master Sheet'!BC365</f>
        <v>8.484</v>
      </c>
      <c r="BD365">
        <f>'[1]Master Sheet'!BD365</f>
        <v>3.0412253164556962</v>
      </c>
      <c r="BE365">
        <f>'[1]Master Sheet'!BE365</f>
        <v>30.47</v>
      </c>
      <c r="BF365">
        <f>'[1]Master Sheet'!BF365</f>
        <v>5.5</v>
      </c>
      <c r="BG365">
        <f>'[1]Master Sheet'!BG365</f>
        <v>8.9</v>
      </c>
      <c r="BH365" s="1">
        <v>44923</v>
      </c>
    </row>
    <row r="366" spans="1:60" x14ac:dyDescent="0.25">
      <c r="A366" s="1">
        <v>44924</v>
      </c>
      <c r="B366" t="s">
        <v>65</v>
      </c>
      <c r="D366">
        <f>'[1]Master Sheet'!D366</f>
        <v>6.81</v>
      </c>
      <c r="E366">
        <f>'[1]Master Sheet'!E366</f>
        <v>5.43</v>
      </c>
      <c r="F366">
        <f>'[1]Master Sheet'!F366</f>
        <v>5.44</v>
      </c>
      <c r="G366">
        <f>'[1]Master Sheet'!G366</f>
        <v>5.54</v>
      </c>
      <c r="H366">
        <f>'[1]Master Sheet'!H366</f>
        <v>5.52</v>
      </c>
      <c r="I366">
        <f>'[1]Master Sheet'!I366</f>
        <v>7.44</v>
      </c>
      <c r="J366">
        <f>'[1]Master Sheet'!J366</f>
        <v>7.31</v>
      </c>
      <c r="K366">
        <f>'[1]Master Sheet'!K366</f>
        <v>1.62</v>
      </c>
      <c r="L366">
        <f>'[1]Master Sheet'!L366</f>
        <v>1.97</v>
      </c>
      <c r="M366">
        <f>'[1]Master Sheet'!M366</f>
        <v>2.08</v>
      </c>
      <c r="N366">
        <f>'[1]Master Sheet'!N366</f>
        <v>2.0299999999999998</v>
      </c>
      <c r="O366">
        <f>'[1]Master Sheet'!O366</f>
        <v>51</v>
      </c>
      <c r="P366">
        <f>'[1]Master Sheet'!P366</f>
        <v>46</v>
      </c>
      <c r="Q366">
        <f>'[1]Master Sheet'!Q366</f>
        <v>12</v>
      </c>
      <c r="R366">
        <f>'[1]Master Sheet'!R366</f>
        <v>1</v>
      </c>
      <c r="S366">
        <f>'[1]Master Sheet'!S366</f>
        <v>0</v>
      </c>
      <c r="T366">
        <f>'[1]Master Sheet'!T366</f>
        <v>0</v>
      </c>
      <c r="U366">
        <f>'[1]Master Sheet'!U366</f>
        <v>0.434</v>
      </c>
      <c r="V366">
        <f>'[1]Master Sheet'!V366</f>
        <v>0.30499999999999999</v>
      </c>
      <c r="W366">
        <f>'[1]Master Sheet'!W366</f>
        <v>0.76600000000000001</v>
      </c>
      <c r="X366">
        <f>'[1]Master Sheet'!X366</f>
        <v>9.6000000000000002E-2</v>
      </c>
      <c r="Y366">
        <f>'[1]Master Sheet'!Y366</f>
        <v>0.14599999999999999</v>
      </c>
      <c r="Z366">
        <f>'[1]Master Sheet'!Z366</f>
        <v>0.29199999999999998</v>
      </c>
      <c r="AA366">
        <f>'[1]Master Sheet'!AA366</f>
        <v>8.3000000000000007</v>
      </c>
      <c r="AB366">
        <f>'[1]Master Sheet'!AB366</f>
        <v>19.3</v>
      </c>
      <c r="AC366">
        <f>'[1]Master Sheet'!AC366</f>
        <v>19.2</v>
      </c>
      <c r="AD366">
        <f>'[1]Master Sheet'!AD366</f>
        <v>19</v>
      </c>
      <c r="AE366">
        <f>'[1]Master Sheet'!AE366</f>
        <v>24.3</v>
      </c>
      <c r="AF366">
        <f>'[1]Master Sheet'!AF366</f>
        <v>12</v>
      </c>
      <c r="AG366">
        <f>'[1]Master Sheet'!AG366</f>
        <v>31.9</v>
      </c>
      <c r="AH366">
        <f>'[1]Master Sheet'!AH366</f>
        <v>24.6</v>
      </c>
      <c r="AI366">
        <f>'[1]Master Sheet'!AI366</f>
        <v>24.7</v>
      </c>
      <c r="AJ366">
        <f>'[1]Master Sheet'!AJ366</f>
        <v>32.9</v>
      </c>
      <c r="AK366">
        <f>'[1]Master Sheet'!AK366</f>
        <v>3.0300000000000002</v>
      </c>
      <c r="AL366">
        <f>'[1]Master Sheet'!AL366</f>
        <v>3.12</v>
      </c>
      <c r="AM366">
        <f>'[1]Master Sheet'!AM366</f>
        <v>2.9</v>
      </c>
      <c r="AN366">
        <f>'[1]Master Sheet'!AN366</f>
        <v>6</v>
      </c>
      <c r="AO366">
        <f>'[1]Master Sheet'!AO366</f>
        <v>2.4E-2</v>
      </c>
      <c r="AP366">
        <f>'[1]Master Sheet'!AP366</f>
        <v>7.7</v>
      </c>
      <c r="AQ366">
        <f>'[1]Master Sheet'!AQ366</f>
        <v>5.8</v>
      </c>
      <c r="AR366">
        <f>'[1]Master Sheet'!AR366</f>
        <v>1.0677159090909094</v>
      </c>
      <c r="AS366">
        <f>'[1]Master Sheet'!AS366</f>
        <v>59.7</v>
      </c>
      <c r="AT366">
        <f>'[1]Master Sheet'!AT366</f>
        <v>90</v>
      </c>
      <c r="AU366">
        <f>'[1]Master Sheet'!AU366</f>
        <v>0.2243</v>
      </c>
      <c r="AV366">
        <f>'[1]Master Sheet'!AV366</f>
        <v>4.7300000000000002E-2</v>
      </c>
      <c r="AW366">
        <f>'[1]Master Sheet'!AW366</f>
        <v>13.25</v>
      </c>
      <c r="AX366">
        <f>'[1]Master Sheet'!AX366</f>
        <v>12.32</v>
      </c>
      <c r="AY366">
        <f>'[1]Master Sheet'!AY366</f>
        <v>13.25</v>
      </c>
      <c r="AZ366">
        <f>'[1]Master Sheet'!AZ366</f>
        <v>0.93</v>
      </c>
      <c r="BA366">
        <f>'[1]Master Sheet'!BA366</f>
        <v>1.133</v>
      </c>
      <c r="BB366">
        <f>'[1]Master Sheet'!BB366</f>
        <v>2.3820000000000001</v>
      </c>
      <c r="BC366">
        <f>'[1]Master Sheet'!BC366</f>
        <v>9.0060000000000002</v>
      </c>
      <c r="BD366">
        <f>'[1]Master Sheet'!BD366</f>
        <v>3.0877159090909094</v>
      </c>
      <c r="BE366">
        <f>'[1]Master Sheet'!BE366</f>
        <v>30.13</v>
      </c>
      <c r="BF366">
        <f>'[1]Master Sheet'!BF366</f>
        <v>5.4</v>
      </c>
      <c r="BG366">
        <f>'[1]Master Sheet'!BG366</f>
        <v>8.9</v>
      </c>
      <c r="BH366" s="1">
        <v>44924</v>
      </c>
    </row>
    <row r="367" spans="1:60" x14ac:dyDescent="0.25">
      <c r="A367" s="1">
        <v>44925</v>
      </c>
      <c r="B367" t="s">
        <v>65</v>
      </c>
      <c r="D367">
        <f>'[1]Master Sheet'!D367</f>
        <v>6.54</v>
      </c>
      <c r="E367">
        <f>'[1]Master Sheet'!E367</f>
        <v>5.46</v>
      </c>
      <c r="F367">
        <f>'[1]Master Sheet'!F367</f>
        <v>5.43</v>
      </c>
      <c r="G367">
        <f>'[1]Master Sheet'!G367</f>
        <v>5.52</v>
      </c>
      <c r="H367">
        <f>'[1]Master Sheet'!H367</f>
        <v>5.61</v>
      </c>
      <c r="I367">
        <f>'[1]Master Sheet'!I367</f>
        <v>7.18</v>
      </c>
      <c r="J367">
        <f>'[1]Master Sheet'!J367</f>
        <v>7.2</v>
      </c>
      <c r="K367">
        <f>'[1]Master Sheet'!K367</f>
        <v>1.66</v>
      </c>
      <c r="L367">
        <f>'[1]Master Sheet'!L367</f>
        <v>1.84</v>
      </c>
      <c r="M367">
        <f>'[1]Master Sheet'!M367</f>
        <v>2.02</v>
      </c>
      <c r="N367">
        <f>'[1]Master Sheet'!N367</f>
        <v>2.1</v>
      </c>
      <c r="O367">
        <f>'[1]Master Sheet'!O367</f>
        <v>48</v>
      </c>
      <c r="P367">
        <f>'[1]Master Sheet'!P367</f>
        <v>37</v>
      </c>
      <c r="Q367">
        <f>'[1]Master Sheet'!Q367</f>
        <v>13</v>
      </c>
      <c r="R367">
        <f>'[1]Master Sheet'!R367</f>
        <v>2</v>
      </c>
      <c r="S367">
        <f>'[1]Master Sheet'!S367</f>
        <v>0</v>
      </c>
      <c r="T367">
        <f>'[1]Master Sheet'!T367</f>
        <v>0</v>
      </c>
      <c r="U367">
        <f>'[1]Master Sheet'!U367</f>
        <v>0.377</v>
      </c>
      <c r="V367">
        <f>'[1]Master Sheet'!V367</f>
        <v>0.318</v>
      </c>
      <c r="W367">
        <f>'[1]Master Sheet'!W367</f>
        <v>0.70099999999999996</v>
      </c>
      <c r="X367">
        <f>'[1]Master Sheet'!X367</f>
        <v>9.1999999999999998E-2</v>
      </c>
      <c r="Y367">
        <f>'[1]Master Sheet'!Y367</f>
        <v>0.38</v>
      </c>
      <c r="Z367">
        <f>'[1]Master Sheet'!Z367</f>
        <v>0.53</v>
      </c>
      <c r="AA367">
        <f>'[1]Master Sheet'!AA367</f>
        <v>8.1999999999999993</v>
      </c>
      <c r="AB367">
        <f>'[1]Master Sheet'!AB367</f>
        <v>19.5</v>
      </c>
      <c r="AC367">
        <f>'[1]Master Sheet'!AC367</f>
        <v>19.3</v>
      </c>
      <c r="AD367">
        <f>'[1]Master Sheet'!AD367</f>
        <v>19.100000000000001</v>
      </c>
      <c r="AE367">
        <f>'[1]Master Sheet'!AE367</f>
        <v>26.6</v>
      </c>
      <c r="AF367">
        <f>'[1]Master Sheet'!AF367</f>
        <v>12.1</v>
      </c>
      <c r="AG367">
        <f>'[1]Master Sheet'!AG367</f>
        <v>32.1</v>
      </c>
      <c r="AH367">
        <f>'[1]Master Sheet'!AH367</f>
        <v>25.1</v>
      </c>
      <c r="AI367">
        <f>'[1]Master Sheet'!AI367</f>
        <v>24.8</v>
      </c>
      <c r="AJ367">
        <f>'[1]Master Sheet'!AJ367</f>
        <v>38.200000000000003</v>
      </c>
      <c r="AK367">
        <f>'[1]Master Sheet'!AK367</f>
        <v>3.13</v>
      </c>
      <c r="AL367">
        <f>'[1]Master Sheet'!AL367</f>
        <v>3.2199999999999998</v>
      </c>
      <c r="AM367">
        <f>'[1]Master Sheet'!AM367</f>
        <v>3</v>
      </c>
      <c r="AN367">
        <f>'[1]Master Sheet'!AN367</f>
        <v>6.1</v>
      </c>
      <c r="AO367">
        <f>'[1]Master Sheet'!AO367</f>
        <v>3.3000000000000002E-2</v>
      </c>
      <c r="AP367">
        <f>'[1]Master Sheet'!AP367</f>
        <v>7.8</v>
      </c>
      <c r="AQ367">
        <f>'[1]Master Sheet'!AQ367</f>
        <v>6.1</v>
      </c>
      <c r="AR367">
        <f>'[1]Master Sheet'!AR367</f>
        <v>1.0554545454545452</v>
      </c>
      <c r="AS367">
        <f>'[1]Master Sheet'!AS367</f>
        <v>59.1</v>
      </c>
      <c r="AT367">
        <f>'[1]Master Sheet'!AT367</f>
        <v>90.4</v>
      </c>
      <c r="AU367">
        <f>'[1]Master Sheet'!AU367</f>
        <v>0.22550000000000001</v>
      </c>
      <c r="AV367">
        <f>'[1]Master Sheet'!AV367</f>
        <v>4.7E-2</v>
      </c>
      <c r="AW367">
        <f>'[1]Master Sheet'!AW367</f>
        <v>13.13</v>
      </c>
      <c r="AX367">
        <f>'[1]Master Sheet'!AX367</f>
        <v>12.21</v>
      </c>
      <c r="AY367">
        <f>'[1]Master Sheet'!AY367</f>
        <v>13.12</v>
      </c>
      <c r="AZ367">
        <f>'[1]Master Sheet'!AZ367</f>
        <v>0.91</v>
      </c>
      <c r="BA367">
        <f>'[1]Master Sheet'!BA367</f>
        <v>1.288</v>
      </c>
      <c r="BB367">
        <f>'[1]Master Sheet'!BB367</f>
        <v>2.3929999999999998</v>
      </c>
      <c r="BC367">
        <f>'[1]Master Sheet'!BC367</f>
        <v>8.2970000000000006</v>
      </c>
      <c r="BD367">
        <f>'[1]Master Sheet'!BD367</f>
        <v>3.0954545454545452</v>
      </c>
      <c r="BE367">
        <f>'[1]Master Sheet'!BE367</f>
        <v>28.47</v>
      </c>
      <c r="BF367">
        <f>'[1]Master Sheet'!BF367</f>
        <v>5.4</v>
      </c>
      <c r="BG367">
        <f>'[1]Master Sheet'!BG367</f>
        <v>8.9</v>
      </c>
      <c r="BH367" s="1">
        <v>44925</v>
      </c>
    </row>
    <row r="368" spans="1:60" x14ac:dyDescent="0.25">
      <c r="A368" s="1">
        <v>44926</v>
      </c>
      <c r="B368" t="s">
        <v>65</v>
      </c>
      <c r="D368">
        <f>'[1]Master Sheet'!D368</f>
        <v>6.43</v>
      </c>
      <c r="E368">
        <f>'[1]Master Sheet'!E368</f>
        <v>5.49</v>
      </c>
      <c r="F368">
        <f>'[1]Master Sheet'!F368</f>
        <v>5.44</v>
      </c>
      <c r="G368">
        <f>'[1]Master Sheet'!G368</f>
        <v>5.45</v>
      </c>
      <c r="H368">
        <f>'[1]Master Sheet'!H368</f>
        <v>5.53</v>
      </c>
      <c r="I368">
        <f>'[1]Master Sheet'!I368</f>
        <v>7.1</v>
      </c>
      <c r="J368">
        <f>'[1]Master Sheet'!J368</f>
        <v>7.49</v>
      </c>
      <c r="K368">
        <f>'[1]Master Sheet'!K368</f>
        <v>1.65</v>
      </c>
      <c r="L368">
        <f>'[1]Master Sheet'!L368</f>
        <v>1.78</v>
      </c>
      <c r="M368">
        <f>'[1]Master Sheet'!M368</f>
        <v>1.93</v>
      </c>
      <c r="N368">
        <f>'[1]Master Sheet'!N368</f>
        <v>1.99</v>
      </c>
      <c r="O368">
        <f>'[1]Master Sheet'!O368</f>
        <v>50</v>
      </c>
      <c r="P368">
        <f>'[1]Master Sheet'!P368</f>
        <v>39</v>
      </c>
      <c r="Q368">
        <f>'[1]Master Sheet'!Q368</f>
        <v>16</v>
      </c>
      <c r="R368">
        <f>'[1]Master Sheet'!R368</f>
        <v>1</v>
      </c>
      <c r="S368">
        <f>'[1]Master Sheet'!S368</f>
        <v>5</v>
      </c>
      <c r="T368">
        <f>'[1]Master Sheet'!T368</f>
        <v>0</v>
      </c>
      <c r="U368">
        <f>'[1]Master Sheet'!U368</f>
        <v>0.34300000000000003</v>
      </c>
      <c r="V368">
        <f>'[1]Master Sheet'!V368</f>
        <v>0.316</v>
      </c>
      <c r="W368">
        <f>'[1]Master Sheet'!W368</f>
        <v>1.68</v>
      </c>
      <c r="X368">
        <f>'[1]Master Sheet'!X368</f>
        <v>0.108</v>
      </c>
      <c r="Y368">
        <f>'[1]Master Sheet'!Y368</f>
        <v>0.66400000000000003</v>
      </c>
      <c r="Z368">
        <f>'[1]Master Sheet'!Z368</f>
        <v>0.46400000000000002</v>
      </c>
      <c r="AA368">
        <f>'[1]Master Sheet'!AA368</f>
        <v>8</v>
      </c>
      <c r="AB368">
        <f>'[1]Master Sheet'!AB368</f>
        <v>18.899999999999999</v>
      </c>
      <c r="AC368">
        <f>'[1]Master Sheet'!AC368</f>
        <v>19</v>
      </c>
      <c r="AD368">
        <f>'[1]Master Sheet'!AD368</f>
        <v>18.8</v>
      </c>
      <c r="AE368">
        <f>'[1]Master Sheet'!AE368</f>
        <v>23.9</v>
      </c>
      <c r="AF368">
        <f>'[1]Master Sheet'!AF368</f>
        <v>11.5</v>
      </c>
      <c r="AG368">
        <f>'[1]Master Sheet'!AG368</f>
        <v>30.9</v>
      </c>
      <c r="AH368">
        <f>'[1]Master Sheet'!AH368</f>
        <v>24.2</v>
      </c>
      <c r="AI368">
        <f>'[1]Master Sheet'!AI368</f>
        <v>24.5</v>
      </c>
      <c r="AJ368">
        <f>'[1]Master Sheet'!AJ368</f>
        <v>32.700000000000003</v>
      </c>
      <c r="AK368">
        <f>'[1]Master Sheet'!AK368</f>
        <v>3.01</v>
      </c>
      <c r="AL368">
        <f>'[1]Master Sheet'!AL368</f>
        <v>3.23</v>
      </c>
      <c r="AM368">
        <f>'[1]Master Sheet'!AM368</f>
        <v>3.1</v>
      </c>
      <c r="AN368">
        <f>'[1]Master Sheet'!AN368</f>
        <v>5.9</v>
      </c>
      <c r="AO368">
        <f>'[1]Master Sheet'!AO368</f>
        <v>2.9000000000000001E-2</v>
      </c>
      <c r="AP368">
        <f>'[1]Master Sheet'!AP368</f>
        <v>7.6</v>
      </c>
      <c r="AQ368">
        <f>'[1]Master Sheet'!AQ368</f>
        <v>6.2</v>
      </c>
      <c r="AR368">
        <f>'[1]Master Sheet'!AR368</f>
        <v>0.86745320197044373</v>
      </c>
      <c r="AS368">
        <f>'[1]Master Sheet'!AS368</f>
        <v>50.7</v>
      </c>
      <c r="AT368">
        <f>'[1]Master Sheet'!AT368</f>
        <v>87.4</v>
      </c>
      <c r="AU368">
        <f>'[1]Master Sheet'!AU368</f>
        <v>0.29420000000000002</v>
      </c>
      <c r="AV368">
        <f>'[1]Master Sheet'!AV368</f>
        <v>5.8099999999999999E-2</v>
      </c>
      <c r="AW368">
        <f>'[1]Master Sheet'!AW368</f>
        <v>13.19</v>
      </c>
      <c r="AX368">
        <f>'[1]Master Sheet'!AX368</f>
        <v>12.18</v>
      </c>
      <c r="AY368">
        <f>'[1]Master Sheet'!AY368</f>
        <v>13.1</v>
      </c>
      <c r="AZ368">
        <f>'[1]Master Sheet'!AZ368</f>
        <v>0.92</v>
      </c>
      <c r="BA368">
        <f>'[1]Master Sheet'!BA368</f>
        <v>0</v>
      </c>
      <c r="BB368">
        <f>'[1]Master Sheet'!BB368</f>
        <v>0</v>
      </c>
      <c r="BC368">
        <f>'[1]Master Sheet'!BC368</f>
        <v>0</v>
      </c>
      <c r="BD368">
        <f>'[1]Master Sheet'!BD368</f>
        <v>2.9174532019704436</v>
      </c>
      <c r="BE368">
        <f>'[1]Master Sheet'!BE368</f>
        <v>27.82</v>
      </c>
      <c r="BF368">
        <f>'[1]Master Sheet'!BF368</f>
        <v>5.5</v>
      </c>
      <c r="BG368">
        <f>'[1]Master Sheet'!BG368</f>
        <v>8.9</v>
      </c>
      <c r="BH368" s="1">
        <v>44926</v>
      </c>
    </row>
    <row r="371" spans="1:59" x14ac:dyDescent="0.25">
      <c r="D371" s="3" t="s">
        <v>1</v>
      </c>
      <c r="E371" s="4"/>
      <c r="F371" s="4"/>
      <c r="G371" s="4"/>
      <c r="H371" s="4"/>
      <c r="I371" s="4"/>
      <c r="J371" s="5"/>
      <c r="K371" s="6" t="s">
        <v>2</v>
      </c>
      <c r="L371" s="7"/>
      <c r="M371" s="7"/>
      <c r="N371" s="8"/>
      <c r="O371" s="9" t="s">
        <v>3</v>
      </c>
      <c r="P371" s="10"/>
      <c r="Q371" s="10"/>
      <c r="R371" s="10"/>
      <c r="S371" s="10"/>
      <c r="T371" s="11"/>
      <c r="U371" s="12" t="s">
        <v>4</v>
      </c>
      <c r="V371" s="13"/>
      <c r="W371" s="13"/>
      <c r="X371" s="13"/>
      <c r="Y371" s="13"/>
      <c r="Z371" s="14"/>
      <c r="AA371" s="15" t="s">
        <v>5</v>
      </c>
      <c r="AB371" s="16"/>
      <c r="AC371" s="16"/>
      <c r="AD371" s="16"/>
      <c r="AE371" s="17"/>
      <c r="AF371" s="18" t="s">
        <v>6</v>
      </c>
      <c r="AG371" s="19"/>
      <c r="AH371" s="19"/>
      <c r="AI371" s="19"/>
      <c r="AJ371" s="20"/>
      <c r="AK371" s="21" t="s">
        <v>7</v>
      </c>
      <c r="AL371" s="22"/>
      <c r="AM371" s="23" t="s">
        <v>8</v>
      </c>
      <c r="AN371" s="24"/>
      <c r="AO371" s="25" t="s">
        <v>9</v>
      </c>
      <c r="AP371" s="26" t="s">
        <v>10</v>
      </c>
      <c r="AQ371" s="27"/>
      <c r="AR371" s="28" t="s">
        <v>11</v>
      </c>
      <c r="AS371" s="29" t="s">
        <v>12</v>
      </c>
      <c r="AT371" s="30"/>
      <c r="AU371" s="31" t="s">
        <v>13</v>
      </c>
      <c r="AV371" s="32"/>
      <c r="AW371" s="33" t="s">
        <v>14</v>
      </c>
      <c r="AX371" s="34"/>
      <c r="AY371" s="34"/>
      <c r="AZ371" s="35"/>
      <c r="BA371" s="36" t="s">
        <v>15</v>
      </c>
      <c r="BB371" s="37"/>
      <c r="BC371" s="38"/>
      <c r="BD371" s="39" t="s">
        <v>16</v>
      </c>
      <c r="BE371" s="40"/>
      <c r="BF371" s="40"/>
      <c r="BG371" s="41"/>
    </row>
    <row r="372" spans="1:59" x14ac:dyDescent="0.25">
      <c r="D372" s="42" t="s">
        <v>19</v>
      </c>
      <c r="E372" s="43" t="s">
        <v>20</v>
      </c>
      <c r="F372" s="43" t="s">
        <v>21</v>
      </c>
      <c r="G372" s="43" t="s">
        <v>22</v>
      </c>
      <c r="H372" s="43" t="s">
        <v>23</v>
      </c>
      <c r="I372" s="43" t="s">
        <v>24</v>
      </c>
      <c r="J372" s="44" t="s">
        <v>25</v>
      </c>
      <c r="K372" s="45" t="s">
        <v>26</v>
      </c>
      <c r="L372" s="46" t="s">
        <v>27</v>
      </c>
      <c r="M372" s="46" t="s">
        <v>28</v>
      </c>
      <c r="N372" s="47" t="s">
        <v>29</v>
      </c>
      <c r="O372" s="48" t="s">
        <v>30</v>
      </c>
      <c r="P372" s="49" t="s">
        <v>31</v>
      </c>
      <c r="Q372" s="50" t="s">
        <v>32</v>
      </c>
      <c r="R372" s="50" t="s">
        <v>33</v>
      </c>
      <c r="S372" s="50" t="s">
        <v>34</v>
      </c>
      <c r="T372" s="51" t="s">
        <v>35</v>
      </c>
      <c r="U372" s="52" t="s">
        <v>19</v>
      </c>
      <c r="V372" s="53" t="s">
        <v>36</v>
      </c>
      <c r="W372" s="53" t="s">
        <v>22</v>
      </c>
      <c r="X372" s="53" t="s">
        <v>23</v>
      </c>
      <c r="Y372" s="53" t="s">
        <v>25</v>
      </c>
      <c r="Z372" s="54" t="s">
        <v>24</v>
      </c>
      <c r="AA372" s="55" t="s">
        <v>19</v>
      </c>
      <c r="AB372" s="56" t="s">
        <v>20</v>
      </c>
      <c r="AC372" s="56" t="s">
        <v>22</v>
      </c>
      <c r="AD372" s="56" t="s">
        <v>23</v>
      </c>
      <c r="AE372" s="57" t="s">
        <v>25</v>
      </c>
      <c r="AF372" s="58" t="s">
        <v>19</v>
      </c>
      <c r="AG372" s="59" t="s">
        <v>20</v>
      </c>
      <c r="AH372" s="59" t="s">
        <v>22</v>
      </c>
      <c r="AI372" s="59" t="s">
        <v>23</v>
      </c>
      <c r="AJ372" s="60" t="s">
        <v>25</v>
      </c>
      <c r="AK372" s="61" t="s">
        <v>19</v>
      </c>
      <c r="AL372" s="62" t="s">
        <v>25</v>
      </c>
      <c r="AM372" s="63" t="s">
        <v>19</v>
      </c>
      <c r="AN372" s="64" t="s">
        <v>25</v>
      </c>
      <c r="AO372" s="65" t="s">
        <v>37</v>
      </c>
      <c r="AP372" s="66" t="s">
        <v>19</v>
      </c>
      <c r="AQ372" s="67" t="s">
        <v>25</v>
      </c>
      <c r="AR372" s="68"/>
      <c r="AS372" s="69" t="s">
        <v>19</v>
      </c>
      <c r="AT372" s="70" t="s">
        <v>23</v>
      </c>
      <c r="AU372" s="71" t="s">
        <v>19</v>
      </c>
      <c r="AV372" s="72" t="s">
        <v>23</v>
      </c>
      <c r="AW372" s="73" t="s">
        <v>19</v>
      </c>
      <c r="AX372" s="74" t="s">
        <v>25</v>
      </c>
      <c r="AY372" s="74" t="s">
        <v>23</v>
      </c>
      <c r="AZ372" s="75" t="s">
        <v>38</v>
      </c>
      <c r="BA372" s="76" t="s">
        <v>39</v>
      </c>
      <c r="BB372" s="76" t="s">
        <v>40</v>
      </c>
      <c r="BC372" s="77" t="s">
        <v>41</v>
      </c>
      <c r="BD372" s="78" t="s">
        <v>2</v>
      </c>
      <c r="BE372" s="79" t="s">
        <v>42</v>
      </c>
      <c r="BF372" s="80" t="s">
        <v>43</v>
      </c>
      <c r="BG372" s="81" t="s">
        <v>44</v>
      </c>
    </row>
    <row r="373" spans="1:59" x14ac:dyDescent="0.25">
      <c r="A373" s="87" t="s">
        <v>50</v>
      </c>
      <c r="B373" s="87"/>
      <c r="C373" s="83"/>
      <c r="D373" s="83">
        <f>ROUND(AVERAGEIF(D4:D34,"&lt;&gt;0"),2)</f>
        <v>6.03</v>
      </c>
      <c r="E373" s="83">
        <f t="shared" ref="E373:BG373" si="0">ROUND(AVERAGEIF(E4:E34,"&lt;&gt;0"),2)</f>
        <v>5.13</v>
      </c>
      <c r="F373" s="83">
        <f t="shared" si="0"/>
        <v>5.15</v>
      </c>
      <c r="G373" s="83">
        <f t="shared" si="0"/>
        <v>5.26</v>
      </c>
      <c r="H373" s="83">
        <f t="shared" si="0"/>
        <v>5.27</v>
      </c>
      <c r="I373" s="83">
        <f t="shared" si="0"/>
        <v>6.77</v>
      </c>
      <c r="J373" s="83">
        <f t="shared" si="0"/>
        <v>6.93</v>
      </c>
      <c r="K373" s="83">
        <f t="shared" si="0"/>
        <v>1.57</v>
      </c>
      <c r="L373" s="83">
        <f t="shared" si="0"/>
        <v>1.77</v>
      </c>
      <c r="M373" s="83">
        <f t="shared" si="0"/>
        <v>1.97</v>
      </c>
      <c r="N373" s="83">
        <f t="shared" si="0"/>
        <v>1.9</v>
      </c>
      <c r="O373" s="83">
        <f t="shared" si="0"/>
        <v>63.12</v>
      </c>
      <c r="P373" s="83">
        <f t="shared" si="0"/>
        <v>54.88</v>
      </c>
      <c r="Q373" s="83">
        <f t="shared" si="0"/>
        <v>28.62</v>
      </c>
      <c r="R373" s="83">
        <f t="shared" si="0"/>
        <v>4.63</v>
      </c>
      <c r="S373" s="83">
        <f t="shared" si="0"/>
        <v>3.18</v>
      </c>
      <c r="T373" s="83" t="e">
        <f t="shared" si="0"/>
        <v>#DIV/0!</v>
      </c>
      <c r="U373" s="83">
        <f t="shared" si="0"/>
        <v>0.53</v>
      </c>
      <c r="V373" s="83">
        <f t="shared" si="0"/>
        <v>0.3</v>
      </c>
      <c r="W373" s="83">
        <f t="shared" si="0"/>
        <v>1.7</v>
      </c>
      <c r="X373" s="83">
        <f t="shared" si="0"/>
        <v>0.3</v>
      </c>
      <c r="Y373" s="83">
        <f t="shared" si="0"/>
        <v>0.86</v>
      </c>
      <c r="Z373" s="83">
        <f t="shared" si="0"/>
        <v>0.65</v>
      </c>
      <c r="AA373" s="83">
        <f t="shared" si="0"/>
        <v>12.85</v>
      </c>
      <c r="AB373" s="83">
        <f t="shared" si="0"/>
        <v>34.21</v>
      </c>
      <c r="AC373" s="83">
        <f t="shared" si="0"/>
        <v>26.27</v>
      </c>
      <c r="AD373" s="83">
        <f t="shared" si="0"/>
        <v>27.85</v>
      </c>
      <c r="AE373" s="83">
        <f t="shared" si="0"/>
        <v>36.85</v>
      </c>
      <c r="AF373" s="83">
        <f t="shared" si="0"/>
        <v>34.58</v>
      </c>
      <c r="AG373" s="83">
        <f t="shared" si="0"/>
        <v>68.42</v>
      </c>
      <c r="AH373" s="83">
        <f t="shared" si="0"/>
        <v>52.51</v>
      </c>
      <c r="AI373" s="83">
        <f t="shared" si="0"/>
        <v>55.69</v>
      </c>
      <c r="AJ373" s="83">
        <f t="shared" si="0"/>
        <v>73.69</v>
      </c>
      <c r="AK373" s="83">
        <f t="shared" si="0"/>
        <v>2.66</v>
      </c>
      <c r="AL373" s="83">
        <f t="shared" si="0"/>
        <v>2.87</v>
      </c>
      <c r="AM373" s="83">
        <f t="shared" si="0"/>
        <v>2.96</v>
      </c>
      <c r="AN373" s="83">
        <f t="shared" si="0"/>
        <v>5.84</v>
      </c>
      <c r="AO373" s="83">
        <f t="shared" si="0"/>
        <v>0.08</v>
      </c>
      <c r="AP373" s="83">
        <f t="shared" si="0"/>
        <v>6.74</v>
      </c>
      <c r="AQ373" s="83">
        <f t="shared" si="0"/>
        <v>5.97</v>
      </c>
      <c r="AR373" s="83">
        <f t="shared" si="0"/>
        <v>1.34</v>
      </c>
      <c r="AS373" s="83">
        <f t="shared" si="0"/>
        <v>47.12</v>
      </c>
      <c r="AT373" s="83">
        <f t="shared" si="0"/>
        <v>86.9</v>
      </c>
      <c r="AU373" s="83">
        <f t="shared" si="0"/>
        <v>0.33</v>
      </c>
      <c r="AV373" s="83">
        <f t="shared" si="0"/>
        <v>0.06</v>
      </c>
      <c r="AW373" s="83">
        <f t="shared" si="0"/>
        <v>13.54</v>
      </c>
      <c r="AX373" s="83">
        <f t="shared" si="0"/>
        <v>12.51</v>
      </c>
      <c r="AY373" s="83">
        <f t="shared" si="0"/>
        <v>13.44</v>
      </c>
      <c r="AZ373" s="83">
        <f t="shared" si="0"/>
        <v>1</v>
      </c>
      <c r="BA373" s="83">
        <f t="shared" si="0"/>
        <v>1.44</v>
      </c>
      <c r="BB373" s="83">
        <f t="shared" si="0"/>
        <v>2.04</v>
      </c>
      <c r="BC373" s="83">
        <f t="shared" si="0"/>
        <v>8.44</v>
      </c>
      <c r="BD373" s="83">
        <f t="shared" si="0"/>
        <v>3.23</v>
      </c>
      <c r="BE373" s="83">
        <f t="shared" si="0"/>
        <v>30.35</v>
      </c>
      <c r="BF373" s="83">
        <f t="shared" si="0"/>
        <v>5.38</v>
      </c>
      <c r="BG373" s="83">
        <f t="shared" si="0"/>
        <v>13.63</v>
      </c>
    </row>
    <row r="374" spans="1:59" x14ac:dyDescent="0.25">
      <c r="A374" s="88" t="s">
        <v>51</v>
      </c>
      <c r="B374" s="88"/>
      <c r="C374" s="83"/>
      <c r="D374" s="83">
        <f>ROUND(AVERAGEIF(D35:D62,"&lt;&gt;0"),2)</f>
        <v>5.83</v>
      </c>
      <c r="E374" s="83">
        <f t="shared" ref="E374:BG374" si="1">ROUND(AVERAGEIF(E35:E62,"&lt;&gt;0"),2)</f>
        <v>5.14</v>
      </c>
      <c r="F374" s="83">
        <f t="shared" si="1"/>
        <v>5.19</v>
      </c>
      <c r="G374" s="83">
        <f t="shared" si="1"/>
        <v>5.24</v>
      </c>
      <c r="H374" s="83">
        <f t="shared" si="1"/>
        <v>5.28</v>
      </c>
      <c r="I374" s="83">
        <f t="shared" si="1"/>
        <v>7.03</v>
      </c>
      <c r="J374" s="83">
        <f t="shared" si="1"/>
        <v>7.19</v>
      </c>
      <c r="K374" s="83">
        <f t="shared" si="1"/>
        <v>1.53</v>
      </c>
      <c r="L374" s="83">
        <f t="shared" si="1"/>
        <v>1.69</v>
      </c>
      <c r="M374" s="83">
        <f t="shared" si="1"/>
        <v>1.88</v>
      </c>
      <c r="N374" s="83">
        <f t="shared" si="1"/>
        <v>1.82</v>
      </c>
      <c r="O374" s="83">
        <f t="shared" si="1"/>
        <v>69.75</v>
      </c>
      <c r="P374" s="83">
        <f t="shared" si="1"/>
        <v>60.67</v>
      </c>
      <c r="Q374" s="83">
        <f t="shared" si="1"/>
        <v>23.92</v>
      </c>
      <c r="R374" s="83">
        <f t="shared" si="1"/>
        <v>2.95</v>
      </c>
      <c r="S374" s="83">
        <f t="shared" si="1"/>
        <v>5.18</v>
      </c>
      <c r="T374" s="83" t="e">
        <f t="shared" si="1"/>
        <v>#DIV/0!</v>
      </c>
      <c r="U374" s="83">
        <f t="shared" si="1"/>
        <v>0.56000000000000005</v>
      </c>
      <c r="V374" s="83">
        <f t="shared" si="1"/>
        <v>0.34</v>
      </c>
      <c r="W374" s="83">
        <f t="shared" si="1"/>
        <v>1.99</v>
      </c>
      <c r="X374" s="83">
        <f t="shared" si="1"/>
        <v>0.23</v>
      </c>
      <c r="Y374" s="83">
        <f t="shared" si="1"/>
        <v>0.67</v>
      </c>
      <c r="Z374" s="83">
        <f t="shared" si="1"/>
        <v>0.68</v>
      </c>
      <c r="AA374" s="83">
        <f t="shared" si="1"/>
        <v>11.27</v>
      </c>
      <c r="AB374" s="83">
        <f t="shared" si="1"/>
        <v>31.65</v>
      </c>
      <c r="AC374" s="83">
        <f t="shared" si="1"/>
        <v>24.86</v>
      </c>
      <c r="AD374" s="83">
        <f t="shared" si="1"/>
        <v>25.1</v>
      </c>
      <c r="AE374" s="83">
        <f t="shared" si="1"/>
        <v>36.4</v>
      </c>
      <c r="AF374" s="83">
        <f t="shared" si="1"/>
        <v>22.54</v>
      </c>
      <c r="AG374" s="83">
        <f t="shared" si="1"/>
        <v>62.88</v>
      </c>
      <c r="AH374" s="83">
        <f t="shared" si="1"/>
        <v>49.73</v>
      </c>
      <c r="AI374" s="83">
        <f t="shared" si="1"/>
        <v>50.2</v>
      </c>
      <c r="AJ374" s="83">
        <f t="shared" si="1"/>
        <v>72.849999999999994</v>
      </c>
      <c r="AK374" s="83">
        <f t="shared" si="1"/>
        <v>2.82</v>
      </c>
      <c r="AL374" s="83">
        <f t="shared" si="1"/>
        <v>3.02</v>
      </c>
      <c r="AM374" s="83">
        <f t="shared" si="1"/>
        <v>3.01</v>
      </c>
      <c r="AN374" s="83">
        <f t="shared" si="1"/>
        <v>5.9</v>
      </c>
      <c r="AO374" s="83">
        <f t="shared" si="1"/>
        <v>0.04</v>
      </c>
      <c r="AP374" s="83">
        <f t="shared" si="1"/>
        <v>7.08</v>
      </c>
      <c r="AQ374" s="83">
        <f t="shared" si="1"/>
        <v>5.44</v>
      </c>
      <c r="AR374" s="83">
        <f t="shared" si="1"/>
        <v>1.1000000000000001</v>
      </c>
      <c r="AS374" s="83">
        <f t="shared" si="1"/>
        <v>45.67</v>
      </c>
      <c r="AT374" s="83">
        <f t="shared" si="1"/>
        <v>88.91</v>
      </c>
      <c r="AU374" s="83">
        <f t="shared" si="1"/>
        <v>0.34</v>
      </c>
      <c r="AV374" s="83">
        <f t="shared" si="1"/>
        <v>0.05</v>
      </c>
      <c r="AW374" s="83">
        <f t="shared" si="1"/>
        <v>13.33</v>
      </c>
      <c r="AX374" s="83">
        <f t="shared" si="1"/>
        <v>12.52</v>
      </c>
      <c r="AY374" s="83">
        <f t="shared" si="1"/>
        <v>13.3</v>
      </c>
      <c r="AZ374" s="83">
        <f t="shared" si="1"/>
        <v>0.93</v>
      </c>
      <c r="BA374" s="83">
        <f t="shared" si="1"/>
        <v>1.54</v>
      </c>
      <c r="BB374" s="83">
        <f t="shared" si="1"/>
        <v>2.0099999999999998</v>
      </c>
      <c r="BC374" s="83">
        <f t="shared" si="1"/>
        <v>8.3800000000000008</v>
      </c>
      <c r="BD374" s="83">
        <f t="shared" si="1"/>
        <v>2.93</v>
      </c>
      <c r="BE374" s="83">
        <f t="shared" si="1"/>
        <v>29.79</v>
      </c>
      <c r="BF374" s="83">
        <f t="shared" si="1"/>
        <v>7.5</v>
      </c>
      <c r="BG374" s="83">
        <f t="shared" si="1"/>
        <v>14.76</v>
      </c>
    </row>
    <row r="375" spans="1:59" x14ac:dyDescent="0.25">
      <c r="A375" s="88" t="s">
        <v>52</v>
      </c>
      <c r="B375" s="88"/>
      <c r="C375" s="83"/>
      <c r="D375" s="83">
        <f>ROUND(AVERAGEIF(D63:D93,"&lt;&gt;0"),2)</f>
        <v>6.07</v>
      </c>
      <c r="E375" s="83">
        <f t="shared" ref="E375:BG375" si="2">ROUND(AVERAGEIF(E63:E93,"&lt;&gt;0"),2)</f>
        <v>5.1100000000000003</v>
      </c>
      <c r="F375" s="83">
        <f t="shared" si="2"/>
        <v>5.3</v>
      </c>
      <c r="G375" s="83">
        <f t="shared" si="2"/>
        <v>5.19</v>
      </c>
      <c r="H375" s="83">
        <f t="shared" si="2"/>
        <v>5.21</v>
      </c>
      <c r="I375" s="83">
        <f t="shared" si="2"/>
        <v>6.66</v>
      </c>
      <c r="J375" s="83">
        <f t="shared" si="2"/>
        <v>6.67</v>
      </c>
      <c r="K375" s="83">
        <f t="shared" si="2"/>
        <v>1.53</v>
      </c>
      <c r="L375" s="83">
        <f t="shared" si="2"/>
        <v>1.68</v>
      </c>
      <c r="M375" s="83">
        <f t="shared" si="2"/>
        <v>1.85</v>
      </c>
      <c r="N375" s="83">
        <f t="shared" si="2"/>
        <v>1.77</v>
      </c>
      <c r="O375" s="83">
        <f t="shared" si="2"/>
        <v>74.33</v>
      </c>
      <c r="P375" s="83">
        <f t="shared" si="2"/>
        <v>65.739999999999995</v>
      </c>
      <c r="Q375" s="83">
        <f t="shared" si="2"/>
        <v>31.07</v>
      </c>
      <c r="R375" s="83">
        <f t="shared" si="2"/>
        <v>3.62</v>
      </c>
      <c r="S375" s="83">
        <f t="shared" si="2"/>
        <v>5.88</v>
      </c>
      <c r="T375" s="83">
        <f t="shared" si="2"/>
        <v>1</v>
      </c>
      <c r="U375" s="83">
        <f t="shared" si="2"/>
        <v>0.62</v>
      </c>
      <c r="V375" s="83">
        <f t="shared" si="2"/>
        <v>0.49</v>
      </c>
      <c r="W375" s="83">
        <f t="shared" si="2"/>
        <v>2.29</v>
      </c>
      <c r="X375" s="83">
        <f t="shared" si="2"/>
        <v>0.24</v>
      </c>
      <c r="Y375" s="83">
        <f t="shared" si="2"/>
        <v>1.06</v>
      </c>
      <c r="Z375" s="83">
        <f t="shared" si="2"/>
        <v>1.05</v>
      </c>
      <c r="AA375" s="83">
        <f t="shared" si="2"/>
        <v>8.6199999999999992</v>
      </c>
      <c r="AB375" s="83">
        <f t="shared" si="2"/>
        <v>28.02</v>
      </c>
      <c r="AC375" s="83">
        <f t="shared" si="2"/>
        <v>21.77</v>
      </c>
      <c r="AD375" s="83">
        <f t="shared" si="2"/>
        <v>21.82</v>
      </c>
      <c r="AE375" s="83">
        <f t="shared" si="2"/>
        <v>28.78</v>
      </c>
      <c r="AF375" s="83">
        <f t="shared" si="2"/>
        <v>16.77</v>
      </c>
      <c r="AG375" s="83">
        <f t="shared" si="2"/>
        <v>55.26</v>
      </c>
      <c r="AH375" s="83">
        <f t="shared" si="2"/>
        <v>41.93</v>
      </c>
      <c r="AI375" s="83">
        <f t="shared" si="2"/>
        <v>42.06</v>
      </c>
      <c r="AJ375" s="83">
        <f t="shared" si="2"/>
        <v>55.39</v>
      </c>
      <c r="AK375" s="83">
        <f t="shared" si="2"/>
        <v>2.87</v>
      </c>
      <c r="AL375" s="83">
        <f t="shared" si="2"/>
        <v>3.11</v>
      </c>
      <c r="AM375" s="83">
        <f t="shared" si="2"/>
        <v>2.95</v>
      </c>
      <c r="AN375" s="83">
        <f t="shared" si="2"/>
        <v>5.87</v>
      </c>
      <c r="AO375" s="83">
        <f t="shared" si="2"/>
        <v>0.09</v>
      </c>
      <c r="AP375" s="83">
        <f t="shared" si="2"/>
        <v>8.1199999999999992</v>
      </c>
      <c r="AQ375" s="83">
        <f t="shared" si="2"/>
        <v>5.98</v>
      </c>
      <c r="AR375" s="83">
        <f t="shared" si="2"/>
        <v>1.28</v>
      </c>
      <c r="AS375" s="83">
        <f t="shared" si="2"/>
        <v>46.42</v>
      </c>
      <c r="AT375" s="83">
        <f t="shared" si="2"/>
        <v>84.37</v>
      </c>
      <c r="AU375" s="83">
        <f t="shared" si="2"/>
        <v>0.33</v>
      </c>
      <c r="AV375" s="83">
        <f t="shared" si="2"/>
        <v>7.0000000000000007E-2</v>
      </c>
      <c r="AW375" s="83">
        <f t="shared" si="2"/>
        <v>14.51</v>
      </c>
      <c r="AX375" s="83">
        <f t="shared" si="2"/>
        <v>13.01</v>
      </c>
      <c r="AY375" s="83">
        <f t="shared" si="2"/>
        <v>13.82</v>
      </c>
      <c r="AZ375" s="83">
        <f t="shared" si="2"/>
        <v>0.95</v>
      </c>
      <c r="BA375" s="83">
        <f t="shared" si="2"/>
        <v>2.02</v>
      </c>
      <c r="BB375" s="83">
        <f t="shared" si="2"/>
        <v>2.02</v>
      </c>
      <c r="BC375" s="83">
        <f t="shared" si="2"/>
        <v>8.48</v>
      </c>
      <c r="BD375" s="83">
        <f t="shared" si="2"/>
        <v>3.02</v>
      </c>
      <c r="BE375" s="83">
        <f t="shared" si="2"/>
        <v>29.71</v>
      </c>
      <c r="BF375" s="83">
        <f t="shared" si="2"/>
        <v>7.67</v>
      </c>
      <c r="BG375" s="83">
        <f t="shared" si="2"/>
        <v>17.899999999999999</v>
      </c>
    </row>
    <row r="376" spans="1:59" x14ac:dyDescent="0.25">
      <c r="A376" s="88" t="s">
        <v>53</v>
      </c>
      <c r="B376" s="88"/>
      <c r="C376" s="83"/>
      <c r="D376" s="83">
        <f>ROUND(AVERAGEIF(D94:D123,"&lt;&gt;0"),2)</f>
        <v>5.89</v>
      </c>
      <c r="E376" s="83">
        <f t="shared" ref="E376:BG376" si="3">ROUND(AVERAGEIF(E94:E123,"&lt;&gt;0"),2)</f>
        <v>5.12</v>
      </c>
      <c r="F376" s="83">
        <f t="shared" si="3"/>
        <v>5.23</v>
      </c>
      <c r="G376" s="83">
        <f t="shared" si="3"/>
        <v>5.16</v>
      </c>
      <c r="H376" s="83">
        <f t="shared" si="3"/>
        <v>5.23</v>
      </c>
      <c r="I376" s="83">
        <f t="shared" si="3"/>
        <v>7.38</v>
      </c>
      <c r="J376" s="83">
        <f t="shared" si="3"/>
        <v>7.26</v>
      </c>
      <c r="K376" s="83">
        <f t="shared" si="3"/>
        <v>1.6</v>
      </c>
      <c r="L376" s="83">
        <f t="shared" si="3"/>
        <v>1.75</v>
      </c>
      <c r="M376" s="83">
        <f t="shared" si="3"/>
        <v>1.89</v>
      </c>
      <c r="N376" s="83">
        <f t="shared" si="3"/>
        <v>1.81</v>
      </c>
      <c r="O376" s="83">
        <f t="shared" si="3"/>
        <v>64.62</v>
      </c>
      <c r="P376" s="83">
        <f t="shared" si="3"/>
        <v>55.92</v>
      </c>
      <c r="Q376" s="83">
        <f t="shared" si="3"/>
        <v>20.079999999999998</v>
      </c>
      <c r="R376" s="83">
        <f t="shared" si="3"/>
        <v>2.74</v>
      </c>
      <c r="S376" s="83">
        <f t="shared" si="3"/>
        <v>3.85</v>
      </c>
      <c r="T376" s="83" t="e">
        <f t="shared" si="3"/>
        <v>#DIV/0!</v>
      </c>
      <c r="U376" s="83">
        <f t="shared" si="3"/>
        <v>0.5</v>
      </c>
      <c r="V376" s="83">
        <f t="shared" si="3"/>
        <v>0.33</v>
      </c>
      <c r="W376" s="83">
        <f t="shared" si="3"/>
        <v>1.28</v>
      </c>
      <c r="X376" s="83">
        <f t="shared" si="3"/>
        <v>0.18</v>
      </c>
      <c r="Y376" s="83">
        <f t="shared" si="3"/>
        <v>0.37</v>
      </c>
      <c r="Z376" s="83">
        <f t="shared" si="3"/>
        <v>0.3</v>
      </c>
      <c r="AA376" s="83">
        <f t="shared" si="3"/>
        <v>5.86</v>
      </c>
      <c r="AB376" s="83">
        <f t="shared" si="3"/>
        <v>20.11</v>
      </c>
      <c r="AC376" s="83">
        <f t="shared" si="3"/>
        <v>17.329999999999998</v>
      </c>
      <c r="AD376" s="83">
        <f t="shared" si="3"/>
        <v>17.38</v>
      </c>
      <c r="AE376" s="83">
        <f t="shared" si="3"/>
        <v>27.12</v>
      </c>
      <c r="AF376" s="83">
        <f t="shared" si="3"/>
        <v>10.15</v>
      </c>
      <c r="AG376" s="83">
        <f t="shared" si="3"/>
        <v>36.340000000000003</v>
      </c>
      <c r="AH376" s="83">
        <f t="shared" si="3"/>
        <v>28.21</v>
      </c>
      <c r="AI376" s="83">
        <f t="shared" si="3"/>
        <v>28.5</v>
      </c>
      <c r="AJ376" s="83">
        <f t="shared" si="3"/>
        <v>44.51</v>
      </c>
      <c r="AK376" s="83">
        <f t="shared" si="3"/>
        <v>2.78</v>
      </c>
      <c r="AL376" s="83">
        <f t="shared" si="3"/>
        <v>2.9</v>
      </c>
      <c r="AM376" s="83">
        <f t="shared" si="3"/>
        <v>3</v>
      </c>
      <c r="AN376" s="83">
        <f t="shared" si="3"/>
        <v>6</v>
      </c>
      <c r="AO376" s="83">
        <f t="shared" si="3"/>
        <v>0.13</v>
      </c>
      <c r="AP376" s="83">
        <f t="shared" si="3"/>
        <v>8.6300000000000008</v>
      </c>
      <c r="AQ376" s="83">
        <f t="shared" si="3"/>
        <v>5.79</v>
      </c>
      <c r="AR376" s="83">
        <f t="shared" si="3"/>
        <v>0.87</v>
      </c>
      <c r="AS376" s="83">
        <f t="shared" si="3"/>
        <v>50.5</v>
      </c>
      <c r="AT376" s="83">
        <f t="shared" si="3"/>
        <v>90.67</v>
      </c>
      <c r="AU376" s="83">
        <f t="shared" si="3"/>
        <v>0.3</v>
      </c>
      <c r="AV376" s="83">
        <f t="shared" si="3"/>
        <v>0.04</v>
      </c>
      <c r="AW376" s="83">
        <f t="shared" si="3"/>
        <v>14.77</v>
      </c>
      <c r="AX376" s="83">
        <f t="shared" si="3"/>
        <v>13.57</v>
      </c>
      <c r="AY376" s="83">
        <f t="shared" si="3"/>
        <v>14.32</v>
      </c>
      <c r="AZ376" s="83">
        <f t="shared" si="3"/>
        <v>1.01</v>
      </c>
      <c r="BA376" s="83">
        <f t="shared" si="3"/>
        <v>1.26</v>
      </c>
      <c r="BB376" s="83">
        <f t="shared" si="3"/>
        <v>1.99</v>
      </c>
      <c r="BC376" s="83">
        <f t="shared" si="3"/>
        <v>8.3800000000000008</v>
      </c>
      <c r="BD376" s="83">
        <f t="shared" si="3"/>
        <v>2.68</v>
      </c>
      <c r="BE376" s="83">
        <f t="shared" si="3"/>
        <v>29.56</v>
      </c>
      <c r="BF376" s="83">
        <f t="shared" si="3"/>
        <v>6.57</v>
      </c>
      <c r="BG376" s="83">
        <f t="shared" si="3"/>
        <v>10.63</v>
      </c>
    </row>
    <row r="377" spans="1:59" x14ac:dyDescent="0.25">
      <c r="A377" s="88" t="s">
        <v>54</v>
      </c>
      <c r="B377" s="88"/>
      <c r="C377" s="83"/>
      <c r="D377" s="83">
        <f>ROUND(AVERAGEIF(D124:D154,"&lt;&gt;0"),2)</f>
        <v>6.16</v>
      </c>
      <c r="E377" s="83">
        <f t="shared" ref="E377:BG377" si="4">ROUND(AVERAGEIF(E124:E154,"&lt;&gt;0"),2)</f>
        <v>5.18</v>
      </c>
      <c r="F377" s="83">
        <f t="shared" si="4"/>
        <v>5.13</v>
      </c>
      <c r="G377" s="83">
        <f t="shared" si="4"/>
        <v>5.19</v>
      </c>
      <c r="H377" s="83">
        <f t="shared" si="4"/>
        <v>5.29</v>
      </c>
      <c r="I377" s="83">
        <f t="shared" si="4"/>
        <v>7.34</v>
      </c>
      <c r="J377" s="83">
        <f t="shared" si="4"/>
        <v>7.28</v>
      </c>
      <c r="K377" s="83">
        <f t="shared" si="4"/>
        <v>1.48</v>
      </c>
      <c r="L377" s="83">
        <f t="shared" si="4"/>
        <v>1.63</v>
      </c>
      <c r="M377" s="83">
        <f t="shared" si="4"/>
        <v>1.84</v>
      </c>
      <c r="N377" s="83">
        <f t="shared" si="4"/>
        <v>1.76</v>
      </c>
      <c r="O377" s="83">
        <f t="shared" si="4"/>
        <v>51.65</v>
      </c>
      <c r="P377" s="83">
        <f t="shared" si="4"/>
        <v>42.88</v>
      </c>
      <c r="Q377" s="83">
        <f t="shared" si="4"/>
        <v>10.54</v>
      </c>
      <c r="R377" s="83">
        <f t="shared" si="4"/>
        <v>2.13</v>
      </c>
      <c r="S377" s="83">
        <f t="shared" si="4"/>
        <v>2.6</v>
      </c>
      <c r="T377" s="83" t="e">
        <f t="shared" si="4"/>
        <v>#DIV/0!</v>
      </c>
      <c r="U377" s="83">
        <f t="shared" si="4"/>
        <v>0.54</v>
      </c>
      <c r="V377" s="83">
        <f t="shared" si="4"/>
        <v>0.43</v>
      </c>
      <c r="W377" s="83">
        <f t="shared" si="4"/>
        <v>0.69</v>
      </c>
      <c r="X377" s="83">
        <f t="shared" si="4"/>
        <v>0.15</v>
      </c>
      <c r="Y377" s="83">
        <f t="shared" si="4"/>
        <v>0.32</v>
      </c>
      <c r="Z377" s="83">
        <f t="shared" si="4"/>
        <v>0.25</v>
      </c>
      <c r="AA377" s="83">
        <f t="shared" si="4"/>
        <v>5.32</v>
      </c>
      <c r="AB377" s="83">
        <f t="shared" si="4"/>
        <v>16.079999999999998</v>
      </c>
      <c r="AC377" s="83">
        <f t="shared" si="4"/>
        <v>15.16</v>
      </c>
      <c r="AD377" s="83">
        <f t="shared" si="4"/>
        <v>14.84</v>
      </c>
      <c r="AE377" s="83">
        <f t="shared" si="4"/>
        <v>22.04</v>
      </c>
      <c r="AF377" s="83">
        <f t="shared" si="4"/>
        <v>9.1</v>
      </c>
      <c r="AG377" s="83">
        <f t="shared" si="4"/>
        <v>28.87</v>
      </c>
      <c r="AH377" s="83">
        <f t="shared" si="4"/>
        <v>24.16</v>
      </c>
      <c r="AI377" s="83">
        <f t="shared" si="4"/>
        <v>23.66</v>
      </c>
      <c r="AJ377" s="83">
        <f t="shared" si="4"/>
        <v>32.78</v>
      </c>
      <c r="AK377" s="83">
        <f t="shared" si="4"/>
        <v>2.92</v>
      </c>
      <c r="AL377" s="83">
        <f t="shared" si="4"/>
        <v>3.09</v>
      </c>
      <c r="AM377" s="83">
        <f t="shared" si="4"/>
        <v>2.98</v>
      </c>
      <c r="AN377" s="83">
        <f t="shared" si="4"/>
        <v>5.94</v>
      </c>
      <c r="AO377" s="83">
        <f t="shared" si="4"/>
        <v>0.12</v>
      </c>
      <c r="AP377" s="83">
        <f t="shared" si="4"/>
        <v>14.7</v>
      </c>
      <c r="AQ377" s="83">
        <f t="shared" si="4"/>
        <v>9.65</v>
      </c>
      <c r="AR377" s="83">
        <f t="shared" si="4"/>
        <v>1.1000000000000001</v>
      </c>
      <c r="AS377" s="83">
        <f t="shared" si="4"/>
        <v>60.21</v>
      </c>
      <c r="AT377" s="83">
        <f t="shared" si="4"/>
        <v>94.05</v>
      </c>
      <c r="AU377" s="83">
        <f t="shared" si="4"/>
        <v>0.22</v>
      </c>
      <c r="AV377" s="83">
        <f t="shared" si="4"/>
        <v>0.03</v>
      </c>
      <c r="AW377" s="83">
        <f t="shared" si="4"/>
        <v>13.88</v>
      </c>
      <c r="AX377" s="83">
        <f t="shared" si="4"/>
        <v>12.9</v>
      </c>
      <c r="AY377" s="83">
        <f t="shared" si="4"/>
        <v>13.68</v>
      </c>
      <c r="AZ377" s="83">
        <f t="shared" si="4"/>
        <v>0.99</v>
      </c>
      <c r="BA377" s="83">
        <f t="shared" si="4"/>
        <v>1.81</v>
      </c>
      <c r="BB377" s="83">
        <f t="shared" si="4"/>
        <v>1.84</v>
      </c>
      <c r="BC377" s="83">
        <f t="shared" si="4"/>
        <v>8.3800000000000008</v>
      </c>
      <c r="BD377" s="83">
        <f t="shared" si="4"/>
        <v>2.86</v>
      </c>
      <c r="BE377" s="83">
        <f t="shared" si="4"/>
        <v>28.58</v>
      </c>
      <c r="BF377" s="83">
        <f t="shared" si="4"/>
        <v>4.3600000000000003</v>
      </c>
      <c r="BG377" s="83">
        <f t="shared" si="4"/>
        <v>6.76</v>
      </c>
    </row>
    <row r="378" spans="1:59" x14ac:dyDescent="0.25">
      <c r="A378" s="88" t="s">
        <v>55</v>
      </c>
      <c r="B378" s="88"/>
      <c r="C378" s="83"/>
      <c r="D378" s="83">
        <f>ROUND(AVERAGEIF(D155:D184,"&lt;&gt;0"),2)</f>
        <v>6.69</v>
      </c>
      <c r="E378" s="83">
        <f t="shared" ref="E378:BG378" si="5">ROUND(AVERAGEIF(E155:E184,"&lt;&gt;0"),2)</f>
        <v>5.31</v>
      </c>
      <c r="F378" s="83">
        <f t="shared" si="5"/>
        <v>5.28</v>
      </c>
      <c r="G378" s="83">
        <f t="shared" si="5"/>
        <v>5.39</v>
      </c>
      <c r="H378" s="83">
        <f t="shared" si="5"/>
        <v>5.38</v>
      </c>
      <c r="I378" s="83">
        <f t="shared" si="5"/>
        <v>7.3</v>
      </c>
      <c r="J378" s="83">
        <f t="shared" si="5"/>
        <v>7.24</v>
      </c>
      <c r="K378" s="83">
        <f t="shared" si="5"/>
        <v>1.53</v>
      </c>
      <c r="L378" s="83">
        <f t="shared" si="5"/>
        <v>1.67</v>
      </c>
      <c r="M378" s="83">
        <f t="shared" si="5"/>
        <v>1.95</v>
      </c>
      <c r="N378" s="83">
        <f t="shared" si="5"/>
        <v>1.85</v>
      </c>
      <c r="O378" s="83">
        <f t="shared" si="5"/>
        <v>46.04</v>
      </c>
      <c r="P378" s="83">
        <f t="shared" si="5"/>
        <v>36.65</v>
      </c>
      <c r="Q378" s="83">
        <f t="shared" si="5"/>
        <v>12.81</v>
      </c>
      <c r="R378" s="83">
        <f t="shared" si="5"/>
        <v>1.56</v>
      </c>
      <c r="S378" s="83">
        <f t="shared" si="5"/>
        <v>1.25</v>
      </c>
      <c r="T378" s="83" t="e">
        <f t="shared" si="5"/>
        <v>#DIV/0!</v>
      </c>
      <c r="U378" s="83">
        <f t="shared" si="5"/>
        <v>0.62</v>
      </c>
      <c r="V378" s="83">
        <f t="shared" si="5"/>
        <v>0.55000000000000004</v>
      </c>
      <c r="W378" s="83">
        <f t="shared" si="5"/>
        <v>0.89</v>
      </c>
      <c r="X378" s="83">
        <f t="shared" si="5"/>
        <v>0.13</v>
      </c>
      <c r="Y378" s="83">
        <f t="shared" si="5"/>
        <v>0.3</v>
      </c>
      <c r="Z378" s="83">
        <f t="shared" si="5"/>
        <v>0.26</v>
      </c>
      <c r="AA378" s="83">
        <f t="shared" si="5"/>
        <v>5.63</v>
      </c>
      <c r="AB378" s="83">
        <f t="shared" si="5"/>
        <v>15.73</v>
      </c>
      <c r="AC378" s="83">
        <f t="shared" si="5"/>
        <v>15.28</v>
      </c>
      <c r="AD378" s="83">
        <f t="shared" si="5"/>
        <v>15.03</v>
      </c>
      <c r="AE378" s="83">
        <f t="shared" si="5"/>
        <v>20.88</v>
      </c>
      <c r="AF378" s="83">
        <f t="shared" si="5"/>
        <v>10.56</v>
      </c>
      <c r="AG378" s="83">
        <f t="shared" si="5"/>
        <v>30.34</v>
      </c>
      <c r="AH378" s="83">
        <f t="shared" si="5"/>
        <v>27.44</v>
      </c>
      <c r="AI378" s="83">
        <f t="shared" si="5"/>
        <v>26.79</v>
      </c>
      <c r="AJ378" s="83">
        <f t="shared" si="5"/>
        <v>34.68</v>
      </c>
      <c r="AK378" s="83">
        <f t="shared" si="5"/>
        <v>3.04</v>
      </c>
      <c r="AL378" s="83">
        <f t="shared" si="5"/>
        <v>3.24</v>
      </c>
      <c r="AM378" s="83">
        <f t="shared" si="5"/>
        <v>3</v>
      </c>
      <c r="AN378" s="83">
        <f t="shared" si="5"/>
        <v>5.94</v>
      </c>
      <c r="AO378" s="83">
        <f t="shared" si="5"/>
        <v>0.11</v>
      </c>
      <c r="AP378" s="83">
        <f t="shared" si="5"/>
        <v>18.27</v>
      </c>
      <c r="AQ378" s="83">
        <f t="shared" si="5"/>
        <v>14.19</v>
      </c>
      <c r="AR378" s="83">
        <f t="shared" si="5"/>
        <v>1.2</v>
      </c>
      <c r="AS378" s="83">
        <f t="shared" si="5"/>
        <v>61.2</v>
      </c>
      <c r="AT378" s="83">
        <f t="shared" si="5"/>
        <v>93.8</v>
      </c>
      <c r="AU378" s="83">
        <f t="shared" si="5"/>
        <v>0.21</v>
      </c>
      <c r="AV378" s="83">
        <f t="shared" si="5"/>
        <v>0.03</v>
      </c>
      <c r="AW378" s="83">
        <f t="shared" si="5"/>
        <v>15.33</v>
      </c>
      <c r="AX378" s="83">
        <f t="shared" si="5"/>
        <v>13.94</v>
      </c>
      <c r="AY378" s="83">
        <f t="shared" si="5"/>
        <v>14.82</v>
      </c>
      <c r="AZ378" s="83">
        <f t="shared" si="5"/>
        <v>1.03</v>
      </c>
      <c r="BA378" s="83">
        <f t="shared" si="5"/>
        <v>1.32</v>
      </c>
      <c r="BB378" s="83">
        <f t="shared" si="5"/>
        <v>2.5099999999999998</v>
      </c>
      <c r="BC378" s="83">
        <f t="shared" si="5"/>
        <v>10.08</v>
      </c>
      <c r="BD378" s="83">
        <f t="shared" si="5"/>
        <v>3.05</v>
      </c>
      <c r="BE378" s="83">
        <f t="shared" si="5"/>
        <v>27.75</v>
      </c>
      <c r="BF378" s="83">
        <f t="shared" si="5"/>
        <v>3.45</v>
      </c>
      <c r="BG378" s="83">
        <f t="shared" si="5"/>
        <v>5.3</v>
      </c>
    </row>
    <row r="379" spans="1:59" x14ac:dyDescent="0.25">
      <c r="A379" s="88" t="s">
        <v>56</v>
      </c>
      <c r="B379" s="88"/>
      <c r="C379" s="83"/>
      <c r="D379" s="83">
        <f>ROUND(AVERAGEIF(D185:D215,"&lt;&gt;0"),2)</f>
        <v>6.48</v>
      </c>
      <c r="E379" s="83">
        <f t="shared" ref="E379:BG379" si="6">ROUND(AVERAGEIF(E185:E215,"&lt;&gt;0"),2)</f>
        <v>5.18</v>
      </c>
      <c r="F379" s="83">
        <f t="shared" si="6"/>
        <v>5.17</v>
      </c>
      <c r="G379" s="83">
        <f t="shared" si="6"/>
        <v>5.1100000000000003</v>
      </c>
      <c r="H379" s="83">
        <f t="shared" si="6"/>
        <v>5.19</v>
      </c>
      <c r="I379" s="83">
        <f t="shared" si="6"/>
        <v>7.35</v>
      </c>
      <c r="J379" s="83">
        <f t="shared" si="6"/>
        <v>7.39</v>
      </c>
      <c r="K379" s="83">
        <f t="shared" si="6"/>
        <v>1.53</v>
      </c>
      <c r="L379" s="83">
        <f t="shared" si="6"/>
        <v>1.66</v>
      </c>
      <c r="M379" s="83">
        <f t="shared" si="6"/>
        <v>1.93</v>
      </c>
      <c r="N379" s="83">
        <f t="shared" si="6"/>
        <v>1.86</v>
      </c>
      <c r="O379" s="83">
        <f t="shared" si="6"/>
        <v>36.75</v>
      </c>
      <c r="P379" s="83">
        <f t="shared" si="6"/>
        <v>29.17</v>
      </c>
      <c r="Q379" s="83">
        <f t="shared" si="6"/>
        <v>11.5</v>
      </c>
      <c r="R379" s="83">
        <f t="shared" si="6"/>
        <v>1.08</v>
      </c>
      <c r="S379" s="83" t="e">
        <f t="shared" si="6"/>
        <v>#DIV/0!</v>
      </c>
      <c r="T379" s="83" t="e">
        <f t="shared" si="6"/>
        <v>#DIV/0!</v>
      </c>
      <c r="U379" s="83">
        <f t="shared" si="6"/>
        <v>0.56999999999999995</v>
      </c>
      <c r="V379" s="83">
        <f t="shared" si="6"/>
        <v>0.46</v>
      </c>
      <c r="W379" s="83">
        <f t="shared" si="6"/>
        <v>0.89</v>
      </c>
      <c r="X379" s="83">
        <f t="shared" si="6"/>
        <v>0.13</v>
      </c>
      <c r="Y379" s="83">
        <f t="shared" si="6"/>
        <v>0.26</v>
      </c>
      <c r="Z379" s="83">
        <f t="shared" si="6"/>
        <v>0.21</v>
      </c>
      <c r="AA379" s="83">
        <f t="shared" si="6"/>
        <v>6.17</v>
      </c>
      <c r="AB379" s="83">
        <f t="shared" si="6"/>
        <v>15.05</v>
      </c>
      <c r="AC379" s="83">
        <f t="shared" si="6"/>
        <v>14.64</v>
      </c>
      <c r="AD379" s="83">
        <f t="shared" si="6"/>
        <v>14.54</v>
      </c>
      <c r="AE379" s="83">
        <f t="shared" si="6"/>
        <v>21.41</v>
      </c>
      <c r="AF379" s="83">
        <f t="shared" si="6"/>
        <v>12.23</v>
      </c>
      <c r="AG379" s="83">
        <f t="shared" si="6"/>
        <v>30.02</v>
      </c>
      <c r="AH379" s="83">
        <f t="shared" si="6"/>
        <v>28.67</v>
      </c>
      <c r="AI379" s="83">
        <f t="shared" si="6"/>
        <v>28.94</v>
      </c>
      <c r="AJ379" s="83">
        <f t="shared" si="6"/>
        <v>39.61</v>
      </c>
      <c r="AK379" s="83">
        <f t="shared" si="6"/>
        <v>3.11</v>
      </c>
      <c r="AL379" s="83">
        <f t="shared" si="6"/>
        <v>3.23</v>
      </c>
      <c r="AM379" s="83">
        <f t="shared" si="6"/>
        <v>2.94</v>
      </c>
      <c r="AN379" s="83">
        <f t="shared" si="6"/>
        <v>5.94</v>
      </c>
      <c r="AO379" s="83">
        <f t="shared" si="6"/>
        <v>0.1</v>
      </c>
      <c r="AP379" s="83">
        <f t="shared" si="6"/>
        <v>20.67</v>
      </c>
      <c r="AQ379" s="83">
        <f t="shared" si="6"/>
        <v>18.23</v>
      </c>
      <c r="AR379" s="83">
        <f t="shared" si="6"/>
        <v>1.35</v>
      </c>
      <c r="AS379" s="83">
        <f t="shared" si="6"/>
        <v>68.400000000000006</v>
      </c>
      <c r="AT379" s="83">
        <f t="shared" si="6"/>
        <v>91.11</v>
      </c>
      <c r="AU379" s="83">
        <f t="shared" si="6"/>
        <v>0.17</v>
      </c>
      <c r="AV379" s="83">
        <f t="shared" si="6"/>
        <v>0.06</v>
      </c>
      <c r="AW379" s="83">
        <f t="shared" si="6"/>
        <v>15.34</v>
      </c>
      <c r="AX379" s="83">
        <f t="shared" si="6"/>
        <v>14.23</v>
      </c>
      <c r="AY379" s="83">
        <f t="shared" si="6"/>
        <v>15.18</v>
      </c>
      <c r="AZ379" s="83">
        <f t="shared" si="6"/>
        <v>0.99</v>
      </c>
      <c r="BA379" s="83">
        <f t="shared" si="6"/>
        <v>1.38</v>
      </c>
      <c r="BB379" s="83">
        <f t="shared" si="6"/>
        <v>2.44</v>
      </c>
      <c r="BC379" s="83">
        <f t="shared" si="6"/>
        <v>10.220000000000001</v>
      </c>
      <c r="BD379" s="83">
        <f t="shared" si="6"/>
        <v>3.22</v>
      </c>
      <c r="BE379" s="83">
        <f t="shared" si="6"/>
        <v>25.18</v>
      </c>
      <c r="BF379" s="83">
        <f t="shared" si="6"/>
        <v>2.48</v>
      </c>
      <c r="BG379" s="83">
        <f t="shared" si="6"/>
        <v>5.34</v>
      </c>
    </row>
    <row r="380" spans="1:59" x14ac:dyDescent="0.25">
      <c r="A380" s="88" t="s">
        <v>57</v>
      </c>
      <c r="B380" s="88"/>
      <c r="C380" s="83"/>
      <c r="D380" s="83">
        <f>ROUND(AVERAGEIF(D216:D246,"&lt;&gt;0"),2)</f>
        <v>6.4</v>
      </c>
      <c r="E380" s="83">
        <f t="shared" ref="E380:BG380" si="7">ROUND(AVERAGEIF(E216:E246,"&lt;&gt;0"),2)</f>
        <v>5.44</v>
      </c>
      <c r="F380" s="83">
        <f t="shared" si="7"/>
        <v>5.35</v>
      </c>
      <c r="G380" s="83">
        <f t="shared" si="7"/>
        <v>5.57</v>
      </c>
      <c r="H380" s="83">
        <f t="shared" si="7"/>
        <v>5.7</v>
      </c>
      <c r="I380" s="83">
        <f t="shared" si="7"/>
        <v>7.45</v>
      </c>
      <c r="J380" s="83">
        <f t="shared" si="7"/>
        <v>7.41</v>
      </c>
      <c r="K380" s="83">
        <f t="shared" si="7"/>
        <v>1.59</v>
      </c>
      <c r="L380" s="83">
        <f t="shared" si="7"/>
        <v>1.7</v>
      </c>
      <c r="M380" s="83">
        <f t="shared" si="7"/>
        <v>2.1</v>
      </c>
      <c r="N380" s="83">
        <f t="shared" si="7"/>
        <v>2.04</v>
      </c>
      <c r="O380" s="83">
        <f t="shared" si="7"/>
        <v>29.3</v>
      </c>
      <c r="P380" s="83">
        <f t="shared" si="7"/>
        <v>21.52</v>
      </c>
      <c r="Q380" s="83">
        <f t="shared" si="7"/>
        <v>18.190000000000001</v>
      </c>
      <c r="R380" s="83">
        <f t="shared" si="7"/>
        <v>1.56</v>
      </c>
      <c r="S380" s="83">
        <f t="shared" si="7"/>
        <v>1</v>
      </c>
      <c r="T380" s="83" t="e">
        <f t="shared" si="7"/>
        <v>#DIV/0!</v>
      </c>
      <c r="U380" s="83">
        <f t="shared" si="7"/>
        <v>0.52</v>
      </c>
      <c r="V380" s="83">
        <f t="shared" si="7"/>
        <v>0.4</v>
      </c>
      <c r="W380" s="83">
        <f t="shared" si="7"/>
        <v>1.35</v>
      </c>
      <c r="X380" s="83">
        <f t="shared" si="7"/>
        <v>0.19</v>
      </c>
      <c r="Y380" s="83">
        <f t="shared" si="7"/>
        <v>0.25</v>
      </c>
      <c r="Z380" s="83">
        <f t="shared" si="7"/>
        <v>0.2</v>
      </c>
      <c r="AA380" s="83">
        <f t="shared" si="7"/>
        <v>6.89</v>
      </c>
      <c r="AB380" s="83">
        <f t="shared" si="7"/>
        <v>13.9</v>
      </c>
      <c r="AC380" s="83">
        <f t="shared" si="7"/>
        <v>13.52</v>
      </c>
      <c r="AD380" s="83">
        <f t="shared" si="7"/>
        <v>13.69</v>
      </c>
      <c r="AE380" s="83">
        <f t="shared" si="7"/>
        <v>21.46</v>
      </c>
      <c r="AF380" s="83">
        <f t="shared" si="7"/>
        <v>13.89</v>
      </c>
      <c r="AG380" s="83">
        <f t="shared" si="7"/>
        <v>28.54</v>
      </c>
      <c r="AH380" s="83">
        <f t="shared" si="7"/>
        <v>26.64</v>
      </c>
      <c r="AI380" s="83">
        <f t="shared" si="7"/>
        <v>27.91</v>
      </c>
      <c r="AJ380" s="83">
        <f t="shared" si="7"/>
        <v>41.07</v>
      </c>
      <c r="AK380" s="83">
        <f t="shared" si="7"/>
        <v>3.12</v>
      </c>
      <c r="AL380" s="83">
        <f t="shared" si="7"/>
        <v>3.28</v>
      </c>
      <c r="AM380" s="83">
        <f t="shared" si="7"/>
        <v>2.91</v>
      </c>
      <c r="AN380" s="83">
        <f t="shared" si="7"/>
        <v>5.93</v>
      </c>
      <c r="AO380" s="83">
        <f t="shared" si="7"/>
        <v>0.09</v>
      </c>
      <c r="AP380" s="83">
        <f t="shared" si="7"/>
        <v>21.84</v>
      </c>
      <c r="AQ380" s="83">
        <f t="shared" si="7"/>
        <v>20.21</v>
      </c>
      <c r="AR380" s="83">
        <f t="shared" si="7"/>
        <v>1.27</v>
      </c>
      <c r="AS380" s="83">
        <f t="shared" si="7"/>
        <v>70.099999999999994</v>
      </c>
      <c r="AT380" s="83">
        <f t="shared" si="7"/>
        <v>91.11</v>
      </c>
      <c r="AU380" s="83">
        <f t="shared" si="7"/>
        <v>0.15</v>
      </c>
      <c r="AV380" s="83">
        <f t="shared" si="7"/>
        <v>0.04</v>
      </c>
      <c r="AW380" s="83">
        <f t="shared" si="7"/>
        <v>15.84</v>
      </c>
      <c r="AX380" s="83">
        <f t="shared" si="7"/>
        <v>14.66</v>
      </c>
      <c r="AY380" s="83">
        <f t="shared" si="7"/>
        <v>15.64</v>
      </c>
      <c r="AZ380" s="83">
        <f t="shared" si="7"/>
        <v>0.98</v>
      </c>
      <c r="BA380" s="83">
        <f t="shared" si="7"/>
        <v>1.51</v>
      </c>
      <c r="BB380" s="83">
        <f t="shared" si="7"/>
        <v>2.34</v>
      </c>
      <c r="BC380" s="83">
        <f t="shared" si="7"/>
        <v>10.32</v>
      </c>
      <c r="BD380" s="83">
        <f t="shared" si="7"/>
        <v>3.28</v>
      </c>
      <c r="BE380" s="83">
        <f t="shared" si="7"/>
        <v>20.95</v>
      </c>
      <c r="BF380" s="83">
        <f t="shared" si="7"/>
        <v>2.16</v>
      </c>
      <c r="BG380" s="83">
        <f t="shared" si="7"/>
        <v>4.47</v>
      </c>
    </row>
    <row r="381" spans="1:59" x14ac:dyDescent="0.25">
      <c r="A381" s="88" t="s">
        <v>58</v>
      </c>
      <c r="B381" s="88"/>
      <c r="C381" s="83"/>
      <c r="D381" s="83">
        <f>ROUND(AVERAGEIF(D247:D276,"&lt;&gt;0"),2)</f>
        <v>6.54</v>
      </c>
      <c r="E381" s="83">
        <f t="shared" ref="E381:BG381" si="8">ROUND(AVERAGEIF(E247:E276,"&lt;&gt;0"),2)</f>
        <v>5.55</v>
      </c>
      <c r="F381" s="83">
        <f t="shared" si="8"/>
        <v>5.46</v>
      </c>
      <c r="G381" s="83">
        <f t="shared" si="8"/>
        <v>5.55</v>
      </c>
      <c r="H381" s="83">
        <f t="shared" si="8"/>
        <v>5.55</v>
      </c>
      <c r="I381" s="83">
        <f t="shared" si="8"/>
        <v>7.19</v>
      </c>
      <c r="J381" s="83">
        <f t="shared" si="8"/>
        <v>7.07</v>
      </c>
      <c r="K381" s="83">
        <f t="shared" si="8"/>
        <v>1.71</v>
      </c>
      <c r="L381" s="83">
        <f t="shared" si="8"/>
        <v>1.83</v>
      </c>
      <c r="M381" s="83">
        <f t="shared" si="8"/>
        <v>2.14</v>
      </c>
      <c r="N381" s="83">
        <f t="shared" si="8"/>
        <v>2.02</v>
      </c>
      <c r="O381" s="83">
        <f t="shared" si="8"/>
        <v>33.15</v>
      </c>
      <c r="P381" s="83">
        <f t="shared" si="8"/>
        <v>25.15</v>
      </c>
      <c r="Q381" s="83">
        <f t="shared" si="8"/>
        <v>21.15</v>
      </c>
      <c r="R381" s="83">
        <f t="shared" si="8"/>
        <v>2.71</v>
      </c>
      <c r="S381" s="83">
        <f t="shared" si="8"/>
        <v>3.4</v>
      </c>
      <c r="T381" s="83" t="e">
        <f t="shared" si="8"/>
        <v>#DIV/0!</v>
      </c>
      <c r="U381" s="83">
        <f t="shared" si="8"/>
        <v>0.8</v>
      </c>
      <c r="V381" s="83">
        <f t="shared" si="8"/>
        <v>0.82</v>
      </c>
      <c r="W381" s="83">
        <f t="shared" si="8"/>
        <v>1.1499999999999999</v>
      </c>
      <c r="X381" s="83">
        <f t="shared" si="8"/>
        <v>0.21</v>
      </c>
      <c r="Y381" s="83">
        <f t="shared" si="8"/>
        <v>0.31</v>
      </c>
      <c r="Z381" s="83">
        <f t="shared" si="8"/>
        <v>0.27</v>
      </c>
      <c r="AA381" s="83">
        <f t="shared" si="8"/>
        <v>6.89</v>
      </c>
      <c r="AB381" s="83">
        <f t="shared" si="8"/>
        <v>13.38</v>
      </c>
      <c r="AC381" s="83">
        <f t="shared" si="8"/>
        <v>13.24</v>
      </c>
      <c r="AD381" s="83">
        <f t="shared" si="8"/>
        <v>12.95</v>
      </c>
      <c r="AE381" s="83">
        <f t="shared" si="8"/>
        <v>19.02</v>
      </c>
      <c r="AF381" s="83">
        <f t="shared" si="8"/>
        <v>12.96</v>
      </c>
      <c r="AG381" s="83">
        <f t="shared" si="8"/>
        <v>26.02</v>
      </c>
      <c r="AH381" s="83">
        <f t="shared" si="8"/>
        <v>24.32</v>
      </c>
      <c r="AI381" s="83">
        <f t="shared" si="8"/>
        <v>24.76</v>
      </c>
      <c r="AJ381" s="83">
        <f t="shared" si="8"/>
        <v>35.42</v>
      </c>
      <c r="AK381" s="83">
        <f t="shared" si="8"/>
        <v>3.01</v>
      </c>
      <c r="AL381" s="83">
        <f t="shared" si="8"/>
        <v>3.16</v>
      </c>
      <c r="AM381" s="83">
        <f t="shared" si="8"/>
        <v>2.93</v>
      </c>
      <c r="AN381" s="83">
        <f t="shared" si="8"/>
        <v>5.91</v>
      </c>
      <c r="AO381" s="83">
        <f t="shared" si="8"/>
        <v>0.08</v>
      </c>
      <c r="AP381" s="83">
        <f t="shared" si="8"/>
        <v>18.329999999999998</v>
      </c>
      <c r="AQ381" s="83">
        <f t="shared" si="8"/>
        <v>18.36</v>
      </c>
      <c r="AR381" s="83">
        <f t="shared" si="8"/>
        <v>1.33</v>
      </c>
      <c r="AS381" s="83">
        <f t="shared" si="8"/>
        <v>70.23</v>
      </c>
      <c r="AT381" s="83">
        <f t="shared" si="8"/>
        <v>91.4</v>
      </c>
      <c r="AU381" s="83">
        <f t="shared" si="8"/>
        <v>0.15</v>
      </c>
      <c r="AV381" s="83">
        <f t="shared" si="8"/>
        <v>0.06</v>
      </c>
      <c r="AW381" s="83">
        <f t="shared" si="8"/>
        <v>13.97</v>
      </c>
      <c r="AX381" s="83">
        <f t="shared" si="8"/>
        <v>12.82</v>
      </c>
      <c r="AY381" s="83">
        <f t="shared" si="8"/>
        <v>13.79</v>
      </c>
      <c r="AZ381" s="83">
        <f t="shared" si="8"/>
        <v>0.97</v>
      </c>
      <c r="BA381" s="83">
        <f t="shared" si="8"/>
        <v>1.57</v>
      </c>
      <c r="BB381" s="83">
        <f t="shared" si="8"/>
        <v>2.06</v>
      </c>
      <c r="BC381" s="83">
        <f t="shared" si="8"/>
        <v>8.19</v>
      </c>
      <c r="BD381" s="83">
        <f t="shared" si="8"/>
        <v>3.34</v>
      </c>
      <c r="BE381" s="83">
        <f t="shared" si="8"/>
        <v>21.2</v>
      </c>
      <c r="BF381" s="83">
        <f t="shared" si="8"/>
        <v>1.23</v>
      </c>
      <c r="BG381" s="83">
        <f t="shared" si="8"/>
        <v>3.7</v>
      </c>
    </row>
    <row r="382" spans="1:59" x14ac:dyDescent="0.25">
      <c r="A382" s="88" t="s">
        <v>59</v>
      </c>
      <c r="B382" s="88"/>
      <c r="C382" s="83"/>
      <c r="D382" s="83">
        <f>ROUND(AVERAGEIF(D277:D307,"&lt;&gt;0"),2)</f>
        <v>6.57</v>
      </c>
      <c r="E382" s="83">
        <f t="shared" ref="E382:BG382" si="9">ROUND(AVERAGEIF(E277:E307,"&lt;&gt;0"),2)</f>
        <v>5.29</v>
      </c>
      <c r="F382" s="83">
        <f t="shared" si="9"/>
        <v>5.34</v>
      </c>
      <c r="G382" s="83">
        <f t="shared" si="9"/>
        <v>5.23</v>
      </c>
      <c r="H382" s="83">
        <f t="shared" si="9"/>
        <v>5.29</v>
      </c>
      <c r="I382" s="83">
        <f t="shared" si="9"/>
        <v>6.98</v>
      </c>
      <c r="J382" s="83">
        <f t="shared" si="9"/>
        <v>7.2</v>
      </c>
      <c r="K382" s="83">
        <f t="shared" si="9"/>
        <v>1.7</v>
      </c>
      <c r="L382" s="83">
        <f t="shared" si="9"/>
        <v>1.83</v>
      </c>
      <c r="M382" s="83">
        <f t="shared" si="9"/>
        <v>2.0099999999999998</v>
      </c>
      <c r="N382" s="83">
        <f t="shared" si="9"/>
        <v>1.9</v>
      </c>
      <c r="O382" s="83">
        <f t="shared" si="9"/>
        <v>34.229999999999997</v>
      </c>
      <c r="P382" s="83">
        <f t="shared" si="9"/>
        <v>26.46</v>
      </c>
      <c r="Q382" s="83">
        <f t="shared" si="9"/>
        <v>27.41</v>
      </c>
      <c r="R382" s="83">
        <f t="shared" si="9"/>
        <v>6.04</v>
      </c>
      <c r="S382" s="83">
        <f t="shared" si="9"/>
        <v>3.21</v>
      </c>
      <c r="T382" s="83">
        <f t="shared" si="9"/>
        <v>2.33</v>
      </c>
      <c r="U382" s="83">
        <f t="shared" si="9"/>
        <v>0.74</v>
      </c>
      <c r="V382" s="83">
        <f t="shared" si="9"/>
        <v>0.72</v>
      </c>
      <c r="W382" s="83">
        <f t="shared" si="9"/>
        <v>1.6</v>
      </c>
      <c r="X382" s="83">
        <f t="shared" si="9"/>
        <v>0.39</v>
      </c>
      <c r="Y382" s="83">
        <f t="shared" si="9"/>
        <v>0.64</v>
      </c>
      <c r="Z382" s="83">
        <f t="shared" si="9"/>
        <v>0.5</v>
      </c>
      <c r="AA382" s="83">
        <f t="shared" si="9"/>
        <v>7.31</v>
      </c>
      <c r="AB382" s="83">
        <f t="shared" si="9"/>
        <v>15.63</v>
      </c>
      <c r="AC382" s="83">
        <f t="shared" si="9"/>
        <v>15.15</v>
      </c>
      <c r="AD382" s="83">
        <f t="shared" si="9"/>
        <v>15.08</v>
      </c>
      <c r="AE382" s="83">
        <f t="shared" si="9"/>
        <v>18.989999999999998</v>
      </c>
      <c r="AF382" s="83">
        <f t="shared" si="9"/>
        <v>12.46</v>
      </c>
      <c r="AG382" s="83">
        <f t="shared" si="9"/>
        <v>28.28</v>
      </c>
      <c r="AH382" s="83">
        <f t="shared" si="9"/>
        <v>24.7</v>
      </c>
      <c r="AI382" s="83">
        <f t="shared" si="9"/>
        <v>25.51</v>
      </c>
      <c r="AJ382" s="83">
        <f t="shared" si="9"/>
        <v>32.85</v>
      </c>
      <c r="AK382" s="83">
        <f t="shared" si="9"/>
        <v>2.97</v>
      </c>
      <c r="AL382" s="83">
        <f t="shared" si="9"/>
        <v>3.26</v>
      </c>
      <c r="AM382" s="83">
        <f t="shared" si="9"/>
        <v>2.94</v>
      </c>
      <c r="AN382" s="83">
        <f t="shared" si="9"/>
        <v>5.87</v>
      </c>
      <c r="AO382" s="83">
        <f t="shared" si="9"/>
        <v>0.08</v>
      </c>
      <c r="AP382" s="83">
        <f t="shared" si="9"/>
        <v>14.4</v>
      </c>
      <c r="AQ382" s="83">
        <f t="shared" si="9"/>
        <v>14.66</v>
      </c>
      <c r="AR382" s="83">
        <f t="shared" si="9"/>
        <v>0.98</v>
      </c>
      <c r="AS382" s="83">
        <f t="shared" si="9"/>
        <v>63.38</v>
      </c>
      <c r="AT382" s="83">
        <f t="shared" si="9"/>
        <v>88.61</v>
      </c>
      <c r="AU382" s="83">
        <f t="shared" si="9"/>
        <v>0.2</v>
      </c>
      <c r="AV382" s="83">
        <f t="shared" si="9"/>
        <v>0.05</v>
      </c>
      <c r="AW382" s="83">
        <f t="shared" si="9"/>
        <v>14.39</v>
      </c>
      <c r="AX382" s="83">
        <f t="shared" si="9"/>
        <v>13.26</v>
      </c>
      <c r="AY382" s="83">
        <f t="shared" si="9"/>
        <v>14.26</v>
      </c>
      <c r="AZ382" s="83">
        <f t="shared" si="9"/>
        <v>1.04</v>
      </c>
      <c r="BA382" s="83">
        <f t="shared" si="9"/>
        <v>1.46</v>
      </c>
      <c r="BB382" s="83">
        <f t="shared" si="9"/>
        <v>2.1</v>
      </c>
      <c r="BC382" s="83">
        <f t="shared" si="9"/>
        <v>7.46</v>
      </c>
      <c r="BD382" s="83">
        <f t="shared" si="9"/>
        <v>3.23</v>
      </c>
      <c r="BE382" s="83">
        <f t="shared" si="9"/>
        <v>24.23</v>
      </c>
      <c r="BF382" s="83">
        <f t="shared" si="9"/>
        <v>2.14</v>
      </c>
      <c r="BG382" s="83">
        <f t="shared" si="9"/>
        <v>5.33</v>
      </c>
    </row>
    <row r="383" spans="1:59" x14ac:dyDescent="0.25">
      <c r="A383" s="88" t="s">
        <v>60</v>
      </c>
      <c r="B383" s="88"/>
      <c r="C383" s="83"/>
      <c r="D383" s="83">
        <f>ROUND(AVERAGEIF(D308:D337,"&lt;&gt;0"),2)</f>
        <v>6.63</v>
      </c>
      <c r="E383" s="83">
        <f t="shared" ref="E383:BG383" si="10">ROUND(AVERAGEIF(E308:E337,"&lt;&gt;0"),2)</f>
        <v>5.38</v>
      </c>
      <c r="F383" s="83">
        <f t="shared" si="10"/>
        <v>5.36</v>
      </c>
      <c r="G383" s="83">
        <f t="shared" si="10"/>
        <v>5.47</v>
      </c>
      <c r="H383" s="83">
        <f t="shared" si="10"/>
        <v>5.48</v>
      </c>
      <c r="I383" s="83">
        <f t="shared" si="10"/>
        <v>6.84</v>
      </c>
      <c r="J383" s="83">
        <f t="shared" si="10"/>
        <v>6.91</v>
      </c>
      <c r="K383" s="83">
        <f t="shared" si="10"/>
        <v>1.81</v>
      </c>
      <c r="L383" s="83">
        <f t="shared" si="10"/>
        <v>1.98</v>
      </c>
      <c r="M383" s="83">
        <f t="shared" si="10"/>
        <v>2.1800000000000002</v>
      </c>
      <c r="N383" s="83">
        <f t="shared" si="10"/>
        <v>2.09</v>
      </c>
      <c r="O383" s="83">
        <f t="shared" si="10"/>
        <v>41.19</v>
      </c>
      <c r="P383" s="83">
        <f t="shared" si="10"/>
        <v>32.619999999999997</v>
      </c>
      <c r="Q383" s="83">
        <f t="shared" si="10"/>
        <v>27.27</v>
      </c>
      <c r="R383" s="83">
        <f t="shared" si="10"/>
        <v>5</v>
      </c>
      <c r="S383" s="83">
        <f t="shared" si="10"/>
        <v>7.05</v>
      </c>
      <c r="T383" s="83">
        <f t="shared" si="10"/>
        <v>2</v>
      </c>
      <c r="U383" s="83">
        <f t="shared" si="10"/>
        <v>0.77</v>
      </c>
      <c r="V383" s="83">
        <f t="shared" si="10"/>
        <v>0.59</v>
      </c>
      <c r="W383" s="83">
        <f t="shared" si="10"/>
        <v>1.48</v>
      </c>
      <c r="X383" s="83">
        <f t="shared" si="10"/>
        <v>0.33</v>
      </c>
      <c r="Y383" s="83">
        <f t="shared" si="10"/>
        <v>0.89</v>
      </c>
      <c r="Z383" s="83">
        <f t="shared" si="10"/>
        <v>0.73</v>
      </c>
      <c r="AA383" s="83">
        <f t="shared" si="10"/>
        <v>7.77</v>
      </c>
      <c r="AB383" s="83">
        <f t="shared" si="10"/>
        <v>19.420000000000002</v>
      </c>
      <c r="AC383" s="83">
        <f t="shared" si="10"/>
        <v>18.989999999999998</v>
      </c>
      <c r="AD383" s="83">
        <f t="shared" si="10"/>
        <v>18.86</v>
      </c>
      <c r="AE383" s="83">
        <f t="shared" si="10"/>
        <v>24.66</v>
      </c>
      <c r="AF383" s="83">
        <f t="shared" si="10"/>
        <v>11.67</v>
      </c>
      <c r="AG383" s="83">
        <f t="shared" si="10"/>
        <v>32.58</v>
      </c>
      <c r="AH383" s="83">
        <f t="shared" si="10"/>
        <v>26.2</v>
      </c>
      <c r="AI383" s="83">
        <f t="shared" si="10"/>
        <v>26.43</v>
      </c>
      <c r="AJ383" s="83">
        <f t="shared" si="10"/>
        <v>37.28</v>
      </c>
      <c r="AK383" s="83">
        <f t="shared" si="10"/>
        <v>3.01</v>
      </c>
      <c r="AL383" s="83">
        <f t="shared" si="10"/>
        <v>3.19</v>
      </c>
      <c r="AM383" s="83">
        <f t="shared" si="10"/>
        <v>2.97</v>
      </c>
      <c r="AN383" s="83">
        <f t="shared" si="10"/>
        <v>5.92</v>
      </c>
      <c r="AO383" s="83">
        <f t="shared" si="10"/>
        <v>0.06</v>
      </c>
      <c r="AP383" s="83">
        <f t="shared" si="10"/>
        <v>9.3000000000000007</v>
      </c>
      <c r="AQ383" s="83">
        <f t="shared" si="10"/>
        <v>10.029999999999999</v>
      </c>
      <c r="AR383" s="83">
        <f t="shared" si="10"/>
        <v>1.28</v>
      </c>
      <c r="AS383" s="83">
        <f t="shared" si="10"/>
        <v>61.61</v>
      </c>
      <c r="AT383" s="83">
        <f t="shared" si="10"/>
        <v>88.26</v>
      </c>
      <c r="AU383" s="83">
        <f t="shared" si="10"/>
        <v>0.21</v>
      </c>
      <c r="AV383" s="83">
        <f t="shared" si="10"/>
        <v>0.05</v>
      </c>
      <c r="AW383" s="83">
        <f t="shared" si="10"/>
        <v>13.86</v>
      </c>
      <c r="AX383" s="83">
        <f t="shared" si="10"/>
        <v>12.62</v>
      </c>
      <c r="AY383" s="83">
        <f t="shared" si="10"/>
        <v>13.53</v>
      </c>
      <c r="AZ383" s="83">
        <f t="shared" si="10"/>
        <v>0.98</v>
      </c>
      <c r="BA383" s="83">
        <f t="shared" si="10"/>
        <v>1.53</v>
      </c>
      <c r="BB383" s="83">
        <f t="shared" si="10"/>
        <v>2.2200000000000002</v>
      </c>
      <c r="BC383" s="83">
        <f t="shared" si="10"/>
        <v>7.99</v>
      </c>
      <c r="BD383" s="83">
        <f t="shared" si="10"/>
        <v>3.25</v>
      </c>
      <c r="BE383" s="83">
        <f t="shared" si="10"/>
        <v>30.79</v>
      </c>
      <c r="BF383" s="83">
        <f t="shared" si="10"/>
        <v>4.47</v>
      </c>
      <c r="BG383" s="83">
        <f t="shared" si="10"/>
        <v>9.4</v>
      </c>
    </row>
    <row r="384" spans="1:59" x14ac:dyDescent="0.25">
      <c r="A384" s="88" t="s">
        <v>61</v>
      </c>
      <c r="B384" s="88"/>
      <c r="C384" s="83"/>
      <c r="D384" s="83">
        <f>ROUND(AVERAGEIF(D338:D368,"&lt;&gt;0"),2)</f>
        <v>6.53</v>
      </c>
      <c r="E384" s="83">
        <f t="shared" ref="E384:BG384" si="11">ROUND(AVERAGEIF(E338:E368,"&lt;&gt;0"),2)</f>
        <v>5.52</v>
      </c>
      <c r="F384" s="83">
        <f t="shared" si="11"/>
        <v>5.49</v>
      </c>
      <c r="G384" s="83">
        <f t="shared" si="11"/>
        <v>5.57</v>
      </c>
      <c r="H384" s="83">
        <f t="shared" si="11"/>
        <v>5.61</v>
      </c>
      <c r="I384" s="83">
        <f t="shared" si="11"/>
        <v>7.13</v>
      </c>
      <c r="J384" s="83">
        <f t="shared" si="11"/>
        <v>7.2</v>
      </c>
      <c r="K384" s="83">
        <f t="shared" si="11"/>
        <v>1.64</v>
      </c>
      <c r="L384" s="83">
        <f t="shared" si="11"/>
        <v>1.83</v>
      </c>
      <c r="M384" s="83">
        <f t="shared" si="11"/>
        <v>2.0099999999999998</v>
      </c>
      <c r="N384" s="83">
        <f t="shared" si="11"/>
        <v>1.98</v>
      </c>
      <c r="O384" s="83">
        <f t="shared" si="11"/>
        <v>43.78</v>
      </c>
      <c r="P384" s="83">
        <f t="shared" si="11"/>
        <v>35.590000000000003</v>
      </c>
      <c r="Q384" s="83">
        <f t="shared" si="11"/>
        <v>20.78</v>
      </c>
      <c r="R384" s="83">
        <f t="shared" si="11"/>
        <v>4.29</v>
      </c>
      <c r="S384" s="83">
        <f t="shared" si="11"/>
        <v>4.1399999999999997</v>
      </c>
      <c r="T384" s="83">
        <f t="shared" si="11"/>
        <v>1</v>
      </c>
      <c r="U384" s="83">
        <f t="shared" si="11"/>
        <v>0.55000000000000004</v>
      </c>
      <c r="V384" s="83">
        <f t="shared" si="11"/>
        <v>0.34</v>
      </c>
      <c r="W384" s="83">
        <f t="shared" si="11"/>
        <v>1.31</v>
      </c>
      <c r="X384" s="83">
        <f t="shared" si="11"/>
        <v>0.2</v>
      </c>
      <c r="Y384" s="83">
        <f t="shared" si="11"/>
        <v>0.53</v>
      </c>
      <c r="Z384" s="83">
        <f t="shared" si="11"/>
        <v>0.56000000000000005</v>
      </c>
      <c r="AA384" s="83">
        <f t="shared" si="11"/>
        <v>8.1999999999999993</v>
      </c>
      <c r="AB384" s="83">
        <f t="shared" si="11"/>
        <v>20.309999999999999</v>
      </c>
      <c r="AC384" s="83">
        <f t="shared" si="11"/>
        <v>20.03</v>
      </c>
      <c r="AD384" s="83">
        <f t="shared" si="11"/>
        <v>20.09</v>
      </c>
      <c r="AE384" s="83">
        <f t="shared" si="11"/>
        <v>27.37</v>
      </c>
      <c r="AF384" s="83">
        <f t="shared" si="11"/>
        <v>11.92</v>
      </c>
      <c r="AG384" s="83">
        <f t="shared" si="11"/>
        <v>33.79</v>
      </c>
      <c r="AH384" s="83">
        <f t="shared" si="11"/>
        <v>26.2</v>
      </c>
      <c r="AI384" s="83">
        <f t="shared" si="11"/>
        <v>26.74</v>
      </c>
      <c r="AJ384" s="83">
        <f t="shared" si="11"/>
        <v>37.64</v>
      </c>
      <c r="AK384" s="83">
        <f t="shared" si="11"/>
        <v>3.02</v>
      </c>
      <c r="AL384" s="83">
        <f t="shared" si="11"/>
        <v>3.18</v>
      </c>
      <c r="AM384" s="83">
        <f t="shared" si="11"/>
        <v>2.97</v>
      </c>
      <c r="AN384" s="83">
        <f t="shared" si="11"/>
        <v>5.92</v>
      </c>
      <c r="AO384" s="83">
        <f t="shared" si="11"/>
        <v>0.03</v>
      </c>
      <c r="AP384" s="83">
        <f t="shared" si="11"/>
        <v>7.83</v>
      </c>
      <c r="AQ384" s="83">
        <f t="shared" si="11"/>
        <v>6.71</v>
      </c>
      <c r="AR384" s="83">
        <f t="shared" si="11"/>
        <v>0.94</v>
      </c>
      <c r="AS384" s="83">
        <f t="shared" si="11"/>
        <v>57.86</v>
      </c>
      <c r="AT384" s="83">
        <f t="shared" si="11"/>
        <v>90.11</v>
      </c>
      <c r="AU384" s="83">
        <f t="shared" si="11"/>
        <v>0.24</v>
      </c>
      <c r="AV384" s="83">
        <f t="shared" si="11"/>
        <v>0.05</v>
      </c>
      <c r="AW384" s="83">
        <f t="shared" si="11"/>
        <v>13.65</v>
      </c>
      <c r="AX384" s="83">
        <f t="shared" si="11"/>
        <v>12.61</v>
      </c>
      <c r="AY384" s="83">
        <f t="shared" si="11"/>
        <v>13.53</v>
      </c>
      <c r="AZ384" s="83">
        <f t="shared" si="11"/>
        <v>0.92</v>
      </c>
      <c r="BA384" s="83">
        <f t="shared" si="11"/>
        <v>1.42</v>
      </c>
      <c r="BB384" s="83">
        <f t="shared" si="11"/>
        <v>2.52</v>
      </c>
      <c r="BC384" s="83">
        <f t="shared" si="11"/>
        <v>8.81</v>
      </c>
      <c r="BD384" s="83">
        <f t="shared" si="11"/>
        <v>2.94</v>
      </c>
      <c r="BE384" s="83">
        <f t="shared" si="11"/>
        <v>33.450000000000003</v>
      </c>
      <c r="BF384" s="83">
        <f t="shared" si="11"/>
        <v>6.33</v>
      </c>
      <c r="BG384" s="83">
        <f t="shared" si="11"/>
        <v>9.26</v>
      </c>
    </row>
    <row r="385" spans="1:59" x14ac:dyDescent="0.25">
      <c r="A385" s="88" t="s">
        <v>62</v>
      </c>
      <c r="B385" s="88"/>
      <c r="C385" s="83"/>
      <c r="D385" s="83">
        <f>ROUND(AVERAGEIF(D4:D368,"&lt;&gt;0"),2)</f>
        <v>6.32</v>
      </c>
      <c r="E385" s="83">
        <f t="shared" ref="E385:BG385" si="12">ROUND(AVERAGEIF(E4:E368,"&lt;&gt;0"),2)</f>
        <v>5.28</v>
      </c>
      <c r="F385" s="83">
        <f t="shared" si="12"/>
        <v>5.29</v>
      </c>
      <c r="G385" s="83">
        <f t="shared" si="12"/>
        <v>5.33</v>
      </c>
      <c r="H385" s="83">
        <f t="shared" si="12"/>
        <v>5.38</v>
      </c>
      <c r="I385" s="83">
        <f t="shared" si="12"/>
        <v>7.12</v>
      </c>
      <c r="J385" s="83">
        <f t="shared" si="12"/>
        <v>7.14</v>
      </c>
      <c r="K385" s="83">
        <f t="shared" si="12"/>
        <v>1.6</v>
      </c>
      <c r="L385" s="83">
        <f t="shared" si="12"/>
        <v>1.75</v>
      </c>
      <c r="M385" s="83">
        <f t="shared" si="12"/>
        <v>1.98</v>
      </c>
      <c r="N385" s="83">
        <f t="shared" si="12"/>
        <v>1.9</v>
      </c>
      <c r="O385" s="83">
        <f t="shared" si="12"/>
        <v>48.94</v>
      </c>
      <c r="P385" s="83">
        <f t="shared" si="12"/>
        <v>40.549999999999997</v>
      </c>
      <c r="Q385" s="83">
        <f t="shared" si="12"/>
        <v>21.2</v>
      </c>
      <c r="R385" s="83">
        <f t="shared" si="12"/>
        <v>3.42</v>
      </c>
      <c r="S385" s="83">
        <f t="shared" si="12"/>
        <v>4.3899999999999997</v>
      </c>
      <c r="T385" s="83">
        <f t="shared" si="12"/>
        <v>1.63</v>
      </c>
      <c r="U385" s="83">
        <f t="shared" si="12"/>
        <v>0.61</v>
      </c>
      <c r="V385" s="83">
        <f t="shared" si="12"/>
        <v>0.48</v>
      </c>
      <c r="W385" s="83">
        <f t="shared" si="12"/>
        <v>1.39</v>
      </c>
      <c r="X385" s="83">
        <f t="shared" si="12"/>
        <v>0.22</v>
      </c>
      <c r="Y385" s="83">
        <f t="shared" si="12"/>
        <v>0.54</v>
      </c>
      <c r="Z385" s="83">
        <f t="shared" si="12"/>
        <v>0.47</v>
      </c>
      <c r="AA385" s="83">
        <f t="shared" si="12"/>
        <v>7.72</v>
      </c>
      <c r="AB385" s="83">
        <f t="shared" si="12"/>
        <v>20.260000000000002</v>
      </c>
      <c r="AC385" s="83">
        <f t="shared" si="12"/>
        <v>18</v>
      </c>
      <c r="AD385" s="83">
        <f t="shared" si="12"/>
        <v>18.079999999999998</v>
      </c>
      <c r="AE385" s="83">
        <f t="shared" si="12"/>
        <v>25.38</v>
      </c>
      <c r="AF385" s="83">
        <f t="shared" si="12"/>
        <v>14.86</v>
      </c>
      <c r="AG385" s="83">
        <f t="shared" si="12"/>
        <v>38.35</v>
      </c>
      <c r="AH385" s="83">
        <f t="shared" si="12"/>
        <v>31.63</v>
      </c>
      <c r="AI385" s="83">
        <f t="shared" si="12"/>
        <v>32.17</v>
      </c>
      <c r="AJ385" s="83">
        <f t="shared" si="12"/>
        <v>44.67</v>
      </c>
      <c r="AK385" s="83">
        <f t="shared" si="12"/>
        <v>2.94</v>
      </c>
      <c r="AL385" s="83">
        <f t="shared" si="12"/>
        <v>3.13</v>
      </c>
      <c r="AM385" s="83">
        <f t="shared" si="12"/>
        <v>2.97</v>
      </c>
      <c r="AN385" s="83">
        <f t="shared" si="12"/>
        <v>5.91</v>
      </c>
      <c r="AO385" s="83">
        <f t="shared" si="12"/>
        <v>0.08</v>
      </c>
      <c r="AP385" s="83">
        <f t="shared" si="12"/>
        <v>12.95</v>
      </c>
      <c r="AQ385" s="83">
        <f t="shared" si="12"/>
        <v>11.25</v>
      </c>
      <c r="AR385" s="83">
        <f t="shared" si="12"/>
        <v>1.17</v>
      </c>
      <c r="AS385" s="83">
        <f t="shared" si="12"/>
        <v>58.57</v>
      </c>
      <c r="AT385" s="83">
        <f t="shared" si="12"/>
        <v>89.92</v>
      </c>
      <c r="AU385" s="83">
        <f t="shared" si="12"/>
        <v>0.24</v>
      </c>
      <c r="AV385" s="83">
        <f t="shared" si="12"/>
        <v>0.05</v>
      </c>
      <c r="AW385" s="83">
        <f t="shared" si="12"/>
        <v>14.37</v>
      </c>
      <c r="AX385" s="83">
        <f t="shared" si="12"/>
        <v>13.23</v>
      </c>
      <c r="AY385" s="83">
        <f t="shared" si="12"/>
        <v>14.12</v>
      </c>
      <c r="AZ385" s="83">
        <f t="shared" si="12"/>
        <v>0.98</v>
      </c>
      <c r="BA385" s="83">
        <f t="shared" si="12"/>
        <v>1.53</v>
      </c>
      <c r="BB385" s="83">
        <f t="shared" si="12"/>
        <v>2.17</v>
      </c>
      <c r="BC385" s="83">
        <f t="shared" si="12"/>
        <v>8.74</v>
      </c>
      <c r="BD385" s="83">
        <f t="shared" si="12"/>
        <v>3.09</v>
      </c>
      <c r="BE385" s="83">
        <f t="shared" si="12"/>
        <v>27.65</v>
      </c>
      <c r="BF385" s="83">
        <f t="shared" si="12"/>
        <v>4.4800000000000004</v>
      </c>
      <c r="BG385" s="83">
        <f t="shared" si="12"/>
        <v>8.8800000000000008</v>
      </c>
    </row>
    <row r="387" spans="1:59" x14ac:dyDescent="0.25">
      <c r="BA387">
        <f>MAX(BA4:BA368)</f>
        <v>12.62</v>
      </c>
      <c r="BB387">
        <f t="shared" ref="BB387:BC387" si="13">MAX(BB4:BB368)</f>
        <v>3.3010000000000002</v>
      </c>
      <c r="BC387">
        <f t="shared" si="13"/>
        <v>17.460999999999999</v>
      </c>
    </row>
    <row r="403" spans="2:6" x14ac:dyDescent="0.25">
      <c r="B403" s="85"/>
      <c r="C403" s="85"/>
      <c r="D403" s="85"/>
      <c r="E403" s="85"/>
      <c r="F403" s="85"/>
    </row>
    <row r="419" spans="2:9" x14ac:dyDescent="0.25">
      <c r="B419" s="85"/>
      <c r="C419" s="85"/>
      <c r="D419" s="85"/>
      <c r="E419" s="85"/>
      <c r="F419" s="85"/>
      <c r="G419" s="85"/>
      <c r="H419" s="85"/>
      <c r="I419" s="85"/>
    </row>
    <row r="435" spans="2:6" x14ac:dyDescent="0.25">
      <c r="B435" s="85"/>
      <c r="C435" s="85"/>
      <c r="D435" s="85"/>
      <c r="E435" s="85"/>
      <c r="F435" s="85"/>
    </row>
    <row r="451" spans="2:14" x14ac:dyDescent="0.25">
      <c r="B451" s="85"/>
      <c r="C451" s="85"/>
      <c r="D451" s="85"/>
      <c r="K451" s="85"/>
      <c r="L451" s="85"/>
      <c r="M451" s="85"/>
      <c r="N451" s="85"/>
    </row>
    <row r="467" spans="3:6" x14ac:dyDescent="0.25">
      <c r="C467" s="85"/>
      <c r="D467" s="85"/>
      <c r="E467" s="85"/>
      <c r="F467" s="85"/>
    </row>
  </sheetData>
  <mergeCells count="33">
    <mergeCell ref="B451:D451"/>
    <mergeCell ref="K451:N451"/>
    <mergeCell ref="C467:F467"/>
    <mergeCell ref="A383:B383"/>
    <mergeCell ref="A384:B384"/>
    <mergeCell ref="A385:B385"/>
    <mergeCell ref="B403:F403"/>
    <mergeCell ref="B419:I419"/>
    <mergeCell ref="B435:F435"/>
    <mergeCell ref="A377:B377"/>
    <mergeCell ref="A378:B378"/>
    <mergeCell ref="A379:B379"/>
    <mergeCell ref="A380:B380"/>
    <mergeCell ref="A381:B381"/>
    <mergeCell ref="A382:B382"/>
    <mergeCell ref="BA371:BC371"/>
    <mergeCell ref="BD371:BG371"/>
    <mergeCell ref="A373:B373"/>
    <mergeCell ref="A374:B374"/>
    <mergeCell ref="A375:B375"/>
    <mergeCell ref="A376:B376"/>
    <mergeCell ref="AK371:AL371"/>
    <mergeCell ref="AM371:AN371"/>
    <mergeCell ref="AP371:AQ371"/>
    <mergeCell ref="AS371:AT371"/>
    <mergeCell ref="AU371:AV371"/>
    <mergeCell ref="AW371:AZ371"/>
    <mergeCell ref="D371:J371"/>
    <mergeCell ref="K371:N371"/>
    <mergeCell ref="O371:T371"/>
    <mergeCell ref="U371:Z371"/>
    <mergeCell ref="AA371:AE371"/>
    <mergeCell ref="AF371:AJ371"/>
  </mergeCells>
  <conditionalFormatting sqref="J388:M390 I387:R387 R388:R400">
    <cfRule type="cellIs" dxfId="23" priority="6" operator="equal">
      <formula>0</formula>
    </cfRule>
  </conditionalFormatting>
  <conditionalFormatting sqref="D388:E388 G388:H388 H389:H400">
    <cfRule type="cellIs" dxfId="22" priority="5" operator="equal">
      <formula>0</formula>
    </cfRule>
  </conditionalFormatting>
  <conditionalFormatting sqref="F388">
    <cfRule type="cellIs" dxfId="21" priority="4" operator="equal">
      <formula>0</formula>
    </cfRule>
  </conditionalFormatting>
  <conditionalFormatting sqref="G389:G400">
    <cfRule type="cellIs" dxfId="20" priority="3" operator="equal">
      <formula>0</formula>
    </cfRule>
  </conditionalFormatting>
  <conditionalFormatting sqref="D389:F389">
    <cfRule type="cellIs" dxfId="19" priority="2" operator="equal">
      <formula>0</formula>
    </cfRule>
  </conditionalFormatting>
  <conditionalFormatting sqref="D390:F390">
    <cfRule type="cellIs" dxfId="18" priority="1" operator="equal">
      <formula>0</formula>
    </cfRule>
  </conditionalFormatting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42662-9B96-4030-9979-C4B1B3E87016}">
  <sheetPr codeName="Sheet2"/>
  <dimension ref="A1:BX483"/>
  <sheetViews>
    <sheetView zoomScale="74" zoomScaleNormal="74" workbookViewId="0">
      <pane ySplit="3" topLeftCell="A326" activePane="bottomLeft" state="frozen"/>
      <selection activeCell="AE53" sqref="AE53"/>
      <selection pane="bottomLeft" activeCell="L368" sqref="L368"/>
    </sheetView>
  </sheetViews>
  <sheetFormatPr defaultColWidth="9.28515625" defaultRowHeight="15" x14ac:dyDescent="0.25"/>
  <cols>
    <col min="1" max="1" width="13.42578125" style="83" customWidth="1"/>
    <col min="2" max="2" width="11.7109375" style="219" customWidth="1"/>
    <col min="3" max="3" width="14.28515625" style="83" customWidth="1"/>
    <col min="4" max="4" width="10.7109375" style="83" customWidth="1"/>
    <col min="5" max="5" width="9.5703125" style="83" bestFit="1" customWidth="1"/>
    <col min="6" max="7" width="12.42578125" style="83" customWidth="1"/>
    <col min="8" max="8" width="9.28515625" style="83"/>
    <col min="9" max="9" width="10.42578125" style="83" customWidth="1"/>
    <col min="10" max="10" width="9.28515625" style="83"/>
    <col min="11" max="11" width="11.5703125" style="83" customWidth="1"/>
    <col min="12" max="12" width="12" style="83" customWidth="1"/>
    <col min="13" max="13" width="11.28515625" style="83" customWidth="1"/>
    <col min="14" max="14" width="10" style="83" customWidth="1"/>
    <col min="15" max="17" width="9.28515625" style="83"/>
    <col min="18" max="18" width="13.28515625" style="83" customWidth="1"/>
    <col min="19" max="25" width="9.28515625" style="83"/>
    <col min="26" max="26" width="9.7109375" style="83" customWidth="1"/>
    <col min="27" max="40" width="9.28515625" style="83"/>
    <col min="41" max="41" width="12.28515625" style="83" customWidth="1"/>
    <col min="42" max="44" width="9.28515625" style="83"/>
    <col min="45" max="45" width="11.28515625" style="83" customWidth="1"/>
    <col min="46" max="46" width="10.7109375" style="83" bestFit="1" customWidth="1"/>
    <col min="47" max="58" width="9.28515625" style="83"/>
    <col min="59" max="59" width="9.7109375" style="83" customWidth="1"/>
    <col min="60" max="60" width="10.42578125" style="83" customWidth="1"/>
    <col min="61" max="61" width="13.28515625" style="83" bestFit="1" customWidth="1"/>
    <col min="62" max="66" width="9.28515625" style="83"/>
    <col min="67" max="67" width="14.42578125" style="83" bestFit="1" customWidth="1"/>
    <col min="68" max="16384" width="9.28515625" style="83"/>
  </cols>
  <sheetData>
    <row r="1" spans="1:76" ht="15.75" thickBot="1" x14ac:dyDescent="0.3">
      <c r="A1" s="89" t="s">
        <v>0</v>
      </c>
      <c r="B1" s="90"/>
      <c r="C1" s="89"/>
    </row>
    <row r="2" spans="1:76" x14ac:dyDescent="0.25">
      <c r="A2" s="89"/>
      <c r="B2" s="90"/>
      <c r="C2" s="89"/>
      <c r="D2" s="91" t="s">
        <v>1</v>
      </c>
      <c r="E2" s="92"/>
      <c r="F2" s="92"/>
      <c r="G2" s="92"/>
      <c r="H2" s="92"/>
      <c r="I2" s="92"/>
      <c r="J2" s="93"/>
      <c r="K2" s="91" t="s">
        <v>2</v>
      </c>
      <c r="L2" s="92"/>
      <c r="M2" s="92"/>
      <c r="N2" s="93"/>
      <c r="O2" s="91" t="s">
        <v>3</v>
      </c>
      <c r="P2" s="92"/>
      <c r="Q2" s="92"/>
      <c r="R2" s="92"/>
      <c r="S2" s="92"/>
      <c r="T2" s="93"/>
      <c r="U2" s="94" t="s">
        <v>4</v>
      </c>
      <c r="V2" s="95"/>
      <c r="W2" s="95"/>
      <c r="X2" s="95"/>
      <c r="Y2" s="95"/>
      <c r="Z2" s="96"/>
      <c r="AA2" s="94" t="s">
        <v>5</v>
      </c>
      <c r="AB2" s="95"/>
      <c r="AC2" s="95"/>
      <c r="AD2" s="95"/>
      <c r="AE2" s="96"/>
      <c r="AF2" s="94" t="s">
        <v>6</v>
      </c>
      <c r="AG2" s="95"/>
      <c r="AH2" s="95"/>
      <c r="AI2" s="95"/>
      <c r="AJ2" s="96"/>
      <c r="AK2" s="94" t="s">
        <v>7</v>
      </c>
      <c r="AL2" s="96"/>
      <c r="AM2" s="94" t="s">
        <v>8</v>
      </c>
      <c r="AN2" s="96"/>
      <c r="AO2" s="97" t="s">
        <v>9</v>
      </c>
      <c r="AP2" s="94" t="s">
        <v>10</v>
      </c>
      <c r="AQ2" s="96"/>
      <c r="AR2" s="98" t="s">
        <v>67</v>
      </c>
      <c r="AS2" s="97" t="s">
        <v>11</v>
      </c>
      <c r="AT2" s="94" t="s">
        <v>12</v>
      </c>
      <c r="AU2" s="95"/>
      <c r="AV2" s="95" t="s">
        <v>13</v>
      </c>
      <c r="AW2" s="96"/>
      <c r="AX2" s="94" t="s">
        <v>14</v>
      </c>
      <c r="AY2" s="95"/>
      <c r="AZ2" s="95"/>
      <c r="BA2" s="96"/>
      <c r="BB2" s="94" t="s">
        <v>15</v>
      </c>
      <c r="BC2" s="95"/>
      <c r="BD2" s="96"/>
      <c r="BE2" s="94" t="s">
        <v>16</v>
      </c>
      <c r="BF2" s="95"/>
      <c r="BG2" s="95"/>
      <c r="BH2" s="96"/>
      <c r="BO2" s="99" t="s">
        <v>17</v>
      </c>
    </row>
    <row r="3" spans="1:76" x14ac:dyDescent="0.25">
      <c r="A3" s="100" t="s">
        <v>18</v>
      </c>
      <c r="B3" s="101" t="s">
        <v>63</v>
      </c>
      <c r="C3" s="100" t="s">
        <v>64</v>
      </c>
      <c r="D3" s="102" t="s">
        <v>19</v>
      </c>
      <c r="E3" s="100" t="s">
        <v>20</v>
      </c>
      <c r="F3" s="100" t="s">
        <v>21</v>
      </c>
      <c r="G3" s="100" t="s">
        <v>22</v>
      </c>
      <c r="H3" s="100" t="s">
        <v>23</v>
      </c>
      <c r="I3" s="100" t="s">
        <v>24</v>
      </c>
      <c r="J3" s="103" t="s">
        <v>25</v>
      </c>
      <c r="K3" s="102" t="s">
        <v>26</v>
      </c>
      <c r="L3" s="100" t="s">
        <v>27</v>
      </c>
      <c r="M3" s="100" t="s">
        <v>28</v>
      </c>
      <c r="N3" s="103" t="s">
        <v>29</v>
      </c>
      <c r="O3" s="102" t="s">
        <v>30</v>
      </c>
      <c r="P3" s="100" t="s">
        <v>31</v>
      </c>
      <c r="Q3" s="104" t="s">
        <v>32</v>
      </c>
      <c r="R3" s="104" t="s">
        <v>33</v>
      </c>
      <c r="S3" s="104" t="s">
        <v>34</v>
      </c>
      <c r="T3" s="105" t="s">
        <v>35</v>
      </c>
      <c r="U3" s="106" t="s">
        <v>19</v>
      </c>
      <c r="V3" s="104" t="s">
        <v>36</v>
      </c>
      <c r="W3" s="104" t="s">
        <v>22</v>
      </c>
      <c r="X3" s="104" t="s">
        <v>23</v>
      </c>
      <c r="Y3" s="104" t="s">
        <v>25</v>
      </c>
      <c r="Z3" s="105" t="s">
        <v>24</v>
      </c>
      <c r="AA3" s="106" t="s">
        <v>19</v>
      </c>
      <c r="AB3" s="104" t="s">
        <v>20</v>
      </c>
      <c r="AC3" s="104" t="s">
        <v>22</v>
      </c>
      <c r="AD3" s="104" t="s">
        <v>23</v>
      </c>
      <c r="AE3" s="105" t="s">
        <v>25</v>
      </c>
      <c r="AF3" s="106" t="s">
        <v>19</v>
      </c>
      <c r="AG3" s="104" t="s">
        <v>20</v>
      </c>
      <c r="AH3" s="104" t="s">
        <v>22</v>
      </c>
      <c r="AI3" s="104" t="s">
        <v>23</v>
      </c>
      <c r="AJ3" s="105" t="s">
        <v>25</v>
      </c>
      <c r="AK3" s="106" t="s">
        <v>19</v>
      </c>
      <c r="AL3" s="105" t="s">
        <v>25</v>
      </c>
      <c r="AM3" s="106" t="s">
        <v>19</v>
      </c>
      <c r="AN3" s="105" t="s">
        <v>25</v>
      </c>
      <c r="AO3" s="107" t="s">
        <v>37</v>
      </c>
      <c r="AP3" s="106" t="s">
        <v>19</v>
      </c>
      <c r="AQ3" s="105" t="s">
        <v>25</v>
      </c>
      <c r="AR3" s="105"/>
      <c r="AS3" s="107"/>
      <c r="AT3" s="106" t="s">
        <v>19</v>
      </c>
      <c r="AU3" s="104" t="s">
        <v>23</v>
      </c>
      <c r="AV3" s="104" t="s">
        <v>19</v>
      </c>
      <c r="AW3" s="105" t="s">
        <v>23</v>
      </c>
      <c r="AX3" s="106" t="s">
        <v>19</v>
      </c>
      <c r="AY3" s="104" t="s">
        <v>25</v>
      </c>
      <c r="AZ3" s="104" t="s">
        <v>23</v>
      </c>
      <c r="BA3" s="105" t="s">
        <v>38</v>
      </c>
      <c r="BB3" s="104" t="s">
        <v>39</v>
      </c>
      <c r="BC3" s="104" t="s">
        <v>40</v>
      </c>
      <c r="BD3" s="105" t="s">
        <v>41</v>
      </c>
      <c r="BE3" s="106" t="s">
        <v>2</v>
      </c>
      <c r="BF3" s="104" t="s">
        <v>42</v>
      </c>
      <c r="BG3" s="104" t="s">
        <v>43</v>
      </c>
      <c r="BH3" s="105" t="s">
        <v>44</v>
      </c>
      <c r="BI3" s="100" t="s">
        <v>18</v>
      </c>
      <c r="BJ3" s="104"/>
      <c r="BK3" s="104"/>
      <c r="BL3" s="104"/>
      <c r="BM3" s="104"/>
      <c r="BN3" s="104"/>
      <c r="BO3" s="108" t="s">
        <v>45</v>
      </c>
      <c r="BP3" s="104"/>
      <c r="BQ3" s="109"/>
      <c r="BR3" s="109"/>
      <c r="BS3" s="109"/>
      <c r="BT3" s="109"/>
      <c r="BU3" s="109"/>
      <c r="BV3" s="109"/>
      <c r="BW3" s="109"/>
      <c r="BX3" s="109"/>
    </row>
    <row r="4" spans="1:76" ht="15.75" x14ac:dyDescent="0.25">
      <c r="A4" s="110">
        <v>44197</v>
      </c>
      <c r="B4" s="111" t="s">
        <v>68</v>
      </c>
      <c r="C4" s="112"/>
      <c r="D4" s="113">
        <v>6.07</v>
      </c>
      <c r="E4" s="113">
        <v>5.19</v>
      </c>
      <c r="F4" s="113">
        <v>5.25</v>
      </c>
      <c r="G4" s="113">
        <v>5.28</v>
      </c>
      <c r="H4" s="113">
        <v>5.34</v>
      </c>
      <c r="I4" s="113">
        <v>7.42</v>
      </c>
      <c r="J4" s="113">
        <v>7.53</v>
      </c>
      <c r="K4" s="113">
        <v>1.74</v>
      </c>
      <c r="L4" s="114">
        <v>1.9</v>
      </c>
      <c r="M4" s="113">
        <v>2.09</v>
      </c>
      <c r="N4" s="113">
        <v>2.13</v>
      </c>
      <c r="O4" s="115">
        <v>39</v>
      </c>
      <c r="P4" s="115">
        <v>31</v>
      </c>
      <c r="Q4" s="115">
        <v>16</v>
      </c>
      <c r="R4" s="116"/>
      <c r="S4" s="116"/>
      <c r="T4" s="116"/>
      <c r="U4" s="117">
        <v>0.47099999999999997</v>
      </c>
      <c r="V4" s="117">
        <v>0.50600000000000001</v>
      </c>
      <c r="W4" s="113">
        <v>1.17</v>
      </c>
      <c r="X4" s="117">
        <v>0.14399999999999999</v>
      </c>
      <c r="Y4" s="117">
        <v>0.377</v>
      </c>
      <c r="Z4" s="117">
        <v>0.43099999999999999</v>
      </c>
      <c r="AA4" s="114">
        <v>13.3</v>
      </c>
      <c r="AB4" s="114">
        <v>32.9</v>
      </c>
      <c r="AC4" s="115">
        <v>29</v>
      </c>
      <c r="AD4" s="114">
        <v>30.4</v>
      </c>
      <c r="AE4" s="114">
        <v>37.200000000000003</v>
      </c>
      <c r="AF4" s="114">
        <v>26.6</v>
      </c>
      <c r="AG4" s="114">
        <v>65.8</v>
      </c>
      <c r="AH4" s="115">
        <v>58</v>
      </c>
      <c r="AI4" s="114">
        <v>60.8</v>
      </c>
      <c r="AJ4" s="114">
        <v>74.400000000000006</v>
      </c>
      <c r="AK4" s="113">
        <v>3.01</v>
      </c>
      <c r="AL4" s="113">
        <v>4.1399999999999997</v>
      </c>
      <c r="AM4" s="114">
        <v>3.1</v>
      </c>
      <c r="AN4" s="114">
        <v>5.9</v>
      </c>
      <c r="AO4" s="117">
        <v>4.7E-2</v>
      </c>
      <c r="AP4" s="114">
        <v>6.5</v>
      </c>
      <c r="AQ4" s="114">
        <v>5.6</v>
      </c>
      <c r="AR4" s="113">
        <v>82.07</v>
      </c>
      <c r="AS4" s="118">
        <v>0.78880289999999997</v>
      </c>
      <c r="AT4" s="115">
        <v>59</v>
      </c>
      <c r="AU4" s="119">
        <v>90.6</v>
      </c>
      <c r="AV4" s="120">
        <v>0.22939999999999999</v>
      </c>
      <c r="AW4" s="121">
        <v>4.2900000000000001E-2</v>
      </c>
      <c r="AX4" s="117">
        <v>13.951000000000001</v>
      </c>
      <c r="AY4" s="122">
        <v>12.898</v>
      </c>
      <c r="AZ4" s="117">
        <v>13.874000000000001</v>
      </c>
      <c r="BA4" s="122">
        <v>0.97599999999999998</v>
      </c>
      <c r="BB4" s="113">
        <v>1.41</v>
      </c>
      <c r="BC4" s="122">
        <v>2.7109999999999999</v>
      </c>
      <c r="BD4" s="122">
        <v>8.1679999999999993</v>
      </c>
      <c r="BE4" s="120">
        <v>2.8887999999999998</v>
      </c>
      <c r="BF4" s="123">
        <v>30.56</v>
      </c>
      <c r="BG4" s="114">
        <v>4.8</v>
      </c>
      <c r="BH4" s="124">
        <v>9.3000000000000007</v>
      </c>
      <c r="BI4" s="110">
        <v>44197</v>
      </c>
      <c r="BO4" s="108" t="s">
        <v>46</v>
      </c>
    </row>
    <row r="5" spans="1:76" ht="15.75" x14ac:dyDescent="0.25">
      <c r="A5" s="125">
        <v>44198</v>
      </c>
      <c r="B5" s="126" t="s">
        <v>68</v>
      </c>
      <c r="C5" s="127"/>
      <c r="D5" s="128">
        <v>6.01</v>
      </c>
      <c r="E5" s="128">
        <v>5.14</v>
      </c>
      <c r="F5" s="128">
        <v>5.23</v>
      </c>
      <c r="G5" s="129">
        <v>5.3</v>
      </c>
      <c r="H5" s="128">
        <v>5.37</v>
      </c>
      <c r="I5" s="128">
        <v>7.46</v>
      </c>
      <c r="J5" s="128">
        <v>7.51</v>
      </c>
      <c r="K5" s="128">
        <v>1.82</v>
      </c>
      <c r="L5" s="128">
        <v>2.04</v>
      </c>
      <c r="M5" s="128">
        <v>2.04</v>
      </c>
      <c r="N5" s="130">
        <v>2</v>
      </c>
      <c r="O5" s="130">
        <v>39</v>
      </c>
      <c r="P5" s="130">
        <v>32</v>
      </c>
      <c r="Q5" s="130">
        <v>19</v>
      </c>
      <c r="R5" s="130">
        <v>1</v>
      </c>
      <c r="S5" s="131"/>
      <c r="T5" s="131"/>
      <c r="U5" s="132">
        <v>0.41799999999999998</v>
      </c>
      <c r="V5" s="132">
        <v>0.497</v>
      </c>
      <c r="W5" s="128">
        <v>1.24</v>
      </c>
      <c r="X5" s="128">
        <v>0.16</v>
      </c>
      <c r="Y5" s="132">
        <v>0.39100000000000001</v>
      </c>
      <c r="Z5" s="132">
        <v>0.44700000000000001</v>
      </c>
      <c r="AA5" s="129">
        <v>13.8</v>
      </c>
      <c r="AB5" s="129">
        <v>33.1</v>
      </c>
      <c r="AC5" s="129">
        <v>29.2</v>
      </c>
      <c r="AD5" s="129">
        <v>29.4</v>
      </c>
      <c r="AE5" s="129">
        <v>36.799999999999997</v>
      </c>
      <c r="AF5" s="129">
        <v>27.6</v>
      </c>
      <c r="AG5" s="129">
        <v>66.2</v>
      </c>
      <c r="AH5" s="129">
        <v>58.4</v>
      </c>
      <c r="AI5" s="129">
        <v>58.8</v>
      </c>
      <c r="AJ5" s="129">
        <v>73.599999999999994</v>
      </c>
      <c r="AK5" s="128">
        <v>3.01</v>
      </c>
      <c r="AL5" s="128">
        <v>4.01</v>
      </c>
      <c r="AM5" s="129">
        <v>3.1</v>
      </c>
      <c r="AN5" s="129">
        <v>5.9</v>
      </c>
      <c r="AO5" s="132">
        <v>3.6999999999999998E-2</v>
      </c>
      <c r="AP5" s="129">
        <v>6.4</v>
      </c>
      <c r="AQ5" s="129">
        <v>5.4</v>
      </c>
      <c r="AR5" s="129">
        <v>81.599999999999994</v>
      </c>
      <c r="AS5" s="133">
        <v>1.0643530999999999</v>
      </c>
      <c r="AT5" s="129">
        <v>58.8</v>
      </c>
      <c r="AU5" s="134">
        <v>90.9</v>
      </c>
      <c r="AV5" s="135">
        <v>0.2306</v>
      </c>
      <c r="AW5" s="136">
        <v>4.0899999999999999E-2</v>
      </c>
      <c r="AX5" s="128">
        <v>13.32</v>
      </c>
      <c r="AY5" s="137">
        <v>12.29</v>
      </c>
      <c r="AZ5" s="128">
        <v>13.26</v>
      </c>
      <c r="BA5" s="137">
        <v>0.97</v>
      </c>
      <c r="BB5" s="127"/>
      <c r="BC5" s="127"/>
      <c r="BD5" s="127"/>
      <c r="BE5" s="138">
        <v>3.0143499999999999</v>
      </c>
      <c r="BF5" s="139">
        <v>30.38</v>
      </c>
      <c r="BG5" s="129">
        <v>4.8</v>
      </c>
      <c r="BH5" s="140">
        <v>9.3000000000000007</v>
      </c>
      <c r="BI5" s="125">
        <v>44198</v>
      </c>
      <c r="BO5" s="141"/>
    </row>
    <row r="6" spans="1:76" ht="15.75" x14ac:dyDescent="0.25">
      <c r="A6" s="125">
        <v>44199</v>
      </c>
      <c r="B6" s="126" t="s">
        <v>68</v>
      </c>
      <c r="C6" s="127"/>
      <c r="D6" s="131"/>
      <c r="E6" s="131"/>
      <c r="F6" s="131"/>
      <c r="G6" s="131"/>
      <c r="H6" s="131"/>
      <c r="I6" s="131"/>
      <c r="J6" s="131"/>
      <c r="K6" s="131"/>
      <c r="L6" s="131"/>
      <c r="M6" s="131"/>
      <c r="N6" s="131"/>
      <c r="O6" s="131"/>
      <c r="P6" s="131"/>
      <c r="Q6" s="131"/>
      <c r="R6" s="131"/>
      <c r="S6" s="131"/>
      <c r="T6" s="131"/>
      <c r="U6" s="131"/>
      <c r="V6" s="131"/>
      <c r="W6" s="131"/>
      <c r="X6" s="131"/>
      <c r="Y6" s="131"/>
      <c r="Z6" s="131"/>
      <c r="AA6" s="131"/>
      <c r="AB6" s="131"/>
      <c r="AC6" s="131"/>
      <c r="AD6" s="131"/>
      <c r="AE6" s="131"/>
      <c r="AF6" s="131"/>
      <c r="AG6" s="131"/>
      <c r="AH6" s="131"/>
      <c r="AI6" s="131"/>
      <c r="AJ6" s="131"/>
      <c r="AK6" s="131"/>
      <c r="AL6" s="131"/>
      <c r="AM6" s="131"/>
      <c r="AN6" s="131"/>
      <c r="AO6" s="131"/>
      <c r="AP6" s="131"/>
      <c r="AQ6" s="131"/>
      <c r="AR6" s="131"/>
      <c r="AS6" s="131"/>
      <c r="AT6" s="131"/>
      <c r="AU6" s="127"/>
      <c r="AV6" s="127"/>
      <c r="AW6" s="127"/>
      <c r="AX6" s="127"/>
      <c r="AY6" s="127"/>
      <c r="AZ6" s="127"/>
      <c r="BA6" s="127"/>
      <c r="BB6" s="127"/>
      <c r="BC6" s="127"/>
      <c r="BD6" s="127"/>
      <c r="BE6" s="127"/>
      <c r="BF6" s="127"/>
      <c r="BG6" s="127"/>
      <c r="BH6" s="127"/>
      <c r="BI6" s="125">
        <v>44199</v>
      </c>
      <c r="BO6" s="108"/>
    </row>
    <row r="7" spans="1:76" ht="15.75" x14ac:dyDescent="0.25">
      <c r="A7" s="125">
        <v>44200</v>
      </c>
      <c r="B7" s="126" t="s">
        <v>68</v>
      </c>
      <c r="C7" s="127"/>
      <c r="D7" s="128">
        <v>5.83</v>
      </c>
      <c r="E7" s="128">
        <v>5.17</v>
      </c>
      <c r="F7" s="128">
        <v>5.21</v>
      </c>
      <c r="G7" s="128">
        <v>5.36</v>
      </c>
      <c r="H7" s="128">
        <v>5.37</v>
      </c>
      <c r="I7" s="129">
        <v>6.8</v>
      </c>
      <c r="J7" s="128">
        <v>7.39</v>
      </c>
      <c r="K7" s="128">
        <v>1.58</v>
      </c>
      <c r="L7" s="128">
        <v>1.86</v>
      </c>
      <c r="M7" s="128">
        <v>1.94</v>
      </c>
      <c r="N7" s="128">
        <v>1.95</v>
      </c>
      <c r="O7" s="130">
        <v>48</v>
      </c>
      <c r="P7" s="130">
        <v>40</v>
      </c>
      <c r="Q7" s="130">
        <v>27</v>
      </c>
      <c r="R7" s="130">
        <v>2</v>
      </c>
      <c r="S7" s="131"/>
      <c r="T7" s="131"/>
      <c r="U7" s="132">
        <v>0.53400000000000003</v>
      </c>
      <c r="V7" s="132">
        <v>0.48499999999999999</v>
      </c>
      <c r="W7" s="128">
        <v>1.19</v>
      </c>
      <c r="X7" s="132">
        <v>0.17499999999999999</v>
      </c>
      <c r="Y7" s="132">
        <v>0.46600000000000003</v>
      </c>
      <c r="Z7" s="132">
        <v>0.50800000000000001</v>
      </c>
      <c r="AA7" s="129">
        <v>13.6</v>
      </c>
      <c r="AB7" s="130">
        <v>37</v>
      </c>
      <c r="AC7" s="129">
        <v>27.9</v>
      </c>
      <c r="AD7" s="129">
        <v>28.6</v>
      </c>
      <c r="AE7" s="129">
        <v>38.799999999999997</v>
      </c>
      <c r="AF7" s="129">
        <v>27.2</v>
      </c>
      <c r="AG7" s="130">
        <v>74</v>
      </c>
      <c r="AH7" s="129">
        <v>55.8</v>
      </c>
      <c r="AI7" s="129">
        <v>75.2</v>
      </c>
      <c r="AJ7" s="129">
        <v>77.599999999999994</v>
      </c>
      <c r="AK7" s="128">
        <v>2.95</v>
      </c>
      <c r="AL7" s="128">
        <v>2.96</v>
      </c>
      <c r="AM7" s="130">
        <v>3</v>
      </c>
      <c r="AN7" s="129">
        <v>5.9</v>
      </c>
      <c r="AO7" s="132">
        <v>1.2E-2</v>
      </c>
      <c r="AP7" s="130">
        <v>7</v>
      </c>
      <c r="AQ7" s="129">
        <v>5.5</v>
      </c>
      <c r="AR7" s="128">
        <v>77.180000000000007</v>
      </c>
      <c r="AS7" s="133">
        <v>0.57786090000000001</v>
      </c>
      <c r="AT7" s="129">
        <v>54.4</v>
      </c>
      <c r="AU7" s="134">
        <v>90</v>
      </c>
      <c r="AV7" s="135">
        <v>0.26419999999999999</v>
      </c>
      <c r="AW7" s="136">
        <v>4.5400000000000003E-2</v>
      </c>
      <c r="AX7" s="128">
        <v>13.95</v>
      </c>
      <c r="AY7" s="137">
        <v>12.94</v>
      </c>
      <c r="AZ7" s="128">
        <v>13.91</v>
      </c>
      <c r="BA7" s="137">
        <v>0.97</v>
      </c>
      <c r="BB7" s="132">
        <v>1.508</v>
      </c>
      <c r="BC7" s="137">
        <v>2.63</v>
      </c>
      <c r="BD7" s="142">
        <v>8.423</v>
      </c>
      <c r="BE7" s="138">
        <v>2.7078600000000002</v>
      </c>
      <c r="BF7" s="139">
        <v>31.92</v>
      </c>
      <c r="BG7" s="129">
        <v>4.8</v>
      </c>
      <c r="BH7" s="140">
        <v>9.3000000000000007</v>
      </c>
      <c r="BI7" s="125">
        <v>44200</v>
      </c>
      <c r="BO7" s="108" t="s">
        <v>47</v>
      </c>
    </row>
    <row r="8" spans="1:76" ht="16.5" thickBot="1" x14ac:dyDescent="0.3">
      <c r="A8" s="125">
        <v>44201</v>
      </c>
      <c r="B8" s="143" t="s">
        <v>69</v>
      </c>
      <c r="C8" s="127"/>
      <c r="D8" s="128">
        <v>6.01</v>
      </c>
      <c r="E8" s="128">
        <v>5.25</v>
      </c>
      <c r="F8" s="128">
        <v>5.21</v>
      </c>
      <c r="G8" s="129">
        <v>5.4</v>
      </c>
      <c r="H8" s="128">
        <v>5.45</v>
      </c>
      <c r="I8" s="128">
        <v>7.24</v>
      </c>
      <c r="J8" s="128">
        <v>6.93</v>
      </c>
      <c r="K8" s="128">
        <v>1.66</v>
      </c>
      <c r="L8" s="128">
        <v>1.77</v>
      </c>
      <c r="M8" s="128">
        <v>1.92</v>
      </c>
      <c r="N8" s="128">
        <v>1.95</v>
      </c>
      <c r="O8" s="130">
        <v>50</v>
      </c>
      <c r="P8" s="130">
        <v>42</v>
      </c>
      <c r="Q8" s="130">
        <v>32</v>
      </c>
      <c r="R8" s="130">
        <v>8</v>
      </c>
      <c r="S8" s="131"/>
      <c r="T8" s="131"/>
      <c r="U8" s="132">
        <v>0.52400000000000002</v>
      </c>
      <c r="V8" s="132">
        <v>0.48099999999999998</v>
      </c>
      <c r="W8" s="128">
        <v>1.21</v>
      </c>
      <c r="X8" s="132">
        <v>0.21199999999999999</v>
      </c>
      <c r="Y8" s="128">
        <v>0.55000000000000004</v>
      </c>
      <c r="Z8" s="132">
        <v>0.52500000000000002</v>
      </c>
      <c r="AA8" s="129">
        <v>14.1</v>
      </c>
      <c r="AB8" s="129">
        <v>38.6</v>
      </c>
      <c r="AC8" s="130">
        <v>28</v>
      </c>
      <c r="AD8" s="129">
        <v>28.9</v>
      </c>
      <c r="AE8" s="129">
        <v>39.200000000000003</v>
      </c>
      <c r="AF8" s="129">
        <v>28.2</v>
      </c>
      <c r="AG8" s="129">
        <v>77.2</v>
      </c>
      <c r="AH8" s="130">
        <v>56</v>
      </c>
      <c r="AI8" s="129">
        <v>57.8</v>
      </c>
      <c r="AJ8" s="129">
        <v>78.400000000000006</v>
      </c>
      <c r="AK8" s="128">
        <v>3.08</v>
      </c>
      <c r="AL8" s="128">
        <v>3.23</v>
      </c>
      <c r="AM8" s="130">
        <v>3</v>
      </c>
      <c r="AN8" s="129">
        <v>5.9</v>
      </c>
      <c r="AO8" s="132">
        <v>2.1999999999999999E-2</v>
      </c>
      <c r="AP8" s="129">
        <v>8.1999999999999993</v>
      </c>
      <c r="AQ8" s="129">
        <v>5.5</v>
      </c>
      <c r="AR8" s="128">
        <v>79.38</v>
      </c>
      <c r="AS8" s="144">
        <v>0.77585099999999996</v>
      </c>
      <c r="AT8" s="129">
        <v>53.8</v>
      </c>
      <c r="AU8" s="134">
        <v>89.6</v>
      </c>
      <c r="AV8" s="135">
        <v>0.26889999999999997</v>
      </c>
      <c r="AW8" s="136">
        <v>4.7500000000000001E-2</v>
      </c>
      <c r="AX8" s="128">
        <v>16.68</v>
      </c>
      <c r="AY8" s="137">
        <v>12.89</v>
      </c>
      <c r="AZ8" s="128">
        <v>13.87</v>
      </c>
      <c r="BA8" s="137">
        <v>0.98</v>
      </c>
      <c r="BB8" s="132">
        <v>1.508</v>
      </c>
      <c r="BC8" s="137">
        <v>2.67</v>
      </c>
      <c r="BD8" s="142">
        <v>8.4239999999999995</v>
      </c>
      <c r="BE8" s="138">
        <v>2.7958500000000002</v>
      </c>
      <c r="BF8" s="139">
        <v>31.69</v>
      </c>
      <c r="BG8" s="129">
        <v>4.8</v>
      </c>
      <c r="BH8" s="140">
        <v>9.6</v>
      </c>
      <c r="BI8" s="125">
        <v>44201</v>
      </c>
      <c r="BO8" s="145" t="s">
        <v>48</v>
      </c>
    </row>
    <row r="9" spans="1:76" ht="15.75" x14ac:dyDescent="0.25">
      <c r="A9" s="125">
        <v>44202</v>
      </c>
      <c r="B9" s="126" t="s">
        <v>68</v>
      </c>
      <c r="C9" s="127"/>
      <c r="D9" s="128">
        <v>6.14</v>
      </c>
      <c r="E9" s="128">
        <v>5.29</v>
      </c>
      <c r="F9" s="128">
        <v>5.28</v>
      </c>
      <c r="G9" s="128">
        <v>5.36</v>
      </c>
      <c r="H9" s="128">
        <v>5.42</v>
      </c>
      <c r="I9" s="128">
        <v>7.29</v>
      </c>
      <c r="J9" s="129">
        <v>7.4</v>
      </c>
      <c r="K9" s="128">
        <v>1.62</v>
      </c>
      <c r="L9" s="128">
        <v>1.84</v>
      </c>
      <c r="M9" s="128">
        <v>1.92</v>
      </c>
      <c r="N9" s="128">
        <v>1.85</v>
      </c>
      <c r="O9" s="130">
        <v>49</v>
      </c>
      <c r="P9" s="130">
        <v>42</v>
      </c>
      <c r="Q9" s="130">
        <v>36</v>
      </c>
      <c r="R9" s="130">
        <v>4</v>
      </c>
      <c r="S9" s="131"/>
      <c r="T9" s="131"/>
      <c r="U9" s="128">
        <v>0.65</v>
      </c>
      <c r="V9" s="132">
        <v>0.45300000000000001</v>
      </c>
      <c r="W9" s="129">
        <v>1.1000000000000001</v>
      </c>
      <c r="X9" s="132">
        <v>0.17599999999999999</v>
      </c>
      <c r="Y9" s="132">
        <v>0.39900000000000002</v>
      </c>
      <c r="Z9" s="132">
        <v>0.45600000000000002</v>
      </c>
      <c r="AA9" s="129">
        <v>13.4</v>
      </c>
      <c r="AB9" s="129">
        <v>36.799999999999997</v>
      </c>
      <c r="AC9" s="129">
        <v>27.8</v>
      </c>
      <c r="AD9" s="129">
        <v>28.6</v>
      </c>
      <c r="AE9" s="130">
        <v>39</v>
      </c>
      <c r="AF9" s="129">
        <v>26.4</v>
      </c>
      <c r="AG9" s="129">
        <v>73.599999999999994</v>
      </c>
      <c r="AH9" s="129">
        <v>55.6</v>
      </c>
      <c r="AI9" s="129">
        <v>57.2</v>
      </c>
      <c r="AJ9" s="130">
        <v>78</v>
      </c>
      <c r="AK9" s="128">
        <v>3.14</v>
      </c>
      <c r="AL9" s="128">
        <v>3.31</v>
      </c>
      <c r="AM9" s="130">
        <v>3</v>
      </c>
      <c r="AN9" s="130">
        <v>6</v>
      </c>
      <c r="AO9" s="132">
        <v>9.7000000000000003E-2</v>
      </c>
      <c r="AP9" s="129">
        <v>6.9</v>
      </c>
      <c r="AQ9" s="129">
        <v>5.7</v>
      </c>
      <c r="AR9" s="128">
        <v>79.69</v>
      </c>
      <c r="AS9" s="133">
        <v>0.67670649999999999</v>
      </c>
      <c r="AT9" s="129">
        <v>55.2</v>
      </c>
      <c r="AU9" s="134">
        <v>90.4</v>
      </c>
      <c r="AV9" s="135">
        <v>0.25790000000000002</v>
      </c>
      <c r="AW9" s="136">
        <v>4.3499999999999997E-2</v>
      </c>
      <c r="AX9" s="128">
        <v>15.55</v>
      </c>
      <c r="AY9" s="137">
        <v>13.22</v>
      </c>
      <c r="AZ9" s="129">
        <v>14.2</v>
      </c>
      <c r="BA9" s="137">
        <v>0.98</v>
      </c>
      <c r="BB9" s="132">
        <v>1.502</v>
      </c>
      <c r="BC9" s="142">
        <v>2.6760000000000002</v>
      </c>
      <c r="BD9" s="134">
        <v>8.6999999999999993</v>
      </c>
      <c r="BE9" s="138">
        <v>2.73671</v>
      </c>
      <c r="BF9" s="139">
        <v>29.63</v>
      </c>
      <c r="BG9" s="129">
        <v>4.8</v>
      </c>
      <c r="BH9" s="140">
        <v>9.6</v>
      </c>
      <c r="BI9" s="125">
        <v>44202</v>
      </c>
      <c r="BO9" s="89" t="s">
        <v>49</v>
      </c>
    </row>
    <row r="10" spans="1:76" ht="15.75" x14ac:dyDescent="0.25">
      <c r="A10" s="125">
        <v>44203</v>
      </c>
      <c r="B10" s="126" t="s">
        <v>68</v>
      </c>
      <c r="C10" s="127"/>
      <c r="D10" s="128">
        <v>5.99</v>
      </c>
      <c r="E10" s="128">
        <v>5.16</v>
      </c>
      <c r="F10" s="128">
        <v>5.24</v>
      </c>
      <c r="G10" s="128">
        <v>5.22</v>
      </c>
      <c r="H10" s="128">
        <v>5.29</v>
      </c>
      <c r="I10" s="128">
        <v>7.34</v>
      </c>
      <c r="J10" s="128">
        <v>7.29</v>
      </c>
      <c r="K10" s="128">
        <v>1.55</v>
      </c>
      <c r="L10" s="128">
        <v>1.76</v>
      </c>
      <c r="M10" s="128">
        <v>1.84</v>
      </c>
      <c r="N10" s="128">
        <v>1.92</v>
      </c>
      <c r="O10" s="130">
        <v>47</v>
      </c>
      <c r="P10" s="130">
        <v>40</v>
      </c>
      <c r="Q10" s="130">
        <v>7</v>
      </c>
      <c r="R10" s="131"/>
      <c r="S10" s="131"/>
      <c r="T10" s="131"/>
      <c r="U10" s="132">
        <v>0.39600000000000002</v>
      </c>
      <c r="V10" s="132">
        <v>0.45900000000000002</v>
      </c>
      <c r="W10" s="128">
        <v>0.31</v>
      </c>
      <c r="X10" s="132">
        <v>0.112</v>
      </c>
      <c r="Y10" s="132">
        <v>0.40699999999999997</v>
      </c>
      <c r="Z10" s="128">
        <v>0.45</v>
      </c>
      <c r="AA10" s="129">
        <v>13.6</v>
      </c>
      <c r="AB10" s="129">
        <v>36.5</v>
      </c>
      <c r="AC10" s="129">
        <v>28.1</v>
      </c>
      <c r="AD10" s="129">
        <v>28.8</v>
      </c>
      <c r="AE10" s="130">
        <v>39</v>
      </c>
      <c r="AF10" s="129">
        <v>27.2</v>
      </c>
      <c r="AG10" s="130">
        <v>73</v>
      </c>
      <c r="AH10" s="129">
        <v>56.2</v>
      </c>
      <c r="AI10" s="129">
        <v>57.6</v>
      </c>
      <c r="AJ10" s="130">
        <v>78</v>
      </c>
      <c r="AK10" s="128">
        <v>3.06</v>
      </c>
      <c r="AL10" s="128">
        <v>3.21</v>
      </c>
      <c r="AM10" s="129">
        <v>2.9</v>
      </c>
      <c r="AN10" s="129">
        <v>5.8</v>
      </c>
      <c r="AO10" s="132">
        <v>7.3999999999999996E-2</v>
      </c>
      <c r="AP10" s="129">
        <v>7.3</v>
      </c>
      <c r="AQ10" s="129">
        <v>6.3</v>
      </c>
      <c r="AR10" s="128">
        <v>79.38</v>
      </c>
      <c r="AS10" s="133">
        <v>0.75991489999999995</v>
      </c>
      <c r="AT10" s="129">
        <v>54.9</v>
      </c>
      <c r="AU10" s="134">
        <v>87.9</v>
      </c>
      <c r="AV10" s="135">
        <v>0.26140000000000002</v>
      </c>
      <c r="AW10" s="136">
        <v>5.57E-2</v>
      </c>
      <c r="AX10" s="128">
        <v>13.75</v>
      </c>
      <c r="AY10" s="137">
        <v>12.69</v>
      </c>
      <c r="AZ10" s="128">
        <v>13.67</v>
      </c>
      <c r="BA10" s="137">
        <v>0.98</v>
      </c>
      <c r="BB10" s="128">
        <v>1.51</v>
      </c>
      <c r="BC10" s="137">
        <v>2.69</v>
      </c>
      <c r="BD10" s="142">
        <v>8.3190000000000008</v>
      </c>
      <c r="BE10" s="138">
        <v>2.8399100000000002</v>
      </c>
      <c r="BF10" s="139">
        <v>30.64</v>
      </c>
      <c r="BG10" s="129">
        <v>4.8</v>
      </c>
      <c r="BH10" s="140">
        <v>9.4</v>
      </c>
      <c r="BI10" s="125">
        <v>44203</v>
      </c>
    </row>
    <row r="11" spans="1:76" ht="15.75" x14ac:dyDescent="0.25">
      <c r="A11" s="125">
        <v>44204</v>
      </c>
      <c r="B11" s="126" t="s">
        <v>68</v>
      </c>
      <c r="C11" s="127"/>
      <c r="D11" s="128">
        <v>6.02</v>
      </c>
      <c r="E11" s="128">
        <v>5.26</v>
      </c>
      <c r="F11" s="128">
        <v>5.48</v>
      </c>
      <c r="G11" s="128">
        <v>5.34</v>
      </c>
      <c r="H11" s="128">
        <v>5.42</v>
      </c>
      <c r="I11" s="128">
        <v>7.12</v>
      </c>
      <c r="J11" s="128">
        <v>7.18</v>
      </c>
      <c r="K11" s="128">
        <v>1.68</v>
      </c>
      <c r="L11" s="128">
        <v>1.89</v>
      </c>
      <c r="M11" s="128">
        <v>2.0499999999999998</v>
      </c>
      <c r="N11" s="128">
        <v>2.02</v>
      </c>
      <c r="O11" s="130">
        <v>46</v>
      </c>
      <c r="P11" s="130">
        <v>39</v>
      </c>
      <c r="Q11" s="130">
        <v>6</v>
      </c>
      <c r="R11" s="131"/>
      <c r="S11" s="131"/>
      <c r="T11" s="131"/>
      <c r="U11" s="132">
        <v>0.40799999999999997</v>
      </c>
      <c r="V11" s="132">
        <v>0.495</v>
      </c>
      <c r="W11" s="132">
        <v>0.29599999999999999</v>
      </c>
      <c r="X11" s="132">
        <v>9.7000000000000003E-2</v>
      </c>
      <c r="Y11" s="132">
        <v>0.55300000000000005</v>
      </c>
      <c r="Z11" s="132">
        <v>0.60699999999999998</v>
      </c>
      <c r="AA11" s="129">
        <v>13.4</v>
      </c>
      <c r="AB11" s="129">
        <v>33.1</v>
      </c>
      <c r="AC11" s="129">
        <v>28.2</v>
      </c>
      <c r="AD11" s="129">
        <v>27.9</v>
      </c>
      <c r="AE11" s="129">
        <v>37.6</v>
      </c>
      <c r="AF11" s="129">
        <v>26.8</v>
      </c>
      <c r="AG11" s="129">
        <v>66.2</v>
      </c>
      <c r="AH11" s="129">
        <v>56.4</v>
      </c>
      <c r="AI11" s="129">
        <v>55.8</v>
      </c>
      <c r="AJ11" s="129">
        <v>75.2</v>
      </c>
      <c r="AK11" s="128">
        <v>3.12</v>
      </c>
      <c r="AL11" s="128">
        <v>3.45</v>
      </c>
      <c r="AM11" s="129">
        <v>3.1</v>
      </c>
      <c r="AN11" s="129">
        <v>5.9</v>
      </c>
      <c r="AO11" s="132">
        <v>5.1999999999999998E-2</v>
      </c>
      <c r="AP11" s="129">
        <v>7.4</v>
      </c>
      <c r="AQ11" s="129">
        <v>6.6</v>
      </c>
      <c r="AR11" s="128">
        <v>79.69</v>
      </c>
      <c r="AS11" s="133">
        <v>0.65127449999999998</v>
      </c>
      <c r="AT11" s="129">
        <v>54.6</v>
      </c>
      <c r="AU11" s="134">
        <v>89.9</v>
      </c>
      <c r="AV11" s="135">
        <v>0.2712</v>
      </c>
      <c r="AW11" s="136">
        <v>4.6399999999999997E-2</v>
      </c>
      <c r="AX11" s="128">
        <v>14.17</v>
      </c>
      <c r="AY11" s="137">
        <v>13.15</v>
      </c>
      <c r="AZ11" s="128">
        <v>14.09</v>
      </c>
      <c r="BA11" s="137">
        <v>0.94</v>
      </c>
      <c r="BB11" s="132">
        <v>1.579</v>
      </c>
      <c r="BC11" s="142">
        <v>2.702</v>
      </c>
      <c r="BD11" s="142">
        <v>8.6519999999999992</v>
      </c>
      <c r="BE11" s="138">
        <v>2.7512699999999999</v>
      </c>
      <c r="BF11" s="139">
        <v>30.28</v>
      </c>
      <c r="BG11" s="129">
        <v>4.8</v>
      </c>
      <c r="BH11" s="140">
        <v>9.4</v>
      </c>
      <c r="BI11" s="125">
        <v>44204</v>
      </c>
    </row>
    <row r="12" spans="1:76" ht="15.75" x14ac:dyDescent="0.25">
      <c r="A12" s="125">
        <v>44205</v>
      </c>
      <c r="B12" s="126" t="s">
        <v>68</v>
      </c>
      <c r="C12" s="127"/>
      <c r="D12" s="128">
        <v>5.99</v>
      </c>
      <c r="E12" s="128">
        <v>5.24</v>
      </c>
      <c r="F12" s="128">
        <v>5.29</v>
      </c>
      <c r="G12" s="128">
        <v>5.29</v>
      </c>
      <c r="H12" s="128">
        <v>5.36</v>
      </c>
      <c r="I12" s="128">
        <v>7.29</v>
      </c>
      <c r="J12" s="129">
        <v>7.4</v>
      </c>
      <c r="K12" s="129">
        <v>1.7</v>
      </c>
      <c r="L12" s="128">
        <v>1.93</v>
      </c>
      <c r="M12" s="128">
        <v>2.09</v>
      </c>
      <c r="N12" s="128">
        <v>2.08</v>
      </c>
      <c r="O12" s="130">
        <v>47</v>
      </c>
      <c r="P12" s="130">
        <v>40</v>
      </c>
      <c r="Q12" s="130">
        <v>5</v>
      </c>
      <c r="R12" s="131"/>
      <c r="S12" s="131"/>
      <c r="T12" s="131"/>
      <c r="U12" s="132">
        <v>0.36399999999999999</v>
      </c>
      <c r="V12" s="132">
        <v>0.39100000000000001</v>
      </c>
      <c r="W12" s="132">
        <v>0.249</v>
      </c>
      <c r="X12" s="132">
        <v>8.8999999999999996E-2</v>
      </c>
      <c r="Y12" s="132">
        <v>0.47399999999999998</v>
      </c>
      <c r="Z12" s="132">
        <v>0.52400000000000002</v>
      </c>
      <c r="AA12" s="129">
        <v>13.1</v>
      </c>
      <c r="AB12" s="129">
        <v>33.9</v>
      </c>
      <c r="AC12" s="129">
        <v>28.4</v>
      </c>
      <c r="AD12" s="130">
        <v>28</v>
      </c>
      <c r="AE12" s="129">
        <v>37.4</v>
      </c>
      <c r="AF12" s="129">
        <v>26.2</v>
      </c>
      <c r="AG12" s="129">
        <v>67.8</v>
      </c>
      <c r="AH12" s="129">
        <v>56.8</v>
      </c>
      <c r="AI12" s="130">
        <v>56</v>
      </c>
      <c r="AJ12" s="129">
        <v>74.8</v>
      </c>
      <c r="AK12" s="128">
        <v>3.04</v>
      </c>
      <c r="AL12" s="128">
        <v>3.38</v>
      </c>
      <c r="AM12" s="130">
        <v>3</v>
      </c>
      <c r="AN12" s="129">
        <v>5.9</v>
      </c>
      <c r="AO12" s="132">
        <v>6.0999999999999999E-2</v>
      </c>
      <c r="AP12" s="129">
        <v>7.3</v>
      </c>
      <c r="AQ12" s="129">
        <v>6.4</v>
      </c>
      <c r="AR12" s="128">
        <v>74.88</v>
      </c>
      <c r="AS12" s="133">
        <v>0.50457490000000005</v>
      </c>
      <c r="AT12" s="129">
        <v>55.1</v>
      </c>
      <c r="AU12" s="134">
        <v>90.2</v>
      </c>
      <c r="AV12" s="135">
        <v>0.26869999999999999</v>
      </c>
      <c r="AW12" s="132">
        <v>4.5100000000000001E-2</v>
      </c>
      <c r="AX12" s="128">
        <v>13.54</v>
      </c>
      <c r="AY12" s="137">
        <v>13.36</v>
      </c>
      <c r="AZ12" s="128">
        <v>13.36</v>
      </c>
      <c r="BA12" s="127"/>
      <c r="BB12" s="127"/>
      <c r="BC12" s="127"/>
      <c r="BD12" s="127"/>
      <c r="BE12" s="138">
        <v>2.5445700000000002</v>
      </c>
      <c r="BF12" s="139">
        <v>30.46</v>
      </c>
      <c r="BG12" s="129">
        <v>4.8</v>
      </c>
      <c r="BH12" s="140">
        <v>9.4</v>
      </c>
      <c r="BI12" s="125">
        <v>44205</v>
      </c>
    </row>
    <row r="13" spans="1:76" ht="15.75" x14ac:dyDescent="0.25">
      <c r="A13" s="125">
        <v>44206</v>
      </c>
      <c r="B13" s="126" t="s">
        <v>68</v>
      </c>
      <c r="C13" s="127"/>
      <c r="D13" s="131"/>
      <c r="E13" s="131"/>
      <c r="F13" s="131"/>
      <c r="G13" s="131"/>
      <c r="H13" s="131"/>
      <c r="I13" s="131"/>
      <c r="J13" s="131"/>
      <c r="K13" s="131"/>
      <c r="L13" s="131"/>
      <c r="M13" s="131"/>
      <c r="N13" s="131"/>
      <c r="O13" s="131"/>
      <c r="P13" s="131"/>
      <c r="Q13" s="131"/>
      <c r="R13" s="131"/>
      <c r="S13" s="131"/>
      <c r="T13" s="131"/>
      <c r="U13" s="131"/>
      <c r="V13" s="131"/>
      <c r="W13" s="131"/>
      <c r="X13" s="131"/>
      <c r="Y13" s="131"/>
      <c r="Z13" s="131"/>
      <c r="AA13" s="131"/>
      <c r="AB13" s="131"/>
      <c r="AC13" s="131"/>
      <c r="AD13" s="131"/>
      <c r="AE13" s="131"/>
      <c r="AF13" s="131"/>
      <c r="AG13" s="131"/>
      <c r="AH13" s="131"/>
      <c r="AI13" s="131"/>
      <c r="AJ13" s="131"/>
      <c r="AK13" s="131"/>
      <c r="AL13" s="131"/>
      <c r="AM13" s="131"/>
      <c r="AN13" s="131"/>
      <c r="AO13" s="131"/>
      <c r="AP13" s="131"/>
      <c r="AQ13" s="131"/>
      <c r="AR13" s="128">
        <v>84.03</v>
      </c>
      <c r="AS13" s="133">
        <v>0.78250149999999996</v>
      </c>
      <c r="AT13" s="131"/>
      <c r="AU13" s="127"/>
      <c r="AV13" s="127"/>
      <c r="AW13" s="127"/>
      <c r="AX13" s="128">
        <v>14.74</v>
      </c>
      <c r="AY13" s="137">
        <v>13.76</v>
      </c>
      <c r="AZ13" s="128">
        <v>14.71</v>
      </c>
      <c r="BA13" s="137">
        <v>0.95</v>
      </c>
      <c r="BB13" s="132">
        <v>1.5189999999999999</v>
      </c>
      <c r="BC13" s="142">
        <v>2.7360000000000002</v>
      </c>
      <c r="BD13" s="142">
        <v>8.7639999999999993</v>
      </c>
      <c r="BE13" s="135">
        <v>2.7725</v>
      </c>
      <c r="BF13" s="127"/>
      <c r="BG13" s="127"/>
      <c r="BH13" s="127"/>
      <c r="BI13" s="125">
        <v>44206</v>
      </c>
    </row>
    <row r="14" spans="1:76" ht="15.75" x14ac:dyDescent="0.25">
      <c r="A14" s="125">
        <v>44207</v>
      </c>
      <c r="B14" s="126" t="s">
        <v>68</v>
      </c>
      <c r="C14" s="127"/>
      <c r="D14" s="128">
        <v>6.04</v>
      </c>
      <c r="E14" s="128">
        <v>5.19</v>
      </c>
      <c r="F14" s="128">
        <v>5.29</v>
      </c>
      <c r="G14" s="128">
        <v>5.34</v>
      </c>
      <c r="H14" s="128">
        <v>5.41</v>
      </c>
      <c r="I14" s="128">
        <v>7.19</v>
      </c>
      <c r="J14" s="128">
        <v>7.26</v>
      </c>
      <c r="K14" s="128">
        <v>1.67</v>
      </c>
      <c r="L14" s="128">
        <v>1.89</v>
      </c>
      <c r="M14" s="128">
        <v>2.0099999999999998</v>
      </c>
      <c r="N14" s="128">
        <v>1.98</v>
      </c>
      <c r="O14" s="130">
        <v>44</v>
      </c>
      <c r="P14" s="130">
        <v>36</v>
      </c>
      <c r="Q14" s="130">
        <v>4</v>
      </c>
      <c r="R14" s="131"/>
      <c r="S14" s="131"/>
      <c r="T14" s="131"/>
      <c r="U14" s="132">
        <v>0.39100000000000001</v>
      </c>
      <c r="V14" s="132">
        <v>0.45700000000000002</v>
      </c>
      <c r="W14" s="132">
        <v>0.29899999999999999</v>
      </c>
      <c r="X14" s="132">
        <v>0.107</v>
      </c>
      <c r="Y14" s="132">
        <v>0.52400000000000002</v>
      </c>
      <c r="Z14" s="132">
        <v>0.92600000000000005</v>
      </c>
      <c r="AA14" s="129">
        <v>13.2</v>
      </c>
      <c r="AB14" s="129">
        <v>34.4</v>
      </c>
      <c r="AC14" s="129">
        <v>28.6</v>
      </c>
      <c r="AD14" s="129">
        <v>29.1</v>
      </c>
      <c r="AE14" s="129">
        <v>37.700000000000003</v>
      </c>
      <c r="AF14" s="129">
        <v>26.4</v>
      </c>
      <c r="AG14" s="129">
        <v>68.8</v>
      </c>
      <c r="AH14" s="129">
        <v>57.2</v>
      </c>
      <c r="AI14" s="129">
        <v>58.2</v>
      </c>
      <c r="AJ14" s="129">
        <v>75.400000000000006</v>
      </c>
      <c r="AK14" s="128">
        <v>3.17</v>
      </c>
      <c r="AL14" s="128">
        <v>3.58</v>
      </c>
      <c r="AM14" s="130">
        <v>3</v>
      </c>
      <c r="AN14" s="130">
        <v>6</v>
      </c>
      <c r="AO14" s="132">
        <v>6.0999999999999999E-2</v>
      </c>
      <c r="AP14" s="129">
        <v>7.4</v>
      </c>
      <c r="AQ14" s="129">
        <v>6.3</v>
      </c>
      <c r="AR14" s="128">
        <v>93.87</v>
      </c>
      <c r="AS14" s="133">
        <v>0.75374870000000005</v>
      </c>
      <c r="AT14" s="129">
        <v>53.7</v>
      </c>
      <c r="AU14" s="134">
        <v>89.9</v>
      </c>
      <c r="AV14" s="135">
        <v>0.27939999999999998</v>
      </c>
      <c r="AW14" s="136">
        <v>4.6399999999999997E-2</v>
      </c>
      <c r="AX14" s="128">
        <v>16.010000000000002</v>
      </c>
      <c r="AY14" s="134">
        <v>15.2</v>
      </c>
      <c r="AZ14" s="128">
        <v>16.21</v>
      </c>
      <c r="BA14" s="137">
        <v>1.01</v>
      </c>
      <c r="BB14" s="132">
        <v>1.603</v>
      </c>
      <c r="BC14" s="142">
        <v>2.7570000000000001</v>
      </c>
      <c r="BD14" s="142">
        <v>8.9179999999999993</v>
      </c>
      <c r="BE14" s="138">
        <v>2.80375</v>
      </c>
      <c r="BF14" s="139">
        <v>29.96</v>
      </c>
      <c r="BG14" s="129">
        <v>4.8</v>
      </c>
      <c r="BH14" s="140">
        <v>9.4</v>
      </c>
      <c r="BI14" s="125">
        <v>44207</v>
      </c>
    </row>
    <row r="15" spans="1:76" ht="15.75" x14ac:dyDescent="0.25">
      <c r="A15" s="125">
        <v>44208</v>
      </c>
      <c r="B15" s="126" t="s">
        <v>68</v>
      </c>
      <c r="C15" s="127"/>
      <c r="D15" s="128">
        <v>6.34</v>
      </c>
      <c r="E15" s="128">
        <v>5.28</v>
      </c>
      <c r="F15" s="128">
        <v>5.27</v>
      </c>
      <c r="G15" s="128">
        <v>5.48</v>
      </c>
      <c r="H15" s="128">
        <v>5.64</v>
      </c>
      <c r="I15" s="128">
        <v>7.72</v>
      </c>
      <c r="J15" s="128">
        <v>7.11</v>
      </c>
      <c r="K15" s="129">
        <v>1.7</v>
      </c>
      <c r="L15" s="128">
        <v>1.94</v>
      </c>
      <c r="M15" s="128">
        <v>1.96</v>
      </c>
      <c r="N15" s="129">
        <v>1.8</v>
      </c>
      <c r="O15" s="130">
        <v>49</v>
      </c>
      <c r="P15" s="130">
        <v>42</v>
      </c>
      <c r="Q15" s="130">
        <v>5</v>
      </c>
      <c r="R15" s="131"/>
      <c r="S15" s="131"/>
      <c r="T15" s="131"/>
      <c r="U15" s="132">
        <v>0.59399999999999997</v>
      </c>
      <c r="V15" s="131"/>
      <c r="W15" s="132">
        <v>0.371</v>
      </c>
      <c r="X15" s="132">
        <v>0.104</v>
      </c>
      <c r="Y15" s="132">
        <v>0.36799999999999999</v>
      </c>
      <c r="Z15" s="132">
        <v>0.44600000000000001</v>
      </c>
      <c r="AA15" s="129">
        <v>12.7</v>
      </c>
      <c r="AB15" s="129">
        <v>32.6</v>
      </c>
      <c r="AC15" s="129">
        <v>23.4</v>
      </c>
      <c r="AD15" s="129">
        <v>25.1</v>
      </c>
      <c r="AE15" s="129">
        <v>35.200000000000003</v>
      </c>
      <c r="AF15" s="129">
        <v>25.4</v>
      </c>
      <c r="AG15" s="129">
        <v>65.2</v>
      </c>
      <c r="AH15" s="129">
        <v>46.8</v>
      </c>
      <c r="AI15" s="129">
        <v>50.2</v>
      </c>
      <c r="AJ15" s="129">
        <v>70.400000000000006</v>
      </c>
      <c r="AK15" s="128">
        <v>3.17</v>
      </c>
      <c r="AL15" s="128">
        <v>3.39</v>
      </c>
      <c r="AM15" s="129">
        <v>3.1</v>
      </c>
      <c r="AN15" s="129">
        <v>5.9</v>
      </c>
      <c r="AO15" s="132">
        <v>4.7E-2</v>
      </c>
      <c r="AP15" s="129">
        <v>3.1</v>
      </c>
      <c r="AQ15" s="129">
        <v>5.9</v>
      </c>
      <c r="AR15" s="128">
        <v>74.97</v>
      </c>
      <c r="AS15" s="133">
        <v>0.5707236</v>
      </c>
      <c r="AT15" s="130">
        <v>96</v>
      </c>
      <c r="AU15" s="134">
        <v>88.9</v>
      </c>
      <c r="AV15" s="135">
        <v>0.28170000000000001</v>
      </c>
      <c r="AW15" s="136">
        <v>5.0900000000000001E-2</v>
      </c>
      <c r="AX15" s="128">
        <v>13.43</v>
      </c>
      <c r="AY15" s="137">
        <v>13.24</v>
      </c>
      <c r="AZ15" s="128">
        <v>13.24</v>
      </c>
      <c r="BA15" s="127"/>
      <c r="BB15" s="132">
        <v>1.5469999999999999</v>
      </c>
      <c r="BC15" s="142">
        <v>2.758</v>
      </c>
      <c r="BD15" s="137">
        <v>8.42</v>
      </c>
      <c r="BE15" s="138">
        <v>2.5707200000000001</v>
      </c>
      <c r="BF15" s="139">
        <v>30.38</v>
      </c>
      <c r="BG15" s="129">
        <v>4.8</v>
      </c>
      <c r="BH15" s="140">
        <v>9.4</v>
      </c>
      <c r="BI15" s="125">
        <v>44208</v>
      </c>
    </row>
    <row r="16" spans="1:76" ht="15.75" x14ac:dyDescent="0.25">
      <c r="A16" s="125">
        <v>44209</v>
      </c>
      <c r="B16" s="126" t="s">
        <v>68</v>
      </c>
      <c r="C16" s="127"/>
      <c r="D16" s="128">
        <v>6.08</v>
      </c>
      <c r="E16" s="129">
        <v>5.2</v>
      </c>
      <c r="F16" s="128">
        <v>5.25</v>
      </c>
      <c r="G16" s="128">
        <v>5.35</v>
      </c>
      <c r="H16" s="128">
        <v>5.39</v>
      </c>
      <c r="I16" s="129">
        <v>7.1</v>
      </c>
      <c r="J16" s="128">
        <v>7.54</v>
      </c>
      <c r="K16" s="128">
        <v>1.42</v>
      </c>
      <c r="L16" s="128">
        <v>1.56</v>
      </c>
      <c r="M16" s="128">
        <v>1.74</v>
      </c>
      <c r="N16" s="128">
        <v>1.76</v>
      </c>
      <c r="O16" s="130">
        <v>52</v>
      </c>
      <c r="P16" s="130">
        <v>45</v>
      </c>
      <c r="Q16" s="130">
        <v>18</v>
      </c>
      <c r="R16" s="130">
        <v>2</v>
      </c>
      <c r="S16" s="131"/>
      <c r="T16" s="131"/>
      <c r="U16" s="132">
        <v>0.56899999999999995</v>
      </c>
      <c r="V16" s="132">
        <v>0.42099999999999999</v>
      </c>
      <c r="W16" s="128">
        <v>1.06</v>
      </c>
      <c r="X16" s="129">
        <v>0.1</v>
      </c>
      <c r="Y16" s="132">
        <v>0.54200000000000004</v>
      </c>
      <c r="Z16" s="132">
        <v>0.60699999999999998</v>
      </c>
      <c r="AA16" s="129">
        <v>14.1</v>
      </c>
      <c r="AB16" s="129">
        <v>37.799999999999997</v>
      </c>
      <c r="AC16" s="129">
        <v>27.4</v>
      </c>
      <c r="AD16" s="129">
        <v>28.5</v>
      </c>
      <c r="AE16" s="129">
        <v>37.799999999999997</v>
      </c>
      <c r="AF16" s="129">
        <v>28.2</v>
      </c>
      <c r="AG16" s="129">
        <v>75.599999999999994</v>
      </c>
      <c r="AH16" s="129">
        <v>54.8</v>
      </c>
      <c r="AI16" s="130">
        <v>57</v>
      </c>
      <c r="AJ16" s="129">
        <v>75.599999999999994</v>
      </c>
      <c r="AK16" s="128">
        <v>3.16</v>
      </c>
      <c r="AL16" s="128">
        <v>3.18</v>
      </c>
      <c r="AM16" s="130">
        <v>3</v>
      </c>
      <c r="AN16" s="130">
        <v>6</v>
      </c>
      <c r="AO16" s="132">
        <v>1.0999999999999999E-2</v>
      </c>
      <c r="AP16" s="129">
        <v>7.6</v>
      </c>
      <c r="AQ16" s="129">
        <v>5.9</v>
      </c>
      <c r="AR16" s="128">
        <v>63.95</v>
      </c>
      <c r="AS16" s="133">
        <v>0.2589089</v>
      </c>
      <c r="AT16" s="129">
        <v>53.5</v>
      </c>
      <c r="AU16" s="134">
        <v>88.2</v>
      </c>
      <c r="AV16" s="142">
        <v>0.27100000000000002</v>
      </c>
      <c r="AW16" s="136">
        <v>5.4399999999999997E-2</v>
      </c>
      <c r="AX16" s="128">
        <v>13.82</v>
      </c>
      <c r="AY16" s="137">
        <v>12.74</v>
      </c>
      <c r="AZ16" s="128">
        <v>13.73</v>
      </c>
      <c r="BA16" s="137">
        <v>0.99</v>
      </c>
      <c r="BB16" s="132">
        <v>1.631</v>
      </c>
      <c r="BC16" s="137">
        <v>2.77</v>
      </c>
      <c r="BD16" s="142">
        <v>8.4830000000000005</v>
      </c>
      <c r="BE16" s="138">
        <v>2.2789100000000002</v>
      </c>
      <c r="BF16" s="139">
        <v>29.57</v>
      </c>
      <c r="BG16" s="129">
        <v>4.8</v>
      </c>
      <c r="BH16" s="140">
        <v>9.4</v>
      </c>
      <c r="BI16" s="125">
        <v>44209</v>
      </c>
    </row>
    <row r="17" spans="1:61" ht="15.75" x14ac:dyDescent="0.25">
      <c r="A17" s="125">
        <v>44210</v>
      </c>
      <c r="B17" s="126" t="s">
        <v>68</v>
      </c>
      <c r="C17" s="127"/>
      <c r="D17" s="128">
        <v>5.97</v>
      </c>
      <c r="E17" s="128">
        <v>5.26</v>
      </c>
      <c r="F17" s="128">
        <v>5.27</v>
      </c>
      <c r="G17" s="128">
        <v>5.35</v>
      </c>
      <c r="H17" s="128">
        <v>5.38</v>
      </c>
      <c r="I17" s="128">
        <v>7.18</v>
      </c>
      <c r="J17" s="128">
        <v>7.24</v>
      </c>
      <c r="K17" s="128">
        <v>1.57</v>
      </c>
      <c r="L17" s="128">
        <v>1.82</v>
      </c>
      <c r="M17" s="128">
        <v>2.0499999999999998</v>
      </c>
      <c r="N17" s="128">
        <v>2.09</v>
      </c>
      <c r="O17" s="130">
        <v>47</v>
      </c>
      <c r="P17" s="130">
        <v>40</v>
      </c>
      <c r="Q17" s="130">
        <v>12</v>
      </c>
      <c r="R17" s="131"/>
      <c r="S17" s="131"/>
      <c r="T17" s="131"/>
      <c r="U17" s="132">
        <v>0.40899999999999997</v>
      </c>
      <c r="V17" s="132">
        <v>0.32600000000000001</v>
      </c>
      <c r="W17" s="128">
        <v>1.02</v>
      </c>
      <c r="X17" s="132">
        <v>9.6000000000000002E-2</v>
      </c>
      <c r="Y17" s="132">
        <v>0.436</v>
      </c>
      <c r="Z17" s="132">
        <v>0.499</v>
      </c>
      <c r="AA17" s="129">
        <v>13.8</v>
      </c>
      <c r="AB17" s="129">
        <v>36.6</v>
      </c>
      <c r="AC17" s="129">
        <v>27.5</v>
      </c>
      <c r="AD17" s="129">
        <v>29.1</v>
      </c>
      <c r="AE17" s="129">
        <v>37.200000000000003</v>
      </c>
      <c r="AF17" s="129">
        <v>27.6</v>
      </c>
      <c r="AG17" s="129">
        <v>73.2</v>
      </c>
      <c r="AH17" s="130">
        <v>55</v>
      </c>
      <c r="AI17" s="129">
        <v>58.2</v>
      </c>
      <c r="AJ17" s="129">
        <v>74.400000000000006</v>
      </c>
      <c r="AK17" s="128">
        <v>3.15</v>
      </c>
      <c r="AL17" s="128">
        <v>3.27</v>
      </c>
      <c r="AM17" s="130">
        <v>3</v>
      </c>
      <c r="AN17" s="129">
        <v>5.9</v>
      </c>
      <c r="AO17" s="132">
        <v>1.4E-2</v>
      </c>
      <c r="AP17" s="129">
        <v>7.4</v>
      </c>
      <c r="AQ17" s="129">
        <v>5.8</v>
      </c>
      <c r="AR17" s="128">
        <v>77.180000000000007</v>
      </c>
      <c r="AS17" s="133">
        <v>0.70212969999999997</v>
      </c>
      <c r="AT17" s="129">
        <v>54.1</v>
      </c>
      <c r="AU17" s="146">
        <v>90</v>
      </c>
      <c r="AV17" s="135">
        <v>0.2656</v>
      </c>
      <c r="AW17" s="136">
        <v>4.7500000000000001E-2</v>
      </c>
      <c r="AX17" s="128">
        <v>13.75</v>
      </c>
      <c r="AY17" s="137">
        <v>12.64</v>
      </c>
      <c r="AZ17" s="128">
        <v>13.62</v>
      </c>
      <c r="BA17" s="137">
        <v>0.98</v>
      </c>
      <c r="BB17" s="132">
        <v>1.657</v>
      </c>
      <c r="BC17" s="142">
        <v>2.7869999999999999</v>
      </c>
      <c r="BD17" s="142">
        <v>7.7729999999999997</v>
      </c>
      <c r="BE17" s="138">
        <v>2.7721300000000002</v>
      </c>
      <c r="BF17" s="139">
        <v>29.57</v>
      </c>
      <c r="BG17" s="129">
        <v>4.8</v>
      </c>
      <c r="BH17" s="140">
        <v>9.4</v>
      </c>
      <c r="BI17" s="125">
        <v>44210</v>
      </c>
    </row>
    <row r="18" spans="1:61" ht="15.75" x14ac:dyDescent="0.25">
      <c r="A18" s="125">
        <v>44211</v>
      </c>
      <c r="B18" s="126" t="s">
        <v>68</v>
      </c>
      <c r="C18" s="127"/>
      <c r="D18" s="128">
        <v>5.93</v>
      </c>
      <c r="E18" s="128">
        <v>5.37</v>
      </c>
      <c r="F18" s="128">
        <v>5.14</v>
      </c>
      <c r="G18" s="128">
        <v>5.39</v>
      </c>
      <c r="H18" s="128">
        <v>5.42</v>
      </c>
      <c r="I18" s="128">
        <v>7.08</v>
      </c>
      <c r="J18" s="128">
        <v>7.09</v>
      </c>
      <c r="K18" s="128">
        <v>1.57</v>
      </c>
      <c r="L18" s="128">
        <v>1.65</v>
      </c>
      <c r="M18" s="128">
        <v>2.02</v>
      </c>
      <c r="N18" s="128">
        <v>2.0699999999999998</v>
      </c>
      <c r="O18" s="130">
        <v>50</v>
      </c>
      <c r="P18" s="130">
        <v>42</v>
      </c>
      <c r="Q18" s="130">
        <v>16</v>
      </c>
      <c r="R18" s="131"/>
      <c r="S18" s="131"/>
      <c r="T18" s="131"/>
      <c r="U18" s="132">
        <v>0.47399999999999998</v>
      </c>
      <c r="V18" s="132">
        <v>0.312</v>
      </c>
      <c r="W18" s="128">
        <v>1.34</v>
      </c>
      <c r="X18" s="132">
        <v>8.2000000000000003E-2</v>
      </c>
      <c r="Y18" s="132">
        <v>0.44500000000000001</v>
      </c>
      <c r="Z18" s="132">
        <v>0.52500000000000002</v>
      </c>
      <c r="AA18" s="130">
        <v>14</v>
      </c>
      <c r="AB18" s="129">
        <v>33.799999999999997</v>
      </c>
      <c r="AC18" s="129">
        <v>27.4</v>
      </c>
      <c r="AD18" s="129">
        <v>27.7</v>
      </c>
      <c r="AE18" s="130">
        <v>39</v>
      </c>
      <c r="AF18" s="130">
        <v>28</v>
      </c>
      <c r="AG18" s="129">
        <v>67.599999999999994</v>
      </c>
      <c r="AH18" s="129">
        <v>54.8</v>
      </c>
      <c r="AI18" s="129">
        <v>55.4</v>
      </c>
      <c r="AJ18" s="130">
        <v>78</v>
      </c>
      <c r="AK18" s="128">
        <v>3.03</v>
      </c>
      <c r="AL18" s="128">
        <v>3.23</v>
      </c>
      <c r="AM18" s="129">
        <v>3.1</v>
      </c>
      <c r="AN18" s="130">
        <v>6</v>
      </c>
      <c r="AO18" s="132">
        <v>1.4999999999999999E-2</v>
      </c>
      <c r="AP18" s="129">
        <v>7.5</v>
      </c>
      <c r="AQ18" s="129">
        <v>5.6</v>
      </c>
      <c r="AR18" s="128">
        <v>79.38</v>
      </c>
      <c r="AS18" s="133">
        <v>0.71289729999999996</v>
      </c>
      <c r="AT18" s="130">
        <v>8</v>
      </c>
      <c r="AU18" s="134">
        <v>88.5</v>
      </c>
      <c r="AV18" s="135">
        <v>0.2767</v>
      </c>
      <c r="AW18" s="136">
        <v>5.2600000000000001E-2</v>
      </c>
      <c r="AX18" s="128">
        <v>13.93</v>
      </c>
      <c r="AY18" s="137">
        <v>12.95</v>
      </c>
      <c r="AZ18" s="128">
        <v>13.89</v>
      </c>
      <c r="BA18" s="137">
        <v>0.94</v>
      </c>
      <c r="BB18" s="132">
        <v>1.742</v>
      </c>
      <c r="BC18" s="142">
        <v>2.7549999999999999</v>
      </c>
      <c r="BD18" s="142">
        <v>7.9459999999999997</v>
      </c>
      <c r="BE18" s="135">
        <v>2.7829000000000002</v>
      </c>
      <c r="BF18" s="147">
        <v>29.8</v>
      </c>
      <c r="BG18" s="129">
        <v>4.8</v>
      </c>
      <c r="BH18" s="140">
        <v>9.4</v>
      </c>
      <c r="BI18" s="125">
        <v>44211</v>
      </c>
    </row>
    <row r="19" spans="1:61" ht="15.75" x14ac:dyDescent="0.25">
      <c r="A19" s="125">
        <v>44212</v>
      </c>
      <c r="B19" s="126" t="s">
        <v>68</v>
      </c>
      <c r="C19" s="127"/>
      <c r="D19" s="128">
        <v>6.02</v>
      </c>
      <c r="E19" s="128">
        <v>5.26</v>
      </c>
      <c r="F19" s="128">
        <v>5.29</v>
      </c>
      <c r="G19" s="128">
        <v>5.31</v>
      </c>
      <c r="H19" s="128">
        <v>5.44</v>
      </c>
      <c r="I19" s="128">
        <v>7.03</v>
      </c>
      <c r="J19" s="128">
        <v>7.08</v>
      </c>
      <c r="K19" s="128">
        <v>1.62</v>
      </c>
      <c r="L19" s="128">
        <v>1.79</v>
      </c>
      <c r="M19" s="128">
        <v>2.0499999999999998</v>
      </c>
      <c r="N19" s="128">
        <v>2.0299999999999998</v>
      </c>
      <c r="O19" s="130">
        <v>46</v>
      </c>
      <c r="P19" s="130">
        <v>39</v>
      </c>
      <c r="Q19" s="130">
        <v>14</v>
      </c>
      <c r="R19" s="131"/>
      <c r="S19" s="131"/>
      <c r="T19" s="131"/>
      <c r="U19" s="132">
        <v>0.496</v>
      </c>
      <c r="V19" s="132">
        <v>0.38100000000000001</v>
      </c>
      <c r="W19" s="128">
        <v>1.21</v>
      </c>
      <c r="X19" s="132">
        <v>9.4E-2</v>
      </c>
      <c r="Y19" s="132">
        <v>0.32600000000000001</v>
      </c>
      <c r="Z19" s="128">
        <v>0.39</v>
      </c>
      <c r="AA19" s="129">
        <v>13.8</v>
      </c>
      <c r="AB19" s="129">
        <v>33.1</v>
      </c>
      <c r="AC19" s="129">
        <v>27.5</v>
      </c>
      <c r="AD19" s="129">
        <v>28.2</v>
      </c>
      <c r="AE19" s="129">
        <v>38.799999999999997</v>
      </c>
      <c r="AF19" s="129">
        <v>27.6</v>
      </c>
      <c r="AG19" s="129">
        <v>66.2</v>
      </c>
      <c r="AH19" s="130">
        <v>55</v>
      </c>
      <c r="AI19" s="129">
        <v>56.4</v>
      </c>
      <c r="AJ19" s="129">
        <v>77.599999999999994</v>
      </c>
      <c r="AK19" s="128">
        <v>3.01</v>
      </c>
      <c r="AL19" s="128">
        <v>3.33</v>
      </c>
      <c r="AM19" s="130">
        <v>3</v>
      </c>
      <c r="AN19" s="129">
        <v>5.8</v>
      </c>
      <c r="AO19" s="132">
        <v>2.1000000000000001E-2</v>
      </c>
      <c r="AP19" s="129">
        <v>7.4</v>
      </c>
      <c r="AQ19" s="129">
        <v>5.4</v>
      </c>
      <c r="AR19" s="128">
        <v>74.97</v>
      </c>
      <c r="AS19" s="133">
        <v>0.61422489999999996</v>
      </c>
      <c r="AT19" s="129">
        <v>54.1</v>
      </c>
      <c r="AU19" s="134">
        <v>89.2</v>
      </c>
      <c r="AV19" s="135">
        <v>0.24909999999999999</v>
      </c>
      <c r="AW19" s="136">
        <v>4.8800000000000003E-2</v>
      </c>
      <c r="AX19" s="128">
        <v>13.61</v>
      </c>
      <c r="AY19" s="137">
        <v>12.54</v>
      </c>
      <c r="AZ19" s="128">
        <v>13.52</v>
      </c>
      <c r="BA19" s="137">
        <v>0.98</v>
      </c>
      <c r="BB19" s="132">
        <v>1.647</v>
      </c>
      <c r="BC19" s="142">
        <v>2.766</v>
      </c>
      <c r="BD19" s="137">
        <v>7.83</v>
      </c>
      <c r="BE19" s="138">
        <v>2.7142200000000001</v>
      </c>
      <c r="BF19" s="139">
        <v>30.04</v>
      </c>
      <c r="BG19" s="129">
        <v>4.8</v>
      </c>
      <c r="BH19" s="140">
        <v>9.4</v>
      </c>
      <c r="BI19" s="125">
        <v>44212</v>
      </c>
    </row>
    <row r="20" spans="1:61" ht="15.75" x14ac:dyDescent="0.25">
      <c r="A20" s="125">
        <v>44213</v>
      </c>
      <c r="B20" s="126" t="s">
        <v>68</v>
      </c>
      <c r="C20" s="127"/>
      <c r="D20" s="131"/>
      <c r="E20" s="131"/>
      <c r="F20" s="131"/>
      <c r="G20" s="131"/>
      <c r="H20" s="131"/>
      <c r="I20" s="131"/>
      <c r="J20" s="131"/>
      <c r="K20" s="131"/>
      <c r="L20" s="131"/>
      <c r="M20" s="131"/>
      <c r="N20" s="131"/>
      <c r="O20" s="131"/>
      <c r="P20" s="131"/>
      <c r="Q20" s="131"/>
      <c r="R20" s="131"/>
      <c r="S20" s="131"/>
      <c r="T20" s="131"/>
      <c r="U20" s="131"/>
      <c r="V20" s="131"/>
      <c r="W20" s="131"/>
      <c r="X20" s="131"/>
      <c r="Y20" s="131"/>
      <c r="Z20" s="131"/>
      <c r="AA20" s="131"/>
      <c r="AB20" s="131"/>
      <c r="AC20" s="131"/>
      <c r="AD20" s="131"/>
      <c r="AE20" s="131"/>
      <c r="AF20" s="131"/>
      <c r="AG20" s="131"/>
      <c r="AH20" s="131"/>
      <c r="AI20" s="131"/>
      <c r="AJ20" s="131"/>
      <c r="AK20" s="131"/>
      <c r="AL20" s="131"/>
      <c r="AM20" s="131"/>
      <c r="AN20" s="131"/>
      <c r="AO20" s="131"/>
      <c r="AP20" s="131"/>
      <c r="AQ20" s="131"/>
      <c r="AR20" s="131"/>
      <c r="AS20" s="131"/>
      <c r="AT20" s="131"/>
      <c r="AU20" s="127"/>
      <c r="AV20" s="127"/>
      <c r="AW20" s="127"/>
      <c r="AX20" s="127"/>
      <c r="AY20" s="127"/>
      <c r="AZ20" s="127"/>
      <c r="BA20" s="127"/>
      <c r="BB20" s="127"/>
      <c r="BC20" s="127"/>
      <c r="BD20" s="127"/>
      <c r="BE20" s="127"/>
      <c r="BF20" s="127"/>
      <c r="BG20" s="127"/>
      <c r="BH20" s="127"/>
      <c r="BI20" s="125">
        <v>44213</v>
      </c>
    </row>
    <row r="21" spans="1:61" ht="15.75" x14ac:dyDescent="0.25">
      <c r="A21" s="125">
        <v>44214</v>
      </c>
      <c r="B21" s="126" t="s">
        <v>68</v>
      </c>
      <c r="C21" s="127"/>
      <c r="D21" s="128">
        <v>6.36</v>
      </c>
      <c r="E21" s="128">
        <v>5.27</v>
      </c>
      <c r="F21" s="128">
        <v>5.23</v>
      </c>
      <c r="G21" s="128">
        <v>5.39</v>
      </c>
      <c r="H21" s="128">
        <v>5.38</v>
      </c>
      <c r="I21" s="128">
        <v>6.89</v>
      </c>
      <c r="J21" s="128">
        <v>7.22</v>
      </c>
      <c r="K21" s="128">
        <v>1.69</v>
      </c>
      <c r="L21" s="128">
        <v>1.84</v>
      </c>
      <c r="M21" s="128">
        <v>2.16</v>
      </c>
      <c r="N21" s="128">
        <v>2.2200000000000002</v>
      </c>
      <c r="O21" s="130">
        <v>45</v>
      </c>
      <c r="P21" s="130">
        <v>38</v>
      </c>
      <c r="Q21" s="130">
        <v>16</v>
      </c>
      <c r="R21" s="130">
        <v>1</v>
      </c>
      <c r="S21" s="148" t="s">
        <v>70</v>
      </c>
      <c r="T21" s="148" t="s">
        <v>70</v>
      </c>
      <c r="U21" s="132">
        <v>0.45200000000000001</v>
      </c>
      <c r="V21" s="132">
        <v>0.35699999999999998</v>
      </c>
      <c r="W21" s="128">
        <v>1.0900000000000001</v>
      </c>
      <c r="X21" s="128">
        <v>0.14000000000000001</v>
      </c>
      <c r="Y21" s="132">
        <v>0.89600000000000002</v>
      </c>
      <c r="Z21" s="132">
        <v>0.436</v>
      </c>
      <c r="AA21" s="129">
        <v>14.2</v>
      </c>
      <c r="AB21" s="130">
        <v>35</v>
      </c>
      <c r="AC21" s="129">
        <v>27.7</v>
      </c>
      <c r="AD21" s="129">
        <v>28.1</v>
      </c>
      <c r="AE21" s="129">
        <v>38.6</v>
      </c>
      <c r="AF21" s="129">
        <v>28.4</v>
      </c>
      <c r="AG21" s="130">
        <v>70</v>
      </c>
      <c r="AH21" s="129">
        <v>55.4</v>
      </c>
      <c r="AI21" s="129">
        <v>56.2</v>
      </c>
      <c r="AJ21" s="129">
        <v>77.2</v>
      </c>
      <c r="AK21" s="128">
        <v>3.04</v>
      </c>
      <c r="AL21" s="128">
        <v>3.27</v>
      </c>
      <c r="AM21" s="130">
        <v>3</v>
      </c>
      <c r="AN21" s="129">
        <v>5.9</v>
      </c>
      <c r="AO21" s="132">
        <v>2.9000000000000001E-2</v>
      </c>
      <c r="AP21" s="129">
        <v>7.7</v>
      </c>
      <c r="AQ21" s="129">
        <v>5.7</v>
      </c>
      <c r="AR21" s="128">
        <v>77.180000000000007</v>
      </c>
      <c r="AS21" s="144">
        <v>0.62652300000000005</v>
      </c>
      <c r="AT21" s="129">
        <v>54.3</v>
      </c>
      <c r="AU21" s="146">
        <v>120</v>
      </c>
      <c r="AV21" s="135">
        <v>0.24890000000000001</v>
      </c>
      <c r="AW21" s="132">
        <v>-7.9000000000000001E-2</v>
      </c>
      <c r="AX21" s="128">
        <v>13.64</v>
      </c>
      <c r="AY21" s="137">
        <v>12.62</v>
      </c>
      <c r="AZ21" s="129">
        <v>13.6</v>
      </c>
      <c r="BA21" s="137">
        <v>0.98</v>
      </c>
      <c r="BB21" s="128">
        <v>1.76</v>
      </c>
      <c r="BC21" s="142">
        <v>2.7629999999999999</v>
      </c>
      <c r="BD21" s="142">
        <v>8.2309999999999999</v>
      </c>
      <c r="BE21" s="138">
        <v>2.7765200000000001</v>
      </c>
      <c r="BF21" s="139">
        <v>26.56</v>
      </c>
      <c r="BG21" s="129">
        <v>4.8</v>
      </c>
      <c r="BH21" s="140">
        <v>9.4</v>
      </c>
      <c r="BI21" s="125">
        <v>44214</v>
      </c>
    </row>
    <row r="22" spans="1:61" ht="15.75" x14ac:dyDescent="0.25">
      <c r="A22" s="125">
        <v>44215</v>
      </c>
      <c r="B22" s="126" t="s">
        <v>68</v>
      </c>
      <c r="C22" s="127"/>
      <c r="D22" s="128">
        <v>6.34</v>
      </c>
      <c r="E22" s="128">
        <v>5.22</v>
      </c>
      <c r="F22" s="128">
        <v>5.22</v>
      </c>
      <c r="G22" s="128">
        <v>5.34</v>
      </c>
      <c r="H22" s="128">
        <v>5.38</v>
      </c>
      <c r="I22" s="128">
        <v>6.82</v>
      </c>
      <c r="J22" s="129">
        <v>7.2</v>
      </c>
      <c r="K22" s="128">
        <v>1.78</v>
      </c>
      <c r="L22" s="130">
        <v>2</v>
      </c>
      <c r="M22" s="148" t="s">
        <v>71</v>
      </c>
      <c r="N22" s="129">
        <v>2.2000000000000002</v>
      </c>
      <c r="O22" s="130">
        <v>44</v>
      </c>
      <c r="P22" s="130">
        <v>37</v>
      </c>
      <c r="Q22" s="130">
        <v>15</v>
      </c>
      <c r="R22" s="131"/>
      <c r="S22" s="131"/>
      <c r="T22" s="131"/>
      <c r="U22" s="128">
        <v>0.52</v>
      </c>
      <c r="V22" s="132">
        <v>0.36299999999999999</v>
      </c>
      <c r="W22" s="132">
        <v>0.81599999999999995</v>
      </c>
      <c r="X22" s="132">
        <v>9.5000000000000001E-2</v>
      </c>
      <c r="Y22" s="132">
        <v>8.5999999999999993E-2</v>
      </c>
      <c r="Z22" s="132">
        <v>0.42699999999999999</v>
      </c>
      <c r="AA22" s="129">
        <v>14.2</v>
      </c>
      <c r="AB22" s="129">
        <v>35.700000000000003</v>
      </c>
      <c r="AC22" s="129">
        <v>28.2</v>
      </c>
      <c r="AD22" s="129">
        <v>28.1</v>
      </c>
      <c r="AE22" s="129">
        <v>38.4</v>
      </c>
      <c r="AF22" s="129">
        <v>28.4</v>
      </c>
      <c r="AG22" s="129">
        <v>71.400000000000006</v>
      </c>
      <c r="AH22" s="129">
        <v>56.4</v>
      </c>
      <c r="AI22" s="129">
        <v>56.2</v>
      </c>
      <c r="AJ22" s="129">
        <v>76.8</v>
      </c>
      <c r="AK22" s="128">
        <v>3.11</v>
      </c>
      <c r="AL22" s="128">
        <v>3.31</v>
      </c>
      <c r="AM22" s="130">
        <v>3</v>
      </c>
      <c r="AN22" s="129">
        <v>5.7</v>
      </c>
      <c r="AO22" s="132">
        <v>3.3000000000000002E-2</v>
      </c>
      <c r="AP22" s="129">
        <v>7.7</v>
      </c>
      <c r="AQ22" s="129">
        <v>5.6</v>
      </c>
      <c r="AR22" s="128">
        <v>77.180000000000007</v>
      </c>
      <c r="AS22" s="133">
        <v>0.57205260000000002</v>
      </c>
      <c r="AT22" s="129">
        <v>51.5</v>
      </c>
      <c r="AU22" s="134">
        <v>89.4</v>
      </c>
      <c r="AV22" s="135">
        <v>0.28789999999999999</v>
      </c>
      <c r="AW22" s="136">
        <v>4.8500000000000001E-2</v>
      </c>
      <c r="AX22" s="128">
        <v>13.93</v>
      </c>
      <c r="AY22" s="137">
        <v>12.92</v>
      </c>
      <c r="AZ22" s="128">
        <v>13.91</v>
      </c>
      <c r="BA22" s="137">
        <v>0.99</v>
      </c>
      <c r="BB22" s="132">
        <v>1.6719999999999999</v>
      </c>
      <c r="BC22" s="137">
        <v>2.78</v>
      </c>
      <c r="BD22" s="142">
        <v>8.0730000000000004</v>
      </c>
      <c r="BE22" s="138">
        <v>2.7120500000000001</v>
      </c>
      <c r="BF22" s="139">
        <v>28.26</v>
      </c>
      <c r="BG22" s="129">
        <v>4.8</v>
      </c>
      <c r="BH22" s="140">
        <v>9.4</v>
      </c>
      <c r="BI22" s="125">
        <v>44215</v>
      </c>
    </row>
    <row r="23" spans="1:61" ht="15.75" x14ac:dyDescent="0.25">
      <c r="A23" s="125">
        <v>44216</v>
      </c>
      <c r="B23" s="126" t="s">
        <v>68</v>
      </c>
      <c r="C23" s="127"/>
      <c r="D23" s="128">
        <v>5.97</v>
      </c>
      <c r="E23" s="128">
        <v>5.25</v>
      </c>
      <c r="F23" s="128">
        <v>5.23</v>
      </c>
      <c r="G23" s="129">
        <v>5.4</v>
      </c>
      <c r="H23" s="128">
        <v>5.42</v>
      </c>
      <c r="I23" s="128">
        <v>7.26</v>
      </c>
      <c r="J23" s="128">
        <v>7.22</v>
      </c>
      <c r="K23" s="128">
        <v>1.61</v>
      </c>
      <c r="L23" s="128">
        <v>1.74</v>
      </c>
      <c r="M23" s="128">
        <v>1.88</v>
      </c>
      <c r="N23" s="130">
        <v>2</v>
      </c>
      <c r="O23" s="130">
        <v>43</v>
      </c>
      <c r="P23" s="130">
        <v>36</v>
      </c>
      <c r="Q23" s="130">
        <v>12</v>
      </c>
      <c r="R23" s="131"/>
      <c r="S23" s="131"/>
      <c r="T23" s="131"/>
      <c r="U23" s="132">
        <v>0.46500000000000002</v>
      </c>
      <c r="V23" s="132">
        <v>0.36099999999999999</v>
      </c>
      <c r="W23" s="132">
        <v>0.86299999999999999</v>
      </c>
      <c r="X23" s="132">
        <v>9.1999999999999998E-2</v>
      </c>
      <c r="Y23" s="128">
        <v>0.67</v>
      </c>
      <c r="Z23" s="132">
        <v>0.434</v>
      </c>
      <c r="AA23" s="129">
        <v>14.4</v>
      </c>
      <c r="AB23" s="129">
        <v>36.1</v>
      </c>
      <c r="AC23" s="129">
        <v>27.9</v>
      </c>
      <c r="AD23" s="129">
        <v>28.2</v>
      </c>
      <c r="AE23" s="129">
        <v>38.799999999999997</v>
      </c>
      <c r="AF23" s="129">
        <v>28.8</v>
      </c>
      <c r="AG23" s="129">
        <v>72.2</v>
      </c>
      <c r="AH23" s="129">
        <v>55.8</v>
      </c>
      <c r="AI23" s="129">
        <v>56.4</v>
      </c>
      <c r="AJ23" s="129">
        <v>77.599999999999994</v>
      </c>
      <c r="AK23" s="128">
        <v>2.99</v>
      </c>
      <c r="AL23" s="128">
        <v>3.18</v>
      </c>
      <c r="AM23" s="130">
        <v>3</v>
      </c>
      <c r="AN23" s="129">
        <v>5.8</v>
      </c>
      <c r="AO23" s="132">
        <v>1.7999999999999999E-2</v>
      </c>
      <c r="AP23" s="129">
        <v>7.9</v>
      </c>
      <c r="AQ23" s="129">
        <v>5.8</v>
      </c>
      <c r="AR23" s="128">
        <v>74.97</v>
      </c>
      <c r="AS23" s="133">
        <v>0.4841607</v>
      </c>
      <c r="AT23" s="129">
        <v>54.9</v>
      </c>
      <c r="AU23" s="134">
        <v>90.5</v>
      </c>
      <c r="AV23" s="135">
        <v>0.26069999999999999</v>
      </c>
      <c r="AW23" s="136">
        <v>4.3299999999999998E-2</v>
      </c>
      <c r="AX23" s="128">
        <v>13.27</v>
      </c>
      <c r="AY23" s="137">
        <v>13.07</v>
      </c>
      <c r="AZ23" s="128">
        <v>13.07</v>
      </c>
      <c r="BA23" s="127"/>
      <c r="BB23" s="132">
        <v>1.5069999999999999</v>
      </c>
      <c r="BC23" s="142">
        <v>2.786</v>
      </c>
      <c r="BD23" s="142">
        <v>8.0570000000000004</v>
      </c>
      <c r="BE23" s="138">
        <v>2.6041599999999998</v>
      </c>
      <c r="BF23" s="139">
        <v>30.51</v>
      </c>
      <c r="BG23" s="129">
        <v>4.8</v>
      </c>
      <c r="BH23" s="140">
        <v>9.6999999999999993</v>
      </c>
      <c r="BI23" s="125">
        <v>44216</v>
      </c>
    </row>
    <row r="24" spans="1:61" ht="15.75" x14ac:dyDescent="0.25">
      <c r="A24" s="125">
        <v>44217</v>
      </c>
      <c r="B24" s="126" t="s">
        <v>68</v>
      </c>
      <c r="C24" s="127"/>
      <c r="D24" s="128">
        <v>5.98</v>
      </c>
      <c r="E24" s="128">
        <v>5.26</v>
      </c>
      <c r="F24" s="128">
        <v>5.24</v>
      </c>
      <c r="G24" s="128">
        <v>5.35</v>
      </c>
      <c r="H24" s="128">
        <v>5.44</v>
      </c>
      <c r="I24" s="129">
        <v>7.1</v>
      </c>
      <c r="J24" s="128">
        <v>7.13</v>
      </c>
      <c r="K24" s="128">
        <v>1.59</v>
      </c>
      <c r="L24" s="128">
        <v>1.71</v>
      </c>
      <c r="M24" s="128">
        <v>1.86</v>
      </c>
      <c r="N24" s="128">
        <v>1.96</v>
      </c>
      <c r="O24" s="130">
        <v>41</v>
      </c>
      <c r="P24" s="130">
        <v>33</v>
      </c>
      <c r="Q24" s="130">
        <v>14</v>
      </c>
      <c r="R24" s="131"/>
      <c r="S24" s="131"/>
      <c r="T24" s="131"/>
      <c r="U24" s="132">
        <v>0.45100000000000001</v>
      </c>
      <c r="V24" s="132">
        <v>0.252</v>
      </c>
      <c r="W24" s="128">
        <v>1.18</v>
      </c>
      <c r="X24" s="132">
        <v>0.157</v>
      </c>
      <c r="Y24" s="132">
        <v>0.45700000000000002</v>
      </c>
      <c r="Z24" s="132">
        <v>0.48099999999999998</v>
      </c>
      <c r="AA24" s="129">
        <v>14.4</v>
      </c>
      <c r="AB24" s="129">
        <v>36.4</v>
      </c>
      <c r="AC24" s="129">
        <v>27.8</v>
      </c>
      <c r="AD24" s="129">
        <v>28.4</v>
      </c>
      <c r="AE24" s="129">
        <v>38.299999999999997</v>
      </c>
      <c r="AF24" s="129">
        <v>28.8</v>
      </c>
      <c r="AG24" s="129">
        <v>72.8</v>
      </c>
      <c r="AH24" s="129">
        <v>55.6</v>
      </c>
      <c r="AI24" s="129">
        <v>56.8</v>
      </c>
      <c r="AJ24" s="129">
        <v>76.599999999999994</v>
      </c>
      <c r="AK24" s="128">
        <v>3.08</v>
      </c>
      <c r="AL24" s="128">
        <v>3.23</v>
      </c>
      <c r="AM24" s="130">
        <v>3</v>
      </c>
      <c r="AN24" s="129">
        <v>5.9</v>
      </c>
      <c r="AO24" s="132">
        <v>2.1999999999999999E-2</v>
      </c>
      <c r="AP24" s="129">
        <v>7.8</v>
      </c>
      <c r="AQ24" s="129">
        <v>5.9</v>
      </c>
      <c r="AR24" s="128">
        <v>73.959999999999994</v>
      </c>
      <c r="AS24" s="133">
        <v>0.61768809999999996</v>
      </c>
      <c r="AT24" s="129">
        <v>52.1</v>
      </c>
      <c r="AU24" s="134">
        <v>89.4</v>
      </c>
      <c r="AV24" s="135">
        <v>0.28289999999999998</v>
      </c>
      <c r="AW24" s="136">
        <v>4.8300000000000003E-2</v>
      </c>
      <c r="AX24" s="128">
        <v>13.32</v>
      </c>
      <c r="AY24" s="137">
        <v>12.31</v>
      </c>
      <c r="AZ24" s="128">
        <v>13.27</v>
      </c>
      <c r="BA24" s="137">
        <v>0.96</v>
      </c>
      <c r="BB24" s="132">
        <v>1.5389999999999999</v>
      </c>
      <c r="BC24" s="142">
        <v>2.7829999999999999</v>
      </c>
      <c r="BD24" s="142">
        <v>8.2119999999999997</v>
      </c>
      <c r="BE24" s="138">
        <v>2.7276899999999999</v>
      </c>
      <c r="BF24" s="139">
        <v>30.28</v>
      </c>
      <c r="BG24" s="129">
        <v>4.8</v>
      </c>
      <c r="BH24" s="140">
        <v>9.6999999999999993</v>
      </c>
      <c r="BI24" s="125">
        <v>44217</v>
      </c>
    </row>
    <row r="25" spans="1:61" ht="15.75" x14ac:dyDescent="0.25">
      <c r="A25" s="125">
        <v>44218</v>
      </c>
      <c r="B25" s="126" t="s">
        <v>68</v>
      </c>
      <c r="C25" s="127"/>
      <c r="D25" s="128">
        <v>6.02</v>
      </c>
      <c r="E25" s="128">
        <v>5.21</v>
      </c>
      <c r="F25" s="128">
        <v>5.27</v>
      </c>
      <c r="G25" s="128">
        <v>5.39</v>
      </c>
      <c r="H25" s="128">
        <v>5.46</v>
      </c>
      <c r="I25" s="128">
        <v>7.19</v>
      </c>
      <c r="J25" s="128">
        <v>7.13</v>
      </c>
      <c r="K25" s="128">
        <v>1.64</v>
      </c>
      <c r="L25" s="129">
        <v>1.8</v>
      </c>
      <c r="M25" s="128">
        <v>1.94</v>
      </c>
      <c r="N25" s="128">
        <v>2.06</v>
      </c>
      <c r="O25" s="130">
        <v>44</v>
      </c>
      <c r="P25" s="130">
        <v>37</v>
      </c>
      <c r="Q25" s="130">
        <v>9</v>
      </c>
      <c r="R25" s="131"/>
      <c r="S25" s="131"/>
      <c r="T25" s="131"/>
      <c r="U25" s="132">
        <v>0.39600000000000002</v>
      </c>
      <c r="V25" s="132">
        <v>0.308</v>
      </c>
      <c r="W25" s="128">
        <v>1.0900000000000001</v>
      </c>
      <c r="X25" s="132">
        <v>0.104</v>
      </c>
      <c r="Y25" s="132">
        <v>0.42099999999999999</v>
      </c>
      <c r="Z25" s="132">
        <v>0.46100000000000002</v>
      </c>
      <c r="AA25" s="129">
        <v>14.5</v>
      </c>
      <c r="AB25" s="129">
        <v>37.4</v>
      </c>
      <c r="AC25" s="130">
        <v>28</v>
      </c>
      <c r="AD25" s="129">
        <v>28.3</v>
      </c>
      <c r="AE25" s="129">
        <v>38.1</v>
      </c>
      <c r="AF25" s="130">
        <v>29</v>
      </c>
      <c r="AG25" s="129">
        <v>74.8</v>
      </c>
      <c r="AH25" s="130">
        <v>56</v>
      </c>
      <c r="AI25" s="129">
        <v>56.6</v>
      </c>
      <c r="AJ25" s="129">
        <v>76.2</v>
      </c>
      <c r="AK25" s="128">
        <v>3.06</v>
      </c>
      <c r="AL25" s="128">
        <v>3.25</v>
      </c>
      <c r="AM25" s="129">
        <v>3.1</v>
      </c>
      <c r="AN25" s="129">
        <v>5.9</v>
      </c>
      <c r="AO25" s="136">
        <v>4.1000000000000003E-3</v>
      </c>
      <c r="AP25" s="129">
        <v>7.9</v>
      </c>
      <c r="AQ25" s="129">
        <v>6.5</v>
      </c>
      <c r="AR25" s="128">
        <v>79.739999999999995</v>
      </c>
      <c r="AS25" s="133">
        <v>0.61028190000000004</v>
      </c>
      <c r="AT25" s="129">
        <v>53.8</v>
      </c>
      <c r="AU25" s="146">
        <v>91</v>
      </c>
      <c r="AV25" s="135">
        <v>0.26889999999999997</v>
      </c>
      <c r="AW25" s="136">
        <v>3.9699999999999999E-2</v>
      </c>
      <c r="AX25" s="132">
        <v>14.227</v>
      </c>
      <c r="AY25" s="142">
        <v>13.163</v>
      </c>
      <c r="AZ25" s="132">
        <v>14.135</v>
      </c>
      <c r="BA25" s="142">
        <v>0.97199999999999998</v>
      </c>
      <c r="BB25" s="132">
        <v>1.5189999999999999</v>
      </c>
      <c r="BC25" s="142">
        <v>2.7879999999999998</v>
      </c>
      <c r="BD25" s="142">
        <v>8.1470000000000002</v>
      </c>
      <c r="BE25" s="138">
        <v>2.7502800000000001</v>
      </c>
      <c r="BF25" s="139">
        <v>30.43</v>
      </c>
      <c r="BG25" s="129">
        <v>4.8</v>
      </c>
      <c r="BH25" s="140">
        <v>9.6999999999999993</v>
      </c>
      <c r="BI25" s="125">
        <v>44218</v>
      </c>
    </row>
    <row r="26" spans="1:61" ht="15.75" x14ac:dyDescent="0.25">
      <c r="A26" s="125">
        <v>44219</v>
      </c>
      <c r="B26" s="126" t="s">
        <v>68</v>
      </c>
      <c r="C26" s="127"/>
      <c r="D26" s="128">
        <v>6.04</v>
      </c>
      <c r="E26" s="128">
        <v>5.16</v>
      </c>
      <c r="F26" s="128">
        <v>5.28</v>
      </c>
      <c r="G26" s="128">
        <v>5.33</v>
      </c>
      <c r="H26" s="128">
        <v>5.41</v>
      </c>
      <c r="I26" s="129">
        <v>7.1</v>
      </c>
      <c r="J26" s="128">
        <v>7.29</v>
      </c>
      <c r="K26" s="128">
        <v>1.54</v>
      </c>
      <c r="L26" s="128">
        <v>1.71</v>
      </c>
      <c r="M26" s="128">
        <v>1.94</v>
      </c>
      <c r="N26" s="128">
        <v>1.92</v>
      </c>
      <c r="O26" s="130">
        <v>49</v>
      </c>
      <c r="P26" s="130">
        <v>41</v>
      </c>
      <c r="Q26" s="130">
        <v>12</v>
      </c>
      <c r="R26" s="130">
        <v>1</v>
      </c>
      <c r="S26" s="131"/>
      <c r="T26" s="131"/>
      <c r="U26" s="132">
        <v>0.33600000000000002</v>
      </c>
      <c r="V26" s="132">
        <v>0.317</v>
      </c>
      <c r="W26" s="132">
        <v>0.99099999999999999</v>
      </c>
      <c r="X26" s="132">
        <v>0.113</v>
      </c>
      <c r="Y26" s="132">
        <v>0.59399999999999997</v>
      </c>
      <c r="Z26" s="132">
        <v>0.63700000000000001</v>
      </c>
      <c r="AA26" s="129">
        <v>14.1</v>
      </c>
      <c r="AB26" s="130">
        <v>37</v>
      </c>
      <c r="AC26" s="129">
        <v>27.8</v>
      </c>
      <c r="AD26" s="129">
        <v>28.2</v>
      </c>
      <c r="AE26" s="129">
        <v>38.4</v>
      </c>
      <c r="AF26" s="129">
        <v>28.2</v>
      </c>
      <c r="AG26" s="130">
        <v>74</v>
      </c>
      <c r="AH26" s="129">
        <v>55.6</v>
      </c>
      <c r="AI26" s="129">
        <v>56.4</v>
      </c>
      <c r="AJ26" s="129">
        <v>76.8</v>
      </c>
      <c r="AK26" s="128">
        <v>2.96</v>
      </c>
      <c r="AL26" s="129">
        <v>3.1</v>
      </c>
      <c r="AM26" s="130">
        <v>3</v>
      </c>
      <c r="AN26" s="129">
        <v>5.9</v>
      </c>
      <c r="AO26" s="132">
        <v>6.0999999999999999E-2</v>
      </c>
      <c r="AP26" s="129">
        <v>7.7</v>
      </c>
      <c r="AQ26" s="129">
        <v>6.4</v>
      </c>
      <c r="AR26" s="128">
        <v>72.77</v>
      </c>
      <c r="AS26" s="133">
        <v>0.64772790000000002</v>
      </c>
      <c r="AT26" s="129">
        <v>53.5</v>
      </c>
      <c r="AU26" s="134">
        <v>90.4</v>
      </c>
      <c r="AV26" s="135">
        <v>0.27010000000000001</v>
      </c>
      <c r="AW26" s="136">
        <v>4.2099999999999999E-2</v>
      </c>
      <c r="AX26" s="128">
        <v>12.99</v>
      </c>
      <c r="AY26" s="137">
        <v>11.98</v>
      </c>
      <c r="AZ26" s="128">
        <v>12.96</v>
      </c>
      <c r="BA26" s="137">
        <v>0.98</v>
      </c>
      <c r="BB26" s="127"/>
      <c r="BC26" s="127"/>
      <c r="BD26" s="127"/>
      <c r="BE26" s="138">
        <v>2.75773</v>
      </c>
      <c r="BF26" s="139">
        <v>30.11</v>
      </c>
      <c r="BG26" s="129">
        <v>4.8</v>
      </c>
      <c r="BH26" s="140">
        <v>9.6999999999999993</v>
      </c>
      <c r="BI26" s="125">
        <v>44219</v>
      </c>
    </row>
    <row r="27" spans="1:61" ht="15.75" x14ac:dyDescent="0.25">
      <c r="A27" s="125">
        <v>44220</v>
      </c>
      <c r="B27" s="126" t="s">
        <v>68</v>
      </c>
      <c r="C27" s="127"/>
      <c r="D27" s="131"/>
      <c r="E27" s="131"/>
      <c r="F27" s="131"/>
      <c r="G27" s="131"/>
      <c r="H27" s="131"/>
      <c r="I27" s="131"/>
      <c r="J27" s="131"/>
      <c r="K27" s="131"/>
      <c r="L27" s="131"/>
      <c r="M27" s="131"/>
      <c r="N27" s="131"/>
      <c r="O27" s="131"/>
      <c r="P27" s="131"/>
      <c r="Q27" s="131"/>
      <c r="R27" s="131"/>
      <c r="S27" s="131"/>
      <c r="T27" s="131"/>
      <c r="U27" s="131"/>
      <c r="V27" s="131"/>
      <c r="W27" s="131"/>
      <c r="X27" s="131"/>
      <c r="Y27" s="131"/>
      <c r="Z27" s="131"/>
      <c r="AA27" s="131"/>
      <c r="AB27" s="131"/>
      <c r="AC27" s="131"/>
      <c r="AD27" s="131"/>
      <c r="AE27" s="131"/>
      <c r="AF27" s="131"/>
      <c r="AG27" s="131"/>
      <c r="AH27" s="131"/>
      <c r="AI27" s="131"/>
      <c r="AJ27" s="131"/>
      <c r="AK27" s="131"/>
      <c r="AL27" s="131"/>
      <c r="AM27" s="131"/>
      <c r="AN27" s="131"/>
      <c r="AO27" s="131"/>
      <c r="AP27" s="131"/>
      <c r="AQ27" s="131"/>
      <c r="AR27" s="131"/>
      <c r="AS27" s="131"/>
      <c r="AT27" s="131"/>
      <c r="AU27" s="127"/>
      <c r="AV27" s="127"/>
      <c r="AW27" s="127"/>
      <c r="AX27" s="127"/>
      <c r="AY27" s="127"/>
      <c r="AZ27" s="127"/>
      <c r="BA27" s="127"/>
      <c r="BB27" s="127"/>
      <c r="BC27" s="127"/>
      <c r="BD27" s="127"/>
      <c r="BE27" s="127"/>
      <c r="BF27" s="127"/>
      <c r="BG27" s="127"/>
      <c r="BH27" s="127"/>
      <c r="BI27" s="125">
        <v>44220</v>
      </c>
    </row>
    <row r="28" spans="1:61" ht="15.75" x14ac:dyDescent="0.25">
      <c r="A28" s="125">
        <v>44221</v>
      </c>
      <c r="B28" s="126" t="s">
        <v>68</v>
      </c>
      <c r="C28" s="127"/>
      <c r="D28" s="128">
        <v>5.99</v>
      </c>
      <c r="E28" s="128">
        <v>5.31</v>
      </c>
      <c r="F28" s="128">
        <v>5.32</v>
      </c>
      <c r="G28" s="128">
        <v>5.58</v>
      </c>
      <c r="H28" s="128">
        <v>5.46</v>
      </c>
      <c r="I28" s="128">
        <v>7.05</v>
      </c>
      <c r="J28" s="129">
        <v>7.1</v>
      </c>
      <c r="K28" s="128">
        <v>1.49</v>
      </c>
      <c r="L28" s="129">
        <v>1.6</v>
      </c>
      <c r="M28" s="128">
        <v>2.06</v>
      </c>
      <c r="N28" s="128">
        <v>2.16</v>
      </c>
      <c r="O28" s="130">
        <v>41</v>
      </c>
      <c r="P28" s="130">
        <v>34</v>
      </c>
      <c r="Q28" s="130">
        <v>10</v>
      </c>
      <c r="R28" s="131"/>
      <c r="S28" s="131"/>
      <c r="T28" s="131"/>
      <c r="U28" s="132">
        <v>0.41199999999999998</v>
      </c>
      <c r="V28" s="132">
        <v>0.308</v>
      </c>
      <c r="W28" s="128">
        <v>1.75</v>
      </c>
      <c r="X28" s="132">
        <v>0.17299999999999999</v>
      </c>
      <c r="Y28" s="132">
        <v>0.42799999999999999</v>
      </c>
      <c r="Z28" s="132">
        <v>0.52500000000000002</v>
      </c>
      <c r="AA28" s="130">
        <v>14</v>
      </c>
      <c r="AB28" s="129">
        <v>34.700000000000003</v>
      </c>
      <c r="AC28" s="129">
        <v>28.3</v>
      </c>
      <c r="AD28" s="129">
        <v>28.2</v>
      </c>
      <c r="AE28" s="129">
        <v>38.9</v>
      </c>
      <c r="AF28" s="130">
        <v>28</v>
      </c>
      <c r="AG28" s="129">
        <v>69.400000000000006</v>
      </c>
      <c r="AH28" s="129">
        <v>56.6</v>
      </c>
      <c r="AI28" s="129">
        <v>56.4</v>
      </c>
      <c r="AJ28" s="129">
        <v>77.8</v>
      </c>
      <c r="AK28" s="128">
        <v>2.94</v>
      </c>
      <c r="AL28" s="128">
        <v>3.29</v>
      </c>
      <c r="AM28" s="130">
        <v>3</v>
      </c>
      <c r="AN28" s="129">
        <v>5.9</v>
      </c>
      <c r="AO28" s="132">
        <v>1.2999999999999999E-2</v>
      </c>
      <c r="AP28" s="129">
        <v>6.9</v>
      </c>
      <c r="AQ28" s="129">
        <v>5.9</v>
      </c>
      <c r="AR28" s="128">
        <v>70.56</v>
      </c>
      <c r="AS28" s="133">
        <v>0.44456459999999998</v>
      </c>
      <c r="AT28" s="129">
        <v>53.7</v>
      </c>
      <c r="AU28" s="134">
        <v>89.1</v>
      </c>
      <c r="AV28" s="135">
        <v>0.26950000000000002</v>
      </c>
      <c r="AW28" s="136">
        <v>4.9799999999999997E-2</v>
      </c>
      <c r="AX28" s="128">
        <v>13.65</v>
      </c>
      <c r="AY28" s="137">
        <v>12.54</v>
      </c>
      <c r="AZ28" s="128">
        <v>13.53</v>
      </c>
      <c r="BA28" s="137">
        <v>0.99</v>
      </c>
      <c r="BB28" s="132">
        <v>1.5820000000000001</v>
      </c>
      <c r="BC28" s="137">
        <v>2.78</v>
      </c>
      <c r="BD28" s="142">
        <v>8.2769999999999992</v>
      </c>
      <c r="BE28" s="138">
        <v>2.5545599999999999</v>
      </c>
      <c r="BF28" s="139">
        <v>29.57</v>
      </c>
      <c r="BG28" s="129">
        <v>4.8</v>
      </c>
      <c r="BH28" s="140">
        <v>9.6999999999999993</v>
      </c>
      <c r="BI28" s="125">
        <v>44221</v>
      </c>
    </row>
    <row r="29" spans="1:61" ht="15.75" x14ac:dyDescent="0.25">
      <c r="A29" s="125">
        <v>44222</v>
      </c>
      <c r="B29" s="126" t="s">
        <v>68</v>
      </c>
      <c r="C29" s="127"/>
      <c r="D29" s="128">
        <v>5.84</v>
      </c>
      <c r="E29" s="128">
        <v>5.28</v>
      </c>
      <c r="F29" s="128">
        <v>5.34</v>
      </c>
      <c r="G29" s="128">
        <v>5.32</v>
      </c>
      <c r="H29" s="128">
        <v>5.37</v>
      </c>
      <c r="I29" s="128">
        <v>6.96</v>
      </c>
      <c r="J29" s="128">
        <v>6.97</v>
      </c>
      <c r="K29" s="128">
        <v>1.53</v>
      </c>
      <c r="L29" s="128">
        <v>1.61</v>
      </c>
      <c r="M29" s="128">
        <v>2.09</v>
      </c>
      <c r="N29" s="128">
        <v>2.16</v>
      </c>
      <c r="O29" s="130">
        <v>40</v>
      </c>
      <c r="P29" s="130">
        <v>33</v>
      </c>
      <c r="Q29" s="130">
        <v>9</v>
      </c>
      <c r="R29" s="131"/>
      <c r="S29" s="131"/>
      <c r="T29" s="131"/>
      <c r="U29" s="132">
        <v>0.41899999999999998</v>
      </c>
      <c r="V29" s="132">
        <v>0.36299999999999999</v>
      </c>
      <c r="W29" s="128">
        <v>1.98</v>
      </c>
      <c r="X29" s="132">
        <v>0.13800000000000001</v>
      </c>
      <c r="Y29" s="132">
        <v>0.59299999999999997</v>
      </c>
      <c r="Z29" s="132">
        <v>0.64700000000000002</v>
      </c>
      <c r="AA29" s="129">
        <v>14.2</v>
      </c>
      <c r="AB29" s="129">
        <v>34.6</v>
      </c>
      <c r="AC29" s="129">
        <v>28.3</v>
      </c>
      <c r="AD29" s="129">
        <v>28.2</v>
      </c>
      <c r="AE29" s="129">
        <v>38.299999999999997</v>
      </c>
      <c r="AF29" s="129">
        <v>28.4</v>
      </c>
      <c r="AG29" s="129">
        <v>69.2</v>
      </c>
      <c r="AH29" s="129">
        <v>56.6</v>
      </c>
      <c r="AI29" s="129">
        <v>56.4</v>
      </c>
      <c r="AJ29" s="129">
        <v>76.599999999999994</v>
      </c>
      <c r="AK29" s="128">
        <v>2.97</v>
      </c>
      <c r="AL29" s="128">
        <v>3.28</v>
      </c>
      <c r="AM29" s="129">
        <v>3.1</v>
      </c>
      <c r="AN29" s="129">
        <v>5.9</v>
      </c>
      <c r="AO29" s="132">
        <v>1.6E-2</v>
      </c>
      <c r="AP29" s="129">
        <v>3.1</v>
      </c>
      <c r="AQ29" s="129">
        <v>5.9</v>
      </c>
      <c r="AR29" s="128">
        <v>74.97</v>
      </c>
      <c r="AS29" s="133">
        <v>0.51656170000000001</v>
      </c>
      <c r="AT29" s="129">
        <v>53.9</v>
      </c>
      <c r="AU29" s="134">
        <v>89.8</v>
      </c>
      <c r="AV29" s="142">
        <v>0.26800000000000002</v>
      </c>
      <c r="AW29" s="136">
        <v>4.6300000000000001E-2</v>
      </c>
      <c r="AX29" s="128">
        <v>13.41</v>
      </c>
      <c r="AY29" s="137">
        <v>13.21</v>
      </c>
      <c r="AZ29" s="128">
        <v>13.21</v>
      </c>
      <c r="BA29" s="127"/>
      <c r="BB29" s="132">
        <v>1.5449999999999999</v>
      </c>
      <c r="BC29" s="142">
        <v>2.786</v>
      </c>
      <c r="BD29" s="142">
        <v>8.2650000000000006</v>
      </c>
      <c r="BE29" s="138">
        <v>2.5765600000000002</v>
      </c>
      <c r="BF29" s="139">
        <v>30.04</v>
      </c>
      <c r="BG29" s="129">
        <v>4.8</v>
      </c>
      <c r="BH29" s="140">
        <v>9.6999999999999993</v>
      </c>
      <c r="BI29" s="125">
        <v>44222</v>
      </c>
    </row>
    <row r="30" spans="1:61" ht="15.75" x14ac:dyDescent="0.25">
      <c r="A30" s="125">
        <v>44223</v>
      </c>
      <c r="B30" s="126" t="s">
        <v>68</v>
      </c>
      <c r="C30" s="127"/>
      <c r="D30" s="128">
        <v>6.04</v>
      </c>
      <c r="E30" s="128">
        <v>5.25</v>
      </c>
      <c r="F30" s="128">
        <v>5.24</v>
      </c>
      <c r="G30" s="128">
        <v>5.42</v>
      </c>
      <c r="H30" s="128">
        <v>5.44</v>
      </c>
      <c r="I30" s="128">
        <v>6.93</v>
      </c>
      <c r="J30" s="128">
        <v>6.92</v>
      </c>
      <c r="K30" s="128">
        <v>1.55</v>
      </c>
      <c r="L30" s="129">
        <v>1.7</v>
      </c>
      <c r="M30" s="128">
        <v>1.89</v>
      </c>
      <c r="N30" s="128">
        <v>1.94</v>
      </c>
      <c r="O30" s="130">
        <v>56</v>
      </c>
      <c r="P30" s="130">
        <v>49</v>
      </c>
      <c r="Q30" s="130">
        <v>24</v>
      </c>
      <c r="R30" s="130">
        <v>5</v>
      </c>
      <c r="S30" s="130">
        <v>2</v>
      </c>
      <c r="T30" s="131"/>
      <c r="U30" s="132">
        <v>0.39800000000000002</v>
      </c>
      <c r="V30" s="132">
        <v>0.307</v>
      </c>
      <c r="W30" s="128">
        <v>1.41</v>
      </c>
      <c r="X30" s="132">
        <v>0.224</v>
      </c>
      <c r="Y30" s="132">
        <v>0.67700000000000005</v>
      </c>
      <c r="Z30" s="132">
        <v>0.625</v>
      </c>
      <c r="AA30" s="129">
        <v>14.3</v>
      </c>
      <c r="AB30" s="129">
        <v>35.299999999999997</v>
      </c>
      <c r="AC30" s="129">
        <v>28.3</v>
      </c>
      <c r="AD30" s="129">
        <v>28.4</v>
      </c>
      <c r="AE30" s="129">
        <v>37.799999999999997</v>
      </c>
      <c r="AF30" s="129">
        <v>28.6</v>
      </c>
      <c r="AG30" s="129">
        <v>70.599999999999994</v>
      </c>
      <c r="AH30" s="129">
        <v>56.6</v>
      </c>
      <c r="AI30" s="129">
        <v>56.8</v>
      </c>
      <c r="AJ30" s="129">
        <v>75.599999999999994</v>
      </c>
      <c r="AK30" s="128">
        <v>3.12</v>
      </c>
      <c r="AL30" s="128">
        <v>3.26</v>
      </c>
      <c r="AM30" s="130">
        <v>3</v>
      </c>
      <c r="AN30" s="129">
        <v>5.8</v>
      </c>
      <c r="AO30" s="132">
        <v>7.0999999999999994E-2</v>
      </c>
      <c r="AP30" s="129">
        <v>7.4</v>
      </c>
      <c r="AQ30" s="129">
        <v>5.7</v>
      </c>
      <c r="AR30" s="128">
        <v>80.73</v>
      </c>
      <c r="AS30" s="133">
        <v>0.78294759999999997</v>
      </c>
      <c r="AT30" s="130">
        <v>55</v>
      </c>
      <c r="AU30" s="134">
        <v>90.1</v>
      </c>
      <c r="AV30" s="142">
        <v>0.25900000000000001</v>
      </c>
      <c r="AW30" s="136">
        <v>4.5100000000000001E-2</v>
      </c>
      <c r="AX30" s="128">
        <v>14.28</v>
      </c>
      <c r="AY30" s="137">
        <v>13.17</v>
      </c>
      <c r="AZ30" s="128">
        <v>14.16</v>
      </c>
      <c r="BA30" s="137">
        <v>0.99</v>
      </c>
      <c r="BB30" s="132">
        <v>1.6619999999999999</v>
      </c>
      <c r="BC30" s="142">
        <v>2.762</v>
      </c>
      <c r="BD30" s="142">
        <v>8.5830000000000002</v>
      </c>
      <c r="BE30" s="138">
        <v>2.78295</v>
      </c>
      <c r="BF30" s="139">
        <v>29.88</v>
      </c>
      <c r="BG30" s="129">
        <v>4.8</v>
      </c>
      <c r="BH30" s="140">
        <v>9.6999999999999993</v>
      </c>
      <c r="BI30" s="125">
        <v>44223</v>
      </c>
    </row>
    <row r="31" spans="1:61" ht="15.75" x14ac:dyDescent="0.25">
      <c r="A31" s="125">
        <v>44224</v>
      </c>
      <c r="B31" s="126" t="s">
        <v>68</v>
      </c>
      <c r="C31" s="127"/>
      <c r="D31" s="128">
        <v>5.97</v>
      </c>
      <c r="E31" s="128">
        <v>5.17</v>
      </c>
      <c r="F31" s="128">
        <v>5.33</v>
      </c>
      <c r="G31" s="129">
        <v>5.4</v>
      </c>
      <c r="H31" s="128">
        <v>5.42</v>
      </c>
      <c r="I31" s="129">
        <v>6.9</v>
      </c>
      <c r="J31" s="128">
        <v>6.88</v>
      </c>
      <c r="K31" s="129">
        <v>1.6</v>
      </c>
      <c r="L31" s="128">
        <v>1.81</v>
      </c>
      <c r="M31" s="129">
        <v>1.9</v>
      </c>
      <c r="N31" s="128">
        <v>1.85</v>
      </c>
      <c r="O31" s="130">
        <v>53</v>
      </c>
      <c r="P31" s="130">
        <v>47</v>
      </c>
      <c r="Q31" s="130">
        <v>19</v>
      </c>
      <c r="R31" s="130">
        <v>3</v>
      </c>
      <c r="S31" s="130">
        <v>2</v>
      </c>
      <c r="T31" s="131"/>
      <c r="U31" s="132">
        <v>0.34599999999999997</v>
      </c>
      <c r="V31" s="132">
        <v>0.30099999999999999</v>
      </c>
      <c r="W31" s="128">
        <v>1.47</v>
      </c>
      <c r="X31" s="132">
        <v>0.113</v>
      </c>
      <c r="Y31" s="132">
        <v>0.59399999999999997</v>
      </c>
      <c r="Z31" s="132">
        <v>0.67500000000000004</v>
      </c>
      <c r="AA31" s="129">
        <v>14.5</v>
      </c>
      <c r="AB31" s="129">
        <v>35.1</v>
      </c>
      <c r="AC31" s="129">
        <v>28.3</v>
      </c>
      <c r="AD31" s="129">
        <v>28.6</v>
      </c>
      <c r="AE31" s="129">
        <v>37.4</v>
      </c>
      <c r="AF31" s="130">
        <v>29</v>
      </c>
      <c r="AG31" s="129">
        <v>70.2</v>
      </c>
      <c r="AH31" s="129">
        <v>56.6</v>
      </c>
      <c r="AI31" s="129">
        <v>57.2</v>
      </c>
      <c r="AJ31" s="129">
        <v>74.8</v>
      </c>
      <c r="AK31" s="128">
        <v>3.03</v>
      </c>
      <c r="AL31" s="128">
        <v>3.26</v>
      </c>
      <c r="AM31" s="129">
        <v>3.1</v>
      </c>
      <c r="AN31" s="129">
        <v>5.9</v>
      </c>
      <c r="AO31" s="132">
        <v>5.0999999999999997E-2</v>
      </c>
      <c r="AP31" s="129">
        <v>6.9</v>
      </c>
      <c r="AQ31" s="129">
        <v>5.9</v>
      </c>
      <c r="AR31" s="128">
        <v>79.38</v>
      </c>
      <c r="AS31" s="144">
        <v>0.81111699999999998</v>
      </c>
      <c r="AT31" s="129">
        <v>54.8</v>
      </c>
      <c r="AU31" s="134">
        <v>89.9</v>
      </c>
      <c r="AV31" s="135">
        <v>0.26019999999999999</v>
      </c>
      <c r="AW31" s="136">
        <v>4.7100000000000003E-2</v>
      </c>
      <c r="AX31" s="128">
        <v>13.85</v>
      </c>
      <c r="AY31" s="137">
        <v>12.82</v>
      </c>
      <c r="AZ31" s="128">
        <v>13.76</v>
      </c>
      <c r="BA31" s="137">
        <v>0.94</v>
      </c>
      <c r="BB31" s="132">
        <v>1.6020000000000001</v>
      </c>
      <c r="BC31" s="142">
        <v>2.7120000000000002</v>
      </c>
      <c r="BD31" s="134">
        <v>8.4</v>
      </c>
      <c r="BE31" s="138">
        <v>2.8111199999999998</v>
      </c>
      <c r="BF31" s="139">
        <v>29.73</v>
      </c>
      <c r="BG31" s="129">
        <v>4.8</v>
      </c>
      <c r="BH31" s="140">
        <v>9.6999999999999993</v>
      </c>
      <c r="BI31" s="125">
        <v>44224</v>
      </c>
    </row>
    <row r="32" spans="1:61" ht="15.75" x14ac:dyDescent="0.25">
      <c r="A32" s="125">
        <v>44225</v>
      </c>
      <c r="B32" s="126" t="s">
        <v>68</v>
      </c>
      <c r="C32" s="127"/>
      <c r="D32" s="128">
        <v>6.19</v>
      </c>
      <c r="E32" s="128">
        <v>5.22</v>
      </c>
      <c r="F32" s="129">
        <v>5.3</v>
      </c>
      <c r="G32" s="128">
        <v>5.31</v>
      </c>
      <c r="H32" s="128">
        <v>5.35</v>
      </c>
      <c r="I32" s="128">
        <v>6.89</v>
      </c>
      <c r="J32" s="128">
        <v>7.02</v>
      </c>
      <c r="K32" s="128">
        <v>1.64</v>
      </c>
      <c r="L32" s="128">
        <v>1.87</v>
      </c>
      <c r="M32" s="128">
        <v>1.96</v>
      </c>
      <c r="N32" s="128">
        <v>1.93</v>
      </c>
      <c r="O32" s="130">
        <v>52</v>
      </c>
      <c r="P32" s="130">
        <v>45</v>
      </c>
      <c r="Q32" s="130">
        <v>18</v>
      </c>
      <c r="R32" s="130">
        <v>2</v>
      </c>
      <c r="S32" s="130">
        <v>1</v>
      </c>
      <c r="T32" s="131"/>
      <c r="U32" s="132">
        <v>0.443</v>
      </c>
      <c r="V32" s="132">
        <v>0.35699999999999998</v>
      </c>
      <c r="W32" s="128">
        <v>1.54</v>
      </c>
      <c r="X32" s="132">
        <v>0.161</v>
      </c>
      <c r="Y32" s="132">
        <v>0.66400000000000003</v>
      </c>
      <c r="Z32" s="132">
        <v>0.91400000000000003</v>
      </c>
      <c r="AA32" s="130">
        <v>14</v>
      </c>
      <c r="AB32" s="129">
        <v>35.9</v>
      </c>
      <c r="AC32" s="129">
        <v>28.3</v>
      </c>
      <c r="AD32" s="129">
        <v>28.5</v>
      </c>
      <c r="AE32" s="130">
        <v>38</v>
      </c>
      <c r="AF32" s="130">
        <v>28</v>
      </c>
      <c r="AG32" s="129">
        <v>71.8</v>
      </c>
      <c r="AH32" s="129">
        <v>56.6</v>
      </c>
      <c r="AI32" s="130">
        <v>57</v>
      </c>
      <c r="AJ32" s="130">
        <v>76</v>
      </c>
      <c r="AK32" s="130">
        <v>3</v>
      </c>
      <c r="AL32" s="128">
        <v>3.27</v>
      </c>
      <c r="AM32" s="130">
        <v>3</v>
      </c>
      <c r="AN32" s="129">
        <v>6.1</v>
      </c>
      <c r="AO32" s="132">
        <v>4.2000000000000003E-2</v>
      </c>
      <c r="AP32" s="129">
        <v>7.2</v>
      </c>
      <c r="AQ32" s="129">
        <v>5.6</v>
      </c>
      <c r="AR32" s="129">
        <v>74.3</v>
      </c>
      <c r="AS32" s="133">
        <v>0.91633940000000003</v>
      </c>
      <c r="AT32" s="129">
        <v>54.6</v>
      </c>
      <c r="AU32" s="134">
        <v>87.4</v>
      </c>
      <c r="AV32" s="135">
        <v>0.26040000000000002</v>
      </c>
      <c r="AW32" s="136">
        <v>5.8299999999999998E-2</v>
      </c>
      <c r="AX32" s="128">
        <v>13.08</v>
      </c>
      <c r="AY32" s="137">
        <v>12.02</v>
      </c>
      <c r="AZ32" s="130">
        <v>13</v>
      </c>
      <c r="BA32" s="137">
        <v>0.98</v>
      </c>
      <c r="BB32" s="132">
        <v>1.5409999999999999</v>
      </c>
      <c r="BC32" s="142">
        <v>2.7090000000000001</v>
      </c>
      <c r="BD32" s="142">
        <v>8.0570000000000004</v>
      </c>
      <c r="BE32" s="138">
        <v>2.8063400000000001</v>
      </c>
      <c r="BF32" s="139">
        <v>29.58</v>
      </c>
      <c r="BG32" s="129">
        <v>4.8</v>
      </c>
      <c r="BH32" s="140">
        <v>9.9</v>
      </c>
      <c r="BI32" s="125">
        <v>44225</v>
      </c>
    </row>
    <row r="33" spans="1:61" ht="15.75" x14ac:dyDescent="0.25">
      <c r="A33" s="125">
        <v>44226</v>
      </c>
      <c r="B33" s="126" t="s">
        <v>68</v>
      </c>
      <c r="C33" s="127"/>
      <c r="D33" s="128">
        <v>6.27</v>
      </c>
      <c r="E33" s="128">
        <v>5.25</v>
      </c>
      <c r="F33" s="128">
        <v>5.12</v>
      </c>
      <c r="G33" s="128">
        <v>5.33</v>
      </c>
      <c r="H33" s="128">
        <v>5.36</v>
      </c>
      <c r="I33" s="128">
        <v>6.71</v>
      </c>
      <c r="J33" s="128">
        <v>6.84</v>
      </c>
      <c r="K33" s="128">
        <v>1.61</v>
      </c>
      <c r="L33" s="128">
        <v>1.86</v>
      </c>
      <c r="M33" s="128">
        <v>1.94</v>
      </c>
      <c r="N33" s="128">
        <v>1.91</v>
      </c>
      <c r="O33" s="130">
        <v>53</v>
      </c>
      <c r="P33" s="130">
        <v>46</v>
      </c>
      <c r="Q33" s="130">
        <v>16</v>
      </c>
      <c r="R33" s="130">
        <v>1</v>
      </c>
      <c r="S33" s="131"/>
      <c r="T33" s="131"/>
      <c r="U33" s="132">
        <v>0.433</v>
      </c>
      <c r="V33" s="132">
        <v>0.34200000000000003</v>
      </c>
      <c r="W33" s="128">
        <v>1.1599999999999999</v>
      </c>
      <c r="X33" s="132">
        <v>0.14099999999999999</v>
      </c>
      <c r="Y33" s="128">
        <v>0.49</v>
      </c>
      <c r="Z33" s="132">
        <v>0.48299999999999998</v>
      </c>
      <c r="AA33" s="129">
        <v>14.2</v>
      </c>
      <c r="AB33" s="130">
        <v>36</v>
      </c>
      <c r="AC33" s="129">
        <v>28.7</v>
      </c>
      <c r="AD33" s="129">
        <v>29.2</v>
      </c>
      <c r="AE33" s="129">
        <v>37.700000000000003</v>
      </c>
      <c r="AF33" s="129">
        <v>28.4</v>
      </c>
      <c r="AG33" s="130">
        <v>72</v>
      </c>
      <c r="AH33" s="129">
        <v>57.4</v>
      </c>
      <c r="AI33" s="129">
        <v>58.4</v>
      </c>
      <c r="AJ33" s="129">
        <v>75.400000000000006</v>
      </c>
      <c r="AK33" s="128">
        <v>3.05</v>
      </c>
      <c r="AL33" s="128">
        <v>3.19</v>
      </c>
      <c r="AM33" s="129">
        <v>3.1</v>
      </c>
      <c r="AN33" s="129">
        <v>5.9</v>
      </c>
      <c r="AO33" s="132">
        <v>2.8000000000000001E-2</v>
      </c>
      <c r="AP33" s="129">
        <v>7.4</v>
      </c>
      <c r="AQ33" s="129">
        <v>5.6</v>
      </c>
      <c r="AR33" s="128">
        <v>74.86</v>
      </c>
      <c r="AS33" s="133">
        <v>0.72088059999999998</v>
      </c>
      <c r="AT33" s="129">
        <v>54.8</v>
      </c>
      <c r="AU33" s="134">
        <v>89.6</v>
      </c>
      <c r="AV33" s="135">
        <v>0.26019999999999999</v>
      </c>
      <c r="AW33" s="136">
        <v>4.65E-2</v>
      </c>
      <c r="AX33" s="128">
        <v>13.35</v>
      </c>
      <c r="AY33" s="137">
        <v>12.31</v>
      </c>
      <c r="AZ33" s="128">
        <v>13.29</v>
      </c>
      <c r="BA33" s="137">
        <v>0.98</v>
      </c>
      <c r="BB33" s="127"/>
      <c r="BC33" s="127"/>
      <c r="BD33" s="127"/>
      <c r="BE33" s="138">
        <v>2.7608799999999998</v>
      </c>
      <c r="BF33" s="139">
        <v>28.75</v>
      </c>
      <c r="BG33" s="129">
        <v>4.8</v>
      </c>
      <c r="BH33" s="140">
        <v>9.9</v>
      </c>
      <c r="BI33" s="125">
        <v>44226</v>
      </c>
    </row>
    <row r="34" spans="1:61" ht="15.75" x14ac:dyDescent="0.25">
      <c r="A34" s="125">
        <v>44227</v>
      </c>
      <c r="B34" s="126" t="s">
        <v>68</v>
      </c>
      <c r="C34" s="127"/>
      <c r="D34" s="131"/>
      <c r="E34" s="131"/>
      <c r="F34" s="131"/>
      <c r="G34" s="131"/>
      <c r="H34" s="131"/>
      <c r="I34" s="131"/>
      <c r="J34" s="131"/>
      <c r="K34" s="131"/>
      <c r="L34" s="131"/>
      <c r="M34" s="131"/>
      <c r="N34" s="131"/>
      <c r="O34" s="131"/>
      <c r="P34" s="131"/>
      <c r="Q34" s="131"/>
      <c r="R34" s="131"/>
      <c r="S34" s="131"/>
      <c r="T34" s="131"/>
      <c r="U34" s="131"/>
      <c r="V34" s="131"/>
      <c r="W34" s="131"/>
      <c r="X34" s="131"/>
      <c r="Y34" s="131"/>
      <c r="Z34" s="131"/>
      <c r="AA34" s="131"/>
      <c r="AB34" s="131"/>
      <c r="AC34" s="131"/>
      <c r="AD34" s="131"/>
      <c r="AE34" s="131"/>
      <c r="AF34" s="131"/>
      <c r="AG34" s="131"/>
      <c r="AH34" s="131"/>
      <c r="AI34" s="131"/>
      <c r="AJ34" s="131"/>
      <c r="AK34" s="131"/>
      <c r="AL34" s="131"/>
      <c r="AM34" s="131"/>
      <c r="AN34" s="131"/>
      <c r="AO34" s="131"/>
      <c r="AP34" s="131"/>
      <c r="AQ34" s="131"/>
      <c r="AR34" s="128">
        <v>73.27</v>
      </c>
      <c r="AS34" s="133">
        <v>0.72743590000000002</v>
      </c>
      <c r="AT34" s="131"/>
      <c r="AU34" s="127"/>
      <c r="AV34" s="127"/>
      <c r="AW34" s="127"/>
      <c r="AX34" s="128">
        <v>13.05</v>
      </c>
      <c r="AY34" s="137">
        <v>12.02</v>
      </c>
      <c r="AZ34" s="128">
        <v>12.97</v>
      </c>
      <c r="BA34" s="137">
        <v>0.95</v>
      </c>
      <c r="BB34" s="128">
        <v>1.49</v>
      </c>
      <c r="BC34" s="142">
        <v>2.734</v>
      </c>
      <c r="BD34" s="142">
        <v>7.2569999999999997</v>
      </c>
      <c r="BE34" s="138">
        <v>2.7674400000000001</v>
      </c>
      <c r="BF34" s="127"/>
      <c r="BG34" s="129">
        <v>4.8</v>
      </c>
      <c r="BH34" s="140">
        <v>10.1</v>
      </c>
      <c r="BI34" s="125">
        <v>44227</v>
      </c>
    </row>
    <row r="35" spans="1:61" ht="15.75" x14ac:dyDescent="0.25">
      <c r="A35" s="125">
        <v>44228</v>
      </c>
      <c r="B35" s="126" t="s">
        <v>68</v>
      </c>
      <c r="C35" s="127"/>
      <c r="D35" s="128">
        <v>6.14</v>
      </c>
      <c r="E35" s="128">
        <v>5.24</v>
      </c>
      <c r="F35" s="129">
        <v>5.3</v>
      </c>
      <c r="G35" s="128">
        <v>5.34</v>
      </c>
      <c r="H35" s="128">
        <v>5.39</v>
      </c>
      <c r="I35" s="128">
        <v>6.91</v>
      </c>
      <c r="J35" s="128">
        <v>6.87</v>
      </c>
      <c r="K35" s="128">
        <v>1.73</v>
      </c>
      <c r="L35" s="128">
        <v>1.98</v>
      </c>
      <c r="M35" s="128">
        <v>2.09</v>
      </c>
      <c r="N35" s="128">
        <v>2.13</v>
      </c>
      <c r="O35" s="130">
        <v>55</v>
      </c>
      <c r="P35" s="130">
        <v>49</v>
      </c>
      <c r="Q35" s="130">
        <v>19</v>
      </c>
      <c r="R35" s="130">
        <v>1</v>
      </c>
      <c r="S35" s="131"/>
      <c r="T35" s="131"/>
      <c r="U35" s="132">
        <v>0.40600000000000003</v>
      </c>
      <c r="V35" s="132">
        <v>0.34699999999999998</v>
      </c>
      <c r="W35" s="129">
        <v>1.2</v>
      </c>
      <c r="X35" s="132">
        <v>0.123</v>
      </c>
      <c r="Y35" s="132">
        <v>0.50800000000000001</v>
      </c>
      <c r="Z35" s="132">
        <v>0.54200000000000004</v>
      </c>
      <c r="AA35" s="129">
        <v>14.4</v>
      </c>
      <c r="AB35" s="129">
        <v>35.799999999999997</v>
      </c>
      <c r="AC35" s="129">
        <v>29.1</v>
      </c>
      <c r="AD35" s="129">
        <v>29.6</v>
      </c>
      <c r="AE35" s="129">
        <v>38.1</v>
      </c>
      <c r="AF35" s="129">
        <v>28.8</v>
      </c>
      <c r="AG35" s="129">
        <v>71.599999999999994</v>
      </c>
      <c r="AH35" s="129">
        <v>58.2</v>
      </c>
      <c r="AI35" s="129">
        <v>59.2</v>
      </c>
      <c r="AJ35" s="129">
        <v>76.2</v>
      </c>
      <c r="AK35" s="129">
        <v>3.1</v>
      </c>
      <c r="AL35" s="128">
        <v>3.14</v>
      </c>
      <c r="AM35" s="130">
        <v>3</v>
      </c>
      <c r="AN35" s="129">
        <v>5.8</v>
      </c>
      <c r="AO35" s="132">
        <v>3.4000000000000002E-2</v>
      </c>
      <c r="AP35" s="129">
        <v>7.3</v>
      </c>
      <c r="AQ35" s="129">
        <v>5.5</v>
      </c>
      <c r="AR35" s="128">
        <v>83.79</v>
      </c>
      <c r="AS35" s="133">
        <v>0.90532310000000005</v>
      </c>
      <c r="AT35" s="129">
        <v>55.1</v>
      </c>
      <c r="AU35" s="134">
        <v>89.9</v>
      </c>
      <c r="AV35" s="135">
        <v>0.2586</v>
      </c>
      <c r="AW35" s="136">
        <v>4.41E-2</v>
      </c>
      <c r="AX35" s="129">
        <v>13.5</v>
      </c>
      <c r="AY35" s="137">
        <v>12.41</v>
      </c>
      <c r="AZ35" s="128">
        <v>13.39</v>
      </c>
      <c r="BA35" s="137">
        <v>0.98</v>
      </c>
      <c r="BB35" s="132">
        <v>1.593</v>
      </c>
      <c r="BC35" s="142">
        <v>2.7530000000000001</v>
      </c>
      <c r="BD35" s="142">
        <v>5.6660000000000004</v>
      </c>
      <c r="BE35" s="138">
        <v>3.0653199999999998</v>
      </c>
      <c r="BF35" s="139">
        <v>29.58</v>
      </c>
      <c r="BG35" s="129">
        <v>4.8</v>
      </c>
      <c r="BH35" s="140">
        <v>10.1</v>
      </c>
      <c r="BI35" s="125">
        <v>44228</v>
      </c>
    </row>
    <row r="36" spans="1:61" ht="15.75" x14ac:dyDescent="0.25">
      <c r="A36" s="125">
        <v>44229</v>
      </c>
      <c r="B36" s="126" t="s">
        <v>68</v>
      </c>
      <c r="C36" s="127"/>
      <c r="D36" s="128">
        <v>6.06</v>
      </c>
      <c r="E36" s="128">
        <v>5.25</v>
      </c>
      <c r="F36" s="128">
        <v>5.28</v>
      </c>
      <c r="G36" s="128">
        <v>5.31</v>
      </c>
      <c r="H36" s="129">
        <v>5.4</v>
      </c>
      <c r="I36" s="128">
        <v>6.89</v>
      </c>
      <c r="J36" s="128">
        <v>6.85</v>
      </c>
      <c r="K36" s="128">
        <v>1.69</v>
      </c>
      <c r="L36" s="128">
        <v>1.82</v>
      </c>
      <c r="M36" s="128">
        <v>2.11</v>
      </c>
      <c r="N36" s="128">
        <v>2.09</v>
      </c>
      <c r="O36" s="130">
        <v>40</v>
      </c>
      <c r="P36" s="130">
        <v>33</v>
      </c>
      <c r="Q36" s="130">
        <v>16</v>
      </c>
      <c r="R36" s="130">
        <v>1</v>
      </c>
      <c r="S36" s="131"/>
      <c r="T36" s="131"/>
      <c r="U36" s="132">
        <v>0.34399999999999997</v>
      </c>
      <c r="V36" s="132">
        <v>0.29099999999999998</v>
      </c>
      <c r="W36" s="128">
        <v>1.1399999999999999</v>
      </c>
      <c r="X36" s="132">
        <v>0.107</v>
      </c>
      <c r="Y36" s="132">
        <v>0.76700000000000002</v>
      </c>
      <c r="Z36" s="132">
        <v>0.874</v>
      </c>
      <c r="AA36" s="129">
        <v>14.2</v>
      </c>
      <c r="AB36" s="129">
        <v>34.6</v>
      </c>
      <c r="AC36" s="130">
        <v>30</v>
      </c>
      <c r="AD36" s="129">
        <v>27.9</v>
      </c>
      <c r="AE36" s="129">
        <v>37.5</v>
      </c>
      <c r="AF36" s="129">
        <v>28.4</v>
      </c>
      <c r="AG36" s="129">
        <v>69.2</v>
      </c>
      <c r="AH36" s="130">
        <v>60</v>
      </c>
      <c r="AI36" s="129">
        <v>55.8</v>
      </c>
      <c r="AJ36" s="130">
        <v>75</v>
      </c>
      <c r="AK36" s="128">
        <v>3.01</v>
      </c>
      <c r="AL36" s="129">
        <v>3.3</v>
      </c>
      <c r="AM36" s="130">
        <v>3</v>
      </c>
      <c r="AN36" s="130">
        <v>6</v>
      </c>
      <c r="AO36" s="132">
        <v>2.9000000000000001E-2</v>
      </c>
      <c r="AP36" s="130">
        <v>7</v>
      </c>
      <c r="AQ36" s="129">
        <v>5.6</v>
      </c>
      <c r="AR36" s="128">
        <v>92.61</v>
      </c>
      <c r="AS36" s="133">
        <v>0.9078138</v>
      </c>
      <c r="AT36" s="129">
        <v>55.2</v>
      </c>
      <c r="AU36" s="134">
        <v>90.1</v>
      </c>
      <c r="AV36" s="135">
        <v>0.25840000000000002</v>
      </c>
      <c r="AW36" s="136">
        <v>4.3799999999999999E-2</v>
      </c>
      <c r="AX36" s="129">
        <v>14.8</v>
      </c>
      <c r="AY36" s="137">
        <v>13.75</v>
      </c>
      <c r="AZ36" s="129">
        <v>14.7</v>
      </c>
      <c r="BA36" s="137">
        <v>0.95</v>
      </c>
      <c r="BB36" s="132">
        <v>1.5580000000000001</v>
      </c>
      <c r="BC36" s="142">
        <v>2.7389999999999999</v>
      </c>
      <c r="BD36" s="142">
        <v>9.109</v>
      </c>
      <c r="BE36" s="138">
        <v>3.0578099999999999</v>
      </c>
      <c r="BF36" s="139">
        <v>30.04</v>
      </c>
      <c r="BG36" s="129">
        <v>4.8</v>
      </c>
      <c r="BH36" s="140">
        <v>10.1</v>
      </c>
      <c r="BI36" s="125">
        <v>44229</v>
      </c>
    </row>
    <row r="37" spans="1:61" ht="15.75" x14ac:dyDescent="0.25">
      <c r="A37" s="125">
        <v>44230</v>
      </c>
      <c r="B37" s="126" t="s">
        <v>68</v>
      </c>
      <c r="C37" s="127"/>
      <c r="D37" s="128">
        <v>6.27</v>
      </c>
      <c r="E37" s="128">
        <v>5.26</v>
      </c>
      <c r="F37" s="128">
        <v>5.34</v>
      </c>
      <c r="G37" s="128">
        <v>5.32</v>
      </c>
      <c r="H37" s="128">
        <v>5.36</v>
      </c>
      <c r="I37" s="128">
        <v>6.71</v>
      </c>
      <c r="J37" s="129">
        <v>6.9</v>
      </c>
      <c r="K37" s="128">
        <v>1.71</v>
      </c>
      <c r="L37" s="129">
        <v>1.9</v>
      </c>
      <c r="M37" s="128">
        <v>2.16</v>
      </c>
      <c r="N37" s="128">
        <v>2.12</v>
      </c>
      <c r="O37" s="130">
        <v>40</v>
      </c>
      <c r="P37" s="130">
        <v>34</v>
      </c>
      <c r="Q37" s="130">
        <v>18</v>
      </c>
      <c r="R37" s="130">
        <v>1</v>
      </c>
      <c r="S37" s="131"/>
      <c r="T37" s="131"/>
      <c r="U37" s="132">
        <v>0.40799999999999997</v>
      </c>
      <c r="V37" s="132">
        <v>0.33600000000000002</v>
      </c>
      <c r="W37" s="128">
        <v>1.26</v>
      </c>
      <c r="X37" s="132">
        <v>0.121</v>
      </c>
      <c r="Y37" s="132">
        <v>0.83699999999999997</v>
      </c>
      <c r="Z37" s="128">
        <v>1.23</v>
      </c>
      <c r="AA37" s="129">
        <v>14.1</v>
      </c>
      <c r="AB37" s="129">
        <v>36.5</v>
      </c>
      <c r="AC37" s="129">
        <v>28.8</v>
      </c>
      <c r="AD37" s="129">
        <v>28.7</v>
      </c>
      <c r="AE37" s="129">
        <v>38.700000000000003</v>
      </c>
      <c r="AF37" s="129">
        <v>28.2</v>
      </c>
      <c r="AG37" s="130">
        <v>73</v>
      </c>
      <c r="AH37" s="129">
        <v>57.6</v>
      </c>
      <c r="AI37" s="129">
        <v>57.4</v>
      </c>
      <c r="AJ37" s="129">
        <v>77.400000000000006</v>
      </c>
      <c r="AK37" s="128">
        <v>3.06</v>
      </c>
      <c r="AL37" s="128">
        <v>3.25</v>
      </c>
      <c r="AM37" s="130">
        <v>3</v>
      </c>
      <c r="AN37" s="129">
        <v>5.9</v>
      </c>
      <c r="AO37" s="132">
        <v>4.7E-2</v>
      </c>
      <c r="AP37" s="129">
        <v>6.8</v>
      </c>
      <c r="AQ37" s="129">
        <v>5.5</v>
      </c>
      <c r="AR37" s="128">
        <v>79.62</v>
      </c>
      <c r="AS37" s="133">
        <v>0.7340219</v>
      </c>
      <c r="AT37" s="129">
        <v>55.6</v>
      </c>
      <c r="AU37" s="134">
        <v>89.9</v>
      </c>
      <c r="AV37" s="142">
        <v>0.25800000000000001</v>
      </c>
      <c r="AW37" s="132">
        <v>4.3999999999999997E-2</v>
      </c>
      <c r="AX37" s="129">
        <v>13.8</v>
      </c>
      <c r="AY37" s="134">
        <v>12.8</v>
      </c>
      <c r="AZ37" s="128">
        <v>13.78</v>
      </c>
      <c r="BA37" s="137">
        <v>0.98</v>
      </c>
      <c r="BB37" s="132">
        <v>1.5409999999999999</v>
      </c>
      <c r="BC37" s="142">
        <v>2.7589999999999999</v>
      </c>
      <c r="BD37" s="137">
        <v>8.25</v>
      </c>
      <c r="BE37" s="138">
        <v>2.82402</v>
      </c>
      <c r="BF37" s="139">
        <v>30.48</v>
      </c>
      <c r="BG37" s="129">
        <v>4.8</v>
      </c>
      <c r="BH37" s="140">
        <v>10.3</v>
      </c>
      <c r="BI37" s="125">
        <v>44230</v>
      </c>
    </row>
    <row r="38" spans="1:61" ht="15.75" x14ac:dyDescent="0.25">
      <c r="A38" s="125">
        <v>44231</v>
      </c>
      <c r="B38" s="126" t="s">
        <v>68</v>
      </c>
      <c r="C38" s="127"/>
      <c r="D38" s="128">
        <v>6.34</v>
      </c>
      <c r="E38" s="128">
        <v>5.32</v>
      </c>
      <c r="F38" s="128">
        <v>5.19</v>
      </c>
      <c r="G38" s="128">
        <v>5.35</v>
      </c>
      <c r="H38" s="128">
        <v>5.37</v>
      </c>
      <c r="I38" s="128">
        <v>6.83</v>
      </c>
      <c r="J38" s="128">
        <v>6.96</v>
      </c>
      <c r="K38" s="128">
        <v>1.45</v>
      </c>
      <c r="L38" s="128">
        <v>1.55</v>
      </c>
      <c r="M38" s="128">
        <v>1.79</v>
      </c>
      <c r="N38" s="128">
        <v>1.96</v>
      </c>
      <c r="O38" s="130">
        <v>42</v>
      </c>
      <c r="P38" s="130">
        <v>36</v>
      </c>
      <c r="Q38" s="130">
        <v>26</v>
      </c>
      <c r="R38" s="130">
        <v>4</v>
      </c>
      <c r="S38" s="130">
        <v>2</v>
      </c>
      <c r="T38" s="131"/>
      <c r="U38" s="132">
        <v>0.40500000000000003</v>
      </c>
      <c r="V38" s="132">
        <v>0.374</v>
      </c>
      <c r="W38" s="128">
        <v>2.58</v>
      </c>
      <c r="X38" s="132">
        <v>0.16300000000000001</v>
      </c>
      <c r="Y38" s="132">
        <v>0.748</v>
      </c>
      <c r="Z38" s="132">
        <v>0.56299999999999994</v>
      </c>
      <c r="AA38" s="129">
        <v>14.5</v>
      </c>
      <c r="AB38" s="130">
        <v>38</v>
      </c>
      <c r="AC38" s="129">
        <v>29.1</v>
      </c>
      <c r="AD38" s="129">
        <v>29.2</v>
      </c>
      <c r="AE38" s="129">
        <v>39.700000000000003</v>
      </c>
      <c r="AF38" s="130">
        <v>29</v>
      </c>
      <c r="AG38" s="130">
        <v>76</v>
      </c>
      <c r="AH38" s="129">
        <v>58.2</v>
      </c>
      <c r="AI38" s="129">
        <v>58.4</v>
      </c>
      <c r="AJ38" s="129">
        <v>79.400000000000006</v>
      </c>
      <c r="AK38" s="128">
        <v>3.11</v>
      </c>
      <c r="AL38" s="129">
        <v>3.5</v>
      </c>
      <c r="AM38" s="129">
        <v>3.1</v>
      </c>
      <c r="AN38" s="130">
        <v>6</v>
      </c>
      <c r="AO38" s="132">
        <v>3.2000000000000001E-2</v>
      </c>
      <c r="AP38" s="129">
        <v>7.6</v>
      </c>
      <c r="AQ38" s="129">
        <v>5.5</v>
      </c>
      <c r="AR38" s="128">
        <v>79.38</v>
      </c>
      <c r="AS38" s="133">
        <v>0.70935910000000002</v>
      </c>
      <c r="AT38" s="129">
        <v>52.6</v>
      </c>
      <c r="AU38" s="134">
        <v>87.1</v>
      </c>
      <c r="AV38" s="135">
        <v>0.27829999999999999</v>
      </c>
      <c r="AW38" s="136">
        <v>5.9900000000000002E-2</v>
      </c>
      <c r="AX38" s="128">
        <v>13.96</v>
      </c>
      <c r="AY38" s="137">
        <v>12.92</v>
      </c>
      <c r="AZ38" s="128">
        <v>13.86</v>
      </c>
      <c r="BA38" s="137">
        <v>0.94</v>
      </c>
      <c r="BB38" s="132">
        <v>1.5820000000000001</v>
      </c>
      <c r="BC38" s="142">
        <v>2.7610000000000001</v>
      </c>
      <c r="BD38" s="142">
        <v>8.4459999999999997</v>
      </c>
      <c r="BE38" s="138">
        <v>2.7893599999999998</v>
      </c>
      <c r="BF38" s="139">
        <v>28.07</v>
      </c>
      <c r="BG38" s="130">
        <v>5</v>
      </c>
      <c r="BH38" s="140">
        <v>10.6</v>
      </c>
      <c r="BI38" s="125">
        <v>44231</v>
      </c>
    </row>
    <row r="39" spans="1:61" ht="15.75" x14ac:dyDescent="0.25">
      <c r="A39" s="125">
        <v>44232</v>
      </c>
      <c r="B39" s="126" t="s">
        <v>68</v>
      </c>
      <c r="C39" s="127"/>
      <c r="D39" s="128">
        <v>5.89</v>
      </c>
      <c r="E39" s="128">
        <v>5.36</v>
      </c>
      <c r="F39" s="128">
        <v>5.27</v>
      </c>
      <c r="G39" s="128">
        <v>5.43</v>
      </c>
      <c r="H39" s="129">
        <v>5.4</v>
      </c>
      <c r="I39" s="128">
        <v>7.43</v>
      </c>
      <c r="J39" s="128">
        <v>7.35</v>
      </c>
      <c r="K39" s="129">
        <v>1.5</v>
      </c>
      <c r="L39" s="128">
        <v>1.61</v>
      </c>
      <c r="M39" s="128">
        <v>2.13</v>
      </c>
      <c r="N39" s="128">
        <v>2.16</v>
      </c>
      <c r="O39" s="130">
        <v>40</v>
      </c>
      <c r="P39" s="130">
        <v>32</v>
      </c>
      <c r="Q39" s="130">
        <v>18</v>
      </c>
      <c r="R39" s="130">
        <v>1</v>
      </c>
      <c r="S39" s="131"/>
      <c r="T39" s="131"/>
      <c r="U39" s="132">
        <v>0.40100000000000002</v>
      </c>
      <c r="V39" s="132">
        <v>0.33800000000000002</v>
      </c>
      <c r="W39" s="128">
        <v>2.82</v>
      </c>
      <c r="X39" s="132">
        <v>0.34899999999999998</v>
      </c>
      <c r="Y39" s="132">
        <v>0.54300000000000004</v>
      </c>
      <c r="Z39" s="132">
        <v>0.53800000000000003</v>
      </c>
      <c r="AA39" s="129">
        <v>14.7</v>
      </c>
      <c r="AB39" s="129">
        <v>35.200000000000003</v>
      </c>
      <c r="AC39" s="129">
        <v>29.1</v>
      </c>
      <c r="AD39" s="129">
        <v>29.1</v>
      </c>
      <c r="AE39" s="129">
        <v>42.6</v>
      </c>
      <c r="AF39" s="129">
        <v>29.4</v>
      </c>
      <c r="AG39" s="129">
        <v>70.400000000000006</v>
      </c>
      <c r="AH39" s="129">
        <v>58.2</v>
      </c>
      <c r="AI39" s="129">
        <v>58.2</v>
      </c>
      <c r="AJ39" s="129">
        <v>85.2</v>
      </c>
      <c r="AK39" s="128">
        <v>3.06</v>
      </c>
      <c r="AL39" s="128">
        <v>3.28</v>
      </c>
      <c r="AM39" s="129">
        <v>3.1</v>
      </c>
      <c r="AN39" s="129">
        <v>5.9</v>
      </c>
      <c r="AO39" s="132">
        <v>3.5999999999999997E-2</v>
      </c>
      <c r="AP39" s="129">
        <v>7.4</v>
      </c>
      <c r="AQ39" s="129">
        <v>5.5</v>
      </c>
      <c r="AR39" s="128">
        <v>57.33</v>
      </c>
      <c r="AS39" s="133">
        <v>2.0561200000000002E-2</v>
      </c>
      <c r="AT39" s="130">
        <v>53</v>
      </c>
      <c r="AU39" s="146">
        <v>90</v>
      </c>
      <c r="AV39" s="135">
        <v>0.27550000000000002</v>
      </c>
      <c r="AW39" s="136">
        <v>4.5400000000000003E-2</v>
      </c>
      <c r="AX39" s="128">
        <v>13.55</v>
      </c>
      <c r="AY39" s="137">
        <v>12.51</v>
      </c>
      <c r="AZ39" s="128">
        <v>13.48</v>
      </c>
      <c r="BA39" s="137">
        <v>0.97</v>
      </c>
      <c r="BB39" s="132">
        <v>1.5780000000000001</v>
      </c>
      <c r="BC39" s="142">
        <v>2.7650000000000001</v>
      </c>
      <c r="BD39" s="142">
        <v>8.2530000000000001</v>
      </c>
      <c r="BE39" s="138">
        <v>2.0805600000000002</v>
      </c>
      <c r="BF39" s="139">
        <v>30.51</v>
      </c>
      <c r="BG39" s="129">
        <v>4.7</v>
      </c>
      <c r="BH39" s="140">
        <v>10.6</v>
      </c>
      <c r="BI39" s="125">
        <v>44232</v>
      </c>
    </row>
    <row r="40" spans="1:61" ht="15.75" x14ac:dyDescent="0.25">
      <c r="A40" s="125">
        <v>44233</v>
      </c>
      <c r="B40" s="126" t="s">
        <v>68</v>
      </c>
      <c r="C40" s="127"/>
      <c r="D40" s="128">
        <v>6.02</v>
      </c>
      <c r="E40" s="128">
        <v>5.33</v>
      </c>
      <c r="F40" s="128">
        <v>5.39</v>
      </c>
      <c r="G40" s="128">
        <v>5.41</v>
      </c>
      <c r="H40" s="128">
        <v>5.45</v>
      </c>
      <c r="I40" s="128">
        <v>7.36</v>
      </c>
      <c r="J40" s="128">
        <v>7.44</v>
      </c>
      <c r="K40" s="128">
        <v>1.56</v>
      </c>
      <c r="L40" s="128">
        <v>1.72</v>
      </c>
      <c r="M40" s="128">
        <v>2.11</v>
      </c>
      <c r="N40" s="128">
        <v>2.14</v>
      </c>
      <c r="O40" s="130">
        <v>41</v>
      </c>
      <c r="P40" s="130">
        <v>32</v>
      </c>
      <c r="Q40" s="130">
        <v>17</v>
      </c>
      <c r="R40" s="130">
        <v>1</v>
      </c>
      <c r="S40" s="131"/>
      <c r="T40" s="131"/>
      <c r="U40" s="132">
        <v>0.39600000000000002</v>
      </c>
      <c r="V40" s="132">
        <v>0.33400000000000002</v>
      </c>
      <c r="W40" s="128">
        <v>2.56</v>
      </c>
      <c r="X40" s="132">
        <v>0.32200000000000001</v>
      </c>
      <c r="Y40" s="132">
        <v>0.68899999999999995</v>
      </c>
      <c r="Z40" s="132">
        <v>0.73699999999999999</v>
      </c>
      <c r="AA40" s="129">
        <v>14.6</v>
      </c>
      <c r="AB40" s="129">
        <v>34.6</v>
      </c>
      <c r="AC40" s="130">
        <v>29</v>
      </c>
      <c r="AD40" s="129">
        <v>28.8</v>
      </c>
      <c r="AE40" s="129">
        <v>41.5</v>
      </c>
      <c r="AF40" s="129">
        <v>29.2</v>
      </c>
      <c r="AG40" s="129">
        <v>69.2</v>
      </c>
      <c r="AH40" s="130">
        <v>58</v>
      </c>
      <c r="AI40" s="129">
        <v>57.6</v>
      </c>
      <c r="AJ40" s="130">
        <v>83</v>
      </c>
      <c r="AK40" s="128">
        <v>3.09</v>
      </c>
      <c r="AL40" s="128">
        <v>3.17</v>
      </c>
      <c r="AM40" s="130">
        <v>3</v>
      </c>
      <c r="AN40" s="148" t="s">
        <v>72</v>
      </c>
      <c r="AO40" s="132">
        <v>3.1E-2</v>
      </c>
      <c r="AP40" s="129">
        <v>7.3</v>
      </c>
      <c r="AQ40" s="129">
        <v>5.4</v>
      </c>
      <c r="AR40" s="129">
        <v>86.4</v>
      </c>
      <c r="AS40" s="149">
        <v>1.3467199999999999</v>
      </c>
      <c r="AT40" s="129">
        <v>53.2</v>
      </c>
      <c r="AU40" s="134">
        <v>90.4</v>
      </c>
      <c r="AV40" s="135">
        <v>0.27460000000000001</v>
      </c>
      <c r="AW40" s="136">
        <v>4.41E-2</v>
      </c>
      <c r="AX40" s="128">
        <v>12.33</v>
      </c>
      <c r="AY40" s="137">
        <v>11.25</v>
      </c>
      <c r="AZ40" s="128">
        <v>12.21</v>
      </c>
      <c r="BA40" s="137">
        <v>0.96</v>
      </c>
      <c r="BB40" s="132">
        <v>1.5189999999999999</v>
      </c>
      <c r="BC40" s="142">
        <v>2.7749999999999999</v>
      </c>
      <c r="BD40" s="142">
        <v>5.7510000000000003</v>
      </c>
      <c r="BE40" s="138">
        <v>3.48672</v>
      </c>
      <c r="BF40" s="139">
        <v>30.28</v>
      </c>
      <c r="BG40" s="129">
        <v>4.7</v>
      </c>
      <c r="BH40" s="140">
        <v>10.6</v>
      </c>
      <c r="BI40" s="125">
        <v>44233</v>
      </c>
    </row>
    <row r="41" spans="1:61" ht="15.75" x14ac:dyDescent="0.25">
      <c r="A41" s="125">
        <v>44234</v>
      </c>
      <c r="B41" s="126" t="s">
        <v>68</v>
      </c>
      <c r="C41" s="127"/>
      <c r="D41" s="128">
        <v>6.27</v>
      </c>
      <c r="E41" s="128">
        <v>5.28</v>
      </c>
      <c r="F41" s="128">
        <v>5.33</v>
      </c>
      <c r="G41" s="128">
        <v>5.31</v>
      </c>
      <c r="H41" s="128">
        <v>5.36</v>
      </c>
      <c r="I41" s="128">
        <v>6.93</v>
      </c>
      <c r="J41" s="128">
        <v>7.37</v>
      </c>
      <c r="K41" s="128">
        <v>1.59</v>
      </c>
      <c r="L41" s="128">
        <v>1.83</v>
      </c>
      <c r="M41" s="128">
        <v>1.87</v>
      </c>
      <c r="N41" s="129">
        <v>1.9</v>
      </c>
      <c r="O41" s="130">
        <v>40</v>
      </c>
      <c r="P41" s="130">
        <v>33</v>
      </c>
      <c r="Q41" s="130">
        <v>21</v>
      </c>
      <c r="R41" s="130">
        <v>2</v>
      </c>
      <c r="S41" s="131"/>
      <c r="T41" s="131"/>
      <c r="U41" s="132">
        <v>0.32400000000000001</v>
      </c>
      <c r="V41" s="132">
        <v>0.28599999999999998</v>
      </c>
      <c r="W41" s="128">
        <v>2.4700000000000002</v>
      </c>
      <c r="X41" s="132">
        <v>0.216</v>
      </c>
      <c r="Y41" s="132">
        <v>0.76100000000000001</v>
      </c>
      <c r="Z41" s="132">
        <v>0.97399999999999998</v>
      </c>
      <c r="AA41" s="129">
        <v>14.1</v>
      </c>
      <c r="AB41" s="129">
        <v>35.299999999999997</v>
      </c>
      <c r="AC41" s="129">
        <v>28.8</v>
      </c>
      <c r="AD41" s="129">
        <v>29.1</v>
      </c>
      <c r="AE41" s="129">
        <v>42.2</v>
      </c>
      <c r="AF41" s="129">
        <v>28.2</v>
      </c>
      <c r="AG41" s="129">
        <v>70.599999999999994</v>
      </c>
      <c r="AH41" s="129">
        <v>57.6</v>
      </c>
      <c r="AI41" s="129">
        <v>58.2</v>
      </c>
      <c r="AJ41" s="129">
        <v>84.4</v>
      </c>
      <c r="AK41" s="128">
        <v>3.07</v>
      </c>
      <c r="AL41" s="128">
        <v>3.16</v>
      </c>
      <c r="AM41" s="129">
        <v>3.1</v>
      </c>
      <c r="AN41" s="129">
        <v>5.9</v>
      </c>
      <c r="AO41" s="132">
        <v>3.5999999999999997E-2</v>
      </c>
      <c r="AP41" s="129">
        <v>6.7</v>
      </c>
      <c r="AQ41" s="129">
        <v>5.3</v>
      </c>
      <c r="AR41" s="128">
        <v>82.62</v>
      </c>
      <c r="AS41" s="144">
        <v>0.95799500000000004</v>
      </c>
      <c r="AT41" s="129">
        <v>53.5</v>
      </c>
      <c r="AU41" s="146">
        <v>90</v>
      </c>
      <c r="AV41" s="135">
        <v>0.27429999999999999</v>
      </c>
      <c r="AW41" s="136">
        <v>4.4400000000000002E-2</v>
      </c>
      <c r="AX41" s="128">
        <v>13.84</v>
      </c>
      <c r="AY41" s="137">
        <v>12.03</v>
      </c>
      <c r="AZ41" s="128">
        <v>13.88</v>
      </c>
      <c r="BA41" s="137">
        <v>1.85</v>
      </c>
      <c r="BB41" s="132">
        <v>1.5880000000000001</v>
      </c>
      <c r="BC41" s="142">
        <v>2.7759999999999998</v>
      </c>
      <c r="BD41" s="142">
        <v>5.851</v>
      </c>
      <c r="BE41" s="142">
        <v>3.1179999999999999</v>
      </c>
      <c r="BF41" s="139">
        <v>32.22</v>
      </c>
      <c r="BG41" s="129">
        <v>4.7</v>
      </c>
      <c r="BH41" s="140">
        <v>10.6</v>
      </c>
      <c r="BI41" s="125">
        <v>44234</v>
      </c>
    </row>
    <row r="42" spans="1:61" ht="15.75" x14ac:dyDescent="0.25">
      <c r="A42" s="125">
        <v>44235</v>
      </c>
      <c r="B42" s="126" t="s">
        <v>68</v>
      </c>
      <c r="C42" s="127"/>
      <c r="D42" s="131"/>
      <c r="E42" s="131"/>
      <c r="F42" s="131"/>
      <c r="G42" s="131"/>
      <c r="H42" s="131"/>
      <c r="I42" s="131"/>
      <c r="J42" s="131"/>
      <c r="K42" s="131"/>
      <c r="L42" s="131"/>
      <c r="M42" s="131"/>
      <c r="N42" s="131"/>
      <c r="O42" s="131"/>
      <c r="P42" s="131"/>
      <c r="Q42" s="131"/>
      <c r="R42" s="131"/>
      <c r="S42" s="131"/>
      <c r="T42" s="131"/>
      <c r="U42" s="131"/>
      <c r="V42" s="131"/>
      <c r="W42" s="131"/>
      <c r="X42" s="131"/>
      <c r="Y42" s="131"/>
      <c r="Z42" s="131"/>
      <c r="AA42" s="131"/>
      <c r="AB42" s="131"/>
      <c r="AC42" s="131"/>
      <c r="AD42" s="131"/>
      <c r="AE42" s="131"/>
      <c r="AF42" s="131"/>
      <c r="AG42" s="131"/>
      <c r="AH42" s="131"/>
      <c r="AI42" s="131"/>
      <c r="AJ42" s="131"/>
      <c r="AK42" s="131"/>
      <c r="AL42" s="131"/>
      <c r="AM42" s="131"/>
      <c r="AN42" s="131"/>
      <c r="AO42" s="131"/>
      <c r="AP42" s="131"/>
      <c r="AQ42" s="131"/>
      <c r="AR42" s="131"/>
      <c r="AS42" s="131"/>
      <c r="AT42" s="131"/>
      <c r="AU42" s="127"/>
      <c r="AV42" s="127"/>
      <c r="AW42" s="127"/>
      <c r="AX42" s="127"/>
      <c r="AY42" s="127"/>
      <c r="AZ42" s="127"/>
      <c r="BA42" s="127"/>
      <c r="BB42" s="127"/>
      <c r="BC42" s="127"/>
      <c r="BD42" s="127"/>
      <c r="BE42" s="127"/>
      <c r="BF42" s="127"/>
      <c r="BG42" s="127"/>
      <c r="BH42" s="127"/>
      <c r="BI42" s="125">
        <v>44235</v>
      </c>
    </row>
    <row r="43" spans="1:61" ht="15.75" x14ac:dyDescent="0.25">
      <c r="A43" s="125">
        <v>44236</v>
      </c>
      <c r="B43" s="126" t="s">
        <v>68</v>
      </c>
      <c r="C43" s="127"/>
      <c r="D43" s="128">
        <v>6.25</v>
      </c>
      <c r="E43" s="128">
        <v>5.25</v>
      </c>
      <c r="F43" s="128">
        <v>5.34</v>
      </c>
      <c r="G43" s="128">
        <v>5.31</v>
      </c>
      <c r="H43" s="128">
        <v>5.37</v>
      </c>
      <c r="I43" s="128">
        <v>6.94</v>
      </c>
      <c r="J43" s="128">
        <v>7.32</v>
      </c>
      <c r="K43" s="128">
        <v>1.67</v>
      </c>
      <c r="L43" s="128">
        <v>1.97</v>
      </c>
      <c r="M43" s="128">
        <v>2.09</v>
      </c>
      <c r="N43" s="128">
        <v>2.14</v>
      </c>
      <c r="O43" s="130">
        <v>41</v>
      </c>
      <c r="P43" s="130">
        <v>36</v>
      </c>
      <c r="Q43" s="130">
        <v>23</v>
      </c>
      <c r="R43" s="130">
        <v>3</v>
      </c>
      <c r="S43" s="130">
        <v>1</v>
      </c>
      <c r="T43" s="131"/>
      <c r="U43" s="132">
        <v>0.36899999999999999</v>
      </c>
      <c r="V43" s="132">
        <v>0.33800000000000002</v>
      </c>
      <c r="W43" s="128">
        <v>2.5499999999999998</v>
      </c>
      <c r="X43" s="132">
        <v>0.183</v>
      </c>
      <c r="Y43" s="132">
        <v>0.56699999999999995</v>
      </c>
      <c r="Z43" s="132">
        <v>0.47699999999999998</v>
      </c>
      <c r="AA43" s="129">
        <v>14.4</v>
      </c>
      <c r="AB43" s="129">
        <v>35.1</v>
      </c>
      <c r="AC43" s="129">
        <v>28.7</v>
      </c>
      <c r="AD43" s="129">
        <v>28.6</v>
      </c>
      <c r="AE43" s="129">
        <v>41.3</v>
      </c>
      <c r="AF43" s="129">
        <v>28.8</v>
      </c>
      <c r="AG43" s="129">
        <v>70.2</v>
      </c>
      <c r="AH43" s="129">
        <v>57.4</v>
      </c>
      <c r="AI43" s="129">
        <v>57.2</v>
      </c>
      <c r="AJ43" s="129">
        <v>82.6</v>
      </c>
      <c r="AK43" s="128">
        <v>3.12</v>
      </c>
      <c r="AL43" s="128">
        <v>3.24</v>
      </c>
      <c r="AM43" s="130">
        <v>3</v>
      </c>
      <c r="AN43" s="130">
        <v>6</v>
      </c>
      <c r="AO43" s="132">
        <v>3.3000000000000002E-2</v>
      </c>
      <c r="AP43" s="129">
        <v>7.2</v>
      </c>
      <c r="AQ43" s="129">
        <v>5.4</v>
      </c>
      <c r="AR43" s="128">
        <v>74.97</v>
      </c>
      <c r="AS43" s="133">
        <v>0.49990289999999998</v>
      </c>
      <c r="AT43" s="129">
        <v>50.6</v>
      </c>
      <c r="AU43" s="134">
        <v>86.9</v>
      </c>
      <c r="AV43" s="135">
        <v>0.29570000000000002</v>
      </c>
      <c r="AW43" s="132">
        <v>6.0999999999999999E-2</v>
      </c>
      <c r="AX43" s="128">
        <v>12.73</v>
      </c>
      <c r="AY43" s="137">
        <v>12.56</v>
      </c>
      <c r="AZ43" s="128">
        <v>12.56</v>
      </c>
      <c r="BA43" s="127"/>
      <c r="BB43" s="132">
        <v>1.456</v>
      </c>
      <c r="BC43" s="142">
        <v>2.7759999999999998</v>
      </c>
      <c r="BD43" s="142">
        <v>5.867</v>
      </c>
      <c r="BE43" s="135">
        <v>2.7099000000000002</v>
      </c>
      <c r="BF43" s="139">
        <v>28.62</v>
      </c>
      <c r="BG43" s="129">
        <v>4.7</v>
      </c>
      <c r="BH43" s="140">
        <v>10.6</v>
      </c>
      <c r="BI43" s="125">
        <v>44236</v>
      </c>
    </row>
    <row r="44" spans="1:61" ht="15.75" x14ac:dyDescent="0.25">
      <c r="A44" s="125">
        <v>44237</v>
      </c>
      <c r="B44" s="126" t="s">
        <v>68</v>
      </c>
      <c r="C44" s="127"/>
      <c r="D44" s="128">
        <v>5.84</v>
      </c>
      <c r="E44" s="128">
        <v>5.31</v>
      </c>
      <c r="F44" s="128">
        <v>5.24</v>
      </c>
      <c r="G44" s="128">
        <v>5.35</v>
      </c>
      <c r="H44" s="128">
        <v>5.37</v>
      </c>
      <c r="I44" s="128">
        <v>7.51</v>
      </c>
      <c r="J44" s="128">
        <v>6.92</v>
      </c>
      <c r="K44" s="128">
        <v>1.45</v>
      </c>
      <c r="L44" s="128">
        <v>1.62</v>
      </c>
      <c r="M44" s="128">
        <v>1.99</v>
      </c>
      <c r="N44" s="128">
        <v>2.04</v>
      </c>
      <c r="O44" s="130">
        <v>40</v>
      </c>
      <c r="P44" s="130">
        <v>33</v>
      </c>
      <c r="Q44" s="130">
        <v>18</v>
      </c>
      <c r="R44" s="130">
        <v>1</v>
      </c>
      <c r="S44" s="131"/>
      <c r="T44" s="131"/>
      <c r="U44" s="132">
        <v>0.40200000000000002</v>
      </c>
      <c r="V44" s="132">
        <v>0.318</v>
      </c>
      <c r="W44" s="128">
        <v>1.97</v>
      </c>
      <c r="X44" s="132">
        <v>0.33900000000000002</v>
      </c>
      <c r="Y44" s="132">
        <v>0.45800000000000002</v>
      </c>
      <c r="Z44" s="132">
        <v>0.47499999999999998</v>
      </c>
      <c r="AA44" s="129">
        <v>14.3</v>
      </c>
      <c r="AB44" s="130">
        <v>36</v>
      </c>
      <c r="AC44" s="129">
        <v>28.7</v>
      </c>
      <c r="AD44" s="129">
        <v>28.6</v>
      </c>
      <c r="AE44" s="129">
        <v>39.200000000000003</v>
      </c>
      <c r="AF44" s="129">
        <v>28.6</v>
      </c>
      <c r="AG44" s="130">
        <v>72</v>
      </c>
      <c r="AH44" s="129">
        <v>57.4</v>
      </c>
      <c r="AI44" s="129">
        <v>57.2</v>
      </c>
      <c r="AJ44" s="129">
        <v>78.400000000000006</v>
      </c>
      <c r="AK44" s="128">
        <v>3.17</v>
      </c>
      <c r="AL44" s="128">
        <v>3.25</v>
      </c>
      <c r="AM44" s="129">
        <v>3.1</v>
      </c>
      <c r="AN44" s="129">
        <v>5.9</v>
      </c>
      <c r="AO44" s="132">
        <v>1.7000000000000001E-2</v>
      </c>
      <c r="AP44" s="129">
        <v>7.5</v>
      </c>
      <c r="AQ44" s="129">
        <v>5.9</v>
      </c>
      <c r="AR44" s="128">
        <v>70.56</v>
      </c>
      <c r="AS44" s="133">
        <v>0.6759307</v>
      </c>
      <c r="AT44" s="129">
        <v>54.8</v>
      </c>
      <c r="AU44" s="134">
        <v>92.3</v>
      </c>
      <c r="AV44" s="135">
        <v>0.26129999999999998</v>
      </c>
      <c r="AW44" s="136">
        <v>3.4799999999999998E-2</v>
      </c>
      <c r="AX44" s="128">
        <v>12.67</v>
      </c>
      <c r="AY44" s="137">
        <v>11.54</v>
      </c>
      <c r="AZ44" s="128">
        <v>12.52</v>
      </c>
      <c r="BA44" s="137">
        <v>0.98</v>
      </c>
      <c r="BB44" s="128">
        <v>1.35</v>
      </c>
      <c r="BC44" s="142">
        <v>2.7759999999999998</v>
      </c>
      <c r="BD44" s="142">
        <v>5.9530000000000003</v>
      </c>
      <c r="BE44" s="138">
        <v>2.7759299999999998</v>
      </c>
      <c r="BF44" s="139">
        <v>30.28</v>
      </c>
      <c r="BG44" s="129">
        <v>4.7</v>
      </c>
      <c r="BH44" s="140">
        <v>10.6</v>
      </c>
      <c r="BI44" s="125">
        <v>44237</v>
      </c>
    </row>
    <row r="45" spans="1:61" ht="15.75" x14ac:dyDescent="0.25">
      <c r="A45" s="125">
        <v>44238</v>
      </c>
      <c r="B45" s="126" t="s">
        <v>68</v>
      </c>
      <c r="C45" s="127"/>
      <c r="D45" s="128">
        <v>6.01</v>
      </c>
      <c r="E45" s="128">
        <v>5.33</v>
      </c>
      <c r="F45" s="128">
        <v>5.41</v>
      </c>
      <c r="G45" s="128">
        <v>5.36</v>
      </c>
      <c r="H45" s="128">
        <v>5.44</v>
      </c>
      <c r="I45" s="128">
        <v>7.12</v>
      </c>
      <c r="J45" s="128">
        <v>7.83</v>
      </c>
      <c r="K45" s="128">
        <v>1.54</v>
      </c>
      <c r="L45" s="128">
        <v>1.78</v>
      </c>
      <c r="M45" s="128">
        <v>2.02</v>
      </c>
      <c r="N45" s="129">
        <v>2.1</v>
      </c>
      <c r="O45" s="130">
        <v>40</v>
      </c>
      <c r="P45" s="130">
        <v>32</v>
      </c>
      <c r="Q45" s="130">
        <v>19</v>
      </c>
      <c r="R45" s="130">
        <v>1</v>
      </c>
      <c r="S45" s="131"/>
      <c r="T45" s="131"/>
      <c r="U45" s="132">
        <v>0.41399999999999998</v>
      </c>
      <c r="V45" s="132">
        <v>0.32500000000000001</v>
      </c>
      <c r="W45" s="128">
        <v>1.93</v>
      </c>
      <c r="X45" s="132">
        <v>0.34100000000000003</v>
      </c>
      <c r="Y45" s="132">
        <v>0.52900000000000003</v>
      </c>
      <c r="Z45" s="128">
        <v>0.57999999999999996</v>
      </c>
      <c r="AA45" s="129">
        <v>14.4</v>
      </c>
      <c r="AB45" s="129">
        <v>35.6</v>
      </c>
      <c r="AC45" s="129">
        <v>28.1</v>
      </c>
      <c r="AD45" s="130">
        <v>29</v>
      </c>
      <c r="AE45" s="129">
        <v>40.1</v>
      </c>
      <c r="AF45" s="129">
        <v>28.8</v>
      </c>
      <c r="AG45" s="129">
        <v>71.2</v>
      </c>
      <c r="AH45" s="129">
        <v>56.2</v>
      </c>
      <c r="AI45" s="130">
        <v>58</v>
      </c>
      <c r="AJ45" s="129">
        <v>80.2</v>
      </c>
      <c r="AK45" s="128">
        <v>2.98</v>
      </c>
      <c r="AL45" s="129">
        <v>3.5</v>
      </c>
      <c r="AM45" s="130">
        <v>3</v>
      </c>
      <c r="AN45" s="129">
        <v>5.8</v>
      </c>
      <c r="AO45" s="132">
        <v>2.1000000000000001E-2</v>
      </c>
      <c r="AP45" s="129">
        <v>7.3</v>
      </c>
      <c r="AQ45" s="129">
        <v>5.3</v>
      </c>
      <c r="AR45" s="129">
        <v>88.2</v>
      </c>
      <c r="AS45" s="133">
        <v>1.0668249000000001</v>
      </c>
      <c r="AT45" s="129">
        <v>54.5</v>
      </c>
      <c r="AU45" s="146">
        <v>92</v>
      </c>
      <c r="AV45" s="135">
        <v>0.25919999999999999</v>
      </c>
      <c r="AW45" s="136">
        <v>3.5499999999999997E-2</v>
      </c>
      <c r="AX45" s="128">
        <v>13.28</v>
      </c>
      <c r="AY45" s="137">
        <v>13.22</v>
      </c>
      <c r="AZ45" s="128">
        <v>12.22</v>
      </c>
      <c r="BA45" s="146">
        <v>1</v>
      </c>
      <c r="BB45" s="132">
        <v>1.4319999999999999</v>
      </c>
      <c r="BC45" s="142">
        <v>2.7719999999999998</v>
      </c>
      <c r="BD45" s="142">
        <v>5.8150000000000004</v>
      </c>
      <c r="BE45" s="138">
        <v>3.2768199999999998</v>
      </c>
      <c r="BF45" s="139">
        <v>30.04</v>
      </c>
      <c r="BG45" s="129">
        <v>4.7</v>
      </c>
      <c r="BH45" s="140">
        <v>10.3</v>
      </c>
      <c r="BI45" s="125">
        <v>44238</v>
      </c>
    </row>
    <row r="46" spans="1:61" ht="15.75" x14ac:dyDescent="0.25">
      <c r="A46" s="125">
        <v>44239</v>
      </c>
      <c r="B46" s="126" t="s">
        <v>68</v>
      </c>
      <c r="C46" s="127"/>
      <c r="D46" s="130">
        <v>6</v>
      </c>
      <c r="E46" s="128">
        <v>5.29</v>
      </c>
      <c r="F46" s="128">
        <v>5.36</v>
      </c>
      <c r="G46" s="128">
        <v>5.33</v>
      </c>
      <c r="H46" s="129">
        <v>5.4</v>
      </c>
      <c r="I46" s="128">
        <v>7.21</v>
      </c>
      <c r="J46" s="128">
        <v>7.17</v>
      </c>
      <c r="K46" s="129">
        <v>1.5</v>
      </c>
      <c r="L46" s="128">
        <v>1.74</v>
      </c>
      <c r="M46" s="128">
        <v>2.06</v>
      </c>
      <c r="N46" s="128">
        <v>2.15</v>
      </c>
      <c r="O46" s="130">
        <v>42</v>
      </c>
      <c r="P46" s="130">
        <v>36</v>
      </c>
      <c r="Q46" s="130">
        <v>21</v>
      </c>
      <c r="R46" s="130">
        <v>2</v>
      </c>
      <c r="S46" s="131"/>
      <c r="T46" s="131"/>
      <c r="U46" s="132">
        <v>0.36699999999999999</v>
      </c>
      <c r="V46" s="132">
        <v>0.317</v>
      </c>
      <c r="W46" s="128">
        <v>1.88</v>
      </c>
      <c r="X46" s="132">
        <v>0.219</v>
      </c>
      <c r="Y46" s="132">
        <v>0.41199999999999998</v>
      </c>
      <c r="Z46" s="132">
        <v>0.47399999999999998</v>
      </c>
      <c r="AA46" s="129">
        <v>14.1</v>
      </c>
      <c r="AB46" s="129">
        <v>34.6</v>
      </c>
      <c r="AC46" s="129">
        <v>28.7</v>
      </c>
      <c r="AD46" s="129">
        <v>29.3</v>
      </c>
      <c r="AE46" s="129">
        <v>41.1</v>
      </c>
      <c r="AF46" s="129">
        <v>28.2</v>
      </c>
      <c r="AG46" s="129">
        <v>69.2</v>
      </c>
      <c r="AH46" s="129">
        <v>57.4</v>
      </c>
      <c r="AI46" s="129">
        <v>58.6</v>
      </c>
      <c r="AJ46" s="129">
        <v>82.2</v>
      </c>
      <c r="AK46" s="128">
        <v>3.29</v>
      </c>
      <c r="AL46" s="128">
        <v>3.17</v>
      </c>
      <c r="AM46" s="130">
        <v>3</v>
      </c>
      <c r="AN46" s="129">
        <v>5.9</v>
      </c>
      <c r="AO46" s="132">
        <v>2.9000000000000001E-2</v>
      </c>
      <c r="AP46" s="129">
        <v>7.2</v>
      </c>
      <c r="AQ46" s="129">
        <v>6.3</v>
      </c>
      <c r="AR46" s="128">
        <v>79.27</v>
      </c>
      <c r="AS46" s="133">
        <v>0.69699350000000004</v>
      </c>
      <c r="AT46" s="129">
        <v>55.1</v>
      </c>
      <c r="AU46" s="134">
        <v>91.7</v>
      </c>
      <c r="AV46" s="135">
        <v>0.2571</v>
      </c>
      <c r="AW46" s="136">
        <v>3.78E-2</v>
      </c>
      <c r="AX46" s="128">
        <v>13.44</v>
      </c>
      <c r="AY46" s="137">
        <v>12.38</v>
      </c>
      <c r="AZ46" s="128">
        <v>13.37</v>
      </c>
      <c r="BA46" s="137">
        <v>0.99</v>
      </c>
      <c r="BB46" s="132">
        <v>1.591</v>
      </c>
      <c r="BC46" s="142">
        <v>2.7679999999999998</v>
      </c>
      <c r="BD46" s="142">
        <v>5.7329999999999997</v>
      </c>
      <c r="BE46" s="138">
        <v>2.90699</v>
      </c>
      <c r="BF46" s="139">
        <v>29.16</v>
      </c>
      <c r="BG46" s="129">
        <v>4.7</v>
      </c>
      <c r="BH46" s="140">
        <v>10.3</v>
      </c>
      <c r="BI46" s="125">
        <v>44239</v>
      </c>
    </row>
    <row r="47" spans="1:61" ht="15.75" x14ac:dyDescent="0.25">
      <c r="A47" s="125">
        <v>44240</v>
      </c>
      <c r="B47" s="126" t="s">
        <v>68</v>
      </c>
      <c r="C47" s="127"/>
      <c r="D47" s="128">
        <v>5.94</v>
      </c>
      <c r="E47" s="128">
        <v>5.31</v>
      </c>
      <c r="F47" s="128">
        <v>5.35</v>
      </c>
      <c r="G47" s="128">
        <v>5.39</v>
      </c>
      <c r="H47" s="128">
        <v>5.42</v>
      </c>
      <c r="I47" s="128">
        <v>7.14</v>
      </c>
      <c r="J47" s="129">
        <v>7.1</v>
      </c>
      <c r="K47" s="128">
        <v>1.63</v>
      </c>
      <c r="L47" s="128">
        <v>1.94</v>
      </c>
      <c r="M47" s="128">
        <v>2.09</v>
      </c>
      <c r="N47" s="128">
        <v>2.16</v>
      </c>
      <c r="O47" s="130">
        <v>54</v>
      </c>
      <c r="P47" s="130">
        <v>47</v>
      </c>
      <c r="Q47" s="130">
        <v>21</v>
      </c>
      <c r="R47" s="130">
        <v>2</v>
      </c>
      <c r="S47" s="131"/>
      <c r="T47" s="131"/>
      <c r="U47" s="128">
        <v>0.28999999999999998</v>
      </c>
      <c r="V47" s="132">
        <v>0.315</v>
      </c>
      <c r="W47" s="128">
        <v>1.98</v>
      </c>
      <c r="X47" s="132">
        <v>0.21199999999999999</v>
      </c>
      <c r="Y47" s="132">
        <v>0.496</v>
      </c>
      <c r="Z47" s="132">
        <v>0.58099999999999996</v>
      </c>
      <c r="AA47" s="129">
        <v>14.4</v>
      </c>
      <c r="AB47" s="129">
        <v>35.1</v>
      </c>
      <c r="AC47" s="129">
        <v>27.9</v>
      </c>
      <c r="AD47" s="129">
        <v>28.3</v>
      </c>
      <c r="AE47" s="129">
        <v>38.799999999999997</v>
      </c>
      <c r="AF47" s="129">
        <v>28.8</v>
      </c>
      <c r="AG47" s="129">
        <v>70.2</v>
      </c>
      <c r="AH47" s="129">
        <v>55.8</v>
      </c>
      <c r="AI47" s="129">
        <v>56.6</v>
      </c>
      <c r="AJ47" s="129">
        <v>77.599999999999994</v>
      </c>
      <c r="AK47" s="128">
        <v>3.12</v>
      </c>
      <c r="AL47" s="128">
        <v>3.34</v>
      </c>
      <c r="AM47" s="129">
        <v>2.9</v>
      </c>
      <c r="AN47" s="130">
        <v>6</v>
      </c>
      <c r="AO47" s="132">
        <v>3.6999999999999998E-2</v>
      </c>
      <c r="AP47" s="129">
        <v>6.7</v>
      </c>
      <c r="AQ47" s="129">
        <v>5.9</v>
      </c>
      <c r="AR47" s="128">
        <v>81.59</v>
      </c>
      <c r="AS47" s="133">
        <v>0.83373140000000001</v>
      </c>
      <c r="AT47" s="129">
        <v>54.6</v>
      </c>
      <c r="AU47" s="134">
        <v>90.6</v>
      </c>
      <c r="AV47" s="135">
        <v>0.2712</v>
      </c>
      <c r="AW47" s="136">
        <v>4.1300000000000003E-2</v>
      </c>
      <c r="AX47" s="129">
        <v>13.3</v>
      </c>
      <c r="AY47" s="137">
        <v>12.21</v>
      </c>
      <c r="AZ47" s="128">
        <v>13.17</v>
      </c>
      <c r="BA47" s="137">
        <v>0.96</v>
      </c>
      <c r="BB47" s="127"/>
      <c r="BC47" s="127"/>
      <c r="BD47" s="127"/>
      <c r="BE47" s="138">
        <v>3.0337299999999998</v>
      </c>
      <c r="BF47" s="139">
        <v>30.07</v>
      </c>
      <c r="BG47" s="129">
        <v>4.7</v>
      </c>
      <c r="BH47" s="140">
        <v>10.3</v>
      </c>
      <c r="BI47" s="125">
        <v>44240</v>
      </c>
    </row>
    <row r="48" spans="1:61" ht="15.75" x14ac:dyDescent="0.25">
      <c r="A48" s="125">
        <v>44241</v>
      </c>
      <c r="B48" s="126" t="s">
        <v>68</v>
      </c>
      <c r="C48" s="127"/>
      <c r="D48" s="131"/>
      <c r="E48" s="131"/>
      <c r="F48" s="131"/>
      <c r="G48" s="131"/>
      <c r="H48" s="131"/>
      <c r="I48" s="131"/>
      <c r="J48" s="131"/>
      <c r="K48" s="131"/>
      <c r="L48" s="131"/>
      <c r="M48" s="131"/>
      <c r="N48" s="131"/>
      <c r="O48" s="131"/>
      <c r="P48" s="131"/>
      <c r="Q48" s="131"/>
      <c r="R48" s="131"/>
      <c r="S48" s="131"/>
      <c r="T48" s="131"/>
      <c r="U48" s="131"/>
      <c r="V48" s="131"/>
      <c r="W48" s="131"/>
      <c r="X48" s="131"/>
      <c r="Y48" s="131"/>
      <c r="Z48" s="131"/>
      <c r="AA48" s="131"/>
      <c r="AB48" s="131"/>
      <c r="AC48" s="131"/>
      <c r="AD48" s="131"/>
      <c r="AE48" s="131"/>
      <c r="AF48" s="131"/>
      <c r="AG48" s="131"/>
      <c r="AH48" s="131"/>
      <c r="AI48" s="131"/>
      <c r="AJ48" s="131"/>
      <c r="AK48" s="131"/>
      <c r="AL48" s="131"/>
      <c r="AM48" s="131"/>
      <c r="AN48" s="131"/>
      <c r="AO48" s="131"/>
      <c r="AP48" s="131"/>
      <c r="AQ48" s="131"/>
      <c r="AR48" s="131"/>
      <c r="AS48" s="131"/>
      <c r="AT48" s="131"/>
      <c r="AU48" s="127"/>
      <c r="AV48" s="127"/>
      <c r="AW48" s="127"/>
      <c r="AX48" s="127"/>
      <c r="AY48" s="127"/>
      <c r="AZ48" s="127"/>
      <c r="BA48" s="127"/>
      <c r="BB48" s="127"/>
      <c r="BC48" s="127"/>
      <c r="BD48" s="127"/>
      <c r="BE48" s="127"/>
      <c r="BF48" s="127"/>
      <c r="BG48" s="127"/>
      <c r="BH48" s="127"/>
      <c r="BI48" s="125">
        <v>44241</v>
      </c>
    </row>
    <row r="49" spans="1:61" ht="15.75" x14ac:dyDescent="0.25">
      <c r="A49" s="125">
        <v>44242</v>
      </c>
      <c r="B49" s="126" t="s">
        <v>68</v>
      </c>
      <c r="C49" s="127"/>
      <c r="D49" s="128">
        <v>6.04</v>
      </c>
      <c r="E49" s="128">
        <v>5.32</v>
      </c>
      <c r="F49" s="129">
        <v>5.3</v>
      </c>
      <c r="G49" s="128">
        <v>5.37</v>
      </c>
      <c r="H49" s="128">
        <v>5.46</v>
      </c>
      <c r="I49" s="128">
        <v>7.12</v>
      </c>
      <c r="J49" s="128">
        <v>7.06</v>
      </c>
      <c r="K49" s="128">
        <v>1.59</v>
      </c>
      <c r="L49" s="128">
        <v>1.78</v>
      </c>
      <c r="M49" s="128">
        <v>2.0499999999999998</v>
      </c>
      <c r="N49" s="128">
        <v>2.11</v>
      </c>
      <c r="O49" s="130">
        <v>44</v>
      </c>
      <c r="P49" s="130">
        <v>36</v>
      </c>
      <c r="Q49" s="130">
        <v>20</v>
      </c>
      <c r="R49" s="130">
        <v>1</v>
      </c>
      <c r="S49" s="131"/>
      <c r="T49" s="131"/>
      <c r="U49" s="132">
        <v>0.34100000000000003</v>
      </c>
      <c r="V49" s="132">
        <v>0.30599999999999999</v>
      </c>
      <c r="W49" s="128">
        <v>1.95</v>
      </c>
      <c r="X49" s="132">
        <v>0.189</v>
      </c>
      <c r="Y49" s="132">
        <v>0.88100000000000001</v>
      </c>
      <c r="Z49" s="132">
        <v>0.96599999999999997</v>
      </c>
      <c r="AA49" s="129">
        <v>14.3</v>
      </c>
      <c r="AB49" s="129">
        <v>34.6</v>
      </c>
      <c r="AC49" s="129">
        <v>28.1</v>
      </c>
      <c r="AD49" s="129">
        <v>28.4</v>
      </c>
      <c r="AE49" s="129">
        <v>39.9</v>
      </c>
      <c r="AF49" s="129">
        <v>28.6</v>
      </c>
      <c r="AG49" s="129">
        <v>69.2</v>
      </c>
      <c r="AH49" s="129">
        <v>56.2</v>
      </c>
      <c r="AI49" s="129">
        <v>56.8</v>
      </c>
      <c r="AJ49" s="129">
        <v>79.8</v>
      </c>
      <c r="AK49" s="128">
        <v>2.94</v>
      </c>
      <c r="AL49" s="128">
        <v>3.15</v>
      </c>
      <c r="AM49" s="129">
        <v>3.1</v>
      </c>
      <c r="AN49" s="129">
        <v>5.9</v>
      </c>
      <c r="AO49" s="132">
        <v>2.9000000000000001E-2</v>
      </c>
      <c r="AP49" s="129">
        <v>3.1</v>
      </c>
      <c r="AQ49" s="129">
        <v>5.9</v>
      </c>
      <c r="AR49" s="128">
        <v>72.760000000000005</v>
      </c>
      <c r="AS49" s="133">
        <v>0.41718549999999999</v>
      </c>
      <c r="AT49" s="129">
        <v>54.5</v>
      </c>
      <c r="AU49" s="134">
        <v>90.4</v>
      </c>
      <c r="AV49" s="135">
        <v>0.27160000000000001</v>
      </c>
      <c r="AW49" s="136">
        <v>4.2099999999999999E-2</v>
      </c>
      <c r="AX49" s="128">
        <v>13.67</v>
      </c>
      <c r="AY49" s="137">
        <v>12.67</v>
      </c>
      <c r="AZ49" s="128">
        <v>13.61</v>
      </c>
      <c r="BA49" s="137">
        <v>0.94</v>
      </c>
      <c r="BB49" s="132">
        <v>1.659</v>
      </c>
      <c r="BC49" s="142">
        <v>2.766</v>
      </c>
      <c r="BD49" s="137">
        <v>7.3049999999999997</v>
      </c>
      <c r="BE49" s="138">
        <v>2.6071900000000001</v>
      </c>
      <c r="BF49" s="139">
        <v>30.04</v>
      </c>
      <c r="BG49" s="129">
        <v>4.7</v>
      </c>
      <c r="BH49" s="140">
        <v>10.3</v>
      </c>
      <c r="BI49" s="125">
        <v>44242</v>
      </c>
    </row>
    <row r="50" spans="1:61" ht="15.75" x14ac:dyDescent="0.25">
      <c r="A50" s="125">
        <v>44243</v>
      </c>
      <c r="B50" s="126" t="s">
        <v>68</v>
      </c>
      <c r="C50" s="127"/>
      <c r="D50" s="128">
        <v>5.91</v>
      </c>
      <c r="E50" s="128">
        <v>5.31</v>
      </c>
      <c r="F50" s="128">
        <v>5.32</v>
      </c>
      <c r="G50" s="128">
        <v>5.41</v>
      </c>
      <c r="H50" s="128">
        <v>5.43</v>
      </c>
      <c r="I50" s="128">
        <v>7.08</v>
      </c>
      <c r="J50" s="128">
        <v>7.08</v>
      </c>
      <c r="K50" s="128">
        <v>1.36</v>
      </c>
      <c r="L50" s="128">
        <v>1.52</v>
      </c>
      <c r="M50" s="128">
        <v>1.76</v>
      </c>
      <c r="N50" s="128">
        <v>1.74</v>
      </c>
      <c r="O50" s="130">
        <v>48</v>
      </c>
      <c r="P50" s="130">
        <v>39</v>
      </c>
      <c r="Q50" s="130">
        <v>64</v>
      </c>
      <c r="R50" s="130">
        <v>14</v>
      </c>
      <c r="S50" s="130">
        <v>9</v>
      </c>
      <c r="T50" s="131"/>
      <c r="U50" s="132">
        <v>0.45200000000000001</v>
      </c>
      <c r="V50" s="132">
        <v>0.316</v>
      </c>
      <c r="W50" s="128">
        <v>4.05</v>
      </c>
      <c r="X50" s="132">
        <v>0.89400000000000002</v>
      </c>
      <c r="Y50" s="132">
        <v>0.86399999999999999</v>
      </c>
      <c r="Z50" s="132">
        <v>0.96699999999999997</v>
      </c>
      <c r="AA50" s="129">
        <v>14.1</v>
      </c>
      <c r="AB50" s="130">
        <v>39</v>
      </c>
      <c r="AC50" s="129">
        <v>28.9</v>
      </c>
      <c r="AD50" s="129">
        <v>29.9</v>
      </c>
      <c r="AE50" s="129">
        <v>40.799999999999997</v>
      </c>
      <c r="AF50" s="129">
        <v>28.2</v>
      </c>
      <c r="AG50" s="130">
        <v>78</v>
      </c>
      <c r="AH50" s="129">
        <v>57.8</v>
      </c>
      <c r="AI50" s="129">
        <v>59.8</v>
      </c>
      <c r="AJ50" s="129">
        <v>81.599999999999994</v>
      </c>
      <c r="AK50" s="129">
        <v>3.1</v>
      </c>
      <c r="AL50" s="128">
        <v>3.34</v>
      </c>
      <c r="AM50" s="129">
        <v>3.1</v>
      </c>
      <c r="AN50" s="130">
        <v>6</v>
      </c>
      <c r="AO50" s="132">
        <v>1.2999999999999999E-2</v>
      </c>
      <c r="AP50" s="129">
        <v>3.1</v>
      </c>
      <c r="AQ50" s="130">
        <v>6</v>
      </c>
      <c r="AR50" s="128">
        <v>83.79</v>
      </c>
      <c r="AS50" s="133">
        <v>1.1269012</v>
      </c>
      <c r="AT50" s="130">
        <v>55</v>
      </c>
      <c r="AU50" s="134">
        <v>92.6</v>
      </c>
      <c r="AV50" s="135">
        <v>0.25940000000000002</v>
      </c>
      <c r="AW50" s="136">
        <v>3.3099999999999997E-2</v>
      </c>
      <c r="AX50" s="128">
        <v>13.87</v>
      </c>
      <c r="AY50" s="137">
        <v>12.05</v>
      </c>
      <c r="AZ50" s="128">
        <v>13.02</v>
      </c>
      <c r="BA50" s="137">
        <v>0.97</v>
      </c>
      <c r="BB50" s="132">
        <v>1.625</v>
      </c>
      <c r="BC50" s="142">
        <v>2.7629999999999999</v>
      </c>
      <c r="BD50" s="142">
        <v>5.665</v>
      </c>
      <c r="BE50" s="135">
        <v>3.1568999999999998</v>
      </c>
      <c r="BF50" s="139">
        <v>30.28</v>
      </c>
      <c r="BG50" s="129">
        <v>4.7</v>
      </c>
      <c r="BH50" s="140">
        <v>10.3</v>
      </c>
      <c r="BI50" s="125">
        <v>44243</v>
      </c>
    </row>
    <row r="51" spans="1:61" ht="15.75" x14ac:dyDescent="0.25">
      <c r="A51" s="125">
        <v>44244</v>
      </c>
      <c r="B51" s="126" t="s">
        <v>68</v>
      </c>
      <c r="C51" s="127"/>
      <c r="D51" s="128">
        <v>6.02</v>
      </c>
      <c r="E51" s="128">
        <v>5.36</v>
      </c>
      <c r="F51" s="128">
        <v>5.31</v>
      </c>
      <c r="G51" s="128">
        <v>5.48</v>
      </c>
      <c r="H51" s="128">
        <v>5.53</v>
      </c>
      <c r="I51" s="128">
        <v>7.25</v>
      </c>
      <c r="J51" s="128">
        <v>7.15</v>
      </c>
      <c r="K51" s="128">
        <v>1.64</v>
      </c>
      <c r="L51" s="128">
        <v>1.93</v>
      </c>
      <c r="M51" s="128">
        <v>1.96</v>
      </c>
      <c r="N51" s="128">
        <v>2.12</v>
      </c>
      <c r="O51" s="130">
        <v>50</v>
      </c>
      <c r="P51" s="130">
        <v>42</v>
      </c>
      <c r="Q51" s="130">
        <v>20</v>
      </c>
      <c r="R51" s="130">
        <v>8</v>
      </c>
      <c r="S51" s="130">
        <v>5</v>
      </c>
      <c r="T51" s="131"/>
      <c r="U51" s="132">
        <v>0.371</v>
      </c>
      <c r="V51" s="132">
        <v>0.31900000000000001</v>
      </c>
      <c r="W51" s="128">
        <v>1.65</v>
      </c>
      <c r="X51" s="129">
        <v>0.2</v>
      </c>
      <c r="Y51" s="132">
        <v>0.81200000000000006</v>
      </c>
      <c r="Z51" s="132">
        <v>0.79100000000000004</v>
      </c>
      <c r="AA51" s="129">
        <v>14.1</v>
      </c>
      <c r="AB51" s="129">
        <v>36.5</v>
      </c>
      <c r="AC51" s="129">
        <v>28.8</v>
      </c>
      <c r="AD51" s="129">
        <v>29.3</v>
      </c>
      <c r="AE51" s="129">
        <v>40.6</v>
      </c>
      <c r="AF51" s="129">
        <v>28.2</v>
      </c>
      <c r="AG51" s="130">
        <v>73</v>
      </c>
      <c r="AH51" s="129">
        <v>57.6</v>
      </c>
      <c r="AI51" s="129">
        <v>58.6</v>
      </c>
      <c r="AJ51" s="129">
        <v>81.2</v>
      </c>
      <c r="AK51" s="128">
        <v>3.21</v>
      </c>
      <c r="AL51" s="129">
        <v>3.4</v>
      </c>
      <c r="AM51" s="129">
        <v>3.1</v>
      </c>
      <c r="AN51" s="129">
        <v>5.9</v>
      </c>
      <c r="AO51" s="132">
        <v>4.1000000000000002E-2</v>
      </c>
      <c r="AP51" s="129">
        <v>6.8</v>
      </c>
      <c r="AQ51" s="129">
        <v>5.5</v>
      </c>
      <c r="AR51" s="128">
        <v>83.67</v>
      </c>
      <c r="AS51" s="133">
        <v>0.72231460000000003</v>
      </c>
      <c r="AT51" s="129">
        <v>54.5</v>
      </c>
      <c r="AU51" s="134">
        <v>90.2</v>
      </c>
      <c r="AV51" s="135">
        <v>0.26340000000000002</v>
      </c>
      <c r="AW51" s="136">
        <v>4.4600000000000001E-2</v>
      </c>
      <c r="AX51" s="128">
        <v>13.79</v>
      </c>
      <c r="AY51" s="137">
        <v>12.78</v>
      </c>
      <c r="AZ51" s="128">
        <v>13.73</v>
      </c>
      <c r="BA51" s="137">
        <v>0.95</v>
      </c>
      <c r="BB51" s="132">
        <v>1.613</v>
      </c>
      <c r="BC51" s="142">
        <v>2.7679999999999998</v>
      </c>
      <c r="BD51" s="142">
        <v>8.7270000000000003</v>
      </c>
      <c r="BE51" s="138">
        <v>2.9723099999999998</v>
      </c>
      <c r="BF51" s="139">
        <v>29.64</v>
      </c>
      <c r="BG51" s="129">
        <v>4.7</v>
      </c>
      <c r="BH51" s="140">
        <v>10.3</v>
      </c>
      <c r="BI51" s="125">
        <v>44244</v>
      </c>
    </row>
    <row r="52" spans="1:61" ht="15.75" x14ac:dyDescent="0.25">
      <c r="A52" s="125">
        <v>44245</v>
      </c>
      <c r="B52" s="126" t="s">
        <v>68</v>
      </c>
      <c r="C52" s="127"/>
      <c r="D52" s="128">
        <v>5.95</v>
      </c>
      <c r="E52" s="128">
        <v>5.38</v>
      </c>
      <c r="F52" s="128">
        <v>5.41</v>
      </c>
      <c r="G52" s="129">
        <v>5.4</v>
      </c>
      <c r="H52" s="128">
        <v>5.47</v>
      </c>
      <c r="I52" s="128">
        <v>7.14</v>
      </c>
      <c r="J52" s="128">
        <v>7.18</v>
      </c>
      <c r="K52" s="129">
        <v>1.5</v>
      </c>
      <c r="L52" s="128">
        <v>1.69</v>
      </c>
      <c r="M52" s="128">
        <v>1.89</v>
      </c>
      <c r="N52" s="128">
        <v>1.93</v>
      </c>
      <c r="O52" s="130">
        <v>51</v>
      </c>
      <c r="P52" s="130">
        <v>44</v>
      </c>
      <c r="Q52" s="130">
        <v>29</v>
      </c>
      <c r="R52" s="130">
        <v>7</v>
      </c>
      <c r="S52" s="130">
        <v>4</v>
      </c>
      <c r="T52" s="131"/>
      <c r="U52" s="132">
        <v>0.30399999999999999</v>
      </c>
      <c r="V52" s="132">
        <v>0.32100000000000001</v>
      </c>
      <c r="W52" s="128">
        <v>2.96</v>
      </c>
      <c r="X52" s="132">
        <v>0.17399999999999999</v>
      </c>
      <c r="Y52" s="132">
        <v>0.61199999999999999</v>
      </c>
      <c r="Z52" s="132">
        <v>0.59899999999999998</v>
      </c>
      <c r="AA52" s="129">
        <v>14.6</v>
      </c>
      <c r="AB52" s="129">
        <v>35.9</v>
      </c>
      <c r="AC52" s="129">
        <v>28.6</v>
      </c>
      <c r="AD52" s="130">
        <v>29</v>
      </c>
      <c r="AE52" s="129">
        <v>41.3</v>
      </c>
      <c r="AF52" s="129">
        <v>29.2</v>
      </c>
      <c r="AG52" s="129">
        <v>71.8</v>
      </c>
      <c r="AH52" s="129">
        <v>57.2</v>
      </c>
      <c r="AI52" s="130">
        <v>58</v>
      </c>
      <c r="AJ52" s="129">
        <v>82.6</v>
      </c>
      <c r="AK52" s="128">
        <v>3.29</v>
      </c>
      <c r="AL52" s="128">
        <v>3.55</v>
      </c>
      <c r="AM52" s="130">
        <v>3</v>
      </c>
      <c r="AN52" s="129">
        <v>5.9</v>
      </c>
      <c r="AO52" s="132">
        <v>2.3E-2</v>
      </c>
      <c r="AP52" s="129">
        <v>6.7</v>
      </c>
      <c r="AQ52" s="129">
        <v>5.4</v>
      </c>
      <c r="AR52" s="128">
        <v>79.38</v>
      </c>
      <c r="AS52" s="133">
        <v>0.47944389999999998</v>
      </c>
      <c r="AT52" s="129">
        <v>54.1</v>
      </c>
      <c r="AU52" s="134">
        <v>89.9</v>
      </c>
      <c r="AV52" s="135">
        <v>0.26140000000000002</v>
      </c>
      <c r="AW52" s="136">
        <v>4.9200000000000001E-2</v>
      </c>
      <c r="AX52" s="128">
        <v>14.33</v>
      </c>
      <c r="AY52" s="137">
        <v>13.45</v>
      </c>
      <c r="AZ52" s="128">
        <v>13.45</v>
      </c>
      <c r="BA52" s="127"/>
      <c r="BB52" s="132">
        <v>1.6639999999999999</v>
      </c>
      <c r="BC52" s="142">
        <v>2.7589999999999999</v>
      </c>
      <c r="BD52" s="142">
        <v>7.915</v>
      </c>
      <c r="BE52" s="138">
        <v>2.67944</v>
      </c>
      <c r="BF52" s="139">
        <v>29.44</v>
      </c>
      <c r="BG52" s="129">
        <v>4.7</v>
      </c>
      <c r="BH52" s="140">
        <v>10.3</v>
      </c>
      <c r="BI52" s="125">
        <v>44245</v>
      </c>
    </row>
    <row r="53" spans="1:61" ht="15.75" x14ac:dyDescent="0.25">
      <c r="A53" s="125">
        <v>44246</v>
      </c>
      <c r="B53" s="126" t="s">
        <v>68</v>
      </c>
      <c r="C53" s="127"/>
      <c r="D53" s="128">
        <v>5.97</v>
      </c>
      <c r="E53" s="128">
        <v>5.19</v>
      </c>
      <c r="F53" s="128">
        <v>5.36</v>
      </c>
      <c r="G53" s="129">
        <v>5.3</v>
      </c>
      <c r="H53" s="128">
        <v>5.24</v>
      </c>
      <c r="I53" s="128">
        <v>6.91</v>
      </c>
      <c r="J53" s="129">
        <v>7.2</v>
      </c>
      <c r="K53" s="128">
        <v>1.74</v>
      </c>
      <c r="L53" s="130">
        <v>2</v>
      </c>
      <c r="M53" s="128">
        <v>2.11</v>
      </c>
      <c r="N53" s="130">
        <v>2</v>
      </c>
      <c r="O53" s="130">
        <v>50</v>
      </c>
      <c r="P53" s="130">
        <v>44</v>
      </c>
      <c r="Q53" s="130">
        <v>10</v>
      </c>
      <c r="R53" s="130">
        <v>2</v>
      </c>
      <c r="S53" s="131"/>
      <c r="T53" s="131"/>
      <c r="U53" s="132">
        <v>0.41399999999999998</v>
      </c>
      <c r="V53" s="132">
        <v>0.32100000000000001</v>
      </c>
      <c r="W53" s="132">
        <v>0.76600000000000001</v>
      </c>
      <c r="X53" s="128">
        <v>0.12</v>
      </c>
      <c r="Y53" s="132">
        <v>0.71599999999999997</v>
      </c>
      <c r="Z53" s="132">
        <v>0.75800000000000001</v>
      </c>
      <c r="AA53" s="129">
        <v>14.5</v>
      </c>
      <c r="AB53" s="129">
        <v>37.200000000000003</v>
      </c>
      <c r="AC53" s="129">
        <v>28.8</v>
      </c>
      <c r="AD53" s="129">
        <v>29.4</v>
      </c>
      <c r="AE53" s="129">
        <v>41.1</v>
      </c>
      <c r="AF53" s="130">
        <v>29</v>
      </c>
      <c r="AG53" s="129">
        <v>74.400000000000006</v>
      </c>
      <c r="AH53" s="129">
        <v>57.6</v>
      </c>
      <c r="AI53" s="129">
        <v>58.8</v>
      </c>
      <c r="AJ53" s="129">
        <v>82.2</v>
      </c>
      <c r="AK53" s="128">
        <v>3.24</v>
      </c>
      <c r="AL53" s="128">
        <v>3.47</v>
      </c>
      <c r="AM53" s="130">
        <v>3</v>
      </c>
      <c r="AN53" s="130">
        <v>6</v>
      </c>
      <c r="AO53" s="132">
        <v>3.7999999999999999E-2</v>
      </c>
      <c r="AP53" s="129">
        <v>7.2</v>
      </c>
      <c r="AQ53" s="129">
        <v>5.3</v>
      </c>
      <c r="AR53" s="128">
        <v>85.55</v>
      </c>
      <c r="AS53" s="133">
        <v>0.96619359999999999</v>
      </c>
      <c r="AT53" s="129">
        <v>54.4</v>
      </c>
      <c r="AU53" s="146">
        <v>89</v>
      </c>
      <c r="AV53" s="135">
        <v>0.2611</v>
      </c>
      <c r="AW53" s="136">
        <v>5.0200000000000002E-2</v>
      </c>
      <c r="AX53" s="128">
        <v>14.09</v>
      </c>
      <c r="AY53" s="137">
        <v>12.19</v>
      </c>
      <c r="AZ53" s="128">
        <v>14.13</v>
      </c>
      <c r="BA53" s="137">
        <v>1.94</v>
      </c>
      <c r="BB53" s="132">
        <v>1.6459999999999999</v>
      </c>
      <c r="BC53" s="142">
        <v>2.766</v>
      </c>
      <c r="BD53" s="142">
        <v>7.5990000000000002</v>
      </c>
      <c r="BE53" s="138">
        <v>3.1861899999999999</v>
      </c>
      <c r="BF53" s="139">
        <v>28.69</v>
      </c>
      <c r="BG53" s="129">
        <v>4.7</v>
      </c>
      <c r="BH53" s="140">
        <v>10.3</v>
      </c>
      <c r="BI53" s="125">
        <v>44246</v>
      </c>
    </row>
    <row r="54" spans="1:61" ht="15.75" x14ac:dyDescent="0.25">
      <c r="A54" s="125">
        <v>44247</v>
      </c>
      <c r="B54" s="126" t="s">
        <v>68</v>
      </c>
      <c r="C54" s="127"/>
      <c r="D54" s="128">
        <v>6.21</v>
      </c>
      <c r="E54" s="128">
        <v>5.22</v>
      </c>
      <c r="F54" s="128">
        <v>5.35</v>
      </c>
      <c r="G54" s="128">
        <v>5.23</v>
      </c>
      <c r="H54" s="128">
        <v>5.28</v>
      </c>
      <c r="I54" s="128">
        <v>6.79</v>
      </c>
      <c r="J54" s="128">
        <v>7.06</v>
      </c>
      <c r="K54" s="128">
        <v>1.46</v>
      </c>
      <c r="L54" s="128">
        <v>1.63</v>
      </c>
      <c r="M54" s="128">
        <v>1.71</v>
      </c>
      <c r="N54" s="128">
        <v>1.82</v>
      </c>
      <c r="O54" s="130">
        <v>49</v>
      </c>
      <c r="P54" s="130">
        <v>43</v>
      </c>
      <c r="Q54" s="130">
        <v>13</v>
      </c>
      <c r="R54" s="131"/>
      <c r="S54" s="131"/>
      <c r="T54" s="131"/>
      <c r="U54" s="132">
        <v>0.53200000000000003</v>
      </c>
      <c r="V54" s="132">
        <v>0.317</v>
      </c>
      <c r="W54" s="132">
        <v>0.76500000000000001</v>
      </c>
      <c r="X54" s="128">
        <v>0.15</v>
      </c>
      <c r="Y54" s="128">
        <v>0.71</v>
      </c>
      <c r="Z54" s="132">
        <v>0.55600000000000005</v>
      </c>
      <c r="AA54" s="129">
        <v>14.6</v>
      </c>
      <c r="AB54" s="129">
        <v>35.700000000000003</v>
      </c>
      <c r="AC54" s="129">
        <v>29.4</v>
      </c>
      <c r="AD54" s="129">
        <v>29.3</v>
      </c>
      <c r="AE54" s="129">
        <v>39.9</v>
      </c>
      <c r="AF54" s="129">
        <v>29.2</v>
      </c>
      <c r="AG54" s="129">
        <v>71.400000000000006</v>
      </c>
      <c r="AH54" s="129">
        <v>58.8</v>
      </c>
      <c r="AI54" s="129">
        <v>58.6</v>
      </c>
      <c r="AJ54" s="129">
        <v>79.8</v>
      </c>
      <c r="AK54" s="128">
        <v>3.14</v>
      </c>
      <c r="AL54" s="128">
        <v>3.41</v>
      </c>
      <c r="AM54" s="129">
        <v>3.1</v>
      </c>
      <c r="AN54" s="129">
        <v>5.9</v>
      </c>
      <c r="AO54" s="132">
        <v>4.7E-2</v>
      </c>
      <c r="AP54" s="129">
        <v>3.1</v>
      </c>
      <c r="AQ54" s="129">
        <v>5.9</v>
      </c>
      <c r="AR54" s="129">
        <v>73.400000000000006</v>
      </c>
      <c r="AS54" s="133">
        <v>0.73378089999999996</v>
      </c>
      <c r="AT54" s="129">
        <v>51.3</v>
      </c>
      <c r="AU54" s="134">
        <v>89.9</v>
      </c>
      <c r="AV54" s="135">
        <v>0.28960000000000002</v>
      </c>
      <c r="AW54" s="132">
        <v>4.5999999999999999E-2</v>
      </c>
      <c r="AX54" s="128">
        <v>12.47</v>
      </c>
      <c r="AY54" s="137">
        <v>11.32</v>
      </c>
      <c r="AZ54" s="128">
        <v>12.29</v>
      </c>
      <c r="BA54" s="137">
        <v>0.97</v>
      </c>
      <c r="BB54" s="127"/>
      <c r="BC54" s="127"/>
      <c r="BD54" s="127"/>
      <c r="BE54" s="138">
        <v>2.9437799999999998</v>
      </c>
      <c r="BF54" s="147">
        <v>30.2</v>
      </c>
      <c r="BG54" s="129">
        <v>4.4000000000000004</v>
      </c>
      <c r="BH54" s="140">
        <v>10.3</v>
      </c>
      <c r="BI54" s="125">
        <v>44247</v>
      </c>
    </row>
    <row r="55" spans="1:61" ht="15.75" x14ac:dyDescent="0.25">
      <c r="A55" s="125">
        <v>44248</v>
      </c>
      <c r="B55" s="126" t="s">
        <v>68</v>
      </c>
      <c r="C55" s="127"/>
      <c r="D55" s="131"/>
      <c r="E55" s="131"/>
      <c r="F55" s="131"/>
      <c r="G55" s="131"/>
      <c r="H55" s="131"/>
      <c r="I55" s="131"/>
      <c r="J55" s="131"/>
      <c r="K55" s="131"/>
      <c r="L55" s="131"/>
      <c r="M55" s="131"/>
      <c r="N55" s="131"/>
      <c r="O55" s="131"/>
      <c r="P55" s="131"/>
      <c r="Q55" s="131"/>
      <c r="R55" s="131"/>
      <c r="S55" s="131"/>
      <c r="T55" s="131"/>
      <c r="U55" s="131"/>
      <c r="V55" s="131"/>
      <c r="W55" s="131"/>
      <c r="X55" s="131"/>
      <c r="Y55" s="131"/>
      <c r="Z55" s="131"/>
      <c r="AA55" s="131"/>
      <c r="AB55" s="131"/>
      <c r="AC55" s="131"/>
      <c r="AD55" s="131"/>
      <c r="AE55" s="131"/>
      <c r="AF55" s="131"/>
      <c r="AG55" s="131"/>
      <c r="AH55" s="131"/>
      <c r="AI55" s="131"/>
      <c r="AJ55" s="131"/>
      <c r="AK55" s="131"/>
      <c r="AL55" s="131"/>
      <c r="AM55" s="131"/>
      <c r="AN55" s="131"/>
      <c r="AO55" s="131"/>
      <c r="AP55" s="131"/>
      <c r="AQ55" s="131"/>
      <c r="AR55" s="128">
        <v>76.34</v>
      </c>
      <c r="AS55" s="133">
        <v>0.53066349999999995</v>
      </c>
      <c r="AT55" s="131"/>
      <c r="AU55" s="127"/>
      <c r="AV55" s="127"/>
      <c r="AW55" s="127"/>
      <c r="AX55" s="129">
        <v>12.8</v>
      </c>
      <c r="AY55" s="134">
        <v>12.6</v>
      </c>
      <c r="AZ55" s="129">
        <v>12.6</v>
      </c>
      <c r="BA55" s="127"/>
      <c r="BB55" s="127"/>
      <c r="BC55" s="127"/>
      <c r="BD55" s="127"/>
      <c r="BE55" s="138">
        <v>2.7506599999999999</v>
      </c>
      <c r="BF55" s="127"/>
      <c r="BG55" s="129">
        <v>4.4000000000000004</v>
      </c>
      <c r="BH55" s="140">
        <v>10.7</v>
      </c>
      <c r="BI55" s="125">
        <v>44248</v>
      </c>
    </row>
    <row r="56" spans="1:61" ht="15.75" x14ac:dyDescent="0.25">
      <c r="A56" s="125">
        <v>44249</v>
      </c>
      <c r="B56" s="126" t="s">
        <v>68</v>
      </c>
      <c r="C56" s="127"/>
      <c r="D56" s="128">
        <v>6.14</v>
      </c>
      <c r="E56" s="128">
        <v>5.17</v>
      </c>
      <c r="F56" s="129">
        <v>5.2</v>
      </c>
      <c r="G56" s="128">
        <v>5.29</v>
      </c>
      <c r="H56" s="128">
        <v>5.36</v>
      </c>
      <c r="I56" s="128">
        <v>6.95</v>
      </c>
      <c r="J56" s="128">
        <v>7.17</v>
      </c>
      <c r="K56" s="128">
        <v>1.68</v>
      </c>
      <c r="L56" s="128">
        <v>1.93</v>
      </c>
      <c r="M56" s="128">
        <v>1.95</v>
      </c>
      <c r="N56" s="128">
        <v>2.0099999999999998</v>
      </c>
      <c r="O56" s="130">
        <v>47</v>
      </c>
      <c r="P56" s="130">
        <v>40</v>
      </c>
      <c r="Q56" s="130">
        <v>11</v>
      </c>
      <c r="R56" s="131"/>
      <c r="S56" s="131"/>
      <c r="T56" s="131"/>
      <c r="U56" s="132">
        <v>0.36699999999999999</v>
      </c>
      <c r="V56" s="132">
        <v>0.314</v>
      </c>
      <c r="W56" s="132">
        <v>0.52900000000000003</v>
      </c>
      <c r="X56" s="132">
        <v>0.109</v>
      </c>
      <c r="Y56" s="132">
        <v>0.623</v>
      </c>
      <c r="Z56" s="132">
        <v>0.55100000000000005</v>
      </c>
      <c r="AA56" s="129">
        <v>14.5</v>
      </c>
      <c r="AB56" s="129">
        <v>36.200000000000003</v>
      </c>
      <c r="AC56" s="129">
        <v>28.8</v>
      </c>
      <c r="AD56" s="129">
        <v>29.1</v>
      </c>
      <c r="AE56" s="129">
        <v>40.4</v>
      </c>
      <c r="AF56" s="130">
        <v>29</v>
      </c>
      <c r="AG56" s="129">
        <v>72.400000000000006</v>
      </c>
      <c r="AH56" s="129">
        <v>57.6</v>
      </c>
      <c r="AI56" s="129">
        <v>58.2</v>
      </c>
      <c r="AJ56" s="129">
        <v>80.8</v>
      </c>
      <c r="AK56" s="128">
        <v>3.18</v>
      </c>
      <c r="AL56" s="129">
        <v>3.5</v>
      </c>
      <c r="AM56" s="130">
        <v>3</v>
      </c>
      <c r="AN56" s="129">
        <v>5.8</v>
      </c>
      <c r="AO56" s="132">
        <v>5.0999999999999997E-2</v>
      </c>
      <c r="AP56" s="130">
        <v>7</v>
      </c>
      <c r="AQ56" s="129">
        <v>5.2</v>
      </c>
      <c r="AR56" s="128">
        <v>90.39</v>
      </c>
      <c r="AS56" s="133">
        <v>0.74858210000000003</v>
      </c>
      <c r="AT56" s="129">
        <v>51.9</v>
      </c>
      <c r="AU56" s="134">
        <v>90.4</v>
      </c>
      <c r="AV56" s="135">
        <v>0.28410000000000002</v>
      </c>
      <c r="AW56" s="136">
        <v>4.3299999999999998E-2</v>
      </c>
      <c r="AX56" s="128">
        <v>14.54</v>
      </c>
      <c r="AY56" s="137">
        <v>13.64</v>
      </c>
      <c r="AZ56" s="128">
        <v>14.63</v>
      </c>
      <c r="BA56" s="137">
        <v>0.99</v>
      </c>
      <c r="BB56" s="132">
        <v>1.6319999999999999</v>
      </c>
      <c r="BC56" s="142">
        <v>2.7719999999999998</v>
      </c>
      <c r="BD56" s="142">
        <v>8.2789999999999999</v>
      </c>
      <c r="BE56" s="138">
        <v>3.0085799999999998</v>
      </c>
      <c r="BF56" s="139">
        <v>30.53</v>
      </c>
      <c r="BG56" s="129">
        <v>4.4000000000000004</v>
      </c>
      <c r="BH56" s="140">
        <v>10.7</v>
      </c>
      <c r="BI56" s="125">
        <v>44249</v>
      </c>
    </row>
    <row r="57" spans="1:61" ht="15.75" x14ac:dyDescent="0.25">
      <c r="A57" s="125">
        <v>44250</v>
      </c>
      <c r="B57" s="126" t="s">
        <v>68</v>
      </c>
      <c r="C57" s="127"/>
      <c r="D57" s="128">
        <v>6.19</v>
      </c>
      <c r="E57" s="128">
        <v>5.26</v>
      </c>
      <c r="F57" s="128">
        <v>5.32</v>
      </c>
      <c r="G57" s="128">
        <v>5.36</v>
      </c>
      <c r="H57" s="128">
        <v>5.41</v>
      </c>
      <c r="I57" s="128">
        <v>7.09</v>
      </c>
      <c r="J57" s="128">
        <v>7.18</v>
      </c>
      <c r="K57" s="128">
        <v>1.79</v>
      </c>
      <c r="L57" s="128">
        <v>1.98</v>
      </c>
      <c r="M57" s="128">
        <v>2.09</v>
      </c>
      <c r="N57" s="128">
        <v>2.21</v>
      </c>
      <c r="O57" s="130">
        <v>45</v>
      </c>
      <c r="P57" s="130">
        <v>38</v>
      </c>
      <c r="Q57" s="130">
        <v>9</v>
      </c>
      <c r="R57" s="131"/>
      <c r="S57" s="131"/>
      <c r="T57" s="131"/>
      <c r="U57" s="132">
        <v>0.28599999999999998</v>
      </c>
      <c r="V57" s="132">
        <v>0.30399999999999999</v>
      </c>
      <c r="W57" s="132">
        <v>0.32800000000000001</v>
      </c>
      <c r="X57" s="132">
        <v>9.6000000000000002E-2</v>
      </c>
      <c r="Y57" s="132">
        <v>0.42599999999999999</v>
      </c>
      <c r="Z57" s="132">
        <v>0.56399999999999995</v>
      </c>
      <c r="AA57" s="129">
        <v>14.2</v>
      </c>
      <c r="AB57" s="129">
        <v>35.799999999999997</v>
      </c>
      <c r="AC57" s="129">
        <v>28.4</v>
      </c>
      <c r="AD57" s="129">
        <v>28.8</v>
      </c>
      <c r="AE57" s="129">
        <v>41.3</v>
      </c>
      <c r="AF57" s="129">
        <v>28.4</v>
      </c>
      <c r="AG57" s="129">
        <v>71.599999999999994</v>
      </c>
      <c r="AH57" s="129">
        <v>56.8</v>
      </c>
      <c r="AI57" s="129">
        <v>57.6</v>
      </c>
      <c r="AJ57" s="129">
        <v>82.6</v>
      </c>
      <c r="AK57" s="129">
        <v>3.1</v>
      </c>
      <c r="AL57" s="128">
        <v>3.42</v>
      </c>
      <c r="AM57" s="129">
        <v>2.9</v>
      </c>
      <c r="AN57" s="129">
        <v>5.9</v>
      </c>
      <c r="AO57" s="132">
        <v>3.6999999999999998E-2</v>
      </c>
      <c r="AP57" s="129">
        <v>6.8</v>
      </c>
      <c r="AQ57" s="129">
        <v>5.0999999999999996</v>
      </c>
      <c r="AR57" s="128">
        <v>70.56</v>
      </c>
      <c r="AS57" s="144">
        <v>0.436361</v>
      </c>
      <c r="AT57" s="129">
        <v>52.3</v>
      </c>
      <c r="AU57" s="134">
        <v>92.6</v>
      </c>
      <c r="AV57" s="135">
        <v>0.2792</v>
      </c>
      <c r="AW57" s="132">
        <v>3.1E-2</v>
      </c>
      <c r="AX57" s="128">
        <v>13.69</v>
      </c>
      <c r="AY57" s="137">
        <v>12.63</v>
      </c>
      <c r="AZ57" s="128">
        <v>13.62</v>
      </c>
      <c r="BA57" s="137">
        <v>0.99</v>
      </c>
      <c r="BB57" s="132">
        <v>1.6439999999999999</v>
      </c>
      <c r="BC57" s="142">
        <v>2.7690000000000001</v>
      </c>
      <c r="BD57" s="142">
        <v>7.6529999999999996</v>
      </c>
      <c r="BE57" s="138">
        <v>2.5363600000000002</v>
      </c>
      <c r="BF57" s="139">
        <v>30.34</v>
      </c>
      <c r="BG57" s="129">
        <v>4.4000000000000004</v>
      </c>
      <c r="BH57" s="140">
        <v>10.7</v>
      </c>
      <c r="BI57" s="125">
        <v>44250</v>
      </c>
    </row>
    <row r="58" spans="1:61" ht="15.75" x14ac:dyDescent="0.25">
      <c r="A58" s="125">
        <v>44251</v>
      </c>
      <c r="B58" s="126" t="s">
        <v>68</v>
      </c>
      <c r="C58" s="127"/>
      <c r="D58" s="128">
        <v>6.18</v>
      </c>
      <c r="E58" s="128">
        <v>5.23</v>
      </c>
      <c r="F58" s="128">
        <v>5.28</v>
      </c>
      <c r="G58" s="128">
        <v>5.34</v>
      </c>
      <c r="H58" s="128">
        <v>5.35</v>
      </c>
      <c r="I58" s="128">
        <v>6.81</v>
      </c>
      <c r="J58" s="128">
        <v>7.08</v>
      </c>
      <c r="K58" s="128">
        <v>1.74</v>
      </c>
      <c r="L58" s="128">
        <v>1.96</v>
      </c>
      <c r="M58" s="128">
        <v>2.0099999999999998</v>
      </c>
      <c r="N58" s="128">
        <v>2.06</v>
      </c>
      <c r="O58" s="130">
        <v>46</v>
      </c>
      <c r="P58" s="130">
        <v>36</v>
      </c>
      <c r="Q58" s="130">
        <v>10</v>
      </c>
      <c r="R58" s="131"/>
      <c r="S58" s="131"/>
      <c r="T58" s="131"/>
      <c r="U58" s="128">
        <v>0.36</v>
      </c>
      <c r="V58" s="132">
        <v>0.314</v>
      </c>
      <c r="W58" s="132">
        <v>0.41899999999999998</v>
      </c>
      <c r="X58" s="128">
        <v>0.06</v>
      </c>
      <c r="Y58" s="132">
        <v>0.66400000000000003</v>
      </c>
      <c r="Z58" s="132">
        <v>0.95599999999999996</v>
      </c>
      <c r="AA58" s="129">
        <v>14.5</v>
      </c>
      <c r="AB58" s="129">
        <v>36.700000000000003</v>
      </c>
      <c r="AC58" s="129">
        <v>29.8</v>
      </c>
      <c r="AD58" s="129">
        <v>30.3</v>
      </c>
      <c r="AE58" s="129">
        <v>41.2</v>
      </c>
      <c r="AF58" s="130">
        <v>29</v>
      </c>
      <c r="AG58" s="129">
        <v>73.400000000000006</v>
      </c>
      <c r="AH58" s="129">
        <v>59.6</v>
      </c>
      <c r="AI58" s="129">
        <v>60.6</v>
      </c>
      <c r="AJ58" s="129">
        <v>82.4</v>
      </c>
      <c r="AK58" s="128">
        <v>3.17</v>
      </c>
      <c r="AL58" s="128">
        <v>3.34</v>
      </c>
      <c r="AM58" s="130">
        <v>3</v>
      </c>
      <c r="AN58" s="130">
        <v>6</v>
      </c>
      <c r="AO58" s="132">
        <v>2.8000000000000001E-2</v>
      </c>
      <c r="AP58" s="129">
        <v>6.5</v>
      </c>
      <c r="AQ58" s="129">
        <v>5.2</v>
      </c>
      <c r="AR58" s="128">
        <v>79.27</v>
      </c>
      <c r="AS58" s="133">
        <v>0.85305330000000001</v>
      </c>
      <c r="AT58" s="129">
        <v>52.5</v>
      </c>
      <c r="AU58" s="134">
        <v>87.6</v>
      </c>
      <c r="AV58" s="142">
        <v>0.27900000000000003</v>
      </c>
      <c r="AW58" s="136">
        <v>5.7500000000000002E-2</v>
      </c>
      <c r="AX58" s="128">
        <v>13.55</v>
      </c>
      <c r="AY58" s="137">
        <v>12.57</v>
      </c>
      <c r="AZ58" s="128">
        <v>13.55</v>
      </c>
      <c r="BA58" s="137">
        <v>0.98</v>
      </c>
      <c r="BB58" s="132">
        <v>1.6419999999999999</v>
      </c>
      <c r="BC58" s="142">
        <v>2.7679999999999998</v>
      </c>
      <c r="BD58" s="142">
        <v>8.0579999999999998</v>
      </c>
      <c r="BE58" s="138">
        <v>2.8630499999999999</v>
      </c>
      <c r="BF58" s="139">
        <v>29.82</v>
      </c>
      <c r="BG58" s="129">
        <v>4.4000000000000004</v>
      </c>
      <c r="BH58" s="140">
        <v>10.7</v>
      </c>
      <c r="BI58" s="125">
        <v>44251</v>
      </c>
    </row>
    <row r="59" spans="1:61" ht="15.75" x14ac:dyDescent="0.25">
      <c r="A59" s="125">
        <v>44252</v>
      </c>
      <c r="B59" s="126" t="s">
        <v>68</v>
      </c>
      <c r="C59" s="127"/>
      <c r="D59" s="128">
        <v>6.15</v>
      </c>
      <c r="E59" s="129">
        <v>5.2</v>
      </c>
      <c r="F59" s="128">
        <v>5.15</v>
      </c>
      <c r="G59" s="128">
        <v>5.31</v>
      </c>
      <c r="H59" s="128">
        <v>5.34</v>
      </c>
      <c r="I59" s="128">
        <v>6.79</v>
      </c>
      <c r="J59" s="128">
        <v>7.07</v>
      </c>
      <c r="K59" s="128">
        <v>1.55</v>
      </c>
      <c r="L59" s="128">
        <v>1.82</v>
      </c>
      <c r="M59" s="128">
        <v>1.87</v>
      </c>
      <c r="N59" s="128">
        <v>1.92</v>
      </c>
      <c r="O59" s="130">
        <v>47</v>
      </c>
      <c r="P59" s="130">
        <v>38</v>
      </c>
      <c r="Q59" s="130">
        <v>14</v>
      </c>
      <c r="R59" s="130">
        <v>1</v>
      </c>
      <c r="S59" s="131"/>
      <c r="T59" s="131"/>
      <c r="U59" s="132">
        <v>0.34799999999999998</v>
      </c>
      <c r="V59" s="132">
        <v>0.246</v>
      </c>
      <c r="W59" s="132">
        <v>0.81100000000000005</v>
      </c>
      <c r="X59" s="132">
        <v>7.9000000000000001E-2</v>
      </c>
      <c r="Y59" s="128">
        <v>0.61</v>
      </c>
      <c r="Z59" s="132">
        <v>0.503</v>
      </c>
      <c r="AA59" s="129">
        <v>14.5</v>
      </c>
      <c r="AB59" s="129">
        <v>37.200000000000003</v>
      </c>
      <c r="AC59" s="129">
        <v>29.6</v>
      </c>
      <c r="AD59" s="129">
        <v>30.3</v>
      </c>
      <c r="AE59" s="129">
        <v>40.9</v>
      </c>
      <c r="AF59" s="130">
        <v>29</v>
      </c>
      <c r="AG59" s="129">
        <v>74.400000000000006</v>
      </c>
      <c r="AH59" s="129">
        <v>59.2</v>
      </c>
      <c r="AI59" s="129">
        <v>60.3</v>
      </c>
      <c r="AJ59" s="129">
        <v>81.8</v>
      </c>
      <c r="AK59" s="128">
        <v>3.22</v>
      </c>
      <c r="AL59" s="128">
        <v>3.29</v>
      </c>
      <c r="AM59" s="130">
        <v>3</v>
      </c>
      <c r="AN59" s="129">
        <v>6.1</v>
      </c>
      <c r="AO59" s="132">
        <v>3.5999999999999997E-2</v>
      </c>
      <c r="AP59" s="129">
        <v>6.4</v>
      </c>
      <c r="AQ59" s="129">
        <v>5.2</v>
      </c>
      <c r="AR59" s="128">
        <v>77.180000000000007</v>
      </c>
      <c r="AS59" s="133">
        <v>0.60273350000000003</v>
      </c>
      <c r="AT59" s="129">
        <v>52.5</v>
      </c>
      <c r="AU59" s="134">
        <v>88.1</v>
      </c>
      <c r="AV59" s="135">
        <v>0.2792</v>
      </c>
      <c r="AW59" s="136">
        <v>5.4800000000000001E-2</v>
      </c>
      <c r="AX59" s="128">
        <v>13.51</v>
      </c>
      <c r="AY59" s="137">
        <v>13.36</v>
      </c>
      <c r="AZ59" s="128">
        <v>13.36</v>
      </c>
      <c r="BA59" s="127"/>
      <c r="BB59" s="132">
        <v>1.621</v>
      </c>
      <c r="BC59" s="137">
        <v>2.77</v>
      </c>
      <c r="BD59" s="142">
        <v>8.1660000000000004</v>
      </c>
      <c r="BE59" s="138">
        <v>2.6227299999999998</v>
      </c>
      <c r="BF59" s="139">
        <v>29.17</v>
      </c>
      <c r="BG59" s="129">
        <v>4.4000000000000004</v>
      </c>
      <c r="BH59" s="150">
        <v>11</v>
      </c>
      <c r="BI59" s="125">
        <v>44252</v>
      </c>
    </row>
    <row r="60" spans="1:61" ht="15.75" x14ac:dyDescent="0.25">
      <c r="A60" s="125">
        <v>44253</v>
      </c>
      <c r="B60" s="126" t="s">
        <v>68</v>
      </c>
      <c r="C60" s="127"/>
      <c r="D60" s="128">
        <v>5.94</v>
      </c>
      <c r="E60" s="128">
        <v>5.17</v>
      </c>
      <c r="F60" s="128">
        <v>5.22</v>
      </c>
      <c r="G60" s="128">
        <v>5.24</v>
      </c>
      <c r="H60" s="128">
        <v>5.27</v>
      </c>
      <c r="I60" s="128">
        <v>6.87</v>
      </c>
      <c r="J60" s="128">
        <v>6.98</v>
      </c>
      <c r="K60" s="128">
        <v>1.48</v>
      </c>
      <c r="L60" s="128">
        <v>1.68</v>
      </c>
      <c r="M60" s="128">
        <v>1.82</v>
      </c>
      <c r="N60" s="129">
        <v>1.8</v>
      </c>
      <c r="O60" s="130">
        <v>45</v>
      </c>
      <c r="P60" s="130">
        <v>37</v>
      </c>
      <c r="Q60" s="130">
        <v>11</v>
      </c>
      <c r="R60" s="131"/>
      <c r="S60" s="131"/>
      <c r="T60" s="131"/>
      <c r="U60" s="132">
        <v>0.38300000000000001</v>
      </c>
      <c r="V60" s="132">
        <v>0.23599999999999999</v>
      </c>
      <c r="W60" s="132">
        <v>0.97199999999999998</v>
      </c>
      <c r="X60" s="132">
        <v>0.158</v>
      </c>
      <c r="Y60" s="132">
        <v>0.73199999999999998</v>
      </c>
      <c r="Z60" s="128">
        <v>0.56000000000000005</v>
      </c>
      <c r="AA60" s="130">
        <v>15</v>
      </c>
      <c r="AB60" s="129">
        <v>35.799999999999997</v>
      </c>
      <c r="AC60" s="129">
        <v>29.3</v>
      </c>
      <c r="AD60" s="130">
        <v>30</v>
      </c>
      <c r="AE60" s="129">
        <v>41.3</v>
      </c>
      <c r="AF60" s="130">
        <v>30</v>
      </c>
      <c r="AG60" s="129">
        <v>71.599999999999994</v>
      </c>
      <c r="AH60" s="129">
        <v>58.6</v>
      </c>
      <c r="AI60" s="130">
        <v>60</v>
      </c>
      <c r="AJ60" s="129">
        <v>82.6</v>
      </c>
      <c r="AK60" s="128">
        <v>3.26</v>
      </c>
      <c r="AL60" s="128">
        <v>3.19</v>
      </c>
      <c r="AM60" s="130">
        <v>3</v>
      </c>
      <c r="AN60" s="130">
        <v>6</v>
      </c>
      <c r="AO60" s="132">
        <v>1.2E-2</v>
      </c>
      <c r="AP60" s="129">
        <v>7.3</v>
      </c>
      <c r="AQ60" s="129">
        <v>5.3</v>
      </c>
      <c r="AR60" s="128">
        <v>74.97</v>
      </c>
      <c r="AS60" s="144">
        <v>0.61052600000000001</v>
      </c>
      <c r="AT60" s="129">
        <v>52.2</v>
      </c>
      <c r="AU60" s="134">
        <v>88.9</v>
      </c>
      <c r="AV60" s="135">
        <v>0.28160000000000002</v>
      </c>
      <c r="AW60" s="136">
        <v>5.0900000000000001E-2</v>
      </c>
      <c r="AX60" s="128">
        <v>13.91</v>
      </c>
      <c r="AY60" s="137">
        <v>12.89</v>
      </c>
      <c r="AZ60" s="128">
        <v>13.86</v>
      </c>
      <c r="BA60" s="137">
        <v>0.97</v>
      </c>
      <c r="BB60" s="132">
        <v>1.6759999999999999</v>
      </c>
      <c r="BC60" s="142">
        <v>2.766</v>
      </c>
      <c r="BD60" s="142">
        <v>8.4939999999999998</v>
      </c>
      <c r="BE60" s="138">
        <v>2.64053</v>
      </c>
      <c r="BF60" s="139">
        <v>31.45</v>
      </c>
      <c r="BG60" s="129">
        <v>4.2</v>
      </c>
      <c r="BH60" s="150">
        <v>11</v>
      </c>
      <c r="BI60" s="125">
        <v>44253</v>
      </c>
    </row>
    <row r="61" spans="1:61" ht="15.75" x14ac:dyDescent="0.25">
      <c r="A61" s="125">
        <v>44254</v>
      </c>
      <c r="B61" s="126" t="s">
        <v>68</v>
      </c>
      <c r="C61" s="127"/>
      <c r="D61" s="128">
        <v>5.98</v>
      </c>
      <c r="E61" s="128">
        <v>5.21</v>
      </c>
      <c r="F61" s="128">
        <v>5.19</v>
      </c>
      <c r="G61" s="128">
        <v>5.23</v>
      </c>
      <c r="H61" s="128">
        <v>5.36</v>
      </c>
      <c r="I61" s="128">
        <v>7.02</v>
      </c>
      <c r="J61" s="128">
        <v>7.04</v>
      </c>
      <c r="K61" s="128">
        <v>1.51</v>
      </c>
      <c r="L61" s="128">
        <v>1.76</v>
      </c>
      <c r="M61" s="128">
        <v>2.04</v>
      </c>
      <c r="N61" s="128">
        <v>2.02</v>
      </c>
      <c r="O61" s="130">
        <v>41</v>
      </c>
      <c r="P61" s="130">
        <v>34</v>
      </c>
      <c r="Q61" s="130">
        <v>10</v>
      </c>
      <c r="R61" s="131"/>
      <c r="S61" s="131"/>
      <c r="T61" s="131"/>
      <c r="U61" s="132">
        <v>0.36699999999999999</v>
      </c>
      <c r="V61" s="132">
        <v>0.25900000000000001</v>
      </c>
      <c r="W61" s="132">
        <v>0.88100000000000001</v>
      </c>
      <c r="X61" s="132">
        <v>0.123</v>
      </c>
      <c r="Y61" s="132">
        <v>0.52500000000000002</v>
      </c>
      <c r="Z61" s="132">
        <v>0.49099999999999999</v>
      </c>
      <c r="AA61" s="129">
        <v>14.8</v>
      </c>
      <c r="AB61" s="130">
        <v>35</v>
      </c>
      <c r="AC61" s="129">
        <v>29.5</v>
      </c>
      <c r="AD61" s="129">
        <v>30.6</v>
      </c>
      <c r="AE61" s="129">
        <v>39.799999999999997</v>
      </c>
      <c r="AF61" s="129">
        <v>29.6</v>
      </c>
      <c r="AG61" s="130">
        <v>70</v>
      </c>
      <c r="AH61" s="130">
        <v>59</v>
      </c>
      <c r="AI61" s="129">
        <v>61.2</v>
      </c>
      <c r="AJ61" s="129">
        <v>79.599999999999994</v>
      </c>
      <c r="AK61" s="128">
        <v>3.12</v>
      </c>
      <c r="AL61" s="128">
        <v>3.33</v>
      </c>
      <c r="AM61" s="129">
        <v>3.1</v>
      </c>
      <c r="AN61" s="129">
        <v>5.9</v>
      </c>
      <c r="AO61" s="132">
        <v>1.6E-2</v>
      </c>
      <c r="AP61" s="129">
        <v>7.2</v>
      </c>
      <c r="AQ61" s="129">
        <v>5.2</v>
      </c>
      <c r="AR61" s="128">
        <v>82.68</v>
      </c>
      <c r="AS61" s="133">
        <v>0.67669040000000003</v>
      </c>
      <c r="AT61" s="129">
        <v>52.4</v>
      </c>
      <c r="AU61" s="134">
        <v>89.2</v>
      </c>
      <c r="AV61" s="135">
        <v>0.27889999999999998</v>
      </c>
      <c r="AW61" s="136">
        <v>4.8099999999999997E-2</v>
      </c>
      <c r="AX61" s="128">
        <v>14.44</v>
      </c>
      <c r="AY61" s="137">
        <v>13.47</v>
      </c>
      <c r="AZ61" s="128">
        <v>14.44</v>
      </c>
      <c r="BA61" s="137">
        <v>0.97</v>
      </c>
      <c r="BB61" s="132">
        <v>1.591</v>
      </c>
      <c r="BC61" s="142">
        <v>2.7709999999999999</v>
      </c>
      <c r="BD61" s="142">
        <v>8.6929999999999996</v>
      </c>
      <c r="BE61" s="138">
        <v>2.7866900000000001</v>
      </c>
      <c r="BF61" s="139">
        <v>30.51</v>
      </c>
      <c r="BG61" s="129">
        <v>4.2</v>
      </c>
      <c r="BH61" s="140">
        <v>11.3</v>
      </c>
      <c r="BI61" s="125">
        <v>44254</v>
      </c>
    </row>
    <row r="62" spans="1:61" ht="15.75" x14ac:dyDescent="0.25">
      <c r="A62" s="125">
        <v>44255</v>
      </c>
      <c r="B62" s="126" t="s">
        <v>68</v>
      </c>
      <c r="C62" s="127"/>
      <c r="D62" s="131"/>
      <c r="E62" s="131"/>
      <c r="F62" s="131"/>
      <c r="G62" s="131"/>
      <c r="H62" s="131"/>
      <c r="I62" s="131"/>
      <c r="J62" s="131"/>
      <c r="K62" s="131"/>
      <c r="L62" s="131"/>
      <c r="M62" s="131"/>
      <c r="N62" s="131"/>
      <c r="O62" s="131"/>
      <c r="P62" s="131"/>
      <c r="Q62" s="131"/>
      <c r="R62" s="131"/>
      <c r="S62" s="131"/>
      <c r="T62" s="131"/>
      <c r="U62" s="131"/>
      <c r="V62" s="131"/>
      <c r="W62" s="131"/>
      <c r="X62" s="131"/>
      <c r="Y62" s="131"/>
      <c r="Z62" s="131"/>
      <c r="AA62" s="131"/>
      <c r="AB62" s="131"/>
      <c r="AC62" s="131"/>
      <c r="AD62" s="131"/>
      <c r="AE62" s="131"/>
      <c r="AF62" s="131"/>
      <c r="AG62" s="131"/>
      <c r="AH62" s="131"/>
      <c r="AI62" s="131"/>
      <c r="AJ62" s="131"/>
      <c r="AK62" s="131"/>
      <c r="AL62" s="131"/>
      <c r="AM62" s="131"/>
      <c r="AN62" s="131"/>
      <c r="AO62" s="131"/>
      <c r="AP62" s="131"/>
      <c r="AQ62" s="131"/>
      <c r="AR62" s="131"/>
      <c r="AS62" s="131"/>
      <c r="AT62" s="131"/>
      <c r="AU62" s="127"/>
      <c r="AV62" s="127"/>
      <c r="AW62" s="127"/>
      <c r="AX62" s="127"/>
      <c r="AY62" s="127"/>
      <c r="AZ62" s="127"/>
      <c r="BA62" s="127"/>
      <c r="BB62" s="127"/>
      <c r="BC62" s="127"/>
      <c r="BD62" s="127"/>
      <c r="BE62" s="127"/>
      <c r="BF62" s="127"/>
      <c r="BG62" s="127"/>
      <c r="BH62" s="127"/>
      <c r="BI62" s="125">
        <v>44255</v>
      </c>
    </row>
    <row r="63" spans="1:61" ht="15.75" x14ac:dyDescent="0.25">
      <c r="A63" s="125">
        <v>44256</v>
      </c>
      <c r="B63" s="126" t="s">
        <v>68</v>
      </c>
      <c r="C63" s="127"/>
      <c r="D63" s="128">
        <v>6.17</v>
      </c>
      <c r="E63" s="128">
        <v>5.24</v>
      </c>
      <c r="F63" s="128">
        <v>5.18</v>
      </c>
      <c r="G63" s="128">
        <v>5.33</v>
      </c>
      <c r="H63" s="128">
        <v>5.35</v>
      </c>
      <c r="I63" s="128">
        <v>6.93</v>
      </c>
      <c r="J63" s="129">
        <v>7.3</v>
      </c>
      <c r="K63" s="129">
        <v>1.7</v>
      </c>
      <c r="L63" s="128">
        <v>1.99</v>
      </c>
      <c r="M63" s="128">
        <v>2.19</v>
      </c>
      <c r="N63" s="128">
        <v>2.17</v>
      </c>
      <c r="O63" s="130">
        <v>42</v>
      </c>
      <c r="P63" s="130">
        <v>36</v>
      </c>
      <c r="Q63" s="130">
        <v>13</v>
      </c>
      <c r="R63" s="131"/>
      <c r="S63" s="131"/>
      <c r="T63" s="131"/>
      <c r="U63" s="132">
        <v>0.373</v>
      </c>
      <c r="V63" s="132">
        <v>0.24099999999999999</v>
      </c>
      <c r="W63" s="132">
        <v>0.86199999999999999</v>
      </c>
      <c r="X63" s="132">
        <v>7.9000000000000001E-2</v>
      </c>
      <c r="Y63" s="132">
        <v>0.76100000000000001</v>
      </c>
      <c r="Z63" s="132">
        <v>0.73599999999999999</v>
      </c>
      <c r="AA63" s="129">
        <v>14.6</v>
      </c>
      <c r="AB63" s="129">
        <v>35.9</v>
      </c>
      <c r="AC63" s="129">
        <v>28.8</v>
      </c>
      <c r="AD63" s="129">
        <v>29.2</v>
      </c>
      <c r="AE63" s="129">
        <v>41.7</v>
      </c>
      <c r="AF63" s="129">
        <v>29.2</v>
      </c>
      <c r="AG63" s="129">
        <v>71.8</v>
      </c>
      <c r="AH63" s="129">
        <v>57.6</v>
      </c>
      <c r="AI63" s="129">
        <v>58.4</v>
      </c>
      <c r="AJ63" s="129">
        <v>83.4</v>
      </c>
      <c r="AK63" s="128">
        <v>3.15</v>
      </c>
      <c r="AL63" s="128">
        <v>3.32</v>
      </c>
      <c r="AM63" s="130">
        <v>3</v>
      </c>
      <c r="AN63" s="130">
        <v>6</v>
      </c>
      <c r="AO63" s="132">
        <v>2.1999999999999999E-2</v>
      </c>
      <c r="AP63" s="129">
        <v>6.5</v>
      </c>
      <c r="AQ63" s="130">
        <v>5</v>
      </c>
      <c r="AR63" s="128">
        <v>82.69</v>
      </c>
      <c r="AS63" s="133">
        <v>0.72787279999999999</v>
      </c>
      <c r="AT63" s="129">
        <v>52.6</v>
      </c>
      <c r="AU63" s="134">
        <v>87.7</v>
      </c>
      <c r="AV63" s="135">
        <v>0.2787</v>
      </c>
      <c r="AW63" s="132">
        <v>5.6000000000000001E-2</v>
      </c>
      <c r="AX63" s="129">
        <v>14.3</v>
      </c>
      <c r="AY63" s="137">
        <v>13.37</v>
      </c>
      <c r="AZ63" s="128">
        <v>14.35</v>
      </c>
      <c r="BA63" s="137">
        <v>0.98</v>
      </c>
      <c r="BB63" s="132">
        <v>1.661</v>
      </c>
      <c r="BC63" s="142">
        <v>2.7949999999999999</v>
      </c>
      <c r="BD63" s="142">
        <v>8.7889999999999997</v>
      </c>
      <c r="BE63" s="138">
        <v>2.8078699999999999</v>
      </c>
      <c r="BF63" s="139">
        <v>32.21</v>
      </c>
      <c r="BG63" s="129">
        <v>4.2</v>
      </c>
      <c r="BH63" s="140">
        <v>11.3</v>
      </c>
      <c r="BI63" s="125">
        <v>44256</v>
      </c>
    </row>
    <row r="64" spans="1:61" ht="15.75" x14ac:dyDescent="0.25">
      <c r="A64" s="125">
        <v>44257</v>
      </c>
      <c r="B64" s="126" t="s">
        <v>68</v>
      </c>
      <c r="C64" s="127"/>
      <c r="D64" s="128">
        <v>6.26</v>
      </c>
      <c r="E64" s="128">
        <v>5.29</v>
      </c>
      <c r="F64" s="128">
        <v>5.26</v>
      </c>
      <c r="G64" s="128">
        <v>5.35</v>
      </c>
      <c r="H64" s="128">
        <v>5.38</v>
      </c>
      <c r="I64" s="128">
        <v>6.79</v>
      </c>
      <c r="J64" s="128">
        <v>7.23</v>
      </c>
      <c r="K64" s="129">
        <v>1.5</v>
      </c>
      <c r="L64" s="128">
        <v>1.69</v>
      </c>
      <c r="M64" s="128">
        <v>1.84</v>
      </c>
      <c r="N64" s="129">
        <v>1.9</v>
      </c>
      <c r="O64" s="130">
        <v>41</v>
      </c>
      <c r="P64" s="130">
        <v>35</v>
      </c>
      <c r="Q64" s="130">
        <v>18</v>
      </c>
      <c r="R64" s="130">
        <v>1</v>
      </c>
      <c r="S64" s="131"/>
      <c r="T64" s="131"/>
      <c r="U64" s="132">
        <v>0.44600000000000001</v>
      </c>
      <c r="V64" s="132">
        <v>0.246</v>
      </c>
      <c r="W64" s="132">
        <v>0.90500000000000003</v>
      </c>
      <c r="X64" s="132">
        <v>0.161</v>
      </c>
      <c r="Y64" s="132">
        <v>0.61799999999999999</v>
      </c>
      <c r="Z64" s="132">
        <v>0.50600000000000001</v>
      </c>
      <c r="AA64" s="130">
        <v>15</v>
      </c>
      <c r="AB64" s="129">
        <v>37.4</v>
      </c>
      <c r="AC64" s="129">
        <v>28.6</v>
      </c>
      <c r="AD64" s="129">
        <v>29.1</v>
      </c>
      <c r="AE64" s="129">
        <v>41.3</v>
      </c>
      <c r="AF64" s="130">
        <v>30</v>
      </c>
      <c r="AG64" s="129">
        <v>74.8</v>
      </c>
      <c r="AH64" s="129">
        <v>57.2</v>
      </c>
      <c r="AI64" s="129">
        <v>58.2</v>
      </c>
      <c r="AJ64" s="129">
        <v>82.6</v>
      </c>
      <c r="AK64" s="128">
        <v>3.18</v>
      </c>
      <c r="AL64" s="128">
        <v>3.31</v>
      </c>
      <c r="AM64" s="130">
        <v>3</v>
      </c>
      <c r="AN64" s="129">
        <v>5.9</v>
      </c>
      <c r="AO64" s="132">
        <v>2.7E-2</v>
      </c>
      <c r="AP64" s="130">
        <v>7</v>
      </c>
      <c r="AQ64" s="129">
        <v>4.8</v>
      </c>
      <c r="AR64" s="128">
        <v>81.59</v>
      </c>
      <c r="AS64" s="133">
        <v>0.73350380000000004</v>
      </c>
      <c r="AT64" s="129">
        <v>53.3</v>
      </c>
      <c r="AU64" s="134">
        <v>90.4</v>
      </c>
      <c r="AV64" s="135">
        <v>0.27250000000000002</v>
      </c>
      <c r="AW64" s="136">
        <v>4.3400000000000001E-2</v>
      </c>
      <c r="AX64" s="128">
        <v>14.29</v>
      </c>
      <c r="AY64" s="137">
        <v>13.26</v>
      </c>
      <c r="AZ64" s="128">
        <v>14.21</v>
      </c>
      <c r="BA64" s="137">
        <v>0.95</v>
      </c>
      <c r="BB64" s="132">
        <v>1.651</v>
      </c>
      <c r="BC64" s="142">
        <v>2.8180000000000001</v>
      </c>
      <c r="BD64" s="142">
        <v>8.593</v>
      </c>
      <c r="BE64" s="135">
        <v>2.7934999999999999</v>
      </c>
      <c r="BF64" s="139">
        <v>26.31</v>
      </c>
      <c r="BG64" s="129">
        <v>4.2</v>
      </c>
      <c r="BH64" s="140">
        <v>11.3</v>
      </c>
      <c r="BI64" s="125">
        <v>44257</v>
      </c>
    </row>
    <row r="65" spans="1:61" ht="15.75" x14ac:dyDescent="0.25">
      <c r="A65" s="125">
        <v>44258</v>
      </c>
      <c r="B65" s="126" t="s">
        <v>68</v>
      </c>
      <c r="C65" s="127"/>
      <c r="D65" s="128">
        <v>5.86</v>
      </c>
      <c r="E65" s="129">
        <v>5.2</v>
      </c>
      <c r="F65" s="128">
        <v>5.25</v>
      </c>
      <c r="G65" s="128">
        <v>5.26</v>
      </c>
      <c r="H65" s="128">
        <v>5.33</v>
      </c>
      <c r="I65" s="128">
        <v>7.05</v>
      </c>
      <c r="J65" s="128">
        <v>7.02</v>
      </c>
      <c r="K65" s="128">
        <v>1.67</v>
      </c>
      <c r="L65" s="128">
        <v>1.77</v>
      </c>
      <c r="M65" s="128">
        <v>1.99</v>
      </c>
      <c r="N65" s="128">
        <v>2.04</v>
      </c>
      <c r="O65" s="130">
        <v>53</v>
      </c>
      <c r="P65" s="130">
        <v>45</v>
      </c>
      <c r="Q65" s="130">
        <v>20</v>
      </c>
      <c r="R65" s="130">
        <v>4</v>
      </c>
      <c r="S65" s="131"/>
      <c r="T65" s="131"/>
      <c r="U65" s="132">
        <v>0.36599999999999999</v>
      </c>
      <c r="V65" s="132">
        <v>0.28699999999999998</v>
      </c>
      <c r="W65" s="128">
        <v>1.26</v>
      </c>
      <c r="X65" s="132">
        <v>0.16500000000000001</v>
      </c>
      <c r="Y65" s="132">
        <v>0.52700000000000002</v>
      </c>
      <c r="Z65" s="132">
        <v>0.53700000000000003</v>
      </c>
      <c r="AA65" s="130">
        <v>15</v>
      </c>
      <c r="AB65" s="129">
        <v>37.299999999999997</v>
      </c>
      <c r="AC65" s="129">
        <v>29.2</v>
      </c>
      <c r="AD65" s="129">
        <v>29.5</v>
      </c>
      <c r="AE65" s="129">
        <v>41.3</v>
      </c>
      <c r="AF65" s="130">
        <v>30</v>
      </c>
      <c r="AG65" s="129">
        <v>74.599999999999994</v>
      </c>
      <c r="AH65" s="129">
        <v>58.4</v>
      </c>
      <c r="AI65" s="130">
        <v>59</v>
      </c>
      <c r="AJ65" s="129">
        <v>82.6</v>
      </c>
      <c r="AK65" s="129">
        <v>3.1</v>
      </c>
      <c r="AL65" s="128">
        <v>3.25</v>
      </c>
      <c r="AM65" s="129">
        <v>3.1</v>
      </c>
      <c r="AN65" s="129">
        <v>6.1</v>
      </c>
      <c r="AO65" s="132">
        <v>1.2999999999999999E-2</v>
      </c>
      <c r="AP65" s="129">
        <v>7.1</v>
      </c>
      <c r="AQ65" s="129">
        <v>5.3</v>
      </c>
      <c r="AR65" s="128">
        <v>72.760000000000005</v>
      </c>
      <c r="AS65" s="133">
        <v>0.36177710000000002</v>
      </c>
      <c r="AT65" s="129">
        <v>53.1</v>
      </c>
      <c r="AU65" s="134">
        <v>89.6</v>
      </c>
      <c r="AV65" s="135">
        <v>0.27460000000000001</v>
      </c>
      <c r="AW65" s="136">
        <v>4.7500000000000001E-2</v>
      </c>
      <c r="AX65" s="128">
        <v>14.66</v>
      </c>
      <c r="AY65" s="137">
        <v>13.64</v>
      </c>
      <c r="AZ65" s="128">
        <v>14.61</v>
      </c>
      <c r="BA65" s="137">
        <v>0.97</v>
      </c>
      <c r="BB65" s="132">
        <v>1.673</v>
      </c>
      <c r="BC65" s="142">
        <v>2.8319999999999999</v>
      </c>
      <c r="BD65" s="142">
        <v>8.8989999999999991</v>
      </c>
      <c r="BE65" s="138">
        <v>2.42178</v>
      </c>
      <c r="BF65" s="139">
        <v>30.98</v>
      </c>
      <c r="BG65" s="129">
        <v>4.2</v>
      </c>
      <c r="BH65" s="140">
        <v>11.3</v>
      </c>
      <c r="BI65" s="125">
        <v>44258</v>
      </c>
    </row>
    <row r="66" spans="1:61" ht="15.75" x14ac:dyDescent="0.25">
      <c r="A66" s="125">
        <v>44259</v>
      </c>
      <c r="B66" s="126" t="s">
        <v>68</v>
      </c>
      <c r="C66" s="127"/>
      <c r="D66" s="128">
        <v>5.91</v>
      </c>
      <c r="E66" s="128">
        <v>5.23</v>
      </c>
      <c r="F66" s="129">
        <v>5.2</v>
      </c>
      <c r="G66" s="128">
        <v>5.28</v>
      </c>
      <c r="H66" s="128">
        <v>5.36</v>
      </c>
      <c r="I66" s="128">
        <v>7.07</v>
      </c>
      <c r="J66" s="128">
        <v>7.03</v>
      </c>
      <c r="K66" s="128">
        <v>1.57</v>
      </c>
      <c r="L66" s="128">
        <v>1.72</v>
      </c>
      <c r="M66" s="128">
        <v>2.0099999999999998</v>
      </c>
      <c r="N66" s="128">
        <v>2.0299999999999998</v>
      </c>
      <c r="O66" s="130">
        <v>50</v>
      </c>
      <c r="P66" s="130">
        <v>43</v>
      </c>
      <c r="Q66" s="130">
        <v>16</v>
      </c>
      <c r="R66" s="130">
        <v>1</v>
      </c>
      <c r="S66" s="131"/>
      <c r="T66" s="131"/>
      <c r="U66" s="132">
        <v>0.308</v>
      </c>
      <c r="V66" s="132">
        <v>0.22600000000000001</v>
      </c>
      <c r="W66" s="132">
        <v>0.94399999999999995</v>
      </c>
      <c r="X66" s="132">
        <v>0.159</v>
      </c>
      <c r="Y66" s="132">
        <v>0.57699999999999996</v>
      </c>
      <c r="Z66" s="132">
        <v>0.59299999999999997</v>
      </c>
      <c r="AA66" s="129">
        <v>14.8</v>
      </c>
      <c r="AB66" s="129">
        <v>37.1</v>
      </c>
      <c r="AC66" s="129">
        <v>29.5</v>
      </c>
      <c r="AD66" s="129">
        <v>29.3</v>
      </c>
      <c r="AE66" s="129">
        <v>40.799999999999997</v>
      </c>
      <c r="AF66" s="129">
        <v>29.6</v>
      </c>
      <c r="AG66" s="129">
        <v>74.2</v>
      </c>
      <c r="AH66" s="130">
        <v>59</v>
      </c>
      <c r="AI66" s="129">
        <v>58.6</v>
      </c>
      <c r="AJ66" s="129">
        <v>81.599999999999994</v>
      </c>
      <c r="AK66" s="128">
        <v>2.97</v>
      </c>
      <c r="AL66" s="128">
        <v>3.22</v>
      </c>
      <c r="AM66" s="130">
        <v>3</v>
      </c>
      <c r="AN66" s="129">
        <v>5.9</v>
      </c>
      <c r="AO66" s="132">
        <v>1.4999999999999999E-2</v>
      </c>
      <c r="AP66" s="130">
        <v>7</v>
      </c>
      <c r="AQ66" s="129">
        <v>5.2</v>
      </c>
      <c r="AR66" s="129">
        <v>88.2</v>
      </c>
      <c r="AS66" s="133">
        <v>0.75597009999999998</v>
      </c>
      <c r="AT66" s="129">
        <v>53.5</v>
      </c>
      <c r="AU66" s="146">
        <v>90</v>
      </c>
      <c r="AV66" s="135">
        <v>0.27379999999999999</v>
      </c>
      <c r="AW66" s="136">
        <v>4.6699999999999998E-2</v>
      </c>
      <c r="AX66" s="128">
        <v>15.09</v>
      </c>
      <c r="AY66" s="137">
        <v>14.07</v>
      </c>
      <c r="AZ66" s="128">
        <v>15.05</v>
      </c>
      <c r="BA66" s="137">
        <v>0.98</v>
      </c>
      <c r="BB66" s="132">
        <v>1.665</v>
      </c>
      <c r="BC66" s="142">
        <v>3.0310000000000001</v>
      </c>
      <c r="BD66" s="142">
        <v>9.2110000000000003</v>
      </c>
      <c r="BE66" s="138">
        <v>2.8459699999999999</v>
      </c>
      <c r="BF66" s="139">
        <v>30.28</v>
      </c>
      <c r="BG66" s="129">
        <v>4.2</v>
      </c>
      <c r="BH66" s="140">
        <v>11.3</v>
      </c>
      <c r="BI66" s="125">
        <v>44259</v>
      </c>
    </row>
    <row r="67" spans="1:61" ht="15.75" x14ac:dyDescent="0.25">
      <c r="A67" s="125">
        <v>44260</v>
      </c>
      <c r="B67" s="126" t="s">
        <v>68</v>
      </c>
      <c r="C67" s="127"/>
      <c r="D67" s="128">
        <v>5.99</v>
      </c>
      <c r="E67" s="128">
        <v>5.19</v>
      </c>
      <c r="F67" s="128">
        <v>5.33</v>
      </c>
      <c r="G67" s="128">
        <v>5.32</v>
      </c>
      <c r="H67" s="128">
        <v>5.39</v>
      </c>
      <c r="I67" s="128">
        <v>7.04</v>
      </c>
      <c r="J67" s="128">
        <v>6.97</v>
      </c>
      <c r="K67" s="128">
        <v>1.67</v>
      </c>
      <c r="L67" s="128">
        <v>1.94</v>
      </c>
      <c r="M67" s="128">
        <v>2.09</v>
      </c>
      <c r="N67" s="128">
        <v>2.12</v>
      </c>
      <c r="O67" s="130">
        <v>50</v>
      </c>
      <c r="P67" s="130">
        <v>46</v>
      </c>
      <c r="Q67" s="130">
        <v>14</v>
      </c>
      <c r="R67" s="131"/>
      <c r="S67" s="131"/>
      <c r="T67" s="131"/>
      <c r="U67" s="132">
        <v>0.314</v>
      </c>
      <c r="V67" s="132">
        <v>0.247</v>
      </c>
      <c r="W67" s="132">
        <v>0.71899999999999997</v>
      </c>
      <c r="X67" s="132">
        <v>0.104</v>
      </c>
      <c r="Y67" s="132">
        <v>0.54600000000000004</v>
      </c>
      <c r="Z67" s="132">
        <v>0.60399999999999998</v>
      </c>
      <c r="AA67" s="129">
        <v>15.6</v>
      </c>
      <c r="AB67" s="130">
        <v>35</v>
      </c>
      <c r="AC67" s="129">
        <v>29.3</v>
      </c>
      <c r="AD67" s="129">
        <v>29.6</v>
      </c>
      <c r="AE67" s="129">
        <v>40.799999999999997</v>
      </c>
      <c r="AF67" s="129">
        <v>31.2</v>
      </c>
      <c r="AG67" s="130">
        <v>70</v>
      </c>
      <c r="AH67" s="129">
        <v>58.6</v>
      </c>
      <c r="AI67" s="129">
        <v>59.2</v>
      </c>
      <c r="AJ67" s="129">
        <v>81.599999999999994</v>
      </c>
      <c r="AK67" s="128">
        <v>3.06</v>
      </c>
      <c r="AL67" s="128">
        <v>3.32</v>
      </c>
      <c r="AM67" s="129">
        <v>3.1</v>
      </c>
      <c r="AN67" s="130">
        <v>6</v>
      </c>
      <c r="AO67" s="132">
        <v>2.9000000000000001E-2</v>
      </c>
      <c r="AP67" s="129">
        <v>7.4</v>
      </c>
      <c r="AQ67" s="129">
        <v>5.0999999999999996</v>
      </c>
      <c r="AR67" s="128">
        <v>85.55</v>
      </c>
      <c r="AS67" s="133">
        <v>0.51430410000000004</v>
      </c>
      <c r="AT67" s="129">
        <v>55.8</v>
      </c>
      <c r="AU67" s="134">
        <v>89.9</v>
      </c>
      <c r="AV67" s="135">
        <v>0.25340000000000001</v>
      </c>
      <c r="AW67" s="136">
        <v>4.6300000000000001E-2</v>
      </c>
      <c r="AX67" s="128">
        <v>14.93</v>
      </c>
      <c r="AY67" s="134">
        <v>14.8</v>
      </c>
      <c r="AZ67" s="129">
        <v>14.8</v>
      </c>
      <c r="BA67" s="127"/>
      <c r="BB67" s="132">
        <v>1.629</v>
      </c>
      <c r="BC67" s="142">
        <v>3.0910000000000002</v>
      </c>
      <c r="BD67" s="142">
        <v>9.3149999999999995</v>
      </c>
      <c r="BE67" s="135">
        <v>2.6242999999999999</v>
      </c>
      <c r="BF67" s="139">
        <v>30.68</v>
      </c>
      <c r="BG67" s="129">
        <v>4.2</v>
      </c>
      <c r="BH67" s="140">
        <v>11.3</v>
      </c>
      <c r="BI67" s="125">
        <v>44260</v>
      </c>
    </row>
    <row r="68" spans="1:61" ht="15.75" x14ac:dyDescent="0.25">
      <c r="A68" s="125">
        <v>44261</v>
      </c>
      <c r="B68" s="126" t="s">
        <v>68</v>
      </c>
      <c r="C68" s="127"/>
      <c r="D68" s="128">
        <v>6.04</v>
      </c>
      <c r="E68" s="128">
        <v>5.24</v>
      </c>
      <c r="F68" s="128">
        <v>5.31</v>
      </c>
      <c r="G68" s="128">
        <v>5.29</v>
      </c>
      <c r="H68" s="128">
        <v>5.33</v>
      </c>
      <c r="I68" s="128">
        <v>7.34</v>
      </c>
      <c r="J68" s="128">
        <v>7.15</v>
      </c>
      <c r="K68" s="128">
        <v>1.72</v>
      </c>
      <c r="L68" s="128">
        <v>1.98</v>
      </c>
      <c r="M68" s="128">
        <v>2.0699999999999998</v>
      </c>
      <c r="N68" s="128">
        <v>2.12</v>
      </c>
      <c r="O68" s="130">
        <v>51</v>
      </c>
      <c r="P68" s="130">
        <v>46</v>
      </c>
      <c r="Q68" s="130">
        <v>16</v>
      </c>
      <c r="R68" s="130">
        <v>1</v>
      </c>
      <c r="S68" s="131"/>
      <c r="T68" s="131"/>
      <c r="U68" s="132">
        <v>0.19800000000000001</v>
      </c>
      <c r="V68" s="132">
        <v>0.24299999999999999</v>
      </c>
      <c r="W68" s="132">
        <v>0.79100000000000004</v>
      </c>
      <c r="X68" s="132">
        <v>0.113</v>
      </c>
      <c r="Y68" s="132">
        <v>0.59199999999999997</v>
      </c>
      <c r="Z68" s="132">
        <v>0.66700000000000004</v>
      </c>
      <c r="AA68" s="129">
        <v>15.4</v>
      </c>
      <c r="AB68" s="129">
        <v>34.799999999999997</v>
      </c>
      <c r="AC68" s="129">
        <v>29.1</v>
      </c>
      <c r="AD68" s="129">
        <v>29.8</v>
      </c>
      <c r="AE68" s="129">
        <v>40.5</v>
      </c>
      <c r="AF68" s="129">
        <v>30.8</v>
      </c>
      <c r="AG68" s="129">
        <v>69.599999999999994</v>
      </c>
      <c r="AH68" s="129">
        <v>58.2</v>
      </c>
      <c r="AI68" s="129">
        <v>59.6</v>
      </c>
      <c r="AJ68" s="130">
        <v>81</v>
      </c>
      <c r="AK68" s="128">
        <v>3.02</v>
      </c>
      <c r="AL68" s="128">
        <v>3.31</v>
      </c>
      <c r="AM68" s="130">
        <v>3</v>
      </c>
      <c r="AN68" s="129">
        <v>5.9</v>
      </c>
      <c r="AO68" s="132">
        <v>3.9E-2</v>
      </c>
      <c r="AP68" s="129">
        <v>7.2</v>
      </c>
      <c r="AQ68" s="130">
        <v>5</v>
      </c>
      <c r="AR68" s="128">
        <v>83.79</v>
      </c>
      <c r="AS68" s="133">
        <v>0.73365829999999999</v>
      </c>
      <c r="AT68" s="129">
        <v>56.1</v>
      </c>
      <c r="AU68" s="134">
        <v>90.1</v>
      </c>
      <c r="AV68" s="135">
        <v>0.25019999999999998</v>
      </c>
      <c r="AW68" s="132">
        <v>4.2999999999999997E-2</v>
      </c>
      <c r="AX68" s="128">
        <v>14.45</v>
      </c>
      <c r="AY68" s="137">
        <v>13.52</v>
      </c>
      <c r="AZ68" s="128">
        <v>14.47</v>
      </c>
      <c r="BA68" s="137">
        <v>0.95</v>
      </c>
      <c r="BB68" s="127"/>
      <c r="BC68" s="127"/>
      <c r="BD68" s="127"/>
      <c r="BE68" s="138">
        <v>2.81366</v>
      </c>
      <c r="BF68" s="147">
        <v>30.6</v>
      </c>
      <c r="BG68" s="129">
        <v>4.2</v>
      </c>
      <c r="BH68" s="140">
        <v>11.3</v>
      </c>
      <c r="BI68" s="125">
        <v>44261</v>
      </c>
    </row>
    <row r="69" spans="1:61" ht="15.75" x14ac:dyDescent="0.25">
      <c r="A69" s="125">
        <v>44262</v>
      </c>
      <c r="B69" s="126" t="s">
        <v>68</v>
      </c>
      <c r="C69" s="127"/>
      <c r="D69" s="131"/>
      <c r="E69" s="131"/>
      <c r="F69" s="131"/>
      <c r="G69" s="131"/>
      <c r="H69" s="131"/>
      <c r="I69" s="131"/>
      <c r="J69" s="131"/>
      <c r="K69" s="131"/>
      <c r="L69" s="131"/>
      <c r="M69" s="131"/>
      <c r="N69" s="131"/>
      <c r="O69" s="131"/>
      <c r="P69" s="131"/>
      <c r="Q69" s="131"/>
      <c r="R69" s="131"/>
      <c r="S69" s="131"/>
      <c r="T69" s="131"/>
      <c r="U69" s="131"/>
      <c r="V69" s="131"/>
      <c r="W69" s="131"/>
      <c r="X69" s="131"/>
      <c r="Y69" s="131"/>
      <c r="Z69" s="131"/>
      <c r="AA69" s="131"/>
      <c r="AB69" s="131"/>
      <c r="AC69" s="131"/>
      <c r="AD69" s="131"/>
      <c r="AE69" s="131"/>
      <c r="AF69" s="131"/>
      <c r="AG69" s="131"/>
      <c r="AH69" s="131"/>
      <c r="AI69" s="131"/>
      <c r="AJ69" s="131"/>
      <c r="AK69" s="131"/>
      <c r="AL69" s="131"/>
      <c r="AM69" s="131"/>
      <c r="AN69" s="131"/>
      <c r="AO69" s="131"/>
      <c r="AP69" s="131"/>
      <c r="AQ69" s="131"/>
      <c r="AR69" s="131"/>
      <c r="AS69" s="131"/>
      <c r="AT69" s="131"/>
      <c r="AU69" s="127"/>
      <c r="AV69" s="127"/>
      <c r="AW69" s="127"/>
      <c r="AX69" s="127"/>
      <c r="AY69" s="127"/>
      <c r="AZ69" s="127"/>
      <c r="BA69" s="127"/>
      <c r="BB69" s="127"/>
      <c r="BC69" s="127"/>
      <c r="BD69" s="127"/>
      <c r="BE69" s="127"/>
      <c r="BF69" s="127"/>
      <c r="BG69" s="127"/>
      <c r="BH69" s="127"/>
      <c r="BI69" s="125">
        <v>44262</v>
      </c>
    </row>
    <row r="70" spans="1:61" ht="15.75" x14ac:dyDescent="0.25">
      <c r="A70" s="125">
        <v>44263</v>
      </c>
      <c r="B70" s="126" t="s">
        <v>68</v>
      </c>
      <c r="C70" s="127"/>
      <c r="D70" s="128">
        <v>5.79</v>
      </c>
      <c r="E70" s="128">
        <v>5.16</v>
      </c>
      <c r="F70" s="128">
        <v>5.25</v>
      </c>
      <c r="G70" s="128">
        <v>5.28</v>
      </c>
      <c r="H70" s="128">
        <v>5.34</v>
      </c>
      <c r="I70" s="128">
        <v>7.37</v>
      </c>
      <c r="J70" s="128">
        <v>6.96</v>
      </c>
      <c r="K70" s="128">
        <v>1.68</v>
      </c>
      <c r="L70" s="128">
        <v>1.86</v>
      </c>
      <c r="M70" s="128">
        <v>2.0499999999999998</v>
      </c>
      <c r="N70" s="128">
        <v>2.09</v>
      </c>
      <c r="O70" s="130">
        <v>51</v>
      </c>
      <c r="P70" s="130">
        <v>44</v>
      </c>
      <c r="Q70" s="130">
        <v>25</v>
      </c>
      <c r="R70" s="130">
        <v>2</v>
      </c>
      <c r="S70" s="131"/>
      <c r="T70" s="131"/>
      <c r="U70" s="132">
        <v>0.34799999999999998</v>
      </c>
      <c r="V70" s="132">
        <v>0.24099999999999999</v>
      </c>
      <c r="W70" s="128">
        <v>1.67</v>
      </c>
      <c r="X70" s="132">
        <v>0.23599999999999999</v>
      </c>
      <c r="Y70" s="128">
        <v>0.76</v>
      </c>
      <c r="Z70" s="132">
        <v>0.77500000000000002</v>
      </c>
      <c r="AA70" s="129">
        <v>15.5</v>
      </c>
      <c r="AB70" s="129">
        <v>37.4</v>
      </c>
      <c r="AC70" s="129">
        <v>29.3</v>
      </c>
      <c r="AD70" s="129">
        <v>29.5</v>
      </c>
      <c r="AE70" s="130">
        <v>41</v>
      </c>
      <c r="AF70" s="130">
        <v>31</v>
      </c>
      <c r="AG70" s="129">
        <v>74.8</v>
      </c>
      <c r="AH70" s="129">
        <v>58.6</v>
      </c>
      <c r="AI70" s="130">
        <v>59</v>
      </c>
      <c r="AJ70" s="130">
        <v>82</v>
      </c>
      <c r="AK70" s="128">
        <v>3.02</v>
      </c>
      <c r="AL70" s="128">
        <v>3.32</v>
      </c>
      <c r="AM70" s="129">
        <v>3.1</v>
      </c>
      <c r="AN70" s="129">
        <v>5.8</v>
      </c>
      <c r="AO70" s="132">
        <v>1.4999999999999999E-2</v>
      </c>
      <c r="AP70" s="129">
        <v>7.5</v>
      </c>
      <c r="AQ70" s="130">
        <v>5</v>
      </c>
      <c r="AR70" s="128">
        <v>79.38</v>
      </c>
      <c r="AS70" s="133">
        <v>0.39314640000000001</v>
      </c>
      <c r="AT70" s="129">
        <v>54.1</v>
      </c>
      <c r="AU70" s="134">
        <v>90.5</v>
      </c>
      <c r="AV70" s="135">
        <v>0.2661</v>
      </c>
      <c r="AW70" s="132">
        <v>4.2999999999999997E-2</v>
      </c>
      <c r="AX70" s="128">
        <v>15.28</v>
      </c>
      <c r="AY70" s="137">
        <v>15.28</v>
      </c>
      <c r="AZ70" s="128">
        <v>14.34</v>
      </c>
      <c r="BA70" s="137">
        <v>0.94</v>
      </c>
      <c r="BB70" s="132">
        <v>1.573</v>
      </c>
      <c r="BC70" s="142">
        <v>2.9809999999999999</v>
      </c>
      <c r="BD70" s="142">
        <v>9.7010000000000005</v>
      </c>
      <c r="BE70" s="138">
        <v>2.51315</v>
      </c>
      <c r="BF70" s="139">
        <v>32.39</v>
      </c>
      <c r="BG70" s="129">
        <v>4.2</v>
      </c>
      <c r="BH70" s="140">
        <v>11.3</v>
      </c>
      <c r="BI70" s="125">
        <v>44263</v>
      </c>
    </row>
    <row r="71" spans="1:61" ht="15.75" x14ac:dyDescent="0.25">
      <c r="A71" s="125">
        <v>44264</v>
      </c>
      <c r="B71" s="126" t="s">
        <v>68</v>
      </c>
      <c r="C71" s="127"/>
      <c r="D71" s="128">
        <v>5.82</v>
      </c>
      <c r="E71" s="128">
        <v>5.23</v>
      </c>
      <c r="F71" s="128">
        <v>5.17</v>
      </c>
      <c r="G71" s="128">
        <v>5.26</v>
      </c>
      <c r="H71" s="129">
        <v>5.4</v>
      </c>
      <c r="I71" s="128">
        <v>7.38</v>
      </c>
      <c r="J71" s="128">
        <v>7.44</v>
      </c>
      <c r="K71" s="128">
        <v>1.65</v>
      </c>
      <c r="L71" s="128">
        <v>1.84</v>
      </c>
      <c r="M71" s="128">
        <v>2.04</v>
      </c>
      <c r="N71" s="128">
        <v>2.06</v>
      </c>
      <c r="O71" s="130">
        <v>50</v>
      </c>
      <c r="P71" s="130">
        <v>43</v>
      </c>
      <c r="Q71" s="130">
        <v>19</v>
      </c>
      <c r="R71" s="130">
        <v>1</v>
      </c>
      <c r="S71" s="131"/>
      <c r="T71" s="131"/>
      <c r="U71" s="132">
        <v>0.35099999999999998</v>
      </c>
      <c r="V71" s="132">
        <v>0.26500000000000001</v>
      </c>
      <c r="W71" s="128">
        <v>1.18</v>
      </c>
      <c r="X71" s="132">
        <v>0.24399999999999999</v>
      </c>
      <c r="Y71" s="132">
        <v>0.59399999999999997</v>
      </c>
      <c r="Z71" s="128">
        <v>0.63</v>
      </c>
      <c r="AA71" s="129">
        <v>15.4</v>
      </c>
      <c r="AB71" s="129">
        <v>36.6</v>
      </c>
      <c r="AC71" s="129">
        <v>29.1</v>
      </c>
      <c r="AD71" s="129">
        <v>29.3</v>
      </c>
      <c r="AE71" s="129">
        <v>40.4</v>
      </c>
      <c r="AF71" s="129">
        <v>30.8</v>
      </c>
      <c r="AG71" s="129">
        <v>73.2</v>
      </c>
      <c r="AH71" s="129">
        <v>58.2</v>
      </c>
      <c r="AI71" s="129">
        <v>58.6</v>
      </c>
      <c r="AJ71" s="129">
        <v>80.8</v>
      </c>
      <c r="AK71" s="128">
        <v>2.98</v>
      </c>
      <c r="AL71" s="128">
        <v>3.38</v>
      </c>
      <c r="AM71" s="130">
        <v>3</v>
      </c>
      <c r="AN71" s="129">
        <v>5.9</v>
      </c>
      <c r="AO71" s="128">
        <v>0.18</v>
      </c>
      <c r="AP71" s="129">
        <v>7.4</v>
      </c>
      <c r="AQ71" s="130">
        <v>5</v>
      </c>
      <c r="AR71" s="129">
        <v>88.2</v>
      </c>
      <c r="AS71" s="133">
        <v>0.72589239999999999</v>
      </c>
      <c r="AT71" s="129">
        <v>54.3</v>
      </c>
      <c r="AU71" s="134">
        <v>90.7</v>
      </c>
      <c r="AV71" s="135">
        <v>0.26569999999999999</v>
      </c>
      <c r="AW71" s="136">
        <v>4.2299999999999997E-2</v>
      </c>
      <c r="AX71" s="128">
        <v>15.13</v>
      </c>
      <c r="AY71" s="137">
        <v>14.12</v>
      </c>
      <c r="AZ71" s="128">
        <v>15.06</v>
      </c>
      <c r="BA71" s="137">
        <v>0.94</v>
      </c>
      <c r="BB71" s="132">
        <v>1.589</v>
      </c>
      <c r="BC71" s="142">
        <v>2.802</v>
      </c>
      <c r="BD71" s="142">
        <v>9.5259999999999998</v>
      </c>
      <c r="BE71" s="138">
        <v>2.83589</v>
      </c>
      <c r="BF71" s="139">
        <v>30.28</v>
      </c>
      <c r="BG71" s="129">
        <v>4.2</v>
      </c>
      <c r="BH71" s="140">
        <v>11.3</v>
      </c>
      <c r="BI71" s="125">
        <v>44264</v>
      </c>
    </row>
    <row r="72" spans="1:61" ht="15.75" x14ac:dyDescent="0.25">
      <c r="A72" s="125">
        <v>44265</v>
      </c>
      <c r="B72" s="126" t="s">
        <v>68</v>
      </c>
      <c r="C72" s="127"/>
      <c r="D72" s="128">
        <v>6.04</v>
      </c>
      <c r="E72" s="128">
        <v>5.21</v>
      </c>
      <c r="F72" s="129">
        <v>5.2</v>
      </c>
      <c r="G72" s="128">
        <v>5.37</v>
      </c>
      <c r="H72" s="129">
        <v>5.4</v>
      </c>
      <c r="I72" s="128">
        <v>7.38</v>
      </c>
      <c r="J72" s="128">
        <v>7.19</v>
      </c>
      <c r="K72" s="128">
        <v>1.72</v>
      </c>
      <c r="L72" s="128">
        <v>1.94</v>
      </c>
      <c r="M72" s="128">
        <v>2.09</v>
      </c>
      <c r="N72" s="128">
        <v>2.13</v>
      </c>
      <c r="O72" s="130">
        <v>49</v>
      </c>
      <c r="P72" s="130">
        <v>41</v>
      </c>
      <c r="Q72" s="130">
        <v>9</v>
      </c>
      <c r="R72" s="131"/>
      <c r="S72" s="131"/>
      <c r="T72" s="131"/>
      <c r="U72" s="132">
        <v>0.27100000000000002</v>
      </c>
      <c r="V72" s="132">
        <v>0.22500000000000001</v>
      </c>
      <c r="W72" s="132">
        <v>0.92400000000000004</v>
      </c>
      <c r="X72" s="132">
        <v>0.121</v>
      </c>
      <c r="Y72" s="132">
        <v>0.438</v>
      </c>
      <c r="Z72" s="132">
        <v>0.52900000000000003</v>
      </c>
      <c r="AA72" s="129">
        <v>15.6</v>
      </c>
      <c r="AB72" s="129">
        <v>36.4</v>
      </c>
      <c r="AC72" s="129">
        <v>28.6</v>
      </c>
      <c r="AD72" s="130">
        <v>29</v>
      </c>
      <c r="AE72" s="129">
        <v>38.6</v>
      </c>
      <c r="AF72" s="129">
        <v>31.2</v>
      </c>
      <c r="AG72" s="129">
        <v>72.8</v>
      </c>
      <c r="AH72" s="129">
        <v>57.2</v>
      </c>
      <c r="AI72" s="130">
        <v>58</v>
      </c>
      <c r="AJ72" s="129">
        <v>77.2</v>
      </c>
      <c r="AK72" s="128">
        <v>2.92</v>
      </c>
      <c r="AL72" s="128">
        <v>3.46</v>
      </c>
      <c r="AM72" s="129">
        <v>3.1</v>
      </c>
      <c r="AN72" s="129">
        <v>5.9</v>
      </c>
      <c r="AO72" s="128">
        <v>0.06</v>
      </c>
      <c r="AP72" s="129">
        <v>7.5</v>
      </c>
      <c r="AQ72" s="130">
        <v>5</v>
      </c>
      <c r="AR72" s="128">
        <v>75.290000000000006</v>
      </c>
      <c r="AS72" s="133">
        <v>0.26077139999999999</v>
      </c>
      <c r="AT72" s="129">
        <v>54.3</v>
      </c>
      <c r="AU72" s="134">
        <v>90.8</v>
      </c>
      <c r="AV72" s="135">
        <v>0.26519999999999999</v>
      </c>
      <c r="AW72" s="136">
        <v>4.1799999999999997E-2</v>
      </c>
      <c r="AX72" s="128">
        <v>13.72</v>
      </c>
      <c r="AY72" s="137">
        <v>13.56</v>
      </c>
      <c r="AZ72" s="128">
        <v>13.56</v>
      </c>
      <c r="BA72" s="127"/>
      <c r="BB72" s="132">
        <v>1.5529999999999999</v>
      </c>
      <c r="BC72" s="142">
        <v>2.8290000000000002</v>
      </c>
      <c r="BD72" s="142">
        <v>7.8010000000000002</v>
      </c>
      <c r="BE72" s="138">
        <v>2.5207700000000002</v>
      </c>
      <c r="BF72" s="139">
        <v>30.52</v>
      </c>
      <c r="BG72" s="129">
        <v>4.2</v>
      </c>
      <c r="BH72" s="140">
        <v>11.3</v>
      </c>
      <c r="BI72" s="125">
        <v>44265</v>
      </c>
    </row>
    <row r="73" spans="1:61" ht="15.75" x14ac:dyDescent="0.25">
      <c r="A73" s="125">
        <v>44266</v>
      </c>
      <c r="B73" s="126" t="s">
        <v>68</v>
      </c>
      <c r="C73" s="127"/>
      <c r="D73" s="128">
        <v>6.04</v>
      </c>
      <c r="E73" s="128">
        <v>5.24</v>
      </c>
      <c r="F73" s="128">
        <v>5.17</v>
      </c>
      <c r="G73" s="128">
        <v>5.37</v>
      </c>
      <c r="H73" s="128">
        <v>5.41</v>
      </c>
      <c r="I73" s="128">
        <v>7.38</v>
      </c>
      <c r="J73" s="128">
        <v>7.44</v>
      </c>
      <c r="K73" s="128">
        <v>1.79</v>
      </c>
      <c r="L73" s="130">
        <v>2</v>
      </c>
      <c r="M73" s="128">
        <v>2.14</v>
      </c>
      <c r="N73" s="128">
        <v>2.33</v>
      </c>
      <c r="O73" s="130">
        <v>49</v>
      </c>
      <c r="P73" s="130">
        <v>42</v>
      </c>
      <c r="Q73" s="130">
        <v>15</v>
      </c>
      <c r="R73" s="130">
        <v>1</v>
      </c>
      <c r="S73" s="131"/>
      <c r="T73" s="131"/>
      <c r="U73" s="132">
        <v>0.314</v>
      </c>
      <c r="V73" s="132">
        <v>0.28100000000000003</v>
      </c>
      <c r="W73" s="132">
        <v>0.90100000000000002</v>
      </c>
      <c r="X73" s="132">
        <v>0.112</v>
      </c>
      <c r="Y73" s="132">
        <v>0.47599999999999998</v>
      </c>
      <c r="Z73" s="132">
        <v>0.59899999999999998</v>
      </c>
      <c r="AA73" s="129">
        <v>15.8</v>
      </c>
      <c r="AB73" s="129">
        <v>37.4</v>
      </c>
      <c r="AC73" s="129">
        <v>29.1</v>
      </c>
      <c r="AD73" s="129">
        <v>30.8</v>
      </c>
      <c r="AE73" s="129">
        <v>41.5</v>
      </c>
      <c r="AF73" s="129">
        <v>31.6</v>
      </c>
      <c r="AG73" s="129">
        <v>74.8</v>
      </c>
      <c r="AH73" s="129">
        <v>58.2</v>
      </c>
      <c r="AI73" s="129">
        <v>61.6</v>
      </c>
      <c r="AJ73" s="130">
        <v>83</v>
      </c>
      <c r="AK73" s="128">
        <v>2.98</v>
      </c>
      <c r="AL73" s="128">
        <v>3.53</v>
      </c>
      <c r="AM73" s="130">
        <v>3</v>
      </c>
      <c r="AN73" s="130">
        <v>6</v>
      </c>
      <c r="AO73" s="132">
        <v>2.7E-2</v>
      </c>
      <c r="AP73" s="129">
        <v>7.4</v>
      </c>
      <c r="AQ73" s="129">
        <v>5.0999999999999996</v>
      </c>
      <c r="AR73" s="128">
        <v>85.99</v>
      </c>
      <c r="AS73" s="133">
        <v>0.61992970000000003</v>
      </c>
      <c r="AT73" s="129">
        <v>54.5</v>
      </c>
      <c r="AU73" s="134">
        <v>91.7</v>
      </c>
      <c r="AV73" s="135">
        <v>0.2631</v>
      </c>
      <c r="AW73" s="136">
        <v>3.6400000000000002E-2</v>
      </c>
      <c r="AX73" s="128">
        <v>14.38</v>
      </c>
      <c r="AY73" s="137">
        <v>13.37</v>
      </c>
      <c r="AZ73" s="128">
        <v>14.35</v>
      </c>
      <c r="BA73" s="137">
        <v>0.98</v>
      </c>
      <c r="BB73" s="132">
        <v>1.5569999999999999</v>
      </c>
      <c r="BC73" s="142">
        <v>2.8220000000000001</v>
      </c>
      <c r="BD73" s="142">
        <v>6.617</v>
      </c>
      <c r="BE73" s="138">
        <v>2.9199299999999999</v>
      </c>
      <c r="BF73" s="139">
        <v>29.74</v>
      </c>
      <c r="BG73" s="129">
        <v>4.2</v>
      </c>
      <c r="BH73" s="140">
        <v>11.3</v>
      </c>
      <c r="BI73" s="125">
        <v>44266</v>
      </c>
    </row>
    <row r="74" spans="1:61" ht="15.75" x14ac:dyDescent="0.25">
      <c r="A74" s="125">
        <v>44267</v>
      </c>
      <c r="B74" s="126" t="s">
        <v>68</v>
      </c>
      <c r="C74" s="127"/>
      <c r="D74" s="128">
        <v>6.11</v>
      </c>
      <c r="E74" s="128">
        <v>5.21</v>
      </c>
      <c r="F74" s="128">
        <v>5.18</v>
      </c>
      <c r="G74" s="128">
        <v>5.29</v>
      </c>
      <c r="H74" s="128">
        <v>5.35</v>
      </c>
      <c r="I74" s="128">
        <v>6.81</v>
      </c>
      <c r="J74" s="128">
        <v>7.39</v>
      </c>
      <c r="K74" s="128">
        <v>1.81</v>
      </c>
      <c r="L74" s="128">
        <v>2.04</v>
      </c>
      <c r="M74" s="128">
        <v>2.16</v>
      </c>
      <c r="N74" s="128">
        <v>2.2599999999999998</v>
      </c>
      <c r="O74" s="130">
        <v>48</v>
      </c>
      <c r="P74" s="130">
        <v>43</v>
      </c>
      <c r="Q74" s="130">
        <v>16</v>
      </c>
      <c r="R74" s="130">
        <v>1</v>
      </c>
      <c r="S74" s="131"/>
      <c r="T74" s="131"/>
      <c r="U74" s="132">
        <v>0.30399999999999999</v>
      </c>
      <c r="V74" s="132">
        <v>0.25600000000000001</v>
      </c>
      <c r="W74" s="132">
        <v>0.91300000000000003</v>
      </c>
      <c r="X74" s="132">
        <v>0.121</v>
      </c>
      <c r="Y74" s="132">
        <v>0.57199999999999995</v>
      </c>
      <c r="Z74" s="132">
        <v>0.60299999999999998</v>
      </c>
      <c r="AA74" s="129">
        <v>15.8</v>
      </c>
      <c r="AB74" s="129">
        <v>37.5</v>
      </c>
      <c r="AC74" s="129">
        <v>28.9</v>
      </c>
      <c r="AD74" s="130">
        <v>29</v>
      </c>
      <c r="AE74" s="130">
        <v>41</v>
      </c>
      <c r="AF74" s="129">
        <v>31.6</v>
      </c>
      <c r="AG74" s="130">
        <v>75</v>
      </c>
      <c r="AH74" s="148" t="s">
        <v>73</v>
      </c>
      <c r="AI74" s="130">
        <v>58</v>
      </c>
      <c r="AJ74" s="130">
        <v>82</v>
      </c>
      <c r="AK74" s="128">
        <v>3.01</v>
      </c>
      <c r="AL74" s="128">
        <v>3.46</v>
      </c>
      <c r="AM74" s="129">
        <v>3.1</v>
      </c>
      <c r="AN74" s="129">
        <v>5.9</v>
      </c>
      <c r="AO74" s="132">
        <v>3.3000000000000002E-2</v>
      </c>
      <c r="AP74" s="129">
        <v>7.4</v>
      </c>
      <c r="AQ74" s="130">
        <v>5</v>
      </c>
      <c r="AR74" s="128">
        <v>77.17</v>
      </c>
      <c r="AS74" s="133">
        <v>0.41621930000000001</v>
      </c>
      <c r="AT74" s="129">
        <v>54.7</v>
      </c>
      <c r="AU74" s="134">
        <v>91.3</v>
      </c>
      <c r="AV74" s="151" t="s">
        <v>74</v>
      </c>
      <c r="AW74" s="136">
        <v>3.6799999999999999E-2</v>
      </c>
      <c r="AX74" s="128">
        <v>15.34</v>
      </c>
      <c r="AY74" s="134">
        <v>14.5</v>
      </c>
      <c r="AZ74" s="128">
        <v>15.45</v>
      </c>
      <c r="BA74" s="137">
        <v>0.95</v>
      </c>
      <c r="BB74" s="132">
        <v>1.5680000000000001</v>
      </c>
      <c r="BC74" s="142">
        <v>2.8010000000000002</v>
      </c>
      <c r="BD74" s="146">
        <v>10</v>
      </c>
      <c r="BE74" s="138">
        <v>2.41622</v>
      </c>
      <c r="BF74" s="139">
        <v>30.08</v>
      </c>
      <c r="BG74" s="129">
        <v>4.2</v>
      </c>
      <c r="BH74" s="140">
        <v>11.3</v>
      </c>
      <c r="BI74" s="125">
        <v>44267</v>
      </c>
    </row>
    <row r="75" spans="1:61" ht="15.75" x14ac:dyDescent="0.25">
      <c r="A75" s="125">
        <v>44268</v>
      </c>
      <c r="B75" s="126" t="s">
        <v>68</v>
      </c>
      <c r="C75" s="127"/>
      <c r="D75" s="128">
        <v>6.19</v>
      </c>
      <c r="E75" s="128">
        <v>5.27</v>
      </c>
      <c r="F75" s="128">
        <v>5.18</v>
      </c>
      <c r="G75" s="128">
        <v>5.33</v>
      </c>
      <c r="H75" s="128">
        <v>5.39</v>
      </c>
      <c r="I75" s="128">
        <v>6.93</v>
      </c>
      <c r="J75" s="128">
        <v>7.45</v>
      </c>
      <c r="K75" s="128">
        <v>1.59</v>
      </c>
      <c r="L75" s="128">
        <v>1.82</v>
      </c>
      <c r="M75" s="128">
        <v>1.91</v>
      </c>
      <c r="N75" s="129">
        <v>1.8</v>
      </c>
      <c r="O75" s="130">
        <v>49</v>
      </c>
      <c r="P75" s="130">
        <v>43</v>
      </c>
      <c r="Q75" s="130">
        <v>17</v>
      </c>
      <c r="R75" s="130">
        <v>1</v>
      </c>
      <c r="S75" s="131"/>
      <c r="T75" s="131"/>
      <c r="U75" s="132">
        <v>0.34200000000000003</v>
      </c>
      <c r="V75" s="128">
        <v>0.27</v>
      </c>
      <c r="W75" s="132">
        <v>0.82899999999999996</v>
      </c>
      <c r="X75" s="129">
        <v>0.1</v>
      </c>
      <c r="Y75" s="128">
        <v>0.63</v>
      </c>
      <c r="Z75" s="128">
        <v>0.76</v>
      </c>
      <c r="AA75" s="129">
        <v>15.5</v>
      </c>
      <c r="AB75" s="129">
        <v>37.1</v>
      </c>
      <c r="AC75" s="129">
        <v>28.7</v>
      </c>
      <c r="AD75" s="130">
        <v>29</v>
      </c>
      <c r="AE75" s="129">
        <v>40.4</v>
      </c>
      <c r="AF75" s="130">
        <v>31</v>
      </c>
      <c r="AG75" s="129">
        <v>74.2</v>
      </c>
      <c r="AH75" s="129">
        <v>57.4</v>
      </c>
      <c r="AI75" s="130">
        <v>58</v>
      </c>
      <c r="AJ75" s="129">
        <v>80.8</v>
      </c>
      <c r="AK75" s="128">
        <v>2.99</v>
      </c>
      <c r="AL75" s="128">
        <v>3.36</v>
      </c>
      <c r="AM75" s="130">
        <v>3</v>
      </c>
      <c r="AN75" s="130">
        <v>6</v>
      </c>
      <c r="AO75" s="132">
        <v>2.9000000000000001E-2</v>
      </c>
      <c r="AP75" s="129">
        <v>7.2</v>
      </c>
      <c r="AQ75" s="130">
        <v>5</v>
      </c>
      <c r="AR75" s="128">
        <v>85.99</v>
      </c>
      <c r="AS75" s="133">
        <v>1.1975769000000001</v>
      </c>
      <c r="AT75" s="129">
        <v>52.5</v>
      </c>
      <c r="AU75" s="134">
        <v>86.8</v>
      </c>
      <c r="AV75" s="135">
        <v>0.2792</v>
      </c>
      <c r="AW75" s="136">
        <v>6.1100000000000002E-2</v>
      </c>
      <c r="AX75" s="128">
        <v>13.86</v>
      </c>
      <c r="AY75" s="137">
        <v>12.81</v>
      </c>
      <c r="AZ75" s="128">
        <v>13.81</v>
      </c>
      <c r="BA75" s="146">
        <v>1</v>
      </c>
      <c r="BB75" s="128">
        <v>1.45</v>
      </c>
      <c r="BC75" s="142">
        <v>2.819</v>
      </c>
      <c r="BD75" s="142">
        <v>6.0529999999999999</v>
      </c>
      <c r="BE75" s="138">
        <v>3.04758</v>
      </c>
      <c r="BF75" s="139">
        <v>29.79</v>
      </c>
      <c r="BG75" s="129">
        <v>4.2</v>
      </c>
      <c r="BH75" s="140">
        <v>11.6</v>
      </c>
      <c r="BI75" s="125">
        <v>44268</v>
      </c>
    </row>
    <row r="76" spans="1:61" ht="15.75" x14ac:dyDescent="0.25">
      <c r="A76" s="125">
        <v>44269</v>
      </c>
      <c r="B76" s="126" t="s">
        <v>68</v>
      </c>
      <c r="C76" s="127"/>
      <c r="D76" s="130"/>
      <c r="E76" s="131"/>
      <c r="F76" s="131"/>
      <c r="G76" s="131"/>
      <c r="H76" s="131"/>
      <c r="I76" s="131"/>
      <c r="J76" s="131"/>
      <c r="K76" s="131"/>
      <c r="L76" s="131"/>
      <c r="M76" s="131"/>
      <c r="N76" s="131"/>
      <c r="O76" s="131"/>
      <c r="P76" s="131"/>
      <c r="Q76" s="131"/>
      <c r="R76" s="131"/>
      <c r="S76" s="131"/>
      <c r="T76" s="131"/>
      <c r="U76" s="131"/>
      <c r="V76" s="131"/>
      <c r="W76" s="131"/>
      <c r="X76" s="131"/>
      <c r="Y76" s="131"/>
      <c r="Z76" s="131"/>
      <c r="AA76" s="131"/>
      <c r="AB76" s="131"/>
      <c r="AC76" s="131"/>
      <c r="AD76" s="131"/>
      <c r="AE76" s="131"/>
      <c r="AF76" s="131"/>
      <c r="AG76" s="131"/>
      <c r="AH76" s="131"/>
      <c r="AI76" s="131"/>
      <c r="AJ76" s="131"/>
      <c r="AK76" s="131"/>
      <c r="AL76" s="131"/>
      <c r="AM76" s="131"/>
      <c r="AN76" s="131"/>
      <c r="AO76" s="131"/>
      <c r="AP76" s="131"/>
      <c r="AQ76" s="131"/>
      <c r="AR76" s="128">
        <v>82.62</v>
      </c>
      <c r="AS76" s="133">
        <v>0.89211189999999996</v>
      </c>
      <c r="AT76" s="131"/>
      <c r="AU76" s="127"/>
      <c r="AV76" s="127"/>
      <c r="AW76" s="127"/>
      <c r="AX76" s="128">
        <v>14.36</v>
      </c>
      <c r="AY76" s="137">
        <v>13.58</v>
      </c>
      <c r="AZ76" s="128">
        <v>14.52</v>
      </c>
      <c r="BA76" s="137">
        <v>0.94</v>
      </c>
      <c r="BB76" s="132">
        <v>1.4670000000000001</v>
      </c>
      <c r="BC76" s="142">
        <v>2.8079999999999998</v>
      </c>
      <c r="BD76" s="142">
        <v>6.734</v>
      </c>
      <c r="BE76" s="138">
        <v>2.7621099999999998</v>
      </c>
      <c r="BF76" s="127"/>
      <c r="BG76" s="129">
        <v>4.2</v>
      </c>
      <c r="BH76" s="140">
        <v>11.6</v>
      </c>
      <c r="BI76" s="125">
        <v>44269</v>
      </c>
    </row>
    <row r="77" spans="1:61" ht="15.75" x14ac:dyDescent="0.25">
      <c r="A77" s="125">
        <v>44270</v>
      </c>
      <c r="B77" s="126" t="s">
        <v>68</v>
      </c>
      <c r="C77" s="127"/>
      <c r="D77" s="128">
        <v>6.07</v>
      </c>
      <c r="E77" s="128">
        <v>5.24</v>
      </c>
      <c r="F77" s="129">
        <v>5.3</v>
      </c>
      <c r="G77" s="128">
        <v>5.37</v>
      </c>
      <c r="H77" s="128">
        <v>5.42</v>
      </c>
      <c r="I77" s="128">
        <v>7.19</v>
      </c>
      <c r="J77" s="128">
        <v>7.24</v>
      </c>
      <c r="K77" s="128">
        <v>1.54</v>
      </c>
      <c r="L77" s="128">
        <v>1.77</v>
      </c>
      <c r="M77" s="129">
        <v>1.9</v>
      </c>
      <c r="N77" s="128">
        <v>1.83</v>
      </c>
      <c r="O77" s="130">
        <v>51</v>
      </c>
      <c r="P77" s="130">
        <v>46</v>
      </c>
      <c r="Q77" s="130">
        <v>19</v>
      </c>
      <c r="R77" s="130">
        <v>2</v>
      </c>
      <c r="S77" s="131"/>
      <c r="T77" s="131"/>
      <c r="U77" s="132">
        <v>0.30399999999999999</v>
      </c>
      <c r="V77" s="132">
        <v>0.26100000000000001</v>
      </c>
      <c r="W77" s="132">
        <v>0.92400000000000004</v>
      </c>
      <c r="X77" s="132">
        <v>0.127</v>
      </c>
      <c r="Y77" s="132">
        <v>0.94099999999999995</v>
      </c>
      <c r="Z77" s="128">
        <v>1.26</v>
      </c>
      <c r="AA77" s="129">
        <v>15.6</v>
      </c>
      <c r="AB77" s="129">
        <v>36.5</v>
      </c>
      <c r="AC77" s="129">
        <v>28.4</v>
      </c>
      <c r="AD77" s="129">
        <v>29.6</v>
      </c>
      <c r="AE77" s="129">
        <v>39.799999999999997</v>
      </c>
      <c r="AF77" s="129">
        <v>31.2</v>
      </c>
      <c r="AG77" s="130">
        <v>73</v>
      </c>
      <c r="AH77" s="129">
        <v>56.8</v>
      </c>
      <c r="AI77" s="129">
        <v>59.2</v>
      </c>
      <c r="AJ77" s="129">
        <v>79.2</v>
      </c>
      <c r="AK77" s="128">
        <v>3.01</v>
      </c>
      <c r="AL77" s="128">
        <v>3.51</v>
      </c>
      <c r="AM77" s="130">
        <v>3</v>
      </c>
      <c r="AN77" s="129">
        <v>5.9</v>
      </c>
      <c r="AO77" s="132">
        <v>3.1E-2</v>
      </c>
      <c r="AP77" s="129">
        <v>7.3</v>
      </c>
      <c r="AQ77" s="129">
        <v>5.0999999999999996</v>
      </c>
      <c r="AR77" s="128">
        <v>97.84</v>
      </c>
      <c r="AS77" s="133">
        <v>1.1702292000000001</v>
      </c>
      <c r="AT77" s="130">
        <v>53</v>
      </c>
      <c r="AU77" s="134">
        <v>87.7</v>
      </c>
      <c r="AV77" s="135">
        <v>0.27610000000000001</v>
      </c>
      <c r="AW77" s="136">
        <v>5.4800000000000001E-2</v>
      </c>
      <c r="AX77" s="129">
        <v>16.600000000000001</v>
      </c>
      <c r="AY77" s="137">
        <v>15.53</v>
      </c>
      <c r="AZ77" s="129">
        <v>16.7</v>
      </c>
      <c r="BA77" s="137">
        <v>0.97</v>
      </c>
      <c r="BB77" s="128">
        <v>1.59</v>
      </c>
      <c r="BC77" s="137">
        <v>2.79</v>
      </c>
      <c r="BD77" s="146">
        <v>10</v>
      </c>
      <c r="BE77" s="138">
        <v>2.8602300000000001</v>
      </c>
      <c r="BF77" s="139">
        <v>30.08</v>
      </c>
      <c r="BG77" s="129">
        <v>4.2</v>
      </c>
      <c r="BH77" s="140">
        <v>11.6</v>
      </c>
      <c r="BI77" s="125">
        <v>44270</v>
      </c>
    </row>
    <row r="78" spans="1:61" ht="15.75" x14ac:dyDescent="0.25">
      <c r="A78" s="125">
        <v>44271</v>
      </c>
      <c r="B78" s="126" t="s">
        <v>68</v>
      </c>
      <c r="C78" s="127"/>
      <c r="D78" s="128">
        <v>6.11</v>
      </c>
      <c r="E78" s="128">
        <v>5.35</v>
      </c>
      <c r="F78" s="128">
        <v>5.35</v>
      </c>
      <c r="G78" s="128">
        <v>5.41</v>
      </c>
      <c r="H78" s="129">
        <v>5.5</v>
      </c>
      <c r="I78" s="129">
        <v>7.1</v>
      </c>
      <c r="J78" s="128">
        <v>7.26</v>
      </c>
      <c r="K78" s="128">
        <v>1.45</v>
      </c>
      <c r="L78" s="129">
        <v>1.7</v>
      </c>
      <c r="M78" s="128">
        <v>1.94</v>
      </c>
      <c r="N78" s="148" t="s">
        <v>75</v>
      </c>
      <c r="O78" s="130">
        <v>49</v>
      </c>
      <c r="P78" s="130">
        <v>43</v>
      </c>
      <c r="Q78" s="130">
        <v>17</v>
      </c>
      <c r="R78" s="131"/>
      <c r="S78" s="131"/>
      <c r="T78" s="131"/>
      <c r="U78" s="132">
        <v>0.29099999999999998</v>
      </c>
      <c r="V78" s="132">
        <v>0.26700000000000002</v>
      </c>
      <c r="W78" s="128">
        <v>1.47</v>
      </c>
      <c r="X78" s="132">
        <v>0.316</v>
      </c>
      <c r="Y78" s="132">
        <v>0.72499999999999998</v>
      </c>
      <c r="Z78" s="132">
        <v>0.78900000000000003</v>
      </c>
      <c r="AA78" s="129">
        <v>15.9</v>
      </c>
      <c r="AB78" s="129">
        <v>36.4</v>
      </c>
      <c r="AC78" s="129">
        <v>29.3</v>
      </c>
      <c r="AD78" s="129">
        <v>29.6</v>
      </c>
      <c r="AE78" s="130">
        <v>42</v>
      </c>
      <c r="AF78" s="129">
        <v>31.8</v>
      </c>
      <c r="AG78" s="129">
        <v>72.8</v>
      </c>
      <c r="AH78" s="129">
        <v>58.6</v>
      </c>
      <c r="AI78" s="129">
        <v>59.2</v>
      </c>
      <c r="AJ78" s="130">
        <v>84</v>
      </c>
      <c r="AK78" s="128">
        <v>2.86</v>
      </c>
      <c r="AL78" s="128">
        <v>3.42</v>
      </c>
      <c r="AM78" s="130">
        <v>3</v>
      </c>
      <c r="AN78" s="129">
        <v>6.1</v>
      </c>
      <c r="AO78" s="132">
        <v>6.4000000000000001E-2</v>
      </c>
      <c r="AP78" s="129">
        <v>7.4</v>
      </c>
      <c r="AQ78" s="129">
        <v>5.3</v>
      </c>
      <c r="AR78" s="129">
        <v>90.4</v>
      </c>
      <c r="AS78" s="133">
        <v>1.1661581000000001</v>
      </c>
      <c r="AT78" s="129">
        <v>53.8</v>
      </c>
      <c r="AU78" s="146">
        <v>89</v>
      </c>
      <c r="AV78" s="135">
        <v>0.26889999999999997</v>
      </c>
      <c r="AW78" s="136">
        <v>5.0500000000000003E-2</v>
      </c>
      <c r="AX78" s="128">
        <v>15.34</v>
      </c>
      <c r="AY78" s="137">
        <v>14.42</v>
      </c>
      <c r="AZ78" s="128">
        <v>15.35</v>
      </c>
      <c r="BA78" s="137">
        <v>0.93</v>
      </c>
      <c r="BB78" s="132">
        <v>1.639</v>
      </c>
      <c r="BC78" s="142">
        <v>2.7610000000000001</v>
      </c>
      <c r="BD78" s="142">
        <v>9.2959999999999994</v>
      </c>
      <c r="BE78" s="138">
        <v>2.8461599999999998</v>
      </c>
      <c r="BF78" s="139">
        <v>29.71</v>
      </c>
      <c r="BG78" s="129">
        <v>4.2</v>
      </c>
      <c r="BH78" s="140">
        <v>11.6</v>
      </c>
      <c r="BI78" s="125">
        <v>44271</v>
      </c>
    </row>
    <row r="79" spans="1:61" ht="15.75" x14ac:dyDescent="0.25">
      <c r="A79" s="125">
        <v>44272</v>
      </c>
      <c r="B79" s="126" t="s">
        <v>68</v>
      </c>
      <c r="C79" s="127"/>
      <c r="D79" s="129">
        <v>6.1</v>
      </c>
      <c r="E79" s="129">
        <v>5.3</v>
      </c>
      <c r="F79" s="128">
        <v>5.32</v>
      </c>
      <c r="G79" s="128">
        <v>5.33</v>
      </c>
      <c r="H79" s="128">
        <v>5.39</v>
      </c>
      <c r="I79" s="128">
        <v>6.79</v>
      </c>
      <c r="J79" s="128">
        <v>7.04</v>
      </c>
      <c r="K79" s="128">
        <v>1.44</v>
      </c>
      <c r="L79" s="128">
        <v>1.63</v>
      </c>
      <c r="M79" s="128">
        <v>1.87</v>
      </c>
      <c r="N79" s="128">
        <v>1.44</v>
      </c>
      <c r="O79" s="130">
        <v>50</v>
      </c>
      <c r="P79" s="130">
        <v>44</v>
      </c>
      <c r="Q79" s="130">
        <v>27</v>
      </c>
      <c r="R79" s="130">
        <v>4</v>
      </c>
      <c r="S79" s="130">
        <v>1</v>
      </c>
      <c r="T79" s="131"/>
      <c r="U79" s="132">
        <v>0.379</v>
      </c>
      <c r="V79" s="132">
        <v>0.28899999999999998</v>
      </c>
      <c r="W79" s="128">
        <v>1.93</v>
      </c>
      <c r="X79" s="132">
        <v>0.316</v>
      </c>
      <c r="Y79" s="132">
        <v>0.71699999999999997</v>
      </c>
      <c r="Z79" s="132">
        <v>0.70899999999999996</v>
      </c>
      <c r="AA79" s="130">
        <v>16</v>
      </c>
      <c r="AB79" s="130">
        <v>38</v>
      </c>
      <c r="AC79" s="129">
        <v>29.6</v>
      </c>
      <c r="AD79" s="129">
        <v>29.9</v>
      </c>
      <c r="AE79" s="130">
        <v>42</v>
      </c>
      <c r="AF79" s="130">
        <v>32</v>
      </c>
      <c r="AG79" s="130">
        <v>76</v>
      </c>
      <c r="AH79" s="129">
        <v>59.2</v>
      </c>
      <c r="AI79" s="129">
        <v>59.8</v>
      </c>
      <c r="AJ79" s="130">
        <v>84</v>
      </c>
      <c r="AK79" s="128">
        <v>2.91</v>
      </c>
      <c r="AL79" s="128">
        <v>3.41</v>
      </c>
      <c r="AM79" s="130">
        <v>3</v>
      </c>
      <c r="AN79" s="129">
        <v>5.9</v>
      </c>
      <c r="AO79" s="132">
        <v>5.8000000000000003E-2</v>
      </c>
      <c r="AP79" s="129">
        <v>7.4</v>
      </c>
      <c r="AQ79" s="130">
        <v>5</v>
      </c>
      <c r="AR79" s="128">
        <v>81.36</v>
      </c>
      <c r="AS79" s="133">
        <v>0.75164679999999995</v>
      </c>
      <c r="AT79" s="129">
        <v>54.3</v>
      </c>
      <c r="AU79" s="134">
        <v>88.4</v>
      </c>
      <c r="AV79" s="135">
        <v>0.26519999999999999</v>
      </c>
      <c r="AW79" s="136">
        <v>5.3499999999999999E-2</v>
      </c>
      <c r="AX79" s="128">
        <v>14.94</v>
      </c>
      <c r="AY79" s="137">
        <v>13.93</v>
      </c>
      <c r="AZ79" s="128">
        <v>14.92</v>
      </c>
      <c r="BA79" s="137">
        <v>0.99</v>
      </c>
      <c r="BB79" s="132">
        <v>1.7130000000000001</v>
      </c>
      <c r="BC79" s="137">
        <v>2.78</v>
      </c>
      <c r="BD79" s="142">
        <v>9.9280000000000008</v>
      </c>
      <c r="BE79" s="138">
        <v>2.6516500000000001</v>
      </c>
      <c r="BF79" s="139">
        <v>29.41</v>
      </c>
      <c r="BG79" s="129">
        <v>4.2</v>
      </c>
      <c r="BH79" s="140">
        <v>11.6</v>
      </c>
      <c r="BI79" s="125">
        <v>44272</v>
      </c>
    </row>
    <row r="80" spans="1:61" ht="15.75" x14ac:dyDescent="0.25">
      <c r="A80" s="125">
        <v>44273</v>
      </c>
      <c r="B80" s="126" t="s">
        <v>68</v>
      </c>
      <c r="C80" s="127"/>
      <c r="D80" s="128">
        <v>5.98</v>
      </c>
      <c r="E80" s="128">
        <v>5.17</v>
      </c>
      <c r="F80" s="128">
        <v>5.16</v>
      </c>
      <c r="G80" s="128">
        <v>5.25</v>
      </c>
      <c r="H80" s="129">
        <v>5.3</v>
      </c>
      <c r="I80" s="128">
        <v>6.83</v>
      </c>
      <c r="J80" s="128">
        <v>7.06</v>
      </c>
      <c r="K80" s="128">
        <v>1.66</v>
      </c>
      <c r="L80" s="128">
        <v>1.87</v>
      </c>
      <c r="M80" s="130">
        <v>2</v>
      </c>
      <c r="N80" s="128">
        <v>2.16</v>
      </c>
      <c r="O80" s="130">
        <v>49</v>
      </c>
      <c r="P80" s="130">
        <v>42</v>
      </c>
      <c r="Q80" s="130">
        <v>31</v>
      </c>
      <c r="R80" s="130">
        <v>5</v>
      </c>
      <c r="S80" s="130">
        <v>2</v>
      </c>
      <c r="T80" s="131"/>
      <c r="U80" s="128">
        <v>0.36</v>
      </c>
      <c r="V80" s="132">
        <v>0.27600000000000002</v>
      </c>
      <c r="W80" s="129">
        <v>1.9</v>
      </c>
      <c r="X80" s="132">
        <v>0.314</v>
      </c>
      <c r="Y80" s="128">
        <v>1.45</v>
      </c>
      <c r="Z80" s="129">
        <v>1.5</v>
      </c>
      <c r="AA80" s="130">
        <v>16</v>
      </c>
      <c r="AB80" s="129">
        <v>35.200000000000003</v>
      </c>
      <c r="AC80" s="129">
        <v>29.6</v>
      </c>
      <c r="AD80" s="130">
        <v>30</v>
      </c>
      <c r="AE80" s="129">
        <v>42.2</v>
      </c>
      <c r="AF80" s="130">
        <v>32</v>
      </c>
      <c r="AG80" s="129">
        <v>70.400000000000006</v>
      </c>
      <c r="AH80" s="129">
        <v>59.2</v>
      </c>
      <c r="AI80" s="130">
        <v>60</v>
      </c>
      <c r="AJ80" s="129">
        <v>84.4</v>
      </c>
      <c r="AK80" s="128">
        <v>2.95</v>
      </c>
      <c r="AL80" s="128">
        <v>3.39</v>
      </c>
      <c r="AM80" s="130">
        <v>3</v>
      </c>
      <c r="AN80" s="129">
        <v>5.8</v>
      </c>
      <c r="AO80" s="132">
        <v>6.3E-2</v>
      </c>
      <c r="AP80" s="129">
        <v>7.2</v>
      </c>
      <c r="AQ80" s="129">
        <v>4.9000000000000004</v>
      </c>
      <c r="AR80" s="129">
        <v>88.2</v>
      </c>
      <c r="AS80" s="133">
        <v>0.64594940000000001</v>
      </c>
      <c r="AT80" s="129">
        <v>54.5</v>
      </c>
      <c r="AU80" s="134">
        <v>86.9</v>
      </c>
      <c r="AV80" s="142">
        <v>0.26300000000000001</v>
      </c>
      <c r="AW80" s="132">
        <v>6.0999999999999999E-2</v>
      </c>
      <c r="AX80" s="128">
        <v>15.27</v>
      </c>
      <c r="AY80" s="137">
        <v>14.22</v>
      </c>
      <c r="AZ80" s="128">
        <v>15.17</v>
      </c>
      <c r="BA80" s="137">
        <v>0.95</v>
      </c>
      <c r="BB80" s="132">
        <v>1.639</v>
      </c>
      <c r="BC80" s="142">
        <v>2.7759999999999998</v>
      </c>
      <c r="BD80" s="137">
        <v>9.81</v>
      </c>
      <c r="BE80" s="138">
        <v>2.81595</v>
      </c>
      <c r="BF80" s="139">
        <v>32.44</v>
      </c>
      <c r="BG80" s="129">
        <v>3.7</v>
      </c>
      <c r="BH80" s="150">
        <v>12</v>
      </c>
      <c r="BI80" s="125">
        <v>44273</v>
      </c>
    </row>
    <row r="81" spans="1:61" ht="15.75" x14ac:dyDescent="0.25">
      <c r="A81" s="125">
        <v>44274</v>
      </c>
      <c r="B81" s="126" t="s">
        <v>68</v>
      </c>
      <c r="C81" s="127"/>
      <c r="D81" s="128">
        <v>5.87</v>
      </c>
      <c r="E81" s="128">
        <v>5.21</v>
      </c>
      <c r="F81" s="128">
        <v>5.12</v>
      </c>
      <c r="G81" s="128">
        <v>5.31</v>
      </c>
      <c r="H81" s="128">
        <v>5.29</v>
      </c>
      <c r="I81" s="128">
        <v>6.89</v>
      </c>
      <c r="J81" s="128">
        <v>7.06</v>
      </c>
      <c r="K81" s="128">
        <v>1.65</v>
      </c>
      <c r="L81" s="128">
        <v>1.81</v>
      </c>
      <c r="M81" s="128">
        <v>1.91</v>
      </c>
      <c r="N81" s="128">
        <v>2.12</v>
      </c>
      <c r="O81" s="130">
        <v>49</v>
      </c>
      <c r="P81" s="130">
        <v>42</v>
      </c>
      <c r="Q81" s="130">
        <v>20</v>
      </c>
      <c r="R81" s="130">
        <v>6</v>
      </c>
      <c r="S81" s="131"/>
      <c r="T81" s="131"/>
      <c r="U81" s="128">
        <v>0.36</v>
      </c>
      <c r="V81" s="132">
        <v>0.28699999999999998</v>
      </c>
      <c r="W81" s="128">
        <v>2.85</v>
      </c>
      <c r="X81" s="132">
        <v>0.70399999999999996</v>
      </c>
      <c r="Y81" s="132">
        <v>0.90400000000000003</v>
      </c>
      <c r="Z81" s="128">
        <v>0.77</v>
      </c>
      <c r="AA81" s="129">
        <v>16.100000000000001</v>
      </c>
      <c r="AB81" s="129">
        <v>35.1</v>
      </c>
      <c r="AC81" s="130">
        <v>29</v>
      </c>
      <c r="AD81" s="129">
        <v>29.2</v>
      </c>
      <c r="AE81" s="129">
        <v>42.3</v>
      </c>
      <c r="AF81" s="129">
        <v>32.200000000000003</v>
      </c>
      <c r="AG81" s="129">
        <v>70.2</v>
      </c>
      <c r="AH81" s="130">
        <v>58</v>
      </c>
      <c r="AI81" s="129">
        <v>58.4</v>
      </c>
      <c r="AJ81" s="129">
        <v>84.6</v>
      </c>
      <c r="AK81" s="128">
        <v>3.02</v>
      </c>
      <c r="AL81" s="128">
        <v>3.38</v>
      </c>
      <c r="AM81" s="130">
        <v>3</v>
      </c>
      <c r="AN81" s="129">
        <v>5.8</v>
      </c>
      <c r="AO81" s="132">
        <v>1.7000000000000001E-2</v>
      </c>
      <c r="AP81" s="129">
        <v>7.2</v>
      </c>
      <c r="AQ81" s="129">
        <v>4.9000000000000004</v>
      </c>
      <c r="AR81" s="129">
        <v>90.4</v>
      </c>
      <c r="AS81" s="133">
        <v>1.0899426999999999</v>
      </c>
      <c r="AT81" s="129">
        <v>54.2</v>
      </c>
      <c r="AU81" s="146">
        <v>90</v>
      </c>
      <c r="AV81" s="135">
        <v>0.26529999999999998</v>
      </c>
      <c r="AW81" s="136">
        <v>4.5699999999999998E-2</v>
      </c>
      <c r="AX81" s="128">
        <v>14.87</v>
      </c>
      <c r="AY81" s="137">
        <v>13.96</v>
      </c>
      <c r="AZ81" s="128">
        <v>14.85</v>
      </c>
      <c r="BA81" s="137">
        <v>0.89</v>
      </c>
      <c r="BB81" s="132">
        <v>1.5760000000000001</v>
      </c>
      <c r="BC81" s="142">
        <v>2.677</v>
      </c>
      <c r="BD81" s="142">
        <v>9.6349999999999998</v>
      </c>
      <c r="BE81" s="138">
        <v>2.93994</v>
      </c>
      <c r="BF81" s="127"/>
      <c r="BG81" s="129">
        <v>3.7</v>
      </c>
      <c r="BH81" s="140">
        <v>12.3</v>
      </c>
      <c r="BI81" s="125">
        <v>44274</v>
      </c>
    </row>
    <row r="82" spans="1:61" ht="15.75" x14ac:dyDescent="0.25">
      <c r="A82" s="125">
        <v>44275</v>
      </c>
      <c r="B82" s="126" t="s">
        <v>68</v>
      </c>
      <c r="C82" s="127"/>
      <c r="D82" s="128">
        <v>5.88</v>
      </c>
      <c r="E82" s="128">
        <v>5.27</v>
      </c>
      <c r="F82" s="128">
        <v>5.22</v>
      </c>
      <c r="G82" s="128">
        <v>5.32</v>
      </c>
      <c r="H82" s="128">
        <v>5.41</v>
      </c>
      <c r="I82" s="128">
        <v>7.02</v>
      </c>
      <c r="J82" s="128">
        <v>6.87</v>
      </c>
      <c r="K82" s="128">
        <v>1.62</v>
      </c>
      <c r="L82" s="128">
        <v>1.84</v>
      </c>
      <c r="M82" s="128">
        <v>1.96</v>
      </c>
      <c r="N82" s="128">
        <v>2.0099999999999998</v>
      </c>
      <c r="O82" s="130">
        <v>48</v>
      </c>
      <c r="P82" s="130">
        <v>41</v>
      </c>
      <c r="Q82" s="130">
        <v>17</v>
      </c>
      <c r="R82" s="130">
        <v>1</v>
      </c>
      <c r="S82" s="131"/>
      <c r="T82" s="131"/>
      <c r="U82" s="132">
        <v>0.313</v>
      </c>
      <c r="V82" s="132">
        <v>0.27400000000000002</v>
      </c>
      <c r="W82" s="132">
        <v>0.89700000000000002</v>
      </c>
      <c r="X82" s="132">
        <v>9.0999999999999998E-2</v>
      </c>
      <c r="Y82" s="132">
        <v>0.58599999999999997</v>
      </c>
      <c r="Z82" s="129">
        <v>0.6</v>
      </c>
      <c r="AA82" s="129">
        <v>16.2</v>
      </c>
      <c r="AB82" s="129">
        <v>35.299999999999997</v>
      </c>
      <c r="AC82" s="129">
        <v>30.1</v>
      </c>
      <c r="AD82" s="129">
        <v>28.9</v>
      </c>
      <c r="AE82" s="129">
        <v>41.2</v>
      </c>
      <c r="AF82" s="129">
        <v>32.4</v>
      </c>
      <c r="AG82" s="129">
        <v>70.599999999999994</v>
      </c>
      <c r="AH82" s="129">
        <v>60.2</v>
      </c>
      <c r="AI82" s="129">
        <v>57.8</v>
      </c>
      <c r="AJ82" s="129">
        <v>82.4</v>
      </c>
      <c r="AK82" s="128">
        <v>2.95</v>
      </c>
      <c r="AL82" s="128">
        <v>3.29</v>
      </c>
      <c r="AM82" s="129">
        <v>3.1</v>
      </c>
      <c r="AN82" s="130">
        <v>6</v>
      </c>
      <c r="AO82" s="132">
        <v>2.1999999999999999E-2</v>
      </c>
      <c r="AP82" s="129">
        <v>7.2</v>
      </c>
      <c r="AQ82" s="129">
        <v>5.0999999999999996</v>
      </c>
      <c r="AR82" s="128">
        <v>85.99</v>
      </c>
      <c r="AS82" s="133">
        <v>0.77254560000000005</v>
      </c>
      <c r="AT82" s="129">
        <v>54.1</v>
      </c>
      <c r="AU82" s="134">
        <v>90.2</v>
      </c>
      <c r="AV82" s="135">
        <v>0.26619999999999999</v>
      </c>
      <c r="AW82" s="136">
        <v>4.48E-2</v>
      </c>
      <c r="AX82" s="128">
        <v>14.93</v>
      </c>
      <c r="AY82" s="137">
        <v>13.93</v>
      </c>
      <c r="AZ82" s="128">
        <v>14.97</v>
      </c>
      <c r="BA82" s="137">
        <v>1.04</v>
      </c>
      <c r="BB82" s="127"/>
      <c r="BC82" s="127"/>
      <c r="BD82" s="127"/>
      <c r="BE82" s="138">
        <v>2.8025500000000001</v>
      </c>
      <c r="BF82" s="139">
        <v>30.04</v>
      </c>
      <c r="BG82" s="129">
        <v>3.7</v>
      </c>
      <c r="BH82" s="140">
        <v>12.3</v>
      </c>
      <c r="BI82" s="125">
        <v>44275</v>
      </c>
    </row>
    <row r="83" spans="1:61" ht="15.75" x14ac:dyDescent="0.25">
      <c r="A83" s="125">
        <v>44276</v>
      </c>
      <c r="B83" s="126" t="s">
        <v>68</v>
      </c>
      <c r="C83" s="127"/>
      <c r="D83" s="131"/>
      <c r="E83" s="131"/>
      <c r="F83" s="131"/>
      <c r="G83" s="131"/>
      <c r="H83" s="131"/>
      <c r="I83" s="131"/>
      <c r="J83" s="131"/>
      <c r="K83" s="131"/>
      <c r="L83" s="131"/>
      <c r="M83" s="131"/>
      <c r="N83" s="131"/>
      <c r="O83" s="131"/>
      <c r="P83" s="131"/>
      <c r="Q83" s="131"/>
      <c r="R83" s="131"/>
      <c r="S83" s="131"/>
      <c r="T83" s="131"/>
      <c r="U83" s="131"/>
      <c r="V83" s="131"/>
      <c r="W83" s="131"/>
      <c r="X83" s="131"/>
      <c r="Y83" s="131"/>
      <c r="Z83" s="131"/>
      <c r="AA83" s="131"/>
      <c r="AB83" s="131"/>
      <c r="AC83" s="131"/>
      <c r="AD83" s="131"/>
      <c r="AE83" s="131"/>
      <c r="AF83" s="131"/>
      <c r="AG83" s="131"/>
      <c r="AH83" s="131"/>
      <c r="AI83" s="131"/>
      <c r="AJ83" s="131"/>
      <c r="AK83" s="131"/>
      <c r="AL83" s="131"/>
      <c r="AM83" s="131"/>
      <c r="AN83" s="131"/>
      <c r="AO83" s="131"/>
      <c r="AP83" s="131"/>
      <c r="AQ83" s="131"/>
      <c r="AR83" s="131"/>
      <c r="AS83" s="131"/>
      <c r="AT83" s="131"/>
      <c r="AU83" s="127"/>
      <c r="AV83" s="127"/>
      <c r="AW83" s="127"/>
      <c r="AX83" s="127"/>
      <c r="AY83" s="127"/>
      <c r="AZ83" s="127"/>
      <c r="BA83" s="127"/>
      <c r="BB83" s="127"/>
      <c r="BC83" s="127"/>
      <c r="BD83" s="127"/>
      <c r="BE83" s="127"/>
      <c r="BF83" s="127"/>
      <c r="BG83" s="127"/>
      <c r="BH83" s="127"/>
      <c r="BI83" s="125">
        <v>44276</v>
      </c>
    </row>
    <row r="84" spans="1:61" ht="15.75" x14ac:dyDescent="0.25">
      <c r="A84" s="125">
        <v>44277</v>
      </c>
      <c r="B84" s="126" t="s">
        <v>68</v>
      </c>
      <c r="C84" s="127"/>
      <c r="D84" s="129">
        <v>6.1</v>
      </c>
      <c r="E84" s="128">
        <v>5.23</v>
      </c>
      <c r="F84" s="128">
        <v>5.15</v>
      </c>
      <c r="G84" s="128">
        <v>5.23</v>
      </c>
      <c r="H84" s="128">
        <v>5.25</v>
      </c>
      <c r="I84" s="128">
        <v>6.84</v>
      </c>
      <c r="J84" s="130">
        <v>7</v>
      </c>
      <c r="K84" s="128">
        <v>1.52</v>
      </c>
      <c r="L84" s="128">
        <v>1.85</v>
      </c>
      <c r="M84" s="128">
        <v>1.87</v>
      </c>
      <c r="N84" s="128">
        <v>1.89</v>
      </c>
      <c r="O84" s="130">
        <v>49</v>
      </c>
      <c r="P84" s="130">
        <v>43</v>
      </c>
      <c r="Q84" s="130">
        <v>21</v>
      </c>
      <c r="R84" s="130">
        <v>1</v>
      </c>
      <c r="S84" s="131"/>
      <c r="T84" s="131"/>
      <c r="U84" s="132">
        <v>0.30099999999999999</v>
      </c>
      <c r="V84" s="132">
        <v>0.26400000000000001</v>
      </c>
      <c r="W84" s="128">
        <v>1.03</v>
      </c>
      <c r="X84" s="132">
        <v>0.214</v>
      </c>
      <c r="Y84" s="132">
        <v>0.86199999999999999</v>
      </c>
      <c r="Z84" s="132">
        <v>0.77400000000000002</v>
      </c>
      <c r="AA84" s="130">
        <v>16</v>
      </c>
      <c r="AB84" s="130">
        <v>37</v>
      </c>
      <c r="AC84" s="129">
        <v>28.6</v>
      </c>
      <c r="AD84" s="129">
        <v>29.3</v>
      </c>
      <c r="AE84" s="129">
        <v>42.2</v>
      </c>
      <c r="AF84" s="130">
        <v>32</v>
      </c>
      <c r="AG84" s="130">
        <v>74</v>
      </c>
      <c r="AH84" s="129">
        <v>57.2</v>
      </c>
      <c r="AI84" s="129">
        <v>58.6</v>
      </c>
      <c r="AJ84" s="129">
        <v>84.4</v>
      </c>
      <c r="AK84" s="128">
        <v>2.98</v>
      </c>
      <c r="AL84" s="128">
        <v>3.34</v>
      </c>
      <c r="AM84" s="130">
        <v>3</v>
      </c>
      <c r="AN84" s="129">
        <v>5.9</v>
      </c>
      <c r="AO84" s="132">
        <v>3.6999999999999998E-2</v>
      </c>
      <c r="AP84" s="129">
        <v>7.9</v>
      </c>
      <c r="AQ84" s="130">
        <v>5</v>
      </c>
      <c r="AR84" s="128">
        <v>95.83</v>
      </c>
      <c r="AS84" s="133">
        <v>1.1044970999999999</v>
      </c>
      <c r="AT84" s="129">
        <v>54.3</v>
      </c>
      <c r="AU84" s="134">
        <v>85.2</v>
      </c>
      <c r="AV84" s="142">
        <v>0.26600000000000001</v>
      </c>
      <c r="AW84" s="136">
        <v>6.9400000000000003E-2</v>
      </c>
      <c r="AX84" s="128">
        <v>15.62</v>
      </c>
      <c r="AY84" s="137">
        <v>13.88</v>
      </c>
      <c r="AZ84" s="128">
        <v>15.82</v>
      </c>
      <c r="BA84" s="137">
        <v>1.94</v>
      </c>
      <c r="BB84" s="132">
        <v>1.635</v>
      </c>
      <c r="BC84" s="142">
        <v>2.7789999999999999</v>
      </c>
      <c r="BD84" s="142">
        <v>9.8879999999999999</v>
      </c>
      <c r="BE84" s="135">
        <v>3.1345000000000001</v>
      </c>
      <c r="BF84" s="139">
        <v>32.26</v>
      </c>
      <c r="BG84" s="129">
        <v>3.7</v>
      </c>
      <c r="BH84" s="140">
        <v>12.3</v>
      </c>
      <c r="BI84" s="125">
        <v>44277</v>
      </c>
    </row>
    <row r="85" spans="1:61" ht="15.75" x14ac:dyDescent="0.25">
      <c r="A85" s="125">
        <v>44278</v>
      </c>
      <c r="B85" s="126" t="s">
        <v>68</v>
      </c>
      <c r="C85" s="127"/>
      <c r="D85" s="128">
        <v>6.16</v>
      </c>
      <c r="E85" s="128">
        <v>5.22</v>
      </c>
      <c r="F85" s="128">
        <v>5.13</v>
      </c>
      <c r="G85" s="128">
        <v>5.25</v>
      </c>
      <c r="H85" s="128">
        <v>5.26</v>
      </c>
      <c r="I85" s="128">
        <v>6.79</v>
      </c>
      <c r="J85" s="128">
        <v>6.98</v>
      </c>
      <c r="K85" s="128">
        <v>1.53</v>
      </c>
      <c r="L85" s="128">
        <v>1.79</v>
      </c>
      <c r="M85" s="128">
        <v>1.96</v>
      </c>
      <c r="N85" s="128">
        <v>2.0099999999999998</v>
      </c>
      <c r="O85" s="130">
        <v>50</v>
      </c>
      <c r="P85" s="130">
        <v>44</v>
      </c>
      <c r="Q85" s="130">
        <v>20</v>
      </c>
      <c r="R85" s="130">
        <v>1</v>
      </c>
      <c r="S85" s="131"/>
      <c r="T85" s="131"/>
      <c r="U85" s="132">
        <v>0.33300000000000002</v>
      </c>
      <c r="V85" s="132">
        <v>0.26100000000000001</v>
      </c>
      <c r="W85" s="128">
        <v>1.51</v>
      </c>
      <c r="X85" s="128">
        <v>0.31</v>
      </c>
      <c r="Y85" s="132">
        <v>0.69899999999999995</v>
      </c>
      <c r="Z85" s="132">
        <v>0.71399999999999997</v>
      </c>
      <c r="AA85" s="130">
        <v>16</v>
      </c>
      <c r="AB85" s="129">
        <v>33.799999999999997</v>
      </c>
      <c r="AC85" s="129">
        <v>28.2</v>
      </c>
      <c r="AD85" s="129">
        <v>28.3</v>
      </c>
      <c r="AE85" s="129">
        <v>41.2</v>
      </c>
      <c r="AF85" s="130">
        <v>32</v>
      </c>
      <c r="AG85" s="129">
        <v>67.599999999999994</v>
      </c>
      <c r="AH85" s="129">
        <v>56.4</v>
      </c>
      <c r="AI85" s="129">
        <v>56.6</v>
      </c>
      <c r="AJ85" s="129">
        <v>82.4</v>
      </c>
      <c r="AK85" s="128">
        <v>3.01</v>
      </c>
      <c r="AL85" s="128">
        <v>3.35</v>
      </c>
      <c r="AM85" s="130">
        <v>3</v>
      </c>
      <c r="AN85" s="129">
        <v>5.9</v>
      </c>
      <c r="AO85" s="132">
        <v>5.5E-2</v>
      </c>
      <c r="AP85" s="129">
        <v>7.4</v>
      </c>
      <c r="AQ85" s="129">
        <v>4.8</v>
      </c>
      <c r="AR85" s="128">
        <v>94.82</v>
      </c>
      <c r="AS85" s="133">
        <v>0.97362170000000003</v>
      </c>
      <c r="AT85" s="129">
        <v>52.6</v>
      </c>
      <c r="AU85" s="134">
        <v>87.2</v>
      </c>
      <c r="AV85" s="135">
        <v>0.27879999999999999</v>
      </c>
      <c r="AW85" s="136">
        <v>5.9499999999999997E-2</v>
      </c>
      <c r="AX85" s="128">
        <v>15.35</v>
      </c>
      <c r="AY85" s="137">
        <v>14.38</v>
      </c>
      <c r="AZ85" s="128">
        <v>15.33</v>
      </c>
      <c r="BA85" s="137">
        <v>0.95</v>
      </c>
      <c r="BB85" s="128">
        <v>1.66</v>
      </c>
      <c r="BC85" s="142">
        <v>2.774</v>
      </c>
      <c r="BD85" s="146">
        <v>10</v>
      </c>
      <c r="BE85" s="138">
        <v>2.9936199999999999</v>
      </c>
      <c r="BF85" s="139">
        <v>25.47</v>
      </c>
      <c r="BG85" s="129">
        <v>3.4</v>
      </c>
      <c r="BH85" s="140">
        <v>12.5</v>
      </c>
      <c r="BI85" s="125">
        <v>44278</v>
      </c>
    </row>
    <row r="86" spans="1:61" ht="15.75" x14ac:dyDescent="0.25">
      <c r="A86" s="125">
        <v>44279</v>
      </c>
      <c r="B86" s="126" t="s">
        <v>68</v>
      </c>
      <c r="C86" s="127"/>
      <c r="D86" s="128">
        <v>5.88</v>
      </c>
      <c r="E86" s="128">
        <v>5.23</v>
      </c>
      <c r="F86" s="128">
        <v>5.25</v>
      </c>
      <c r="G86" s="128">
        <v>5.31</v>
      </c>
      <c r="H86" s="128">
        <v>5.42</v>
      </c>
      <c r="I86" s="128">
        <v>7.07</v>
      </c>
      <c r="J86" s="128">
        <v>7.02</v>
      </c>
      <c r="K86" s="128">
        <v>1.58</v>
      </c>
      <c r="L86" s="128">
        <v>1.82</v>
      </c>
      <c r="M86" s="128">
        <v>2.02</v>
      </c>
      <c r="N86" s="128">
        <v>2.0699999999999998</v>
      </c>
      <c r="O86" s="130">
        <v>46</v>
      </c>
      <c r="P86" s="130">
        <v>39</v>
      </c>
      <c r="Q86" s="130">
        <v>17</v>
      </c>
      <c r="R86" s="130">
        <v>1</v>
      </c>
      <c r="S86" s="131"/>
      <c r="T86" s="131"/>
      <c r="U86" s="132">
        <v>0.32300000000000001</v>
      </c>
      <c r="V86" s="132">
        <v>0.26800000000000002</v>
      </c>
      <c r="W86" s="128">
        <v>2.0299999999999998</v>
      </c>
      <c r="X86" s="132">
        <v>0.48299999999999998</v>
      </c>
      <c r="Y86" s="132">
        <v>0.878</v>
      </c>
      <c r="Z86" s="132">
        <v>0.79900000000000004</v>
      </c>
      <c r="AA86" s="130">
        <v>12</v>
      </c>
      <c r="AB86" s="129">
        <v>27.1</v>
      </c>
      <c r="AC86" s="129">
        <v>21.5</v>
      </c>
      <c r="AD86" s="129">
        <v>28.6</v>
      </c>
      <c r="AE86" s="129">
        <v>41.9</v>
      </c>
      <c r="AF86" s="130">
        <v>24</v>
      </c>
      <c r="AG86" s="129">
        <v>54.2</v>
      </c>
      <c r="AH86" s="130">
        <v>43</v>
      </c>
      <c r="AI86" s="129">
        <v>57.2</v>
      </c>
      <c r="AJ86" s="129">
        <v>83.8</v>
      </c>
      <c r="AK86" s="128">
        <v>3.01</v>
      </c>
      <c r="AL86" s="128">
        <v>3.36</v>
      </c>
      <c r="AM86" s="130">
        <v>3</v>
      </c>
      <c r="AN86" s="129">
        <v>5.9</v>
      </c>
      <c r="AO86" s="132">
        <v>3.6999999999999998E-2</v>
      </c>
      <c r="AP86" s="129">
        <v>7.6</v>
      </c>
      <c r="AQ86" s="129">
        <v>5.9</v>
      </c>
      <c r="AR86" s="128">
        <v>81.58</v>
      </c>
      <c r="AS86" s="133">
        <v>0.5701001</v>
      </c>
      <c r="AT86" s="129">
        <v>54.9</v>
      </c>
      <c r="AU86" s="134">
        <v>89.8</v>
      </c>
      <c r="AV86" s="135">
        <v>0.25990000000000002</v>
      </c>
      <c r="AW86" s="136">
        <v>4.6699999999999998E-2</v>
      </c>
      <c r="AX86" s="128">
        <v>15.19</v>
      </c>
      <c r="AY86" s="137">
        <v>14.19</v>
      </c>
      <c r="AZ86" s="128">
        <v>15.15</v>
      </c>
      <c r="BA86" s="137">
        <v>0.97</v>
      </c>
      <c r="BB86" s="132">
        <v>1.645</v>
      </c>
      <c r="BC86" s="142">
        <v>2.7709999999999999</v>
      </c>
      <c r="BD86" s="146">
        <v>10</v>
      </c>
      <c r="BE86" s="135">
        <v>2.6101000000000001</v>
      </c>
      <c r="BF86" s="139">
        <v>29.57</v>
      </c>
      <c r="BG86" s="129">
        <v>3.4</v>
      </c>
      <c r="BH86" s="140">
        <v>12.5</v>
      </c>
      <c r="BI86" s="125">
        <v>44279</v>
      </c>
    </row>
    <row r="87" spans="1:61" ht="15.75" x14ac:dyDescent="0.25">
      <c r="A87" s="125">
        <v>44280</v>
      </c>
      <c r="B87" s="126" t="s">
        <v>68</v>
      </c>
      <c r="C87" s="127"/>
      <c r="D87" s="128">
        <v>5.72</v>
      </c>
      <c r="E87" s="128">
        <v>5.32</v>
      </c>
      <c r="F87" s="128">
        <v>5.25</v>
      </c>
      <c r="G87" s="128">
        <v>5.37</v>
      </c>
      <c r="H87" s="132">
        <v>5.4119999999999999</v>
      </c>
      <c r="I87" s="128">
        <v>7.08</v>
      </c>
      <c r="J87" s="129">
        <v>7.1</v>
      </c>
      <c r="K87" s="128">
        <v>1.62</v>
      </c>
      <c r="L87" s="128">
        <v>1.85</v>
      </c>
      <c r="M87" s="128">
        <v>2.11</v>
      </c>
      <c r="N87" s="128">
        <v>2.08</v>
      </c>
      <c r="O87" s="130">
        <v>47</v>
      </c>
      <c r="P87" s="130">
        <v>39</v>
      </c>
      <c r="Q87" s="130">
        <v>40</v>
      </c>
      <c r="R87" s="130">
        <v>8</v>
      </c>
      <c r="S87" s="131"/>
      <c r="T87" s="131"/>
      <c r="U87" s="132">
        <v>0.36099999999999999</v>
      </c>
      <c r="V87" s="131"/>
      <c r="W87" s="128">
        <v>3.06</v>
      </c>
      <c r="X87" s="132">
        <v>0.59699999999999998</v>
      </c>
      <c r="Y87" s="132">
        <v>0.71599999999999997</v>
      </c>
      <c r="Z87" s="132">
        <v>0.71199999999999997</v>
      </c>
      <c r="AA87" s="129">
        <v>12.3</v>
      </c>
      <c r="AB87" s="129">
        <v>25.9</v>
      </c>
      <c r="AC87" s="129">
        <v>20.7</v>
      </c>
      <c r="AD87" s="129">
        <v>21.2</v>
      </c>
      <c r="AE87" s="129">
        <v>35.299999999999997</v>
      </c>
      <c r="AF87" s="129">
        <v>24.6</v>
      </c>
      <c r="AG87" s="129">
        <v>51.8</v>
      </c>
      <c r="AH87" s="129">
        <v>41.4</v>
      </c>
      <c r="AI87" s="129">
        <v>42.4</v>
      </c>
      <c r="AJ87" s="129">
        <v>70.599999999999994</v>
      </c>
      <c r="AK87" s="128">
        <v>2.99</v>
      </c>
      <c r="AL87" s="128">
        <v>3.46</v>
      </c>
      <c r="AM87" s="130">
        <v>3</v>
      </c>
      <c r="AN87" s="129">
        <v>5.8</v>
      </c>
      <c r="AO87" s="132">
        <v>4.4999999999999998E-2</v>
      </c>
      <c r="AP87" s="129">
        <v>7.7</v>
      </c>
      <c r="AQ87" s="129">
        <v>4.9000000000000004</v>
      </c>
      <c r="AR87" s="128">
        <v>94.81</v>
      </c>
      <c r="AS87" s="133">
        <v>0.88618339999999995</v>
      </c>
      <c r="AT87" s="129">
        <v>54.1</v>
      </c>
      <c r="AU87" s="134">
        <v>89.9</v>
      </c>
      <c r="AV87" s="135">
        <v>0.2666</v>
      </c>
      <c r="AW87" s="132">
        <v>4.5999999999999999E-2</v>
      </c>
      <c r="AX87" s="128">
        <v>15.53</v>
      </c>
      <c r="AY87" s="137">
        <v>14.61</v>
      </c>
      <c r="AZ87" s="128">
        <v>15.56</v>
      </c>
      <c r="BA87" s="137">
        <v>0.96</v>
      </c>
      <c r="BB87" s="132">
        <v>1.617</v>
      </c>
      <c r="BC87" s="142">
        <v>2.7719999999999998</v>
      </c>
      <c r="BD87" s="142">
        <v>9.9250000000000007</v>
      </c>
      <c r="BE87" s="138">
        <v>2.94618</v>
      </c>
      <c r="BF87" s="147">
        <v>27.7</v>
      </c>
      <c r="BG87" s="129">
        <v>3.4</v>
      </c>
      <c r="BH87" s="140">
        <v>12.5</v>
      </c>
      <c r="BI87" s="125">
        <v>44280</v>
      </c>
    </row>
    <row r="88" spans="1:61" ht="15.75" x14ac:dyDescent="0.25">
      <c r="A88" s="125">
        <v>44281</v>
      </c>
      <c r="B88" s="126" t="s">
        <v>68</v>
      </c>
      <c r="C88" s="127"/>
      <c r="D88" s="128">
        <v>5.87</v>
      </c>
      <c r="E88" s="128">
        <v>5.21</v>
      </c>
      <c r="F88" s="128">
        <v>5.33</v>
      </c>
      <c r="G88" s="128">
        <v>5.33</v>
      </c>
      <c r="H88" s="128">
        <v>5.39</v>
      </c>
      <c r="I88" s="128">
        <v>6.82</v>
      </c>
      <c r="J88" s="128">
        <v>6.41</v>
      </c>
      <c r="K88" s="128">
        <v>1.59</v>
      </c>
      <c r="L88" s="128">
        <v>1.78</v>
      </c>
      <c r="M88" s="128">
        <v>1.94</v>
      </c>
      <c r="N88" s="129">
        <v>2.1</v>
      </c>
      <c r="O88" s="130">
        <v>51</v>
      </c>
      <c r="P88" s="130">
        <v>42</v>
      </c>
      <c r="Q88" s="130">
        <v>29</v>
      </c>
      <c r="R88" s="130">
        <v>6</v>
      </c>
      <c r="S88" s="131"/>
      <c r="T88" s="131"/>
      <c r="U88" s="132">
        <v>0.42599999999999999</v>
      </c>
      <c r="V88" s="131"/>
      <c r="W88" s="128">
        <v>2.92</v>
      </c>
      <c r="X88" s="132">
        <v>0.41299999999999998</v>
      </c>
      <c r="Y88" s="132">
        <v>0.92600000000000005</v>
      </c>
      <c r="Z88" s="128">
        <v>1.94</v>
      </c>
      <c r="AA88" s="129">
        <v>12.7</v>
      </c>
      <c r="AB88" s="129">
        <v>29.2</v>
      </c>
      <c r="AC88" s="129">
        <v>24.1</v>
      </c>
      <c r="AD88" s="129">
        <v>24.7</v>
      </c>
      <c r="AE88" s="129">
        <v>36.200000000000003</v>
      </c>
      <c r="AF88" s="129">
        <v>25.4</v>
      </c>
      <c r="AG88" s="129">
        <v>58.4</v>
      </c>
      <c r="AH88" s="129">
        <v>48.2</v>
      </c>
      <c r="AI88" s="129">
        <v>49.4</v>
      </c>
      <c r="AJ88" s="129">
        <v>72.400000000000006</v>
      </c>
      <c r="AK88" s="128">
        <v>3.03</v>
      </c>
      <c r="AL88" s="128">
        <v>3.52</v>
      </c>
      <c r="AM88" s="129">
        <v>2.9</v>
      </c>
      <c r="AN88" s="129">
        <v>5.8</v>
      </c>
      <c r="AO88" s="132">
        <v>6.9000000000000006E-2</v>
      </c>
      <c r="AP88" s="129">
        <v>7.5</v>
      </c>
      <c r="AQ88" s="129">
        <v>4.8</v>
      </c>
      <c r="AR88" s="128">
        <v>79.180000000000007</v>
      </c>
      <c r="AS88" s="133">
        <v>0.66587249999999998</v>
      </c>
      <c r="AT88" s="129">
        <v>54.6</v>
      </c>
      <c r="AU88" s="134">
        <v>90.4</v>
      </c>
      <c r="AV88" s="135">
        <v>0.26340000000000002</v>
      </c>
      <c r="AW88" s="136">
        <v>4.3400000000000001E-2</v>
      </c>
      <c r="AX88" s="128">
        <v>15.02</v>
      </c>
      <c r="AY88" s="137">
        <v>14.12</v>
      </c>
      <c r="AZ88" s="128">
        <v>15.09</v>
      </c>
      <c r="BA88" s="137">
        <v>0.97</v>
      </c>
      <c r="BB88" s="132">
        <v>1.573</v>
      </c>
      <c r="BC88" s="142">
        <v>2.7669999999999999</v>
      </c>
      <c r="BD88" s="142">
        <v>9.9870000000000001</v>
      </c>
      <c r="BE88" s="138">
        <v>2.5458699999999999</v>
      </c>
      <c r="BF88" s="139">
        <v>27.96</v>
      </c>
      <c r="BG88" s="129">
        <v>3.4</v>
      </c>
      <c r="BH88" s="150">
        <v>12</v>
      </c>
      <c r="BI88" s="125">
        <v>44281</v>
      </c>
    </row>
    <row r="89" spans="1:61" ht="15.75" x14ac:dyDescent="0.25">
      <c r="A89" s="125">
        <v>44282</v>
      </c>
      <c r="B89" s="126" t="s">
        <v>68</v>
      </c>
      <c r="C89" s="127"/>
      <c r="D89" s="128">
        <v>5.94</v>
      </c>
      <c r="E89" s="128">
        <v>5.34</v>
      </c>
      <c r="F89" s="128">
        <v>5.77</v>
      </c>
      <c r="G89" s="129">
        <v>5.4</v>
      </c>
      <c r="H89" s="128">
        <v>5.47</v>
      </c>
      <c r="I89" s="128">
        <v>7.51</v>
      </c>
      <c r="J89" s="128">
        <v>7.62</v>
      </c>
      <c r="K89" s="128">
        <v>1.54</v>
      </c>
      <c r="L89" s="128">
        <v>1.77</v>
      </c>
      <c r="M89" s="128">
        <v>1.92</v>
      </c>
      <c r="N89" s="128">
        <v>2.08</v>
      </c>
      <c r="O89" s="130">
        <v>49</v>
      </c>
      <c r="P89" s="130">
        <v>42</v>
      </c>
      <c r="Q89" s="130">
        <v>36</v>
      </c>
      <c r="R89" s="130">
        <v>4</v>
      </c>
      <c r="S89" s="130">
        <v>1</v>
      </c>
      <c r="T89" s="131"/>
      <c r="U89" s="132">
        <v>0.51400000000000001</v>
      </c>
      <c r="V89" s="131"/>
      <c r="W89" s="128">
        <v>3.12</v>
      </c>
      <c r="X89" s="132">
        <v>0.16700000000000001</v>
      </c>
      <c r="Y89" s="132">
        <v>0.371</v>
      </c>
      <c r="Z89" s="132">
        <v>0.46200000000000002</v>
      </c>
      <c r="AA89" s="129">
        <v>13.1</v>
      </c>
      <c r="AB89" s="129">
        <v>29.9</v>
      </c>
      <c r="AC89" s="129">
        <v>25.2</v>
      </c>
      <c r="AD89" s="129">
        <v>25.8</v>
      </c>
      <c r="AE89" s="129">
        <v>37.299999999999997</v>
      </c>
      <c r="AF89" s="129">
        <v>26.2</v>
      </c>
      <c r="AG89" s="129">
        <v>58.8</v>
      </c>
      <c r="AH89" s="129">
        <v>50.4</v>
      </c>
      <c r="AI89" s="129">
        <v>51.6</v>
      </c>
      <c r="AJ89" s="129">
        <v>74.599999999999994</v>
      </c>
      <c r="AK89" s="129">
        <v>3.1</v>
      </c>
      <c r="AL89" s="128">
        <v>3.45</v>
      </c>
      <c r="AM89" s="129">
        <v>3.1</v>
      </c>
      <c r="AN89" s="130">
        <v>6</v>
      </c>
      <c r="AO89" s="132">
        <v>4.2999999999999997E-2</v>
      </c>
      <c r="AP89" s="129">
        <v>7.4</v>
      </c>
      <c r="AQ89" s="129">
        <v>4.7</v>
      </c>
      <c r="AR89" s="128">
        <v>97.02</v>
      </c>
      <c r="AS89" s="133">
        <v>1.0903518000000001</v>
      </c>
      <c r="AT89" s="129">
        <v>54.1</v>
      </c>
      <c r="AU89" s="134">
        <v>89.8</v>
      </c>
      <c r="AV89" s="135">
        <v>0.26469999999999999</v>
      </c>
      <c r="AW89" s="136">
        <v>4.6399999999999997E-2</v>
      </c>
      <c r="AX89" s="128">
        <v>15.28</v>
      </c>
      <c r="AY89" s="137">
        <v>14.44</v>
      </c>
      <c r="AZ89" s="128">
        <v>15.38</v>
      </c>
      <c r="BA89" s="142">
        <v>9.4E-2</v>
      </c>
      <c r="BB89" s="127"/>
      <c r="BC89" s="127"/>
      <c r="BD89" s="127"/>
      <c r="BE89" s="138">
        <v>3.0503499999999999</v>
      </c>
      <c r="BF89" s="139">
        <v>31.38</v>
      </c>
      <c r="BG89" s="129">
        <v>3.4</v>
      </c>
      <c r="BH89" s="150">
        <v>12</v>
      </c>
      <c r="BI89" s="125">
        <v>44282</v>
      </c>
    </row>
    <row r="90" spans="1:61" ht="15.75" x14ac:dyDescent="0.25">
      <c r="A90" s="125">
        <v>44283</v>
      </c>
      <c r="B90" s="126" t="s">
        <v>68</v>
      </c>
      <c r="C90" s="127"/>
      <c r="D90" s="131"/>
      <c r="E90" s="131"/>
      <c r="F90" s="131"/>
      <c r="G90" s="131"/>
      <c r="H90" s="131"/>
      <c r="I90" s="131"/>
      <c r="J90" s="131"/>
      <c r="K90" s="131"/>
      <c r="L90" s="131"/>
      <c r="M90" s="131"/>
      <c r="N90" s="131"/>
      <c r="O90" s="131"/>
      <c r="P90" s="131"/>
      <c r="Q90" s="131"/>
      <c r="R90" s="131"/>
      <c r="S90" s="131"/>
      <c r="T90" s="131"/>
      <c r="U90" s="131"/>
      <c r="V90" s="131"/>
      <c r="W90" s="131"/>
      <c r="X90" s="131"/>
      <c r="Y90" s="131"/>
      <c r="Z90" s="131"/>
      <c r="AA90" s="131"/>
      <c r="AB90" s="131"/>
      <c r="AC90" s="131"/>
      <c r="AD90" s="131"/>
      <c r="AE90" s="131"/>
      <c r="AF90" s="131"/>
      <c r="AG90" s="131"/>
      <c r="AH90" s="131"/>
      <c r="AI90" s="131"/>
      <c r="AJ90" s="131"/>
      <c r="AK90" s="131"/>
      <c r="AL90" s="131"/>
      <c r="AM90" s="131"/>
      <c r="AN90" s="131"/>
      <c r="AO90" s="131"/>
      <c r="AP90" s="131"/>
      <c r="AQ90" s="131"/>
      <c r="AR90" s="131"/>
      <c r="AS90" s="131"/>
      <c r="AT90" s="131"/>
      <c r="AU90" s="127"/>
      <c r="AV90" s="127"/>
      <c r="AW90" s="127"/>
      <c r="AX90" s="127"/>
      <c r="AY90" s="127"/>
      <c r="AZ90" s="127"/>
      <c r="BA90" s="127"/>
      <c r="BB90" s="127"/>
      <c r="BC90" s="127"/>
      <c r="BD90" s="127"/>
      <c r="BE90" s="127"/>
      <c r="BF90" s="127"/>
      <c r="BG90" s="127"/>
      <c r="BH90" s="127"/>
      <c r="BI90" s="125">
        <v>44283</v>
      </c>
    </row>
    <row r="91" spans="1:61" ht="15.75" x14ac:dyDescent="0.25">
      <c r="A91" s="125">
        <v>44284</v>
      </c>
      <c r="B91" s="126" t="s">
        <v>68</v>
      </c>
      <c r="C91" s="127"/>
      <c r="D91" s="129">
        <v>5.9</v>
      </c>
      <c r="E91" s="128">
        <v>5.21</v>
      </c>
      <c r="F91" s="128">
        <v>5.26</v>
      </c>
      <c r="G91" s="128">
        <v>5.28</v>
      </c>
      <c r="H91" s="128">
        <v>5.33</v>
      </c>
      <c r="I91" s="128">
        <v>6.83</v>
      </c>
      <c r="J91" s="128">
        <v>6.74</v>
      </c>
      <c r="K91" s="128">
        <v>1.61</v>
      </c>
      <c r="L91" s="128">
        <v>1.77</v>
      </c>
      <c r="M91" s="128">
        <v>2.08</v>
      </c>
      <c r="N91" s="130">
        <v>2</v>
      </c>
      <c r="O91" s="130">
        <v>56</v>
      </c>
      <c r="P91" s="130">
        <v>48</v>
      </c>
      <c r="Q91" s="130">
        <v>47</v>
      </c>
      <c r="R91" s="130">
        <v>10</v>
      </c>
      <c r="S91" s="131"/>
      <c r="T91" s="131"/>
      <c r="U91" s="132">
        <v>0.39800000000000002</v>
      </c>
      <c r="V91" s="131"/>
      <c r="W91" s="128">
        <v>2.75</v>
      </c>
      <c r="X91" s="128">
        <v>0.68</v>
      </c>
      <c r="Y91" s="128">
        <v>1.04</v>
      </c>
      <c r="Z91" s="132">
        <v>0.88600000000000001</v>
      </c>
      <c r="AA91" s="129">
        <v>16.100000000000001</v>
      </c>
      <c r="AB91" s="129">
        <v>36.9</v>
      </c>
      <c r="AC91" s="129">
        <v>29.5</v>
      </c>
      <c r="AD91" s="129">
        <v>29.8</v>
      </c>
      <c r="AE91" s="129">
        <v>41.6</v>
      </c>
      <c r="AF91" s="129">
        <v>32.200000000000003</v>
      </c>
      <c r="AG91" s="129">
        <v>73.8</v>
      </c>
      <c r="AH91" s="130">
        <v>59</v>
      </c>
      <c r="AI91" s="129">
        <v>59.6</v>
      </c>
      <c r="AJ91" s="129">
        <v>83.2</v>
      </c>
      <c r="AK91" s="128">
        <v>3.05</v>
      </c>
      <c r="AL91" s="128">
        <v>3.25</v>
      </c>
      <c r="AM91" s="129">
        <v>3.1</v>
      </c>
      <c r="AN91" s="129">
        <v>5.9</v>
      </c>
      <c r="AO91" s="132">
        <v>6.9000000000000006E-2</v>
      </c>
      <c r="AP91" s="129">
        <v>7.5</v>
      </c>
      <c r="AQ91" s="130">
        <v>5</v>
      </c>
      <c r="AR91" s="128">
        <v>90.41</v>
      </c>
      <c r="AS91" s="133">
        <v>0.8593556</v>
      </c>
      <c r="AT91" s="129">
        <v>51.6</v>
      </c>
      <c r="AU91" s="134">
        <v>89.2</v>
      </c>
      <c r="AV91" s="135">
        <v>0.28660000000000002</v>
      </c>
      <c r="AW91" s="136">
        <v>4.9599999999999998E-2</v>
      </c>
      <c r="AX91" s="128">
        <v>14.91</v>
      </c>
      <c r="AY91" s="137">
        <v>14.06</v>
      </c>
      <c r="AZ91" s="128">
        <v>15.02</v>
      </c>
      <c r="BA91" s="137">
        <v>0.96</v>
      </c>
      <c r="BB91" s="132">
        <v>1.5620000000000001</v>
      </c>
      <c r="BC91" s="137">
        <v>2.77</v>
      </c>
      <c r="BD91" s="142">
        <v>9.4030000000000005</v>
      </c>
      <c r="BE91" s="138">
        <v>2.9193600000000002</v>
      </c>
      <c r="BF91" s="139">
        <v>31.92</v>
      </c>
      <c r="BG91" s="129">
        <v>3.4</v>
      </c>
      <c r="BH91" s="150">
        <v>12</v>
      </c>
      <c r="BI91" s="125">
        <v>44284</v>
      </c>
    </row>
    <row r="92" spans="1:61" ht="15.75" x14ac:dyDescent="0.25">
      <c r="A92" s="125">
        <v>44285</v>
      </c>
      <c r="B92" s="126" t="s">
        <v>68</v>
      </c>
      <c r="C92" s="127"/>
      <c r="D92" s="128">
        <v>5.84</v>
      </c>
      <c r="E92" s="128">
        <v>5.18</v>
      </c>
      <c r="F92" s="128">
        <v>5.39</v>
      </c>
      <c r="G92" s="128">
        <v>5.28</v>
      </c>
      <c r="H92" s="128">
        <v>5.35</v>
      </c>
      <c r="I92" s="128">
        <v>6.92</v>
      </c>
      <c r="J92" s="129">
        <v>6.9</v>
      </c>
      <c r="K92" s="128">
        <v>1.65</v>
      </c>
      <c r="L92" s="128">
        <v>1.83</v>
      </c>
      <c r="M92" s="128">
        <v>2.0099999999999998</v>
      </c>
      <c r="N92" s="128">
        <v>1.96</v>
      </c>
      <c r="O92" s="130">
        <v>49</v>
      </c>
      <c r="P92" s="130">
        <v>41</v>
      </c>
      <c r="Q92" s="130">
        <v>36</v>
      </c>
      <c r="R92" s="130">
        <v>4</v>
      </c>
      <c r="S92" s="131"/>
      <c r="T92" s="131"/>
      <c r="U92" s="128">
        <v>0.46</v>
      </c>
      <c r="V92" s="132">
        <v>0.27100000000000002</v>
      </c>
      <c r="W92" s="128">
        <v>2.86</v>
      </c>
      <c r="X92" s="132">
        <v>0.53800000000000003</v>
      </c>
      <c r="Y92" s="132">
        <v>0.84599999999999997</v>
      </c>
      <c r="Z92" s="132">
        <v>0.78300000000000003</v>
      </c>
      <c r="AA92" s="129">
        <v>16.5</v>
      </c>
      <c r="AB92" s="129">
        <v>38.200000000000003</v>
      </c>
      <c r="AC92" s="129">
        <v>29.6</v>
      </c>
      <c r="AD92" s="129">
        <v>30.3</v>
      </c>
      <c r="AE92" s="129">
        <v>42.3</v>
      </c>
      <c r="AF92" s="130">
        <v>33</v>
      </c>
      <c r="AG92" s="129">
        <v>76.400000000000006</v>
      </c>
      <c r="AH92" s="129">
        <v>59.2</v>
      </c>
      <c r="AI92" s="129">
        <v>60.6</v>
      </c>
      <c r="AJ92" s="129">
        <v>84.6</v>
      </c>
      <c r="AK92" s="128">
        <v>2.91</v>
      </c>
      <c r="AL92" s="128">
        <v>3.32</v>
      </c>
      <c r="AM92" s="130">
        <v>3</v>
      </c>
      <c r="AN92" s="129">
        <v>5.9</v>
      </c>
      <c r="AO92" s="132">
        <v>1.9E-2</v>
      </c>
      <c r="AP92" s="129">
        <v>8.1999999999999993</v>
      </c>
      <c r="AQ92" s="129">
        <v>4.7</v>
      </c>
      <c r="AR92" s="128">
        <v>101.43</v>
      </c>
      <c r="AS92" s="133">
        <v>1.1004704000000001</v>
      </c>
      <c r="AT92" s="129">
        <v>58.2</v>
      </c>
      <c r="AU92" s="134">
        <v>89.3</v>
      </c>
      <c r="AV92" s="135">
        <v>0.23480000000000001</v>
      </c>
      <c r="AW92" s="136">
        <v>4.8800000000000003E-2</v>
      </c>
      <c r="AX92" s="128">
        <v>15.68</v>
      </c>
      <c r="AY92" s="137">
        <v>14.71</v>
      </c>
      <c r="AZ92" s="128">
        <v>15.68</v>
      </c>
      <c r="BA92" s="137">
        <v>0.97</v>
      </c>
      <c r="BB92" s="132">
        <v>1.6850000000000001</v>
      </c>
      <c r="BC92" s="142">
        <v>2.7629999999999999</v>
      </c>
      <c r="BD92" s="146">
        <v>10</v>
      </c>
      <c r="BE92" s="138">
        <v>3.1304699999999999</v>
      </c>
      <c r="BF92" s="139">
        <v>31.92</v>
      </c>
      <c r="BG92" s="129">
        <v>3.7</v>
      </c>
      <c r="BH92" s="150">
        <v>12</v>
      </c>
      <c r="BI92" s="125">
        <v>44285</v>
      </c>
    </row>
    <row r="93" spans="1:61" ht="15.75" x14ac:dyDescent="0.25">
      <c r="A93" s="125">
        <v>44286</v>
      </c>
      <c r="B93" s="126" t="s">
        <v>68</v>
      </c>
      <c r="C93" s="127"/>
      <c r="D93" s="128">
        <v>6.14</v>
      </c>
      <c r="E93" s="128">
        <v>5.25</v>
      </c>
      <c r="F93" s="128">
        <v>5.18</v>
      </c>
      <c r="G93" s="128">
        <v>5.33</v>
      </c>
      <c r="H93" s="128">
        <v>5.27</v>
      </c>
      <c r="I93" s="128">
        <v>7.01</v>
      </c>
      <c r="J93" s="130">
        <v>7.18</v>
      </c>
      <c r="K93" s="128">
        <v>1.61</v>
      </c>
      <c r="L93" s="128">
        <v>1.81</v>
      </c>
      <c r="M93" s="128">
        <v>1.98</v>
      </c>
      <c r="N93" s="128">
        <v>1.92</v>
      </c>
      <c r="O93" s="130">
        <v>49</v>
      </c>
      <c r="P93" s="130">
        <v>43</v>
      </c>
      <c r="Q93" s="130">
        <v>30</v>
      </c>
      <c r="R93" s="130">
        <v>2</v>
      </c>
      <c r="S93" s="131"/>
      <c r="T93" s="131"/>
      <c r="U93" s="132">
        <v>0.42199999999999999</v>
      </c>
      <c r="V93" s="132">
        <v>0.25700000000000001</v>
      </c>
      <c r="W93" s="128">
        <v>2.0099999999999998</v>
      </c>
      <c r="X93" s="132">
        <v>0.41899999999999998</v>
      </c>
      <c r="Y93" s="132">
        <v>0.79300000000000004</v>
      </c>
      <c r="Z93" s="132">
        <v>0.77400000000000002</v>
      </c>
      <c r="AA93" s="130">
        <v>16</v>
      </c>
      <c r="AB93" s="129">
        <v>38.700000000000003</v>
      </c>
      <c r="AC93" s="129">
        <v>29.8</v>
      </c>
      <c r="AD93" s="129">
        <v>30.6</v>
      </c>
      <c r="AE93" s="129">
        <v>46.8</v>
      </c>
      <c r="AF93" s="130">
        <v>32</v>
      </c>
      <c r="AG93" s="129">
        <v>77.400000000000006</v>
      </c>
      <c r="AH93" s="129">
        <v>59.6</v>
      </c>
      <c r="AI93" s="129">
        <v>61.2</v>
      </c>
      <c r="AJ93" s="129">
        <v>93.6</v>
      </c>
      <c r="AK93" s="128">
        <v>2.95</v>
      </c>
      <c r="AL93" s="128">
        <v>3.27</v>
      </c>
      <c r="AM93" s="130">
        <v>3</v>
      </c>
      <c r="AN93" s="129">
        <v>5.8</v>
      </c>
      <c r="AO93" s="132">
        <v>2.4E-2</v>
      </c>
      <c r="AP93" s="129">
        <v>7.6</v>
      </c>
      <c r="AQ93" s="129">
        <v>4.8</v>
      </c>
      <c r="AR93" s="128">
        <v>94.82</v>
      </c>
      <c r="AS93" s="133">
        <v>1.0173052</v>
      </c>
      <c r="AT93" s="129">
        <v>58.6</v>
      </c>
      <c r="AU93" s="134">
        <v>89.7</v>
      </c>
      <c r="AV93" s="135">
        <v>0.23419999999999999</v>
      </c>
      <c r="AW93" s="136">
        <v>4.8399999999999999E-2</v>
      </c>
      <c r="AX93" s="128">
        <v>15.15</v>
      </c>
      <c r="AY93" s="137">
        <v>14.22</v>
      </c>
      <c r="AZ93" s="128">
        <v>15.14</v>
      </c>
      <c r="BA93" s="137">
        <v>0.92</v>
      </c>
      <c r="BB93" s="128">
        <v>1.63</v>
      </c>
      <c r="BC93" s="142">
        <v>2.7610000000000001</v>
      </c>
      <c r="BD93" s="142">
        <v>9.9540000000000006</v>
      </c>
      <c r="BE93" s="138">
        <v>3.0273099999999999</v>
      </c>
      <c r="BF93" s="127"/>
      <c r="BG93" s="129">
        <v>3.9</v>
      </c>
      <c r="BH93" s="140">
        <v>12.3</v>
      </c>
      <c r="BI93" s="125">
        <v>44286</v>
      </c>
    </row>
    <row r="94" spans="1:61" ht="15.75" x14ac:dyDescent="0.25">
      <c r="A94" s="125">
        <v>44287</v>
      </c>
      <c r="B94" s="126" t="s">
        <v>68</v>
      </c>
      <c r="C94" s="127"/>
      <c r="D94" s="128">
        <v>6.18</v>
      </c>
      <c r="E94" s="129">
        <v>5.3</v>
      </c>
      <c r="F94" s="129">
        <v>5.2</v>
      </c>
      <c r="G94" s="128">
        <v>5.39</v>
      </c>
      <c r="H94" s="128">
        <v>5.41</v>
      </c>
      <c r="I94" s="128">
        <v>7.07</v>
      </c>
      <c r="J94" s="128">
        <v>7.71</v>
      </c>
      <c r="K94" s="128">
        <v>1.64</v>
      </c>
      <c r="L94" s="128">
        <v>1.87</v>
      </c>
      <c r="M94" s="128">
        <v>2.06</v>
      </c>
      <c r="N94" s="128">
        <v>2.15</v>
      </c>
      <c r="O94" s="130">
        <v>50</v>
      </c>
      <c r="P94" s="130">
        <v>44</v>
      </c>
      <c r="Q94" s="130">
        <v>26</v>
      </c>
      <c r="R94" s="130">
        <v>3</v>
      </c>
      <c r="S94" s="130">
        <v>1</v>
      </c>
      <c r="T94" s="131"/>
      <c r="U94" s="132">
        <v>0.316</v>
      </c>
      <c r="V94" s="132">
        <v>0.254</v>
      </c>
      <c r="W94" s="128">
        <v>1.87</v>
      </c>
      <c r="X94" s="132">
        <v>0.33600000000000002</v>
      </c>
      <c r="Y94" s="132">
        <v>0.68899999999999995</v>
      </c>
      <c r="Z94" s="132">
        <v>0.64100000000000001</v>
      </c>
      <c r="AA94" s="129">
        <v>16.2</v>
      </c>
      <c r="AB94" s="129">
        <v>39.299999999999997</v>
      </c>
      <c r="AC94" s="129">
        <v>29.6</v>
      </c>
      <c r="AD94" s="129">
        <v>29.8</v>
      </c>
      <c r="AE94" s="129">
        <v>45.1</v>
      </c>
      <c r="AF94" s="129">
        <v>32.4</v>
      </c>
      <c r="AG94" s="129">
        <v>78.599999999999994</v>
      </c>
      <c r="AH94" s="129">
        <v>59.2</v>
      </c>
      <c r="AI94" s="129">
        <v>59.6</v>
      </c>
      <c r="AJ94" s="129">
        <v>90.2</v>
      </c>
      <c r="AK94" s="128">
        <v>2.99</v>
      </c>
      <c r="AL94" s="128">
        <v>3.43</v>
      </c>
      <c r="AM94" s="130">
        <v>3</v>
      </c>
      <c r="AN94" s="130">
        <v>6</v>
      </c>
      <c r="AO94" s="132">
        <v>6.0999999999999999E-2</v>
      </c>
      <c r="AP94" s="129">
        <v>7.7</v>
      </c>
      <c r="AQ94" s="129">
        <v>4.9000000000000004</v>
      </c>
      <c r="AR94" s="128">
        <v>94.22</v>
      </c>
      <c r="AS94" s="133">
        <v>0.81992379999999998</v>
      </c>
      <c r="AT94" s="129">
        <v>58.8</v>
      </c>
      <c r="AU94" s="134">
        <v>89.9</v>
      </c>
      <c r="AV94" s="142">
        <v>0.23400000000000001</v>
      </c>
      <c r="AW94" s="136">
        <v>4.82E-2</v>
      </c>
      <c r="AX94" s="128">
        <v>15.66</v>
      </c>
      <c r="AY94" s="134">
        <v>14.7</v>
      </c>
      <c r="AZ94" s="128">
        <v>15.65</v>
      </c>
      <c r="BA94" s="137">
        <v>0.95</v>
      </c>
      <c r="BB94" s="132">
        <v>1.6339999999999999</v>
      </c>
      <c r="BC94" s="142">
        <v>2.7559999999999998</v>
      </c>
      <c r="BD94" s="146">
        <v>10</v>
      </c>
      <c r="BE94" s="138">
        <v>2.9099200000000001</v>
      </c>
      <c r="BF94" s="139">
        <v>28.52</v>
      </c>
      <c r="BG94" s="129">
        <v>3.9</v>
      </c>
      <c r="BH94" s="140">
        <v>12.3</v>
      </c>
      <c r="BI94" s="125">
        <v>44287</v>
      </c>
    </row>
    <row r="95" spans="1:61" ht="15.75" x14ac:dyDescent="0.25">
      <c r="A95" s="125">
        <v>44288</v>
      </c>
      <c r="B95" s="126" t="s">
        <v>68</v>
      </c>
      <c r="C95" s="127"/>
      <c r="D95" s="131"/>
      <c r="E95" s="131"/>
      <c r="F95" s="131"/>
      <c r="G95" s="131"/>
      <c r="H95" s="131"/>
      <c r="I95" s="131"/>
      <c r="J95" s="131"/>
      <c r="K95" s="131"/>
      <c r="L95" s="131"/>
      <c r="M95" s="131"/>
      <c r="N95" s="131"/>
      <c r="O95" s="131"/>
      <c r="P95" s="131"/>
      <c r="Q95" s="131"/>
      <c r="R95" s="131"/>
      <c r="S95" s="131"/>
      <c r="T95" s="131"/>
      <c r="U95" s="131"/>
      <c r="V95" s="131"/>
      <c r="W95" s="131"/>
      <c r="X95" s="131"/>
      <c r="Y95" s="131"/>
      <c r="Z95" s="131"/>
      <c r="AA95" s="131"/>
      <c r="AB95" s="131"/>
      <c r="AC95" s="131"/>
      <c r="AD95" s="131"/>
      <c r="AE95" s="131"/>
      <c r="AF95" s="131"/>
      <c r="AG95" s="131"/>
      <c r="AH95" s="131"/>
      <c r="AI95" s="131"/>
      <c r="AJ95" s="131"/>
      <c r="AK95" s="131"/>
      <c r="AL95" s="131"/>
      <c r="AM95" s="131"/>
      <c r="AN95" s="131"/>
      <c r="AO95" s="131"/>
      <c r="AP95" s="131"/>
      <c r="AQ95" s="131"/>
      <c r="AR95" s="131"/>
      <c r="AS95" s="131"/>
      <c r="AT95" s="131"/>
      <c r="AU95" s="127"/>
      <c r="AV95" s="127"/>
      <c r="AW95" s="127"/>
      <c r="AX95" s="127"/>
      <c r="AY95" s="127"/>
      <c r="AZ95" s="127"/>
      <c r="BA95" s="127"/>
      <c r="BB95" s="127"/>
      <c r="BC95" s="127"/>
      <c r="BD95" s="127"/>
      <c r="BE95" s="127"/>
      <c r="BF95" s="127"/>
      <c r="BG95" s="127"/>
      <c r="BH95" s="127"/>
      <c r="BI95" s="125">
        <v>44288</v>
      </c>
    </row>
    <row r="96" spans="1:61" ht="15.75" x14ac:dyDescent="0.25">
      <c r="A96" s="125">
        <v>44289</v>
      </c>
      <c r="B96" s="126" t="s">
        <v>68</v>
      </c>
      <c r="C96" s="127"/>
      <c r="D96" s="128">
        <v>6.18</v>
      </c>
      <c r="E96" s="128">
        <v>5.28</v>
      </c>
      <c r="F96" s="129">
        <v>5.0999999999999996</v>
      </c>
      <c r="G96" s="128">
        <v>5.32</v>
      </c>
      <c r="H96" s="128">
        <v>5.35</v>
      </c>
      <c r="I96" s="128">
        <v>6.89</v>
      </c>
      <c r="J96" s="128">
        <v>6.83</v>
      </c>
      <c r="K96" s="129">
        <v>1.6</v>
      </c>
      <c r="L96" s="128">
        <v>1.84</v>
      </c>
      <c r="M96" s="128">
        <v>2.0299999999999998</v>
      </c>
      <c r="N96" s="128">
        <v>2.14</v>
      </c>
      <c r="O96" s="130">
        <v>50</v>
      </c>
      <c r="P96" s="130">
        <v>43</v>
      </c>
      <c r="Q96" s="130">
        <v>20</v>
      </c>
      <c r="R96" s="131"/>
      <c r="S96" s="131"/>
      <c r="T96" s="131"/>
      <c r="U96" s="132">
        <v>0.32900000000000001</v>
      </c>
      <c r="V96" s="132">
        <v>0.27600000000000002</v>
      </c>
      <c r="W96" s="128">
        <v>1.81</v>
      </c>
      <c r="X96" s="132">
        <v>0.30599999999999999</v>
      </c>
      <c r="Y96" s="132">
        <v>0.59399999999999997</v>
      </c>
      <c r="Z96" s="132">
        <v>0.56799999999999995</v>
      </c>
      <c r="AA96" s="130">
        <v>17</v>
      </c>
      <c r="AB96" s="130">
        <v>37</v>
      </c>
      <c r="AC96" s="129">
        <v>30.6</v>
      </c>
      <c r="AD96" s="129">
        <v>30.9</v>
      </c>
      <c r="AE96" s="129">
        <v>44.8</v>
      </c>
      <c r="AF96" s="130">
        <v>34</v>
      </c>
      <c r="AG96" s="130">
        <v>74</v>
      </c>
      <c r="AH96" s="129">
        <v>61.2</v>
      </c>
      <c r="AI96" s="129">
        <v>61.8</v>
      </c>
      <c r="AJ96" s="129">
        <v>89.6</v>
      </c>
      <c r="AK96" s="128">
        <v>2.97</v>
      </c>
      <c r="AL96" s="128">
        <v>3.14</v>
      </c>
      <c r="AM96" s="130">
        <v>3</v>
      </c>
      <c r="AN96" s="129">
        <v>6.1</v>
      </c>
      <c r="AO96" s="132">
        <v>5.8999999999999997E-2</v>
      </c>
      <c r="AP96" s="130">
        <v>9</v>
      </c>
      <c r="AQ96" s="129">
        <v>4.8</v>
      </c>
      <c r="AR96" s="128">
        <v>94.97</v>
      </c>
      <c r="AS96" s="133">
        <v>0.96924889999999997</v>
      </c>
      <c r="AT96" s="129">
        <v>58.5</v>
      </c>
      <c r="AU96" s="146">
        <v>90</v>
      </c>
      <c r="AV96" s="135">
        <v>0.23419999999999999</v>
      </c>
      <c r="AW96" s="136">
        <v>4.8099999999999997E-2</v>
      </c>
      <c r="AX96" s="128">
        <v>14.91</v>
      </c>
      <c r="AY96" s="137">
        <v>14.14</v>
      </c>
      <c r="AZ96" s="128">
        <v>15.06</v>
      </c>
      <c r="BA96" s="137">
        <v>0.92</v>
      </c>
      <c r="BB96" s="127"/>
      <c r="BC96" s="127"/>
      <c r="BD96" s="127"/>
      <c r="BE96" s="138">
        <v>3.0492499999999998</v>
      </c>
      <c r="BF96" s="139">
        <v>24.51</v>
      </c>
      <c r="BG96" s="129">
        <v>3.8</v>
      </c>
      <c r="BH96" s="140">
        <v>11.4</v>
      </c>
      <c r="BI96" s="125">
        <v>44289</v>
      </c>
    </row>
    <row r="97" spans="1:61" ht="15.75" x14ac:dyDescent="0.25">
      <c r="A97" s="125">
        <v>44290</v>
      </c>
      <c r="B97" s="126" t="s">
        <v>68</v>
      </c>
      <c r="C97" s="127"/>
      <c r="D97" s="131"/>
      <c r="E97" s="131"/>
      <c r="F97" s="131"/>
      <c r="G97" s="131"/>
      <c r="H97" s="131"/>
      <c r="I97" s="131"/>
      <c r="J97" s="131"/>
      <c r="K97" s="131"/>
      <c r="L97" s="131"/>
      <c r="M97" s="131"/>
      <c r="N97" s="131"/>
      <c r="O97" s="131"/>
      <c r="P97" s="131"/>
      <c r="Q97" s="131"/>
      <c r="R97" s="131"/>
      <c r="S97" s="131"/>
      <c r="T97" s="131"/>
      <c r="U97" s="131"/>
      <c r="V97" s="131"/>
      <c r="W97" s="131"/>
      <c r="X97" s="131"/>
      <c r="Y97" s="131"/>
      <c r="Z97" s="131"/>
      <c r="AA97" s="131"/>
      <c r="AB97" s="131"/>
      <c r="AC97" s="131"/>
      <c r="AD97" s="131"/>
      <c r="AE97" s="131"/>
      <c r="AF97" s="131"/>
      <c r="AG97" s="131"/>
      <c r="AH97" s="131"/>
      <c r="AI97" s="131"/>
      <c r="AJ97" s="131"/>
      <c r="AK97" s="131"/>
      <c r="AL97" s="131"/>
      <c r="AM97" s="131"/>
      <c r="AN97" s="131"/>
      <c r="AO97" s="131"/>
      <c r="AP97" s="131"/>
      <c r="AQ97" s="131"/>
      <c r="AR97" s="128">
        <v>93.03</v>
      </c>
      <c r="AS97" s="133">
        <v>0.94634940000000001</v>
      </c>
      <c r="AT97" s="131"/>
      <c r="AU97" s="127"/>
      <c r="AV97" s="127"/>
      <c r="AW97" s="127"/>
      <c r="AX97" s="128">
        <v>14.84</v>
      </c>
      <c r="AY97" s="137">
        <v>13.91</v>
      </c>
      <c r="AZ97" s="128">
        <v>14.83</v>
      </c>
      <c r="BA97" s="137">
        <v>0.92</v>
      </c>
      <c r="BB97" s="132">
        <v>1.4370000000000001</v>
      </c>
      <c r="BC97" s="142">
        <v>2.766</v>
      </c>
      <c r="BD97" s="146">
        <v>10</v>
      </c>
      <c r="BE97" s="138">
        <v>3.0363500000000001</v>
      </c>
      <c r="BF97" s="127"/>
      <c r="BG97" s="129">
        <v>3.4</v>
      </c>
      <c r="BH97" s="140">
        <v>11.6</v>
      </c>
      <c r="BI97" s="125">
        <v>44290</v>
      </c>
    </row>
    <row r="98" spans="1:61" ht="15.75" x14ac:dyDescent="0.25">
      <c r="A98" s="125">
        <v>44291</v>
      </c>
      <c r="B98" s="126" t="s">
        <v>68</v>
      </c>
      <c r="C98" s="127"/>
      <c r="D98" s="128">
        <v>6.09</v>
      </c>
      <c r="E98" s="128">
        <v>5.16</v>
      </c>
      <c r="F98" s="129">
        <v>5.0999999999999996</v>
      </c>
      <c r="G98" s="128">
        <v>5.29</v>
      </c>
      <c r="H98" s="128">
        <v>5.37</v>
      </c>
      <c r="I98" s="128">
        <v>6.92</v>
      </c>
      <c r="J98" s="129">
        <v>6.9</v>
      </c>
      <c r="K98" s="128">
        <v>1.66</v>
      </c>
      <c r="L98" s="128">
        <v>1.92</v>
      </c>
      <c r="M98" s="128">
        <v>1.96</v>
      </c>
      <c r="N98" s="128">
        <v>2.04</v>
      </c>
      <c r="O98" s="130">
        <v>49</v>
      </c>
      <c r="P98" s="130">
        <v>42</v>
      </c>
      <c r="Q98" s="130">
        <v>19</v>
      </c>
      <c r="R98" s="131"/>
      <c r="S98" s="131"/>
      <c r="T98" s="131"/>
      <c r="U98" s="132">
        <v>0.29099999999999998</v>
      </c>
      <c r="V98" s="132">
        <v>0.27400000000000002</v>
      </c>
      <c r="W98" s="128">
        <v>1.77</v>
      </c>
      <c r="X98" s="132">
        <v>0.26100000000000001</v>
      </c>
      <c r="Y98" s="132">
        <v>0.496</v>
      </c>
      <c r="Z98" s="132">
        <v>0.53400000000000003</v>
      </c>
      <c r="AA98" s="129">
        <v>15.8</v>
      </c>
      <c r="AB98" s="129">
        <v>36.799999999999997</v>
      </c>
      <c r="AC98" s="129">
        <v>29.7</v>
      </c>
      <c r="AD98" s="129">
        <v>30.2</v>
      </c>
      <c r="AE98" s="129">
        <v>43.4</v>
      </c>
      <c r="AF98" s="129">
        <v>31.6</v>
      </c>
      <c r="AG98" s="129">
        <v>73.599999999999994</v>
      </c>
      <c r="AH98" s="129">
        <v>59.4</v>
      </c>
      <c r="AI98" s="129">
        <v>60.4</v>
      </c>
      <c r="AJ98" s="129">
        <v>86.4</v>
      </c>
      <c r="AK98" s="128">
        <v>3.02</v>
      </c>
      <c r="AL98" s="129">
        <v>3.2</v>
      </c>
      <c r="AM98" s="129">
        <v>3.1</v>
      </c>
      <c r="AN98" s="130">
        <v>6</v>
      </c>
      <c r="AO98" s="132">
        <v>7.3999999999999996E-2</v>
      </c>
      <c r="AP98" s="129">
        <v>9.1</v>
      </c>
      <c r="AQ98" s="130">
        <v>5</v>
      </c>
      <c r="AR98" s="128">
        <v>95.96</v>
      </c>
      <c r="AS98" s="133">
        <v>0.9453994</v>
      </c>
      <c r="AT98" s="129">
        <v>58.9</v>
      </c>
      <c r="AU98" s="134">
        <v>90.4</v>
      </c>
      <c r="AV98" s="135">
        <v>0.2334</v>
      </c>
      <c r="AW98" s="136">
        <v>4.36E-2</v>
      </c>
      <c r="AX98" s="128">
        <v>14.96</v>
      </c>
      <c r="AY98" s="137">
        <v>14.12</v>
      </c>
      <c r="AZ98" s="128">
        <v>15.12</v>
      </c>
      <c r="BA98" s="146">
        <v>1</v>
      </c>
      <c r="BB98" s="128">
        <v>1.49</v>
      </c>
      <c r="BC98" s="142">
        <v>2.766</v>
      </c>
      <c r="BD98" s="142">
        <v>9.6809999999999992</v>
      </c>
      <c r="BE98" s="135">
        <v>3.0853999999999999</v>
      </c>
      <c r="BF98" s="139">
        <v>29.61</v>
      </c>
      <c r="BG98" s="129">
        <v>3.4</v>
      </c>
      <c r="BH98" s="140">
        <v>11.6</v>
      </c>
      <c r="BI98" s="125">
        <v>44291</v>
      </c>
    </row>
    <row r="99" spans="1:61" ht="15.75" x14ac:dyDescent="0.25">
      <c r="A99" s="125">
        <v>44292</v>
      </c>
      <c r="B99" s="126" t="s">
        <v>68</v>
      </c>
      <c r="C99" s="127"/>
      <c r="D99" s="128">
        <v>6.11</v>
      </c>
      <c r="E99" s="128">
        <v>5.17</v>
      </c>
      <c r="F99" s="128">
        <v>5.0199999999999996</v>
      </c>
      <c r="G99" s="128">
        <v>5.38</v>
      </c>
      <c r="H99" s="129">
        <v>5.4</v>
      </c>
      <c r="I99" s="128">
        <v>7.22</v>
      </c>
      <c r="J99" s="128">
        <v>6.85</v>
      </c>
      <c r="K99" s="128">
        <v>1.73</v>
      </c>
      <c r="L99" s="128">
        <v>1.98</v>
      </c>
      <c r="M99" s="128">
        <v>2.04</v>
      </c>
      <c r="N99" s="128">
        <v>1.91</v>
      </c>
      <c r="O99" s="130">
        <v>54</v>
      </c>
      <c r="P99" s="130">
        <v>47</v>
      </c>
      <c r="Q99" s="130">
        <v>42</v>
      </c>
      <c r="R99" s="130">
        <v>2</v>
      </c>
      <c r="S99" s="131"/>
      <c r="T99" s="131"/>
      <c r="U99" s="132">
        <v>0.36799999999999999</v>
      </c>
      <c r="V99" s="128">
        <v>0.31</v>
      </c>
      <c r="W99" s="128">
        <v>3.24</v>
      </c>
      <c r="X99" s="132">
        <v>0.26100000000000001</v>
      </c>
      <c r="Y99" s="132">
        <v>0.77400000000000002</v>
      </c>
      <c r="Z99" s="132">
        <v>0.85399999999999998</v>
      </c>
      <c r="AA99" s="129">
        <v>14.3</v>
      </c>
      <c r="AB99" s="129">
        <v>34.6</v>
      </c>
      <c r="AC99" s="129">
        <v>26.6</v>
      </c>
      <c r="AD99" s="129">
        <v>29.2</v>
      </c>
      <c r="AE99" s="130">
        <v>41</v>
      </c>
      <c r="AF99" s="129">
        <v>24.6</v>
      </c>
      <c r="AG99" s="129">
        <v>69.2</v>
      </c>
      <c r="AH99" s="129">
        <v>53.2</v>
      </c>
      <c r="AI99" s="129">
        <v>58.4</v>
      </c>
      <c r="AJ99" s="130">
        <v>82</v>
      </c>
      <c r="AK99" s="128">
        <v>2.99</v>
      </c>
      <c r="AL99" s="128">
        <v>3.26</v>
      </c>
      <c r="AM99" s="130">
        <v>3</v>
      </c>
      <c r="AN99" s="130">
        <v>6</v>
      </c>
      <c r="AO99" s="132">
        <v>3.9E-2</v>
      </c>
      <c r="AP99" s="129">
        <v>7.3</v>
      </c>
      <c r="AQ99" s="129">
        <v>4.5999999999999996</v>
      </c>
      <c r="AR99" s="128">
        <v>90.41</v>
      </c>
      <c r="AS99" s="133">
        <v>0.99175760000000002</v>
      </c>
      <c r="AT99" s="129">
        <v>48.5</v>
      </c>
      <c r="AU99" s="134">
        <v>90.3</v>
      </c>
      <c r="AV99" s="142">
        <v>0.314</v>
      </c>
      <c r="AW99" s="136">
        <v>4.41E-2</v>
      </c>
      <c r="AX99" s="128">
        <v>16.18</v>
      </c>
      <c r="AY99" s="137">
        <v>13.45</v>
      </c>
      <c r="AZ99" s="129">
        <v>14.4</v>
      </c>
      <c r="BA99" s="137">
        <v>0.95</v>
      </c>
      <c r="BB99" s="132">
        <v>1.4590000000000001</v>
      </c>
      <c r="BC99" s="142">
        <v>2.7690000000000001</v>
      </c>
      <c r="BD99" s="142">
        <v>9.5269999999999992</v>
      </c>
      <c r="BE99" s="138">
        <v>3.0517599999999998</v>
      </c>
      <c r="BF99" s="139">
        <v>29.54</v>
      </c>
      <c r="BG99" s="129">
        <v>3.4</v>
      </c>
      <c r="BH99" s="140">
        <v>11.6</v>
      </c>
      <c r="BI99" s="125">
        <v>44292</v>
      </c>
    </row>
    <row r="100" spans="1:61" ht="15.75" x14ac:dyDescent="0.25">
      <c r="A100" s="125">
        <v>44293</v>
      </c>
      <c r="B100" s="126" t="s">
        <v>68</v>
      </c>
      <c r="C100" s="127"/>
      <c r="D100" s="128">
        <v>5.98</v>
      </c>
      <c r="E100" s="128">
        <v>5.07</v>
      </c>
      <c r="F100" s="129">
        <v>5.0999999999999996</v>
      </c>
      <c r="G100" s="128">
        <v>5.14</v>
      </c>
      <c r="H100" s="128">
        <v>5.13</v>
      </c>
      <c r="I100" s="128">
        <v>6.91</v>
      </c>
      <c r="J100" s="128">
        <v>7.24</v>
      </c>
      <c r="K100" s="128">
        <v>1.76</v>
      </c>
      <c r="L100" s="130">
        <v>2</v>
      </c>
      <c r="M100" s="128">
        <v>2.09</v>
      </c>
      <c r="N100" s="128">
        <v>2.06</v>
      </c>
      <c r="O100" s="130">
        <v>55</v>
      </c>
      <c r="P100" s="130">
        <v>49</v>
      </c>
      <c r="Q100" s="130">
        <v>38</v>
      </c>
      <c r="R100" s="130">
        <v>2</v>
      </c>
      <c r="S100" s="130">
        <v>1</v>
      </c>
      <c r="T100" s="131"/>
      <c r="U100" s="132">
        <v>0.32800000000000001</v>
      </c>
      <c r="V100" s="132">
        <v>0.30599999999999999</v>
      </c>
      <c r="W100" s="128">
        <v>3.01</v>
      </c>
      <c r="X100" s="128">
        <v>0.24</v>
      </c>
      <c r="Y100" s="132">
        <v>0.53900000000000003</v>
      </c>
      <c r="Z100" s="132">
        <v>0.56699999999999995</v>
      </c>
      <c r="AA100" s="130">
        <v>14</v>
      </c>
      <c r="AB100" s="129">
        <v>32.4</v>
      </c>
      <c r="AC100" s="130">
        <v>28</v>
      </c>
      <c r="AD100" s="129">
        <v>29.2</v>
      </c>
      <c r="AE100" s="129">
        <v>39.799999999999997</v>
      </c>
      <c r="AF100" s="130">
        <v>28</v>
      </c>
      <c r="AG100" s="129">
        <v>62.8</v>
      </c>
      <c r="AH100" s="130">
        <v>56</v>
      </c>
      <c r="AI100" s="129">
        <v>58.4</v>
      </c>
      <c r="AJ100" s="129">
        <v>79.599999999999994</v>
      </c>
      <c r="AK100" s="128">
        <v>3.03</v>
      </c>
      <c r="AL100" s="128">
        <v>3.26</v>
      </c>
      <c r="AM100" s="130">
        <v>3</v>
      </c>
      <c r="AN100" s="130">
        <v>6</v>
      </c>
      <c r="AO100" s="132">
        <v>4.3999999999999997E-2</v>
      </c>
      <c r="AP100" s="129">
        <v>8.5</v>
      </c>
      <c r="AQ100" s="130">
        <v>6</v>
      </c>
      <c r="AR100" s="128">
        <v>86.68</v>
      </c>
      <c r="AS100" s="133">
        <v>0.98713229999999996</v>
      </c>
      <c r="AT100" s="129">
        <v>48.2</v>
      </c>
      <c r="AU100" s="134">
        <v>90.1</v>
      </c>
      <c r="AV100" s="135">
        <v>0.31419999999999998</v>
      </c>
      <c r="AW100" s="132">
        <v>4.3999999999999997E-2</v>
      </c>
      <c r="AX100" s="129">
        <v>15.4</v>
      </c>
      <c r="AY100" s="146">
        <v>13</v>
      </c>
      <c r="AZ100" s="128">
        <v>13.92</v>
      </c>
      <c r="BA100" s="137">
        <v>0.92</v>
      </c>
      <c r="BB100" s="132">
        <v>1.516</v>
      </c>
      <c r="BC100" s="142">
        <v>2.766</v>
      </c>
      <c r="BD100" s="142">
        <v>9.2620000000000005</v>
      </c>
      <c r="BE100" s="138">
        <v>3.0271300000000001</v>
      </c>
      <c r="BF100" s="147">
        <v>37.700000000000003</v>
      </c>
      <c r="BG100" s="129">
        <v>3.4</v>
      </c>
      <c r="BH100" s="140">
        <v>11.6</v>
      </c>
      <c r="BI100" s="125">
        <v>44293</v>
      </c>
    </row>
    <row r="101" spans="1:61" ht="15.75" x14ac:dyDescent="0.25">
      <c r="A101" s="125">
        <v>44294</v>
      </c>
      <c r="B101" s="126" t="s">
        <v>68</v>
      </c>
      <c r="C101" s="127"/>
      <c r="D101" s="128">
        <v>5.94</v>
      </c>
      <c r="E101" s="130">
        <v>5</v>
      </c>
      <c r="F101" s="128">
        <v>5.09</v>
      </c>
      <c r="G101" s="129">
        <v>5.0999999999999996</v>
      </c>
      <c r="H101" s="128">
        <v>5.15</v>
      </c>
      <c r="I101" s="128">
        <v>6.83</v>
      </c>
      <c r="J101" s="129">
        <v>7.1</v>
      </c>
      <c r="K101" s="128">
        <v>1.79</v>
      </c>
      <c r="L101" s="128">
        <v>2.0099999999999998</v>
      </c>
      <c r="M101" s="128">
        <v>2.08</v>
      </c>
      <c r="N101" s="129">
        <v>2.1</v>
      </c>
      <c r="O101" s="130">
        <v>55</v>
      </c>
      <c r="P101" s="130">
        <v>48</v>
      </c>
      <c r="Q101" s="130">
        <v>24</v>
      </c>
      <c r="R101" s="130">
        <v>3</v>
      </c>
      <c r="S101" s="131"/>
      <c r="T101" s="131"/>
      <c r="U101" s="132">
        <v>0.32100000000000001</v>
      </c>
      <c r="V101" s="132">
        <v>0.307</v>
      </c>
      <c r="W101" s="128">
        <v>1.58</v>
      </c>
      <c r="X101" s="132">
        <v>0.20100000000000001</v>
      </c>
      <c r="Y101" s="132">
        <v>0.56299999999999994</v>
      </c>
      <c r="Z101" s="128">
        <v>0.54</v>
      </c>
      <c r="AA101" s="129">
        <v>12.8</v>
      </c>
      <c r="AB101" s="130">
        <v>34</v>
      </c>
      <c r="AC101" s="130">
        <v>28</v>
      </c>
      <c r="AD101" s="129">
        <v>28.4</v>
      </c>
      <c r="AE101" s="129">
        <v>38.700000000000003</v>
      </c>
      <c r="AF101" s="129">
        <v>25.6</v>
      </c>
      <c r="AG101" s="130">
        <v>68</v>
      </c>
      <c r="AH101" s="130">
        <v>56</v>
      </c>
      <c r="AI101" s="129">
        <v>56.8</v>
      </c>
      <c r="AJ101" s="129">
        <v>77.400000000000006</v>
      </c>
      <c r="AK101" s="128">
        <v>3.02</v>
      </c>
      <c r="AL101" s="128">
        <v>3.21</v>
      </c>
      <c r="AM101" s="130">
        <v>3</v>
      </c>
      <c r="AN101" s="129">
        <v>5.9</v>
      </c>
      <c r="AO101" s="132">
        <v>4.9000000000000002E-2</v>
      </c>
      <c r="AP101" s="129">
        <v>6.9</v>
      </c>
      <c r="AQ101" s="129">
        <v>4.5999999999999996</v>
      </c>
      <c r="AR101" s="128">
        <v>90.41</v>
      </c>
      <c r="AS101" s="133">
        <v>1.0949685</v>
      </c>
      <c r="AT101" s="129">
        <v>48.4</v>
      </c>
      <c r="AU101" s="134">
        <v>83.8</v>
      </c>
      <c r="AV101" s="142">
        <v>0.314</v>
      </c>
      <c r="AW101" s="136">
        <v>7.6799999999999993E-2</v>
      </c>
      <c r="AX101" s="128">
        <v>13.98</v>
      </c>
      <c r="AY101" s="137">
        <v>13.01</v>
      </c>
      <c r="AZ101" s="128">
        <v>13.96</v>
      </c>
      <c r="BA101" s="137">
        <v>0.95</v>
      </c>
      <c r="BB101" s="132">
        <v>1.3759999999999999</v>
      </c>
      <c r="BC101" s="142">
        <v>2.766</v>
      </c>
      <c r="BD101" s="142">
        <v>9.1859999999999999</v>
      </c>
      <c r="BE101" s="138">
        <v>3.1549700000000001</v>
      </c>
      <c r="BF101" s="139">
        <v>30.33</v>
      </c>
      <c r="BG101" s="129">
        <v>3.5</v>
      </c>
      <c r="BH101" s="140">
        <v>11.6</v>
      </c>
      <c r="BI101" s="125">
        <v>44294</v>
      </c>
    </row>
    <row r="102" spans="1:61" ht="15.75" x14ac:dyDescent="0.25">
      <c r="A102" s="125">
        <v>44295</v>
      </c>
      <c r="B102" s="126" t="s">
        <v>68</v>
      </c>
      <c r="C102" s="127"/>
      <c r="D102" s="128">
        <v>5.59</v>
      </c>
      <c r="E102" s="130">
        <v>5</v>
      </c>
      <c r="F102" s="128">
        <v>5.13</v>
      </c>
      <c r="G102" s="128">
        <v>5.08</v>
      </c>
      <c r="H102" s="128">
        <v>5.18</v>
      </c>
      <c r="I102" s="128">
        <v>6.95</v>
      </c>
      <c r="J102" s="128">
        <v>6.94</v>
      </c>
      <c r="K102" s="128">
        <v>1.25</v>
      </c>
      <c r="L102" s="128">
        <v>1.56</v>
      </c>
      <c r="M102" s="128">
        <v>1.84</v>
      </c>
      <c r="N102" s="128">
        <v>2.0299999999999998</v>
      </c>
      <c r="O102" s="130">
        <v>70</v>
      </c>
      <c r="P102" s="130">
        <v>61</v>
      </c>
      <c r="Q102" s="130">
        <v>34</v>
      </c>
      <c r="R102" s="130">
        <v>2</v>
      </c>
      <c r="S102" s="131"/>
      <c r="T102" s="131"/>
      <c r="U102" s="132">
        <v>0.53800000000000003</v>
      </c>
      <c r="V102" s="132">
        <v>0.32500000000000001</v>
      </c>
      <c r="W102" s="128">
        <v>1.85</v>
      </c>
      <c r="X102" s="132">
        <v>0.13100000000000001</v>
      </c>
      <c r="Y102" s="128">
        <v>1.31</v>
      </c>
      <c r="Z102" s="132">
        <v>1.099</v>
      </c>
      <c r="AA102" s="129">
        <v>11.8</v>
      </c>
      <c r="AB102" s="129">
        <v>32.799999999999997</v>
      </c>
      <c r="AC102" s="129">
        <v>27.3</v>
      </c>
      <c r="AD102" s="129">
        <v>27.1</v>
      </c>
      <c r="AE102" s="129">
        <v>37.4</v>
      </c>
      <c r="AF102" s="129">
        <v>23.4</v>
      </c>
      <c r="AG102" s="129">
        <v>65.599999999999994</v>
      </c>
      <c r="AH102" s="129">
        <v>54.6</v>
      </c>
      <c r="AI102" s="129">
        <v>54.2</v>
      </c>
      <c r="AJ102" s="129">
        <v>74.8</v>
      </c>
      <c r="AK102" s="128">
        <v>2.93</v>
      </c>
      <c r="AL102" s="128">
        <v>3.23</v>
      </c>
      <c r="AM102" s="129">
        <v>3.1</v>
      </c>
      <c r="AN102" s="130">
        <v>6</v>
      </c>
      <c r="AO102" s="132">
        <v>2.4E-2</v>
      </c>
      <c r="AP102" s="129">
        <v>6.8</v>
      </c>
      <c r="AQ102" s="129">
        <v>4.8</v>
      </c>
      <c r="AR102" s="128">
        <v>79.38</v>
      </c>
      <c r="AS102" s="144">
        <v>1.132922</v>
      </c>
      <c r="AT102" s="129">
        <v>45.2</v>
      </c>
      <c r="AU102" s="134">
        <v>84.8</v>
      </c>
      <c r="AV102" s="135">
        <v>0.34429999999999999</v>
      </c>
      <c r="AW102" s="136">
        <v>7.1499999999999994E-2</v>
      </c>
      <c r="AX102" s="128">
        <v>12.62</v>
      </c>
      <c r="AY102" s="137">
        <v>11.54</v>
      </c>
      <c r="AZ102" s="128">
        <v>12.51</v>
      </c>
      <c r="BA102" s="137">
        <v>0.97</v>
      </c>
      <c r="BB102" s="132">
        <v>1.258</v>
      </c>
      <c r="BC102" s="142">
        <v>2.7789999999999999</v>
      </c>
      <c r="BD102" s="142">
        <v>6.8129999999999997</v>
      </c>
      <c r="BE102" s="138">
        <v>3.1229200000000001</v>
      </c>
      <c r="BF102" s="139">
        <v>30.28</v>
      </c>
      <c r="BG102" s="129">
        <v>3.1</v>
      </c>
      <c r="BH102" s="140">
        <v>11.9</v>
      </c>
      <c r="BI102" s="125">
        <v>44295</v>
      </c>
    </row>
    <row r="103" spans="1:61" ht="15.75" x14ac:dyDescent="0.25">
      <c r="A103" s="125">
        <v>44296</v>
      </c>
      <c r="B103" s="126" t="s">
        <v>68</v>
      </c>
      <c r="C103" s="127"/>
      <c r="D103" s="128">
        <v>5.63</v>
      </c>
      <c r="E103" s="128">
        <v>5.03</v>
      </c>
      <c r="F103" s="129">
        <v>4.9000000000000004</v>
      </c>
      <c r="G103" s="128">
        <v>5.1100000000000003</v>
      </c>
      <c r="H103" s="128">
        <v>5.24</v>
      </c>
      <c r="I103" s="128">
        <v>7.01</v>
      </c>
      <c r="J103" s="128">
        <v>6.96</v>
      </c>
      <c r="K103" s="128">
        <v>1.46</v>
      </c>
      <c r="L103" s="128">
        <v>1.79</v>
      </c>
      <c r="M103" s="128">
        <v>1.98</v>
      </c>
      <c r="N103" s="128">
        <v>2.0099999999999998</v>
      </c>
      <c r="O103" s="130">
        <v>64</v>
      </c>
      <c r="P103" s="130">
        <v>55</v>
      </c>
      <c r="Q103" s="130">
        <v>28</v>
      </c>
      <c r="R103" s="130">
        <v>1</v>
      </c>
      <c r="S103" s="131"/>
      <c r="T103" s="131"/>
      <c r="U103" s="132">
        <v>0.52500000000000002</v>
      </c>
      <c r="V103" s="128">
        <v>0.34</v>
      </c>
      <c r="W103" s="128">
        <v>1.44</v>
      </c>
      <c r="X103" s="132">
        <v>0.128</v>
      </c>
      <c r="Y103" s="132">
        <v>0.85199999999999998</v>
      </c>
      <c r="Z103" s="132">
        <v>0.77200000000000002</v>
      </c>
      <c r="AA103" s="129">
        <v>11.6</v>
      </c>
      <c r="AB103" s="129">
        <v>32.200000000000003</v>
      </c>
      <c r="AC103" s="130">
        <v>28</v>
      </c>
      <c r="AD103" s="129">
        <v>27.4</v>
      </c>
      <c r="AE103" s="129">
        <v>38.1</v>
      </c>
      <c r="AF103" s="129">
        <v>23.2</v>
      </c>
      <c r="AG103" s="129">
        <v>64.400000000000006</v>
      </c>
      <c r="AH103" s="130">
        <v>56</v>
      </c>
      <c r="AI103" s="129">
        <v>54.8</v>
      </c>
      <c r="AJ103" s="129">
        <v>76.2</v>
      </c>
      <c r="AK103" s="128">
        <v>2.93</v>
      </c>
      <c r="AL103" s="128">
        <v>3.24</v>
      </c>
      <c r="AM103" s="130">
        <v>3</v>
      </c>
      <c r="AN103" s="129">
        <v>5.8</v>
      </c>
      <c r="AO103" s="132">
        <v>2.1000000000000001E-2</v>
      </c>
      <c r="AP103" s="129">
        <v>6.8</v>
      </c>
      <c r="AQ103" s="129">
        <v>4.9000000000000004</v>
      </c>
      <c r="AR103" s="128">
        <v>82.67</v>
      </c>
      <c r="AS103" s="144">
        <v>1.2733909999999999</v>
      </c>
      <c r="AT103" s="129">
        <v>46.6</v>
      </c>
      <c r="AU103" s="134">
        <v>86.4</v>
      </c>
      <c r="AV103" s="135">
        <v>0.33189999999999997</v>
      </c>
      <c r="AW103" s="136">
        <v>6.5100000000000005E-2</v>
      </c>
      <c r="AX103" s="128">
        <v>12.82</v>
      </c>
      <c r="AY103" s="137">
        <v>11.79</v>
      </c>
      <c r="AZ103" s="128">
        <v>12.76</v>
      </c>
      <c r="BA103" s="137">
        <v>0.97</v>
      </c>
      <c r="BB103" s="127"/>
      <c r="BC103" s="127"/>
      <c r="BD103" s="127"/>
      <c r="BE103" s="138">
        <v>3.1833900000000002</v>
      </c>
      <c r="BF103" s="139">
        <v>30.04</v>
      </c>
      <c r="BG103" s="129">
        <v>3.1</v>
      </c>
      <c r="BH103" s="140">
        <v>11.9</v>
      </c>
      <c r="BI103" s="125">
        <v>44296</v>
      </c>
    </row>
    <row r="104" spans="1:61" ht="15.75" x14ac:dyDescent="0.25">
      <c r="A104" s="125">
        <v>44297</v>
      </c>
      <c r="B104" s="126" t="s">
        <v>68</v>
      </c>
      <c r="C104" s="127"/>
      <c r="D104" s="131"/>
      <c r="E104" s="131"/>
      <c r="F104" s="131"/>
      <c r="G104" s="131"/>
      <c r="H104" s="131"/>
      <c r="I104" s="131"/>
      <c r="J104" s="131"/>
      <c r="K104" s="131"/>
      <c r="L104" s="131"/>
      <c r="M104" s="131"/>
      <c r="N104" s="131"/>
      <c r="O104" s="131"/>
      <c r="P104" s="131"/>
      <c r="Q104" s="131"/>
      <c r="R104" s="131"/>
      <c r="S104" s="131"/>
      <c r="T104" s="131"/>
      <c r="U104" s="131"/>
      <c r="V104" s="131"/>
      <c r="W104" s="131"/>
      <c r="X104" s="131"/>
      <c r="Y104" s="131"/>
      <c r="Z104" s="131"/>
      <c r="AA104" s="131"/>
      <c r="AB104" s="131"/>
      <c r="AC104" s="131"/>
      <c r="AD104" s="131"/>
      <c r="AE104" s="131"/>
      <c r="AF104" s="131"/>
      <c r="AG104" s="131"/>
      <c r="AH104" s="131"/>
      <c r="AI104" s="131"/>
      <c r="AJ104" s="131"/>
      <c r="AK104" s="131"/>
      <c r="AL104" s="131"/>
      <c r="AM104" s="131"/>
      <c r="AN104" s="131"/>
      <c r="AO104" s="131"/>
      <c r="AP104" s="131"/>
      <c r="AQ104" s="131"/>
      <c r="AR104" s="128">
        <v>84.67</v>
      </c>
      <c r="AS104" s="133">
        <v>1.1308079</v>
      </c>
      <c r="AT104" s="131"/>
      <c r="AU104" s="127"/>
      <c r="AV104" s="127"/>
      <c r="AW104" s="127"/>
      <c r="AX104" s="128">
        <v>12.72</v>
      </c>
      <c r="AY104" s="134">
        <v>12.6</v>
      </c>
      <c r="AZ104" s="129">
        <v>12.6</v>
      </c>
      <c r="BA104" s="127"/>
      <c r="BB104" s="132">
        <v>1.101</v>
      </c>
      <c r="BC104" s="142">
        <v>2.7730000000000001</v>
      </c>
      <c r="BD104" s="142">
        <v>6.3360000000000003</v>
      </c>
      <c r="BE104" s="138">
        <v>3.0508099999999998</v>
      </c>
      <c r="BF104" s="127"/>
      <c r="BG104" s="129">
        <v>3.1</v>
      </c>
      <c r="BH104" s="140">
        <v>11.9</v>
      </c>
      <c r="BI104" s="125">
        <v>44297</v>
      </c>
    </row>
    <row r="105" spans="1:61" ht="15.75" x14ac:dyDescent="0.25">
      <c r="A105" s="125">
        <v>44298</v>
      </c>
      <c r="B105" s="126" t="s">
        <v>68</v>
      </c>
      <c r="C105" s="127"/>
      <c r="D105" s="128">
        <v>5.82</v>
      </c>
      <c r="E105" s="128">
        <v>4.8899999999999997</v>
      </c>
      <c r="F105" s="128">
        <v>4.93</v>
      </c>
      <c r="G105" s="128">
        <v>5.09</v>
      </c>
      <c r="H105" s="128">
        <v>5.19</v>
      </c>
      <c r="I105" s="128">
        <v>6.99</v>
      </c>
      <c r="J105" s="129">
        <v>7.1</v>
      </c>
      <c r="K105" s="128">
        <v>1.28</v>
      </c>
      <c r="L105" s="129">
        <v>1.6</v>
      </c>
      <c r="M105" s="128">
        <v>1.79</v>
      </c>
      <c r="N105" s="128">
        <v>1.96</v>
      </c>
      <c r="O105" s="130">
        <v>69</v>
      </c>
      <c r="P105" s="130">
        <v>63</v>
      </c>
      <c r="Q105" s="130">
        <v>19</v>
      </c>
      <c r="R105" s="131"/>
      <c r="S105" s="131"/>
      <c r="T105" s="131"/>
      <c r="U105" s="132">
        <v>0.46700000000000003</v>
      </c>
      <c r="V105" s="132">
        <v>0.38600000000000001</v>
      </c>
      <c r="W105" s="128">
        <v>1.24</v>
      </c>
      <c r="X105" s="132">
        <v>0.109</v>
      </c>
      <c r="Y105" s="132">
        <v>0.79400000000000004</v>
      </c>
      <c r="Z105" s="132">
        <v>0.89600000000000002</v>
      </c>
      <c r="AA105" s="129">
        <v>12.2</v>
      </c>
      <c r="AB105" s="129">
        <v>32.9</v>
      </c>
      <c r="AC105" s="129">
        <v>28.4</v>
      </c>
      <c r="AD105" s="129">
        <v>27.7</v>
      </c>
      <c r="AE105" s="129">
        <v>39.4</v>
      </c>
      <c r="AF105" s="129">
        <v>24.4</v>
      </c>
      <c r="AG105" s="129">
        <v>65.8</v>
      </c>
      <c r="AH105" s="129">
        <v>56.8</v>
      </c>
      <c r="AI105" s="129">
        <v>55.4</v>
      </c>
      <c r="AJ105" s="129">
        <v>78.8</v>
      </c>
      <c r="AK105" s="128">
        <v>3.03</v>
      </c>
      <c r="AL105" s="128">
        <v>3.32</v>
      </c>
      <c r="AM105" s="129">
        <v>3.1</v>
      </c>
      <c r="AN105" s="129">
        <v>5.9</v>
      </c>
      <c r="AO105" s="132">
        <v>4.5999999999999999E-2</v>
      </c>
      <c r="AP105" s="129">
        <v>6.7</v>
      </c>
      <c r="AQ105" s="129">
        <v>4.9000000000000004</v>
      </c>
      <c r="AR105" s="128">
        <v>81.08</v>
      </c>
      <c r="AS105" s="133">
        <v>1.0424731</v>
      </c>
      <c r="AT105" s="129">
        <v>46.8</v>
      </c>
      <c r="AU105" s="134">
        <v>88.9</v>
      </c>
      <c r="AV105" s="135">
        <v>0.32979999999999998</v>
      </c>
      <c r="AW105" s="136">
        <v>5.0900000000000001E-2</v>
      </c>
      <c r="AX105" s="128">
        <v>13.22</v>
      </c>
      <c r="AY105" s="137">
        <v>12.26</v>
      </c>
      <c r="AZ105" s="129">
        <v>13.2</v>
      </c>
      <c r="BA105" s="137">
        <v>0.94</v>
      </c>
      <c r="BB105" s="132">
        <v>1.726</v>
      </c>
      <c r="BC105" s="142">
        <v>2.7690000000000001</v>
      </c>
      <c r="BD105" s="142">
        <v>6.1260000000000003</v>
      </c>
      <c r="BE105" s="138">
        <v>3.0024700000000002</v>
      </c>
      <c r="BF105" s="139">
        <v>31.04</v>
      </c>
      <c r="BG105" s="129">
        <v>3.3</v>
      </c>
      <c r="BH105" s="140">
        <v>11.9</v>
      </c>
      <c r="BI105" s="125">
        <v>44298</v>
      </c>
    </row>
    <row r="106" spans="1:61" ht="15.75" x14ac:dyDescent="0.25">
      <c r="A106" s="125">
        <v>44299</v>
      </c>
      <c r="B106" s="126" t="s">
        <v>68</v>
      </c>
      <c r="C106" s="143" t="s">
        <v>76</v>
      </c>
      <c r="D106" s="128">
        <v>5.96</v>
      </c>
      <c r="E106" s="128">
        <v>5.0599999999999996</v>
      </c>
      <c r="F106" s="129">
        <v>4.9000000000000004</v>
      </c>
      <c r="G106" s="128">
        <v>5.35</v>
      </c>
      <c r="H106" s="128">
        <v>5.37</v>
      </c>
      <c r="I106" s="128">
        <v>8.42</v>
      </c>
      <c r="J106" s="128">
        <v>7.29</v>
      </c>
      <c r="K106" s="128">
        <v>1.59</v>
      </c>
      <c r="L106" s="128">
        <v>1.88</v>
      </c>
      <c r="M106" s="128">
        <v>1.89</v>
      </c>
      <c r="N106" s="128">
        <v>2.0099999999999998</v>
      </c>
      <c r="O106" s="130">
        <v>64</v>
      </c>
      <c r="P106" s="130">
        <v>57</v>
      </c>
      <c r="Q106" s="130">
        <v>24</v>
      </c>
      <c r="R106" s="130">
        <v>2</v>
      </c>
      <c r="S106" s="131"/>
      <c r="T106" s="131"/>
      <c r="U106" s="132">
        <v>0.53300000000000003</v>
      </c>
      <c r="V106" s="132">
        <v>0.38900000000000001</v>
      </c>
      <c r="W106" s="128">
        <v>2.16</v>
      </c>
      <c r="X106" s="132">
        <v>0.28499999999999998</v>
      </c>
      <c r="Y106" s="132">
        <v>0.59599999999999997</v>
      </c>
      <c r="Z106" s="132">
        <v>0.73399999999999999</v>
      </c>
      <c r="AA106" s="129">
        <v>11.2</v>
      </c>
      <c r="AB106" s="129">
        <v>33.5</v>
      </c>
      <c r="AC106" s="129">
        <v>25.4</v>
      </c>
      <c r="AD106" s="129">
        <v>25.5</v>
      </c>
      <c r="AE106" s="129">
        <v>36.1</v>
      </c>
      <c r="AF106" s="129">
        <v>22.4</v>
      </c>
      <c r="AG106" s="130">
        <v>67</v>
      </c>
      <c r="AH106" s="129">
        <v>50.8</v>
      </c>
      <c r="AI106" s="130">
        <v>51</v>
      </c>
      <c r="AJ106" s="129">
        <v>72.2</v>
      </c>
      <c r="AK106" s="128">
        <v>3.01</v>
      </c>
      <c r="AL106" s="128">
        <v>3.23</v>
      </c>
      <c r="AM106" s="130">
        <v>3</v>
      </c>
      <c r="AN106" s="129">
        <v>6.2</v>
      </c>
      <c r="AO106" s="132">
        <v>3.6999999999999998E-2</v>
      </c>
      <c r="AP106" s="129">
        <v>6.8</v>
      </c>
      <c r="AQ106" s="129">
        <v>5.0999999999999996</v>
      </c>
      <c r="AR106" s="128">
        <v>94.82</v>
      </c>
      <c r="AS106" s="133">
        <v>1.0548770999999999</v>
      </c>
      <c r="AT106" s="129">
        <v>48.6</v>
      </c>
      <c r="AU106" s="134">
        <v>85.7</v>
      </c>
      <c r="AV106" s="135">
        <v>0.3135</v>
      </c>
      <c r="AW106" s="132">
        <v>6.7000000000000004E-2</v>
      </c>
      <c r="AX106" s="128">
        <v>14.94</v>
      </c>
      <c r="AY106" s="146">
        <v>14</v>
      </c>
      <c r="AZ106" s="128">
        <v>14.96</v>
      </c>
      <c r="BA106" s="137">
        <v>0.96</v>
      </c>
      <c r="BB106" s="132">
        <v>1.804</v>
      </c>
      <c r="BC106" s="142">
        <v>2.7629999999999999</v>
      </c>
      <c r="BD106" s="142">
        <v>5.9720000000000004</v>
      </c>
      <c r="BE106" s="138">
        <v>3.0748799999999998</v>
      </c>
      <c r="BF106" s="139">
        <v>29.65</v>
      </c>
      <c r="BG106" s="129">
        <v>3.3</v>
      </c>
      <c r="BH106" s="140">
        <v>11.9</v>
      </c>
      <c r="BI106" s="125">
        <v>44299</v>
      </c>
    </row>
    <row r="107" spans="1:61" ht="15.75" x14ac:dyDescent="0.25">
      <c r="A107" s="125">
        <v>44300</v>
      </c>
      <c r="B107" s="126" t="s">
        <v>68</v>
      </c>
      <c r="C107" s="127"/>
      <c r="D107" s="128">
        <v>5.45</v>
      </c>
      <c r="E107" s="128">
        <v>4.95</v>
      </c>
      <c r="F107" s="128">
        <v>5.08</v>
      </c>
      <c r="G107" s="128">
        <v>5.07</v>
      </c>
      <c r="H107" s="128">
        <v>5.13</v>
      </c>
      <c r="I107" s="128">
        <v>7.18</v>
      </c>
      <c r="J107" s="129">
        <v>7.5</v>
      </c>
      <c r="K107" s="128">
        <v>1.62</v>
      </c>
      <c r="L107" s="128">
        <v>1.77</v>
      </c>
      <c r="M107" s="128">
        <v>2.13</v>
      </c>
      <c r="N107" s="128">
        <v>2.08</v>
      </c>
      <c r="O107" s="130">
        <v>72</v>
      </c>
      <c r="P107" s="130">
        <v>65</v>
      </c>
      <c r="Q107" s="130">
        <v>30</v>
      </c>
      <c r="R107" s="131"/>
      <c r="S107" s="131"/>
      <c r="T107" s="131"/>
      <c r="U107" s="132">
        <v>0.55100000000000005</v>
      </c>
      <c r="V107" s="132">
        <v>0.39300000000000002</v>
      </c>
      <c r="W107" s="128">
        <v>1.59</v>
      </c>
      <c r="X107" s="128">
        <v>0.15</v>
      </c>
      <c r="Y107" s="132">
        <v>0.63700000000000001</v>
      </c>
      <c r="Z107" s="132">
        <v>0.59299999999999997</v>
      </c>
      <c r="AA107" s="129">
        <v>10.9</v>
      </c>
      <c r="AB107" s="129">
        <v>34.5</v>
      </c>
      <c r="AC107" s="129">
        <v>25.9</v>
      </c>
      <c r="AD107" s="129">
        <v>25.8</v>
      </c>
      <c r="AE107" s="129">
        <v>35.6</v>
      </c>
      <c r="AF107" s="129">
        <v>21.8</v>
      </c>
      <c r="AG107" s="130">
        <v>69</v>
      </c>
      <c r="AH107" s="129">
        <v>51.8</v>
      </c>
      <c r="AI107" s="129">
        <v>51.6</v>
      </c>
      <c r="AJ107" s="129">
        <v>71.2</v>
      </c>
      <c r="AK107" s="128">
        <v>2.91</v>
      </c>
      <c r="AL107" s="128">
        <v>3.24</v>
      </c>
      <c r="AM107" s="130">
        <v>3</v>
      </c>
      <c r="AN107" s="129">
        <v>5.8</v>
      </c>
      <c r="AO107" s="132">
        <v>1.4999999999999999E-2</v>
      </c>
      <c r="AP107" s="130">
        <v>8</v>
      </c>
      <c r="AQ107" s="130">
        <v>5</v>
      </c>
      <c r="AR107" s="128">
        <v>90.41</v>
      </c>
      <c r="AS107" s="133">
        <v>1.2243736999999999</v>
      </c>
      <c r="AT107" s="129">
        <v>47.1</v>
      </c>
      <c r="AU107" s="134">
        <v>86.4</v>
      </c>
      <c r="AV107" s="135">
        <v>0.32650000000000001</v>
      </c>
      <c r="AW107" s="136">
        <v>6.3100000000000003E-2</v>
      </c>
      <c r="AX107" s="128">
        <v>13.36</v>
      </c>
      <c r="AY107" s="137">
        <v>12.31</v>
      </c>
      <c r="AZ107" s="128">
        <v>13.31</v>
      </c>
      <c r="BA107" s="146">
        <v>1</v>
      </c>
      <c r="BB107" s="132">
        <v>1.6819999999999999</v>
      </c>
      <c r="BC107" s="142">
        <v>2.7639999999999998</v>
      </c>
      <c r="BD107" s="142">
        <v>6.1029999999999998</v>
      </c>
      <c r="BE107" s="138">
        <v>3.3343699999999998</v>
      </c>
      <c r="BF107" s="139">
        <v>29.11</v>
      </c>
      <c r="BG107" s="129">
        <v>3.5</v>
      </c>
      <c r="BH107" s="140">
        <v>11.4</v>
      </c>
      <c r="BI107" s="125">
        <v>44300</v>
      </c>
    </row>
    <row r="108" spans="1:61" ht="15.75" x14ac:dyDescent="0.25">
      <c r="A108" s="125">
        <v>44301</v>
      </c>
      <c r="B108" s="126" t="s">
        <v>68</v>
      </c>
      <c r="C108" s="127"/>
      <c r="D108" s="128">
        <v>5.52</v>
      </c>
      <c r="E108" s="128">
        <v>4.99</v>
      </c>
      <c r="F108" s="128">
        <v>5.12</v>
      </c>
      <c r="G108" s="128">
        <v>5.14</v>
      </c>
      <c r="H108" s="128">
        <v>5.18</v>
      </c>
      <c r="I108" s="128">
        <v>7.41</v>
      </c>
      <c r="J108" s="128">
        <v>7.27</v>
      </c>
      <c r="K108" s="129">
        <v>1.6</v>
      </c>
      <c r="L108" s="128">
        <v>1.73</v>
      </c>
      <c r="M108" s="129">
        <v>2.1</v>
      </c>
      <c r="N108" s="128">
        <v>2.11</v>
      </c>
      <c r="O108" s="130">
        <v>76</v>
      </c>
      <c r="P108" s="130">
        <v>67</v>
      </c>
      <c r="Q108" s="130">
        <v>29</v>
      </c>
      <c r="R108" s="131"/>
      <c r="S108" s="131"/>
      <c r="T108" s="131"/>
      <c r="U108" s="132">
        <v>0.79800000000000004</v>
      </c>
      <c r="V108" s="132">
        <v>0.38600000000000001</v>
      </c>
      <c r="W108" s="128">
        <v>1.46</v>
      </c>
      <c r="X108" s="132">
        <v>9.1999999999999998E-2</v>
      </c>
      <c r="Y108" s="129">
        <v>0.6</v>
      </c>
      <c r="Z108" s="132">
        <v>0.54100000000000004</v>
      </c>
      <c r="AA108" s="129">
        <v>10.9</v>
      </c>
      <c r="AB108" s="130">
        <v>31</v>
      </c>
      <c r="AC108" s="130">
        <v>26</v>
      </c>
      <c r="AD108" s="129">
        <v>25.9</v>
      </c>
      <c r="AE108" s="129">
        <v>35.700000000000003</v>
      </c>
      <c r="AF108" s="129">
        <v>21.8</v>
      </c>
      <c r="AG108" s="130">
        <v>62</v>
      </c>
      <c r="AH108" s="130">
        <v>52</v>
      </c>
      <c r="AI108" s="129">
        <v>51.8</v>
      </c>
      <c r="AJ108" s="129">
        <v>71.400000000000006</v>
      </c>
      <c r="AK108" s="129">
        <v>2.9</v>
      </c>
      <c r="AL108" s="128">
        <v>3.35</v>
      </c>
      <c r="AM108" s="129">
        <v>3.1</v>
      </c>
      <c r="AN108" s="129">
        <v>5.9</v>
      </c>
      <c r="AO108" s="132">
        <v>6.2E-2</v>
      </c>
      <c r="AP108" s="129">
        <v>8.4</v>
      </c>
      <c r="AQ108" s="129">
        <v>5.0999999999999996</v>
      </c>
      <c r="AR108" s="128">
        <v>90.93</v>
      </c>
      <c r="AS108" s="144">
        <v>0.97216800000000003</v>
      </c>
      <c r="AT108" s="129">
        <v>56.4</v>
      </c>
      <c r="AU108" s="134">
        <v>86.6</v>
      </c>
      <c r="AV108" s="135">
        <v>0.2482</v>
      </c>
      <c r="AW108" s="136">
        <v>6.2100000000000002E-2</v>
      </c>
      <c r="AX108" s="128">
        <v>14.36</v>
      </c>
      <c r="AY108" s="137">
        <v>13.57</v>
      </c>
      <c r="AZ108" s="128">
        <v>14.41</v>
      </c>
      <c r="BA108" s="137">
        <v>0.84</v>
      </c>
      <c r="BB108" s="132">
        <v>1.6779999999999999</v>
      </c>
      <c r="BC108" s="137">
        <v>2.75</v>
      </c>
      <c r="BD108" s="142">
        <v>8.0090000000000003</v>
      </c>
      <c r="BE108" s="138">
        <v>3.04217</v>
      </c>
      <c r="BF108" s="139">
        <v>29.57</v>
      </c>
      <c r="BG108" s="129">
        <v>3.5</v>
      </c>
      <c r="BH108" s="140">
        <v>11.4</v>
      </c>
      <c r="BI108" s="125">
        <v>44301</v>
      </c>
    </row>
    <row r="109" spans="1:61" ht="15.75" x14ac:dyDescent="0.25">
      <c r="A109" s="125">
        <v>44302</v>
      </c>
      <c r="B109" s="126" t="s">
        <v>68</v>
      </c>
      <c r="C109" s="127"/>
      <c r="D109" s="128">
        <v>5.64</v>
      </c>
      <c r="E109" s="128">
        <v>5.04</v>
      </c>
      <c r="F109" s="128">
        <v>4.99</v>
      </c>
      <c r="G109" s="128">
        <v>5.18</v>
      </c>
      <c r="H109" s="128">
        <v>5.24</v>
      </c>
      <c r="I109" s="128">
        <v>7.51</v>
      </c>
      <c r="J109" s="128">
        <v>7.64</v>
      </c>
      <c r="K109" s="128">
        <v>1.65</v>
      </c>
      <c r="L109" s="128">
        <v>1.84</v>
      </c>
      <c r="M109" s="128">
        <v>2.04</v>
      </c>
      <c r="N109" s="128">
        <v>2.0099999999999998</v>
      </c>
      <c r="O109" s="130">
        <v>69</v>
      </c>
      <c r="P109" s="130">
        <v>60</v>
      </c>
      <c r="Q109" s="130">
        <v>22</v>
      </c>
      <c r="R109" s="131"/>
      <c r="S109" s="131"/>
      <c r="T109" s="131"/>
      <c r="U109" s="132">
        <v>0.59299999999999997</v>
      </c>
      <c r="V109" s="132">
        <v>0.42199999999999999</v>
      </c>
      <c r="W109" s="128">
        <v>1.26</v>
      </c>
      <c r="X109" s="132">
        <v>7.0999999999999994E-2</v>
      </c>
      <c r="Y109" s="132">
        <v>0.59599999999999997</v>
      </c>
      <c r="Z109" s="132">
        <v>0.56699999999999995</v>
      </c>
      <c r="AA109" s="129">
        <v>7.9</v>
      </c>
      <c r="AB109" s="129">
        <v>24.1</v>
      </c>
      <c r="AC109" s="129">
        <v>19.2</v>
      </c>
      <c r="AD109" s="129">
        <v>19.100000000000001</v>
      </c>
      <c r="AE109" s="129">
        <v>28.2</v>
      </c>
      <c r="AF109" s="129">
        <v>15.8</v>
      </c>
      <c r="AG109" s="129">
        <v>48.2</v>
      </c>
      <c r="AH109" s="129">
        <v>38.4</v>
      </c>
      <c r="AI109" s="129">
        <v>38.200000000000003</v>
      </c>
      <c r="AJ109" s="129">
        <v>56.4</v>
      </c>
      <c r="AK109" s="128">
        <v>2.95</v>
      </c>
      <c r="AL109" s="128">
        <v>3.42</v>
      </c>
      <c r="AM109" s="130">
        <v>3</v>
      </c>
      <c r="AN109" s="129">
        <v>5.9</v>
      </c>
      <c r="AO109" s="132">
        <v>5.3999999999999999E-2</v>
      </c>
      <c r="AP109" s="129">
        <v>3.2</v>
      </c>
      <c r="AQ109" s="129">
        <v>5.9</v>
      </c>
      <c r="AR109" s="128">
        <v>81.650000000000006</v>
      </c>
      <c r="AS109" s="133">
        <v>0.81402909999999995</v>
      </c>
      <c r="AT109" s="129">
        <v>55.9</v>
      </c>
      <c r="AU109" s="134">
        <v>89.6</v>
      </c>
      <c r="AV109" s="135">
        <v>0.25059999999999999</v>
      </c>
      <c r="AW109" s="136">
        <v>4.7500000000000001E-2</v>
      </c>
      <c r="AX109" s="128">
        <v>13.19</v>
      </c>
      <c r="AY109" s="137">
        <v>13.08</v>
      </c>
      <c r="AZ109" s="128">
        <v>13.08</v>
      </c>
      <c r="BA109" s="127"/>
      <c r="BB109" s="132">
        <v>1.6930000000000001</v>
      </c>
      <c r="BC109" s="142">
        <v>2.7570000000000001</v>
      </c>
      <c r="BD109" s="142">
        <v>8.2140000000000004</v>
      </c>
      <c r="BE109" s="138">
        <v>2.8340299999999998</v>
      </c>
      <c r="BF109" s="139">
        <v>29.44</v>
      </c>
      <c r="BG109" s="129">
        <v>3.5</v>
      </c>
      <c r="BH109" s="140">
        <v>11.4</v>
      </c>
      <c r="BI109" s="125">
        <v>44302</v>
      </c>
    </row>
    <row r="110" spans="1:61" ht="15.75" x14ac:dyDescent="0.25">
      <c r="A110" s="125">
        <v>44303</v>
      </c>
      <c r="B110" s="126" t="s">
        <v>68</v>
      </c>
      <c r="C110" s="127"/>
      <c r="D110" s="130">
        <v>6</v>
      </c>
      <c r="E110" s="130">
        <v>5</v>
      </c>
      <c r="F110" s="128">
        <v>4.96</v>
      </c>
      <c r="G110" s="128">
        <v>5.47</v>
      </c>
      <c r="H110" s="128">
        <v>5.54</v>
      </c>
      <c r="I110" s="128">
        <v>7.59</v>
      </c>
      <c r="J110" s="128">
        <v>7.71</v>
      </c>
      <c r="K110" s="129">
        <v>1.7</v>
      </c>
      <c r="L110" s="128">
        <v>1.88</v>
      </c>
      <c r="M110" s="128">
        <v>2.0099999999999998</v>
      </c>
      <c r="N110" s="129">
        <v>1.9</v>
      </c>
      <c r="O110" s="130">
        <v>64</v>
      </c>
      <c r="P110" s="130">
        <v>57</v>
      </c>
      <c r="Q110" s="130">
        <v>17</v>
      </c>
      <c r="R110" s="131"/>
      <c r="S110" s="131"/>
      <c r="T110" s="131"/>
      <c r="U110" s="132">
        <v>0.39600000000000002</v>
      </c>
      <c r="V110" s="132">
        <v>0.41499999999999998</v>
      </c>
      <c r="W110" s="128">
        <v>1.37</v>
      </c>
      <c r="X110" s="132">
        <v>8.4000000000000005E-2</v>
      </c>
      <c r="Y110" s="132">
        <v>0.496</v>
      </c>
      <c r="Z110" s="132">
        <v>0.55700000000000005</v>
      </c>
      <c r="AA110" s="129">
        <v>8.4</v>
      </c>
      <c r="AB110" s="129">
        <v>25.1</v>
      </c>
      <c r="AC110" s="129">
        <v>19.899999999999999</v>
      </c>
      <c r="AD110" s="129">
        <v>20.399999999999999</v>
      </c>
      <c r="AE110" s="129">
        <v>30.6</v>
      </c>
      <c r="AF110" s="129">
        <v>16.8</v>
      </c>
      <c r="AG110" s="129">
        <v>50.2</v>
      </c>
      <c r="AH110" s="129">
        <v>39.799999999999997</v>
      </c>
      <c r="AI110" s="129">
        <v>40.799999999999997</v>
      </c>
      <c r="AJ110" s="129">
        <v>61.2</v>
      </c>
      <c r="AK110" s="128">
        <v>2.88</v>
      </c>
      <c r="AL110" s="128">
        <v>3.43</v>
      </c>
      <c r="AM110" s="129">
        <v>2.9</v>
      </c>
      <c r="AN110" s="129">
        <v>5.8</v>
      </c>
      <c r="AO110" s="132">
        <v>7.1999999999999995E-2</v>
      </c>
      <c r="AP110" s="129">
        <v>8.6999999999999993</v>
      </c>
      <c r="AQ110" s="129">
        <v>6.2</v>
      </c>
      <c r="AR110" s="128">
        <v>74.97</v>
      </c>
      <c r="AS110" s="144">
        <v>0.99545600000000001</v>
      </c>
      <c r="AT110" s="129">
        <v>56.2</v>
      </c>
      <c r="AU110" s="134">
        <v>90.9</v>
      </c>
      <c r="AV110" s="135">
        <v>0.24879999999999999</v>
      </c>
      <c r="AW110" s="136">
        <v>4.1399999999999999E-2</v>
      </c>
      <c r="AX110" s="128">
        <v>12.23</v>
      </c>
      <c r="AY110" s="137">
        <v>11.25</v>
      </c>
      <c r="AZ110" s="128">
        <v>12.18</v>
      </c>
      <c r="BA110" s="137">
        <v>0.93</v>
      </c>
      <c r="BB110" s="127"/>
      <c r="BC110" s="127"/>
      <c r="BD110" s="127"/>
      <c r="BE110" s="138">
        <v>3.0254599999999998</v>
      </c>
      <c r="BF110" s="139">
        <v>29.94</v>
      </c>
      <c r="BG110" s="129">
        <v>3.5</v>
      </c>
      <c r="BH110" s="140">
        <v>11.4</v>
      </c>
      <c r="BI110" s="125">
        <v>44303</v>
      </c>
    </row>
    <row r="111" spans="1:61" ht="15.75" x14ac:dyDescent="0.25">
      <c r="A111" s="125">
        <v>44304</v>
      </c>
      <c r="B111" s="126" t="s">
        <v>68</v>
      </c>
      <c r="C111" s="127"/>
      <c r="D111" s="131"/>
      <c r="E111" s="131"/>
      <c r="F111" s="131"/>
      <c r="G111" s="131"/>
      <c r="H111" s="131"/>
      <c r="I111" s="131"/>
      <c r="J111" s="131"/>
      <c r="K111" s="131"/>
      <c r="L111" s="131"/>
      <c r="M111" s="131"/>
      <c r="N111" s="131"/>
      <c r="O111" s="131"/>
      <c r="P111" s="131"/>
      <c r="Q111" s="131"/>
      <c r="R111" s="131"/>
      <c r="S111" s="131"/>
      <c r="T111" s="131"/>
      <c r="U111" s="131"/>
      <c r="V111" s="131"/>
      <c r="W111" s="131"/>
      <c r="X111" s="131"/>
      <c r="Y111" s="131"/>
      <c r="Z111" s="131"/>
      <c r="AA111" s="131"/>
      <c r="AB111" s="131"/>
      <c r="AC111" s="131"/>
      <c r="AD111" s="131"/>
      <c r="AE111" s="131"/>
      <c r="AF111" s="131"/>
      <c r="AG111" s="131"/>
      <c r="AH111" s="131"/>
      <c r="AI111" s="131"/>
      <c r="AJ111" s="131"/>
      <c r="AK111" s="131"/>
      <c r="AL111" s="131"/>
      <c r="AM111" s="131"/>
      <c r="AN111" s="131"/>
      <c r="AO111" s="131"/>
      <c r="AP111" s="131"/>
      <c r="AQ111" s="131"/>
      <c r="AR111" s="131"/>
      <c r="AS111" s="131"/>
      <c r="AT111" s="131"/>
      <c r="AU111" s="127"/>
      <c r="AV111" s="127"/>
      <c r="AW111" s="127"/>
      <c r="AX111" s="127"/>
      <c r="AY111" s="127"/>
      <c r="AZ111" s="127"/>
      <c r="BA111" s="127"/>
      <c r="BB111" s="127"/>
      <c r="BC111" s="127"/>
      <c r="BD111" s="127"/>
      <c r="BE111" s="127"/>
      <c r="BF111" s="127"/>
      <c r="BG111" s="127"/>
      <c r="BH111" s="127"/>
      <c r="BI111" s="125">
        <v>44304</v>
      </c>
    </row>
    <row r="112" spans="1:61" ht="15.75" x14ac:dyDescent="0.25">
      <c r="A112" s="125">
        <v>44305</v>
      </c>
      <c r="B112" s="126" t="s">
        <v>68</v>
      </c>
      <c r="C112" s="127"/>
      <c r="D112" s="128">
        <v>5.64</v>
      </c>
      <c r="E112" s="128">
        <v>4.97</v>
      </c>
      <c r="F112" s="128">
        <v>4.92</v>
      </c>
      <c r="G112" s="129">
        <v>5.0999999999999996</v>
      </c>
      <c r="H112" s="128">
        <v>5.07</v>
      </c>
      <c r="I112" s="128">
        <v>6.91</v>
      </c>
      <c r="J112" s="128">
        <v>7.72</v>
      </c>
      <c r="K112" s="128">
        <v>1.46</v>
      </c>
      <c r="L112" s="128">
        <v>1.69</v>
      </c>
      <c r="M112" s="128">
        <v>2.04</v>
      </c>
      <c r="N112" s="128">
        <v>2.09</v>
      </c>
      <c r="O112" s="130">
        <v>71</v>
      </c>
      <c r="P112" s="130">
        <v>64</v>
      </c>
      <c r="Q112" s="130">
        <v>35</v>
      </c>
      <c r="R112" s="130">
        <v>1</v>
      </c>
      <c r="S112" s="131"/>
      <c r="T112" s="131"/>
      <c r="U112" s="132">
        <v>0.72099999999999997</v>
      </c>
      <c r="V112" s="132">
        <v>0.41399999999999998</v>
      </c>
      <c r="W112" s="128">
        <v>1.18</v>
      </c>
      <c r="X112" s="132">
        <v>0.26500000000000001</v>
      </c>
      <c r="Y112" s="132">
        <v>0.56299999999999994</v>
      </c>
      <c r="Z112" s="132">
        <v>0.44400000000000001</v>
      </c>
      <c r="AA112" s="129">
        <v>7.9</v>
      </c>
      <c r="AB112" s="129">
        <v>23.6</v>
      </c>
      <c r="AC112" s="129">
        <v>18.899999999999999</v>
      </c>
      <c r="AD112" s="129">
        <v>18.5</v>
      </c>
      <c r="AE112" s="129">
        <v>28.5</v>
      </c>
      <c r="AF112" s="129">
        <v>15.8</v>
      </c>
      <c r="AG112" s="129">
        <v>47.2</v>
      </c>
      <c r="AH112" s="129">
        <v>37.799999999999997</v>
      </c>
      <c r="AI112" s="130">
        <v>37</v>
      </c>
      <c r="AJ112" s="130">
        <v>57</v>
      </c>
      <c r="AK112" s="128">
        <v>2.78</v>
      </c>
      <c r="AL112" s="128">
        <v>3.21</v>
      </c>
      <c r="AM112" s="129">
        <v>3.1</v>
      </c>
      <c r="AN112" s="130">
        <v>6</v>
      </c>
      <c r="AO112" s="132">
        <v>2.1000000000000001E-2</v>
      </c>
      <c r="AP112" s="129">
        <v>8.1999999999999993</v>
      </c>
      <c r="AQ112" s="129">
        <v>5.5</v>
      </c>
      <c r="AR112" s="128">
        <v>77.180000000000007</v>
      </c>
      <c r="AS112" s="133">
        <v>0.98365959999999997</v>
      </c>
      <c r="AT112" s="129">
        <v>47.6</v>
      </c>
      <c r="AU112" s="134">
        <v>86.6</v>
      </c>
      <c r="AV112" s="135">
        <v>0.3221</v>
      </c>
      <c r="AW112" s="136">
        <v>6.2199999999999998E-2</v>
      </c>
      <c r="AX112" s="128">
        <v>12.45</v>
      </c>
      <c r="AY112" s="134">
        <v>11.4</v>
      </c>
      <c r="AZ112" s="128">
        <v>12.36</v>
      </c>
      <c r="BA112" s="137">
        <v>0.96</v>
      </c>
      <c r="BB112" s="132">
        <v>1.546</v>
      </c>
      <c r="BC112" s="142">
        <v>2.758</v>
      </c>
      <c r="BD112" s="142">
        <v>5.641</v>
      </c>
      <c r="BE112" s="138">
        <v>3.0736599999999998</v>
      </c>
      <c r="BF112" s="139">
        <v>29.11</v>
      </c>
      <c r="BG112" s="129">
        <v>3.7</v>
      </c>
      <c r="BH112" s="140">
        <v>11.2</v>
      </c>
      <c r="BI112" s="125">
        <v>44305</v>
      </c>
    </row>
    <row r="113" spans="1:61" ht="15.75" x14ac:dyDescent="0.25">
      <c r="A113" s="125">
        <v>44306</v>
      </c>
      <c r="B113" s="126" t="s">
        <v>68</v>
      </c>
      <c r="C113" s="127"/>
      <c r="D113" s="128">
        <v>6.23</v>
      </c>
      <c r="E113" s="128">
        <v>4.97</v>
      </c>
      <c r="F113" s="128">
        <v>4.96</v>
      </c>
      <c r="G113" s="128">
        <v>5.07</v>
      </c>
      <c r="H113" s="128">
        <v>5.13</v>
      </c>
      <c r="I113" s="128">
        <v>6.94</v>
      </c>
      <c r="J113" s="128">
        <v>6.86</v>
      </c>
      <c r="K113" s="129">
        <v>1.6</v>
      </c>
      <c r="L113" s="128">
        <v>1.83</v>
      </c>
      <c r="M113" s="128">
        <v>2.19</v>
      </c>
      <c r="N113" s="128">
        <v>2.2599999999999998</v>
      </c>
      <c r="O113" s="130">
        <v>65</v>
      </c>
      <c r="P113" s="130">
        <v>57</v>
      </c>
      <c r="Q113" s="130">
        <v>21</v>
      </c>
      <c r="R113" s="130">
        <v>1</v>
      </c>
      <c r="S113" s="131"/>
      <c r="T113" s="131"/>
      <c r="U113" s="132">
        <v>0.61299999999999999</v>
      </c>
      <c r="V113" s="132">
        <v>0.47599999999999998</v>
      </c>
      <c r="W113" s="128">
        <v>1.02</v>
      </c>
      <c r="X113" s="132">
        <v>0.104</v>
      </c>
      <c r="Y113" s="132">
        <v>0.49199999999999999</v>
      </c>
      <c r="Z113" s="132">
        <v>0.437</v>
      </c>
      <c r="AA113" s="129">
        <v>9.1</v>
      </c>
      <c r="AB113" s="129">
        <v>26.2</v>
      </c>
      <c r="AC113" s="129">
        <v>18.8</v>
      </c>
      <c r="AD113" s="129">
        <v>19.3</v>
      </c>
      <c r="AE113" s="129">
        <v>27.2</v>
      </c>
      <c r="AF113" s="129">
        <v>18.2</v>
      </c>
      <c r="AG113" s="129">
        <v>52.4</v>
      </c>
      <c r="AH113" s="129">
        <v>37.6</v>
      </c>
      <c r="AI113" s="129">
        <v>38.6</v>
      </c>
      <c r="AJ113" s="129">
        <v>54.4</v>
      </c>
      <c r="AK113" s="128">
        <v>2.81</v>
      </c>
      <c r="AL113" s="128">
        <v>3.31</v>
      </c>
      <c r="AM113" s="129">
        <v>3.1</v>
      </c>
      <c r="AN113" s="129">
        <v>5.9</v>
      </c>
      <c r="AO113" s="132">
        <v>1.7999999999999999E-2</v>
      </c>
      <c r="AP113" s="129">
        <v>11.3</v>
      </c>
      <c r="AQ113" s="129">
        <v>5.8</v>
      </c>
      <c r="AR113" s="128">
        <v>85.99</v>
      </c>
      <c r="AS113" s="133">
        <v>0.53483429999999998</v>
      </c>
      <c r="AT113" s="129">
        <v>47.8</v>
      </c>
      <c r="AU113" s="134">
        <v>90.2</v>
      </c>
      <c r="AV113" s="142">
        <v>0.32200000000000001</v>
      </c>
      <c r="AW113" s="136">
        <v>4.48E-2</v>
      </c>
      <c r="AX113" s="128">
        <v>14.12</v>
      </c>
      <c r="AY113" s="137">
        <v>13.12</v>
      </c>
      <c r="AZ113" s="128">
        <v>14.09</v>
      </c>
      <c r="BA113" s="137">
        <v>0.97</v>
      </c>
      <c r="BB113" s="132">
        <v>1.5229999999999999</v>
      </c>
      <c r="BC113" s="142">
        <v>2.7570000000000001</v>
      </c>
      <c r="BD113" s="137">
        <v>5.66</v>
      </c>
      <c r="BE113" s="138">
        <v>2.7648299999999999</v>
      </c>
      <c r="BF113" s="127"/>
      <c r="BG113" s="129">
        <v>3.9</v>
      </c>
      <c r="BH113" s="140">
        <v>11.2</v>
      </c>
      <c r="BI113" s="125">
        <v>44306</v>
      </c>
    </row>
    <row r="114" spans="1:61" ht="15.75" x14ac:dyDescent="0.25">
      <c r="A114" s="125">
        <v>44307</v>
      </c>
      <c r="B114" s="126" t="s">
        <v>68</v>
      </c>
      <c r="C114" s="127"/>
      <c r="D114" s="128">
        <v>6.14</v>
      </c>
      <c r="E114" s="128">
        <v>5.0199999999999996</v>
      </c>
      <c r="F114" s="128">
        <v>4.9800000000000004</v>
      </c>
      <c r="G114" s="129">
        <v>5.0999999999999996</v>
      </c>
      <c r="H114" s="128">
        <v>5.19</v>
      </c>
      <c r="I114" s="128">
        <v>7.04</v>
      </c>
      <c r="J114" s="128">
        <v>7.14</v>
      </c>
      <c r="K114" s="128">
        <v>1.69</v>
      </c>
      <c r="L114" s="128">
        <v>1.98</v>
      </c>
      <c r="M114" s="148">
        <v>2.2000000000000002</v>
      </c>
      <c r="N114" s="128">
        <v>2.3199999999999998</v>
      </c>
      <c r="O114" s="130">
        <v>68</v>
      </c>
      <c r="P114" s="130">
        <v>60</v>
      </c>
      <c r="Q114" s="130">
        <v>17</v>
      </c>
      <c r="R114" s="131"/>
      <c r="S114" s="131"/>
      <c r="T114" s="131"/>
      <c r="U114" s="132">
        <v>0.52600000000000002</v>
      </c>
      <c r="V114" s="132">
        <v>0.45700000000000002</v>
      </c>
      <c r="W114" s="132">
        <v>0.99199999999999999</v>
      </c>
      <c r="X114" s="128">
        <v>0.11</v>
      </c>
      <c r="Y114" s="132">
        <v>0.38200000000000001</v>
      </c>
      <c r="Z114" s="132">
        <v>0.39100000000000001</v>
      </c>
      <c r="AA114" s="129">
        <v>8.8000000000000007</v>
      </c>
      <c r="AB114" s="129">
        <v>26.5</v>
      </c>
      <c r="AC114" s="129">
        <v>19.2</v>
      </c>
      <c r="AD114" s="129">
        <v>19.8</v>
      </c>
      <c r="AE114" s="129">
        <v>26.8</v>
      </c>
      <c r="AF114" s="129">
        <v>17.600000000000001</v>
      </c>
      <c r="AG114" s="130">
        <v>53</v>
      </c>
      <c r="AH114" s="129">
        <v>38.4</v>
      </c>
      <c r="AI114" s="129">
        <v>39.6</v>
      </c>
      <c r="AJ114" s="129">
        <v>53.6</v>
      </c>
      <c r="AK114" s="128">
        <v>2.85</v>
      </c>
      <c r="AL114" s="128">
        <v>3.43</v>
      </c>
      <c r="AM114" s="130">
        <v>3</v>
      </c>
      <c r="AN114" s="129">
        <v>6.1</v>
      </c>
      <c r="AO114" s="136">
        <v>2.8E-3</v>
      </c>
      <c r="AP114" s="129">
        <v>11.2</v>
      </c>
      <c r="AQ114" s="129">
        <v>5.9</v>
      </c>
      <c r="AR114" s="128">
        <v>84.65</v>
      </c>
      <c r="AS114" s="133">
        <v>0.62546520000000005</v>
      </c>
      <c r="AT114" s="129">
        <v>48.2</v>
      </c>
      <c r="AU114" s="134">
        <v>90.7</v>
      </c>
      <c r="AV114" s="135">
        <v>0.31979999999999997</v>
      </c>
      <c r="AW114" s="136">
        <v>4.0099999999999997E-2</v>
      </c>
      <c r="AX114" s="128">
        <v>13.75</v>
      </c>
      <c r="AY114" s="137">
        <v>13.65</v>
      </c>
      <c r="AZ114" s="128">
        <v>13.65</v>
      </c>
      <c r="BA114" s="127"/>
      <c r="BB114" s="128">
        <v>1.38</v>
      </c>
      <c r="BC114" s="142">
        <v>2.7469999999999999</v>
      </c>
      <c r="BD114" s="142">
        <v>8.3960000000000008</v>
      </c>
      <c r="BE114" s="138">
        <v>2.8154699999999999</v>
      </c>
      <c r="BF114" s="139">
        <v>29.41</v>
      </c>
      <c r="BG114" s="129">
        <v>3.9</v>
      </c>
      <c r="BH114" s="140">
        <v>11.2</v>
      </c>
      <c r="BI114" s="125">
        <v>44307</v>
      </c>
    </row>
    <row r="115" spans="1:61" ht="15.75" x14ac:dyDescent="0.25">
      <c r="A115" s="125">
        <v>44308</v>
      </c>
      <c r="B115" s="126" t="s">
        <v>68</v>
      </c>
      <c r="C115" s="127"/>
      <c r="D115" s="128">
        <v>6.17</v>
      </c>
      <c r="E115" s="128">
        <v>5.01</v>
      </c>
      <c r="F115" s="128">
        <v>4.95</v>
      </c>
      <c r="G115" s="128">
        <v>5.14</v>
      </c>
      <c r="H115" s="128">
        <v>5.18</v>
      </c>
      <c r="I115" s="128">
        <v>7.04</v>
      </c>
      <c r="J115" s="128">
        <v>6.97</v>
      </c>
      <c r="K115" s="128">
        <v>1.67</v>
      </c>
      <c r="L115" s="128">
        <v>1.92</v>
      </c>
      <c r="M115" s="128">
        <v>2.06</v>
      </c>
      <c r="N115" s="129">
        <v>2.1</v>
      </c>
      <c r="O115" s="130">
        <v>65</v>
      </c>
      <c r="P115" s="130">
        <v>58</v>
      </c>
      <c r="Q115" s="130">
        <v>19</v>
      </c>
      <c r="R115" s="130">
        <v>1</v>
      </c>
      <c r="S115" s="131"/>
      <c r="T115" s="131"/>
      <c r="U115" s="132">
        <v>0.39900000000000002</v>
      </c>
      <c r="V115" s="132">
        <v>0.42599999999999999</v>
      </c>
      <c r="W115" s="128">
        <v>1.04</v>
      </c>
      <c r="X115" s="132">
        <v>8.4000000000000005E-2</v>
      </c>
      <c r="Y115" s="132">
        <v>0.41699999999999998</v>
      </c>
      <c r="Z115" s="132">
        <v>0.496</v>
      </c>
      <c r="AA115" s="129">
        <v>9.1999999999999993</v>
      </c>
      <c r="AB115" s="130">
        <v>27</v>
      </c>
      <c r="AC115" s="129">
        <v>18.8</v>
      </c>
      <c r="AD115" s="129">
        <v>19.399999999999999</v>
      </c>
      <c r="AE115" s="129">
        <v>27.4</v>
      </c>
      <c r="AF115" s="129">
        <v>18.399999999999999</v>
      </c>
      <c r="AG115" s="130">
        <v>54</v>
      </c>
      <c r="AH115" s="129">
        <v>37.6</v>
      </c>
      <c r="AI115" s="129">
        <v>38.799999999999997</v>
      </c>
      <c r="AJ115" s="129">
        <v>54.8</v>
      </c>
      <c r="AK115" s="128">
        <v>2.73</v>
      </c>
      <c r="AL115" s="128">
        <v>3.35</v>
      </c>
      <c r="AM115" s="129">
        <v>3.1</v>
      </c>
      <c r="AN115" s="129">
        <v>5.9</v>
      </c>
      <c r="AO115" s="132">
        <v>4.2000000000000003E-2</v>
      </c>
      <c r="AP115" s="129">
        <v>11.3</v>
      </c>
      <c r="AQ115" s="130">
        <v>6</v>
      </c>
      <c r="AR115" s="128">
        <v>81.58</v>
      </c>
      <c r="AS115" s="133">
        <v>0.97676589999999996</v>
      </c>
      <c r="AT115" s="130">
        <v>48</v>
      </c>
      <c r="AU115" s="134">
        <v>91.4</v>
      </c>
      <c r="AV115" s="135">
        <v>0.32079999999999997</v>
      </c>
      <c r="AW115" s="136">
        <v>3.6400000000000002E-2</v>
      </c>
      <c r="AX115" s="129">
        <v>12.9</v>
      </c>
      <c r="AY115" s="137">
        <v>11.96</v>
      </c>
      <c r="AZ115" s="128">
        <v>12.92</v>
      </c>
      <c r="BA115" s="137">
        <v>0.96</v>
      </c>
      <c r="BB115" s="132">
        <v>1.3680000000000001</v>
      </c>
      <c r="BC115" s="142">
        <v>2.7589999999999999</v>
      </c>
      <c r="BD115" s="142">
        <v>7.4720000000000004</v>
      </c>
      <c r="BE115" s="138">
        <v>3.0967699999999998</v>
      </c>
      <c r="BF115" s="147">
        <v>30.8</v>
      </c>
      <c r="BG115" s="129">
        <v>3.9</v>
      </c>
      <c r="BH115" s="140">
        <v>11.2</v>
      </c>
      <c r="BI115" s="125">
        <v>44308</v>
      </c>
    </row>
    <row r="116" spans="1:61" ht="15.75" x14ac:dyDescent="0.25">
      <c r="A116" s="125">
        <v>44309</v>
      </c>
      <c r="B116" s="126" t="s">
        <v>68</v>
      </c>
      <c r="C116" s="127"/>
      <c r="D116" s="128">
        <v>6.29</v>
      </c>
      <c r="E116" s="128">
        <v>4.97</v>
      </c>
      <c r="F116" s="128">
        <v>4.9400000000000004</v>
      </c>
      <c r="G116" s="128">
        <v>5.12</v>
      </c>
      <c r="H116" s="128">
        <v>5.15</v>
      </c>
      <c r="I116" s="128">
        <v>7.01</v>
      </c>
      <c r="J116" s="128">
        <v>6.93</v>
      </c>
      <c r="K116" s="128">
        <v>1.52</v>
      </c>
      <c r="L116" s="128">
        <v>1.89</v>
      </c>
      <c r="M116" s="128">
        <v>2.0099999999999998</v>
      </c>
      <c r="N116" s="128">
        <v>2.06</v>
      </c>
      <c r="O116" s="130">
        <v>63</v>
      </c>
      <c r="P116" s="130">
        <v>56</v>
      </c>
      <c r="Q116" s="130">
        <v>28</v>
      </c>
      <c r="R116" s="130">
        <v>1</v>
      </c>
      <c r="S116" s="131"/>
      <c r="T116" s="131"/>
      <c r="U116" s="132">
        <v>0.48299999999999998</v>
      </c>
      <c r="V116" s="132">
        <v>0.51100000000000001</v>
      </c>
      <c r="W116" s="128">
        <v>1.1599999999999999</v>
      </c>
      <c r="X116" s="132">
        <v>9.0999999999999998E-2</v>
      </c>
      <c r="Y116" s="132">
        <v>0.503</v>
      </c>
      <c r="Z116" s="132">
        <v>0.56699999999999995</v>
      </c>
      <c r="AA116" s="129">
        <v>8.5</v>
      </c>
      <c r="AB116" s="129">
        <v>26.9</v>
      </c>
      <c r="AC116" s="129">
        <v>22.5</v>
      </c>
      <c r="AD116" s="129">
        <v>20.3</v>
      </c>
      <c r="AE116" s="129">
        <v>28.2</v>
      </c>
      <c r="AF116" s="130">
        <v>17</v>
      </c>
      <c r="AG116" s="129">
        <v>53.8</v>
      </c>
      <c r="AH116" s="130">
        <v>45</v>
      </c>
      <c r="AI116" s="129">
        <v>40.6</v>
      </c>
      <c r="AJ116" s="129">
        <v>56.4</v>
      </c>
      <c r="AK116" s="128">
        <v>2.77</v>
      </c>
      <c r="AL116" s="128">
        <v>3.42</v>
      </c>
      <c r="AM116" s="129">
        <v>3.1</v>
      </c>
      <c r="AN116" s="130">
        <v>6</v>
      </c>
      <c r="AO116" s="132">
        <v>3.1E-2</v>
      </c>
      <c r="AP116" s="129">
        <v>11.2</v>
      </c>
      <c r="AQ116" s="129">
        <v>6.5</v>
      </c>
      <c r="AR116" s="129">
        <v>79.2</v>
      </c>
      <c r="AS116" s="133">
        <v>0.84412109999999996</v>
      </c>
      <c r="AT116" s="129">
        <v>51.9</v>
      </c>
      <c r="AU116" s="134">
        <v>83.8</v>
      </c>
      <c r="AV116" s="135">
        <v>0.28420000000000001</v>
      </c>
      <c r="AW116" s="136">
        <v>7.6200000000000004E-2</v>
      </c>
      <c r="AX116" s="128">
        <v>12.93</v>
      </c>
      <c r="AY116" s="137">
        <v>11.89</v>
      </c>
      <c r="AZ116" s="128">
        <v>12.85</v>
      </c>
      <c r="BA116" s="137">
        <v>0.96</v>
      </c>
      <c r="BB116" s="132">
        <v>1.323</v>
      </c>
      <c r="BC116" s="142">
        <v>2.7519999999999998</v>
      </c>
      <c r="BD116" s="142">
        <v>8.5459999999999994</v>
      </c>
      <c r="BE116" s="138">
        <v>3.0241199999999999</v>
      </c>
      <c r="BF116" s="139">
        <v>28.68</v>
      </c>
      <c r="BG116" s="129">
        <v>3.9</v>
      </c>
      <c r="BH116" s="140">
        <v>11.2</v>
      </c>
      <c r="BI116" s="125">
        <v>44309</v>
      </c>
    </row>
    <row r="117" spans="1:61" ht="15.75" x14ac:dyDescent="0.25">
      <c r="A117" s="125">
        <v>44310</v>
      </c>
      <c r="B117" s="126" t="s">
        <v>68</v>
      </c>
      <c r="C117" s="127"/>
      <c r="D117" s="128">
        <v>6.31</v>
      </c>
      <c r="E117" s="128">
        <v>5.13</v>
      </c>
      <c r="F117" s="128">
        <v>5.09</v>
      </c>
      <c r="G117" s="128">
        <v>5.16</v>
      </c>
      <c r="H117" s="128">
        <v>5.23</v>
      </c>
      <c r="I117" s="128">
        <v>7.14</v>
      </c>
      <c r="J117" s="128">
        <v>7.23</v>
      </c>
      <c r="K117" s="128">
        <v>1.59</v>
      </c>
      <c r="L117" s="128">
        <v>1.93</v>
      </c>
      <c r="M117" s="128">
        <v>2.08</v>
      </c>
      <c r="N117" s="129">
        <v>2.1</v>
      </c>
      <c r="O117" s="130">
        <v>61</v>
      </c>
      <c r="P117" s="130">
        <v>55</v>
      </c>
      <c r="Q117" s="130">
        <v>20</v>
      </c>
      <c r="R117" s="131"/>
      <c r="S117" s="131"/>
      <c r="T117" s="131"/>
      <c r="U117" s="128">
        <v>1.1299999999999999</v>
      </c>
      <c r="V117" s="132">
        <v>0.79400000000000004</v>
      </c>
      <c r="W117" s="128">
        <v>1.06</v>
      </c>
      <c r="X117" s="132">
        <v>0.124</v>
      </c>
      <c r="Y117" s="132">
        <v>0.69299999999999995</v>
      </c>
      <c r="Z117" s="132">
        <v>0.55300000000000005</v>
      </c>
      <c r="AA117" s="129">
        <v>8.1999999999999993</v>
      </c>
      <c r="AB117" s="129">
        <v>23.2</v>
      </c>
      <c r="AC117" s="129">
        <v>20.100000000000001</v>
      </c>
      <c r="AD117" s="129">
        <v>20.2</v>
      </c>
      <c r="AE117" s="129">
        <v>27.4</v>
      </c>
      <c r="AF117" s="129">
        <v>16.399999999999999</v>
      </c>
      <c r="AG117" s="129">
        <v>46.4</v>
      </c>
      <c r="AH117" s="129">
        <v>40.200000000000003</v>
      </c>
      <c r="AI117" s="129">
        <v>40.4</v>
      </c>
      <c r="AJ117" s="129">
        <v>54.8</v>
      </c>
      <c r="AK117" s="128">
        <v>2.72</v>
      </c>
      <c r="AL117" s="128">
        <v>3.37</v>
      </c>
      <c r="AM117" s="130">
        <v>3</v>
      </c>
      <c r="AN117" s="130">
        <v>6</v>
      </c>
      <c r="AO117" s="132">
        <v>2.5999999999999999E-2</v>
      </c>
      <c r="AP117" s="129">
        <v>9.5</v>
      </c>
      <c r="AQ117" s="129">
        <v>6.5</v>
      </c>
      <c r="AR117" s="128">
        <v>75.72</v>
      </c>
      <c r="AS117" s="133">
        <v>0.75842339999999997</v>
      </c>
      <c r="AT117" s="129">
        <v>45.6</v>
      </c>
      <c r="AU117" s="134">
        <v>85.5</v>
      </c>
      <c r="AV117" s="135">
        <v>0.34029999999999999</v>
      </c>
      <c r="AW117" s="136">
        <v>6.7900000000000002E-2</v>
      </c>
      <c r="AX117" s="128">
        <v>12.67</v>
      </c>
      <c r="AY117" s="137">
        <v>11.62</v>
      </c>
      <c r="AZ117" s="129">
        <v>12.6</v>
      </c>
      <c r="BA117" s="137">
        <v>0.98</v>
      </c>
      <c r="BB117" s="127"/>
      <c r="BC117" s="127"/>
      <c r="BD117" s="127"/>
      <c r="BE117" s="138">
        <v>2.9584199999999998</v>
      </c>
      <c r="BF117" s="139">
        <v>28.38</v>
      </c>
      <c r="BG117" s="129">
        <v>3.9</v>
      </c>
      <c r="BH117" s="140">
        <v>11.2</v>
      </c>
      <c r="BI117" s="125">
        <v>44310</v>
      </c>
    </row>
    <row r="118" spans="1:61" ht="15.75" x14ac:dyDescent="0.25">
      <c r="A118" s="125">
        <v>44311</v>
      </c>
      <c r="B118" s="126" t="s">
        <v>68</v>
      </c>
      <c r="C118" s="127"/>
      <c r="D118" s="131"/>
      <c r="E118" s="131"/>
      <c r="F118" s="131"/>
      <c r="G118" s="131"/>
      <c r="H118" s="131"/>
      <c r="I118" s="131"/>
      <c r="J118" s="131"/>
      <c r="K118" s="131"/>
      <c r="L118" s="131"/>
      <c r="M118" s="131"/>
      <c r="N118" s="131"/>
      <c r="O118" s="131"/>
      <c r="P118" s="131"/>
      <c r="Q118" s="131"/>
      <c r="R118" s="131"/>
      <c r="S118" s="131"/>
      <c r="T118" s="131"/>
      <c r="U118" s="131"/>
      <c r="V118" s="131"/>
      <c r="W118" s="131"/>
      <c r="X118" s="131"/>
      <c r="Y118" s="131"/>
      <c r="Z118" s="131"/>
      <c r="AA118" s="131"/>
      <c r="AB118" s="131"/>
      <c r="AC118" s="131"/>
      <c r="AD118" s="131"/>
      <c r="AE118" s="131"/>
      <c r="AF118" s="131"/>
      <c r="AG118" s="131"/>
      <c r="AH118" s="131"/>
      <c r="AI118" s="131"/>
      <c r="AJ118" s="131"/>
      <c r="AK118" s="131"/>
      <c r="AL118" s="131"/>
      <c r="AM118" s="131"/>
      <c r="AN118" s="131"/>
      <c r="AO118" s="131"/>
      <c r="AP118" s="131"/>
      <c r="AQ118" s="131"/>
      <c r="AR118" s="128">
        <v>75.540000000000006</v>
      </c>
      <c r="AS118" s="133">
        <v>0.58800960000000002</v>
      </c>
      <c r="AT118" s="131"/>
      <c r="AU118" s="127"/>
      <c r="AV118" s="127"/>
      <c r="AW118" s="127"/>
      <c r="AX118" s="128">
        <v>12.63</v>
      </c>
      <c r="AY118" s="137">
        <v>12.48</v>
      </c>
      <c r="AZ118" s="128">
        <v>12.48</v>
      </c>
      <c r="BA118" s="127"/>
      <c r="BB118" s="132">
        <v>1.2290000000000001</v>
      </c>
      <c r="BC118" s="142">
        <v>2.7570000000000001</v>
      </c>
      <c r="BD118" s="142">
        <v>8.4290000000000003</v>
      </c>
      <c r="BE118" s="138">
        <v>2.7480099999999998</v>
      </c>
      <c r="BF118" s="127"/>
      <c r="BG118" s="129">
        <v>3.9</v>
      </c>
      <c r="BH118" s="140">
        <v>11.2</v>
      </c>
      <c r="BI118" s="125">
        <v>44311</v>
      </c>
    </row>
    <row r="119" spans="1:61" ht="15.75" x14ac:dyDescent="0.25">
      <c r="A119" s="125">
        <v>44312</v>
      </c>
      <c r="B119" s="126" t="s">
        <v>68</v>
      </c>
      <c r="C119" s="127"/>
      <c r="D119" s="128">
        <v>6.24</v>
      </c>
      <c r="E119" s="128">
        <v>5.14</v>
      </c>
      <c r="F119" s="128">
        <v>5.08</v>
      </c>
      <c r="G119" s="128">
        <v>5.22</v>
      </c>
      <c r="H119" s="129">
        <v>5.3</v>
      </c>
      <c r="I119" s="128">
        <v>7.19</v>
      </c>
      <c r="J119" s="128">
        <v>7.14</v>
      </c>
      <c r="K119" s="128">
        <v>1.62</v>
      </c>
      <c r="L119" s="128">
        <v>1.98</v>
      </c>
      <c r="M119" s="128">
        <v>2.11</v>
      </c>
      <c r="N119" s="128">
        <v>2.13</v>
      </c>
      <c r="O119" s="130">
        <v>63</v>
      </c>
      <c r="P119" s="130">
        <v>57</v>
      </c>
      <c r="Q119" s="130">
        <v>17</v>
      </c>
      <c r="R119" s="131"/>
      <c r="S119" s="131"/>
      <c r="T119" s="131"/>
      <c r="U119" s="132">
        <v>0.82599999999999996</v>
      </c>
      <c r="V119" s="132">
        <v>0.65400000000000003</v>
      </c>
      <c r="W119" s="132">
        <v>0.92100000000000004</v>
      </c>
      <c r="X119" s="128">
        <v>0.14000000000000001</v>
      </c>
      <c r="Y119" s="132">
        <v>0.49199999999999999</v>
      </c>
      <c r="Z119" s="132">
        <v>0.51700000000000002</v>
      </c>
      <c r="AA119" s="129">
        <v>8.3000000000000007</v>
      </c>
      <c r="AB119" s="129">
        <v>24.1</v>
      </c>
      <c r="AC119" s="129">
        <v>19.899999999999999</v>
      </c>
      <c r="AD119" s="129">
        <v>20.100000000000001</v>
      </c>
      <c r="AE119" s="129">
        <v>28.2</v>
      </c>
      <c r="AF119" s="129">
        <v>16.600000000000001</v>
      </c>
      <c r="AG119" s="129">
        <v>48.2</v>
      </c>
      <c r="AH119" s="129">
        <v>39.799999999999997</v>
      </c>
      <c r="AI119" s="129">
        <v>40.200000000000003</v>
      </c>
      <c r="AJ119" s="129">
        <v>56.4</v>
      </c>
      <c r="AK119" s="128">
        <v>2.82</v>
      </c>
      <c r="AL119" s="128">
        <v>3.46</v>
      </c>
      <c r="AM119" s="129">
        <v>2.9</v>
      </c>
      <c r="AN119" s="130">
        <v>6</v>
      </c>
      <c r="AO119" s="132">
        <v>3.4000000000000002E-2</v>
      </c>
      <c r="AP119" s="129">
        <v>9.6</v>
      </c>
      <c r="AQ119" s="129">
        <v>6.7</v>
      </c>
      <c r="AR119" s="128">
        <v>78.83</v>
      </c>
      <c r="AS119" s="133">
        <v>0.78020020000000001</v>
      </c>
      <c r="AT119" s="129">
        <v>45.4</v>
      </c>
      <c r="AU119" s="134">
        <v>86.7</v>
      </c>
      <c r="AV119" s="135">
        <v>0.3427</v>
      </c>
      <c r="AW119" s="136">
        <v>6.2100000000000002E-2</v>
      </c>
      <c r="AX119" s="130">
        <v>13</v>
      </c>
      <c r="AY119" s="137">
        <v>12.09</v>
      </c>
      <c r="AZ119" s="128">
        <v>13.02</v>
      </c>
      <c r="BA119" s="137">
        <v>0.93</v>
      </c>
      <c r="BB119" s="132">
        <v>1.365</v>
      </c>
      <c r="BC119" s="142">
        <v>2.7730000000000001</v>
      </c>
      <c r="BD119" s="142">
        <v>7.4480000000000004</v>
      </c>
      <c r="BE119" s="135">
        <v>2.9601999999999999</v>
      </c>
      <c r="BF119" s="139">
        <v>29.23</v>
      </c>
      <c r="BG119" s="129">
        <v>3.9</v>
      </c>
      <c r="BH119" s="140">
        <v>11.2</v>
      </c>
      <c r="BI119" s="125">
        <v>44312</v>
      </c>
    </row>
    <row r="120" spans="1:61" ht="15.75" x14ac:dyDescent="0.25">
      <c r="A120" s="125">
        <v>44313</v>
      </c>
      <c r="B120" s="126" t="s">
        <v>68</v>
      </c>
      <c r="C120" s="127"/>
      <c r="D120" s="128">
        <v>6.14</v>
      </c>
      <c r="E120" s="128">
        <v>5.08</v>
      </c>
      <c r="F120" s="128">
        <v>5.07</v>
      </c>
      <c r="G120" s="128">
        <v>5.19</v>
      </c>
      <c r="H120" s="128">
        <v>5.26</v>
      </c>
      <c r="I120" s="129">
        <v>7.1</v>
      </c>
      <c r="J120" s="128">
        <v>7.13</v>
      </c>
      <c r="K120" s="128">
        <v>1.66</v>
      </c>
      <c r="L120" s="128">
        <v>1.99</v>
      </c>
      <c r="M120" s="128">
        <v>2.08</v>
      </c>
      <c r="N120" s="129">
        <v>2.1</v>
      </c>
      <c r="O120" s="130">
        <v>69</v>
      </c>
      <c r="P120" s="130">
        <v>60</v>
      </c>
      <c r="Q120" s="130">
        <v>19</v>
      </c>
      <c r="R120" s="131"/>
      <c r="S120" s="131"/>
      <c r="T120" s="131"/>
      <c r="U120" s="132">
        <v>0.746</v>
      </c>
      <c r="V120" s="132">
        <v>0.621</v>
      </c>
      <c r="W120" s="128">
        <v>1.07</v>
      </c>
      <c r="X120" s="132">
        <v>0.113</v>
      </c>
      <c r="Y120" s="132">
        <v>0.498</v>
      </c>
      <c r="Z120" s="132">
        <v>0.53600000000000003</v>
      </c>
      <c r="AA120" s="129">
        <v>9.1</v>
      </c>
      <c r="AB120" s="129">
        <v>25.2</v>
      </c>
      <c r="AC120" s="129">
        <v>18.899999999999999</v>
      </c>
      <c r="AD120" s="129">
        <v>19.7</v>
      </c>
      <c r="AE120" s="129">
        <v>27.7</v>
      </c>
      <c r="AF120" s="129">
        <v>18.2</v>
      </c>
      <c r="AG120" s="129">
        <v>50.4</v>
      </c>
      <c r="AH120" s="129">
        <v>37.799999999999997</v>
      </c>
      <c r="AI120" s="129">
        <v>39.4</v>
      </c>
      <c r="AJ120" s="129">
        <v>55.4</v>
      </c>
      <c r="AK120" s="128">
        <v>2.73</v>
      </c>
      <c r="AL120" s="128">
        <v>3.52</v>
      </c>
      <c r="AM120" s="130">
        <v>3</v>
      </c>
      <c r="AN120" s="129">
        <v>5.9</v>
      </c>
      <c r="AO120" s="132">
        <v>3.5999999999999997E-2</v>
      </c>
      <c r="AP120" s="129">
        <v>9.6999999999999993</v>
      </c>
      <c r="AQ120" s="129">
        <v>6.8</v>
      </c>
      <c r="AR120" s="128">
        <v>81.58</v>
      </c>
      <c r="AS120" s="133">
        <v>0.77098860000000002</v>
      </c>
      <c r="AT120" s="129">
        <v>44.9</v>
      </c>
      <c r="AU120" s="134">
        <v>88.6</v>
      </c>
      <c r="AV120" s="135">
        <v>0.34910000000000002</v>
      </c>
      <c r="AW120" s="136">
        <v>5.21E-2</v>
      </c>
      <c r="AX120" s="128">
        <v>13.27</v>
      </c>
      <c r="AY120" s="137">
        <v>12.26</v>
      </c>
      <c r="AZ120" s="128">
        <v>13.17</v>
      </c>
      <c r="BA120" s="137">
        <v>0.91</v>
      </c>
      <c r="BB120" s="132">
        <v>1.4059999999999999</v>
      </c>
      <c r="BC120" s="142">
        <v>2.8140000000000001</v>
      </c>
      <c r="BD120" s="142">
        <v>8.1609999999999996</v>
      </c>
      <c r="BE120" s="138">
        <v>3.0209899999999998</v>
      </c>
      <c r="BF120" s="139">
        <v>29.62</v>
      </c>
      <c r="BG120" s="129">
        <v>3.9</v>
      </c>
      <c r="BH120" s="140">
        <v>11.2</v>
      </c>
      <c r="BI120" s="125">
        <v>44313</v>
      </c>
    </row>
    <row r="121" spans="1:61" ht="15.75" x14ac:dyDescent="0.25">
      <c r="A121" s="125">
        <v>44314</v>
      </c>
      <c r="B121" s="126" t="s">
        <v>68</v>
      </c>
      <c r="C121" s="127"/>
      <c r="D121" s="128">
        <v>6.16</v>
      </c>
      <c r="E121" s="128">
        <v>5.05</v>
      </c>
      <c r="F121" s="128">
        <v>5.07</v>
      </c>
      <c r="G121" s="128">
        <v>5.13</v>
      </c>
      <c r="H121" s="128">
        <v>5.16</v>
      </c>
      <c r="I121" s="128">
        <v>7.09</v>
      </c>
      <c r="J121" s="128">
        <v>7.64</v>
      </c>
      <c r="K121" s="128">
        <v>1.69</v>
      </c>
      <c r="L121" s="128">
        <v>2.0099999999999998</v>
      </c>
      <c r="M121" s="128">
        <v>2.11</v>
      </c>
      <c r="N121" s="128">
        <v>2.14</v>
      </c>
      <c r="O121" s="130">
        <v>68</v>
      </c>
      <c r="P121" s="130">
        <v>58</v>
      </c>
      <c r="Q121" s="130">
        <v>20</v>
      </c>
      <c r="R121" s="131"/>
      <c r="S121" s="131"/>
      <c r="T121" s="131"/>
      <c r="U121" s="132">
        <v>0.69899999999999995</v>
      </c>
      <c r="V121" s="132">
        <v>0.58299999999999996</v>
      </c>
      <c r="W121" s="129">
        <v>1.1000000000000001</v>
      </c>
      <c r="X121" s="132">
        <v>0.11899999999999999</v>
      </c>
      <c r="Y121" s="132">
        <v>0.57199999999999995</v>
      </c>
      <c r="Z121" s="132">
        <v>0.58099999999999996</v>
      </c>
      <c r="AA121" s="129">
        <v>9.9</v>
      </c>
      <c r="AB121" s="129">
        <v>30.2</v>
      </c>
      <c r="AC121" s="129">
        <v>23.8</v>
      </c>
      <c r="AD121" s="129">
        <v>23.4</v>
      </c>
      <c r="AE121" s="129">
        <v>30.4</v>
      </c>
      <c r="AF121" s="129">
        <v>19.8</v>
      </c>
      <c r="AG121" s="129">
        <v>60.4</v>
      </c>
      <c r="AH121" s="129">
        <v>47.6</v>
      </c>
      <c r="AI121" s="129">
        <v>46.8</v>
      </c>
      <c r="AJ121" s="129">
        <v>60.8</v>
      </c>
      <c r="AK121" s="128">
        <v>2.67</v>
      </c>
      <c r="AL121" s="128">
        <v>3.36</v>
      </c>
      <c r="AM121" s="130">
        <v>3</v>
      </c>
      <c r="AN121" s="129">
        <v>5.9</v>
      </c>
      <c r="AO121" s="132">
        <v>3.2000000000000001E-2</v>
      </c>
      <c r="AP121" s="129">
        <v>11.5</v>
      </c>
      <c r="AQ121" s="129">
        <v>7.8</v>
      </c>
      <c r="AR121" s="128">
        <v>78.72</v>
      </c>
      <c r="AS121" s="133">
        <v>0.7387186</v>
      </c>
      <c r="AT121" s="129">
        <v>44.7</v>
      </c>
      <c r="AU121" s="134">
        <v>88.4</v>
      </c>
      <c r="AV121" s="135">
        <v>0.3493</v>
      </c>
      <c r="AW121" s="136">
        <v>5.1799999999999999E-2</v>
      </c>
      <c r="AX121" s="128">
        <v>12.75</v>
      </c>
      <c r="AY121" s="134">
        <v>11.8</v>
      </c>
      <c r="AZ121" s="128">
        <v>12.77</v>
      </c>
      <c r="BA121" s="137">
        <v>0.97</v>
      </c>
      <c r="BB121" s="132">
        <v>1.4410000000000001</v>
      </c>
      <c r="BC121" s="142">
        <v>2.8079999999999998</v>
      </c>
      <c r="BD121" s="142">
        <v>7.4989999999999997</v>
      </c>
      <c r="BE121" s="138">
        <v>3.0287199999999999</v>
      </c>
      <c r="BF121" s="139">
        <v>28.46</v>
      </c>
      <c r="BG121" s="129">
        <v>3.9</v>
      </c>
      <c r="BH121" s="140">
        <v>11.2</v>
      </c>
      <c r="BI121" s="125">
        <v>44314</v>
      </c>
    </row>
    <row r="122" spans="1:61" ht="15.75" x14ac:dyDescent="0.25">
      <c r="A122" s="125">
        <v>44315</v>
      </c>
      <c r="B122" s="126" t="s">
        <v>68</v>
      </c>
      <c r="C122" s="127"/>
      <c r="D122" s="128">
        <v>6.37</v>
      </c>
      <c r="E122" s="130">
        <v>5</v>
      </c>
      <c r="F122" s="128">
        <v>5.01</v>
      </c>
      <c r="G122" s="128">
        <v>5.1100000000000003</v>
      </c>
      <c r="H122" s="128">
        <v>5.16</v>
      </c>
      <c r="I122" s="128">
        <v>6.91</v>
      </c>
      <c r="J122" s="128">
        <v>7.36</v>
      </c>
      <c r="K122" s="129">
        <v>1.7</v>
      </c>
      <c r="L122" s="128">
        <v>2.04</v>
      </c>
      <c r="M122" s="128">
        <v>2.15</v>
      </c>
      <c r="N122" s="129">
        <v>2.2000000000000002</v>
      </c>
      <c r="O122" s="130">
        <v>66</v>
      </c>
      <c r="P122" s="130">
        <v>54</v>
      </c>
      <c r="Q122" s="130">
        <v>18</v>
      </c>
      <c r="R122" s="131"/>
      <c r="S122" s="131"/>
      <c r="T122" s="131"/>
      <c r="U122" s="132">
        <v>0.621</v>
      </c>
      <c r="V122" s="132">
        <v>0.56299999999999994</v>
      </c>
      <c r="W122" s="132">
        <v>0.99299999999999999</v>
      </c>
      <c r="X122" s="132">
        <v>0.10199999999999999</v>
      </c>
      <c r="Y122" s="132">
        <v>0.74199999999999999</v>
      </c>
      <c r="Z122" s="132">
        <v>0.96099999999999997</v>
      </c>
      <c r="AA122" s="129">
        <v>9.6</v>
      </c>
      <c r="AB122" s="129">
        <v>27.7</v>
      </c>
      <c r="AC122" s="129">
        <v>23.2</v>
      </c>
      <c r="AD122" s="129">
        <v>22.8</v>
      </c>
      <c r="AE122" s="129">
        <v>28.6</v>
      </c>
      <c r="AF122" s="129">
        <v>19.2</v>
      </c>
      <c r="AG122" s="129">
        <v>55.4</v>
      </c>
      <c r="AH122" s="129">
        <v>46.4</v>
      </c>
      <c r="AI122" s="129">
        <v>45.6</v>
      </c>
      <c r="AJ122" s="129">
        <v>57.2</v>
      </c>
      <c r="AK122" s="128">
        <v>2.63</v>
      </c>
      <c r="AL122" s="128">
        <v>3.38</v>
      </c>
      <c r="AM122" s="130">
        <v>3</v>
      </c>
      <c r="AN122" s="129">
        <v>5.7</v>
      </c>
      <c r="AO122" s="132">
        <v>3.9E-2</v>
      </c>
      <c r="AP122" s="130">
        <v>12</v>
      </c>
      <c r="AQ122" s="129">
        <v>7.7</v>
      </c>
      <c r="AR122" s="128">
        <v>81.59</v>
      </c>
      <c r="AS122" s="144">
        <v>0.67003699999999999</v>
      </c>
      <c r="AT122" s="129">
        <v>44.9</v>
      </c>
      <c r="AU122" s="134">
        <v>89.3</v>
      </c>
      <c r="AV122" s="142">
        <v>0.34899999999999998</v>
      </c>
      <c r="AW122" s="136">
        <v>5.1400000000000001E-2</v>
      </c>
      <c r="AX122" s="128">
        <v>13.43</v>
      </c>
      <c r="AY122" s="137">
        <v>12.43</v>
      </c>
      <c r="AZ122" s="128">
        <v>13.39</v>
      </c>
      <c r="BA122" s="137">
        <v>0.96</v>
      </c>
      <c r="BB122" s="132">
        <v>1.496</v>
      </c>
      <c r="BC122" s="142">
        <v>2.7730000000000001</v>
      </c>
      <c r="BD122" s="142">
        <v>8.2550000000000008</v>
      </c>
      <c r="BE122" s="138">
        <v>2.9800399999999998</v>
      </c>
      <c r="BF122" s="139">
        <v>28.88</v>
      </c>
      <c r="BG122" s="129">
        <v>3.9</v>
      </c>
      <c r="BH122" s="140">
        <v>11.2</v>
      </c>
      <c r="BI122" s="125">
        <v>44315</v>
      </c>
    </row>
    <row r="123" spans="1:61" ht="15.75" x14ac:dyDescent="0.25">
      <c r="A123" s="125">
        <v>44316</v>
      </c>
      <c r="B123" s="126" t="s">
        <v>68</v>
      </c>
      <c r="C123" s="127"/>
      <c r="D123" s="128">
        <v>5.77</v>
      </c>
      <c r="E123" s="128">
        <v>5.13</v>
      </c>
      <c r="F123" s="128">
        <v>5.08</v>
      </c>
      <c r="G123" s="128">
        <v>5.17</v>
      </c>
      <c r="H123" s="128">
        <v>5.22</v>
      </c>
      <c r="I123" s="128">
        <v>7.43</v>
      </c>
      <c r="J123" s="128">
        <v>7.78</v>
      </c>
      <c r="K123" s="128">
        <v>1.37</v>
      </c>
      <c r="L123" s="128">
        <v>1.53</v>
      </c>
      <c r="M123" s="128">
        <v>2.0299999999999998</v>
      </c>
      <c r="N123" s="128">
        <v>2.2200000000000002</v>
      </c>
      <c r="O123" s="130">
        <v>69</v>
      </c>
      <c r="P123" s="130">
        <v>62</v>
      </c>
      <c r="Q123" s="130">
        <v>29</v>
      </c>
      <c r="R123" s="130">
        <v>6</v>
      </c>
      <c r="S123" s="131"/>
      <c r="T123" s="131"/>
      <c r="U123" s="132">
        <v>0.80300000000000005</v>
      </c>
      <c r="V123" s="132">
        <v>0.55300000000000005</v>
      </c>
      <c r="W123" s="128">
        <v>1.69</v>
      </c>
      <c r="X123" s="132">
        <v>0.105</v>
      </c>
      <c r="Y123" s="132">
        <v>0.48099999999999998</v>
      </c>
      <c r="Z123" s="132">
        <v>0.42599999999999999</v>
      </c>
      <c r="AA123" s="130">
        <v>9</v>
      </c>
      <c r="AB123" s="129">
        <v>25.5</v>
      </c>
      <c r="AC123" s="129">
        <v>22.6</v>
      </c>
      <c r="AD123" s="129">
        <v>22.1</v>
      </c>
      <c r="AE123" s="129">
        <v>31.4</v>
      </c>
      <c r="AF123" s="130">
        <v>18</v>
      </c>
      <c r="AG123" s="130">
        <v>51</v>
      </c>
      <c r="AH123" s="129">
        <v>45.2</v>
      </c>
      <c r="AI123" s="129">
        <v>44.2</v>
      </c>
      <c r="AJ123" s="129">
        <v>62.8</v>
      </c>
      <c r="AK123" s="129">
        <v>2.9</v>
      </c>
      <c r="AL123" s="128">
        <v>3.28</v>
      </c>
      <c r="AM123" s="129">
        <v>3.1</v>
      </c>
      <c r="AN123" s="129">
        <v>5.9</v>
      </c>
      <c r="AO123" s="132">
        <v>2.1000000000000001E-2</v>
      </c>
      <c r="AP123" s="129">
        <v>11.7</v>
      </c>
      <c r="AQ123" s="129">
        <v>5.9</v>
      </c>
      <c r="AR123" s="128">
        <v>77.180000000000007</v>
      </c>
      <c r="AS123" s="133">
        <v>0.89291259999999995</v>
      </c>
      <c r="AT123" s="129">
        <v>48.4</v>
      </c>
      <c r="AU123" s="134">
        <v>91.1</v>
      </c>
      <c r="AV123" s="135">
        <v>0.31480000000000002</v>
      </c>
      <c r="AW123" s="136">
        <v>4.0399999999999998E-2</v>
      </c>
      <c r="AX123" s="128">
        <v>12.49</v>
      </c>
      <c r="AY123" s="137">
        <v>11.44</v>
      </c>
      <c r="AZ123" s="128">
        <v>12.38</v>
      </c>
      <c r="BA123" s="137">
        <v>0.91</v>
      </c>
      <c r="BB123" s="132">
        <v>1.665</v>
      </c>
      <c r="BC123" s="137">
        <v>2.76</v>
      </c>
      <c r="BD123" s="142">
        <v>6.0709999999999997</v>
      </c>
      <c r="BE123" s="138">
        <v>3.06291</v>
      </c>
      <c r="BF123" s="139">
        <v>30.51</v>
      </c>
      <c r="BG123" s="129">
        <v>3.9</v>
      </c>
      <c r="BH123" s="140">
        <v>11.2</v>
      </c>
      <c r="BI123" s="125">
        <v>44316</v>
      </c>
    </row>
    <row r="124" spans="1:61" ht="15.75" x14ac:dyDescent="0.25">
      <c r="A124" s="125">
        <v>44317</v>
      </c>
      <c r="B124" s="126" t="s">
        <v>68</v>
      </c>
      <c r="C124" s="127"/>
      <c r="D124" s="128">
        <v>6.04</v>
      </c>
      <c r="E124" s="128">
        <v>5.12</v>
      </c>
      <c r="F124" s="128">
        <v>5.07</v>
      </c>
      <c r="G124" s="128">
        <v>5.15</v>
      </c>
      <c r="H124" s="128">
        <v>5.19</v>
      </c>
      <c r="I124" s="128">
        <v>7.28</v>
      </c>
      <c r="J124" s="128">
        <v>7.06</v>
      </c>
      <c r="K124" s="129">
        <v>1.5</v>
      </c>
      <c r="L124" s="128">
        <v>1.66</v>
      </c>
      <c r="M124" s="128">
        <v>2.13</v>
      </c>
      <c r="N124" s="128">
        <v>2.19</v>
      </c>
      <c r="O124" s="130">
        <v>73</v>
      </c>
      <c r="P124" s="130">
        <v>67</v>
      </c>
      <c r="Q124" s="130">
        <v>29</v>
      </c>
      <c r="R124" s="130">
        <v>2</v>
      </c>
      <c r="S124" s="131"/>
      <c r="T124" s="131"/>
      <c r="U124" s="132">
        <v>0.50600000000000001</v>
      </c>
      <c r="V124" s="132">
        <v>0.85499999999999998</v>
      </c>
      <c r="W124" s="128">
        <v>1.01</v>
      </c>
      <c r="X124" s="132">
        <v>0.121</v>
      </c>
      <c r="Y124" s="132">
        <v>0.627</v>
      </c>
      <c r="Z124" s="132">
        <v>0.52700000000000002</v>
      </c>
      <c r="AA124" s="129">
        <v>8.6</v>
      </c>
      <c r="AB124" s="129">
        <v>26.4</v>
      </c>
      <c r="AC124" s="129">
        <v>22.6</v>
      </c>
      <c r="AD124" s="129">
        <v>22.3</v>
      </c>
      <c r="AE124" s="129">
        <v>29.5</v>
      </c>
      <c r="AF124" s="129">
        <v>17.2</v>
      </c>
      <c r="AG124" s="129">
        <v>52.8</v>
      </c>
      <c r="AH124" s="129">
        <v>45.2</v>
      </c>
      <c r="AI124" s="129">
        <v>44.6</v>
      </c>
      <c r="AJ124" s="130">
        <v>59</v>
      </c>
      <c r="AK124" s="128">
        <v>2.99</v>
      </c>
      <c r="AL124" s="128">
        <v>3.26</v>
      </c>
      <c r="AM124" s="129">
        <v>3.1</v>
      </c>
      <c r="AN124" s="129">
        <v>5.8</v>
      </c>
      <c r="AO124" s="132">
        <v>2.4E-2</v>
      </c>
      <c r="AP124" s="129">
        <v>12.2</v>
      </c>
      <c r="AQ124" s="129">
        <v>7.9</v>
      </c>
      <c r="AR124" s="128">
        <v>81.59</v>
      </c>
      <c r="AS124" s="133">
        <v>0.90973720000000002</v>
      </c>
      <c r="AT124" s="129">
        <v>48.6</v>
      </c>
      <c r="AU124" s="134">
        <v>87.8</v>
      </c>
      <c r="AV124" s="135">
        <v>0.31340000000000001</v>
      </c>
      <c r="AW124" s="136">
        <v>5.6500000000000002E-2</v>
      </c>
      <c r="AX124" s="128">
        <v>13.02</v>
      </c>
      <c r="AY124" s="137">
        <v>11.95</v>
      </c>
      <c r="AZ124" s="128">
        <v>12.94</v>
      </c>
      <c r="BA124" s="137">
        <v>0.99</v>
      </c>
      <c r="BB124" s="127"/>
      <c r="BC124" s="127"/>
      <c r="BD124" s="127"/>
      <c r="BE124" s="138">
        <v>3.0997400000000002</v>
      </c>
      <c r="BF124" s="139">
        <v>29.57</v>
      </c>
      <c r="BG124" s="129">
        <v>3.9</v>
      </c>
      <c r="BH124" s="140">
        <v>10.3</v>
      </c>
      <c r="BI124" s="125">
        <v>44317</v>
      </c>
    </row>
    <row r="125" spans="1:61" ht="15.75" x14ac:dyDescent="0.25">
      <c r="A125" s="125">
        <v>44318</v>
      </c>
      <c r="B125" s="126" t="s">
        <v>68</v>
      </c>
      <c r="C125" s="127"/>
      <c r="D125" s="131"/>
      <c r="E125" s="131"/>
      <c r="F125" s="131"/>
      <c r="G125" s="131"/>
      <c r="H125" s="131"/>
      <c r="I125" s="131"/>
      <c r="J125" s="131"/>
      <c r="K125" s="131"/>
      <c r="L125" s="131"/>
      <c r="M125" s="131"/>
      <c r="N125" s="131"/>
      <c r="O125" s="131"/>
      <c r="P125" s="131"/>
      <c r="Q125" s="131"/>
      <c r="R125" s="131"/>
      <c r="S125" s="131"/>
      <c r="T125" s="131"/>
      <c r="U125" s="131"/>
      <c r="V125" s="131"/>
      <c r="W125" s="131"/>
      <c r="X125" s="131"/>
      <c r="Y125" s="131"/>
      <c r="Z125" s="131"/>
      <c r="AA125" s="131"/>
      <c r="AB125" s="131"/>
      <c r="AC125" s="131"/>
      <c r="AD125" s="131"/>
      <c r="AE125" s="131"/>
      <c r="AF125" s="131"/>
      <c r="AG125" s="131"/>
      <c r="AH125" s="131"/>
      <c r="AI125" s="131"/>
      <c r="AJ125" s="131"/>
      <c r="AK125" s="131"/>
      <c r="AL125" s="131"/>
      <c r="AM125" s="131"/>
      <c r="AN125" s="131"/>
      <c r="AO125" s="131"/>
      <c r="AP125" s="131"/>
      <c r="AQ125" s="131"/>
      <c r="AR125" s="131"/>
      <c r="AS125" s="131"/>
      <c r="AT125" s="131"/>
      <c r="AU125" s="127"/>
      <c r="AV125" s="127"/>
      <c r="AW125" s="127"/>
      <c r="AX125" s="127"/>
      <c r="AY125" s="127"/>
      <c r="AZ125" s="127"/>
      <c r="BA125" s="127"/>
      <c r="BB125" s="127"/>
      <c r="BC125" s="127"/>
      <c r="BD125" s="127"/>
      <c r="BE125" s="127"/>
      <c r="BF125" s="127"/>
      <c r="BG125" s="127"/>
      <c r="BH125" s="127"/>
      <c r="BI125" s="125">
        <v>44318</v>
      </c>
    </row>
    <row r="126" spans="1:61" ht="15.75" x14ac:dyDescent="0.25">
      <c r="A126" s="125">
        <v>44319</v>
      </c>
      <c r="B126" s="126" t="s">
        <v>68</v>
      </c>
      <c r="C126" s="127"/>
      <c r="D126" s="128">
        <v>6.31</v>
      </c>
      <c r="E126" s="128">
        <v>5.03</v>
      </c>
      <c r="F126" s="128">
        <v>5.1100000000000003</v>
      </c>
      <c r="G126" s="128">
        <v>5.14</v>
      </c>
      <c r="H126" s="128">
        <v>5.16</v>
      </c>
      <c r="I126" s="128">
        <v>6.83</v>
      </c>
      <c r="J126" s="128">
        <v>7.18</v>
      </c>
      <c r="K126" s="128">
        <v>1.43</v>
      </c>
      <c r="L126" s="128">
        <v>1.63</v>
      </c>
      <c r="M126" s="128">
        <v>1.89</v>
      </c>
      <c r="N126" s="128">
        <v>2.0499999999999998</v>
      </c>
      <c r="O126" s="130">
        <v>74</v>
      </c>
      <c r="P126" s="130">
        <v>68</v>
      </c>
      <c r="Q126" s="130">
        <v>22</v>
      </c>
      <c r="R126" s="130">
        <v>3</v>
      </c>
      <c r="S126" s="130">
        <v>1</v>
      </c>
      <c r="T126" s="131"/>
      <c r="U126" s="132">
        <v>0.872</v>
      </c>
      <c r="V126" s="132">
        <v>0.57699999999999996</v>
      </c>
      <c r="W126" s="129">
        <v>1.1000000000000001</v>
      </c>
      <c r="X126" s="132">
        <v>0.128</v>
      </c>
      <c r="Y126" s="132">
        <v>0.76800000000000002</v>
      </c>
      <c r="Z126" s="132">
        <v>0.63700000000000001</v>
      </c>
      <c r="AA126" s="129">
        <v>9.8000000000000007</v>
      </c>
      <c r="AB126" s="129">
        <v>27.3</v>
      </c>
      <c r="AC126" s="129">
        <v>22.2</v>
      </c>
      <c r="AD126" s="129">
        <v>22.3</v>
      </c>
      <c r="AE126" s="129">
        <v>28.7</v>
      </c>
      <c r="AF126" s="129">
        <v>19.600000000000001</v>
      </c>
      <c r="AG126" s="129">
        <v>54.6</v>
      </c>
      <c r="AH126" s="129">
        <v>44.4</v>
      </c>
      <c r="AI126" s="129">
        <v>44.6</v>
      </c>
      <c r="AJ126" s="129">
        <v>57.4</v>
      </c>
      <c r="AK126" s="128">
        <v>3.02</v>
      </c>
      <c r="AL126" s="128">
        <v>3.23</v>
      </c>
      <c r="AM126" s="130">
        <v>3</v>
      </c>
      <c r="AN126" s="129">
        <v>5.9</v>
      </c>
      <c r="AO126" s="132">
        <v>2.7E-2</v>
      </c>
      <c r="AP126" s="130">
        <v>12</v>
      </c>
      <c r="AQ126" s="129">
        <v>8.1</v>
      </c>
      <c r="AR126" s="128">
        <v>82.69</v>
      </c>
      <c r="AS126" s="133">
        <v>1.1844574000000001</v>
      </c>
      <c r="AT126" s="129">
        <v>40.799999999999997</v>
      </c>
      <c r="AU126" s="134">
        <v>81.7</v>
      </c>
      <c r="AV126" s="135">
        <v>0.38890000000000002</v>
      </c>
      <c r="AW126" s="136">
        <v>8.7499999999999994E-2</v>
      </c>
      <c r="AX126" s="128">
        <v>12.47</v>
      </c>
      <c r="AY126" s="134">
        <v>11.5</v>
      </c>
      <c r="AZ126" s="128">
        <v>12.42</v>
      </c>
      <c r="BA126" s="137">
        <v>0.92</v>
      </c>
      <c r="BB126" s="132">
        <v>1.4850000000000001</v>
      </c>
      <c r="BC126" s="142">
        <v>2.7469999999999999</v>
      </c>
      <c r="BD126" s="142">
        <v>5.9470000000000001</v>
      </c>
      <c r="BE126" s="138">
        <v>3.2644600000000001</v>
      </c>
      <c r="BF126" s="139">
        <v>27.27</v>
      </c>
      <c r="BG126" s="129">
        <v>3.9</v>
      </c>
      <c r="BH126" s="140">
        <v>10.3</v>
      </c>
      <c r="BI126" s="125">
        <v>44319</v>
      </c>
    </row>
    <row r="127" spans="1:61" ht="15.75" x14ac:dyDescent="0.25">
      <c r="A127" s="125">
        <v>44320</v>
      </c>
      <c r="B127" s="126" t="s">
        <v>68</v>
      </c>
      <c r="C127" s="127"/>
      <c r="D127" s="128">
        <v>6.31</v>
      </c>
      <c r="E127" s="128">
        <v>5.0599999999999996</v>
      </c>
      <c r="F127" s="128">
        <v>5.14</v>
      </c>
      <c r="G127" s="128">
        <v>5.08</v>
      </c>
      <c r="H127" s="128">
        <v>5.12</v>
      </c>
      <c r="I127" s="128">
        <v>6.73</v>
      </c>
      <c r="J127" s="128">
        <v>6.99</v>
      </c>
      <c r="K127" s="128">
        <v>1.61</v>
      </c>
      <c r="L127" s="128">
        <v>1.73</v>
      </c>
      <c r="M127" s="128">
        <v>2.04</v>
      </c>
      <c r="N127" s="128">
        <v>2.0699999999999998</v>
      </c>
      <c r="O127" s="130">
        <v>67</v>
      </c>
      <c r="P127" s="130">
        <v>61</v>
      </c>
      <c r="Q127" s="130">
        <v>28</v>
      </c>
      <c r="R127" s="130">
        <v>4</v>
      </c>
      <c r="S127" s="130">
        <v>1</v>
      </c>
      <c r="T127" s="131"/>
      <c r="U127" s="132">
        <v>0.79700000000000004</v>
      </c>
      <c r="V127" s="132">
        <v>0.50600000000000001</v>
      </c>
      <c r="W127" s="128">
        <v>1.1499999999999999</v>
      </c>
      <c r="X127" s="132">
        <v>0.126</v>
      </c>
      <c r="Y127" s="132">
        <v>0.91600000000000004</v>
      </c>
      <c r="Z127" s="132">
        <v>0.83399999999999996</v>
      </c>
      <c r="AA127" s="129">
        <v>8.6999999999999993</v>
      </c>
      <c r="AB127" s="129">
        <v>27.8</v>
      </c>
      <c r="AC127" s="129">
        <v>23.4</v>
      </c>
      <c r="AD127" s="129">
        <v>23.6</v>
      </c>
      <c r="AE127" s="129">
        <v>27.9</v>
      </c>
      <c r="AF127" s="129">
        <v>17.399999999999999</v>
      </c>
      <c r="AG127" s="129">
        <v>55.6</v>
      </c>
      <c r="AH127" s="129">
        <v>46.8</v>
      </c>
      <c r="AI127" s="129">
        <v>47.2</v>
      </c>
      <c r="AJ127" s="129">
        <v>55.8</v>
      </c>
      <c r="AK127" s="128">
        <v>3.03</v>
      </c>
      <c r="AL127" s="129">
        <v>3.3</v>
      </c>
      <c r="AM127" s="129">
        <v>3.1</v>
      </c>
      <c r="AN127" s="129">
        <v>5.7</v>
      </c>
      <c r="AO127" s="132">
        <v>2.1000000000000001E-2</v>
      </c>
      <c r="AP127" s="129">
        <v>11.5</v>
      </c>
      <c r="AQ127" s="129">
        <v>8.1999999999999993</v>
      </c>
      <c r="AR127" s="129">
        <v>88.2</v>
      </c>
      <c r="AS127" s="133">
        <v>1.3121159</v>
      </c>
      <c r="AT127" s="129">
        <v>38.799999999999997</v>
      </c>
      <c r="AU127" s="134">
        <v>84.2</v>
      </c>
      <c r="AV127" s="142">
        <v>0.41099999999999998</v>
      </c>
      <c r="AW127" s="136">
        <v>7.4399999999999994E-2</v>
      </c>
      <c r="AX127" s="128">
        <v>12.91</v>
      </c>
      <c r="AY127" s="137">
        <v>11.91</v>
      </c>
      <c r="AZ127" s="128">
        <v>12.88</v>
      </c>
      <c r="BA127" s="137">
        <v>0.97</v>
      </c>
      <c r="BB127" s="132">
        <v>1.5669999999999999</v>
      </c>
      <c r="BC127" s="142">
        <v>2.7450000000000001</v>
      </c>
      <c r="BD127" s="137">
        <v>5.86</v>
      </c>
      <c r="BE127" s="138">
        <v>3.36212</v>
      </c>
      <c r="BF127" s="139">
        <v>31.54</v>
      </c>
      <c r="BG127" s="129">
        <v>3.9</v>
      </c>
      <c r="BH127" s="140">
        <v>10.3</v>
      </c>
      <c r="BI127" s="125">
        <v>44320</v>
      </c>
    </row>
    <row r="128" spans="1:61" ht="15.75" x14ac:dyDescent="0.25">
      <c r="A128" s="125">
        <v>44321</v>
      </c>
      <c r="B128" s="126" t="s">
        <v>68</v>
      </c>
      <c r="C128" s="127"/>
      <c r="D128" s="128">
        <v>5.64</v>
      </c>
      <c r="E128" s="128">
        <v>5.03</v>
      </c>
      <c r="F128" s="128">
        <v>5.01</v>
      </c>
      <c r="G128" s="128">
        <v>5.08</v>
      </c>
      <c r="H128" s="128">
        <v>5.12</v>
      </c>
      <c r="I128" s="128">
        <v>6.97</v>
      </c>
      <c r="J128" s="128">
        <v>6.95</v>
      </c>
      <c r="K128" s="128">
        <v>1.55</v>
      </c>
      <c r="L128" s="128">
        <v>1.66</v>
      </c>
      <c r="M128" s="128">
        <v>1.96</v>
      </c>
      <c r="N128" s="128">
        <v>1.78</v>
      </c>
      <c r="O128" s="130">
        <v>67</v>
      </c>
      <c r="P128" s="130">
        <v>58</v>
      </c>
      <c r="Q128" s="130">
        <v>28</v>
      </c>
      <c r="R128" s="130">
        <v>6</v>
      </c>
      <c r="S128" s="131"/>
      <c r="T128" s="131"/>
      <c r="U128" s="132">
        <v>0.72499999999999998</v>
      </c>
      <c r="V128" s="128">
        <v>0.53</v>
      </c>
      <c r="W128" s="128">
        <v>1.49</v>
      </c>
      <c r="X128" s="132">
        <v>7.9000000000000001E-2</v>
      </c>
      <c r="Y128" s="128">
        <v>1.31</v>
      </c>
      <c r="Z128" s="132">
        <v>0.61299999999999999</v>
      </c>
      <c r="AA128" s="129">
        <v>8.6999999999999993</v>
      </c>
      <c r="AB128" s="129">
        <v>27.6</v>
      </c>
      <c r="AC128" s="129">
        <v>23.1</v>
      </c>
      <c r="AD128" s="129">
        <v>23.2</v>
      </c>
      <c r="AE128" s="129">
        <v>29.8</v>
      </c>
      <c r="AF128" s="129">
        <v>17.399999999999999</v>
      </c>
      <c r="AG128" s="129">
        <v>55.2</v>
      </c>
      <c r="AH128" s="129">
        <v>46.2</v>
      </c>
      <c r="AI128" s="129">
        <v>46.4</v>
      </c>
      <c r="AJ128" s="129">
        <v>59.6</v>
      </c>
      <c r="AK128" s="128">
        <v>3.75</v>
      </c>
      <c r="AL128" s="128">
        <v>4.16</v>
      </c>
      <c r="AM128" s="130">
        <v>3</v>
      </c>
      <c r="AN128" s="129">
        <v>5.8</v>
      </c>
      <c r="AO128" s="132">
        <v>2.7E-2</v>
      </c>
      <c r="AP128" s="129">
        <v>11.9</v>
      </c>
      <c r="AQ128" s="129">
        <v>8.4</v>
      </c>
      <c r="AR128" s="128">
        <v>82.79</v>
      </c>
      <c r="AS128" s="133">
        <v>0.77821890000000005</v>
      </c>
      <c r="AT128" s="129">
        <v>48.7</v>
      </c>
      <c r="AU128" s="134">
        <v>86.2</v>
      </c>
      <c r="AV128" s="135">
        <v>0.31209999999999999</v>
      </c>
      <c r="AW128" s="136">
        <v>6.4199999999999993E-2</v>
      </c>
      <c r="AX128" s="128">
        <v>13.76</v>
      </c>
      <c r="AY128" s="137">
        <v>12.88</v>
      </c>
      <c r="AZ128" s="128">
        <v>13.79</v>
      </c>
      <c r="BA128" s="137">
        <v>0.91</v>
      </c>
      <c r="BB128" s="132">
        <v>1.6830000000000001</v>
      </c>
      <c r="BC128" s="142">
        <v>2.7360000000000002</v>
      </c>
      <c r="BD128" s="137">
        <v>5.86</v>
      </c>
      <c r="BE128" s="138">
        <v>2.9182199999999998</v>
      </c>
      <c r="BF128" s="139">
        <v>30.98</v>
      </c>
      <c r="BG128" s="129">
        <v>4.0999999999999996</v>
      </c>
      <c r="BH128" s="140">
        <v>10.6</v>
      </c>
      <c r="BI128" s="125">
        <v>44321</v>
      </c>
    </row>
    <row r="129" spans="1:61" ht="15.75" x14ac:dyDescent="0.25">
      <c r="A129" s="125">
        <v>44322</v>
      </c>
      <c r="B129" s="126" t="s">
        <v>68</v>
      </c>
      <c r="C129" s="127"/>
      <c r="D129" s="129">
        <v>5.9</v>
      </c>
      <c r="E129" s="129">
        <v>5.0999999999999996</v>
      </c>
      <c r="F129" s="128">
        <v>5.05</v>
      </c>
      <c r="G129" s="129">
        <v>5.2</v>
      </c>
      <c r="H129" s="128">
        <v>5.18</v>
      </c>
      <c r="I129" s="128">
        <v>7.16</v>
      </c>
      <c r="J129" s="128">
        <v>7.14</v>
      </c>
      <c r="K129" s="128">
        <v>1.74</v>
      </c>
      <c r="L129" s="128">
        <v>1.89</v>
      </c>
      <c r="M129" s="129">
        <v>2.2000000000000002</v>
      </c>
      <c r="N129" s="128">
        <v>2.34</v>
      </c>
      <c r="O129" s="130">
        <v>67</v>
      </c>
      <c r="P129" s="130">
        <v>59</v>
      </c>
      <c r="Q129" s="130">
        <v>38</v>
      </c>
      <c r="R129" s="131"/>
      <c r="S129" s="131"/>
      <c r="T129" s="131"/>
      <c r="U129" s="132">
        <v>0.82799999999999996</v>
      </c>
      <c r="V129" s="132">
        <v>0.52900000000000003</v>
      </c>
      <c r="W129" s="128">
        <v>1.89</v>
      </c>
      <c r="X129" s="132">
        <v>0.112</v>
      </c>
      <c r="Y129" s="132">
        <v>0.625</v>
      </c>
      <c r="Z129" s="132">
        <v>0.61399999999999999</v>
      </c>
      <c r="AA129" s="130">
        <v>9</v>
      </c>
      <c r="AB129" s="129">
        <v>29.2</v>
      </c>
      <c r="AC129" s="129">
        <v>24.5</v>
      </c>
      <c r="AD129" s="129">
        <v>23.9</v>
      </c>
      <c r="AE129" s="129">
        <v>29.9</v>
      </c>
      <c r="AF129" s="130">
        <v>18</v>
      </c>
      <c r="AG129" s="129">
        <v>58.4</v>
      </c>
      <c r="AH129" s="130">
        <v>49</v>
      </c>
      <c r="AI129" s="129">
        <v>47.8</v>
      </c>
      <c r="AJ129" s="129">
        <v>59.8</v>
      </c>
      <c r="AK129" s="128">
        <v>3.88</v>
      </c>
      <c r="AL129" s="128">
        <v>3.99</v>
      </c>
      <c r="AM129" s="130">
        <v>3</v>
      </c>
      <c r="AN129" s="129">
        <v>5.9</v>
      </c>
      <c r="AO129" s="132">
        <v>2.1000000000000001E-2</v>
      </c>
      <c r="AP129" s="129">
        <v>13.1</v>
      </c>
      <c r="AQ129" s="129">
        <v>8.8000000000000007</v>
      </c>
      <c r="AR129" s="128">
        <v>72.760000000000005</v>
      </c>
      <c r="AS129" s="133">
        <v>0.29959079999999999</v>
      </c>
      <c r="AT129" s="129">
        <v>59.7</v>
      </c>
      <c r="AU129" s="134">
        <v>86.5</v>
      </c>
      <c r="AV129" s="135">
        <v>0.22339999999999999</v>
      </c>
      <c r="AW129" s="132">
        <v>6.3E-2</v>
      </c>
      <c r="AX129" s="129">
        <v>13.6</v>
      </c>
      <c r="AY129" s="137">
        <v>12.61</v>
      </c>
      <c r="AZ129" s="128">
        <v>13.58</v>
      </c>
      <c r="BA129" s="137">
        <v>0.97</v>
      </c>
      <c r="BB129" s="132">
        <v>1.6439999999999999</v>
      </c>
      <c r="BC129" s="137">
        <v>2.75</v>
      </c>
      <c r="BD129" s="142">
        <v>7.4779999999999998</v>
      </c>
      <c r="BE129" s="138">
        <v>2.6195900000000001</v>
      </c>
      <c r="BF129" s="139">
        <v>31.45</v>
      </c>
      <c r="BG129" s="129">
        <v>4.0999999999999996</v>
      </c>
      <c r="BH129" s="140">
        <v>10.6</v>
      </c>
      <c r="BI129" s="125">
        <v>44322</v>
      </c>
    </row>
    <row r="130" spans="1:61" ht="15.75" x14ac:dyDescent="0.25">
      <c r="A130" s="125">
        <v>44323</v>
      </c>
      <c r="B130" s="126" t="s">
        <v>68</v>
      </c>
      <c r="C130" s="127"/>
      <c r="D130" s="128">
        <v>5.87</v>
      </c>
      <c r="E130" s="128">
        <v>5.16</v>
      </c>
      <c r="F130" s="128">
        <v>5.17</v>
      </c>
      <c r="G130" s="128">
        <v>5.25</v>
      </c>
      <c r="H130" s="128">
        <v>5.31</v>
      </c>
      <c r="I130" s="128">
        <v>6.84</v>
      </c>
      <c r="J130" s="128">
        <v>6.72</v>
      </c>
      <c r="K130" s="128">
        <v>1.69</v>
      </c>
      <c r="L130" s="128">
        <v>1.94</v>
      </c>
      <c r="M130" s="148">
        <v>2.2000000000000002</v>
      </c>
      <c r="N130" s="128">
        <v>2.38</v>
      </c>
      <c r="O130" s="130">
        <v>69</v>
      </c>
      <c r="P130" s="130">
        <v>60</v>
      </c>
      <c r="Q130" s="130">
        <v>29</v>
      </c>
      <c r="R130" s="130">
        <v>1</v>
      </c>
      <c r="S130" s="131"/>
      <c r="T130" s="131"/>
      <c r="U130" s="132">
        <v>0.621</v>
      </c>
      <c r="V130" s="132">
        <v>0.48799999999999999</v>
      </c>
      <c r="W130" s="128">
        <v>1.77</v>
      </c>
      <c r="X130" s="132">
        <v>0.104</v>
      </c>
      <c r="Y130" s="132">
        <v>0.59199999999999997</v>
      </c>
      <c r="Z130" s="132">
        <v>0.63500000000000001</v>
      </c>
      <c r="AA130" s="129">
        <v>8.6999999999999993</v>
      </c>
      <c r="AB130" s="129">
        <v>26.7</v>
      </c>
      <c r="AC130" s="129">
        <v>23.4</v>
      </c>
      <c r="AD130" s="129">
        <v>22.6</v>
      </c>
      <c r="AE130" s="129">
        <v>28.6</v>
      </c>
      <c r="AF130" s="129">
        <v>17.399999999999999</v>
      </c>
      <c r="AG130" s="129">
        <v>53.4</v>
      </c>
      <c r="AH130" s="129">
        <v>46.8</v>
      </c>
      <c r="AI130" s="129">
        <v>45.2</v>
      </c>
      <c r="AJ130" s="129">
        <v>57.2</v>
      </c>
      <c r="AK130" s="128">
        <v>3.27</v>
      </c>
      <c r="AL130" s="128">
        <v>4.18</v>
      </c>
      <c r="AM130" s="129">
        <v>3.1</v>
      </c>
      <c r="AN130" s="129">
        <v>5.8</v>
      </c>
      <c r="AO130" s="132">
        <v>4.3999999999999997E-2</v>
      </c>
      <c r="AP130" s="129">
        <v>12.7</v>
      </c>
      <c r="AQ130" s="129">
        <v>8.6999999999999993</v>
      </c>
      <c r="AR130" s="128">
        <v>93.45</v>
      </c>
      <c r="AS130" s="133">
        <v>1.0413908999999999</v>
      </c>
      <c r="AT130" s="129">
        <v>50.2</v>
      </c>
      <c r="AU130" s="134">
        <v>84.4</v>
      </c>
      <c r="AV130" s="135">
        <v>0.2989</v>
      </c>
      <c r="AW130" s="136">
        <v>7.3200000000000001E-2</v>
      </c>
      <c r="AX130" s="128">
        <v>13.44</v>
      </c>
      <c r="AY130" s="137">
        <v>12.51</v>
      </c>
      <c r="AZ130" s="128">
        <v>13.44</v>
      </c>
      <c r="BA130" s="137">
        <v>0.93</v>
      </c>
      <c r="BB130" s="132">
        <v>1.556</v>
      </c>
      <c r="BC130" s="142">
        <v>2.7679999999999998</v>
      </c>
      <c r="BD130" s="142">
        <v>7.1589999999999998</v>
      </c>
      <c r="BE130" s="138">
        <v>3.3913899999999999</v>
      </c>
      <c r="BF130" s="139">
        <v>31.36</v>
      </c>
      <c r="BG130" s="129">
        <v>4.0999999999999996</v>
      </c>
      <c r="BH130" s="140">
        <v>10.6</v>
      </c>
      <c r="BI130" s="125">
        <v>44323</v>
      </c>
    </row>
    <row r="131" spans="1:61" ht="15.75" x14ac:dyDescent="0.25">
      <c r="A131" s="125">
        <v>44324</v>
      </c>
      <c r="B131" s="126" t="s">
        <v>68</v>
      </c>
      <c r="C131" s="127"/>
      <c r="D131" s="128">
        <v>6.04</v>
      </c>
      <c r="E131" s="128">
        <v>5.12</v>
      </c>
      <c r="F131" s="128">
        <v>5.09</v>
      </c>
      <c r="G131" s="129">
        <v>5.3</v>
      </c>
      <c r="H131" s="128">
        <v>5.32</v>
      </c>
      <c r="I131" s="129">
        <v>7.1</v>
      </c>
      <c r="J131" s="129">
        <v>6.9</v>
      </c>
      <c r="K131" s="129">
        <v>1.8</v>
      </c>
      <c r="L131" s="128">
        <v>2.0699999999999998</v>
      </c>
      <c r="M131" s="148">
        <v>2.2000000000000002</v>
      </c>
      <c r="N131" s="128">
        <v>2.23</v>
      </c>
      <c r="O131" s="130">
        <v>69</v>
      </c>
      <c r="P131" s="130">
        <v>62</v>
      </c>
      <c r="Q131" s="130">
        <v>24</v>
      </c>
      <c r="R131" s="131"/>
      <c r="S131" s="131"/>
      <c r="T131" s="131"/>
      <c r="U131" s="132">
        <v>0.49299999999999999</v>
      </c>
      <c r="V131" s="132">
        <v>0.46600000000000003</v>
      </c>
      <c r="W131" s="128">
        <v>1.97</v>
      </c>
      <c r="X131" s="132">
        <v>9.8000000000000004E-2</v>
      </c>
      <c r="Y131" s="132">
        <v>0.54600000000000004</v>
      </c>
      <c r="Z131" s="132">
        <v>0.72399999999999998</v>
      </c>
      <c r="AA131" s="129">
        <v>8.6999999999999993</v>
      </c>
      <c r="AB131" s="129">
        <v>27.1</v>
      </c>
      <c r="AC131" s="129">
        <v>23.2</v>
      </c>
      <c r="AD131" s="129">
        <v>23.1</v>
      </c>
      <c r="AE131" s="129">
        <v>29.5</v>
      </c>
      <c r="AF131" s="129">
        <v>17.399999999999999</v>
      </c>
      <c r="AG131" s="129">
        <v>54.2</v>
      </c>
      <c r="AH131" s="129">
        <v>46.4</v>
      </c>
      <c r="AI131" s="129">
        <v>46.2</v>
      </c>
      <c r="AJ131" s="130">
        <v>59</v>
      </c>
      <c r="AK131" s="128">
        <v>3.19</v>
      </c>
      <c r="AL131" s="128">
        <v>3.67</v>
      </c>
      <c r="AM131" s="129">
        <v>2.9</v>
      </c>
      <c r="AN131" s="129">
        <v>5.8</v>
      </c>
      <c r="AO131" s="132">
        <v>2.7E-2</v>
      </c>
      <c r="AP131" s="129">
        <v>12.3</v>
      </c>
      <c r="AQ131" s="129">
        <v>8.8000000000000007</v>
      </c>
      <c r="AR131" s="130">
        <v>86</v>
      </c>
      <c r="AS131" s="133">
        <v>1.1505778</v>
      </c>
      <c r="AT131" s="130">
        <v>49</v>
      </c>
      <c r="AU131" s="134">
        <v>86.5</v>
      </c>
      <c r="AV131" s="135">
        <v>0.30919999999999997</v>
      </c>
      <c r="AW131" s="136">
        <v>6.2600000000000003E-2</v>
      </c>
      <c r="AX131" s="128">
        <v>12.11</v>
      </c>
      <c r="AY131" s="137">
        <v>11.25</v>
      </c>
      <c r="AZ131" s="128">
        <v>12.05</v>
      </c>
      <c r="BA131" s="134">
        <v>0.8</v>
      </c>
      <c r="BB131" s="127"/>
      <c r="BC131" s="127"/>
      <c r="BD131" s="127"/>
      <c r="BE131" s="138">
        <v>3.47058</v>
      </c>
      <c r="BF131" s="139">
        <v>30.44</v>
      </c>
      <c r="BG131" s="129">
        <v>4.0999999999999996</v>
      </c>
      <c r="BH131" s="140">
        <v>10.6</v>
      </c>
      <c r="BI131" s="125">
        <v>44324</v>
      </c>
    </row>
    <row r="132" spans="1:61" ht="15.75" x14ac:dyDescent="0.25">
      <c r="A132" s="125">
        <v>44325</v>
      </c>
      <c r="B132" s="126" t="s">
        <v>68</v>
      </c>
      <c r="C132" s="127"/>
      <c r="D132" s="131"/>
      <c r="E132" s="131"/>
      <c r="F132" s="131"/>
      <c r="G132" s="131"/>
      <c r="H132" s="131"/>
      <c r="I132" s="131"/>
      <c r="J132" s="131"/>
      <c r="K132" s="131"/>
      <c r="L132" s="131"/>
      <c r="M132" s="131"/>
      <c r="N132" s="131"/>
      <c r="O132" s="131"/>
      <c r="P132" s="131"/>
      <c r="Q132" s="131"/>
      <c r="R132" s="131"/>
      <c r="S132" s="131"/>
      <c r="T132" s="131"/>
      <c r="U132" s="131"/>
      <c r="V132" s="131"/>
      <c r="W132" s="131"/>
      <c r="X132" s="131"/>
      <c r="Y132" s="131"/>
      <c r="Z132" s="131"/>
      <c r="AA132" s="131"/>
      <c r="AB132" s="131"/>
      <c r="AC132" s="131"/>
      <c r="AD132" s="131"/>
      <c r="AE132" s="131"/>
      <c r="AF132" s="131"/>
      <c r="AG132" s="131"/>
      <c r="AH132" s="131"/>
      <c r="AI132" s="131"/>
      <c r="AJ132" s="131"/>
      <c r="AK132" s="131"/>
      <c r="AL132" s="131"/>
      <c r="AM132" s="131"/>
      <c r="AN132" s="131"/>
      <c r="AO132" s="131"/>
      <c r="AP132" s="131"/>
      <c r="AQ132" s="131"/>
      <c r="AR132" s="131"/>
      <c r="AS132" s="131"/>
      <c r="AT132" s="131"/>
      <c r="AU132" s="127"/>
      <c r="AV132" s="127"/>
      <c r="AW132" s="127"/>
      <c r="AX132" s="127"/>
      <c r="AY132" s="127"/>
      <c r="AZ132" s="127"/>
      <c r="BA132" s="127"/>
      <c r="BB132" s="127"/>
      <c r="BC132" s="127"/>
      <c r="BD132" s="127"/>
      <c r="BE132" s="127"/>
      <c r="BF132" s="127"/>
      <c r="BG132" s="127"/>
      <c r="BH132" s="127"/>
      <c r="BI132" s="125">
        <v>44325</v>
      </c>
    </row>
    <row r="133" spans="1:61" ht="15.75" x14ac:dyDescent="0.25">
      <c r="A133" s="125">
        <v>44326</v>
      </c>
      <c r="B133" s="126" t="s">
        <v>68</v>
      </c>
      <c r="C133" s="127"/>
      <c r="D133" s="128">
        <v>5.81</v>
      </c>
      <c r="E133" s="128">
        <v>5.09</v>
      </c>
      <c r="F133" s="130">
        <v>5</v>
      </c>
      <c r="G133" s="128">
        <v>5.14</v>
      </c>
      <c r="H133" s="128">
        <v>5.18</v>
      </c>
      <c r="I133" s="128">
        <v>6.79</v>
      </c>
      <c r="J133" s="128">
        <v>6.56</v>
      </c>
      <c r="K133" s="128">
        <v>1.71</v>
      </c>
      <c r="L133" s="128">
        <v>1.87</v>
      </c>
      <c r="M133" s="129">
        <v>2.2000000000000002</v>
      </c>
      <c r="N133" s="128">
        <v>2.27</v>
      </c>
      <c r="O133" s="130">
        <v>63</v>
      </c>
      <c r="P133" s="130">
        <v>55</v>
      </c>
      <c r="Q133" s="130">
        <v>35</v>
      </c>
      <c r="R133" s="130">
        <v>6</v>
      </c>
      <c r="S133" s="131"/>
      <c r="T133" s="131"/>
      <c r="U133" s="132">
        <v>0.76800000000000002</v>
      </c>
      <c r="V133" s="128">
        <v>0.49</v>
      </c>
      <c r="W133" s="128">
        <v>1.69</v>
      </c>
      <c r="X133" s="132">
        <v>8.3000000000000004E-2</v>
      </c>
      <c r="Y133" s="132">
        <v>0.95199999999999996</v>
      </c>
      <c r="Z133" s="128">
        <v>1.04</v>
      </c>
      <c r="AA133" s="129">
        <v>9.1</v>
      </c>
      <c r="AB133" s="129">
        <v>28.2</v>
      </c>
      <c r="AC133" s="129">
        <v>23.5</v>
      </c>
      <c r="AD133" s="129">
        <v>23.6</v>
      </c>
      <c r="AE133" s="129">
        <v>30.1</v>
      </c>
      <c r="AF133" s="129">
        <v>18.2</v>
      </c>
      <c r="AG133" s="129">
        <v>56.4</v>
      </c>
      <c r="AH133" s="130">
        <v>47</v>
      </c>
      <c r="AI133" s="129">
        <v>47.2</v>
      </c>
      <c r="AJ133" s="129">
        <v>60.2</v>
      </c>
      <c r="AK133" s="128">
        <v>4.53</v>
      </c>
      <c r="AL133" s="128">
        <v>3.65</v>
      </c>
      <c r="AM133" s="129">
        <v>3.1</v>
      </c>
      <c r="AN133" s="129">
        <v>5.9</v>
      </c>
      <c r="AO133" s="132">
        <v>2.1000000000000001E-2</v>
      </c>
      <c r="AP133" s="129">
        <v>12.1</v>
      </c>
      <c r="AQ133" s="129">
        <v>8.9</v>
      </c>
      <c r="AR133" s="128">
        <v>99.22</v>
      </c>
      <c r="AS133" s="133">
        <v>0.98083609999999999</v>
      </c>
      <c r="AT133" s="129">
        <v>50.4</v>
      </c>
      <c r="AU133" s="134">
        <v>85.5</v>
      </c>
      <c r="AV133" s="135">
        <v>0.2969</v>
      </c>
      <c r="AW133" s="136">
        <v>6.7599999999999993E-2</v>
      </c>
      <c r="AX133" s="128">
        <v>14.69</v>
      </c>
      <c r="AY133" s="137">
        <v>13.73</v>
      </c>
      <c r="AZ133" s="129">
        <v>14.7</v>
      </c>
      <c r="BA133" s="137">
        <v>0.97</v>
      </c>
      <c r="BB133" s="132">
        <v>1.288</v>
      </c>
      <c r="BC133" s="142">
        <v>2.7330000000000001</v>
      </c>
      <c r="BD133" s="142">
        <v>8.6349999999999998</v>
      </c>
      <c r="BE133" s="138">
        <v>3.28084</v>
      </c>
      <c r="BF133" s="147">
        <v>29.8</v>
      </c>
      <c r="BG133" s="129">
        <v>4.0999999999999996</v>
      </c>
      <c r="BH133" s="140">
        <v>10.6</v>
      </c>
      <c r="BI133" s="125">
        <v>44326</v>
      </c>
    </row>
    <row r="134" spans="1:61" ht="15.75" x14ac:dyDescent="0.25">
      <c r="A134" s="125">
        <v>44327</v>
      </c>
      <c r="B134" s="126" t="s">
        <v>68</v>
      </c>
      <c r="C134" s="127"/>
      <c r="D134" s="128">
        <v>6.04</v>
      </c>
      <c r="E134" s="128">
        <v>5.03</v>
      </c>
      <c r="F134" s="128">
        <v>5.07</v>
      </c>
      <c r="G134" s="128">
        <v>5.07</v>
      </c>
      <c r="H134" s="128">
        <v>5.09</v>
      </c>
      <c r="I134" s="128">
        <v>6.82</v>
      </c>
      <c r="J134" s="128">
        <v>7.03</v>
      </c>
      <c r="K134" s="128">
        <v>1.73</v>
      </c>
      <c r="L134" s="128">
        <v>1.88</v>
      </c>
      <c r="M134" s="129">
        <v>2.2000000000000002</v>
      </c>
      <c r="N134" s="128">
        <v>2.27</v>
      </c>
      <c r="O134" s="130">
        <v>61</v>
      </c>
      <c r="P134" s="130">
        <v>54</v>
      </c>
      <c r="Q134" s="130">
        <v>37</v>
      </c>
      <c r="R134" s="130">
        <v>1</v>
      </c>
      <c r="S134" s="131"/>
      <c r="T134" s="131"/>
      <c r="U134" s="132">
        <v>0.66900000000000004</v>
      </c>
      <c r="V134" s="132">
        <v>0.48199999999999998</v>
      </c>
      <c r="W134" s="128">
        <v>1.84</v>
      </c>
      <c r="X134" s="132">
        <v>0.14899999999999999</v>
      </c>
      <c r="Y134" s="132">
        <v>0.80600000000000005</v>
      </c>
      <c r="Z134" s="132">
        <v>0.78500000000000003</v>
      </c>
      <c r="AA134" s="129">
        <v>8.9</v>
      </c>
      <c r="AB134" s="129">
        <v>28.5</v>
      </c>
      <c r="AC134" s="129">
        <v>23.4</v>
      </c>
      <c r="AD134" s="129">
        <v>23.9</v>
      </c>
      <c r="AE134" s="129">
        <v>30.2</v>
      </c>
      <c r="AF134" s="129">
        <v>17.8</v>
      </c>
      <c r="AG134" s="130">
        <v>57</v>
      </c>
      <c r="AH134" s="129">
        <v>46.8</v>
      </c>
      <c r="AI134" s="129">
        <v>47.8</v>
      </c>
      <c r="AJ134" s="129">
        <v>60.4</v>
      </c>
      <c r="AK134" s="128">
        <v>3.49</v>
      </c>
      <c r="AL134" s="128">
        <v>2.74</v>
      </c>
      <c r="AM134" s="130">
        <v>3</v>
      </c>
      <c r="AN134" s="129">
        <v>5.9</v>
      </c>
      <c r="AO134" s="132">
        <v>1.2999999999999999E-2</v>
      </c>
      <c r="AP134" s="130">
        <v>12</v>
      </c>
      <c r="AQ134" s="129">
        <v>9.4</v>
      </c>
      <c r="AR134" s="128">
        <v>105.84</v>
      </c>
      <c r="AS134" s="144">
        <v>1.050235</v>
      </c>
      <c r="AT134" s="129">
        <v>61.3</v>
      </c>
      <c r="AU134" s="134">
        <v>83.2</v>
      </c>
      <c r="AV134" s="135">
        <v>0.21249999999999999</v>
      </c>
      <c r="AW134" s="136">
        <v>7.9600000000000004E-2</v>
      </c>
      <c r="AX134" s="128">
        <v>15.16</v>
      </c>
      <c r="AY134" s="134">
        <v>14.3</v>
      </c>
      <c r="AZ134" s="128">
        <v>15.21</v>
      </c>
      <c r="BA134" s="137">
        <v>0.91</v>
      </c>
      <c r="BB134" s="132">
        <v>1.288</v>
      </c>
      <c r="BC134" s="142">
        <v>2.7330000000000001</v>
      </c>
      <c r="BD134" s="142">
        <v>8.6349999999999998</v>
      </c>
      <c r="BE134" s="138">
        <v>3.3602300000000001</v>
      </c>
      <c r="BF134" s="139">
        <v>30.04</v>
      </c>
      <c r="BG134" s="129">
        <v>4.0999999999999996</v>
      </c>
      <c r="BH134" s="140">
        <v>10.6</v>
      </c>
      <c r="BI134" s="125">
        <v>44327</v>
      </c>
    </row>
    <row r="135" spans="1:61" ht="15.75" x14ac:dyDescent="0.25">
      <c r="A135" s="125">
        <v>44328</v>
      </c>
      <c r="B135" s="126" t="s">
        <v>68</v>
      </c>
      <c r="C135" s="127"/>
      <c r="D135" s="128">
        <v>6.01</v>
      </c>
      <c r="E135" s="128">
        <v>5.09</v>
      </c>
      <c r="F135" s="128">
        <v>5.0199999999999996</v>
      </c>
      <c r="G135" s="129">
        <v>5.0999999999999996</v>
      </c>
      <c r="H135" s="128">
        <v>5.14</v>
      </c>
      <c r="I135" s="128">
        <v>7.04</v>
      </c>
      <c r="J135" s="128">
        <v>6.95</v>
      </c>
      <c r="K135" s="128">
        <v>1.77</v>
      </c>
      <c r="L135" s="128">
        <v>1.96</v>
      </c>
      <c r="M135" s="148">
        <v>2.2000000000000002</v>
      </c>
      <c r="N135" s="128">
        <v>2.34</v>
      </c>
      <c r="O135" s="130">
        <v>64</v>
      </c>
      <c r="P135" s="130">
        <v>57</v>
      </c>
      <c r="Q135" s="130">
        <v>34</v>
      </c>
      <c r="R135" s="131"/>
      <c r="S135" s="131"/>
      <c r="T135" s="131"/>
      <c r="U135" s="132">
        <v>0.51300000000000001</v>
      </c>
      <c r="V135" s="136">
        <v>4.8599999999999997E-2</v>
      </c>
      <c r="W135" s="128">
        <v>1.78</v>
      </c>
      <c r="X135" s="132">
        <v>0.11899999999999999</v>
      </c>
      <c r="Y135" s="132">
        <v>0.71199999999999997</v>
      </c>
      <c r="Z135" s="132">
        <v>0.69399999999999995</v>
      </c>
      <c r="AA135" s="129">
        <v>9.1</v>
      </c>
      <c r="AB135" s="129">
        <v>28.4</v>
      </c>
      <c r="AC135" s="129">
        <v>22.9</v>
      </c>
      <c r="AD135" s="129">
        <v>23.6</v>
      </c>
      <c r="AE135" s="129">
        <v>30.4</v>
      </c>
      <c r="AF135" s="129">
        <v>18.2</v>
      </c>
      <c r="AG135" s="129">
        <v>56.8</v>
      </c>
      <c r="AH135" s="129">
        <v>45.8</v>
      </c>
      <c r="AI135" s="129">
        <v>47.2</v>
      </c>
      <c r="AJ135" s="129">
        <v>60.8</v>
      </c>
      <c r="AK135" s="129">
        <v>3.3</v>
      </c>
      <c r="AL135" s="128">
        <v>2.79</v>
      </c>
      <c r="AM135" s="129">
        <v>2.9</v>
      </c>
      <c r="AN135" s="129">
        <v>6.1</v>
      </c>
      <c r="AO135" s="132">
        <v>1.9E-2</v>
      </c>
      <c r="AP135" s="129">
        <v>12.2</v>
      </c>
      <c r="AQ135" s="129">
        <v>8.6999999999999993</v>
      </c>
      <c r="AR135" s="128">
        <v>98.47</v>
      </c>
      <c r="AS135" s="133">
        <v>1.0883267000000001</v>
      </c>
      <c r="AT135" s="129">
        <v>54.3</v>
      </c>
      <c r="AU135" s="134">
        <v>87.7</v>
      </c>
      <c r="AV135" s="142">
        <v>0.26500000000000001</v>
      </c>
      <c r="AW135" s="136">
        <v>5.67E-2</v>
      </c>
      <c r="AX135" s="130">
        <v>14</v>
      </c>
      <c r="AY135" s="137">
        <v>13.04</v>
      </c>
      <c r="AZ135" s="128">
        <v>13.95</v>
      </c>
      <c r="BA135" s="137">
        <v>0.91</v>
      </c>
      <c r="BB135" s="132">
        <v>1.288</v>
      </c>
      <c r="BC135" s="142">
        <v>2.7330000000000001</v>
      </c>
      <c r="BD135" s="142">
        <v>8.6349999999999998</v>
      </c>
      <c r="BE135" s="138">
        <v>3.4283299999999999</v>
      </c>
      <c r="BF135" s="139">
        <v>30.13</v>
      </c>
      <c r="BG135" s="129">
        <v>4.0999999999999996</v>
      </c>
      <c r="BH135" s="140">
        <v>10.6</v>
      </c>
      <c r="BI135" s="125">
        <v>44328</v>
      </c>
    </row>
    <row r="136" spans="1:61" ht="15.75" x14ac:dyDescent="0.25">
      <c r="A136" s="125">
        <v>44329</v>
      </c>
      <c r="B136" s="126" t="s">
        <v>68</v>
      </c>
      <c r="C136" s="127"/>
      <c r="D136" s="130">
        <v>6</v>
      </c>
      <c r="E136" s="128">
        <v>5.1100000000000003</v>
      </c>
      <c r="F136" s="128">
        <v>5.01</v>
      </c>
      <c r="G136" s="128">
        <v>5.27</v>
      </c>
      <c r="H136" s="128">
        <v>5.33</v>
      </c>
      <c r="I136" s="128">
        <v>7.07</v>
      </c>
      <c r="J136" s="128">
        <v>6.84</v>
      </c>
      <c r="K136" s="128">
        <v>1.64</v>
      </c>
      <c r="L136" s="129">
        <v>1.9</v>
      </c>
      <c r="M136" s="128">
        <v>2.14</v>
      </c>
      <c r="N136" s="128">
        <v>2.2599999999999998</v>
      </c>
      <c r="O136" s="130">
        <v>64</v>
      </c>
      <c r="P136" s="130">
        <v>58</v>
      </c>
      <c r="Q136" s="130">
        <v>23</v>
      </c>
      <c r="R136" s="131"/>
      <c r="S136" s="131"/>
      <c r="T136" s="131"/>
      <c r="U136" s="132">
        <v>0.443</v>
      </c>
      <c r="V136" s="132">
        <v>0.47399999999999998</v>
      </c>
      <c r="W136" s="128">
        <v>1.94</v>
      </c>
      <c r="X136" s="132">
        <v>9.4E-2</v>
      </c>
      <c r="Y136" s="132">
        <v>0.77600000000000002</v>
      </c>
      <c r="Z136" s="132">
        <v>0.83099999999999996</v>
      </c>
      <c r="AA136" s="129">
        <v>9.1</v>
      </c>
      <c r="AB136" s="129">
        <v>29.8</v>
      </c>
      <c r="AC136" s="129">
        <v>24.7</v>
      </c>
      <c r="AD136" s="129">
        <v>25.2</v>
      </c>
      <c r="AE136" s="130">
        <v>30</v>
      </c>
      <c r="AF136" s="129">
        <v>18.2</v>
      </c>
      <c r="AG136" s="129">
        <v>59.6</v>
      </c>
      <c r="AH136" s="129">
        <v>49.4</v>
      </c>
      <c r="AI136" s="129">
        <v>50.4</v>
      </c>
      <c r="AJ136" s="130">
        <v>60</v>
      </c>
      <c r="AK136" s="128">
        <v>3.45</v>
      </c>
      <c r="AL136" s="128">
        <v>2.4900000000000002</v>
      </c>
      <c r="AM136" s="130">
        <v>3</v>
      </c>
      <c r="AN136" s="129">
        <v>5.9</v>
      </c>
      <c r="AO136" s="132">
        <v>6.3E-2</v>
      </c>
      <c r="AP136" s="129">
        <v>12.4</v>
      </c>
      <c r="AQ136" s="129">
        <v>8.9</v>
      </c>
      <c r="AR136" s="129">
        <v>90.4</v>
      </c>
      <c r="AS136" s="133">
        <v>0.92210780000000003</v>
      </c>
      <c r="AT136" s="129">
        <v>54.9</v>
      </c>
      <c r="AU136" s="134">
        <v>81.7</v>
      </c>
      <c r="AV136" s="135">
        <v>0.2621</v>
      </c>
      <c r="AW136" s="136">
        <v>8.7300000000000003E-2</v>
      </c>
      <c r="AX136" s="128">
        <v>13.59</v>
      </c>
      <c r="AY136" s="137">
        <v>12.62</v>
      </c>
      <c r="AZ136" s="128">
        <v>13.56</v>
      </c>
      <c r="BA136" s="137">
        <v>0.94</v>
      </c>
      <c r="BB136" s="132">
        <v>1.288</v>
      </c>
      <c r="BC136" s="142">
        <v>2.7330000000000001</v>
      </c>
      <c r="BD136" s="142">
        <v>8.6349999999999998</v>
      </c>
      <c r="BE136" s="138">
        <v>3.2521100000000001</v>
      </c>
      <c r="BF136" s="139">
        <v>29.65</v>
      </c>
      <c r="BG136" s="129">
        <v>4.0999999999999996</v>
      </c>
      <c r="BH136" s="140">
        <v>10.6</v>
      </c>
      <c r="BI136" s="125">
        <v>44329</v>
      </c>
    </row>
    <row r="137" spans="1:61" ht="15.75" x14ac:dyDescent="0.25">
      <c r="A137" s="125">
        <v>44330</v>
      </c>
      <c r="B137" s="126" t="s">
        <v>68</v>
      </c>
      <c r="C137" s="127"/>
      <c r="D137" s="128">
        <v>6.25</v>
      </c>
      <c r="E137" s="128">
        <v>5.0599999999999996</v>
      </c>
      <c r="F137" s="130">
        <v>5</v>
      </c>
      <c r="G137" s="128">
        <v>5.08</v>
      </c>
      <c r="H137" s="128">
        <v>5.14</v>
      </c>
      <c r="I137" s="128">
        <v>6.81</v>
      </c>
      <c r="J137" s="128">
        <v>6.85</v>
      </c>
      <c r="K137" s="128">
        <v>1.62</v>
      </c>
      <c r="L137" s="128">
        <v>1.74</v>
      </c>
      <c r="M137" s="128">
        <v>2.04</v>
      </c>
      <c r="N137" s="128">
        <v>2.08</v>
      </c>
      <c r="O137" s="130">
        <v>64</v>
      </c>
      <c r="P137" s="130">
        <v>59</v>
      </c>
      <c r="Q137" s="130">
        <v>21</v>
      </c>
      <c r="R137" s="130">
        <v>1</v>
      </c>
      <c r="S137" s="131"/>
      <c r="T137" s="131"/>
      <c r="U137" s="132">
        <v>0.45100000000000001</v>
      </c>
      <c r="V137" s="132">
        <v>0.45800000000000002</v>
      </c>
      <c r="W137" s="128">
        <v>1.63</v>
      </c>
      <c r="X137" s="132">
        <v>0.113</v>
      </c>
      <c r="Y137" s="132">
        <v>0.77100000000000002</v>
      </c>
      <c r="Z137" s="132">
        <v>0.73599999999999999</v>
      </c>
      <c r="AA137" s="129">
        <v>9.3000000000000007</v>
      </c>
      <c r="AB137" s="129">
        <v>29.8</v>
      </c>
      <c r="AC137" s="129">
        <v>23.4</v>
      </c>
      <c r="AD137" s="129">
        <v>23.1</v>
      </c>
      <c r="AE137" s="129">
        <v>29.9</v>
      </c>
      <c r="AF137" s="129">
        <v>18.600000000000001</v>
      </c>
      <c r="AG137" s="129">
        <v>59.6</v>
      </c>
      <c r="AH137" s="129">
        <v>46.8</v>
      </c>
      <c r="AI137" s="129">
        <v>46.2</v>
      </c>
      <c r="AJ137" s="129">
        <v>59.8</v>
      </c>
      <c r="AK137" s="128">
        <v>3.59</v>
      </c>
      <c r="AL137" s="128">
        <v>2.92</v>
      </c>
      <c r="AM137" s="130">
        <v>3</v>
      </c>
      <c r="AN137" s="129">
        <v>5.7</v>
      </c>
      <c r="AO137" s="132">
        <v>2.7E-2</v>
      </c>
      <c r="AP137" s="129">
        <v>12.5</v>
      </c>
      <c r="AQ137" s="129">
        <v>8.9</v>
      </c>
      <c r="AR137" s="129">
        <v>90.4</v>
      </c>
      <c r="AS137" s="133">
        <v>1.2708298</v>
      </c>
      <c r="AT137" s="129">
        <v>54.8</v>
      </c>
      <c r="AU137" s="134">
        <v>85.2</v>
      </c>
      <c r="AV137" s="135">
        <v>0.26219999999999999</v>
      </c>
      <c r="AW137" s="136">
        <v>6.9500000000000006E-2</v>
      </c>
      <c r="AX137" s="128">
        <v>12.73</v>
      </c>
      <c r="AY137" s="137">
        <v>11.69</v>
      </c>
      <c r="AZ137" s="128">
        <v>12.62</v>
      </c>
      <c r="BA137" s="137">
        <v>0.93</v>
      </c>
      <c r="BB137" s="132">
        <v>1.6259999999999999</v>
      </c>
      <c r="BC137" s="142">
        <v>2.7629999999999999</v>
      </c>
      <c r="BD137" s="142">
        <v>6.9870000000000001</v>
      </c>
      <c r="BE137" s="138">
        <v>3.5108299999999999</v>
      </c>
      <c r="BF137" s="139">
        <v>27.96</v>
      </c>
      <c r="BG137" s="129">
        <v>4.0999999999999996</v>
      </c>
      <c r="BH137" s="140">
        <v>10.6</v>
      </c>
      <c r="BI137" s="125">
        <v>44330</v>
      </c>
    </row>
    <row r="138" spans="1:61" ht="15.75" x14ac:dyDescent="0.25">
      <c r="A138" s="125">
        <v>44331</v>
      </c>
      <c r="B138" s="126" t="s">
        <v>68</v>
      </c>
      <c r="C138" s="127"/>
      <c r="D138" s="128">
        <v>6.31</v>
      </c>
      <c r="E138" s="128">
        <v>5.04</v>
      </c>
      <c r="F138" s="128">
        <v>5.08</v>
      </c>
      <c r="G138" s="129">
        <v>5.0999999999999996</v>
      </c>
      <c r="H138" s="128">
        <v>5.1100000000000003</v>
      </c>
      <c r="I138" s="128">
        <v>6.72</v>
      </c>
      <c r="J138" s="128">
        <v>6.91</v>
      </c>
      <c r="K138" s="128">
        <v>1.75</v>
      </c>
      <c r="L138" s="128">
        <v>1.94</v>
      </c>
      <c r="M138" s="128">
        <v>2.17</v>
      </c>
      <c r="N138" s="128">
        <v>2.2799999999999998</v>
      </c>
      <c r="O138" s="130">
        <v>60</v>
      </c>
      <c r="P138" s="130">
        <v>53</v>
      </c>
      <c r="Q138" s="130">
        <v>23</v>
      </c>
      <c r="R138" s="130">
        <v>1</v>
      </c>
      <c r="S138" s="131"/>
      <c r="T138" s="131"/>
      <c r="U138" s="132">
        <v>0.67100000000000004</v>
      </c>
      <c r="V138" s="132">
        <v>0.46300000000000002</v>
      </c>
      <c r="W138" s="128">
        <v>1.23</v>
      </c>
      <c r="X138" s="132">
        <v>6.5000000000000002E-2</v>
      </c>
      <c r="Y138" s="132">
        <v>0.81200000000000006</v>
      </c>
      <c r="Z138" s="132">
        <v>0.77400000000000002</v>
      </c>
      <c r="AA138" s="129">
        <v>9.5</v>
      </c>
      <c r="AB138" s="129">
        <v>27.8</v>
      </c>
      <c r="AC138" s="129">
        <v>23.8</v>
      </c>
      <c r="AD138" s="129">
        <v>23.9</v>
      </c>
      <c r="AE138" s="129">
        <v>28.7</v>
      </c>
      <c r="AF138" s="130">
        <v>19</v>
      </c>
      <c r="AG138" s="129">
        <v>55.6</v>
      </c>
      <c r="AH138" s="129">
        <v>47.6</v>
      </c>
      <c r="AI138" s="129">
        <v>47.8</v>
      </c>
      <c r="AJ138" s="129">
        <v>57.4</v>
      </c>
      <c r="AK138" s="128">
        <v>3.53</v>
      </c>
      <c r="AL138" s="128">
        <v>2.81</v>
      </c>
      <c r="AM138" s="129">
        <v>3.1</v>
      </c>
      <c r="AN138" s="129">
        <v>5.8</v>
      </c>
      <c r="AO138" s="132">
        <v>2.5000000000000001E-2</v>
      </c>
      <c r="AP138" s="129">
        <v>13.2</v>
      </c>
      <c r="AQ138" s="129">
        <v>9.1</v>
      </c>
      <c r="AR138" s="128">
        <v>89.04</v>
      </c>
      <c r="AS138" s="133">
        <v>1.0614896</v>
      </c>
      <c r="AT138" s="129">
        <v>52.6</v>
      </c>
      <c r="AU138" s="134">
        <v>86.3</v>
      </c>
      <c r="AV138" s="135">
        <v>0.27839999999999998</v>
      </c>
      <c r="AW138" s="136">
        <v>6.3799999999999996E-2</v>
      </c>
      <c r="AX138" s="128">
        <v>12.98</v>
      </c>
      <c r="AY138" s="137">
        <v>11.99</v>
      </c>
      <c r="AZ138" s="128">
        <v>12.96</v>
      </c>
      <c r="BA138" s="137">
        <v>0.97</v>
      </c>
      <c r="BB138" s="127"/>
      <c r="BC138" s="127"/>
      <c r="BD138" s="127"/>
      <c r="BE138" s="138">
        <v>3.3714900000000001</v>
      </c>
      <c r="BF138" s="139">
        <v>30.08</v>
      </c>
      <c r="BG138" s="129">
        <v>4.0999999999999996</v>
      </c>
      <c r="BH138" s="140">
        <v>10.9</v>
      </c>
      <c r="BI138" s="125">
        <v>44331</v>
      </c>
    </row>
    <row r="139" spans="1:61" ht="15.75" x14ac:dyDescent="0.25">
      <c r="A139" s="125">
        <v>44332</v>
      </c>
      <c r="B139" s="126" t="s">
        <v>68</v>
      </c>
      <c r="C139" s="127"/>
      <c r="D139" s="131"/>
      <c r="E139" s="131"/>
      <c r="F139" s="131"/>
      <c r="G139" s="131"/>
      <c r="H139" s="131"/>
      <c r="I139" s="131"/>
      <c r="J139" s="131"/>
      <c r="K139" s="131"/>
      <c r="L139" s="131"/>
      <c r="M139" s="131"/>
      <c r="N139" s="131"/>
      <c r="O139" s="131"/>
      <c r="P139" s="131"/>
      <c r="Q139" s="131"/>
      <c r="R139" s="131"/>
      <c r="S139" s="131"/>
      <c r="T139" s="131"/>
      <c r="U139" s="131"/>
      <c r="V139" s="131"/>
      <c r="W139" s="131"/>
      <c r="X139" s="131"/>
      <c r="Y139" s="131"/>
      <c r="Z139" s="131"/>
      <c r="AA139" s="131"/>
      <c r="AB139" s="131"/>
      <c r="AC139" s="131"/>
      <c r="AD139" s="131"/>
      <c r="AE139" s="131"/>
      <c r="AF139" s="131"/>
      <c r="AG139" s="131"/>
      <c r="AH139" s="131"/>
      <c r="AI139" s="131"/>
      <c r="AJ139" s="131"/>
      <c r="AK139" s="131"/>
      <c r="AL139" s="131"/>
      <c r="AM139" s="131"/>
      <c r="AN139" s="131"/>
      <c r="AO139" s="131"/>
      <c r="AP139" s="131"/>
      <c r="AQ139" s="131"/>
      <c r="AR139" s="129">
        <v>89.9</v>
      </c>
      <c r="AS139" s="133">
        <v>1.0611735</v>
      </c>
      <c r="AT139" s="131"/>
      <c r="AU139" s="127"/>
      <c r="AV139" s="127"/>
      <c r="AW139" s="127"/>
      <c r="AX139" s="128">
        <v>12.96</v>
      </c>
      <c r="AY139" s="137">
        <v>11.93</v>
      </c>
      <c r="AZ139" s="129">
        <v>12.9</v>
      </c>
      <c r="BA139" s="137">
        <v>0.97</v>
      </c>
      <c r="BB139" s="132">
        <v>1.3120000000000001</v>
      </c>
      <c r="BC139" s="142">
        <v>2.7570000000000001</v>
      </c>
      <c r="BD139" s="142">
        <v>7.3680000000000003</v>
      </c>
      <c r="BE139" s="138">
        <v>3.42117</v>
      </c>
      <c r="BF139" s="127"/>
      <c r="BG139" s="129">
        <v>4.0999999999999996</v>
      </c>
      <c r="BH139" s="140">
        <v>11.2</v>
      </c>
      <c r="BI139" s="125">
        <v>44332</v>
      </c>
    </row>
    <row r="140" spans="1:61" ht="15.75" x14ac:dyDescent="0.25">
      <c r="A140" s="125">
        <v>44333</v>
      </c>
      <c r="B140" s="126" t="s">
        <v>68</v>
      </c>
      <c r="C140" s="127"/>
      <c r="D140" s="128">
        <v>6.12</v>
      </c>
      <c r="E140" s="128">
        <v>5.07</v>
      </c>
      <c r="F140" s="128">
        <v>5.01</v>
      </c>
      <c r="G140" s="128">
        <v>5.15</v>
      </c>
      <c r="H140" s="128">
        <v>5.19</v>
      </c>
      <c r="I140" s="128">
        <v>7.01</v>
      </c>
      <c r="J140" s="128">
        <v>7.08</v>
      </c>
      <c r="K140" s="128">
        <v>1.84</v>
      </c>
      <c r="L140" s="128">
        <v>2.0099999999999998</v>
      </c>
      <c r="M140" s="148">
        <v>2.2000000000000002</v>
      </c>
      <c r="N140" s="128">
        <v>2.35</v>
      </c>
      <c r="O140" s="130">
        <v>62</v>
      </c>
      <c r="P140" s="130">
        <v>56</v>
      </c>
      <c r="Q140" s="130">
        <v>16</v>
      </c>
      <c r="R140" s="131"/>
      <c r="S140" s="131"/>
      <c r="T140" s="131"/>
      <c r="U140" s="132">
        <v>0.59599999999999997</v>
      </c>
      <c r="V140" s="132">
        <v>0.442</v>
      </c>
      <c r="W140" s="128">
        <v>1.1200000000000001</v>
      </c>
      <c r="X140" s="132">
        <v>9.0999999999999998E-2</v>
      </c>
      <c r="Y140" s="132">
        <v>0.59399999999999997</v>
      </c>
      <c r="Z140" s="132">
        <v>0.99399999999999999</v>
      </c>
      <c r="AA140" s="129">
        <v>9.6</v>
      </c>
      <c r="AB140" s="129">
        <v>29.4</v>
      </c>
      <c r="AC140" s="129">
        <v>24.9</v>
      </c>
      <c r="AD140" s="129">
        <v>25.2</v>
      </c>
      <c r="AE140" s="129">
        <v>29.7</v>
      </c>
      <c r="AF140" s="129">
        <v>19.2</v>
      </c>
      <c r="AG140" s="129">
        <v>58.8</v>
      </c>
      <c r="AH140" s="129">
        <v>49.8</v>
      </c>
      <c r="AI140" s="129">
        <v>50.4</v>
      </c>
      <c r="AJ140" s="129">
        <v>59.4</v>
      </c>
      <c r="AK140" s="128">
        <v>3.66</v>
      </c>
      <c r="AL140" s="128">
        <v>2.75</v>
      </c>
      <c r="AM140" s="129">
        <v>3.1</v>
      </c>
      <c r="AN140" s="130">
        <v>6</v>
      </c>
      <c r="AO140" s="132">
        <v>6.0999999999999999E-2</v>
      </c>
      <c r="AP140" s="129">
        <v>13.1</v>
      </c>
      <c r="AQ140" s="129">
        <v>9.1999999999999993</v>
      </c>
      <c r="AR140" s="128">
        <v>97.31</v>
      </c>
      <c r="AS140" s="133">
        <v>1.0147174000000001</v>
      </c>
      <c r="AT140" s="129">
        <v>57.1</v>
      </c>
      <c r="AU140" s="134">
        <v>89.1</v>
      </c>
      <c r="AV140" s="135">
        <v>0.24310000000000001</v>
      </c>
      <c r="AW140" s="128">
        <v>0.05</v>
      </c>
      <c r="AX140" s="128">
        <v>14.05</v>
      </c>
      <c r="AY140" s="137">
        <v>13.13</v>
      </c>
      <c r="AZ140" s="128">
        <v>14.06</v>
      </c>
      <c r="BA140" s="137">
        <v>0.93</v>
      </c>
      <c r="BB140" s="132">
        <v>1.502</v>
      </c>
      <c r="BC140" s="142">
        <v>2.7189999999999999</v>
      </c>
      <c r="BD140" s="142">
        <v>8.4090000000000007</v>
      </c>
      <c r="BE140" s="138">
        <v>3.3647200000000002</v>
      </c>
      <c r="BF140" s="139">
        <v>30.57</v>
      </c>
      <c r="BG140" s="129">
        <v>4.0999999999999996</v>
      </c>
      <c r="BH140" s="140">
        <v>11.2</v>
      </c>
      <c r="BI140" s="125">
        <v>44333</v>
      </c>
    </row>
    <row r="141" spans="1:61" ht="15.75" x14ac:dyDescent="0.25">
      <c r="A141" s="125">
        <v>44334</v>
      </c>
      <c r="B141" s="126" t="s">
        <v>68</v>
      </c>
      <c r="C141" s="127"/>
      <c r="D141" s="128">
        <v>6.04</v>
      </c>
      <c r="E141" s="130">
        <v>5</v>
      </c>
      <c r="F141" s="128">
        <v>4.96</v>
      </c>
      <c r="G141" s="129">
        <v>5.0999999999999996</v>
      </c>
      <c r="H141" s="128">
        <v>5.12</v>
      </c>
      <c r="I141" s="128">
        <v>6.92</v>
      </c>
      <c r="J141" s="128">
        <v>7.06</v>
      </c>
      <c r="K141" s="129">
        <v>1.7</v>
      </c>
      <c r="L141" s="128">
        <v>1.92</v>
      </c>
      <c r="M141" s="128">
        <v>2.14</v>
      </c>
      <c r="N141" s="128">
        <v>2.29</v>
      </c>
      <c r="O141" s="130">
        <v>67</v>
      </c>
      <c r="P141" s="130">
        <v>60</v>
      </c>
      <c r="Q141" s="130">
        <v>21</v>
      </c>
      <c r="R141" s="130">
        <v>1</v>
      </c>
      <c r="S141" s="131"/>
      <c r="T141" s="131"/>
      <c r="U141" s="132">
        <v>0.39800000000000002</v>
      </c>
      <c r="V141" s="132">
        <v>0.47099999999999997</v>
      </c>
      <c r="W141" s="128">
        <v>1.74</v>
      </c>
      <c r="X141" s="132">
        <v>7.1999999999999995E-2</v>
      </c>
      <c r="Y141" s="132">
        <v>0.623</v>
      </c>
      <c r="Z141" s="132">
        <v>0.75600000000000001</v>
      </c>
      <c r="AA141" s="129">
        <v>9.9</v>
      </c>
      <c r="AB141" s="129">
        <v>31.4</v>
      </c>
      <c r="AC141" s="129">
        <v>26.5</v>
      </c>
      <c r="AD141" s="129">
        <v>25.7</v>
      </c>
      <c r="AE141" s="129">
        <v>31.2</v>
      </c>
      <c r="AF141" s="129">
        <v>19.8</v>
      </c>
      <c r="AG141" s="129">
        <v>62.8</v>
      </c>
      <c r="AH141" s="130">
        <v>53</v>
      </c>
      <c r="AI141" s="129">
        <v>51.4</v>
      </c>
      <c r="AJ141" s="129">
        <v>62.4</v>
      </c>
      <c r="AK141" s="128">
        <v>3.31</v>
      </c>
      <c r="AL141" s="128">
        <v>2.59</v>
      </c>
      <c r="AM141" s="129">
        <v>2.9</v>
      </c>
      <c r="AN141" s="130">
        <v>6</v>
      </c>
      <c r="AO141" s="132">
        <v>5.8999999999999997E-2</v>
      </c>
      <c r="AP141" s="129">
        <v>14.2</v>
      </c>
      <c r="AQ141" s="129">
        <v>9.8000000000000007</v>
      </c>
      <c r="AR141" s="128">
        <v>94.87</v>
      </c>
      <c r="AS141" s="133">
        <v>0.98705220000000005</v>
      </c>
      <c r="AT141" s="130">
        <v>9</v>
      </c>
      <c r="AU141" s="134">
        <v>86.8</v>
      </c>
      <c r="AV141" s="135">
        <v>0.26569999999999999</v>
      </c>
      <c r="AW141" s="136">
        <v>6.1400000000000003E-2</v>
      </c>
      <c r="AX141" s="128">
        <v>13.82</v>
      </c>
      <c r="AY141" s="137">
        <v>12.83</v>
      </c>
      <c r="AZ141" s="128">
        <v>13.81</v>
      </c>
      <c r="BA141" s="137">
        <v>0.98</v>
      </c>
      <c r="BB141" s="132">
        <v>1.534</v>
      </c>
      <c r="BC141" s="142">
        <v>2.6930000000000001</v>
      </c>
      <c r="BD141" s="142">
        <v>8.0790000000000006</v>
      </c>
      <c r="BE141" s="138">
        <v>3.3570500000000001</v>
      </c>
      <c r="BF141" s="139">
        <v>29.28</v>
      </c>
      <c r="BG141" s="129">
        <v>4.0999999999999996</v>
      </c>
      <c r="BH141" s="140">
        <v>11.2</v>
      </c>
      <c r="BI141" s="125">
        <v>44334</v>
      </c>
    </row>
    <row r="142" spans="1:61" ht="15.75" x14ac:dyDescent="0.25">
      <c r="A142" s="125">
        <v>44335</v>
      </c>
      <c r="B142" s="126" t="s">
        <v>68</v>
      </c>
      <c r="C142" s="127"/>
      <c r="D142" s="128">
        <v>6.22</v>
      </c>
      <c r="E142" s="128">
        <v>5.0199999999999996</v>
      </c>
      <c r="F142" s="128">
        <v>4.97</v>
      </c>
      <c r="G142" s="128">
        <v>5.0599999999999996</v>
      </c>
      <c r="H142" s="129">
        <v>5.0999999999999996</v>
      </c>
      <c r="I142" s="129">
        <v>6.9</v>
      </c>
      <c r="J142" s="128">
        <v>6.96</v>
      </c>
      <c r="K142" s="128">
        <v>1.63</v>
      </c>
      <c r="L142" s="128">
        <v>1.89</v>
      </c>
      <c r="M142" s="129">
        <v>2.1</v>
      </c>
      <c r="N142" s="128">
        <v>2.2200000000000002</v>
      </c>
      <c r="O142" s="130">
        <v>65</v>
      </c>
      <c r="P142" s="130">
        <v>57</v>
      </c>
      <c r="Q142" s="130">
        <v>20</v>
      </c>
      <c r="R142" s="130">
        <v>1</v>
      </c>
      <c r="S142" s="131"/>
      <c r="T142" s="131"/>
      <c r="U142" s="132">
        <v>0.441</v>
      </c>
      <c r="V142" s="132">
        <v>0.44600000000000001</v>
      </c>
      <c r="W142" s="128">
        <v>1.38</v>
      </c>
      <c r="X142" s="132">
        <v>8.1000000000000003E-2</v>
      </c>
      <c r="Y142" s="132">
        <v>0.71199999999999997</v>
      </c>
      <c r="Z142" s="132">
        <v>0.77300000000000002</v>
      </c>
      <c r="AA142" s="129">
        <v>10.3</v>
      </c>
      <c r="AB142" s="129">
        <v>32.200000000000003</v>
      </c>
      <c r="AC142" s="129">
        <v>26.9</v>
      </c>
      <c r="AD142" s="129">
        <v>26.2</v>
      </c>
      <c r="AE142" s="129">
        <v>30.8</v>
      </c>
      <c r="AF142" s="129">
        <v>20.6</v>
      </c>
      <c r="AG142" s="129">
        <v>64.400000000000006</v>
      </c>
      <c r="AH142" s="129">
        <v>53.8</v>
      </c>
      <c r="AI142" s="129">
        <v>52.4</v>
      </c>
      <c r="AJ142" s="129">
        <v>61.6</v>
      </c>
      <c r="AK142" s="128">
        <v>3.33</v>
      </c>
      <c r="AL142" s="128">
        <v>2.4700000000000002</v>
      </c>
      <c r="AM142" s="130">
        <v>3</v>
      </c>
      <c r="AN142" s="129">
        <v>5.9</v>
      </c>
      <c r="AO142" s="132">
        <v>3.7999999999999999E-2</v>
      </c>
      <c r="AP142" s="129">
        <v>14.6</v>
      </c>
      <c r="AQ142" s="130">
        <v>1</v>
      </c>
      <c r="AR142" s="128">
        <v>90.45</v>
      </c>
      <c r="AS142" s="133">
        <v>0.94966859999999997</v>
      </c>
      <c r="AT142" s="129">
        <v>54.6</v>
      </c>
      <c r="AU142" s="134">
        <v>86.1</v>
      </c>
      <c r="AV142" s="135">
        <v>0.24490000000000001</v>
      </c>
      <c r="AW142" s="136">
        <v>6.4600000000000005E-2</v>
      </c>
      <c r="AX142" s="128">
        <v>13.31</v>
      </c>
      <c r="AY142" s="137">
        <v>12.37</v>
      </c>
      <c r="AZ142" s="128">
        <v>13.31</v>
      </c>
      <c r="BA142" s="137">
        <v>0.94</v>
      </c>
      <c r="BB142" s="132">
        <v>1.6240000000000001</v>
      </c>
      <c r="BC142" s="142">
        <v>2.7109999999999999</v>
      </c>
      <c r="BD142" s="142">
        <v>8.0090000000000003</v>
      </c>
      <c r="BE142" s="138">
        <v>3.3196699999999999</v>
      </c>
      <c r="BF142" s="139">
        <v>30.21</v>
      </c>
      <c r="BG142" s="129">
        <v>4.0999999999999996</v>
      </c>
      <c r="BH142" s="140">
        <v>11.2</v>
      </c>
      <c r="BI142" s="125">
        <v>44335</v>
      </c>
    </row>
    <row r="143" spans="1:61" ht="15.75" x14ac:dyDescent="0.25">
      <c r="A143" s="125">
        <v>44336</v>
      </c>
      <c r="B143" s="126" t="s">
        <v>68</v>
      </c>
      <c r="C143" s="127"/>
      <c r="D143" s="128">
        <v>6.21</v>
      </c>
      <c r="E143" s="128">
        <v>5.04</v>
      </c>
      <c r="F143" s="129">
        <v>5.0999999999999996</v>
      </c>
      <c r="G143" s="128">
        <v>5.09</v>
      </c>
      <c r="H143" s="128">
        <v>5.14</v>
      </c>
      <c r="I143" s="128">
        <v>6.92</v>
      </c>
      <c r="J143" s="128">
        <v>6.85</v>
      </c>
      <c r="K143" s="128">
        <v>1.66</v>
      </c>
      <c r="L143" s="128">
        <v>1.94</v>
      </c>
      <c r="M143" s="129">
        <v>2.2000000000000002</v>
      </c>
      <c r="N143" s="128">
        <v>2.38</v>
      </c>
      <c r="O143" s="130">
        <v>62</v>
      </c>
      <c r="P143" s="130">
        <v>57</v>
      </c>
      <c r="Q143" s="130">
        <v>19</v>
      </c>
      <c r="R143" s="130">
        <v>1</v>
      </c>
      <c r="S143" s="131"/>
      <c r="T143" s="131"/>
      <c r="U143" s="132">
        <v>0.39700000000000002</v>
      </c>
      <c r="V143" s="132">
        <v>0.437</v>
      </c>
      <c r="W143" s="129">
        <v>1.3</v>
      </c>
      <c r="X143" s="132">
        <v>7.3999999999999996E-2</v>
      </c>
      <c r="Y143" s="132">
        <v>0.69199999999999995</v>
      </c>
      <c r="Z143" s="132">
        <v>0.77400000000000002</v>
      </c>
      <c r="AA143" s="129">
        <v>10.1</v>
      </c>
      <c r="AB143" s="129">
        <v>31.7</v>
      </c>
      <c r="AC143" s="129">
        <v>25.9</v>
      </c>
      <c r="AD143" s="129">
        <v>26.4</v>
      </c>
      <c r="AE143" s="130">
        <v>31</v>
      </c>
      <c r="AF143" s="129">
        <v>20.2</v>
      </c>
      <c r="AG143" s="129">
        <v>63.4</v>
      </c>
      <c r="AH143" s="129">
        <v>51.8</v>
      </c>
      <c r="AI143" s="129">
        <v>52.8</v>
      </c>
      <c r="AJ143" s="130">
        <v>62</v>
      </c>
      <c r="AK143" s="128">
        <v>3.32</v>
      </c>
      <c r="AL143" s="128">
        <v>2.52</v>
      </c>
      <c r="AM143" s="130">
        <v>3</v>
      </c>
      <c r="AN143" s="130">
        <v>6</v>
      </c>
      <c r="AO143" s="132">
        <v>4.7E-2</v>
      </c>
      <c r="AP143" s="129">
        <v>14.1</v>
      </c>
      <c r="AQ143" s="129">
        <v>10.1</v>
      </c>
      <c r="AR143" s="128">
        <v>97.02</v>
      </c>
      <c r="AS143" s="133">
        <v>0.95345760000000002</v>
      </c>
      <c r="AT143" s="129">
        <v>55.1</v>
      </c>
      <c r="AU143" s="134">
        <v>86.7</v>
      </c>
      <c r="AV143" s="135">
        <v>0.2596</v>
      </c>
      <c r="AW143" s="132">
        <v>6.2E-2</v>
      </c>
      <c r="AX143" s="128">
        <v>13.95</v>
      </c>
      <c r="AY143" s="137">
        <v>12.98</v>
      </c>
      <c r="AZ143" s="128">
        <v>13.93</v>
      </c>
      <c r="BA143" s="137">
        <v>0.95</v>
      </c>
      <c r="BB143" s="132">
        <v>1.625</v>
      </c>
      <c r="BC143" s="142">
        <v>2.7109999999999999</v>
      </c>
      <c r="BD143" s="142">
        <v>7.851</v>
      </c>
      <c r="BE143" s="138">
        <v>3.3934600000000001</v>
      </c>
      <c r="BF143" s="139">
        <v>29.49</v>
      </c>
      <c r="BG143" s="129">
        <v>4.0999999999999996</v>
      </c>
      <c r="BH143" s="140">
        <v>11.2</v>
      </c>
      <c r="BI143" s="125">
        <v>44336</v>
      </c>
    </row>
    <row r="144" spans="1:61" ht="15.75" x14ac:dyDescent="0.25">
      <c r="A144" s="125">
        <v>44337</v>
      </c>
      <c r="B144" s="126" t="s">
        <v>68</v>
      </c>
      <c r="C144" s="127"/>
      <c r="D144" s="128">
        <v>5.78</v>
      </c>
      <c r="E144" s="128">
        <v>4.97</v>
      </c>
      <c r="F144" s="128">
        <v>4.97</v>
      </c>
      <c r="G144" s="128">
        <v>5.01</v>
      </c>
      <c r="H144" s="128">
        <v>5.03</v>
      </c>
      <c r="I144" s="128">
        <v>6.72</v>
      </c>
      <c r="J144" s="128">
        <v>7.05</v>
      </c>
      <c r="K144" s="129">
        <v>1.7</v>
      </c>
      <c r="L144" s="128">
        <v>1.88</v>
      </c>
      <c r="M144" s="129">
        <v>2.2000000000000002</v>
      </c>
      <c r="N144" s="128">
        <v>2.4500000000000002</v>
      </c>
      <c r="O144" s="130">
        <v>58</v>
      </c>
      <c r="P144" s="130">
        <v>51</v>
      </c>
      <c r="Q144" s="130">
        <v>37</v>
      </c>
      <c r="R144" s="130">
        <v>4</v>
      </c>
      <c r="S144" s="131"/>
      <c r="T144" s="131"/>
      <c r="U144" s="132">
        <v>0.55900000000000005</v>
      </c>
      <c r="V144" s="132">
        <v>0.46700000000000003</v>
      </c>
      <c r="W144" s="128">
        <v>1.89</v>
      </c>
      <c r="X144" s="132">
        <v>0.11799999999999999</v>
      </c>
      <c r="Y144" s="132">
        <v>0.96499999999999997</v>
      </c>
      <c r="Z144" s="132">
        <v>0.76400000000000001</v>
      </c>
      <c r="AA144" s="129">
        <v>10.3</v>
      </c>
      <c r="AB144" s="129">
        <v>32.200000000000003</v>
      </c>
      <c r="AC144" s="129">
        <v>29.3</v>
      </c>
      <c r="AD144" s="129">
        <v>28.2</v>
      </c>
      <c r="AE144" s="129">
        <v>34.700000000000003</v>
      </c>
      <c r="AF144" s="129">
        <v>20.6</v>
      </c>
      <c r="AG144" s="129">
        <v>64.400000000000006</v>
      </c>
      <c r="AH144" s="129">
        <v>58.6</v>
      </c>
      <c r="AI144" s="129">
        <v>56.4</v>
      </c>
      <c r="AJ144" s="129">
        <v>69.400000000000006</v>
      </c>
      <c r="AK144" s="128">
        <v>3.23</v>
      </c>
      <c r="AL144" s="128">
        <v>3.25</v>
      </c>
      <c r="AM144" s="129">
        <v>3.1</v>
      </c>
      <c r="AN144" s="129">
        <v>5.9</v>
      </c>
      <c r="AO144" s="132">
        <v>2.1999999999999999E-2</v>
      </c>
      <c r="AP144" s="129">
        <v>15.8</v>
      </c>
      <c r="AQ144" s="129">
        <v>10.4</v>
      </c>
      <c r="AR144" s="128">
        <v>83.79</v>
      </c>
      <c r="AS144" s="133">
        <v>0.51389980000000002</v>
      </c>
      <c r="AT144" s="129">
        <v>52.8</v>
      </c>
      <c r="AU144" s="134">
        <v>87.3</v>
      </c>
      <c r="AV144" s="135">
        <v>0.28079999999999999</v>
      </c>
      <c r="AW144" s="132">
        <v>5.8999999999999997E-2</v>
      </c>
      <c r="AX144" s="128">
        <v>13.47</v>
      </c>
      <c r="AY144" s="137">
        <v>12.58</v>
      </c>
      <c r="AZ144" s="129">
        <v>13.5</v>
      </c>
      <c r="BA144" s="137">
        <v>0.92</v>
      </c>
      <c r="BB144" s="132">
        <v>1.6319999999999999</v>
      </c>
      <c r="BC144" s="142">
        <v>2.7290000000000001</v>
      </c>
      <c r="BD144" s="142">
        <v>7.8239999999999998</v>
      </c>
      <c r="BE144" s="135">
        <v>3.0238999999999998</v>
      </c>
      <c r="BF144" s="139">
        <v>30.04</v>
      </c>
      <c r="BG144" s="129">
        <v>4.5</v>
      </c>
      <c r="BH144" s="140">
        <v>11.4</v>
      </c>
      <c r="BI144" s="125">
        <v>44337</v>
      </c>
    </row>
    <row r="145" spans="1:61" ht="15.75" x14ac:dyDescent="0.25">
      <c r="A145" s="125">
        <v>44338</v>
      </c>
      <c r="B145" s="126" t="s">
        <v>68</v>
      </c>
      <c r="C145" s="127"/>
      <c r="D145" s="128">
        <v>5.75</v>
      </c>
      <c r="E145" s="128">
        <v>5.01</v>
      </c>
      <c r="F145" s="128">
        <v>4.93</v>
      </c>
      <c r="G145" s="128">
        <v>5.0599999999999996</v>
      </c>
      <c r="H145" s="128">
        <v>5.14</v>
      </c>
      <c r="I145" s="128">
        <v>6.94</v>
      </c>
      <c r="J145" s="128">
        <v>6.67</v>
      </c>
      <c r="K145" s="128">
        <v>1.72</v>
      </c>
      <c r="L145" s="128">
        <v>1.89</v>
      </c>
      <c r="M145" s="129">
        <v>2.2000000000000002</v>
      </c>
      <c r="N145" s="128">
        <v>2.4500000000000002</v>
      </c>
      <c r="O145" s="130">
        <v>49</v>
      </c>
      <c r="P145" s="130">
        <v>42</v>
      </c>
      <c r="Q145" s="130">
        <v>26</v>
      </c>
      <c r="R145" s="130">
        <v>1</v>
      </c>
      <c r="S145" s="131"/>
      <c r="T145" s="131"/>
      <c r="U145" s="132">
        <v>0.68600000000000005</v>
      </c>
      <c r="V145" s="132">
        <v>0.40400000000000003</v>
      </c>
      <c r="W145" s="128">
        <v>1.69</v>
      </c>
      <c r="X145" s="132">
        <v>9.8000000000000004E-2</v>
      </c>
      <c r="Y145" s="132">
        <v>0.77200000000000002</v>
      </c>
      <c r="Z145" s="132">
        <v>0.65800000000000003</v>
      </c>
      <c r="AA145" s="129">
        <v>10.9</v>
      </c>
      <c r="AB145" s="129">
        <v>31.6</v>
      </c>
      <c r="AC145" s="129">
        <v>28.4</v>
      </c>
      <c r="AD145" s="129">
        <v>27.7</v>
      </c>
      <c r="AE145" s="129">
        <v>31.2</v>
      </c>
      <c r="AF145" s="129">
        <v>21.8</v>
      </c>
      <c r="AG145" s="129">
        <v>63.2</v>
      </c>
      <c r="AH145" s="129">
        <v>56.8</v>
      </c>
      <c r="AI145" s="129">
        <v>55.4</v>
      </c>
      <c r="AJ145" s="129">
        <v>62.4</v>
      </c>
      <c r="AK145" s="128">
        <v>3.32</v>
      </c>
      <c r="AL145" s="128">
        <v>3.42</v>
      </c>
      <c r="AM145" s="130">
        <v>3</v>
      </c>
      <c r="AN145" s="130">
        <v>6</v>
      </c>
      <c r="AO145" s="132">
        <v>2.8000000000000001E-2</v>
      </c>
      <c r="AP145" s="129">
        <v>16.899999999999999</v>
      </c>
      <c r="AQ145" s="129">
        <v>11.2</v>
      </c>
      <c r="AR145" s="128">
        <v>82.69</v>
      </c>
      <c r="AS145" s="133">
        <v>0.70772230000000003</v>
      </c>
      <c r="AT145" s="129">
        <v>52.6</v>
      </c>
      <c r="AU145" s="134">
        <v>88.1</v>
      </c>
      <c r="AV145" s="135">
        <v>0.28139999999999998</v>
      </c>
      <c r="AW145" s="136">
        <v>5.7599999999999998E-2</v>
      </c>
      <c r="AX145" s="128">
        <v>12.71</v>
      </c>
      <c r="AY145" s="137">
        <v>11.74</v>
      </c>
      <c r="AZ145" s="128">
        <v>12.67</v>
      </c>
      <c r="BA145" s="137">
        <v>0.93</v>
      </c>
      <c r="BB145" s="127"/>
      <c r="BC145" s="127"/>
      <c r="BD145" s="127"/>
      <c r="BE145" s="138">
        <v>3.1977199999999999</v>
      </c>
      <c r="BF145" s="139">
        <v>30.04</v>
      </c>
      <c r="BG145" s="129">
        <v>4.5</v>
      </c>
      <c r="BH145" s="140">
        <v>11.4</v>
      </c>
      <c r="BI145" s="125">
        <v>44338</v>
      </c>
    </row>
    <row r="146" spans="1:61" ht="15.75" x14ac:dyDescent="0.25">
      <c r="A146" s="125">
        <v>44339</v>
      </c>
      <c r="B146" s="126" t="s">
        <v>68</v>
      </c>
      <c r="C146" s="127"/>
      <c r="D146" s="131"/>
      <c r="E146" s="131"/>
      <c r="F146" s="131"/>
      <c r="G146" s="131"/>
      <c r="H146" s="131"/>
      <c r="I146" s="131"/>
      <c r="J146" s="131"/>
      <c r="K146" s="131"/>
      <c r="L146" s="131"/>
      <c r="M146" s="131"/>
      <c r="N146" s="131"/>
      <c r="O146" s="131"/>
      <c r="P146" s="131"/>
      <c r="Q146" s="131"/>
      <c r="R146" s="131"/>
      <c r="S146" s="131"/>
      <c r="T146" s="131"/>
      <c r="U146" s="131"/>
      <c r="V146" s="131"/>
      <c r="W146" s="131"/>
      <c r="X146" s="131"/>
      <c r="Y146" s="131"/>
      <c r="Z146" s="131"/>
      <c r="AA146" s="131"/>
      <c r="AB146" s="131"/>
      <c r="AC146" s="131"/>
      <c r="AD146" s="131"/>
      <c r="AE146" s="131"/>
      <c r="AF146" s="131"/>
      <c r="AG146" s="131"/>
      <c r="AH146" s="131"/>
      <c r="AI146" s="131"/>
      <c r="AJ146" s="131"/>
      <c r="AK146" s="131"/>
      <c r="AL146" s="131"/>
      <c r="AM146" s="131"/>
      <c r="AN146" s="131"/>
      <c r="AO146" s="131"/>
      <c r="AP146" s="131"/>
      <c r="AQ146" s="131"/>
      <c r="AR146" s="131"/>
      <c r="AS146" s="131"/>
      <c r="AT146" s="131"/>
      <c r="AU146" s="127"/>
      <c r="AV146" s="127"/>
      <c r="AW146" s="127"/>
      <c r="AX146" s="127"/>
      <c r="AY146" s="127"/>
      <c r="AZ146" s="127"/>
      <c r="BA146" s="127"/>
      <c r="BB146" s="127"/>
      <c r="BC146" s="127"/>
      <c r="BD146" s="127"/>
      <c r="BE146" s="127"/>
      <c r="BF146" s="127"/>
      <c r="BG146" s="127"/>
      <c r="BH146" s="127"/>
      <c r="BI146" s="125">
        <v>44339</v>
      </c>
    </row>
    <row r="147" spans="1:61" ht="15.75" x14ac:dyDescent="0.25">
      <c r="A147" s="125">
        <v>44340</v>
      </c>
      <c r="B147" s="126" t="s">
        <v>68</v>
      </c>
      <c r="C147" s="127"/>
      <c r="D147" s="128">
        <v>6.15</v>
      </c>
      <c r="E147" s="128">
        <v>4.96</v>
      </c>
      <c r="F147" s="128">
        <v>5.05</v>
      </c>
      <c r="G147" s="128">
        <v>5.0599999999999996</v>
      </c>
      <c r="H147" s="128">
        <v>5.08</v>
      </c>
      <c r="I147" s="128">
        <v>6.71</v>
      </c>
      <c r="J147" s="128">
        <v>7.03</v>
      </c>
      <c r="K147" s="129">
        <v>1.6</v>
      </c>
      <c r="L147" s="128">
        <v>1.72</v>
      </c>
      <c r="M147" s="128">
        <v>2.11</v>
      </c>
      <c r="N147" s="128">
        <v>2.2400000000000002</v>
      </c>
      <c r="O147" s="130">
        <v>52</v>
      </c>
      <c r="P147" s="130">
        <v>44</v>
      </c>
      <c r="Q147" s="130">
        <v>23</v>
      </c>
      <c r="R147" s="130">
        <v>1</v>
      </c>
      <c r="S147" s="131"/>
      <c r="T147" s="131"/>
      <c r="U147" s="132">
        <v>0.79100000000000004</v>
      </c>
      <c r="V147" s="132">
        <v>0.67300000000000004</v>
      </c>
      <c r="W147" s="128">
        <v>1.49</v>
      </c>
      <c r="X147" s="132">
        <v>1.0999999999999999E-2</v>
      </c>
      <c r="Y147" s="132">
        <v>0.73799999999999999</v>
      </c>
      <c r="Z147" s="132">
        <v>0.71699999999999997</v>
      </c>
      <c r="AA147" s="130">
        <v>10</v>
      </c>
      <c r="AB147" s="129">
        <v>33.700000000000003</v>
      </c>
      <c r="AC147" s="129">
        <v>28.4</v>
      </c>
      <c r="AD147" s="129">
        <v>28.3</v>
      </c>
      <c r="AE147" s="129">
        <v>32.6</v>
      </c>
      <c r="AF147" s="130">
        <v>20</v>
      </c>
      <c r="AG147" s="129">
        <v>67.400000000000006</v>
      </c>
      <c r="AH147" s="129">
        <v>56.8</v>
      </c>
      <c r="AI147" s="129">
        <v>56.6</v>
      </c>
      <c r="AJ147" s="129">
        <v>65.2</v>
      </c>
      <c r="AK147" s="128">
        <v>3.31</v>
      </c>
      <c r="AL147" s="128">
        <v>3.39</v>
      </c>
      <c r="AM147" s="130">
        <v>3</v>
      </c>
      <c r="AN147" s="129">
        <v>5.9</v>
      </c>
      <c r="AO147" s="132">
        <v>3.1E-2</v>
      </c>
      <c r="AP147" s="130">
        <v>14</v>
      </c>
      <c r="AQ147" s="129">
        <v>10.6</v>
      </c>
      <c r="AR147" s="128">
        <v>87.03</v>
      </c>
      <c r="AS147" s="133">
        <v>1.0147332</v>
      </c>
      <c r="AT147" s="129">
        <v>52.5</v>
      </c>
      <c r="AU147" s="134">
        <v>87.5</v>
      </c>
      <c r="AV147" s="135">
        <v>0.28120000000000001</v>
      </c>
      <c r="AW147" s="136">
        <v>5.7700000000000001E-2</v>
      </c>
      <c r="AX147" s="129">
        <v>12.9</v>
      </c>
      <c r="AY147" s="137">
        <v>11.92</v>
      </c>
      <c r="AZ147" s="128">
        <v>12.86</v>
      </c>
      <c r="BA147" s="137">
        <v>0.94</v>
      </c>
      <c r="BB147" s="132">
        <v>1.248</v>
      </c>
      <c r="BC147" s="142">
        <v>2.7309999999999999</v>
      </c>
      <c r="BD147" s="142">
        <v>7.6619999999999999</v>
      </c>
      <c r="BE147" s="138">
        <v>3.31473</v>
      </c>
      <c r="BF147" s="139">
        <v>33.06</v>
      </c>
      <c r="BG147" s="129">
        <v>4.5</v>
      </c>
      <c r="BH147" s="140">
        <v>11.4</v>
      </c>
      <c r="BI147" s="125">
        <v>44340</v>
      </c>
    </row>
    <row r="148" spans="1:61" ht="15.75" x14ac:dyDescent="0.25">
      <c r="A148" s="125">
        <v>44341</v>
      </c>
      <c r="B148" s="126" t="s">
        <v>68</v>
      </c>
      <c r="C148" s="127"/>
      <c r="D148" s="129">
        <v>6.3</v>
      </c>
      <c r="E148" s="128">
        <v>4.99</v>
      </c>
      <c r="F148" s="128">
        <v>5.07</v>
      </c>
      <c r="G148" s="128">
        <v>5.05</v>
      </c>
      <c r="H148" s="128">
        <v>5.09</v>
      </c>
      <c r="I148" s="128">
        <v>8.6300000000000008</v>
      </c>
      <c r="J148" s="128">
        <v>8.5500000000000007</v>
      </c>
      <c r="K148" s="128">
        <v>1.62</v>
      </c>
      <c r="L148" s="128">
        <v>1.72</v>
      </c>
      <c r="M148" s="128">
        <v>2.0299999999999998</v>
      </c>
      <c r="N148" s="128">
        <v>2.08</v>
      </c>
      <c r="O148" s="130">
        <v>57</v>
      </c>
      <c r="P148" s="130">
        <v>49</v>
      </c>
      <c r="Q148" s="130">
        <v>26</v>
      </c>
      <c r="R148" s="130">
        <v>1</v>
      </c>
      <c r="S148" s="131"/>
      <c r="T148" s="131"/>
      <c r="U148" s="132">
        <v>0.72399999999999998</v>
      </c>
      <c r="V148" s="132">
        <v>0.51800000000000002</v>
      </c>
      <c r="W148" s="128">
        <v>1.47</v>
      </c>
      <c r="X148" s="132">
        <v>0.10299999999999999</v>
      </c>
      <c r="Y148" s="132">
        <v>0.435</v>
      </c>
      <c r="Z148" s="132">
        <v>0.436</v>
      </c>
      <c r="AA148" s="129">
        <v>9.5</v>
      </c>
      <c r="AB148" s="130">
        <v>35</v>
      </c>
      <c r="AC148" s="129">
        <v>28.4</v>
      </c>
      <c r="AD148" s="129">
        <v>28.5</v>
      </c>
      <c r="AE148" s="129">
        <v>51.6</v>
      </c>
      <c r="AF148" s="130">
        <v>19</v>
      </c>
      <c r="AG148" s="130">
        <v>70</v>
      </c>
      <c r="AH148" s="129">
        <v>56.8</v>
      </c>
      <c r="AI148" s="130">
        <v>57</v>
      </c>
      <c r="AJ148" s="129">
        <v>103.2</v>
      </c>
      <c r="AK148" s="128">
        <v>3.32</v>
      </c>
      <c r="AL148" s="128">
        <v>3.47</v>
      </c>
      <c r="AM148" s="130">
        <v>3</v>
      </c>
      <c r="AN148" s="129">
        <v>6.1</v>
      </c>
      <c r="AO148" s="132">
        <v>2.5999999999999999E-2</v>
      </c>
      <c r="AP148" s="129">
        <v>12.8</v>
      </c>
      <c r="AQ148" s="129">
        <v>10.199999999999999</v>
      </c>
      <c r="AR148" s="130">
        <v>86</v>
      </c>
      <c r="AS148" s="144">
        <v>1.0101659999999999</v>
      </c>
      <c r="AT148" s="129">
        <v>52.4</v>
      </c>
      <c r="AU148" s="134">
        <v>88.5</v>
      </c>
      <c r="AV148" s="135">
        <v>0.28060000000000002</v>
      </c>
      <c r="AW148" s="136">
        <v>5.2600000000000001E-2</v>
      </c>
      <c r="AX148" s="128">
        <v>13.01</v>
      </c>
      <c r="AY148" s="137">
        <v>12.05</v>
      </c>
      <c r="AZ148" s="128">
        <v>13.01</v>
      </c>
      <c r="BA148" s="137">
        <v>0.96</v>
      </c>
      <c r="BB148" s="132">
        <v>1.3440000000000001</v>
      </c>
      <c r="BC148" s="137">
        <v>2.61</v>
      </c>
      <c r="BD148" s="142">
        <v>7.6280000000000001</v>
      </c>
      <c r="BE148" s="138">
        <v>3.24017</v>
      </c>
      <c r="BF148" s="139">
        <v>36.04</v>
      </c>
      <c r="BG148" s="129">
        <v>4.5</v>
      </c>
      <c r="BH148" s="140">
        <v>11.4</v>
      </c>
      <c r="BI148" s="125">
        <v>44341</v>
      </c>
    </row>
    <row r="149" spans="1:61" ht="15.75" x14ac:dyDescent="0.25">
      <c r="A149" s="125">
        <v>44342</v>
      </c>
      <c r="B149" s="126" t="s">
        <v>68</v>
      </c>
      <c r="C149" s="127"/>
      <c r="D149" s="128">
        <v>5.57</v>
      </c>
      <c r="E149" s="128">
        <v>4.92</v>
      </c>
      <c r="F149" s="128">
        <v>4.95</v>
      </c>
      <c r="G149" s="128">
        <v>4.96</v>
      </c>
      <c r="H149" s="128">
        <v>5.01</v>
      </c>
      <c r="I149" s="128">
        <v>6.94</v>
      </c>
      <c r="J149" s="128">
        <v>8.24</v>
      </c>
      <c r="K149" s="128">
        <v>1.73</v>
      </c>
      <c r="L149" s="128">
        <v>1.86</v>
      </c>
      <c r="M149" s="129">
        <v>2.2000000000000002</v>
      </c>
      <c r="N149" s="128">
        <v>2.37</v>
      </c>
      <c r="O149" s="130">
        <v>57</v>
      </c>
      <c r="P149" s="130">
        <v>50</v>
      </c>
      <c r="Q149" s="130">
        <v>21</v>
      </c>
      <c r="R149" s="131"/>
      <c r="S149" s="131"/>
      <c r="T149" s="131"/>
      <c r="U149" s="132">
        <v>0.754</v>
      </c>
      <c r="V149" s="132">
        <v>0.58799999999999997</v>
      </c>
      <c r="W149" s="129">
        <v>1.6</v>
      </c>
      <c r="X149" s="132">
        <v>8.6999999999999994E-2</v>
      </c>
      <c r="Y149" s="128">
        <v>1.44</v>
      </c>
      <c r="Z149" s="132">
        <v>1.323</v>
      </c>
      <c r="AA149" s="129">
        <v>9.6</v>
      </c>
      <c r="AB149" s="129">
        <v>32.200000000000003</v>
      </c>
      <c r="AC149" s="129">
        <v>28.4</v>
      </c>
      <c r="AD149" s="129">
        <v>28.6</v>
      </c>
      <c r="AE149" s="129">
        <v>38.200000000000003</v>
      </c>
      <c r="AF149" s="129">
        <v>19.2</v>
      </c>
      <c r="AG149" s="129">
        <v>64.400000000000006</v>
      </c>
      <c r="AH149" s="129">
        <v>56.8</v>
      </c>
      <c r="AI149" s="129">
        <v>57.2</v>
      </c>
      <c r="AJ149" s="129">
        <v>76.400000000000006</v>
      </c>
      <c r="AK149" s="128">
        <v>3.14</v>
      </c>
      <c r="AL149" s="128">
        <v>3.46</v>
      </c>
      <c r="AM149" s="130">
        <v>3</v>
      </c>
      <c r="AN149" s="129">
        <v>5.9</v>
      </c>
      <c r="AO149" s="132">
        <v>4.2000000000000003E-2</v>
      </c>
      <c r="AP149" s="129">
        <v>13.4</v>
      </c>
      <c r="AQ149" s="129">
        <v>5.9</v>
      </c>
      <c r="AR149" s="128">
        <v>77.180000000000007</v>
      </c>
      <c r="AS149" s="133">
        <v>0.54875770000000001</v>
      </c>
      <c r="AT149" s="129">
        <v>51.7</v>
      </c>
      <c r="AU149" s="134">
        <v>88.4</v>
      </c>
      <c r="AV149" s="135">
        <v>0.28639999999999999</v>
      </c>
      <c r="AW149" s="136">
        <v>5.3600000000000002E-2</v>
      </c>
      <c r="AX149" s="128">
        <v>13.26</v>
      </c>
      <c r="AY149" s="134">
        <v>12.3</v>
      </c>
      <c r="AZ149" s="128">
        <v>13.25</v>
      </c>
      <c r="BA149" s="137">
        <v>0.95</v>
      </c>
      <c r="BB149" s="132">
        <v>1.3560000000000001</v>
      </c>
      <c r="BC149" s="142">
        <v>2.5190000000000001</v>
      </c>
      <c r="BD149" s="142">
        <v>8.1679999999999993</v>
      </c>
      <c r="BE149" s="138">
        <v>2.84876</v>
      </c>
      <c r="BF149" s="139">
        <v>32.86</v>
      </c>
      <c r="BG149" s="129">
        <v>5.3</v>
      </c>
      <c r="BH149" s="150">
        <v>11</v>
      </c>
      <c r="BI149" s="125">
        <v>44342</v>
      </c>
    </row>
    <row r="150" spans="1:61" ht="15.75" x14ac:dyDescent="0.25">
      <c r="A150" s="125">
        <v>44343</v>
      </c>
      <c r="B150" s="126" t="s">
        <v>68</v>
      </c>
      <c r="C150" s="127"/>
      <c r="D150" s="128">
        <v>6.14</v>
      </c>
      <c r="E150" s="129">
        <v>5.0999999999999996</v>
      </c>
      <c r="F150" s="129">
        <v>4.9000000000000004</v>
      </c>
      <c r="G150" s="128">
        <v>5.13</v>
      </c>
      <c r="H150" s="128">
        <v>5.19</v>
      </c>
      <c r="I150" s="129">
        <v>7.1</v>
      </c>
      <c r="J150" s="128">
        <v>6.92</v>
      </c>
      <c r="K150" s="128">
        <v>1.29</v>
      </c>
      <c r="L150" s="128">
        <v>1.43</v>
      </c>
      <c r="M150" s="128">
        <v>1.72</v>
      </c>
      <c r="N150" s="128">
        <v>1.77</v>
      </c>
      <c r="O150" s="130">
        <v>58</v>
      </c>
      <c r="P150" s="130">
        <v>50</v>
      </c>
      <c r="Q150" s="130">
        <v>36</v>
      </c>
      <c r="R150" s="130">
        <v>3</v>
      </c>
      <c r="S150" s="131"/>
      <c r="T150" s="131"/>
      <c r="U150" s="132">
        <v>0.78600000000000003</v>
      </c>
      <c r="V150" s="132">
        <v>0.61099999999999999</v>
      </c>
      <c r="W150" s="128">
        <v>1.77</v>
      </c>
      <c r="X150" s="132">
        <v>0.182</v>
      </c>
      <c r="Y150" s="129">
        <v>0.6</v>
      </c>
      <c r="Z150" s="132">
        <v>0.53700000000000003</v>
      </c>
      <c r="AA150" s="130">
        <v>10</v>
      </c>
      <c r="AB150" s="129">
        <v>32.9</v>
      </c>
      <c r="AC150" s="129">
        <v>28.2</v>
      </c>
      <c r="AD150" s="129">
        <v>28.2</v>
      </c>
      <c r="AE150" s="129">
        <v>35.5</v>
      </c>
      <c r="AF150" s="130">
        <v>20</v>
      </c>
      <c r="AG150" s="129">
        <v>65.8</v>
      </c>
      <c r="AH150" s="129">
        <v>56.4</v>
      </c>
      <c r="AI150" s="129">
        <v>56.4</v>
      </c>
      <c r="AJ150" s="130">
        <v>71</v>
      </c>
      <c r="AK150" s="128">
        <v>3.31</v>
      </c>
      <c r="AL150" s="128">
        <v>3.33</v>
      </c>
      <c r="AM150" s="129">
        <v>3.1</v>
      </c>
      <c r="AN150" s="129">
        <v>5.8</v>
      </c>
      <c r="AO150" s="132">
        <v>4.1000000000000002E-2</v>
      </c>
      <c r="AP150" s="129">
        <v>14.3</v>
      </c>
      <c r="AQ150" s="129">
        <v>10.1</v>
      </c>
      <c r="AR150" s="130">
        <v>92</v>
      </c>
      <c r="AS150" s="133">
        <v>1.2075536</v>
      </c>
      <c r="AT150" s="129">
        <v>51.4</v>
      </c>
      <c r="AU150" s="134">
        <v>87.9</v>
      </c>
      <c r="AV150" s="135">
        <v>0.28870000000000001</v>
      </c>
      <c r="AW150" s="136">
        <v>5.57E-2</v>
      </c>
      <c r="AX150" s="128">
        <v>13.58</v>
      </c>
      <c r="AY150" s="137">
        <v>12.59</v>
      </c>
      <c r="AZ150" s="128">
        <v>13.52</v>
      </c>
      <c r="BA150" s="137">
        <v>0.93</v>
      </c>
      <c r="BB150" s="128">
        <v>1.46</v>
      </c>
      <c r="BC150" s="142">
        <v>2.605</v>
      </c>
      <c r="BD150" s="142">
        <v>8.1539999999999999</v>
      </c>
      <c r="BE150" s="138">
        <v>3.3175500000000002</v>
      </c>
      <c r="BF150" s="139">
        <v>34.03</v>
      </c>
      <c r="BG150" s="129">
        <v>5.3</v>
      </c>
      <c r="BH150" s="150">
        <v>11</v>
      </c>
      <c r="BI150" s="125">
        <v>44343</v>
      </c>
    </row>
    <row r="151" spans="1:61" ht="15.75" x14ac:dyDescent="0.25">
      <c r="A151" s="125">
        <v>44344</v>
      </c>
      <c r="B151" s="126" t="s">
        <v>68</v>
      </c>
      <c r="C151" s="127"/>
      <c r="D151" s="128">
        <v>6.04</v>
      </c>
      <c r="E151" s="128">
        <v>5.13</v>
      </c>
      <c r="F151" s="128">
        <v>5.19</v>
      </c>
      <c r="G151" s="128">
        <v>5.33</v>
      </c>
      <c r="H151" s="128">
        <v>5.32</v>
      </c>
      <c r="I151" s="128">
        <v>7.01</v>
      </c>
      <c r="J151" s="128">
        <v>6.99</v>
      </c>
      <c r="K151" s="128">
        <v>1.47</v>
      </c>
      <c r="L151" s="128">
        <v>1.63</v>
      </c>
      <c r="M151" s="128">
        <v>1.97</v>
      </c>
      <c r="N151" s="128">
        <v>2.2400000000000002</v>
      </c>
      <c r="O151" s="130">
        <v>59</v>
      </c>
      <c r="P151" s="130">
        <v>51</v>
      </c>
      <c r="Q151" s="130">
        <v>19</v>
      </c>
      <c r="R151" s="131"/>
      <c r="S151" s="131"/>
      <c r="T151" s="131"/>
      <c r="U151" s="132">
        <v>0.46200000000000002</v>
      </c>
      <c r="V151" s="132">
        <v>0.56100000000000005</v>
      </c>
      <c r="W151" s="128">
        <v>1.71</v>
      </c>
      <c r="X151" s="132">
        <v>9.1999999999999998E-2</v>
      </c>
      <c r="Y151" s="132">
        <v>0.497</v>
      </c>
      <c r="Z151" s="132">
        <v>0.59899999999999998</v>
      </c>
      <c r="AA151" s="129">
        <v>10.199999999999999</v>
      </c>
      <c r="AB151" s="129">
        <v>32.1</v>
      </c>
      <c r="AC151" s="129">
        <v>29.2</v>
      </c>
      <c r="AD151" s="129">
        <v>29.4</v>
      </c>
      <c r="AE151" s="130">
        <v>35</v>
      </c>
      <c r="AF151" s="129">
        <v>20.399999999999999</v>
      </c>
      <c r="AG151" s="129">
        <v>64.2</v>
      </c>
      <c r="AH151" s="129">
        <v>58.4</v>
      </c>
      <c r="AI151" s="129">
        <v>58.8</v>
      </c>
      <c r="AJ151" s="130">
        <v>70</v>
      </c>
      <c r="AK151" s="128">
        <v>3.46</v>
      </c>
      <c r="AL151" s="128">
        <v>3.38</v>
      </c>
      <c r="AM151" s="130">
        <v>3</v>
      </c>
      <c r="AN151" s="130">
        <v>6</v>
      </c>
      <c r="AO151" s="132">
        <v>4.7E-2</v>
      </c>
      <c r="AP151" s="129">
        <v>14.3</v>
      </c>
      <c r="AQ151" s="129">
        <v>10.9</v>
      </c>
      <c r="AR151" s="128">
        <v>90.93</v>
      </c>
      <c r="AS151" s="133">
        <v>0.9105685</v>
      </c>
      <c r="AT151" s="129">
        <v>51.9</v>
      </c>
      <c r="AU151" s="134">
        <v>87.7</v>
      </c>
      <c r="AV151" s="135">
        <v>0.2848</v>
      </c>
      <c r="AW151" s="136">
        <v>5.6599999999999998E-2</v>
      </c>
      <c r="AX151" s="128">
        <v>13.69</v>
      </c>
      <c r="AY151" s="134">
        <v>12.7</v>
      </c>
      <c r="AZ151" s="128">
        <v>13.68</v>
      </c>
      <c r="BA151" s="137">
        <v>0.98</v>
      </c>
      <c r="BB151" s="132">
        <v>1.417</v>
      </c>
      <c r="BC151" s="142">
        <v>2.7509999999999999</v>
      </c>
      <c r="BD151" s="142">
        <v>7.3150000000000004</v>
      </c>
      <c r="BE151" s="138">
        <v>3.2505700000000002</v>
      </c>
      <c r="BF151" s="139">
        <v>29.62</v>
      </c>
      <c r="BG151" s="129">
        <v>5.3</v>
      </c>
      <c r="BH151" s="150">
        <v>11</v>
      </c>
      <c r="BI151" s="125">
        <v>44344</v>
      </c>
    </row>
    <row r="152" spans="1:61" ht="15.75" x14ac:dyDescent="0.25">
      <c r="A152" s="125">
        <v>44345</v>
      </c>
      <c r="B152" s="126" t="s">
        <v>68</v>
      </c>
      <c r="C152" s="127"/>
      <c r="D152" s="128">
        <v>6.04</v>
      </c>
      <c r="E152" s="128">
        <v>5.12</v>
      </c>
      <c r="F152" s="128">
        <v>5.17</v>
      </c>
      <c r="G152" s="128">
        <v>5.33</v>
      </c>
      <c r="H152" s="128">
        <v>5.39</v>
      </c>
      <c r="I152" s="130">
        <v>7</v>
      </c>
      <c r="J152" s="128">
        <v>6.87</v>
      </c>
      <c r="K152" s="128">
        <v>1.75</v>
      </c>
      <c r="L152" s="128">
        <v>1.96</v>
      </c>
      <c r="M152" s="148">
        <v>2.2000000000000002</v>
      </c>
      <c r="N152" s="129">
        <v>2.4</v>
      </c>
      <c r="O152" s="130">
        <v>60</v>
      </c>
      <c r="P152" s="130">
        <v>54</v>
      </c>
      <c r="Q152" s="130">
        <v>19</v>
      </c>
      <c r="R152" s="130">
        <v>1</v>
      </c>
      <c r="S152" s="131"/>
      <c r="T152" s="131"/>
      <c r="U152" s="132">
        <v>0.61699999999999999</v>
      </c>
      <c r="V152" s="132">
        <v>0.57199999999999995</v>
      </c>
      <c r="W152" s="128">
        <v>1.79</v>
      </c>
      <c r="X152" s="132">
        <v>9.2999999999999999E-2</v>
      </c>
      <c r="Y152" s="132">
        <v>0.59399999999999997</v>
      </c>
      <c r="Z152" s="132">
        <v>0.629</v>
      </c>
      <c r="AA152" s="129">
        <v>9.6999999999999993</v>
      </c>
      <c r="AB152" s="129">
        <v>31.6</v>
      </c>
      <c r="AC152" s="129">
        <v>28.4</v>
      </c>
      <c r="AD152" s="129">
        <v>29.7</v>
      </c>
      <c r="AE152" s="129">
        <v>34.5</v>
      </c>
      <c r="AF152" s="129">
        <v>19.399999999999999</v>
      </c>
      <c r="AG152" s="129">
        <v>63.2</v>
      </c>
      <c r="AH152" s="129">
        <v>56.8</v>
      </c>
      <c r="AI152" s="129">
        <v>59.4</v>
      </c>
      <c r="AJ152" s="130">
        <v>69</v>
      </c>
      <c r="AK152" s="128">
        <v>3.34</v>
      </c>
      <c r="AL152" s="128">
        <v>3.16</v>
      </c>
      <c r="AM152" s="129">
        <v>2.9</v>
      </c>
      <c r="AN152" s="129">
        <v>5.8</v>
      </c>
      <c r="AO152" s="132">
        <v>6.3E-2</v>
      </c>
      <c r="AP152" s="129">
        <v>13.1</v>
      </c>
      <c r="AQ152" s="129">
        <v>10.7</v>
      </c>
      <c r="AR152" s="130">
        <v>86</v>
      </c>
      <c r="AS152" s="133">
        <v>0.83207010000000003</v>
      </c>
      <c r="AT152" s="129">
        <v>53.6</v>
      </c>
      <c r="AU152" s="134">
        <v>88.5</v>
      </c>
      <c r="AV152" s="135">
        <v>0.27079999999999999</v>
      </c>
      <c r="AW152" s="136">
        <v>5.2900000000000003E-2</v>
      </c>
      <c r="AX152" s="128">
        <v>13.28</v>
      </c>
      <c r="AY152" s="137">
        <v>12.27</v>
      </c>
      <c r="AZ152" s="128">
        <v>13.24</v>
      </c>
      <c r="BA152" s="137">
        <v>0.97</v>
      </c>
      <c r="BB152" s="127"/>
      <c r="BC152" s="127"/>
      <c r="BD152" s="127"/>
      <c r="BE152" s="138">
        <v>3.18207</v>
      </c>
      <c r="BF152" s="139">
        <v>30.57</v>
      </c>
      <c r="BG152" s="129">
        <v>5.3</v>
      </c>
      <c r="BH152" s="150">
        <v>11</v>
      </c>
      <c r="BI152" s="125">
        <v>44345</v>
      </c>
    </row>
    <row r="153" spans="1:61" ht="15.75" x14ac:dyDescent="0.25">
      <c r="A153" s="125">
        <v>44346</v>
      </c>
      <c r="B153" s="126" t="s">
        <v>68</v>
      </c>
      <c r="C153" s="127"/>
      <c r="D153" s="131"/>
      <c r="E153" s="131"/>
      <c r="F153" s="131"/>
      <c r="G153" s="131"/>
      <c r="H153" s="131"/>
      <c r="I153" s="131"/>
      <c r="J153" s="131"/>
      <c r="K153" s="131"/>
      <c r="L153" s="131"/>
      <c r="M153" s="131"/>
      <c r="N153" s="131"/>
      <c r="O153" s="131"/>
      <c r="P153" s="131"/>
      <c r="Q153" s="131"/>
      <c r="R153" s="131"/>
      <c r="S153" s="131"/>
      <c r="T153" s="131"/>
      <c r="U153" s="131"/>
      <c r="V153" s="131"/>
      <c r="W153" s="131"/>
      <c r="X153" s="131"/>
      <c r="Y153" s="131"/>
      <c r="Z153" s="131"/>
      <c r="AA153" s="131"/>
      <c r="AB153" s="131"/>
      <c r="AC153" s="131"/>
      <c r="AD153" s="131"/>
      <c r="AE153" s="131"/>
      <c r="AF153" s="131"/>
      <c r="AG153" s="131"/>
      <c r="AH153" s="131"/>
      <c r="AI153" s="131"/>
      <c r="AJ153" s="131"/>
      <c r="AK153" s="131"/>
      <c r="AL153" s="131"/>
      <c r="AM153" s="131"/>
      <c r="AN153" s="131"/>
      <c r="AO153" s="131"/>
      <c r="AP153" s="131"/>
      <c r="AQ153" s="131"/>
      <c r="AR153" s="131"/>
      <c r="AS153" s="131"/>
      <c r="AT153" s="131"/>
      <c r="AU153" s="127"/>
      <c r="AV153" s="127"/>
      <c r="AW153" s="127"/>
      <c r="AX153" s="127"/>
      <c r="AY153" s="127"/>
      <c r="AZ153" s="127"/>
      <c r="BA153" s="127"/>
      <c r="BB153" s="127"/>
      <c r="BC153" s="127"/>
      <c r="BD153" s="127"/>
      <c r="BE153" s="127"/>
      <c r="BF153" s="127"/>
      <c r="BG153" s="127"/>
      <c r="BH153" s="127"/>
      <c r="BI153" s="125">
        <v>44346</v>
      </c>
    </row>
    <row r="154" spans="1:61" ht="15.75" x14ac:dyDescent="0.25">
      <c r="A154" s="125">
        <v>44347</v>
      </c>
      <c r="B154" s="126" t="s">
        <v>68</v>
      </c>
      <c r="C154" s="127"/>
      <c r="D154" s="128">
        <v>5.84</v>
      </c>
      <c r="E154" s="128">
        <v>4.9800000000000004</v>
      </c>
      <c r="F154" s="128">
        <v>5.09</v>
      </c>
      <c r="G154" s="128">
        <v>5.0199999999999996</v>
      </c>
      <c r="H154" s="128">
        <v>5.05</v>
      </c>
      <c r="I154" s="128">
        <v>6.78</v>
      </c>
      <c r="J154" s="128">
        <v>6.79</v>
      </c>
      <c r="K154" s="128">
        <v>1.68</v>
      </c>
      <c r="L154" s="128">
        <v>1.88</v>
      </c>
      <c r="M154" s="148">
        <v>2.2000000000000002</v>
      </c>
      <c r="N154" s="128">
        <v>2.4700000000000002</v>
      </c>
      <c r="O154" s="130">
        <v>57</v>
      </c>
      <c r="P154" s="130">
        <v>49</v>
      </c>
      <c r="Q154" s="130">
        <v>16</v>
      </c>
      <c r="R154" s="131"/>
      <c r="S154" s="131"/>
      <c r="T154" s="131"/>
      <c r="U154" s="132">
        <v>0.68200000000000005</v>
      </c>
      <c r="V154" s="132">
        <v>0.53400000000000003</v>
      </c>
      <c r="W154" s="128">
        <v>1.03</v>
      </c>
      <c r="X154" s="128">
        <v>0.13</v>
      </c>
      <c r="Y154" s="132">
        <v>0.85799999999999998</v>
      </c>
      <c r="Z154" s="132">
        <v>0.70599999999999996</v>
      </c>
      <c r="AA154" s="129">
        <v>10.6</v>
      </c>
      <c r="AB154" s="129">
        <v>34.5</v>
      </c>
      <c r="AC154" s="129">
        <v>31.1</v>
      </c>
      <c r="AD154" s="129">
        <v>30.8</v>
      </c>
      <c r="AE154" s="130">
        <v>36</v>
      </c>
      <c r="AF154" s="129">
        <v>21.2</v>
      </c>
      <c r="AG154" s="130">
        <v>69</v>
      </c>
      <c r="AH154" s="129">
        <v>62.2</v>
      </c>
      <c r="AI154" s="129">
        <v>61.6</v>
      </c>
      <c r="AJ154" s="130">
        <v>72</v>
      </c>
      <c r="AK154" s="128">
        <v>3.45</v>
      </c>
      <c r="AL154" s="128">
        <v>3.35</v>
      </c>
      <c r="AM154" s="129">
        <v>3.1</v>
      </c>
      <c r="AN154" s="129">
        <v>5.9</v>
      </c>
      <c r="AO154" s="128">
        <v>0.02</v>
      </c>
      <c r="AP154" s="129">
        <v>15.5</v>
      </c>
      <c r="AQ154" s="129">
        <v>11.2</v>
      </c>
      <c r="AR154" s="129">
        <v>90.4</v>
      </c>
      <c r="AS154" s="133">
        <v>0.68294659999999996</v>
      </c>
      <c r="AT154" s="129">
        <v>43.1</v>
      </c>
      <c r="AU154" s="134">
        <v>89.1</v>
      </c>
      <c r="AV154" s="135">
        <v>0.35649999999999998</v>
      </c>
      <c r="AW154" s="128">
        <v>0.05</v>
      </c>
      <c r="AX154" s="128">
        <v>14.05</v>
      </c>
      <c r="AY154" s="134">
        <v>13.1</v>
      </c>
      <c r="AZ154" s="128">
        <v>14.04</v>
      </c>
      <c r="BA154" s="137">
        <v>0.94</v>
      </c>
      <c r="BB154" s="132">
        <v>1.413</v>
      </c>
      <c r="BC154" s="142">
        <v>2.7749999999999999</v>
      </c>
      <c r="BD154" s="142">
        <v>8.6449999999999996</v>
      </c>
      <c r="BE154" s="138">
        <v>3.1329500000000001</v>
      </c>
      <c r="BF154" s="139">
        <v>35.21</v>
      </c>
      <c r="BG154" s="129">
        <v>5.3</v>
      </c>
      <c r="BH154" s="150">
        <v>11</v>
      </c>
      <c r="BI154" s="125">
        <v>44347</v>
      </c>
    </row>
    <row r="155" spans="1:61" ht="15.75" x14ac:dyDescent="0.25">
      <c r="A155" s="125">
        <v>44348</v>
      </c>
      <c r="B155" s="126" t="s">
        <v>68</v>
      </c>
      <c r="C155" s="127"/>
      <c r="D155" s="128">
        <v>5.84</v>
      </c>
      <c r="E155" s="128">
        <v>5.03</v>
      </c>
      <c r="F155" s="128">
        <v>4.99</v>
      </c>
      <c r="G155" s="128">
        <v>5.08</v>
      </c>
      <c r="H155" s="128">
        <v>5.12</v>
      </c>
      <c r="I155" s="128">
        <v>7.04</v>
      </c>
      <c r="J155" s="128">
        <v>7.01</v>
      </c>
      <c r="K155" s="128">
        <v>1.77</v>
      </c>
      <c r="L155" s="129">
        <v>1.9</v>
      </c>
      <c r="M155" s="148">
        <v>2.2000000000000002</v>
      </c>
      <c r="N155" s="129">
        <v>2.5</v>
      </c>
      <c r="O155" s="130">
        <v>61</v>
      </c>
      <c r="P155" s="130">
        <v>54</v>
      </c>
      <c r="Q155" s="130">
        <v>69</v>
      </c>
      <c r="R155" s="130">
        <v>7</v>
      </c>
      <c r="S155" s="131"/>
      <c r="T155" s="131"/>
      <c r="U155" s="132">
        <v>0.78600000000000003</v>
      </c>
      <c r="V155" s="132">
        <v>0.59099999999999997</v>
      </c>
      <c r="W155" s="128">
        <v>3.59</v>
      </c>
      <c r="X155" s="136">
        <v>1.38E-2</v>
      </c>
      <c r="Y155" s="132">
        <v>0.66200000000000003</v>
      </c>
      <c r="Z155" s="132">
        <v>0.622</v>
      </c>
      <c r="AA155" s="129">
        <v>10.9</v>
      </c>
      <c r="AB155" s="129">
        <v>34.1</v>
      </c>
      <c r="AC155" s="129">
        <v>29.8</v>
      </c>
      <c r="AD155" s="129">
        <v>29.7</v>
      </c>
      <c r="AE155" s="129">
        <v>37.1</v>
      </c>
      <c r="AF155" s="129">
        <v>21.8</v>
      </c>
      <c r="AG155" s="129">
        <v>68.2</v>
      </c>
      <c r="AH155" s="129">
        <v>59.6</v>
      </c>
      <c r="AI155" s="129">
        <v>59.4</v>
      </c>
      <c r="AJ155" s="129">
        <v>74.2</v>
      </c>
      <c r="AK155" s="128">
        <v>3.11</v>
      </c>
      <c r="AL155" s="129">
        <v>3.2</v>
      </c>
      <c r="AM155" s="129">
        <v>3.1</v>
      </c>
      <c r="AN155" s="129">
        <v>5.9</v>
      </c>
      <c r="AO155" s="132">
        <v>2.5000000000000001E-2</v>
      </c>
      <c r="AP155" s="129">
        <v>16.5</v>
      </c>
      <c r="AQ155" s="129">
        <v>11.3</v>
      </c>
      <c r="AR155" s="128">
        <v>97.02</v>
      </c>
      <c r="AS155" s="133">
        <v>0.81933330000000004</v>
      </c>
      <c r="AT155" s="129">
        <v>51.9</v>
      </c>
      <c r="AU155" s="134">
        <v>89.7</v>
      </c>
      <c r="AV155" s="135">
        <v>0.28449999999999998</v>
      </c>
      <c r="AW155" s="136">
        <v>4.6899999999999997E-2</v>
      </c>
      <c r="AX155" s="128">
        <v>15.79</v>
      </c>
      <c r="AY155" s="137">
        <v>13.23</v>
      </c>
      <c r="AZ155" s="128">
        <v>14.17</v>
      </c>
      <c r="BA155" s="137">
        <v>0.94</v>
      </c>
      <c r="BB155" s="132">
        <v>1.4059999999999999</v>
      </c>
      <c r="BC155" s="142">
        <v>2.7719999999999998</v>
      </c>
      <c r="BD155" s="142">
        <v>8.4949999999999992</v>
      </c>
      <c r="BE155" s="138">
        <v>3.3293300000000001</v>
      </c>
      <c r="BF155" s="139">
        <v>34.270000000000003</v>
      </c>
      <c r="BG155" s="129">
        <v>5.3</v>
      </c>
      <c r="BH155" s="140">
        <v>11.3</v>
      </c>
      <c r="BI155" s="125">
        <v>44348</v>
      </c>
    </row>
    <row r="156" spans="1:61" ht="15.75" x14ac:dyDescent="0.25">
      <c r="A156" s="125">
        <v>44349</v>
      </c>
      <c r="B156" s="126" t="s">
        <v>68</v>
      </c>
      <c r="C156" s="127"/>
      <c r="D156" s="128">
        <v>6.02</v>
      </c>
      <c r="E156" s="129">
        <v>5.0999999999999996</v>
      </c>
      <c r="F156" s="128">
        <v>5.08</v>
      </c>
      <c r="G156" s="128">
        <v>5.09</v>
      </c>
      <c r="H156" s="128">
        <v>5.17</v>
      </c>
      <c r="I156" s="128">
        <v>7.28</v>
      </c>
      <c r="J156" s="128">
        <v>7.18</v>
      </c>
      <c r="K156" s="128">
        <v>1.84</v>
      </c>
      <c r="L156" s="128">
        <v>2.09</v>
      </c>
      <c r="M156" s="148">
        <v>2.2000000000000002</v>
      </c>
      <c r="N156" s="128">
        <v>2.67</v>
      </c>
      <c r="O156" s="130">
        <v>58</v>
      </c>
      <c r="P156" s="130">
        <v>51</v>
      </c>
      <c r="Q156" s="130">
        <v>29</v>
      </c>
      <c r="R156" s="130">
        <v>1</v>
      </c>
      <c r="S156" s="131"/>
      <c r="T156" s="131"/>
      <c r="U156" s="132">
        <v>0.627</v>
      </c>
      <c r="V156" s="132">
        <v>0.71399999999999997</v>
      </c>
      <c r="W156" s="128">
        <v>2.41</v>
      </c>
      <c r="X156" s="132">
        <v>9.5000000000000001E-2</v>
      </c>
      <c r="Y156" s="132">
        <v>0.41899999999999998</v>
      </c>
      <c r="Z156" s="132">
        <v>0.52600000000000002</v>
      </c>
      <c r="AA156" s="129">
        <v>11.3</v>
      </c>
      <c r="AB156" s="129">
        <v>32.200000000000003</v>
      </c>
      <c r="AC156" s="129">
        <v>30.4</v>
      </c>
      <c r="AD156" s="129">
        <v>30.7</v>
      </c>
      <c r="AE156" s="129">
        <v>37.200000000000003</v>
      </c>
      <c r="AF156" s="129">
        <v>22.6</v>
      </c>
      <c r="AG156" s="129">
        <v>64.400000000000006</v>
      </c>
      <c r="AH156" s="129">
        <v>60.8</v>
      </c>
      <c r="AI156" s="129">
        <v>61.4</v>
      </c>
      <c r="AJ156" s="129">
        <v>74.400000000000006</v>
      </c>
      <c r="AK156" s="128">
        <v>3.23</v>
      </c>
      <c r="AL156" s="128">
        <v>3.21</v>
      </c>
      <c r="AM156" s="129">
        <v>2.9</v>
      </c>
      <c r="AN156" s="130">
        <v>6</v>
      </c>
      <c r="AO156" s="132">
        <v>3.6999999999999998E-2</v>
      </c>
      <c r="AP156" s="129">
        <v>17.2</v>
      </c>
      <c r="AQ156" s="129">
        <v>11.8</v>
      </c>
      <c r="AR156" s="128">
        <v>99.93</v>
      </c>
      <c r="AS156" s="133">
        <v>0.70881640000000001</v>
      </c>
      <c r="AT156" s="129">
        <v>57.8</v>
      </c>
      <c r="AU156" s="134">
        <v>88.6</v>
      </c>
      <c r="AV156" s="135">
        <v>0.2379</v>
      </c>
      <c r="AW156" s="136">
        <v>5.2200000000000003E-2</v>
      </c>
      <c r="AX156" s="128">
        <v>16.39</v>
      </c>
      <c r="AY156" s="137">
        <v>13.67</v>
      </c>
      <c r="AZ156" s="128">
        <v>14.62</v>
      </c>
      <c r="BA156" s="137">
        <v>0.95</v>
      </c>
      <c r="BB156" s="132">
        <v>1.4239999999999999</v>
      </c>
      <c r="BC156" s="142">
        <v>2.5489999999999999</v>
      </c>
      <c r="BD156" s="142">
        <v>9.7729999999999997</v>
      </c>
      <c r="BE156" s="138">
        <v>3.3188200000000001</v>
      </c>
      <c r="BF156" s="139">
        <v>30.07</v>
      </c>
      <c r="BG156" s="129">
        <v>5.3</v>
      </c>
      <c r="BH156" s="140">
        <v>11.3</v>
      </c>
      <c r="BI156" s="125">
        <v>44349</v>
      </c>
    </row>
    <row r="157" spans="1:61" ht="15.75" x14ac:dyDescent="0.25">
      <c r="A157" s="125">
        <v>44350</v>
      </c>
      <c r="B157" s="126" t="s">
        <v>68</v>
      </c>
      <c r="C157" s="127"/>
      <c r="D157" s="128">
        <v>5.98</v>
      </c>
      <c r="E157" s="128">
        <v>5.12</v>
      </c>
      <c r="F157" s="128">
        <v>5.07</v>
      </c>
      <c r="G157" s="128">
        <v>5.17</v>
      </c>
      <c r="H157" s="128">
        <v>5.21</v>
      </c>
      <c r="I157" s="129">
        <v>7.2</v>
      </c>
      <c r="J157" s="128">
        <v>7.42</v>
      </c>
      <c r="K157" s="128">
        <v>1.71</v>
      </c>
      <c r="L157" s="128">
        <v>1.93</v>
      </c>
      <c r="M157" s="148">
        <v>2.2000000000000002</v>
      </c>
      <c r="N157" s="129">
        <v>2.6</v>
      </c>
      <c r="O157" s="130">
        <v>54</v>
      </c>
      <c r="P157" s="130">
        <v>47</v>
      </c>
      <c r="Q157" s="130">
        <v>10</v>
      </c>
      <c r="R157" s="131"/>
      <c r="S157" s="131"/>
      <c r="T157" s="131"/>
      <c r="U157" s="132">
        <v>0.41399999999999998</v>
      </c>
      <c r="V157" s="132">
        <v>0.55200000000000005</v>
      </c>
      <c r="W157" s="132">
        <v>0.45400000000000001</v>
      </c>
      <c r="X157" s="132">
        <v>9.8000000000000004E-2</v>
      </c>
      <c r="Y157" s="132">
        <v>0.59099999999999997</v>
      </c>
      <c r="Z157" s="132">
        <v>0.57599999999999996</v>
      </c>
      <c r="AA157" s="129">
        <v>16.5</v>
      </c>
      <c r="AB157" s="129">
        <v>35.1</v>
      </c>
      <c r="AC157" s="129">
        <v>31.4</v>
      </c>
      <c r="AD157" s="129">
        <v>31.8</v>
      </c>
      <c r="AE157" s="130">
        <v>38</v>
      </c>
      <c r="AF157" s="130">
        <v>33</v>
      </c>
      <c r="AG157" s="129">
        <v>70.2</v>
      </c>
      <c r="AH157" s="129">
        <v>62.8</v>
      </c>
      <c r="AI157" s="129">
        <v>63.6</v>
      </c>
      <c r="AJ157" s="130">
        <v>76</v>
      </c>
      <c r="AK157" s="128">
        <v>3.23</v>
      </c>
      <c r="AL157" s="128">
        <v>3.46</v>
      </c>
      <c r="AM157" s="130">
        <v>3</v>
      </c>
      <c r="AN157" s="129">
        <v>6.1</v>
      </c>
      <c r="AO157" s="132">
        <v>2.7E-2</v>
      </c>
      <c r="AP157" s="129">
        <v>17.600000000000001</v>
      </c>
      <c r="AQ157" s="129">
        <v>12.6</v>
      </c>
      <c r="AR157" s="128">
        <v>90.41</v>
      </c>
      <c r="AS157" s="133">
        <v>6.4307000000000001E-3</v>
      </c>
      <c r="AT157" s="129">
        <v>58.2</v>
      </c>
      <c r="AU157" s="134">
        <v>90.5</v>
      </c>
      <c r="AV157" s="142">
        <v>0.23400000000000001</v>
      </c>
      <c r="AW157" s="136">
        <v>4.3099999999999999E-2</v>
      </c>
      <c r="AX157" s="128">
        <v>16.39</v>
      </c>
      <c r="AY157" s="137">
        <v>15.51</v>
      </c>
      <c r="AZ157" s="128">
        <v>16.46</v>
      </c>
      <c r="BA157" s="137">
        <v>0.95</v>
      </c>
      <c r="BB157" s="132">
        <v>1.546</v>
      </c>
      <c r="BC157" s="142">
        <v>2.7919999999999998</v>
      </c>
      <c r="BD157" s="146">
        <v>10</v>
      </c>
      <c r="BE157" s="138">
        <v>2.6464300000000001</v>
      </c>
      <c r="BF157" s="139">
        <v>30.23</v>
      </c>
      <c r="BG157" s="129">
        <v>5.3</v>
      </c>
      <c r="BH157" s="140">
        <v>11.3</v>
      </c>
      <c r="BI157" s="125">
        <v>44350</v>
      </c>
    </row>
    <row r="158" spans="1:61" ht="15.75" x14ac:dyDescent="0.25">
      <c r="A158" s="125">
        <v>44351</v>
      </c>
      <c r="B158" s="126" t="s">
        <v>68</v>
      </c>
      <c r="C158" s="127"/>
      <c r="D158" s="128">
        <v>6.43</v>
      </c>
      <c r="E158" s="148" t="s">
        <v>77</v>
      </c>
      <c r="F158" s="128">
        <v>5.04</v>
      </c>
      <c r="G158" s="128">
        <v>5.01</v>
      </c>
      <c r="H158" s="128">
        <v>5.08</v>
      </c>
      <c r="I158" s="128">
        <v>6.83</v>
      </c>
      <c r="J158" s="128">
        <v>7.25</v>
      </c>
      <c r="K158" s="128">
        <v>1.83</v>
      </c>
      <c r="L158" s="128">
        <v>2.0299999999999998</v>
      </c>
      <c r="M158" s="148">
        <v>2.2000000000000002</v>
      </c>
      <c r="N158" s="128">
        <v>2.75</v>
      </c>
      <c r="O158" s="130">
        <v>53</v>
      </c>
      <c r="P158" s="130">
        <v>46</v>
      </c>
      <c r="Q158" s="130">
        <v>6</v>
      </c>
      <c r="R158" s="131"/>
      <c r="S158" s="131"/>
      <c r="T158" s="131"/>
      <c r="U158" s="132">
        <v>0.64400000000000002</v>
      </c>
      <c r="V158" s="132">
        <v>0.50600000000000001</v>
      </c>
      <c r="W158" s="132">
        <v>0.50700000000000001</v>
      </c>
      <c r="X158" s="132">
        <v>6.4000000000000001E-2</v>
      </c>
      <c r="Y158" s="132">
        <v>0.51500000000000001</v>
      </c>
      <c r="Z158" s="132">
        <v>0.47299999999999998</v>
      </c>
      <c r="AA158" s="129">
        <v>12.1</v>
      </c>
      <c r="AB158" s="129">
        <v>36.5</v>
      </c>
      <c r="AC158" s="129">
        <v>32.6</v>
      </c>
      <c r="AD158" s="129">
        <v>31.4</v>
      </c>
      <c r="AE158" s="129">
        <v>37.700000000000003</v>
      </c>
      <c r="AF158" s="129">
        <v>24.2</v>
      </c>
      <c r="AG158" s="130">
        <v>73</v>
      </c>
      <c r="AH158" s="129">
        <v>65.2</v>
      </c>
      <c r="AI158" s="129">
        <v>61.8</v>
      </c>
      <c r="AJ158" s="129">
        <v>75.400000000000006</v>
      </c>
      <c r="AK158" s="128">
        <v>3.28</v>
      </c>
      <c r="AL158" s="128">
        <v>3.36</v>
      </c>
      <c r="AM158" s="130">
        <v>3</v>
      </c>
      <c r="AN158" s="129">
        <v>5.9</v>
      </c>
      <c r="AO158" s="132">
        <v>1.9E-2</v>
      </c>
      <c r="AP158" s="129">
        <v>18.7</v>
      </c>
      <c r="AQ158" s="129">
        <v>12.9</v>
      </c>
      <c r="AR158" s="128">
        <v>92.61</v>
      </c>
      <c r="AS158" s="133">
        <v>0.49220409999999998</v>
      </c>
      <c r="AT158" s="129">
        <v>58.4</v>
      </c>
      <c r="AU158" s="134">
        <v>88.4</v>
      </c>
      <c r="AV158" s="142">
        <v>0.23400000000000001</v>
      </c>
      <c r="AW158" s="136">
        <v>5.33E-2</v>
      </c>
      <c r="AX158" s="128">
        <v>14.07</v>
      </c>
      <c r="AY158" s="137">
        <v>13.13</v>
      </c>
      <c r="AZ158" s="128">
        <v>14.06</v>
      </c>
      <c r="BA158" s="137">
        <v>0.93</v>
      </c>
      <c r="BB158" s="132">
        <v>1.4379999999999999</v>
      </c>
      <c r="BC158" s="142">
        <v>2.7949999999999999</v>
      </c>
      <c r="BD158" s="142">
        <v>8.0389999999999997</v>
      </c>
      <c r="BE158" s="135">
        <v>3.2021999999999999</v>
      </c>
      <c r="BF158" s="139">
        <v>32.18</v>
      </c>
      <c r="BG158" s="129">
        <v>5.3</v>
      </c>
      <c r="BH158" s="140">
        <v>11.3</v>
      </c>
      <c r="BI158" s="125">
        <v>44351</v>
      </c>
    </row>
    <row r="159" spans="1:61" ht="15.75" x14ac:dyDescent="0.25">
      <c r="A159" s="125">
        <v>44352</v>
      </c>
      <c r="B159" s="126" t="s">
        <v>68</v>
      </c>
      <c r="C159" s="127"/>
      <c r="D159" s="128">
        <v>6.87</v>
      </c>
      <c r="E159" s="128">
        <v>5.0599999999999996</v>
      </c>
      <c r="F159" s="128">
        <v>5.0599999999999996</v>
      </c>
      <c r="G159" s="129">
        <v>5.0999999999999996</v>
      </c>
      <c r="H159" s="128">
        <v>5.04</v>
      </c>
      <c r="I159" s="128">
        <v>6.85</v>
      </c>
      <c r="J159" s="128">
        <v>7.34</v>
      </c>
      <c r="K159" s="128">
        <v>1.93</v>
      </c>
      <c r="L159" s="128">
        <v>1.98</v>
      </c>
      <c r="M159" s="148">
        <v>2.2000000000000002</v>
      </c>
      <c r="N159" s="128">
        <v>2.64</v>
      </c>
      <c r="O159" s="130">
        <v>51</v>
      </c>
      <c r="P159" s="130">
        <v>42</v>
      </c>
      <c r="Q159" s="130">
        <v>7</v>
      </c>
      <c r="R159" s="131"/>
      <c r="S159" s="131"/>
      <c r="T159" s="131"/>
      <c r="U159" s="132">
        <v>0.66400000000000003</v>
      </c>
      <c r="V159" s="132">
        <v>0.53600000000000003</v>
      </c>
      <c r="W159" s="132">
        <v>0.40699999999999997</v>
      </c>
      <c r="X159" s="132">
        <v>8.5000000000000006E-2</v>
      </c>
      <c r="Y159" s="132">
        <v>0.55400000000000005</v>
      </c>
      <c r="Z159" s="132">
        <v>0.47099999999999997</v>
      </c>
      <c r="AA159" s="129">
        <v>11.4</v>
      </c>
      <c r="AB159" s="129">
        <v>34.6</v>
      </c>
      <c r="AC159" s="129">
        <v>31.1</v>
      </c>
      <c r="AD159" s="129">
        <v>30.8</v>
      </c>
      <c r="AE159" s="129">
        <v>36.5</v>
      </c>
      <c r="AF159" s="129">
        <v>22.8</v>
      </c>
      <c r="AG159" s="129">
        <v>79.2</v>
      </c>
      <c r="AH159" s="129">
        <v>62.1</v>
      </c>
      <c r="AI159" s="129">
        <v>61.6</v>
      </c>
      <c r="AJ159" s="130">
        <v>73</v>
      </c>
      <c r="AK159" s="128">
        <v>3.27</v>
      </c>
      <c r="AL159" s="128">
        <v>1.61</v>
      </c>
      <c r="AM159" s="130">
        <v>3</v>
      </c>
      <c r="AN159" s="129">
        <v>5.9</v>
      </c>
      <c r="AO159" s="132">
        <v>2.1999999999999999E-2</v>
      </c>
      <c r="AP159" s="129">
        <v>17.7</v>
      </c>
      <c r="AQ159" s="129">
        <v>13.2</v>
      </c>
      <c r="AR159" s="128">
        <v>94.37</v>
      </c>
      <c r="AS159" s="133">
        <v>0.65886279999999997</v>
      </c>
      <c r="AT159" s="129">
        <v>58.6</v>
      </c>
      <c r="AU159" s="134">
        <v>88.5</v>
      </c>
      <c r="AV159" s="135">
        <v>0.2339</v>
      </c>
      <c r="AW159" s="136">
        <v>5.2600000000000001E-2</v>
      </c>
      <c r="AX159" s="129">
        <v>13.6</v>
      </c>
      <c r="AY159" s="137">
        <v>12.68</v>
      </c>
      <c r="AZ159" s="128">
        <v>13.59</v>
      </c>
      <c r="BA159" s="137">
        <v>0.91</v>
      </c>
      <c r="BB159" s="127"/>
      <c r="BC159" s="127"/>
      <c r="BD159" s="127"/>
      <c r="BE159" s="138">
        <v>3.37886</v>
      </c>
      <c r="BF159" s="139">
        <v>30.36</v>
      </c>
      <c r="BG159" s="129">
        <v>5.3</v>
      </c>
      <c r="BH159" s="140">
        <v>11.3</v>
      </c>
      <c r="BI159" s="125">
        <v>44352</v>
      </c>
    </row>
    <row r="160" spans="1:61" ht="15.75" x14ac:dyDescent="0.25">
      <c r="A160" s="125">
        <v>44353</v>
      </c>
      <c r="B160" s="126" t="s">
        <v>68</v>
      </c>
      <c r="C160" s="127"/>
      <c r="D160" s="131"/>
      <c r="E160" s="131"/>
      <c r="F160" s="131"/>
      <c r="G160" s="131"/>
      <c r="H160" s="131"/>
      <c r="I160" s="131"/>
      <c r="J160" s="131"/>
      <c r="K160" s="131"/>
      <c r="L160" s="131"/>
      <c r="M160" s="131"/>
      <c r="N160" s="131"/>
      <c r="O160" s="131"/>
      <c r="P160" s="131"/>
      <c r="Q160" s="131"/>
      <c r="R160" s="131"/>
      <c r="S160" s="131"/>
      <c r="T160" s="131"/>
      <c r="U160" s="131"/>
      <c r="V160" s="131"/>
      <c r="W160" s="131"/>
      <c r="X160" s="131"/>
      <c r="Y160" s="131"/>
      <c r="Z160" s="131"/>
      <c r="AA160" s="131"/>
      <c r="AB160" s="131"/>
      <c r="AC160" s="131"/>
      <c r="AD160" s="131"/>
      <c r="AE160" s="131"/>
      <c r="AF160" s="131"/>
      <c r="AG160" s="131"/>
      <c r="AH160" s="131"/>
      <c r="AI160" s="131"/>
      <c r="AJ160" s="131"/>
      <c r="AK160" s="131"/>
      <c r="AL160" s="131"/>
      <c r="AM160" s="131"/>
      <c r="AN160" s="131"/>
      <c r="AO160" s="131"/>
      <c r="AP160" s="131"/>
      <c r="AQ160" s="131"/>
      <c r="AR160" s="128">
        <v>88.02</v>
      </c>
      <c r="AS160" s="133">
        <v>0.5515118</v>
      </c>
      <c r="AT160" s="131"/>
      <c r="AU160" s="127"/>
      <c r="AV160" s="127"/>
      <c r="AW160" s="127"/>
      <c r="AX160" s="128">
        <v>12.42</v>
      </c>
      <c r="AY160" s="137">
        <v>12.29</v>
      </c>
      <c r="AZ160" s="128">
        <v>12.29</v>
      </c>
      <c r="BA160" s="127"/>
      <c r="BB160" s="132">
        <v>1.359</v>
      </c>
      <c r="BC160" s="142">
        <v>2.806</v>
      </c>
      <c r="BD160" s="137">
        <v>6.08</v>
      </c>
      <c r="BE160" s="138">
        <v>3.2515100000000001</v>
      </c>
      <c r="BF160" s="127"/>
      <c r="BG160" s="129">
        <v>5.3</v>
      </c>
      <c r="BH160" s="140">
        <v>11.5</v>
      </c>
      <c r="BI160" s="125">
        <v>44353</v>
      </c>
    </row>
    <row r="161" spans="1:61" ht="15.75" x14ac:dyDescent="0.25">
      <c r="A161" s="125">
        <v>44354</v>
      </c>
      <c r="B161" s="126" t="s">
        <v>68</v>
      </c>
      <c r="C161" s="127"/>
      <c r="D161" s="128">
        <v>6.24</v>
      </c>
      <c r="E161" s="128">
        <v>5.09</v>
      </c>
      <c r="F161" s="128">
        <v>5.1100000000000003</v>
      </c>
      <c r="G161" s="128">
        <v>5.14</v>
      </c>
      <c r="H161" s="129">
        <v>5.0999999999999996</v>
      </c>
      <c r="I161" s="128">
        <v>6.89</v>
      </c>
      <c r="J161" s="128">
        <v>6.99</v>
      </c>
      <c r="K161" s="128">
        <v>1.94</v>
      </c>
      <c r="L161" s="128">
        <v>2.17</v>
      </c>
      <c r="M161" s="148">
        <v>2.2000000000000002</v>
      </c>
      <c r="N161" s="128">
        <v>2.74</v>
      </c>
      <c r="O161" s="130">
        <v>49</v>
      </c>
      <c r="P161" s="130">
        <v>40</v>
      </c>
      <c r="Q161" s="130">
        <v>6</v>
      </c>
      <c r="R161" s="131"/>
      <c r="S161" s="131"/>
      <c r="T161" s="131"/>
      <c r="U161" s="128">
        <v>0.45</v>
      </c>
      <c r="V161" s="132">
        <v>0.497</v>
      </c>
      <c r="W161" s="132">
        <v>0.38600000000000001</v>
      </c>
      <c r="X161" s="132">
        <v>7.9000000000000001E-2</v>
      </c>
      <c r="Y161" s="132">
        <v>0.47699999999999998</v>
      </c>
      <c r="Z161" s="132">
        <v>0.45100000000000001</v>
      </c>
      <c r="AA161" s="129">
        <v>11.6</v>
      </c>
      <c r="AB161" s="130">
        <v>33</v>
      </c>
      <c r="AC161" s="129">
        <v>31.6</v>
      </c>
      <c r="AD161" s="129">
        <v>32.200000000000003</v>
      </c>
      <c r="AE161" s="129">
        <v>40.1</v>
      </c>
      <c r="AF161" s="129">
        <v>23.2</v>
      </c>
      <c r="AG161" s="130">
        <v>66</v>
      </c>
      <c r="AH161" s="129">
        <v>63.2</v>
      </c>
      <c r="AI161" s="129">
        <v>64.400000000000006</v>
      </c>
      <c r="AJ161" s="129">
        <v>80.2</v>
      </c>
      <c r="AK161" s="128">
        <v>3.37</v>
      </c>
      <c r="AL161" s="129">
        <v>1.7</v>
      </c>
      <c r="AM161" s="129">
        <v>3.1</v>
      </c>
      <c r="AN161" s="130">
        <v>6</v>
      </c>
      <c r="AO161" s="132">
        <v>3.9E-2</v>
      </c>
      <c r="AP161" s="129">
        <v>17.5</v>
      </c>
      <c r="AQ161" s="130">
        <v>14</v>
      </c>
      <c r="AR161" s="129">
        <v>102.8</v>
      </c>
      <c r="AS161" s="133">
        <v>0.67532579999999998</v>
      </c>
      <c r="AT161" s="129">
        <v>58.4</v>
      </c>
      <c r="AU161" s="134">
        <v>89.6</v>
      </c>
      <c r="AV161" s="135">
        <v>0.23469999999999999</v>
      </c>
      <c r="AW161" s="136">
        <v>4.7800000000000002E-2</v>
      </c>
      <c r="AX161" s="128">
        <v>15.08</v>
      </c>
      <c r="AY161" s="137">
        <v>14.12</v>
      </c>
      <c r="AZ161" s="129">
        <v>15.1</v>
      </c>
      <c r="BA161" s="137">
        <v>0.98</v>
      </c>
      <c r="BB161" s="132">
        <v>1.524</v>
      </c>
      <c r="BC161" s="142">
        <v>2.2719999999999998</v>
      </c>
      <c r="BD161" s="146">
        <v>10</v>
      </c>
      <c r="BE161" s="138">
        <v>3.3053300000000001</v>
      </c>
      <c r="BF161" s="139">
        <v>30.48</v>
      </c>
      <c r="BG161" s="129">
        <v>5.3</v>
      </c>
      <c r="BH161" s="140">
        <v>11.5</v>
      </c>
      <c r="BI161" s="125">
        <v>44354</v>
      </c>
    </row>
    <row r="162" spans="1:61" ht="15.75" x14ac:dyDescent="0.25">
      <c r="A162" s="125">
        <v>44355</v>
      </c>
      <c r="B162" s="126" t="s">
        <v>68</v>
      </c>
      <c r="C162" s="127"/>
      <c r="D162" s="128">
        <v>6.11</v>
      </c>
      <c r="E162" s="128">
        <v>5.04</v>
      </c>
      <c r="F162" s="128">
        <v>5.1100000000000003</v>
      </c>
      <c r="G162" s="128">
        <v>5.03</v>
      </c>
      <c r="H162" s="129">
        <v>5.2</v>
      </c>
      <c r="I162" s="128">
        <v>7.56</v>
      </c>
      <c r="J162" s="128">
        <v>6.99</v>
      </c>
      <c r="K162" s="128">
        <v>1.74</v>
      </c>
      <c r="L162" s="129">
        <v>1.8</v>
      </c>
      <c r="M162" s="148">
        <v>2.2000000000000002</v>
      </c>
      <c r="N162" s="128">
        <v>2.66</v>
      </c>
      <c r="O162" s="130">
        <v>52</v>
      </c>
      <c r="P162" s="130">
        <v>44</v>
      </c>
      <c r="Q162" s="130">
        <v>14</v>
      </c>
      <c r="R162" s="130">
        <v>2</v>
      </c>
      <c r="S162" s="131"/>
      <c r="T162" s="131"/>
      <c r="U162" s="132">
        <v>0.80100000000000005</v>
      </c>
      <c r="V162" s="132">
        <v>0.54100000000000004</v>
      </c>
      <c r="W162" s="132">
        <v>0.42399999999999999</v>
      </c>
      <c r="X162" s="132">
        <v>0.14599999999999999</v>
      </c>
      <c r="Y162" s="132">
        <v>0.36799999999999999</v>
      </c>
      <c r="Z162" s="132">
        <v>0.36099999999999999</v>
      </c>
      <c r="AA162" s="129">
        <v>11.9</v>
      </c>
      <c r="AB162" s="129">
        <v>32.799999999999997</v>
      </c>
      <c r="AC162" s="129">
        <v>30.8</v>
      </c>
      <c r="AD162" s="129">
        <v>30.4</v>
      </c>
      <c r="AE162" s="130">
        <v>40</v>
      </c>
      <c r="AF162" s="129">
        <v>23.8</v>
      </c>
      <c r="AG162" s="129">
        <v>65.599999999999994</v>
      </c>
      <c r="AH162" s="129">
        <v>61.6</v>
      </c>
      <c r="AI162" s="129">
        <v>60.8</v>
      </c>
      <c r="AJ162" s="130">
        <v>80</v>
      </c>
      <c r="AK162" s="128">
        <v>3.16</v>
      </c>
      <c r="AL162" s="128">
        <v>1.81</v>
      </c>
      <c r="AM162" s="129">
        <v>2.9</v>
      </c>
      <c r="AN162" s="129">
        <v>6.1</v>
      </c>
      <c r="AO162" s="132">
        <v>0.10299999999999999</v>
      </c>
      <c r="AP162" s="130">
        <v>18</v>
      </c>
      <c r="AQ162" s="129">
        <v>13.9</v>
      </c>
      <c r="AR162" s="128">
        <v>114.66</v>
      </c>
      <c r="AS162" s="133">
        <v>0.69410050000000001</v>
      </c>
      <c r="AT162" s="129">
        <v>55.4</v>
      </c>
      <c r="AU162" s="134">
        <v>89.5</v>
      </c>
      <c r="AV162" s="135">
        <v>0.25590000000000002</v>
      </c>
      <c r="AW162" s="136">
        <v>4.8099999999999997E-2</v>
      </c>
      <c r="AX162" s="128">
        <v>16.54</v>
      </c>
      <c r="AY162" s="137">
        <v>15.52</v>
      </c>
      <c r="AZ162" s="128">
        <v>16.559999999999999</v>
      </c>
      <c r="BA162" s="137">
        <v>0.94</v>
      </c>
      <c r="BB162" s="132">
        <v>1.6140000000000001</v>
      </c>
      <c r="BC162" s="142">
        <v>2.7280000000000002</v>
      </c>
      <c r="BD162" s="146">
        <v>10</v>
      </c>
      <c r="BE162" s="135">
        <v>3.3540999999999999</v>
      </c>
      <c r="BF162" s="139">
        <v>31.22</v>
      </c>
      <c r="BG162" s="129">
        <v>5.3</v>
      </c>
      <c r="BH162" s="140">
        <v>11.5</v>
      </c>
      <c r="BI162" s="125">
        <v>44355</v>
      </c>
    </row>
    <row r="163" spans="1:61" ht="15.75" x14ac:dyDescent="0.25">
      <c r="A163" s="125">
        <v>44356</v>
      </c>
      <c r="B163" s="126" t="s">
        <v>68</v>
      </c>
      <c r="C163" s="127"/>
      <c r="D163" s="128">
        <v>6.36</v>
      </c>
      <c r="E163" s="128">
        <v>5.07</v>
      </c>
      <c r="F163" s="128">
        <v>5.0599999999999996</v>
      </c>
      <c r="G163" s="128">
        <v>5.09</v>
      </c>
      <c r="H163" s="128">
        <v>5.12</v>
      </c>
      <c r="I163" s="128">
        <v>7.09</v>
      </c>
      <c r="J163" s="128">
        <v>7.66</v>
      </c>
      <c r="K163" s="128">
        <v>1.74</v>
      </c>
      <c r="L163" s="128">
        <v>1.93</v>
      </c>
      <c r="M163" s="148">
        <v>2.2000000000000002</v>
      </c>
      <c r="N163" s="128">
        <v>2.83</v>
      </c>
      <c r="O163" s="130">
        <v>52</v>
      </c>
      <c r="P163" s="130">
        <v>46</v>
      </c>
      <c r="Q163" s="130">
        <v>6</v>
      </c>
      <c r="R163" s="131"/>
      <c r="S163" s="131"/>
      <c r="T163" s="131"/>
      <c r="U163" s="132">
        <v>0.73699999999999999</v>
      </c>
      <c r="V163" s="132">
        <v>0.66800000000000004</v>
      </c>
      <c r="W163" s="128">
        <v>0.42</v>
      </c>
      <c r="X163" s="132">
        <v>0.128</v>
      </c>
      <c r="Y163" s="132">
        <v>0.89700000000000002</v>
      </c>
      <c r="Z163" s="132">
        <v>0.84799999999999998</v>
      </c>
      <c r="AA163" s="129">
        <v>12.1</v>
      </c>
      <c r="AB163" s="129">
        <v>33.200000000000003</v>
      </c>
      <c r="AC163" s="129">
        <v>31.9</v>
      </c>
      <c r="AD163" s="129">
        <v>31.1</v>
      </c>
      <c r="AE163" s="129">
        <v>38.1</v>
      </c>
      <c r="AF163" s="129">
        <v>24.2</v>
      </c>
      <c r="AG163" s="129">
        <v>66.400000000000006</v>
      </c>
      <c r="AH163" s="129">
        <v>63.8</v>
      </c>
      <c r="AI163" s="129">
        <v>62.2</v>
      </c>
      <c r="AJ163" s="129">
        <v>76.2</v>
      </c>
      <c r="AK163" s="128">
        <v>3.21</v>
      </c>
      <c r="AL163" s="128">
        <v>1.64</v>
      </c>
      <c r="AM163" s="130">
        <v>3</v>
      </c>
      <c r="AN163" s="129">
        <v>5.9</v>
      </c>
      <c r="AO163" s="132">
        <v>0.126</v>
      </c>
      <c r="AP163" s="129">
        <v>18.899999999999999</v>
      </c>
      <c r="AQ163" s="129">
        <v>14.6</v>
      </c>
      <c r="AR163" s="128">
        <v>110.91</v>
      </c>
      <c r="AS163" s="133">
        <v>0.42495860000000002</v>
      </c>
      <c r="AT163" s="129">
        <v>51.4</v>
      </c>
      <c r="AU163" s="134">
        <v>88.2</v>
      </c>
      <c r="AV163" s="135">
        <v>0.2883</v>
      </c>
      <c r="AW163" s="136">
        <v>5.45E-2</v>
      </c>
      <c r="AX163" s="128">
        <v>15.97</v>
      </c>
      <c r="AY163" s="137">
        <v>15.96</v>
      </c>
      <c r="AZ163" s="128">
        <v>16.93</v>
      </c>
      <c r="BA163" s="137">
        <v>0.97</v>
      </c>
      <c r="BB163" s="132">
        <v>1.667</v>
      </c>
      <c r="BC163" s="142">
        <v>2.8519999999999999</v>
      </c>
      <c r="BD163" s="146">
        <v>10</v>
      </c>
      <c r="BE163" s="138">
        <v>3.15496</v>
      </c>
      <c r="BF163" s="139">
        <v>30.43</v>
      </c>
      <c r="BG163" s="129">
        <v>5.3</v>
      </c>
      <c r="BH163" s="140">
        <v>11.4</v>
      </c>
      <c r="BI163" s="125">
        <v>44356</v>
      </c>
    </row>
    <row r="164" spans="1:61" ht="15.75" x14ac:dyDescent="0.25">
      <c r="A164" s="125">
        <v>44357</v>
      </c>
      <c r="B164" s="126" t="s">
        <v>68</v>
      </c>
      <c r="C164" s="127"/>
      <c r="D164" s="128">
        <v>6.36</v>
      </c>
      <c r="E164" s="128">
        <v>5.12</v>
      </c>
      <c r="F164" s="128">
        <v>5.07</v>
      </c>
      <c r="G164" s="128">
        <v>5.04</v>
      </c>
      <c r="H164" s="128">
        <v>5.09</v>
      </c>
      <c r="I164" s="128">
        <v>7.06</v>
      </c>
      <c r="J164" s="128">
        <v>7.11</v>
      </c>
      <c r="K164" s="128">
        <v>1.74</v>
      </c>
      <c r="L164" s="128">
        <v>1.97</v>
      </c>
      <c r="M164" s="148">
        <v>2.2000000000000002</v>
      </c>
      <c r="N164" s="128">
        <v>2.71</v>
      </c>
      <c r="O164" s="130">
        <v>47</v>
      </c>
      <c r="P164" s="130">
        <v>42</v>
      </c>
      <c r="Q164" s="130">
        <v>7</v>
      </c>
      <c r="R164" s="131"/>
      <c r="S164" s="131"/>
      <c r="T164" s="131"/>
      <c r="U164" s="132">
        <v>0.61199999999999999</v>
      </c>
      <c r="V164" s="132">
        <v>0.51300000000000001</v>
      </c>
      <c r="W164" s="132">
        <v>0.40899999999999997</v>
      </c>
      <c r="X164" s="132">
        <v>8.7999999999999995E-2</v>
      </c>
      <c r="Y164" s="132">
        <v>0.39200000000000002</v>
      </c>
      <c r="Z164" s="132">
        <v>0.246</v>
      </c>
      <c r="AA164" s="129">
        <v>12.2</v>
      </c>
      <c r="AB164" s="129">
        <v>32.6</v>
      </c>
      <c r="AC164" s="129">
        <v>32.4</v>
      </c>
      <c r="AD164" s="129">
        <v>31.4</v>
      </c>
      <c r="AE164" s="129">
        <v>37.9</v>
      </c>
      <c r="AF164" s="129">
        <v>24.4</v>
      </c>
      <c r="AG164" s="129">
        <v>65.2</v>
      </c>
      <c r="AH164" s="129">
        <v>64.8</v>
      </c>
      <c r="AI164" s="129">
        <v>62.8</v>
      </c>
      <c r="AJ164" s="129">
        <v>75.8</v>
      </c>
      <c r="AK164" s="128">
        <v>3.23</v>
      </c>
      <c r="AL164" s="128">
        <v>1.59</v>
      </c>
      <c r="AM164" s="130">
        <v>3</v>
      </c>
      <c r="AN164" s="129">
        <v>5.9</v>
      </c>
      <c r="AO164" s="132">
        <v>0.105</v>
      </c>
      <c r="AP164" s="129">
        <v>18.8</v>
      </c>
      <c r="AQ164" s="130">
        <v>14</v>
      </c>
      <c r="AR164" s="128">
        <v>105.84</v>
      </c>
      <c r="AS164" s="133">
        <v>0.6425864</v>
      </c>
      <c r="AT164" s="129">
        <v>50.5</v>
      </c>
      <c r="AU164" s="134">
        <v>88.8</v>
      </c>
      <c r="AV164" s="135">
        <v>0.29289999999999999</v>
      </c>
      <c r="AW164" s="136">
        <v>5.16E-2</v>
      </c>
      <c r="AX164" s="129">
        <v>15.3</v>
      </c>
      <c r="AY164" s="137">
        <v>14.29</v>
      </c>
      <c r="AZ164" s="128">
        <v>15.27</v>
      </c>
      <c r="BA164" s="137">
        <v>0.98</v>
      </c>
      <c r="BB164" s="132">
        <v>1.4830000000000001</v>
      </c>
      <c r="BC164" s="142">
        <v>2.9039999999999999</v>
      </c>
      <c r="BD164" s="142">
        <v>9.1069999999999993</v>
      </c>
      <c r="BE164" s="138">
        <v>3.36259</v>
      </c>
      <c r="BF164" s="139">
        <v>30.84</v>
      </c>
      <c r="BG164" s="129">
        <v>5.3</v>
      </c>
      <c r="BH164" s="140">
        <v>11.4</v>
      </c>
      <c r="BI164" s="125">
        <v>44357</v>
      </c>
    </row>
    <row r="165" spans="1:61" ht="15.75" x14ac:dyDescent="0.25">
      <c r="A165" s="125">
        <v>44358</v>
      </c>
      <c r="B165" s="126" t="s">
        <v>68</v>
      </c>
      <c r="C165" s="127"/>
      <c r="D165" s="128">
        <v>6.25</v>
      </c>
      <c r="E165" s="129">
        <v>5.0999999999999996</v>
      </c>
      <c r="F165" s="128">
        <v>5.12</v>
      </c>
      <c r="G165" s="128">
        <v>5.12</v>
      </c>
      <c r="H165" s="128">
        <v>5.16</v>
      </c>
      <c r="I165" s="128">
        <v>7.16</v>
      </c>
      <c r="J165" s="128">
        <v>7.07</v>
      </c>
      <c r="K165" s="128">
        <v>1.71</v>
      </c>
      <c r="L165" s="128">
        <v>1.93</v>
      </c>
      <c r="M165" s="148">
        <v>2.2000000000000002</v>
      </c>
      <c r="N165" s="128">
        <v>2.63</v>
      </c>
      <c r="O165" s="130">
        <v>50</v>
      </c>
      <c r="P165" s="130">
        <v>42</v>
      </c>
      <c r="Q165" s="130">
        <v>8</v>
      </c>
      <c r="R165" s="130">
        <v>2</v>
      </c>
      <c r="S165" s="131"/>
      <c r="T165" s="131"/>
      <c r="U165" s="132">
        <v>0.53200000000000003</v>
      </c>
      <c r="V165" s="130">
        <v>1</v>
      </c>
      <c r="W165" s="128">
        <v>0.62</v>
      </c>
      <c r="X165" s="132">
        <v>0.187</v>
      </c>
      <c r="Y165" s="132">
        <v>0.48299999999999998</v>
      </c>
      <c r="Z165" s="132">
        <v>0.28100000000000003</v>
      </c>
      <c r="AA165" s="129">
        <v>11.3</v>
      </c>
      <c r="AB165" s="129">
        <v>31.6</v>
      </c>
      <c r="AC165" s="129">
        <v>29.1</v>
      </c>
      <c r="AD165" s="129">
        <v>29.4</v>
      </c>
      <c r="AE165" s="129">
        <v>39.9</v>
      </c>
      <c r="AF165" s="129">
        <v>22.6</v>
      </c>
      <c r="AG165" s="129">
        <v>63.2</v>
      </c>
      <c r="AH165" s="129">
        <v>58.2</v>
      </c>
      <c r="AI165" s="129">
        <v>58.8</v>
      </c>
      <c r="AJ165" s="129">
        <v>79.8</v>
      </c>
      <c r="AK165" s="128">
        <v>3.05</v>
      </c>
      <c r="AL165" s="128">
        <v>3.49</v>
      </c>
      <c r="AM165" s="129">
        <v>3.1</v>
      </c>
      <c r="AN165" s="129">
        <v>5.8</v>
      </c>
      <c r="AO165" s="132">
        <v>0.13500000000000001</v>
      </c>
      <c r="AP165" s="130">
        <v>17</v>
      </c>
      <c r="AQ165" s="129">
        <v>14.4</v>
      </c>
      <c r="AR165" s="128">
        <v>97.02</v>
      </c>
      <c r="AS165" s="133">
        <v>0.69751379999999996</v>
      </c>
      <c r="AT165" s="129">
        <v>54.2</v>
      </c>
      <c r="AU165" s="134">
        <v>88.8</v>
      </c>
      <c r="AV165" s="142">
        <v>0.26600000000000001</v>
      </c>
      <c r="AW165" s="136">
        <v>5.16E-2</v>
      </c>
      <c r="AX165" s="128">
        <v>13.92</v>
      </c>
      <c r="AY165" s="137">
        <v>13.08</v>
      </c>
      <c r="AZ165" s="128">
        <v>13.08</v>
      </c>
      <c r="BA165" s="127"/>
      <c r="BB165" s="132">
        <v>1.3939999999999999</v>
      </c>
      <c r="BC165" s="142">
        <v>2.9039999999999999</v>
      </c>
      <c r="BD165" s="142">
        <v>9.8249999999999993</v>
      </c>
      <c r="BE165" s="138">
        <v>3.3675099999999998</v>
      </c>
      <c r="BF165" s="139">
        <v>30.51</v>
      </c>
      <c r="BG165" s="129">
        <v>5.0999999999999996</v>
      </c>
      <c r="BH165" s="140">
        <v>11.4</v>
      </c>
      <c r="BI165" s="125">
        <v>44358</v>
      </c>
    </row>
    <row r="166" spans="1:61" ht="15.75" x14ac:dyDescent="0.25">
      <c r="A166" s="125">
        <v>44359</v>
      </c>
      <c r="B166" s="126" t="s">
        <v>68</v>
      </c>
      <c r="C166" s="127"/>
      <c r="D166" s="128">
        <v>6.12</v>
      </c>
      <c r="E166" s="128">
        <v>5.26</v>
      </c>
      <c r="F166" s="128">
        <v>5.04</v>
      </c>
      <c r="G166" s="128">
        <v>5.25</v>
      </c>
      <c r="H166" s="128">
        <v>5.22</v>
      </c>
      <c r="I166" s="129">
        <v>7.2</v>
      </c>
      <c r="J166" s="128">
        <v>7.27</v>
      </c>
      <c r="K166" s="128">
        <v>1.53</v>
      </c>
      <c r="L166" s="128">
        <v>1.83</v>
      </c>
      <c r="M166" s="148">
        <v>2.2000000000000002</v>
      </c>
      <c r="N166" s="128">
        <v>2.65</v>
      </c>
      <c r="O166" s="130">
        <v>57</v>
      </c>
      <c r="P166" s="130">
        <v>49</v>
      </c>
      <c r="Q166" s="130">
        <v>15</v>
      </c>
      <c r="R166" s="130">
        <v>5</v>
      </c>
      <c r="S166" s="131"/>
      <c r="T166" s="131"/>
      <c r="U166" s="132">
        <v>0.68300000000000005</v>
      </c>
      <c r="V166" s="132">
        <v>0.44400000000000001</v>
      </c>
      <c r="W166" s="128">
        <v>1.05</v>
      </c>
      <c r="X166" s="132">
        <v>7.4999999999999997E-2</v>
      </c>
      <c r="Y166" s="132">
        <v>0.443</v>
      </c>
      <c r="Z166" s="132">
        <v>0.317</v>
      </c>
      <c r="AA166" s="129">
        <v>11.4</v>
      </c>
      <c r="AB166" s="129">
        <v>29.1</v>
      </c>
      <c r="AC166" s="129">
        <v>27.4</v>
      </c>
      <c r="AD166" s="129">
        <v>28.5</v>
      </c>
      <c r="AE166" s="129">
        <v>39.1</v>
      </c>
      <c r="AF166" s="129">
        <v>22.8</v>
      </c>
      <c r="AG166" s="129">
        <v>58.2</v>
      </c>
      <c r="AH166" s="129">
        <v>54.8</v>
      </c>
      <c r="AI166" s="130">
        <v>57</v>
      </c>
      <c r="AJ166" s="129">
        <v>78.2</v>
      </c>
      <c r="AK166" s="128">
        <v>3.05</v>
      </c>
      <c r="AL166" s="128">
        <v>3.48</v>
      </c>
      <c r="AM166" s="129">
        <v>3.1</v>
      </c>
      <c r="AN166" s="130">
        <v>6</v>
      </c>
      <c r="AO166" s="132">
        <v>0.108</v>
      </c>
      <c r="AP166" s="129">
        <v>16.399999999999999</v>
      </c>
      <c r="AQ166" s="130">
        <v>14</v>
      </c>
      <c r="AR166" s="128">
        <v>97.02</v>
      </c>
      <c r="AS166" s="136">
        <v>0.69689999999999996</v>
      </c>
      <c r="AT166" s="129">
        <v>53.9</v>
      </c>
      <c r="AU166" s="134">
        <v>91.3</v>
      </c>
      <c r="AV166" s="135">
        <v>0.26829999999999998</v>
      </c>
      <c r="AW166" s="136">
        <v>3.9199999999999999E-2</v>
      </c>
      <c r="AX166" s="128">
        <v>14.26</v>
      </c>
      <c r="AY166" s="134">
        <v>13.2</v>
      </c>
      <c r="AZ166" s="128">
        <v>14.18</v>
      </c>
      <c r="BA166" s="137">
        <v>0.98</v>
      </c>
      <c r="BB166" s="127"/>
      <c r="BC166" s="127"/>
      <c r="BD166" s="127"/>
      <c r="BE166" s="135">
        <v>3.3369</v>
      </c>
      <c r="BF166" s="147">
        <v>27.7</v>
      </c>
      <c r="BG166" s="129">
        <v>5.0999999999999996</v>
      </c>
      <c r="BH166" s="140">
        <v>11.4</v>
      </c>
      <c r="BI166" s="125">
        <v>44359</v>
      </c>
    </row>
    <row r="167" spans="1:61" ht="15.75" x14ac:dyDescent="0.25">
      <c r="A167" s="125">
        <v>44360</v>
      </c>
      <c r="B167" s="126" t="s">
        <v>68</v>
      </c>
      <c r="C167" s="127"/>
      <c r="D167" s="131"/>
      <c r="E167" s="131"/>
      <c r="F167" s="131"/>
      <c r="G167" s="131"/>
      <c r="H167" s="131"/>
      <c r="I167" s="131"/>
      <c r="J167" s="131"/>
      <c r="K167" s="131"/>
      <c r="L167" s="131"/>
      <c r="M167" s="131"/>
      <c r="N167" s="131"/>
      <c r="O167" s="131"/>
      <c r="P167" s="131"/>
      <c r="Q167" s="131"/>
      <c r="R167" s="131"/>
      <c r="S167" s="131"/>
      <c r="T167" s="131"/>
      <c r="U167" s="131"/>
      <c r="V167" s="131"/>
      <c r="W167" s="131"/>
      <c r="X167" s="131"/>
      <c r="Y167" s="131"/>
      <c r="Z167" s="131"/>
      <c r="AA167" s="131"/>
      <c r="AB167" s="131"/>
      <c r="AC167" s="131"/>
      <c r="AD167" s="131"/>
      <c r="AE167" s="131"/>
      <c r="AF167" s="131"/>
      <c r="AG167" s="131"/>
      <c r="AH167" s="131"/>
      <c r="AI167" s="131"/>
      <c r="AJ167" s="131"/>
      <c r="AK167" s="131"/>
      <c r="AL167" s="131"/>
      <c r="AM167" s="131"/>
      <c r="AN167" s="131"/>
      <c r="AO167" s="131"/>
      <c r="AP167" s="131"/>
      <c r="AQ167" s="131"/>
      <c r="AR167" s="131"/>
      <c r="AS167" s="131"/>
      <c r="AT167" s="131"/>
      <c r="AU167" s="127"/>
      <c r="AV167" s="127"/>
      <c r="AW167" s="127"/>
      <c r="AX167" s="127"/>
      <c r="AY167" s="127"/>
      <c r="AZ167" s="127"/>
      <c r="BA167" s="127"/>
      <c r="BB167" s="127"/>
      <c r="BC167" s="127"/>
      <c r="BD167" s="127"/>
      <c r="BE167" s="127"/>
      <c r="BF167" s="127"/>
      <c r="BG167" s="127"/>
      <c r="BH167" s="127"/>
      <c r="BI167" s="125">
        <v>44360</v>
      </c>
    </row>
    <row r="168" spans="1:61" ht="15.75" x14ac:dyDescent="0.25">
      <c r="A168" s="125">
        <v>44361</v>
      </c>
      <c r="B168" s="126" t="s">
        <v>68</v>
      </c>
      <c r="C168" s="127"/>
      <c r="D168" s="128">
        <v>6.22</v>
      </c>
      <c r="E168" s="128">
        <v>5.14</v>
      </c>
      <c r="F168" s="128">
        <v>5.38</v>
      </c>
      <c r="G168" s="128">
        <v>5.17</v>
      </c>
      <c r="H168" s="128">
        <v>5.16</v>
      </c>
      <c r="I168" s="128">
        <v>7.25</v>
      </c>
      <c r="J168" s="128">
        <v>7.32</v>
      </c>
      <c r="K168" s="128">
        <v>1.66</v>
      </c>
      <c r="L168" s="128">
        <v>2.0699999999999998</v>
      </c>
      <c r="M168" s="148">
        <v>2.2000000000000002</v>
      </c>
      <c r="N168" s="128">
        <v>2.64</v>
      </c>
      <c r="O168" s="130">
        <v>51</v>
      </c>
      <c r="P168" s="130">
        <v>43</v>
      </c>
      <c r="Q168" s="130">
        <v>16</v>
      </c>
      <c r="R168" s="130">
        <v>1</v>
      </c>
      <c r="S168" s="131"/>
      <c r="T168" s="131"/>
      <c r="U168" s="132">
        <v>0.59599999999999997</v>
      </c>
      <c r="V168" s="132">
        <v>0.55500000000000005</v>
      </c>
      <c r="W168" s="132">
        <v>0.65500000000000003</v>
      </c>
      <c r="X168" s="128">
        <v>0.09</v>
      </c>
      <c r="Y168" s="132">
        <v>0.66100000000000003</v>
      </c>
      <c r="Z168" s="132">
        <v>0.32900000000000001</v>
      </c>
      <c r="AA168" s="129">
        <v>11.5</v>
      </c>
      <c r="AB168" s="129">
        <v>30.5</v>
      </c>
      <c r="AC168" s="130">
        <v>28</v>
      </c>
      <c r="AD168" s="129">
        <v>27.3</v>
      </c>
      <c r="AE168" s="129">
        <v>37.799999999999997</v>
      </c>
      <c r="AF168" s="130">
        <v>23</v>
      </c>
      <c r="AG168" s="130">
        <v>61</v>
      </c>
      <c r="AH168" s="130">
        <v>56</v>
      </c>
      <c r="AI168" s="129">
        <v>54.6</v>
      </c>
      <c r="AJ168" s="129">
        <v>75.599999999999994</v>
      </c>
      <c r="AK168" s="128">
        <v>3.08</v>
      </c>
      <c r="AL168" s="128">
        <v>3.51</v>
      </c>
      <c r="AM168" s="130">
        <v>5</v>
      </c>
      <c r="AN168" s="129">
        <v>5.9</v>
      </c>
      <c r="AO168" s="132">
        <v>0.191</v>
      </c>
      <c r="AP168" s="129">
        <v>15.8</v>
      </c>
      <c r="AQ168" s="129">
        <v>13.8</v>
      </c>
      <c r="AR168" s="129">
        <v>102.8</v>
      </c>
      <c r="AS168" s="133">
        <v>0.73914539999999995</v>
      </c>
      <c r="AT168" s="129">
        <v>57.9</v>
      </c>
      <c r="AU168" s="146">
        <v>88</v>
      </c>
      <c r="AV168" s="135">
        <v>0.23680000000000001</v>
      </c>
      <c r="AW168" s="136">
        <v>5.0099999999999999E-2</v>
      </c>
      <c r="AX168" s="128">
        <v>14.64</v>
      </c>
      <c r="AY168" s="137">
        <v>13.69</v>
      </c>
      <c r="AZ168" s="128">
        <v>14.63</v>
      </c>
      <c r="BA168" s="137">
        <v>0.94</v>
      </c>
      <c r="BB168" s="132">
        <v>1.4339999999999999</v>
      </c>
      <c r="BC168" s="142">
        <v>2.8809999999999998</v>
      </c>
      <c r="BD168" s="142">
        <v>9.6039999999999992</v>
      </c>
      <c r="BE168" s="138">
        <v>3.4091499999999999</v>
      </c>
      <c r="BF168" s="147">
        <v>28.2</v>
      </c>
      <c r="BG168" s="129">
        <v>5.0999999999999996</v>
      </c>
      <c r="BH168" s="140">
        <v>11.4</v>
      </c>
      <c r="BI168" s="125">
        <v>44361</v>
      </c>
    </row>
    <row r="169" spans="1:61" ht="15.75" x14ac:dyDescent="0.25">
      <c r="A169" s="125">
        <v>44362</v>
      </c>
      <c r="B169" s="126" t="s">
        <v>68</v>
      </c>
      <c r="C169" s="127"/>
      <c r="D169" s="129">
        <v>6.4</v>
      </c>
      <c r="E169" s="128">
        <v>5.1100000000000003</v>
      </c>
      <c r="F169" s="128">
        <v>5.13</v>
      </c>
      <c r="G169" s="128">
        <v>5.16</v>
      </c>
      <c r="H169" s="128">
        <v>5.18</v>
      </c>
      <c r="I169" s="128">
        <v>7.33</v>
      </c>
      <c r="J169" s="128">
        <v>7.25</v>
      </c>
      <c r="K169" s="128">
        <v>1.78</v>
      </c>
      <c r="L169" s="128">
        <v>1.92</v>
      </c>
      <c r="M169" s="148">
        <v>2.2000000000000002</v>
      </c>
      <c r="N169" s="129">
        <v>2.6</v>
      </c>
      <c r="O169" s="130">
        <v>53</v>
      </c>
      <c r="P169" s="130">
        <v>44</v>
      </c>
      <c r="Q169" s="130">
        <v>16</v>
      </c>
      <c r="R169" s="131"/>
      <c r="S169" s="131"/>
      <c r="T169" s="131"/>
      <c r="U169" s="132">
        <v>0.504</v>
      </c>
      <c r="V169" s="132">
        <v>0.39500000000000002</v>
      </c>
      <c r="W169" s="132">
        <v>0.59799999999999998</v>
      </c>
      <c r="X169" s="132">
        <v>8.5999999999999993E-2</v>
      </c>
      <c r="Y169" s="132">
        <v>0.36599999999999999</v>
      </c>
      <c r="Z169" s="132">
        <v>0.217</v>
      </c>
      <c r="AA169" s="129">
        <v>11.5</v>
      </c>
      <c r="AB169" s="129">
        <v>31.7</v>
      </c>
      <c r="AC169" s="129">
        <v>27.5</v>
      </c>
      <c r="AD169" s="129">
        <v>27.6</v>
      </c>
      <c r="AE169" s="129">
        <v>37.200000000000003</v>
      </c>
      <c r="AF169" s="130">
        <v>23</v>
      </c>
      <c r="AG169" s="129">
        <v>63.4</v>
      </c>
      <c r="AH169" s="130">
        <v>55</v>
      </c>
      <c r="AI169" s="129">
        <v>55.2</v>
      </c>
      <c r="AJ169" s="129">
        <v>74.400000000000006</v>
      </c>
      <c r="AK169" s="128">
        <v>3.06</v>
      </c>
      <c r="AL169" s="128">
        <v>3.48</v>
      </c>
      <c r="AM169" s="130">
        <v>3</v>
      </c>
      <c r="AN169" s="130">
        <v>6</v>
      </c>
      <c r="AO169" s="132">
        <v>0.13800000000000001</v>
      </c>
      <c r="AP169" s="129">
        <v>16.2</v>
      </c>
      <c r="AQ169" s="129">
        <v>13.8</v>
      </c>
      <c r="AR169" s="128">
        <v>105.84</v>
      </c>
      <c r="AS169" s="133">
        <v>0.72585580000000005</v>
      </c>
      <c r="AT169" s="129">
        <v>56.2</v>
      </c>
      <c r="AU169" s="134">
        <v>87.6</v>
      </c>
      <c r="AV169" s="135">
        <v>0.24979999999999999</v>
      </c>
      <c r="AW169" s="136">
        <v>5.7200000000000001E-2</v>
      </c>
      <c r="AX169" s="128">
        <v>15.13</v>
      </c>
      <c r="AY169" s="137">
        <v>14.15</v>
      </c>
      <c r="AZ169" s="129">
        <v>15.1</v>
      </c>
      <c r="BA169" s="137">
        <v>0.95</v>
      </c>
      <c r="BB169" s="132">
        <v>1.516</v>
      </c>
      <c r="BC169" s="142">
        <v>2.8650000000000002</v>
      </c>
      <c r="BD169" s="146">
        <v>10</v>
      </c>
      <c r="BE169" s="138">
        <v>3.3958599999999999</v>
      </c>
      <c r="BF169" s="139">
        <v>28.21</v>
      </c>
      <c r="BG169" s="129">
        <v>4.9000000000000004</v>
      </c>
      <c r="BH169" s="140">
        <v>11.4</v>
      </c>
      <c r="BI169" s="125">
        <v>44362</v>
      </c>
    </row>
    <row r="170" spans="1:61" ht="15.75" x14ac:dyDescent="0.25">
      <c r="A170" s="125">
        <v>44363</v>
      </c>
      <c r="B170" s="126" t="s">
        <v>68</v>
      </c>
      <c r="C170" s="127"/>
      <c r="D170" s="128">
        <v>6.19</v>
      </c>
      <c r="E170" s="128">
        <v>5.1100000000000003</v>
      </c>
      <c r="F170" s="128">
        <v>5.04</v>
      </c>
      <c r="G170" s="128">
        <v>5.12</v>
      </c>
      <c r="H170" s="128">
        <v>5.16</v>
      </c>
      <c r="I170" s="128">
        <v>7.23</v>
      </c>
      <c r="J170" s="128">
        <v>7.24</v>
      </c>
      <c r="K170" s="128">
        <v>1.26</v>
      </c>
      <c r="L170" s="128">
        <v>1.72</v>
      </c>
      <c r="M170" s="148">
        <v>2.2000000000000002</v>
      </c>
      <c r="N170" s="128">
        <v>2.65</v>
      </c>
      <c r="O170" s="130">
        <v>51</v>
      </c>
      <c r="P170" s="130">
        <v>43</v>
      </c>
      <c r="Q170" s="130">
        <v>14</v>
      </c>
      <c r="R170" s="131"/>
      <c r="S170" s="131"/>
      <c r="T170" s="131"/>
      <c r="U170" s="132">
        <v>0.53600000000000003</v>
      </c>
      <c r="V170" s="128">
        <v>0.37</v>
      </c>
      <c r="W170" s="132">
        <v>0.59399999999999997</v>
      </c>
      <c r="X170" s="132">
        <v>9.0999999999999998E-2</v>
      </c>
      <c r="Y170" s="132">
        <v>0.33100000000000002</v>
      </c>
      <c r="Z170" s="132">
        <v>0.27900000000000003</v>
      </c>
      <c r="AA170" s="129">
        <v>11.7</v>
      </c>
      <c r="AB170" s="129">
        <v>30.2</v>
      </c>
      <c r="AC170" s="129">
        <v>28.5</v>
      </c>
      <c r="AD170" s="129">
        <v>28.1</v>
      </c>
      <c r="AE170" s="129">
        <v>38.5</v>
      </c>
      <c r="AF170" s="129">
        <v>23.4</v>
      </c>
      <c r="AG170" s="129">
        <v>60.4</v>
      </c>
      <c r="AH170" s="130">
        <v>57</v>
      </c>
      <c r="AI170" s="129">
        <v>56.2</v>
      </c>
      <c r="AJ170" s="130">
        <v>77</v>
      </c>
      <c r="AK170" s="128">
        <v>3.16</v>
      </c>
      <c r="AL170" s="128">
        <v>3.35</v>
      </c>
      <c r="AM170" s="129">
        <v>3.1</v>
      </c>
      <c r="AN170" s="129">
        <v>5.9</v>
      </c>
      <c r="AO170" s="132">
        <v>0.124</v>
      </c>
      <c r="AP170" s="129">
        <v>16.399999999999999</v>
      </c>
      <c r="AQ170" s="129">
        <v>13.8</v>
      </c>
      <c r="AR170" s="128">
        <v>97.02</v>
      </c>
      <c r="AS170" s="133">
        <v>0.53246570000000004</v>
      </c>
      <c r="AT170" s="129">
        <v>54.8</v>
      </c>
      <c r="AU170" s="134">
        <v>89.7</v>
      </c>
      <c r="AV170" s="135">
        <v>0.2606</v>
      </c>
      <c r="AW170" s="132">
        <v>4.7E-2</v>
      </c>
      <c r="AX170" s="128">
        <v>15.42</v>
      </c>
      <c r="AY170" s="137">
        <v>14.43</v>
      </c>
      <c r="AZ170" s="128">
        <v>15.39</v>
      </c>
      <c r="BA170" s="137">
        <v>0.96</v>
      </c>
      <c r="BB170" s="132">
        <v>1.4990000000000001</v>
      </c>
      <c r="BC170" s="142">
        <v>2.867</v>
      </c>
      <c r="BD170" s="142">
        <v>9.5380000000000003</v>
      </c>
      <c r="BE170" s="138">
        <v>3.05247</v>
      </c>
      <c r="BF170" s="139">
        <v>28.64</v>
      </c>
      <c r="BG170" s="129">
        <v>4.3</v>
      </c>
      <c r="BH170" s="140">
        <v>11.4</v>
      </c>
      <c r="BI170" s="125">
        <v>44363</v>
      </c>
    </row>
    <row r="171" spans="1:61" ht="15.75" x14ac:dyDescent="0.25">
      <c r="A171" s="125">
        <v>44364</v>
      </c>
      <c r="B171" s="126" t="s">
        <v>68</v>
      </c>
      <c r="C171" s="127"/>
      <c r="D171" s="128">
        <v>6.16</v>
      </c>
      <c r="E171" s="128">
        <v>5.12</v>
      </c>
      <c r="F171" s="129">
        <v>5.2</v>
      </c>
      <c r="G171" s="128">
        <v>5.09</v>
      </c>
      <c r="H171" s="128">
        <v>5.15</v>
      </c>
      <c r="I171" s="128">
        <v>7.35</v>
      </c>
      <c r="J171" s="128">
        <v>7.24</v>
      </c>
      <c r="K171" s="128">
        <v>1.76</v>
      </c>
      <c r="L171" s="128">
        <v>1.98</v>
      </c>
      <c r="M171" s="148">
        <v>2.2000000000000002</v>
      </c>
      <c r="N171" s="128">
        <v>2.67</v>
      </c>
      <c r="O171" s="130">
        <v>46</v>
      </c>
      <c r="P171" s="130">
        <v>39</v>
      </c>
      <c r="Q171" s="130">
        <v>15</v>
      </c>
      <c r="R171" s="131"/>
      <c r="S171" s="131"/>
      <c r="T171" s="131"/>
      <c r="U171" s="132">
        <v>0.45800000000000002</v>
      </c>
      <c r="V171" s="128">
        <v>0.35</v>
      </c>
      <c r="W171" s="132">
        <v>0.93500000000000005</v>
      </c>
      <c r="X171" s="132">
        <v>7.5999999999999998E-2</v>
      </c>
      <c r="Y171" s="132">
        <v>0.27500000000000002</v>
      </c>
      <c r="Z171" s="132">
        <v>0.24099999999999999</v>
      </c>
      <c r="AA171" s="129">
        <v>12.3</v>
      </c>
      <c r="AB171" s="129">
        <v>31.7</v>
      </c>
      <c r="AC171" s="129">
        <v>29.6</v>
      </c>
      <c r="AD171" s="129">
        <v>29.3</v>
      </c>
      <c r="AE171" s="129">
        <v>40.799999999999997</v>
      </c>
      <c r="AF171" s="129">
        <v>24.6</v>
      </c>
      <c r="AG171" s="129">
        <v>63.4</v>
      </c>
      <c r="AH171" s="129">
        <v>59.2</v>
      </c>
      <c r="AI171" s="129">
        <v>58.6</v>
      </c>
      <c r="AJ171" s="129">
        <v>81.599999999999994</v>
      </c>
      <c r="AK171" s="128">
        <v>2.99</v>
      </c>
      <c r="AL171" s="128">
        <v>3.26</v>
      </c>
      <c r="AM171" s="129">
        <v>3.1</v>
      </c>
      <c r="AN171" s="130">
        <v>6</v>
      </c>
      <c r="AO171" s="132">
        <v>0.17599999999999999</v>
      </c>
      <c r="AP171" s="130">
        <v>17</v>
      </c>
      <c r="AQ171" s="129">
        <v>13.9</v>
      </c>
      <c r="AR171" s="130">
        <v>130</v>
      </c>
      <c r="AS171" s="133">
        <v>0.95031350000000003</v>
      </c>
      <c r="AT171" s="129">
        <v>56.6</v>
      </c>
      <c r="AU171" s="134">
        <v>88.8</v>
      </c>
      <c r="AV171" s="142">
        <v>0.247</v>
      </c>
      <c r="AW171" s="136">
        <v>5.1200000000000002E-2</v>
      </c>
      <c r="AX171" s="129">
        <v>16.899999999999999</v>
      </c>
      <c r="AY171" s="137">
        <v>15.95</v>
      </c>
      <c r="AZ171" s="128">
        <v>16.920000000000002</v>
      </c>
      <c r="BA171" s="137">
        <v>0.97</v>
      </c>
      <c r="BB171" s="132">
        <v>1.591</v>
      </c>
      <c r="BC171" s="142">
        <v>2.855</v>
      </c>
      <c r="BD171" s="146">
        <v>10</v>
      </c>
      <c r="BE171" s="138">
        <v>3.70031</v>
      </c>
      <c r="BF171" s="139">
        <v>28.87</v>
      </c>
      <c r="BG171" s="129">
        <v>4.3</v>
      </c>
      <c r="BH171" s="140">
        <v>11.4</v>
      </c>
      <c r="BI171" s="125">
        <v>44364</v>
      </c>
    </row>
    <row r="172" spans="1:61" ht="15.75" x14ac:dyDescent="0.25">
      <c r="A172" s="125">
        <v>44365</v>
      </c>
      <c r="B172" s="126" t="s">
        <v>68</v>
      </c>
      <c r="C172" s="127"/>
      <c r="D172" s="128">
        <v>6.09</v>
      </c>
      <c r="E172" s="128">
        <v>5.04</v>
      </c>
      <c r="F172" s="130">
        <v>5</v>
      </c>
      <c r="G172" s="128">
        <v>5.34</v>
      </c>
      <c r="H172" s="128">
        <v>5.39</v>
      </c>
      <c r="I172" s="129">
        <v>7.2</v>
      </c>
      <c r="J172" s="128">
        <v>7.37</v>
      </c>
      <c r="K172" s="128">
        <v>1.72</v>
      </c>
      <c r="L172" s="128">
        <v>1.94</v>
      </c>
      <c r="M172" s="148">
        <v>2.2000000000000002</v>
      </c>
      <c r="N172" s="128">
        <v>2.74</v>
      </c>
      <c r="O172" s="130">
        <v>57</v>
      </c>
      <c r="P172" s="130">
        <v>50</v>
      </c>
      <c r="Q172" s="130">
        <v>17</v>
      </c>
      <c r="R172" s="130">
        <v>1</v>
      </c>
      <c r="S172" s="131"/>
      <c r="T172" s="131"/>
      <c r="U172" s="132">
        <v>0.41699999999999998</v>
      </c>
      <c r="V172" s="132">
        <v>0.36399999999999999</v>
      </c>
      <c r="W172" s="132">
        <v>0.89100000000000001</v>
      </c>
      <c r="X172" s="132">
        <v>0.104</v>
      </c>
      <c r="Y172" s="132">
        <v>0.32200000000000001</v>
      </c>
      <c r="Z172" s="132">
        <v>0.17299999999999999</v>
      </c>
      <c r="AA172" s="129">
        <v>12.3</v>
      </c>
      <c r="AB172" s="129">
        <v>30.3</v>
      </c>
      <c r="AC172" s="129">
        <v>29.1</v>
      </c>
      <c r="AD172" s="129">
        <v>29.2</v>
      </c>
      <c r="AE172" s="129">
        <v>40.200000000000003</v>
      </c>
      <c r="AF172" s="129">
        <v>24.6</v>
      </c>
      <c r="AG172" s="129">
        <v>60.6</v>
      </c>
      <c r="AH172" s="129">
        <v>58.2</v>
      </c>
      <c r="AI172" s="129">
        <v>58.4</v>
      </c>
      <c r="AJ172" s="129">
        <v>80.400000000000006</v>
      </c>
      <c r="AK172" s="128">
        <v>3.12</v>
      </c>
      <c r="AL172" s="128">
        <v>3.33</v>
      </c>
      <c r="AM172" s="130">
        <v>3</v>
      </c>
      <c r="AN172" s="129">
        <v>5.9</v>
      </c>
      <c r="AO172" s="132">
        <v>3.4000000000000002E-2</v>
      </c>
      <c r="AP172" s="129">
        <v>17.8</v>
      </c>
      <c r="AQ172" s="129">
        <v>14.5</v>
      </c>
      <c r="AR172" s="128">
        <v>128.15</v>
      </c>
      <c r="AS172" s="133">
        <v>0.65692810000000001</v>
      </c>
      <c r="AT172" s="129">
        <v>54.1</v>
      </c>
      <c r="AU172" s="146">
        <v>88</v>
      </c>
      <c r="AV172" s="135">
        <v>0.2661</v>
      </c>
      <c r="AW172" s="136">
        <v>5.5500000000000001E-2</v>
      </c>
      <c r="AX172" s="128">
        <v>17.690000000000001</v>
      </c>
      <c r="AY172" s="137">
        <v>16.829999999999998</v>
      </c>
      <c r="AZ172" s="128">
        <v>17.79</v>
      </c>
      <c r="BA172" s="137">
        <v>0.96</v>
      </c>
      <c r="BB172" s="132">
        <v>1.738</v>
      </c>
      <c r="BC172" s="142">
        <v>2.887</v>
      </c>
      <c r="BD172" s="146">
        <v>10</v>
      </c>
      <c r="BE172" s="138">
        <v>3.4569299999999998</v>
      </c>
      <c r="BF172" s="139">
        <v>28.15</v>
      </c>
      <c r="BG172" s="129">
        <v>4.5999999999999996</v>
      </c>
      <c r="BH172" s="140">
        <v>11.4</v>
      </c>
      <c r="BI172" s="125">
        <v>44365</v>
      </c>
    </row>
    <row r="173" spans="1:61" ht="15.75" x14ac:dyDescent="0.25">
      <c r="A173" s="125">
        <v>44366</v>
      </c>
      <c r="B173" s="126" t="s">
        <v>68</v>
      </c>
      <c r="C173" s="127"/>
      <c r="D173" s="128">
        <v>6.07</v>
      </c>
      <c r="E173" s="128">
        <v>5.04</v>
      </c>
      <c r="F173" s="128">
        <v>4.99</v>
      </c>
      <c r="G173" s="129">
        <v>5.3</v>
      </c>
      <c r="H173" s="128">
        <v>5.36</v>
      </c>
      <c r="I173" s="128">
        <v>7.49</v>
      </c>
      <c r="J173" s="128">
        <v>7.43</v>
      </c>
      <c r="K173" s="129">
        <v>1.8</v>
      </c>
      <c r="L173" s="128">
        <v>1.99</v>
      </c>
      <c r="M173" s="148">
        <v>2.2000000000000002</v>
      </c>
      <c r="N173" s="128">
        <v>2.81</v>
      </c>
      <c r="O173" s="130">
        <v>59</v>
      </c>
      <c r="P173" s="130">
        <v>53</v>
      </c>
      <c r="Q173" s="130">
        <v>11</v>
      </c>
      <c r="R173" s="131"/>
      <c r="S173" s="131"/>
      <c r="T173" s="131"/>
      <c r="U173" s="132">
        <v>0.44600000000000001</v>
      </c>
      <c r="V173" s="132">
        <v>0.377</v>
      </c>
      <c r="W173" s="132">
        <v>0.78100000000000003</v>
      </c>
      <c r="X173" s="132">
        <v>9.0999999999999998E-2</v>
      </c>
      <c r="Y173" s="128">
        <v>0.21</v>
      </c>
      <c r="Z173" s="132">
        <v>0.16300000000000001</v>
      </c>
      <c r="AA173" s="129">
        <v>12.8</v>
      </c>
      <c r="AB173" s="129">
        <v>32.4</v>
      </c>
      <c r="AC173" s="129">
        <v>30.5</v>
      </c>
      <c r="AD173" s="129">
        <v>30.4</v>
      </c>
      <c r="AE173" s="129">
        <v>40.299999999999997</v>
      </c>
      <c r="AF173" s="129">
        <v>25.6</v>
      </c>
      <c r="AG173" s="129">
        <v>64.8</v>
      </c>
      <c r="AH173" s="130">
        <v>61</v>
      </c>
      <c r="AI173" s="129">
        <v>60.8</v>
      </c>
      <c r="AJ173" s="129">
        <v>80.599999999999994</v>
      </c>
      <c r="AK173" s="128">
        <v>3.06</v>
      </c>
      <c r="AL173" s="128">
        <v>3.27</v>
      </c>
      <c r="AM173" s="129">
        <v>2.9</v>
      </c>
      <c r="AN173" s="130">
        <v>6</v>
      </c>
      <c r="AO173" s="132">
        <v>4.1000000000000002E-2</v>
      </c>
      <c r="AP173" s="129">
        <v>18.7</v>
      </c>
      <c r="AQ173" s="129">
        <v>15.1</v>
      </c>
      <c r="AR173" s="131"/>
      <c r="AS173" s="131"/>
      <c r="AT173" s="129">
        <v>53.8</v>
      </c>
      <c r="AU173" s="134">
        <v>89.9</v>
      </c>
      <c r="AV173" s="142">
        <v>0.26900000000000002</v>
      </c>
      <c r="AW173" s="136">
        <v>4.9200000000000001E-2</v>
      </c>
      <c r="AX173" s="127"/>
      <c r="AY173" s="127"/>
      <c r="AZ173" s="127"/>
      <c r="BA173" s="127"/>
      <c r="BB173" s="127"/>
      <c r="BC173" s="127"/>
      <c r="BD173" s="127"/>
      <c r="BE173" s="127"/>
      <c r="BF173" s="139">
        <v>28.61</v>
      </c>
      <c r="BG173" s="129">
        <v>4.5999999999999996</v>
      </c>
      <c r="BH173" s="140">
        <v>11.4</v>
      </c>
      <c r="BI173" s="125">
        <v>44366</v>
      </c>
    </row>
    <row r="174" spans="1:61" ht="15.75" x14ac:dyDescent="0.25">
      <c r="A174" s="125">
        <v>44367</v>
      </c>
      <c r="B174" s="126" t="s">
        <v>68</v>
      </c>
      <c r="C174" s="127"/>
      <c r="D174" s="131"/>
      <c r="E174" s="131"/>
      <c r="F174" s="131"/>
      <c r="G174" s="131"/>
      <c r="H174" s="131"/>
      <c r="I174" s="131"/>
      <c r="J174" s="131"/>
      <c r="K174" s="131"/>
      <c r="L174" s="131"/>
      <c r="M174" s="131"/>
      <c r="N174" s="131"/>
      <c r="O174" s="131"/>
      <c r="P174" s="131"/>
      <c r="Q174" s="131"/>
      <c r="R174" s="131"/>
      <c r="S174" s="131"/>
      <c r="T174" s="131"/>
      <c r="U174" s="131"/>
      <c r="V174" s="131"/>
      <c r="W174" s="131"/>
      <c r="X174" s="131"/>
      <c r="Y174" s="131"/>
      <c r="Z174" s="131"/>
      <c r="AA174" s="131"/>
      <c r="AB174" s="131"/>
      <c r="AC174" s="131"/>
      <c r="AD174" s="131"/>
      <c r="AE174" s="131"/>
      <c r="AF174" s="131"/>
      <c r="AG174" s="131"/>
      <c r="AH174" s="131"/>
      <c r="AI174" s="131"/>
      <c r="AJ174" s="131"/>
      <c r="AK174" s="131"/>
      <c r="AL174" s="131"/>
      <c r="AM174" s="131"/>
      <c r="AN174" s="131"/>
      <c r="AO174" s="131"/>
      <c r="AP174" s="131"/>
      <c r="AQ174" s="131"/>
      <c r="AR174" s="131"/>
      <c r="AS174" s="131"/>
      <c r="AT174" s="131"/>
      <c r="AU174" s="127"/>
      <c r="AV174" s="127"/>
      <c r="AW174" s="127"/>
      <c r="AX174" s="127"/>
      <c r="AY174" s="127"/>
      <c r="AZ174" s="127"/>
      <c r="BA174" s="127"/>
      <c r="BB174" s="127"/>
      <c r="BC174" s="127"/>
      <c r="BD174" s="127"/>
      <c r="BE174" s="127"/>
      <c r="BF174" s="127"/>
      <c r="BG174" s="127"/>
      <c r="BH174" s="127"/>
      <c r="BI174" s="125">
        <v>44367</v>
      </c>
    </row>
    <row r="175" spans="1:61" ht="31.5" x14ac:dyDescent="0.25">
      <c r="A175" s="125">
        <v>44368</v>
      </c>
      <c r="B175" s="126" t="s">
        <v>68</v>
      </c>
      <c r="C175" s="127"/>
      <c r="D175" s="128">
        <v>5.91</v>
      </c>
      <c r="E175" s="128">
        <v>5.09</v>
      </c>
      <c r="F175" s="128">
        <v>4.96</v>
      </c>
      <c r="G175" s="128">
        <v>4.87</v>
      </c>
      <c r="H175" s="128">
        <v>5.0599999999999996</v>
      </c>
      <c r="I175" s="148" t="s">
        <v>78</v>
      </c>
      <c r="J175" s="129">
        <v>5.2</v>
      </c>
      <c r="K175" s="128">
        <v>1.86</v>
      </c>
      <c r="L175" s="128">
        <v>1.91</v>
      </c>
      <c r="M175" s="148">
        <v>2.2000000000000002</v>
      </c>
      <c r="N175" s="128">
        <v>2.93</v>
      </c>
      <c r="O175" s="130">
        <v>46</v>
      </c>
      <c r="P175" s="130">
        <v>38</v>
      </c>
      <c r="Q175" s="130">
        <v>20</v>
      </c>
      <c r="R175" s="131"/>
      <c r="S175" s="131"/>
      <c r="T175" s="131"/>
      <c r="U175" s="132">
        <v>0.52700000000000002</v>
      </c>
      <c r="V175" s="132">
        <v>0.35499999999999998</v>
      </c>
      <c r="W175" s="128">
        <v>1.04</v>
      </c>
      <c r="X175" s="132">
        <v>9.7000000000000003E-2</v>
      </c>
      <c r="Y175" s="132">
        <v>0.126</v>
      </c>
      <c r="Z175" s="132">
        <v>0.107</v>
      </c>
      <c r="AA175" s="130">
        <v>13</v>
      </c>
      <c r="AB175" s="129">
        <v>32.4</v>
      </c>
      <c r="AC175" s="129">
        <v>31.1</v>
      </c>
      <c r="AD175" s="129">
        <v>29.5</v>
      </c>
      <c r="AE175" s="129">
        <v>31.8</v>
      </c>
      <c r="AF175" s="130">
        <v>26</v>
      </c>
      <c r="AG175" s="129">
        <v>64.8</v>
      </c>
      <c r="AH175" s="129">
        <v>62.2</v>
      </c>
      <c r="AI175" s="130">
        <v>59</v>
      </c>
      <c r="AJ175" s="129">
        <v>63.6</v>
      </c>
      <c r="AK175" s="128">
        <v>3.01</v>
      </c>
      <c r="AL175" s="128">
        <v>3.29</v>
      </c>
      <c r="AM175" s="130">
        <v>3</v>
      </c>
      <c r="AN175" s="129">
        <v>5.8</v>
      </c>
      <c r="AO175" s="132">
        <v>0.249</v>
      </c>
      <c r="AP175" s="129">
        <v>18.899999999999999</v>
      </c>
      <c r="AQ175" s="129">
        <v>15.3</v>
      </c>
      <c r="AR175" s="128">
        <v>127.89</v>
      </c>
      <c r="AS175" s="133">
        <v>0.58093879999999998</v>
      </c>
      <c r="AT175" s="129">
        <v>55.7</v>
      </c>
      <c r="AU175" s="146">
        <v>92</v>
      </c>
      <c r="AV175" s="142">
        <v>0.254</v>
      </c>
      <c r="AW175" s="132">
        <v>3.5999999999999997E-2</v>
      </c>
      <c r="AX175" s="128">
        <v>17.57</v>
      </c>
      <c r="AY175" s="137">
        <v>16.68</v>
      </c>
      <c r="AZ175" s="128">
        <v>17.63</v>
      </c>
      <c r="BA175" s="137">
        <v>0.95</v>
      </c>
      <c r="BB175" s="132">
        <v>1.9870000000000001</v>
      </c>
      <c r="BC175" s="134">
        <v>2.9</v>
      </c>
      <c r="BD175" s="146">
        <v>10</v>
      </c>
      <c r="BE175" s="138">
        <v>3.4809399999999999</v>
      </c>
      <c r="BF175" s="139">
        <v>27.23</v>
      </c>
      <c r="BG175" s="129">
        <v>4.5999999999999996</v>
      </c>
      <c r="BH175" s="140">
        <v>11.4</v>
      </c>
      <c r="BI175" s="125">
        <v>44368</v>
      </c>
    </row>
    <row r="176" spans="1:61" ht="15.75" x14ac:dyDescent="0.25">
      <c r="A176" s="125">
        <v>44369</v>
      </c>
      <c r="B176" s="126" t="s">
        <v>68</v>
      </c>
      <c r="C176" s="127"/>
      <c r="D176" s="128">
        <v>6.31</v>
      </c>
      <c r="E176" s="128">
        <v>5.18</v>
      </c>
      <c r="F176" s="128">
        <v>5.0599999999999996</v>
      </c>
      <c r="G176" s="128">
        <v>5.12</v>
      </c>
      <c r="H176" s="128">
        <v>5.14</v>
      </c>
      <c r="I176" s="128">
        <v>7.21</v>
      </c>
      <c r="J176" s="128">
        <v>7.63</v>
      </c>
      <c r="K176" s="129">
        <v>1.6</v>
      </c>
      <c r="L176" s="128">
        <v>1.81</v>
      </c>
      <c r="M176" s="148">
        <v>2.2000000000000002</v>
      </c>
      <c r="N176" s="128">
        <v>2.93</v>
      </c>
      <c r="O176" s="130">
        <v>44</v>
      </c>
      <c r="P176" s="130">
        <v>37</v>
      </c>
      <c r="Q176" s="130">
        <v>12</v>
      </c>
      <c r="R176" s="131"/>
      <c r="S176" s="131"/>
      <c r="T176" s="131"/>
      <c r="U176" s="132">
        <v>0.51800000000000002</v>
      </c>
      <c r="V176" s="132">
        <v>0.377</v>
      </c>
      <c r="W176" s="128">
        <v>1.35</v>
      </c>
      <c r="X176" s="132">
        <v>0.109</v>
      </c>
      <c r="Y176" s="132">
        <v>0.25900000000000001</v>
      </c>
      <c r="Z176" s="128">
        <v>0.21</v>
      </c>
      <c r="AA176" s="129">
        <v>13.3</v>
      </c>
      <c r="AB176" s="129">
        <v>33.6</v>
      </c>
      <c r="AC176" s="129">
        <v>31.6</v>
      </c>
      <c r="AD176" s="129">
        <v>31.9</v>
      </c>
      <c r="AE176" s="129">
        <v>43.1</v>
      </c>
      <c r="AF176" s="129">
        <v>26.6</v>
      </c>
      <c r="AG176" s="129">
        <v>67.2</v>
      </c>
      <c r="AH176" s="129">
        <v>63.2</v>
      </c>
      <c r="AI176" s="129">
        <v>63.8</v>
      </c>
      <c r="AJ176" s="129">
        <v>86.2</v>
      </c>
      <c r="AK176" s="128">
        <v>2.86</v>
      </c>
      <c r="AL176" s="128">
        <v>3.36</v>
      </c>
      <c r="AM176" s="129">
        <v>3.1</v>
      </c>
      <c r="AN176" s="129">
        <v>5.9</v>
      </c>
      <c r="AO176" s="132">
        <v>0.10299999999999999</v>
      </c>
      <c r="AP176" s="129">
        <v>20.100000000000001</v>
      </c>
      <c r="AQ176" s="129">
        <v>15.6</v>
      </c>
      <c r="AR176" s="128">
        <v>144.78</v>
      </c>
      <c r="AS176" s="133">
        <v>0.46291919999999998</v>
      </c>
      <c r="AT176" s="130">
        <v>56</v>
      </c>
      <c r="AU176" s="134">
        <v>90.3</v>
      </c>
      <c r="AV176" s="135">
        <v>0.25119999999999998</v>
      </c>
      <c r="AW176" s="136">
        <v>4.2200000000000001E-2</v>
      </c>
      <c r="AX176" s="129">
        <v>20.3</v>
      </c>
      <c r="AY176" s="137">
        <v>19.43</v>
      </c>
      <c r="AZ176" s="128">
        <v>20.38</v>
      </c>
      <c r="BA176" s="137">
        <v>0.95</v>
      </c>
      <c r="BB176" s="132">
        <v>2.093</v>
      </c>
      <c r="BC176" s="142">
        <v>2.8849999999999998</v>
      </c>
      <c r="BD176" s="137">
        <v>14.52</v>
      </c>
      <c r="BE176" s="138">
        <v>3.3829199999999999</v>
      </c>
      <c r="BF176" s="139">
        <v>28.17</v>
      </c>
      <c r="BG176" s="129">
        <v>4.5999999999999996</v>
      </c>
      <c r="BH176" s="140">
        <v>11.4</v>
      </c>
      <c r="BI176" s="125">
        <v>44369</v>
      </c>
    </row>
    <row r="177" spans="1:61" ht="15.75" x14ac:dyDescent="0.25">
      <c r="A177" s="125">
        <v>44370</v>
      </c>
      <c r="B177" s="126" t="s">
        <v>68</v>
      </c>
      <c r="C177" s="127"/>
      <c r="D177" s="128">
        <v>6.01</v>
      </c>
      <c r="E177" s="128">
        <v>5.15</v>
      </c>
      <c r="F177" s="128">
        <v>5.05</v>
      </c>
      <c r="G177" s="128">
        <v>5.29</v>
      </c>
      <c r="H177" s="129">
        <v>5.3</v>
      </c>
      <c r="I177" s="128">
        <v>7.72</v>
      </c>
      <c r="J177" s="128">
        <v>7.92</v>
      </c>
      <c r="K177" s="128">
        <v>1.57</v>
      </c>
      <c r="L177" s="128">
        <v>1.78</v>
      </c>
      <c r="M177" s="148">
        <v>2.2000000000000002</v>
      </c>
      <c r="N177" s="128">
        <v>2.97</v>
      </c>
      <c r="O177" s="130">
        <v>62</v>
      </c>
      <c r="P177" s="130">
        <v>54</v>
      </c>
      <c r="Q177" s="130">
        <v>21</v>
      </c>
      <c r="R177" s="130">
        <v>1</v>
      </c>
      <c r="S177" s="131"/>
      <c r="T177" s="131"/>
      <c r="U177" s="132">
        <v>0.49199999999999999</v>
      </c>
      <c r="V177" s="128">
        <v>0.39</v>
      </c>
      <c r="W177" s="128">
        <v>1.47</v>
      </c>
      <c r="X177" s="132">
        <v>0.11799999999999999</v>
      </c>
      <c r="Y177" s="132">
        <v>0.307</v>
      </c>
      <c r="Z177" s="132">
        <v>0.187</v>
      </c>
      <c r="AA177" s="129">
        <v>14.1</v>
      </c>
      <c r="AB177" s="129">
        <v>34.700000000000003</v>
      </c>
      <c r="AC177" s="129">
        <v>33.200000000000003</v>
      </c>
      <c r="AD177" s="129">
        <v>33.5</v>
      </c>
      <c r="AE177" s="129">
        <v>44.8</v>
      </c>
      <c r="AF177" s="129">
        <v>28.1</v>
      </c>
      <c r="AG177" s="129">
        <v>69.400000000000006</v>
      </c>
      <c r="AH177" s="129">
        <v>66.400000000000006</v>
      </c>
      <c r="AI177" s="130">
        <v>67</v>
      </c>
      <c r="AJ177" s="129">
        <v>89.6</v>
      </c>
      <c r="AK177" s="128">
        <v>2.94</v>
      </c>
      <c r="AL177" s="128">
        <v>3.43</v>
      </c>
      <c r="AM177" s="129">
        <v>2.9</v>
      </c>
      <c r="AN177" s="130">
        <v>6</v>
      </c>
      <c r="AO177" s="128">
        <v>0.19</v>
      </c>
      <c r="AP177" s="129">
        <v>21.4</v>
      </c>
      <c r="AQ177" s="129">
        <v>16.3</v>
      </c>
      <c r="AR177" s="128">
        <v>136.97</v>
      </c>
      <c r="AS177" s="133">
        <v>0.30326330000000001</v>
      </c>
      <c r="AT177" s="129">
        <v>56.2</v>
      </c>
      <c r="AU177" s="134">
        <v>89.5</v>
      </c>
      <c r="AV177" s="135">
        <v>0.24979999999999999</v>
      </c>
      <c r="AW177" s="149">
        <v>4.7780000000000003E-2</v>
      </c>
      <c r="AX177" s="128">
        <v>19.21</v>
      </c>
      <c r="AY177" s="137">
        <v>18.38</v>
      </c>
      <c r="AZ177" s="128">
        <v>19.309999999999999</v>
      </c>
      <c r="BA177" s="137">
        <v>0.93</v>
      </c>
      <c r="BB177" s="132">
        <v>1.5409999999999999</v>
      </c>
      <c r="BC177" s="142">
        <v>2.8069999999999999</v>
      </c>
      <c r="BD177" s="142">
        <v>14.032</v>
      </c>
      <c r="BE177" s="138">
        <v>3.3832599999999999</v>
      </c>
      <c r="BF177" s="147">
        <v>28.8</v>
      </c>
      <c r="BG177" s="130">
        <v>5</v>
      </c>
      <c r="BH177" s="140">
        <v>11.4</v>
      </c>
      <c r="BI177" s="125">
        <v>44370</v>
      </c>
    </row>
    <row r="178" spans="1:61" ht="15.75" x14ac:dyDescent="0.25">
      <c r="A178" s="125">
        <v>44371</v>
      </c>
      <c r="B178" s="126" t="s">
        <v>68</v>
      </c>
      <c r="C178" s="127"/>
      <c r="D178" s="128">
        <v>6.09</v>
      </c>
      <c r="E178" s="129">
        <v>5.0999999999999996</v>
      </c>
      <c r="F178" s="128">
        <v>5.19</v>
      </c>
      <c r="G178" s="128">
        <v>5.33</v>
      </c>
      <c r="H178" s="128">
        <v>5.36</v>
      </c>
      <c r="I178" s="128">
        <v>7.71</v>
      </c>
      <c r="J178" s="128">
        <v>7.83</v>
      </c>
      <c r="K178" s="128">
        <v>1.69</v>
      </c>
      <c r="L178" s="128">
        <v>2.0099999999999998</v>
      </c>
      <c r="M178" s="148">
        <v>2.2000000000000002</v>
      </c>
      <c r="N178" s="128">
        <v>3.18</v>
      </c>
      <c r="O178" s="130">
        <v>61</v>
      </c>
      <c r="P178" s="130">
        <v>57</v>
      </c>
      <c r="Q178" s="130">
        <v>19</v>
      </c>
      <c r="R178" s="131"/>
      <c r="S178" s="131"/>
      <c r="T178" s="131"/>
      <c r="U178" s="132">
        <v>0.38800000000000001</v>
      </c>
      <c r="V178" s="132">
        <v>0.42099999999999999</v>
      </c>
      <c r="W178" s="128">
        <v>1.24</v>
      </c>
      <c r="X178" s="132">
        <v>0.13700000000000001</v>
      </c>
      <c r="Y178" s="132">
        <v>0.29599999999999999</v>
      </c>
      <c r="Z178" s="132">
        <v>0.20399999999999999</v>
      </c>
      <c r="AA178" s="129">
        <v>14.4</v>
      </c>
      <c r="AB178" s="129">
        <v>35.200000000000003</v>
      </c>
      <c r="AC178" s="129">
        <v>32.9</v>
      </c>
      <c r="AD178" s="129">
        <v>33.299999999999997</v>
      </c>
      <c r="AE178" s="129">
        <v>42.7</v>
      </c>
      <c r="AF178" s="129">
        <v>28.8</v>
      </c>
      <c r="AG178" s="129">
        <v>70.400000000000006</v>
      </c>
      <c r="AH178" s="129">
        <v>65.8</v>
      </c>
      <c r="AI178" s="129">
        <v>66.599999999999994</v>
      </c>
      <c r="AJ178" s="129">
        <v>85.7</v>
      </c>
      <c r="AK178" s="128">
        <v>3.03</v>
      </c>
      <c r="AL178" s="128">
        <v>3.26</v>
      </c>
      <c r="AM178" s="130">
        <v>3</v>
      </c>
      <c r="AN178" s="130">
        <v>6</v>
      </c>
      <c r="AO178" s="132">
        <v>0.17199999999999999</v>
      </c>
      <c r="AP178" s="129">
        <v>21.6</v>
      </c>
      <c r="AQ178" s="129">
        <v>16.5</v>
      </c>
      <c r="AR178" s="131"/>
      <c r="AS178" s="131"/>
      <c r="AT178" s="129">
        <v>56.4</v>
      </c>
      <c r="AU178" s="134">
        <v>90.6</v>
      </c>
      <c r="AV178" s="135">
        <v>0.24690000000000001</v>
      </c>
      <c r="AW178" s="136">
        <v>4.2099999999999999E-2</v>
      </c>
      <c r="AX178" s="127"/>
      <c r="AY178" s="127"/>
      <c r="AZ178" s="127"/>
      <c r="BA178" s="127"/>
      <c r="BB178" s="127"/>
      <c r="BC178" s="127"/>
      <c r="BD178" s="127"/>
      <c r="BE178" s="127"/>
      <c r="BF178" s="139">
        <v>28.04</v>
      </c>
      <c r="BG178" s="130">
        <v>5</v>
      </c>
      <c r="BH178" s="140">
        <v>10.9</v>
      </c>
      <c r="BI178" s="125">
        <v>44371</v>
      </c>
    </row>
    <row r="179" spans="1:61" ht="15.75" x14ac:dyDescent="0.25">
      <c r="A179" s="125">
        <v>44372</v>
      </c>
      <c r="B179" s="152" t="str">
        <f t="shared" ref="B179:B242" si="0">HYPERLINK("#'" &amp; TEXT($A179,"d mmm yyyy") &amp; "'!A1","Click Here")</f>
        <v>Click Here</v>
      </c>
      <c r="C179" s="153"/>
      <c r="D179" s="153">
        <v>6.57</v>
      </c>
      <c r="E179" s="153">
        <v>5.2</v>
      </c>
      <c r="F179" s="153">
        <v>5.21</v>
      </c>
      <c r="G179" s="153">
        <v>5.13</v>
      </c>
      <c r="H179" s="153">
        <v>5.21</v>
      </c>
      <c r="I179" s="153">
        <v>7.21</v>
      </c>
      <c r="J179" s="153">
        <v>7.83</v>
      </c>
      <c r="K179" s="153">
        <v>1.62</v>
      </c>
      <c r="L179" s="153">
        <v>1.91</v>
      </c>
      <c r="M179" s="153">
        <v>2.2000000000000002</v>
      </c>
      <c r="N179" s="153">
        <v>3.21</v>
      </c>
      <c r="O179" s="153">
        <v>49</v>
      </c>
      <c r="P179" s="153">
        <v>43</v>
      </c>
      <c r="Q179" s="153">
        <v>24</v>
      </c>
      <c r="R179" s="153">
        <v>3</v>
      </c>
      <c r="S179" s="153">
        <v>1</v>
      </c>
      <c r="T179" s="153">
        <v>0</v>
      </c>
      <c r="U179" s="153">
        <v>0.621</v>
      </c>
      <c r="V179" s="153">
        <v>0.44800000000000001</v>
      </c>
      <c r="W179" s="153">
        <v>0.96</v>
      </c>
      <c r="X179" s="153">
        <v>0.08</v>
      </c>
      <c r="Y179" s="153">
        <v>0.31</v>
      </c>
      <c r="Z179" s="153">
        <v>0.16</v>
      </c>
      <c r="AA179" s="153">
        <v>14.4</v>
      </c>
      <c r="AB179" s="153">
        <v>36.6</v>
      </c>
      <c r="AC179" s="153">
        <v>33.799999999999997</v>
      </c>
      <c r="AD179" s="153">
        <v>32.1</v>
      </c>
      <c r="AE179" s="153">
        <v>41.1</v>
      </c>
      <c r="AF179" s="153">
        <v>28.8</v>
      </c>
      <c r="AG179" s="153">
        <v>73.2</v>
      </c>
      <c r="AH179" s="153">
        <v>67.599999999999994</v>
      </c>
      <c r="AI179" s="153">
        <v>64.2</v>
      </c>
      <c r="AJ179" s="153">
        <v>82.2</v>
      </c>
      <c r="AK179" s="153">
        <v>3.09</v>
      </c>
      <c r="AL179" s="153">
        <v>3.33</v>
      </c>
      <c r="AM179" s="153">
        <v>3</v>
      </c>
      <c r="AN179" s="153">
        <v>6.1</v>
      </c>
      <c r="AO179" s="153">
        <v>0.11600000000000001</v>
      </c>
      <c r="AP179" s="153">
        <v>21.4</v>
      </c>
      <c r="AQ179" s="153">
        <v>17.2</v>
      </c>
      <c r="AR179" s="153">
        <v>148.75</v>
      </c>
      <c r="AS179" s="153">
        <v>0.29449541284403624</v>
      </c>
      <c r="AT179" s="153">
        <v>58.5</v>
      </c>
      <c r="AU179" s="153">
        <v>87.8</v>
      </c>
      <c r="AV179" s="153">
        <v>0.23219999999999999</v>
      </c>
      <c r="AW179" s="153">
        <v>5.6300000000000003E-2</v>
      </c>
      <c r="AX179" s="153">
        <v>20.23</v>
      </c>
      <c r="AY179" s="153">
        <v>18.53</v>
      </c>
      <c r="AZ179" s="153">
        <v>20.43</v>
      </c>
      <c r="BA179" s="153">
        <v>1.9</v>
      </c>
      <c r="BB179" s="153">
        <v>1.7050000000000001</v>
      </c>
      <c r="BC179" s="153">
        <v>2.851</v>
      </c>
      <c r="BD179" s="153">
        <v>13.974</v>
      </c>
      <c r="BE179" s="153">
        <v>3.6444954128440363</v>
      </c>
      <c r="BF179" s="153">
        <v>29.79</v>
      </c>
      <c r="BG179" s="153">
        <v>5</v>
      </c>
      <c r="BH179" s="153">
        <v>10.6</v>
      </c>
      <c r="BI179" s="125">
        <v>44372</v>
      </c>
    </row>
    <row r="180" spans="1:61" ht="15.75" x14ac:dyDescent="0.25">
      <c r="A180" s="125">
        <v>44373</v>
      </c>
      <c r="B180" s="152" t="str">
        <f t="shared" si="0"/>
        <v>Click Here</v>
      </c>
      <c r="C180" s="153"/>
      <c r="D180" s="153">
        <v>6.44</v>
      </c>
      <c r="E180" s="153">
        <v>5.0199999999999996</v>
      </c>
      <c r="F180" s="153">
        <v>5.0999999999999996</v>
      </c>
      <c r="G180" s="153">
        <v>4.99</v>
      </c>
      <c r="H180" s="153">
        <v>5.0999999999999996</v>
      </c>
      <c r="I180" s="153">
        <v>7.08</v>
      </c>
      <c r="J180" s="153">
        <v>7.07</v>
      </c>
      <c r="K180" s="153">
        <v>1.76</v>
      </c>
      <c r="L180" s="153">
        <v>2.02</v>
      </c>
      <c r="M180" s="153">
        <v>2.2000000000000002</v>
      </c>
      <c r="N180" s="153">
        <v>3.25</v>
      </c>
      <c r="O180" s="153">
        <v>50</v>
      </c>
      <c r="P180" s="153">
        <v>43</v>
      </c>
      <c r="Q180" s="153">
        <v>8</v>
      </c>
      <c r="R180" s="153">
        <v>1</v>
      </c>
      <c r="S180" s="153">
        <v>0</v>
      </c>
      <c r="T180" s="153">
        <v>0</v>
      </c>
      <c r="U180" s="153">
        <v>0.61499999999999999</v>
      </c>
      <c r="V180" s="153">
        <v>0.41599999999999998</v>
      </c>
      <c r="W180" s="153">
        <v>0.81100000000000005</v>
      </c>
      <c r="X180" s="153">
        <v>7.0000000000000007E-2</v>
      </c>
      <c r="Y180" s="153">
        <v>0.32600000000000001</v>
      </c>
      <c r="Z180" s="153">
        <v>0.372</v>
      </c>
      <c r="AA180" s="153">
        <v>14.3</v>
      </c>
      <c r="AB180" s="153">
        <v>36.5</v>
      </c>
      <c r="AC180" s="153">
        <v>36.200000000000003</v>
      </c>
      <c r="AD180" s="153">
        <v>34.700000000000003</v>
      </c>
      <c r="AE180" s="153">
        <v>42.3</v>
      </c>
      <c r="AF180" s="153">
        <v>28.6</v>
      </c>
      <c r="AG180" s="153">
        <v>73</v>
      </c>
      <c r="AH180" s="153">
        <v>72.400000000000006</v>
      </c>
      <c r="AI180" s="153">
        <v>75.400000000000006</v>
      </c>
      <c r="AJ180" s="153">
        <v>84.6</v>
      </c>
      <c r="AK180" s="153">
        <v>3.04</v>
      </c>
      <c r="AL180" s="153">
        <v>3.29</v>
      </c>
      <c r="AM180" s="153">
        <v>3</v>
      </c>
      <c r="AN180" s="153">
        <v>6</v>
      </c>
      <c r="AO180" s="153">
        <v>9.8000000000000004E-2</v>
      </c>
      <c r="AP180" s="153">
        <v>21.1</v>
      </c>
      <c r="AQ180" s="153">
        <v>17.5</v>
      </c>
      <c r="AR180" s="153">
        <v>134.43</v>
      </c>
      <c r="AS180" s="153">
        <v>0.16785949008498635</v>
      </c>
      <c r="AT180" s="153">
        <v>57.5</v>
      </c>
      <c r="AU180" s="153">
        <v>90</v>
      </c>
      <c r="AV180" s="153">
        <v>0.24030000000000001</v>
      </c>
      <c r="AW180" s="153">
        <v>4.5499999999999999E-2</v>
      </c>
      <c r="AX180" s="153">
        <v>18.399999999999999</v>
      </c>
      <c r="AY180" s="153">
        <v>17.649999999999999</v>
      </c>
      <c r="AZ180" s="153">
        <v>18.55</v>
      </c>
      <c r="BA180" s="153">
        <v>0.9</v>
      </c>
      <c r="BB180" s="153">
        <v>0</v>
      </c>
      <c r="BC180" s="153">
        <v>0</v>
      </c>
      <c r="BD180" s="153">
        <v>0</v>
      </c>
      <c r="BE180" s="153">
        <v>3.4578594900849864</v>
      </c>
      <c r="BF180" s="153">
        <v>30.23</v>
      </c>
      <c r="BG180" s="153">
        <v>5</v>
      </c>
      <c r="BH180" s="153">
        <v>10.6</v>
      </c>
      <c r="BI180" s="125">
        <v>44373</v>
      </c>
    </row>
    <row r="181" spans="1:61" ht="15.75" x14ac:dyDescent="0.25">
      <c r="A181" s="125">
        <v>44374</v>
      </c>
      <c r="B181" s="152" t="str">
        <f t="shared" si="0"/>
        <v>Click Here</v>
      </c>
      <c r="C181" s="153"/>
      <c r="D181" s="153">
        <v>0</v>
      </c>
      <c r="E181" s="153">
        <v>0</v>
      </c>
      <c r="F181" s="153">
        <v>0</v>
      </c>
      <c r="G181" s="153">
        <v>0</v>
      </c>
      <c r="H181" s="153">
        <v>0</v>
      </c>
      <c r="I181" s="153">
        <v>0</v>
      </c>
      <c r="J181" s="153">
        <v>0</v>
      </c>
      <c r="K181" s="153">
        <v>0</v>
      </c>
      <c r="L181" s="153">
        <v>0</v>
      </c>
      <c r="M181" s="153">
        <v>0</v>
      </c>
      <c r="N181" s="153">
        <v>0</v>
      </c>
      <c r="O181" s="153">
        <v>0</v>
      </c>
      <c r="P181" s="153">
        <v>0</v>
      </c>
      <c r="Q181" s="153">
        <v>0</v>
      </c>
      <c r="R181" s="153">
        <v>0</v>
      </c>
      <c r="S181" s="153">
        <v>0</v>
      </c>
      <c r="T181" s="153">
        <v>0</v>
      </c>
      <c r="U181" s="153">
        <v>0</v>
      </c>
      <c r="V181" s="153">
        <v>0</v>
      </c>
      <c r="W181" s="153">
        <v>0</v>
      </c>
      <c r="X181" s="153">
        <v>0</v>
      </c>
      <c r="Y181" s="153">
        <v>0</v>
      </c>
      <c r="Z181" s="153">
        <v>0</v>
      </c>
      <c r="AA181" s="153">
        <v>0</v>
      </c>
      <c r="AB181" s="153">
        <v>0</v>
      </c>
      <c r="AC181" s="153">
        <v>0</v>
      </c>
      <c r="AD181" s="153">
        <v>0</v>
      </c>
      <c r="AE181" s="153">
        <v>0</v>
      </c>
      <c r="AF181" s="153">
        <v>0</v>
      </c>
      <c r="AG181" s="153">
        <v>0</v>
      </c>
      <c r="AH181" s="153">
        <v>0</v>
      </c>
      <c r="AI181" s="153">
        <v>0</v>
      </c>
      <c r="AJ181" s="153">
        <v>0</v>
      </c>
      <c r="AK181" s="153" t="s">
        <v>66</v>
      </c>
      <c r="AL181" s="153" t="s">
        <v>66</v>
      </c>
      <c r="AM181" s="153">
        <v>0</v>
      </c>
      <c r="AN181" s="153">
        <v>0</v>
      </c>
      <c r="AO181" s="153">
        <v>0</v>
      </c>
      <c r="AP181" s="153">
        <v>0</v>
      </c>
      <c r="AQ181" s="153">
        <v>0</v>
      </c>
      <c r="AR181" s="153">
        <v>102.33</v>
      </c>
      <c r="AS181" s="153">
        <v>0.23898440979955415</v>
      </c>
      <c r="AT181" s="153">
        <v>0</v>
      </c>
      <c r="AU181" s="153">
        <v>0</v>
      </c>
      <c r="AV181" s="153">
        <v>0</v>
      </c>
      <c r="AW181" s="153">
        <v>0</v>
      </c>
      <c r="AX181" s="153">
        <v>14.54</v>
      </c>
      <c r="AY181" s="153">
        <v>13.37</v>
      </c>
      <c r="AZ181" s="153">
        <v>14.37</v>
      </c>
      <c r="BA181" s="153">
        <v>0.9</v>
      </c>
      <c r="BB181" s="153">
        <v>1.4470000000000001</v>
      </c>
      <c r="BC181" s="153">
        <v>2.9470000000000001</v>
      </c>
      <c r="BD181" s="153">
        <v>9.1560000000000006</v>
      </c>
      <c r="BE181" s="153">
        <v>3.4489844097995541</v>
      </c>
      <c r="BF181" s="153">
        <v>0</v>
      </c>
      <c r="BG181" s="153">
        <v>5</v>
      </c>
      <c r="BH181" s="153">
        <v>10.8</v>
      </c>
      <c r="BI181" s="125">
        <v>44374</v>
      </c>
    </row>
    <row r="182" spans="1:61" ht="15.75" x14ac:dyDescent="0.25">
      <c r="A182" s="125">
        <v>44375</v>
      </c>
      <c r="B182" s="152" t="str">
        <f t="shared" si="0"/>
        <v>Click Here</v>
      </c>
      <c r="C182" s="153"/>
      <c r="D182" s="153">
        <v>6.41</v>
      </c>
      <c r="E182" s="153">
        <v>5.05</v>
      </c>
      <c r="F182" s="153">
        <v>5.05</v>
      </c>
      <c r="G182" s="153">
        <v>5</v>
      </c>
      <c r="H182" s="153">
        <v>5.13</v>
      </c>
      <c r="I182" s="153">
        <v>7.28</v>
      </c>
      <c r="J182" s="153">
        <v>6.85</v>
      </c>
      <c r="K182" s="153">
        <v>1.59</v>
      </c>
      <c r="L182" s="153">
        <v>1.78</v>
      </c>
      <c r="M182" s="153">
        <v>2.2000000000000002</v>
      </c>
      <c r="N182" s="153">
        <v>3.02</v>
      </c>
      <c r="O182" s="153">
        <v>46</v>
      </c>
      <c r="P182" s="153">
        <v>39</v>
      </c>
      <c r="Q182" s="153">
        <v>23</v>
      </c>
      <c r="R182" s="153">
        <v>1</v>
      </c>
      <c r="S182" s="153">
        <v>0</v>
      </c>
      <c r="T182" s="153">
        <v>0</v>
      </c>
      <c r="U182" s="153">
        <v>0.64100000000000001</v>
      </c>
      <c r="V182" s="153">
        <v>0.52900000000000003</v>
      </c>
      <c r="W182" s="153">
        <v>2.61</v>
      </c>
      <c r="X182" s="153">
        <v>0.157</v>
      </c>
      <c r="Y182" s="153">
        <v>0.87</v>
      </c>
      <c r="Z182" s="153">
        <v>0.53900000000000003</v>
      </c>
      <c r="AA182" s="153">
        <v>14.1</v>
      </c>
      <c r="AB182" s="153">
        <v>36.200000000000003</v>
      </c>
      <c r="AC182" s="153">
        <v>36.799999999999997</v>
      </c>
      <c r="AD182" s="153">
        <v>36.299999999999997</v>
      </c>
      <c r="AE182" s="153">
        <v>45.4</v>
      </c>
      <c r="AF182" s="153">
        <v>28.2</v>
      </c>
      <c r="AG182" s="153">
        <v>72.400000000000006</v>
      </c>
      <c r="AH182" s="153">
        <v>73.599999999999994</v>
      </c>
      <c r="AI182" s="153">
        <v>72.599999999999994</v>
      </c>
      <c r="AJ182" s="153">
        <v>90.8</v>
      </c>
      <c r="AK182" s="153">
        <v>2.9699999999999998</v>
      </c>
      <c r="AL182" s="153">
        <v>3.37</v>
      </c>
      <c r="AM182" s="153">
        <v>2.9</v>
      </c>
      <c r="AN182" s="153">
        <v>5.8</v>
      </c>
      <c r="AO182" s="153">
        <v>3.0000000000000001E-3</v>
      </c>
      <c r="AP182" s="153">
        <v>20.7</v>
      </c>
      <c r="AQ182" s="153">
        <v>17.2</v>
      </c>
      <c r="AR182" s="153">
        <v>113.84</v>
      </c>
      <c r="AS182" s="153">
        <v>0.4542209790209788</v>
      </c>
      <c r="AT182" s="153">
        <v>59.5</v>
      </c>
      <c r="AU182" s="153">
        <v>89.7</v>
      </c>
      <c r="AV182" s="153">
        <v>0.22509999999999999</v>
      </c>
      <c r="AW182" s="153">
        <v>4.7E-2</v>
      </c>
      <c r="AX182" s="154">
        <v>13.84</v>
      </c>
      <c r="AY182" s="153">
        <v>14.3</v>
      </c>
      <c r="AZ182" s="153">
        <v>15.26</v>
      </c>
      <c r="BA182" s="153">
        <v>0.96</v>
      </c>
      <c r="BB182" s="153">
        <v>1.4379999999999999</v>
      </c>
      <c r="BC182" s="153">
        <v>2.899</v>
      </c>
      <c r="BD182" s="153">
        <v>8.9600000000000009</v>
      </c>
      <c r="BE182" s="153">
        <v>3.6142209790209789</v>
      </c>
      <c r="BF182" s="153">
        <v>30.58</v>
      </c>
      <c r="BG182" s="153">
        <v>5</v>
      </c>
      <c r="BH182" s="153">
        <v>10.8</v>
      </c>
      <c r="BI182" s="125">
        <v>44375</v>
      </c>
    </row>
    <row r="183" spans="1:61" ht="15.75" x14ac:dyDescent="0.25">
      <c r="A183" s="125">
        <v>44376</v>
      </c>
      <c r="B183" s="152" t="str">
        <f t="shared" si="0"/>
        <v>Click Here</v>
      </c>
      <c r="C183" s="153"/>
      <c r="D183" s="153">
        <v>6.27</v>
      </c>
      <c r="E183" s="153">
        <v>5.07</v>
      </c>
      <c r="F183" s="153">
        <v>5.03</v>
      </c>
      <c r="G183" s="153">
        <v>5.04</v>
      </c>
      <c r="H183" s="153">
        <v>5.31</v>
      </c>
      <c r="I183" s="153">
        <v>7.5</v>
      </c>
      <c r="J183" s="153">
        <v>7.35</v>
      </c>
      <c r="K183" s="153">
        <v>1.67</v>
      </c>
      <c r="L183" s="153">
        <v>1.99</v>
      </c>
      <c r="M183" s="153">
        <v>2.2000000000000002</v>
      </c>
      <c r="N183" s="153">
        <v>2.96</v>
      </c>
      <c r="O183" s="153">
        <v>44</v>
      </c>
      <c r="P183" s="153">
        <v>36</v>
      </c>
      <c r="Q183" s="153">
        <v>24</v>
      </c>
      <c r="R183" s="153">
        <v>1</v>
      </c>
      <c r="S183" s="153">
        <v>0</v>
      </c>
      <c r="T183" s="153">
        <v>0</v>
      </c>
      <c r="U183" s="153">
        <v>0.52600000000000002</v>
      </c>
      <c r="V183" s="153">
        <v>0.51900000000000002</v>
      </c>
      <c r="W183" s="153">
        <v>2.7</v>
      </c>
      <c r="X183" s="153">
        <v>0.124</v>
      </c>
      <c r="Y183" s="153">
        <v>0.46</v>
      </c>
      <c r="Z183" s="153">
        <v>0.36199999999999999</v>
      </c>
      <c r="AA183" s="153">
        <v>13.8</v>
      </c>
      <c r="AB183" s="153">
        <v>36.799999999999997</v>
      </c>
      <c r="AC183" s="153">
        <v>36.200000000000003</v>
      </c>
      <c r="AD183" s="153">
        <v>35.1</v>
      </c>
      <c r="AE183" s="153">
        <v>46</v>
      </c>
      <c r="AF183" s="153">
        <v>27.6</v>
      </c>
      <c r="AG183" s="153">
        <v>73.599999999999994</v>
      </c>
      <c r="AH183" s="153">
        <v>72.400000000000006</v>
      </c>
      <c r="AI183" s="153">
        <v>70.2</v>
      </c>
      <c r="AJ183" s="153">
        <v>92</v>
      </c>
      <c r="AK183" s="153">
        <v>3.06</v>
      </c>
      <c r="AL183" s="153">
        <v>3.35</v>
      </c>
      <c r="AM183" s="153">
        <v>2.9</v>
      </c>
      <c r="AN183" s="153">
        <v>6.1</v>
      </c>
      <c r="AO183" s="153">
        <v>4.0000000000000001E-3</v>
      </c>
      <c r="AP183" s="153">
        <v>19.8</v>
      </c>
      <c r="AQ183" s="153">
        <v>17.100000000000001</v>
      </c>
      <c r="AR183" s="153">
        <v>119.09</v>
      </c>
      <c r="AS183" s="153">
        <v>0.73368175388967494</v>
      </c>
      <c r="AT183" s="153">
        <v>60.9</v>
      </c>
      <c r="AU183" s="153">
        <v>90.6</v>
      </c>
      <c r="AV183" s="153">
        <v>0.21629999999999999</v>
      </c>
      <c r="AW183" s="153">
        <v>4.2799999999999998E-2</v>
      </c>
      <c r="AX183" s="153">
        <v>17.940000000000001</v>
      </c>
      <c r="AY183" s="153">
        <v>14.14</v>
      </c>
      <c r="AZ183" s="153">
        <v>16.04</v>
      </c>
      <c r="BA183" s="153">
        <v>1.9</v>
      </c>
      <c r="BB183" s="153">
        <v>1.5609999999999999</v>
      </c>
      <c r="BC183" s="153">
        <v>2.8130000000000002</v>
      </c>
      <c r="BD183" s="153">
        <v>10</v>
      </c>
      <c r="BE183" s="153">
        <v>3.8236817538896748</v>
      </c>
      <c r="BF183" s="153">
        <v>30.53</v>
      </c>
      <c r="BG183" s="153">
        <v>5</v>
      </c>
      <c r="BH183" s="153">
        <v>10.8</v>
      </c>
      <c r="BI183" s="125">
        <v>44376</v>
      </c>
    </row>
    <row r="184" spans="1:61" ht="15.75" x14ac:dyDescent="0.25">
      <c r="A184" s="125">
        <v>44377</v>
      </c>
      <c r="B184" s="152" t="str">
        <f t="shared" si="0"/>
        <v>Click Here</v>
      </c>
      <c r="C184" s="153"/>
      <c r="D184" s="153">
        <v>6.43</v>
      </c>
      <c r="E184" s="153">
        <v>5.04</v>
      </c>
      <c r="F184" s="153">
        <v>5.05</v>
      </c>
      <c r="G184" s="153">
        <v>5.0599999999999996</v>
      </c>
      <c r="H184" s="153">
        <v>5.07</v>
      </c>
      <c r="I184" s="153">
        <v>7.26</v>
      </c>
      <c r="J184" s="153">
        <v>7.51</v>
      </c>
      <c r="K184" s="153">
        <v>1.68</v>
      </c>
      <c r="L184" s="153">
        <v>2.0099999999999998</v>
      </c>
      <c r="M184" s="153">
        <v>2.2000000000000002</v>
      </c>
      <c r="N184" s="153">
        <v>3.14</v>
      </c>
      <c r="O184" s="153">
        <v>51</v>
      </c>
      <c r="P184" s="153">
        <v>44</v>
      </c>
      <c r="Q184" s="153">
        <v>7</v>
      </c>
      <c r="R184" s="153">
        <v>0</v>
      </c>
      <c r="S184" s="153">
        <v>0</v>
      </c>
      <c r="T184" s="153">
        <v>0</v>
      </c>
      <c r="U184" s="153">
        <v>0.68400000000000005</v>
      </c>
      <c r="V184" s="153">
        <v>0.57299999999999995</v>
      </c>
      <c r="W184" s="153">
        <v>0.44900000000000001</v>
      </c>
      <c r="X184" s="153">
        <v>0.13800000000000001</v>
      </c>
      <c r="Y184" s="153">
        <v>0.51600000000000001</v>
      </c>
      <c r="Z184" s="153">
        <v>0.374</v>
      </c>
      <c r="AA184" s="153">
        <v>13.7</v>
      </c>
      <c r="AB184" s="153">
        <v>35.200000000000003</v>
      </c>
      <c r="AC184" s="153">
        <v>34.200000000000003</v>
      </c>
      <c r="AD184" s="153">
        <v>32.700000000000003</v>
      </c>
      <c r="AE184" s="153">
        <v>44.2</v>
      </c>
      <c r="AF184" s="153">
        <v>27.4</v>
      </c>
      <c r="AG184" s="153">
        <v>70.400000000000006</v>
      </c>
      <c r="AH184" s="153">
        <v>68.400000000000006</v>
      </c>
      <c r="AI184" s="153">
        <v>65.400000000000006</v>
      </c>
      <c r="AJ184" s="153">
        <v>88.4</v>
      </c>
      <c r="AK184" s="153">
        <v>3.1</v>
      </c>
      <c r="AL184" s="153">
        <v>3.29</v>
      </c>
      <c r="AM184" s="153">
        <v>3</v>
      </c>
      <c r="AN184" s="153">
        <v>6</v>
      </c>
      <c r="AO184" s="153">
        <v>8.5000000000000006E-2</v>
      </c>
      <c r="AP184" s="153">
        <v>19.7</v>
      </c>
      <c r="AQ184" s="153">
        <v>17.399999999999999</v>
      </c>
      <c r="AR184" s="153">
        <v>120.42</v>
      </c>
      <c r="AS184" s="153">
        <v>0.32361212886923596</v>
      </c>
      <c r="AT184" s="153">
        <v>57.7</v>
      </c>
      <c r="AU184" s="153">
        <v>90.4</v>
      </c>
      <c r="AV184" s="153">
        <v>0.2384</v>
      </c>
      <c r="AW184" s="153">
        <v>4.3799999999999999E-2</v>
      </c>
      <c r="AX184" s="153">
        <v>18.600000000000001</v>
      </c>
      <c r="AY184" s="153">
        <v>15.83</v>
      </c>
      <c r="AZ184" s="153">
        <v>16.8</v>
      </c>
      <c r="BA184" s="153">
        <v>0.97</v>
      </c>
      <c r="BB184" s="153">
        <v>1.6060000000000001</v>
      </c>
      <c r="BC184" s="153">
        <v>2.7610000000000001</v>
      </c>
      <c r="BD184" s="153">
        <v>11.458</v>
      </c>
      <c r="BE184" s="153">
        <v>3.4536121288692359</v>
      </c>
      <c r="BF184" s="153">
        <v>30.62</v>
      </c>
      <c r="BG184" s="153">
        <v>5</v>
      </c>
      <c r="BH184" s="153">
        <v>10.8</v>
      </c>
      <c r="BI184" s="125">
        <v>44377</v>
      </c>
    </row>
    <row r="185" spans="1:61" ht="15.75" x14ac:dyDescent="0.25">
      <c r="A185" s="125">
        <v>44378</v>
      </c>
      <c r="B185" s="152" t="str">
        <f t="shared" si="0"/>
        <v>Click Here</v>
      </c>
      <c r="C185" s="153"/>
      <c r="D185" s="153">
        <v>6.2</v>
      </c>
      <c r="E185" s="153">
        <v>4.9800000000000004</v>
      </c>
      <c r="F185" s="153">
        <v>5.04</v>
      </c>
      <c r="G185" s="153">
        <v>4.95</v>
      </c>
      <c r="H185" s="153">
        <v>5.04</v>
      </c>
      <c r="I185" s="153">
        <v>6.91</v>
      </c>
      <c r="J185" s="153">
        <v>7.25</v>
      </c>
      <c r="K185" s="153">
        <v>1.99</v>
      </c>
      <c r="L185" s="153">
        <v>2.13</v>
      </c>
      <c r="M185" s="153">
        <v>2.2000000000000002</v>
      </c>
      <c r="N185" s="153">
        <v>3.18</v>
      </c>
      <c r="O185" s="153">
        <v>47</v>
      </c>
      <c r="P185" s="153">
        <v>43</v>
      </c>
      <c r="Q185" s="153">
        <v>9</v>
      </c>
      <c r="R185" s="153">
        <v>1</v>
      </c>
      <c r="S185" s="153">
        <v>0</v>
      </c>
      <c r="T185" s="153">
        <v>0</v>
      </c>
      <c r="U185" s="153">
        <v>0.626</v>
      </c>
      <c r="V185" s="153">
        <v>0.51300000000000001</v>
      </c>
      <c r="W185" s="153">
        <v>0.57199999999999995</v>
      </c>
      <c r="X185" s="153">
        <v>0.11600000000000001</v>
      </c>
      <c r="Y185" s="153">
        <v>0.35099999999999998</v>
      </c>
      <c r="Z185" s="153">
        <v>0.27200000000000002</v>
      </c>
      <c r="AA185" s="153">
        <v>13.4</v>
      </c>
      <c r="AB185" s="153">
        <v>35.1</v>
      </c>
      <c r="AC185" s="153">
        <v>32.700000000000003</v>
      </c>
      <c r="AD185" s="153">
        <v>32.5</v>
      </c>
      <c r="AE185" s="153">
        <v>41.5</v>
      </c>
      <c r="AF185" s="153">
        <v>26.8</v>
      </c>
      <c r="AG185" s="153">
        <v>70.2</v>
      </c>
      <c r="AH185" s="153">
        <v>65.400000000000006</v>
      </c>
      <c r="AI185" s="153">
        <v>65</v>
      </c>
      <c r="AJ185" s="153">
        <v>83</v>
      </c>
      <c r="AK185" s="153">
        <v>3.05</v>
      </c>
      <c r="AL185" s="153">
        <v>3.23</v>
      </c>
      <c r="AM185" s="153">
        <v>3</v>
      </c>
      <c r="AN185" s="153">
        <v>6</v>
      </c>
      <c r="AO185" s="153">
        <v>0.122</v>
      </c>
      <c r="AP185" s="153">
        <v>19.3</v>
      </c>
      <c r="AQ185" s="153">
        <v>17.100000000000001</v>
      </c>
      <c r="AR185" s="153">
        <v>154.35</v>
      </c>
      <c r="AS185" s="153">
        <v>0.36022166246851395</v>
      </c>
      <c r="AT185" s="153">
        <v>53.9</v>
      </c>
      <c r="AU185" s="153">
        <v>86.7</v>
      </c>
      <c r="AV185" s="153">
        <v>0.26800000000000002</v>
      </c>
      <c r="AW185" s="153">
        <v>6.1600000000000002E-2</v>
      </c>
      <c r="AX185" s="153">
        <v>20.59</v>
      </c>
      <c r="AY185" s="153">
        <v>19.850000000000001</v>
      </c>
      <c r="AZ185" s="153">
        <v>20.8</v>
      </c>
      <c r="BA185" s="153">
        <v>0.95</v>
      </c>
      <c r="BB185" s="153">
        <v>1.373</v>
      </c>
      <c r="BC185" s="153">
        <v>2.722</v>
      </c>
      <c r="BD185" s="153">
        <v>10</v>
      </c>
      <c r="BE185" s="153">
        <v>3.5302216624685139</v>
      </c>
      <c r="BF185" s="153">
        <v>29.69</v>
      </c>
      <c r="BG185" s="153">
        <v>5</v>
      </c>
      <c r="BH185" s="153">
        <v>10.8</v>
      </c>
      <c r="BI185" s="125">
        <v>44378</v>
      </c>
    </row>
    <row r="186" spans="1:61" ht="15.75" x14ac:dyDescent="0.25">
      <c r="A186" s="125">
        <v>44379</v>
      </c>
      <c r="B186" s="152" t="str">
        <f t="shared" si="0"/>
        <v>Click Here</v>
      </c>
      <c r="C186" s="153"/>
      <c r="D186" s="153">
        <v>6.07</v>
      </c>
      <c r="E186" s="153">
        <v>5.1100000000000003</v>
      </c>
      <c r="F186" s="153">
        <v>5.0199999999999996</v>
      </c>
      <c r="G186" s="153">
        <v>5.13</v>
      </c>
      <c r="H186" s="153">
        <v>5.18</v>
      </c>
      <c r="I186" s="153">
        <v>7.43</v>
      </c>
      <c r="J186" s="153">
        <v>6.9</v>
      </c>
      <c r="K186" s="153">
        <v>1.35</v>
      </c>
      <c r="L186" s="153">
        <v>1.47</v>
      </c>
      <c r="M186" s="153">
        <v>1.87</v>
      </c>
      <c r="N186" s="153">
        <v>2.25</v>
      </c>
      <c r="O186" s="153">
        <v>46</v>
      </c>
      <c r="P186" s="153">
        <v>39</v>
      </c>
      <c r="Q186" s="153">
        <v>12</v>
      </c>
      <c r="R186" s="153">
        <v>1</v>
      </c>
      <c r="S186" s="153">
        <v>0</v>
      </c>
      <c r="T186" s="153">
        <v>0</v>
      </c>
      <c r="U186" s="153">
        <v>0.624</v>
      </c>
      <c r="V186" s="153">
        <v>0.502</v>
      </c>
      <c r="W186" s="153">
        <v>0.88300000000000001</v>
      </c>
      <c r="X186" s="153">
        <v>8.3000000000000004E-2</v>
      </c>
      <c r="Y186" s="153">
        <v>0.28999999999999998</v>
      </c>
      <c r="Z186" s="153">
        <v>0.218</v>
      </c>
      <c r="AA186" s="153">
        <v>12.6</v>
      </c>
      <c r="AB186" s="153">
        <v>34.200000000000003</v>
      </c>
      <c r="AC186" s="153">
        <v>32</v>
      </c>
      <c r="AD186" s="153">
        <v>32.1</v>
      </c>
      <c r="AE186" s="153">
        <v>43.8</v>
      </c>
      <c r="AF186" s="153">
        <v>25.2</v>
      </c>
      <c r="AG186" s="153">
        <v>68.400000000000006</v>
      </c>
      <c r="AH186" s="153">
        <v>64</v>
      </c>
      <c r="AI186" s="153">
        <v>64.2</v>
      </c>
      <c r="AJ186" s="153">
        <v>87.6</v>
      </c>
      <c r="AK186" s="153">
        <v>3.04</v>
      </c>
      <c r="AL186" s="153">
        <v>3.25</v>
      </c>
      <c r="AM186" s="153">
        <v>3</v>
      </c>
      <c r="AN186" s="153">
        <v>5.9</v>
      </c>
      <c r="AO186" s="153">
        <v>6.4000000000000001E-2</v>
      </c>
      <c r="AP186" s="153">
        <v>17.5</v>
      </c>
      <c r="AQ186" s="153">
        <v>16.399999999999999</v>
      </c>
      <c r="AR186" s="153">
        <v>150</v>
      </c>
      <c r="AS186" s="153">
        <v>0.51929919137466296</v>
      </c>
      <c r="AT186" s="153">
        <v>58.3</v>
      </c>
      <c r="AU186" s="153">
        <v>90.5</v>
      </c>
      <c r="AV186" s="153">
        <v>0.2339</v>
      </c>
      <c r="AW186" s="153">
        <v>4.3200000000000002E-2</v>
      </c>
      <c r="AX186" s="153">
        <v>23.03</v>
      </c>
      <c r="AY186" s="153">
        <v>22.26</v>
      </c>
      <c r="AZ186" s="153">
        <v>23.17</v>
      </c>
      <c r="BA186" s="153">
        <v>0.91</v>
      </c>
      <c r="BB186" s="153">
        <v>1.3169999999999999</v>
      </c>
      <c r="BC186" s="153">
        <v>2.6760000000000002</v>
      </c>
      <c r="BD186" s="153">
        <v>10</v>
      </c>
      <c r="BE186" s="153">
        <v>3.059299191374663</v>
      </c>
      <c r="BF186" s="153">
        <v>29.57</v>
      </c>
      <c r="BG186" s="153">
        <v>5.2</v>
      </c>
      <c r="BH186" s="153">
        <v>10.8</v>
      </c>
      <c r="BI186" s="125">
        <v>44379</v>
      </c>
    </row>
    <row r="187" spans="1:61" ht="15.75" x14ac:dyDescent="0.25">
      <c r="A187" s="125">
        <v>44380</v>
      </c>
      <c r="B187" s="152" t="str">
        <f t="shared" si="0"/>
        <v>Click Here</v>
      </c>
      <c r="C187" s="153"/>
      <c r="D187" s="153">
        <v>6.33</v>
      </c>
      <c r="E187" s="153">
        <v>5.17</v>
      </c>
      <c r="F187" s="153">
        <v>5.17</v>
      </c>
      <c r="G187" s="153">
        <v>5.19</v>
      </c>
      <c r="H187" s="153">
        <v>5.23</v>
      </c>
      <c r="I187" s="153">
        <v>7.59</v>
      </c>
      <c r="J187" s="153">
        <v>7.69</v>
      </c>
      <c r="K187" s="153">
        <v>1.31</v>
      </c>
      <c r="L187" s="153">
        <v>1.66</v>
      </c>
      <c r="M187" s="153">
        <v>2.2000000000000002</v>
      </c>
      <c r="N187" s="153">
        <v>2.56</v>
      </c>
      <c r="O187" s="153">
        <v>45</v>
      </c>
      <c r="P187" s="153">
        <v>37</v>
      </c>
      <c r="Q187" s="153">
        <v>28</v>
      </c>
      <c r="R187" s="153">
        <v>0</v>
      </c>
      <c r="S187" s="153">
        <v>0</v>
      </c>
      <c r="T187" s="153">
        <v>0</v>
      </c>
      <c r="U187" s="153">
        <v>0.63600000000000001</v>
      </c>
      <c r="V187" s="153">
        <v>0.49199999999999999</v>
      </c>
      <c r="W187" s="153">
        <v>0.72199999999999998</v>
      </c>
      <c r="X187" s="153">
        <v>0.08</v>
      </c>
      <c r="Y187" s="153">
        <v>0.215</v>
      </c>
      <c r="Z187" s="153">
        <v>0.154</v>
      </c>
      <c r="AA187" s="153">
        <v>12.5</v>
      </c>
      <c r="AB187" s="153">
        <v>30.4</v>
      </c>
      <c r="AC187" s="153">
        <v>29.8</v>
      </c>
      <c r="AD187" s="153">
        <v>31.7</v>
      </c>
      <c r="AE187" s="153">
        <v>44.5</v>
      </c>
      <c r="AF187" s="153">
        <v>25</v>
      </c>
      <c r="AG187" s="153">
        <v>60.8</v>
      </c>
      <c r="AH187" s="153">
        <v>59.6</v>
      </c>
      <c r="AI187" s="153">
        <v>63.4</v>
      </c>
      <c r="AJ187" s="153">
        <v>89</v>
      </c>
      <c r="AK187" s="153">
        <v>2.9</v>
      </c>
      <c r="AL187" s="153">
        <v>3.69</v>
      </c>
      <c r="AM187" s="153">
        <v>3.1</v>
      </c>
      <c r="AN187" s="153">
        <v>6</v>
      </c>
      <c r="AO187" s="153">
        <v>0.19400000000000001</v>
      </c>
      <c r="AP187" s="153">
        <v>17</v>
      </c>
      <c r="AQ187" s="153">
        <v>16</v>
      </c>
      <c r="AR187" s="153">
        <v>0</v>
      </c>
      <c r="AS187" s="153" t="s">
        <v>66</v>
      </c>
      <c r="AT187" s="153">
        <v>57.8</v>
      </c>
      <c r="AU187" s="153">
        <v>89</v>
      </c>
      <c r="AV187" s="153">
        <v>0.23769999999999999</v>
      </c>
      <c r="AW187" s="153">
        <v>5.0599999999999999E-2</v>
      </c>
      <c r="AX187" s="153">
        <v>0</v>
      </c>
      <c r="AY187" s="153">
        <v>0</v>
      </c>
      <c r="AZ187" s="153">
        <v>0</v>
      </c>
      <c r="BA187" s="153">
        <v>0</v>
      </c>
      <c r="BB187" s="153">
        <v>0</v>
      </c>
      <c r="BC187" s="153">
        <v>0</v>
      </c>
      <c r="BD187" s="153">
        <v>0</v>
      </c>
      <c r="BE187" s="153" t="s">
        <v>66</v>
      </c>
      <c r="BF187" s="153">
        <v>29.11</v>
      </c>
      <c r="BG187" s="153">
        <v>5.2</v>
      </c>
      <c r="BH187" s="153">
        <v>10.8</v>
      </c>
      <c r="BI187" s="125">
        <v>44380</v>
      </c>
    </row>
    <row r="188" spans="1:61" ht="15.75" x14ac:dyDescent="0.25">
      <c r="A188" s="125">
        <v>44381</v>
      </c>
      <c r="B188" s="152" t="str">
        <f t="shared" si="0"/>
        <v>Click Here</v>
      </c>
      <c r="C188" s="153"/>
      <c r="D188" s="153">
        <v>0</v>
      </c>
      <c r="E188" s="153">
        <v>0</v>
      </c>
      <c r="F188" s="153">
        <v>0</v>
      </c>
      <c r="G188" s="153">
        <v>0</v>
      </c>
      <c r="H188" s="153">
        <v>0</v>
      </c>
      <c r="I188" s="153">
        <v>0</v>
      </c>
      <c r="J188" s="153">
        <v>0</v>
      </c>
      <c r="K188" s="153">
        <v>0</v>
      </c>
      <c r="L188" s="153">
        <v>0</v>
      </c>
      <c r="M188" s="153">
        <v>0</v>
      </c>
      <c r="N188" s="153">
        <v>0</v>
      </c>
      <c r="O188" s="153">
        <v>0</v>
      </c>
      <c r="P188" s="153">
        <v>0</v>
      </c>
      <c r="Q188" s="153">
        <v>0</v>
      </c>
      <c r="R188" s="153">
        <v>0</v>
      </c>
      <c r="S188" s="153">
        <v>0</v>
      </c>
      <c r="T188" s="153">
        <v>0</v>
      </c>
      <c r="U188" s="153">
        <v>0</v>
      </c>
      <c r="V188" s="153">
        <v>0</v>
      </c>
      <c r="W188" s="153">
        <v>0</v>
      </c>
      <c r="X188" s="153">
        <v>0</v>
      </c>
      <c r="Y188" s="153">
        <v>0</v>
      </c>
      <c r="Z188" s="153">
        <v>0</v>
      </c>
      <c r="AA188" s="153">
        <v>0</v>
      </c>
      <c r="AB188" s="153">
        <v>0</v>
      </c>
      <c r="AC188" s="153">
        <v>0</v>
      </c>
      <c r="AD188" s="153">
        <v>0</v>
      </c>
      <c r="AE188" s="153">
        <v>0</v>
      </c>
      <c r="AF188" s="153">
        <v>0</v>
      </c>
      <c r="AG188" s="153">
        <v>0</v>
      </c>
      <c r="AH188" s="153">
        <v>0</v>
      </c>
      <c r="AI188" s="153">
        <v>0</v>
      </c>
      <c r="AJ188" s="153">
        <v>0</v>
      </c>
      <c r="AK188" s="153" t="s">
        <v>66</v>
      </c>
      <c r="AL188" s="153" t="s">
        <v>66</v>
      </c>
      <c r="AM188" s="153">
        <v>0</v>
      </c>
      <c r="AN188" s="153">
        <v>0</v>
      </c>
      <c r="AO188" s="153">
        <v>0</v>
      </c>
      <c r="AP188" s="153">
        <v>0</v>
      </c>
      <c r="AQ188" s="153">
        <v>0</v>
      </c>
      <c r="AR188" s="153">
        <v>0</v>
      </c>
      <c r="AS188" s="153" t="s">
        <v>66</v>
      </c>
      <c r="AT188" s="153">
        <v>0</v>
      </c>
      <c r="AU188" s="153">
        <v>0</v>
      </c>
      <c r="AV188" s="153">
        <v>0</v>
      </c>
      <c r="AW188" s="153">
        <v>0</v>
      </c>
      <c r="AX188" s="153">
        <v>0</v>
      </c>
      <c r="AY188" s="153">
        <v>0</v>
      </c>
      <c r="AZ188" s="153">
        <v>0</v>
      </c>
      <c r="BA188" s="153">
        <v>0</v>
      </c>
      <c r="BB188" s="153">
        <v>0</v>
      </c>
      <c r="BC188" s="153">
        <v>0</v>
      </c>
      <c r="BD188" s="153">
        <v>0</v>
      </c>
      <c r="BE188" s="153" t="s">
        <v>66</v>
      </c>
      <c r="BF188" s="153">
        <v>0</v>
      </c>
      <c r="BG188" s="153">
        <v>0</v>
      </c>
      <c r="BH188" s="153">
        <v>0</v>
      </c>
      <c r="BI188" s="125">
        <v>44381</v>
      </c>
    </row>
    <row r="189" spans="1:61" ht="15.75" x14ac:dyDescent="0.25">
      <c r="A189" s="125">
        <v>44382</v>
      </c>
      <c r="B189" s="152" t="str">
        <f t="shared" si="0"/>
        <v>Click Here</v>
      </c>
      <c r="C189" s="153"/>
      <c r="D189" s="153">
        <v>6.52</v>
      </c>
      <c r="E189" s="153">
        <v>5.16</v>
      </c>
      <c r="F189" s="153">
        <v>5.07</v>
      </c>
      <c r="G189" s="153">
        <v>5.17</v>
      </c>
      <c r="H189" s="153">
        <v>5.2</v>
      </c>
      <c r="I189" s="153">
        <v>6.96</v>
      </c>
      <c r="J189" s="153">
        <v>7.47</v>
      </c>
      <c r="K189" s="153">
        <v>1.94</v>
      </c>
      <c r="L189" s="153">
        <v>2.1800000000000002</v>
      </c>
      <c r="M189" s="153">
        <v>2.2000000000000002</v>
      </c>
      <c r="N189" s="153">
        <v>2.54</v>
      </c>
      <c r="O189" s="153">
        <v>45</v>
      </c>
      <c r="P189" s="153">
        <v>40</v>
      </c>
      <c r="Q189" s="153">
        <v>8</v>
      </c>
      <c r="R189" s="153">
        <v>0</v>
      </c>
      <c r="S189" s="153">
        <v>0</v>
      </c>
      <c r="T189" s="153">
        <v>0</v>
      </c>
      <c r="U189" s="153">
        <v>0.63300000000000001</v>
      </c>
      <c r="V189" s="153">
        <v>0.53600000000000003</v>
      </c>
      <c r="W189" s="153">
        <v>0.54400000000000004</v>
      </c>
      <c r="X189" s="153">
        <v>0.09</v>
      </c>
      <c r="Y189" s="153">
        <v>0.3</v>
      </c>
      <c r="Z189" s="153">
        <v>0.20100000000000001</v>
      </c>
      <c r="AA189" s="153">
        <v>13.1</v>
      </c>
      <c r="AB189" s="153">
        <v>34.200000000000003</v>
      </c>
      <c r="AC189" s="153">
        <v>30.4</v>
      </c>
      <c r="AD189" s="153">
        <v>30.7</v>
      </c>
      <c r="AE189" s="153">
        <v>41.3</v>
      </c>
      <c r="AF189" s="153">
        <v>26.2</v>
      </c>
      <c r="AG189" s="153">
        <v>68.400000000000006</v>
      </c>
      <c r="AH189" s="153">
        <v>60.8</v>
      </c>
      <c r="AI189" s="153">
        <v>61.4</v>
      </c>
      <c r="AJ189" s="153">
        <v>82.6</v>
      </c>
      <c r="AK189" s="153">
        <v>2.95</v>
      </c>
      <c r="AL189" s="153">
        <v>3.76</v>
      </c>
      <c r="AM189" s="153">
        <v>3</v>
      </c>
      <c r="AN189" s="153">
        <v>6</v>
      </c>
      <c r="AO189" s="153">
        <v>0.152</v>
      </c>
      <c r="AP189" s="153">
        <v>17.2</v>
      </c>
      <c r="AQ189" s="153">
        <v>16</v>
      </c>
      <c r="AR189" s="153">
        <v>108.11</v>
      </c>
      <c r="AS189" s="153">
        <v>1.2168411358403692</v>
      </c>
      <c r="AT189" s="153">
        <v>60.2</v>
      </c>
      <c r="AU189" s="153">
        <v>88.3</v>
      </c>
      <c r="AV189" s="153">
        <v>0.2203</v>
      </c>
      <c r="AW189" s="153">
        <v>5.3699999999999998E-2</v>
      </c>
      <c r="AX189" s="153">
        <v>14.93</v>
      </c>
      <c r="AY189" s="153">
        <v>13.03</v>
      </c>
      <c r="AZ189" s="153">
        <v>14.97</v>
      </c>
      <c r="BA189" s="153">
        <v>1.94</v>
      </c>
      <c r="BB189" s="153">
        <v>1.4119999999999999</v>
      </c>
      <c r="BC189" s="153">
        <v>2.7589999999999999</v>
      </c>
      <c r="BD189" s="153">
        <v>9.0329999999999995</v>
      </c>
      <c r="BE189" s="153">
        <v>3.7668411358403691</v>
      </c>
      <c r="BF189" s="153">
        <v>27.42</v>
      </c>
      <c r="BG189" s="153">
        <v>5.2</v>
      </c>
      <c r="BH189" s="153">
        <v>9.9</v>
      </c>
      <c r="BI189" s="125">
        <v>44382</v>
      </c>
    </row>
    <row r="190" spans="1:61" ht="15.75" x14ac:dyDescent="0.25">
      <c r="A190" s="125">
        <v>44383</v>
      </c>
      <c r="B190" s="152" t="str">
        <f t="shared" si="0"/>
        <v>Click Here</v>
      </c>
      <c r="C190" s="153"/>
      <c r="D190" s="153">
        <v>6.36</v>
      </c>
      <c r="E190" s="153">
        <v>5.05</v>
      </c>
      <c r="F190" s="153">
        <v>5.12</v>
      </c>
      <c r="G190" s="153">
        <v>5.03</v>
      </c>
      <c r="H190" s="153">
        <v>5.1100000000000003</v>
      </c>
      <c r="I190" s="153">
        <v>7.06</v>
      </c>
      <c r="J190" s="153">
        <v>7.23</v>
      </c>
      <c r="K190" s="153">
        <v>2.04</v>
      </c>
      <c r="L190" s="153">
        <v>2.2000000000000002</v>
      </c>
      <c r="M190" s="153">
        <v>2.2000000000000002</v>
      </c>
      <c r="N190" s="153">
        <v>2.66</v>
      </c>
      <c r="O190" s="153">
        <v>44</v>
      </c>
      <c r="P190" s="153">
        <v>39</v>
      </c>
      <c r="Q190" s="153">
        <v>7</v>
      </c>
      <c r="R190" s="153">
        <v>0</v>
      </c>
      <c r="S190" s="153">
        <v>0</v>
      </c>
      <c r="T190" s="153">
        <v>0</v>
      </c>
      <c r="U190" s="153" t="s">
        <v>79</v>
      </c>
      <c r="V190" s="153">
        <v>0.46300000000000002</v>
      </c>
      <c r="W190" s="153">
        <v>0.53600000000000003</v>
      </c>
      <c r="X190" s="153">
        <v>8.2000000000000003E-2</v>
      </c>
      <c r="Y190" s="153">
        <v>0.32200000000000001</v>
      </c>
      <c r="Z190" s="153">
        <v>0.26400000000000001</v>
      </c>
      <c r="AA190" s="153">
        <v>12.6</v>
      </c>
      <c r="AB190" s="153">
        <v>33.6</v>
      </c>
      <c r="AC190" s="153">
        <v>30.7</v>
      </c>
      <c r="AD190" s="153">
        <v>30.5</v>
      </c>
      <c r="AE190" s="153">
        <v>42.4</v>
      </c>
      <c r="AF190" s="153">
        <v>25.2</v>
      </c>
      <c r="AG190" s="153">
        <v>67.2</v>
      </c>
      <c r="AH190" s="153">
        <v>61.4</v>
      </c>
      <c r="AI190" s="153">
        <v>61</v>
      </c>
      <c r="AJ190" s="153">
        <v>84.8</v>
      </c>
      <c r="AK190" s="153">
        <v>2.98</v>
      </c>
      <c r="AL190" s="153">
        <v>3.71</v>
      </c>
      <c r="AM190" s="153">
        <v>3</v>
      </c>
      <c r="AN190" s="153">
        <v>5.9</v>
      </c>
      <c r="AO190" s="153">
        <v>0.21099999999999999</v>
      </c>
      <c r="AP190" s="153">
        <v>16.899999999999999</v>
      </c>
      <c r="AQ190" s="153">
        <v>15.8</v>
      </c>
      <c r="AR190" s="153">
        <v>116.87</v>
      </c>
      <c r="AS190" s="153">
        <v>1.0139178255372947</v>
      </c>
      <c r="AT190" s="153">
        <v>60</v>
      </c>
      <c r="AU190" s="153">
        <v>88.1</v>
      </c>
      <c r="AV190" s="153">
        <v>0.2205</v>
      </c>
      <c r="AW190" s="153">
        <v>5.4699999999999999E-2</v>
      </c>
      <c r="AX190" s="153">
        <v>15.89</v>
      </c>
      <c r="AY190" s="153">
        <v>15.82</v>
      </c>
      <c r="AZ190" s="153">
        <v>15.82</v>
      </c>
      <c r="BA190" s="153">
        <v>0</v>
      </c>
      <c r="BB190" s="153">
        <v>1.474</v>
      </c>
      <c r="BC190" s="153">
        <v>2.7210000000000001</v>
      </c>
      <c r="BD190" s="153">
        <v>10</v>
      </c>
      <c r="BE190" s="153">
        <v>3.3539178255372946</v>
      </c>
      <c r="BF190" s="153">
        <v>28.68</v>
      </c>
      <c r="BG190" s="153">
        <v>5.0999999999999996</v>
      </c>
      <c r="BH190" s="153">
        <v>9.9</v>
      </c>
      <c r="BI190" s="125">
        <v>44383</v>
      </c>
    </row>
    <row r="191" spans="1:61" ht="15.75" x14ac:dyDescent="0.25">
      <c r="A191" s="125">
        <v>44384</v>
      </c>
      <c r="B191" s="152" t="str">
        <f t="shared" si="0"/>
        <v>Click Here</v>
      </c>
      <c r="C191" s="153"/>
      <c r="D191" s="153">
        <v>5.73</v>
      </c>
      <c r="E191" s="153">
        <v>5.01</v>
      </c>
      <c r="F191" s="153">
        <v>4.99</v>
      </c>
      <c r="G191" s="153">
        <v>5</v>
      </c>
      <c r="H191" s="153">
        <v>5.05</v>
      </c>
      <c r="I191" s="153">
        <v>7.18</v>
      </c>
      <c r="J191" s="153">
        <v>7.17</v>
      </c>
      <c r="K191" s="153">
        <v>1.87</v>
      </c>
      <c r="L191" s="153">
        <v>2.0099999999999998</v>
      </c>
      <c r="M191" s="153">
        <v>2.2000000000000002</v>
      </c>
      <c r="N191" s="153">
        <v>2.2000000000000002</v>
      </c>
      <c r="O191" s="153">
        <v>45</v>
      </c>
      <c r="P191" s="153">
        <v>37</v>
      </c>
      <c r="Q191" s="153">
        <v>10</v>
      </c>
      <c r="R191" s="153">
        <v>0</v>
      </c>
      <c r="S191" s="153">
        <v>0</v>
      </c>
      <c r="T191" s="153">
        <v>0</v>
      </c>
      <c r="U191" s="153">
        <v>6.31</v>
      </c>
      <c r="V191" s="153">
        <v>5.0999999999999996</v>
      </c>
      <c r="W191" s="153">
        <v>0.42799999999999999</v>
      </c>
      <c r="X191" s="153">
        <v>8.3000000000000004E-2</v>
      </c>
      <c r="Y191" s="153">
        <v>0.313</v>
      </c>
      <c r="Z191" s="153">
        <v>0.26700000000000002</v>
      </c>
      <c r="AA191" s="153">
        <v>13</v>
      </c>
      <c r="AB191" s="153">
        <v>34.200000000000003</v>
      </c>
      <c r="AC191" s="153">
        <v>32.799999999999997</v>
      </c>
      <c r="AD191" s="153">
        <v>32.700000000000003</v>
      </c>
      <c r="AE191" s="153">
        <v>45.2</v>
      </c>
      <c r="AF191" s="153">
        <v>26</v>
      </c>
      <c r="AG191" s="153">
        <v>68.400000000000006</v>
      </c>
      <c r="AH191" s="153">
        <v>65.599999999999994</v>
      </c>
      <c r="AI191" s="153">
        <v>65.400000000000006</v>
      </c>
      <c r="AJ191" s="153">
        <v>90.4</v>
      </c>
      <c r="AK191" s="153">
        <v>2.99</v>
      </c>
      <c r="AL191" s="153">
        <v>3.3899999999999997</v>
      </c>
      <c r="AM191" s="153">
        <v>3.1</v>
      </c>
      <c r="AN191" s="153">
        <v>5.9</v>
      </c>
      <c r="AO191" s="153">
        <v>4.7E-2</v>
      </c>
      <c r="AP191" s="153">
        <v>18.2</v>
      </c>
      <c r="AQ191" s="153">
        <v>16.100000000000001</v>
      </c>
      <c r="AR191" s="153">
        <v>105.84</v>
      </c>
      <c r="AS191" s="153">
        <v>0.91315136162127963</v>
      </c>
      <c r="AT191" s="153">
        <v>58.5</v>
      </c>
      <c r="AU191" s="153">
        <v>89.9</v>
      </c>
      <c r="AV191" s="153">
        <v>0.23269999999999999</v>
      </c>
      <c r="AW191" s="153">
        <v>4.6300000000000001E-2</v>
      </c>
      <c r="AX191" s="153">
        <v>16.73</v>
      </c>
      <c r="AY191" s="153">
        <v>15.79</v>
      </c>
      <c r="AZ191" s="153">
        <v>16.739999999999998</v>
      </c>
      <c r="BA191" s="153">
        <v>0.95</v>
      </c>
      <c r="BB191" s="153">
        <v>1.5389999999999999</v>
      </c>
      <c r="BC191" s="153">
        <v>2.7069999999999999</v>
      </c>
      <c r="BD191" s="153">
        <v>10</v>
      </c>
      <c r="BE191" s="153">
        <v>3.0431513616212795</v>
      </c>
      <c r="BF191" s="153">
        <v>30.75</v>
      </c>
      <c r="BG191" s="153">
        <v>5.2</v>
      </c>
      <c r="BH191" s="153">
        <v>9.9</v>
      </c>
      <c r="BI191" s="125">
        <v>44384</v>
      </c>
    </row>
    <row r="192" spans="1:61" ht="15.75" x14ac:dyDescent="0.25">
      <c r="A192" s="125">
        <v>44385</v>
      </c>
      <c r="B192" s="152" t="str">
        <f t="shared" si="0"/>
        <v>Click Here</v>
      </c>
      <c r="C192" s="153"/>
      <c r="D192" s="153">
        <v>6.01</v>
      </c>
      <c r="E192" s="153">
        <v>5.08</v>
      </c>
      <c r="F192" s="153">
        <v>5.0999999999999996</v>
      </c>
      <c r="G192" s="153">
        <v>5.03</v>
      </c>
      <c r="H192" s="153">
        <v>5.0999999999999996</v>
      </c>
      <c r="I192" s="153">
        <v>7.08</v>
      </c>
      <c r="J192" s="153">
        <v>7.22</v>
      </c>
      <c r="K192" s="153">
        <v>1.85</v>
      </c>
      <c r="L192" s="153">
        <v>2</v>
      </c>
      <c r="M192" s="153">
        <v>2.2000000000000002</v>
      </c>
      <c r="N192" s="153">
        <v>2.2400000000000002</v>
      </c>
      <c r="O192" s="153">
        <v>44</v>
      </c>
      <c r="P192" s="153">
        <v>35</v>
      </c>
      <c r="Q192" s="153">
        <v>9</v>
      </c>
      <c r="R192" s="153">
        <v>0</v>
      </c>
      <c r="S192" s="153">
        <v>0</v>
      </c>
      <c r="T192" s="153">
        <v>0</v>
      </c>
      <c r="U192" s="153">
        <v>3.38</v>
      </c>
      <c r="V192" s="153">
        <v>3</v>
      </c>
      <c r="W192" s="153" t="s">
        <v>80</v>
      </c>
      <c r="X192" s="153">
        <v>0.08</v>
      </c>
      <c r="Y192" s="153">
        <v>0.27300000000000002</v>
      </c>
      <c r="Z192" s="153">
        <v>0.22600000000000001</v>
      </c>
      <c r="AA192" s="153">
        <v>13.5</v>
      </c>
      <c r="AB192" s="153">
        <v>35.9</v>
      </c>
      <c r="AC192" s="153">
        <v>33.4</v>
      </c>
      <c r="AD192" s="153">
        <v>32.799999999999997</v>
      </c>
      <c r="AE192" s="153">
        <v>42.9</v>
      </c>
      <c r="AF192" s="153">
        <v>27.1</v>
      </c>
      <c r="AG192" s="153">
        <v>71.8</v>
      </c>
      <c r="AH192" s="153">
        <v>66.8</v>
      </c>
      <c r="AI192" s="153">
        <v>65.599999999999994</v>
      </c>
      <c r="AJ192" s="153">
        <v>85.8</v>
      </c>
      <c r="AK192" s="153">
        <v>2.96</v>
      </c>
      <c r="AL192" s="153">
        <v>3.4299999999999997</v>
      </c>
      <c r="AM192" s="153">
        <v>3</v>
      </c>
      <c r="AN192" s="153">
        <v>5.9</v>
      </c>
      <c r="AO192" s="153">
        <v>4.5999999999999999E-2</v>
      </c>
      <c r="AP192" s="153">
        <v>18.899999999999999</v>
      </c>
      <c r="AQ192" s="153">
        <v>16.399999999999999</v>
      </c>
      <c r="AR192" s="153">
        <v>119.07</v>
      </c>
      <c r="AS192" s="153">
        <v>1.430475486903962</v>
      </c>
      <c r="AT192" s="153">
        <v>58.1</v>
      </c>
      <c r="AU192" s="153">
        <v>90.1</v>
      </c>
      <c r="AV192" s="153">
        <v>0.2331</v>
      </c>
      <c r="AW192" s="153">
        <v>4.5999999999999999E-2</v>
      </c>
      <c r="AX192" s="153">
        <v>15.77</v>
      </c>
      <c r="AY192" s="153">
        <v>14.89</v>
      </c>
      <c r="AZ192" s="153">
        <v>15.87</v>
      </c>
      <c r="BA192" s="153">
        <v>0.94</v>
      </c>
      <c r="BB192" s="153">
        <v>1.417</v>
      </c>
      <c r="BC192" s="153">
        <v>2.7170000000000001</v>
      </c>
      <c r="BD192" s="153">
        <v>10</v>
      </c>
      <c r="BE192" s="153">
        <v>3.6304754869039622</v>
      </c>
      <c r="BF192" s="153">
        <v>0</v>
      </c>
      <c r="BG192" s="153">
        <v>5.2</v>
      </c>
      <c r="BH192" s="153">
        <v>9.9</v>
      </c>
      <c r="BI192" s="125">
        <v>44385</v>
      </c>
    </row>
    <row r="193" spans="1:61" ht="15.75" x14ac:dyDescent="0.25">
      <c r="A193" s="125">
        <v>44386</v>
      </c>
      <c r="B193" s="152" t="str">
        <f t="shared" si="0"/>
        <v>Click Here</v>
      </c>
      <c r="C193" s="153"/>
      <c r="D193" s="153">
        <v>6.09</v>
      </c>
      <c r="E193" s="153">
        <v>5.1100000000000003</v>
      </c>
      <c r="F193" s="153">
        <v>5.09</v>
      </c>
      <c r="G193" s="153">
        <v>5.07</v>
      </c>
      <c r="H193" s="153">
        <v>5.14</v>
      </c>
      <c r="I193" s="153">
        <v>7.13</v>
      </c>
      <c r="J193" s="153">
        <v>7.22</v>
      </c>
      <c r="K193" s="153">
        <v>1.96</v>
      </c>
      <c r="L193" s="153">
        <v>2.17</v>
      </c>
      <c r="M193" s="153">
        <v>2.1800000000000002</v>
      </c>
      <c r="N193" s="153">
        <v>2.2000000000000002</v>
      </c>
      <c r="O193" s="153">
        <v>41</v>
      </c>
      <c r="P193" s="153">
        <v>33</v>
      </c>
      <c r="Q193" s="153">
        <v>10</v>
      </c>
      <c r="R193" s="153">
        <v>0</v>
      </c>
      <c r="S193" s="153">
        <v>0</v>
      </c>
      <c r="T193" s="153">
        <v>0</v>
      </c>
      <c r="U193" s="153">
        <v>1.492</v>
      </c>
      <c r="V193" s="153">
        <v>2.4279999999999999</v>
      </c>
      <c r="W193" s="153">
        <v>0.39900000000000002</v>
      </c>
      <c r="X193" s="153">
        <v>0.14099999999999999</v>
      </c>
      <c r="Y193" s="153">
        <v>0.82399999999999995</v>
      </c>
      <c r="Z193" s="153">
        <v>0.73899999999999999</v>
      </c>
      <c r="AA193" s="153">
        <v>12.9</v>
      </c>
      <c r="AB193" s="153">
        <v>34.1</v>
      </c>
      <c r="AC193" s="153">
        <v>33</v>
      </c>
      <c r="AD193" s="153">
        <v>32.799999999999997</v>
      </c>
      <c r="AE193" s="153">
        <v>44.2</v>
      </c>
      <c r="AF193" s="153">
        <v>25.8</v>
      </c>
      <c r="AG193" s="153">
        <v>68.2</v>
      </c>
      <c r="AH193" s="153">
        <v>66</v>
      </c>
      <c r="AI193" s="153">
        <v>65.599999999999994</v>
      </c>
      <c r="AJ193" s="153">
        <v>88.4</v>
      </c>
      <c r="AK193" s="153">
        <v>3.13</v>
      </c>
      <c r="AL193" s="153">
        <v>3.46</v>
      </c>
      <c r="AM193" s="153">
        <v>2.9</v>
      </c>
      <c r="AN193" s="153">
        <v>6.1</v>
      </c>
      <c r="AO193" s="153">
        <v>0.122</v>
      </c>
      <c r="AP193" s="153">
        <v>18</v>
      </c>
      <c r="AQ193" s="153">
        <v>16.5</v>
      </c>
      <c r="AR193" s="153">
        <v>114.9</v>
      </c>
      <c r="AS193" s="153">
        <v>1.4425416666666666</v>
      </c>
      <c r="AT193" s="153">
        <v>60.3</v>
      </c>
      <c r="AU193" s="153">
        <v>90.3</v>
      </c>
      <c r="AV193" s="153">
        <v>0.21929999999999999</v>
      </c>
      <c r="AW193" s="153">
        <v>4.3900000000000002E-2</v>
      </c>
      <c r="AX193" s="153">
        <v>15.39</v>
      </c>
      <c r="AY193" s="153">
        <v>14.4</v>
      </c>
      <c r="AZ193" s="153">
        <v>15.4</v>
      </c>
      <c r="BA193" s="153">
        <v>1</v>
      </c>
      <c r="BB193" s="153">
        <v>1.3380000000000001</v>
      </c>
      <c r="BC193" s="153">
        <v>2.7210000000000001</v>
      </c>
      <c r="BD193" s="153">
        <v>8.4350000000000005</v>
      </c>
      <c r="BE193" s="153">
        <v>3.6225416666666668</v>
      </c>
      <c r="BF193" s="153">
        <v>30.7</v>
      </c>
      <c r="BG193" s="153">
        <v>5.2</v>
      </c>
      <c r="BH193" s="153">
        <v>9.9</v>
      </c>
      <c r="BI193" s="125">
        <v>44386</v>
      </c>
    </row>
    <row r="194" spans="1:61" ht="15.75" x14ac:dyDescent="0.25">
      <c r="A194" s="125">
        <v>44387</v>
      </c>
      <c r="B194" s="152" t="str">
        <f t="shared" si="0"/>
        <v>Click Here</v>
      </c>
      <c r="C194" s="153"/>
      <c r="D194" s="153">
        <v>6.14</v>
      </c>
      <c r="E194" s="153">
        <v>5.07</v>
      </c>
      <c r="F194" s="153">
        <v>5.0999999999999996</v>
      </c>
      <c r="G194" s="153">
        <v>5.01</v>
      </c>
      <c r="H194" s="153">
        <v>5.08</v>
      </c>
      <c r="I194" s="153">
        <v>7.04</v>
      </c>
      <c r="J194" s="153">
        <v>7.15</v>
      </c>
      <c r="K194" s="153">
        <v>1.84</v>
      </c>
      <c r="L194" s="153">
        <v>2.0699999999999998</v>
      </c>
      <c r="M194" s="153">
        <v>1.97</v>
      </c>
      <c r="N194" s="153">
        <v>2.02</v>
      </c>
      <c r="O194" s="153">
        <v>41</v>
      </c>
      <c r="P194" s="153">
        <v>32</v>
      </c>
      <c r="Q194" s="153">
        <v>8</v>
      </c>
      <c r="R194" s="153">
        <v>0</v>
      </c>
      <c r="S194" s="153">
        <v>0</v>
      </c>
      <c r="T194" s="153">
        <v>0</v>
      </c>
      <c r="U194" s="153">
        <v>0.92400000000000004</v>
      </c>
      <c r="V194" s="153">
        <v>1.6619999999999999</v>
      </c>
      <c r="W194" s="153">
        <v>0.46800000000000003</v>
      </c>
      <c r="X194" s="153">
        <v>8.6999999999999994E-2</v>
      </c>
      <c r="Y194" s="153">
        <v>0.39200000000000002</v>
      </c>
      <c r="Z194" s="153">
        <v>0.30299999999999999</v>
      </c>
      <c r="AA194" s="153">
        <v>13.2</v>
      </c>
      <c r="AB194" s="153">
        <v>34.700000000000003</v>
      </c>
      <c r="AC194" s="153">
        <v>33.1</v>
      </c>
      <c r="AD194" s="153">
        <v>33.799999999999997</v>
      </c>
      <c r="AE194" s="153">
        <v>44.6</v>
      </c>
      <c r="AF194" s="153">
        <v>26.2</v>
      </c>
      <c r="AG194" s="153">
        <v>69.400000000000006</v>
      </c>
      <c r="AH194" s="153">
        <v>66.2</v>
      </c>
      <c r="AI194" s="153">
        <v>67.599999999999994</v>
      </c>
      <c r="AJ194" s="153">
        <v>89.2</v>
      </c>
      <c r="AK194" s="153">
        <v>3.27</v>
      </c>
      <c r="AL194" s="153">
        <v>3.46</v>
      </c>
      <c r="AM194" s="153">
        <v>3</v>
      </c>
      <c r="AN194" s="153">
        <v>5.9</v>
      </c>
      <c r="AO194" s="153">
        <v>9.7000000000000003E-2</v>
      </c>
      <c r="AP194" s="153">
        <v>18</v>
      </c>
      <c r="AQ194" s="153">
        <v>16.399999999999999</v>
      </c>
      <c r="AR194" s="153">
        <v>101.43</v>
      </c>
      <c r="AS194" s="153">
        <v>1.4130700236034621</v>
      </c>
      <c r="AT194" s="153">
        <v>60.9</v>
      </c>
      <c r="AU194" s="153">
        <v>91.1</v>
      </c>
      <c r="AV194" s="153">
        <v>0.2109</v>
      </c>
      <c r="AW194" s="153">
        <v>4.02E-2</v>
      </c>
      <c r="AX194" s="153">
        <v>13.76</v>
      </c>
      <c r="AY194" s="153">
        <v>12.71</v>
      </c>
      <c r="AZ194" s="153">
        <v>13.71</v>
      </c>
      <c r="BA194" s="153">
        <v>1</v>
      </c>
      <c r="BB194" s="153">
        <v>0</v>
      </c>
      <c r="BC194" s="153">
        <v>0</v>
      </c>
      <c r="BD194" s="153">
        <v>0</v>
      </c>
      <c r="BE194" s="153">
        <v>3.6230700236034621</v>
      </c>
      <c r="BF194" s="153">
        <v>29.66</v>
      </c>
      <c r="BG194" s="153">
        <v>5.2</v>
      </c>
      <c r="BH194" s="153">
        <v>9.9</v>
      </c>
      <c r="BI194" s="125">
        <v>44387</v>
      </c>
    </row>
    <row r="195" spans="1:61" ht="15.75" x14ac:dyDescent="0.25">
      <c r="A195" s="125">
        <v>44388</v>
      </c>
      <c r="B195" s="152" t="str">
        <f t="shared" si="0"/>
        <v>Click Here</v>
      </c>
      <c r="C195" s="153"/>
      <c r="D195" s="153">
        <v>0</v>
      </c>
      <c r="E195" s="153">
        <v>0</v>
      </c>
      <c r="F195" s="153">
        <v>0</v>
      </c>
      <c r="G195" s="153">
        <v>0</v>
      </c>
      <c r="H195" s="153">
        <v>0</v>
      </c>
      <c r="I195" s="153">
        <v>0</v>
      </c>
      <c r="J195" s="153">
        <v>0</v>
      </c>
      <c r="K195" s="153">
        <v>0</v>
      </c>
      <c r="L195" s="153">
        <v>0</v>
      </c>
      <c r="M195" s="153">
        <v>0</v>
      </c>
      <c r="N195" s="153">
        <v>0</v>
      </c>
      <c r="O195" s="153">
        <v>0</v>
      </c>
      <c r="P195" s="153">
        <v>0</v>
      </c>
      <c r="Q195" s="153">
        <v>0</v>
      </c>
      <c r="R195" s="153">
        <v>0</v>
      </c>
      <c r="S195" s="153">
        <v>0</v>
      </c>
      <c r="T195" s="153">
        <v>0</v>
      </c>
      <c r="U195" s="153">
        <v>0</v>
      </c>
      <c r="V195" s="153">
        <v>0</v>
      </c>
      <c r="W195" s="153">
        <v>0</v>
      </c>
      <c r="X195" s="153">
        <v>0</v>
      </c>
      <c r="Y195" s="153">
        <v>0</v>
      </c>
      <c r="Z195" s="153">
        <v>0</v>
      </c>
      <c r="AA195" s="153">
        <v>0</v>
      </c>
      <c r="AB195" s="153">
        <v>0</v>
      </c>
      <c r="AC195" s="153">
        <v>0</v>
      </c>
      <c r="AD195" s="153">
        <v>0</v>
      </c>
      <c r="AE195" s="153">
        <v>0</v>
      </c>
      <c r="AF195" s="153">
        <v>0</v>
      </c>
      <c r="AG195" s="153">
        <v>0</v>
      </c>
      <c r="AH195" s="153">
        <v>0</v>
      </c>
      <c r="AI195" s="153">
        <v>0</v>
      </c>
      <c r="AJ195" s="153">
        <v>0</v>
      </c>
      <c r="AK195" s="153" t="s">
        <v>66</v>
      </c>
      <c r="AL195" s="153" t="s">
        <v>66</v>
      </c>
      <c r="AM195" s="153">
        <v>0</v>
      </c>
      <c r="AN195" s="153">
        <v>0</v>
      </c>
      <c r="AO195" s="153">
        <v>0</v>
      </c>
      <c r="AP195" s="153">
        <v>0</v>
      </c>
      <c r="AQ195" s="153">
        <v>0</v>
      </c>
      <c r="AR195" s="153">
        <v>0</v>
      </c>
      <c r="AS195" s="153" t="s">
        <v>66</v>
      </c>
      <c r="AT195" s="153">
        <v>0</v>
      </c>
      <c r="AU195" s="153">
        <v>0</v>
      </c>
      <c r="AV195" s="153">
        <v>0</v>
      </c>
      <c r="AW195" s="153">
        <v>0</v>
      </c>
      <c r="AX195" s="153">
        <v>0</v>
      </c>
      <c r="AY195" s="153">
        <v>0</v>
      </c>
      <c r="AZ195" s="153">
        <v>0</v>
      </c>
      <c r="BA195" s="153">
        <v>0</v>
      </c>
      <c r="BB195" s="153">
        <v>0</v>
      </c>
      <c r="BC195" s="153">
        <v>0</v>
      </c>
      <c r="BD195" s="153">
        <v>0</v>
      </c>
      <c r="BE195" s="153" t="s">
        <v>66</v>
      </c>
      <c r="BF195" s="153">
        <v>0</v>
      </c>
      <c r="BG195" s="153">
        <v>0</v>
      </c>
      <c r="BH195" s="153">
        <v>0</v>
      </c>
      <c r="BI195" s="125">
        <v>44388</v>
      </c>
    </row>
    <row r="196" spans="1:61" ht="15.75" x14ac:dyDescent="0.25">
      <c r="A196" s="125">
        <v>44389</v>
      </c>
      <c r="B196" s="152" t="str">
        <f t="shared" si="0"/>
        <v>Click Here</v>
      </c>
      <c r="C196" s="153"/>
      <c r="D196" s="153">
        <v>6.33</v>
      </c>
      <c r="E196" s="153">
        <v>5.0999999999999996</v>
      </c>
      <c r="F196" s="153">
        <v>5.04</v>
      </c>
      <c r="G196" s="153">
        <v>5.09</v>
      </c>
      <c r="H196" s="153">
        <v>5.15</v>
      </c>
      <c r="I196" s="153">
        <v>7.33</v>
      </c>
      <c r="J196" s="153">
        <v>7.2</v>
      </c>
      <c r="K196" s="153">
        <v>1.78</v>
      </c>
      <c r="L196" s="153">
        <v>2.04</v>
      </c>
      <c r="M196" s="153">
        <v>2.1800000000000002</v>
      </c>
      <c r="N196" s="153">
        <v>2.21</v>
      </c>
      <c r="O196" s="153">
        <v>42</v>
      </c>
      <c r="P196" s="153">
        <v>35</v>
      </c>
      <c r="Q196" s="153">
        <v>10</v>
      </c>
      <c r="R196" s="153">
        <v>0</v>
      </c>
      <c r="S196" s="153">
        <v>0</v>
      </c>
      <c r="T196" s="153">
        <v>0</v>
      </c>
      <c r="U196" s="153">
        <v>0.68400000000000005</v>
      </c>
      <c r="V196" s="153">
        <v>1.3460000000000001</v>
      </c>
      <c r="W196" s="153">
        <v>0.629</v>
      </c>
      <c r="X196" s="153">
        <v>7.6999999999999999E-2</v>
      </c>
      <c r="Y196" s="153">
        <v>0.27500000000000002</v>
      </c>
      <c r="Z196" s="153">
        <v>0.219</v>
      </c>
      <c r="AA196" s="153">
        <v>13.7</v>
      </c>
      <c r="AB196" s="153">
        <v>36.200000000000003</v>
      </c>
      <c r="AC196" s="153">
        <v>34.6</v>
      </c>
      <c r="AD196" s="153">
        <v>34.4</v>
      </c>
      <c r="AE196" s="153">
        <v>46.2</v>
      </c>
      <c r="AF196" s="153">
        <v>27.4</v>
      </c>
      <c r="AG196" s="153">
        <v>72.400000000000006</v>
      </c>
      <c r="AH196" s="153">
        <v>69.2</v>
      </c>
      <c r="AI196" s="153">
        <v>68.8</v>
      </c>
      <c r="AJ196" s="153">
        <v>92.4</v>
      </c>
      <c r="AK196" s="153">
        <v>2.91</v>
      </c>
      <c r="AL196" s="153">
        <v>3.71</v>
      </c>
      <c r="AM196" s="153">
        <v>3.1</v>
      </c>
      <c r="AN196" s="153">
        <v>5.9</v>
      </c>
      <c r="AO196" s="153">
        <v>0.13</v>
      </c>
      <c r="AP196" s="153">
        <v>19.8</v>
      </c>
      <c r="AQ196" s="153">
        <v>16.8</v>
      </c>
      <c r="AR196" s="153">
        <v>94.81</v>
      </c>
      <c r="AS196" s="153">
        <v>1.0461342383107088</v>
      </c>
      <c r="AT196" s="153">
        <v>59.8</v>
      </c>
      <c r="AU196" s="153">
        <v>90.7</v>
      </c>
      <c r="AV196" s="153">
        <v>0.22309999999999999</v>
      </c>
      <c r="AW196" s="153">
        <v>4.24E-2</v>
      </c>
      <c r="AX196" s="153">
        <v>14.32</v>
      </c>
      <c r="AY196" s="153">
        <v>13.26</v>
      </c>
      <c r="AZ196" s="153">
        <v>14.26</v>
      </c>
      <c r="BA196" s="153">
        <v>1</v>
      </c>
      <c r="BB196" s="153">
        <v>1.4470000000000001</v>
      </c>
      <c r="BC196" s="153">
        <v>2.7440000000000002</v>
      </c>
      <c r="BD196" s="153">
        <v>8.5530000000000008</v>
      </c>
      <c r="BE196" s="153">
        <v>3.246134238310709</v>
      </c>
      <c r="BF196" s="153">
        <v>30.98</v>
      </c>
      <c r="BG196" s="153">
        <v>5.2</v>
      </c>
      <c r="BH196" s="153">
        <v>9.9</v>
      </c>
      <c r="BI196" s="125">
        <v>44389</v>
      </c>
    </row>
    <row r="197" spans="1:61" ht="15.75" x14ac:dyDescent="0.25">
      <c r="A197" s="125">
        <v>44390</v>
      </c>
      <c r="B197" s="152" t="str">
        <f t="shared" si="0"/>
        <v>Click Here</v>
      </c>
      <c r="C197" s="153"/>
      <c r="D197" s="153">
        <v>6.2</v>
      </c>
      <c r="E197" s="153">
        <v>5.13</v>
      </c>
      <c r="F197" s="153">
        <v>5.19</v>
      </c>
      <c r="G197" s="153">
        <v>5.15</v>
      </c>
      <c r="H197" s="153">
        <v>5.19</v>
      </c>
      <c r="I197" s="153">
        <v>7.31</v>
      </c>
      <c r="J197" s="153">
        <v>7.37</v>
      </c>
      <c r="K197" s="153">
        <v>1.78</v>
      </c>
      <c r="L197" s="153">
        <v>2.14</v>
      </c>
      <c r="M197" s="153">
        <v>2.16</v>
      </c>
      <c r="N197" s="153">
        <v>2.1</v>
      </c>
      <c r="O197" s="153">
        <v>45</v>
      </c>
      <c r="P197" s="153">
        <v>37</v>
      </c>
      <c r="Q197" s="153">
        <v>21</v>
      </c>
      <c r="R197" s="153">
        <v>0</v>
      </c>
      <c r="S197" s="153">
        <v>0</v>
      </c>
      <c r="T197" s="153">
        <v>0</v>
      </c>
      <c r="U197" s="153">
        <v>0.73499999999999999</v>
      </c>
      <c r="V197" s="153">
        <v>0.67900000000000005</v>
      </c>
      <c r="W197" s="153">
        <v>0.86399999999999999</v>
      </c>
      <c r="X197" s="153">
        <v>8.6999999999999994E-2</v>
      </c>
      <c r="Y197" s="153">
        <v>0.26700000000000002</v>
      </c>
      <c r="Z197" s="153">
        <v>0.191</v>
      </c>
      <c r="AA197" s="153">
        <v>13</v>
      </c>
      <c r="AB197" s="153">
        <v>35.200000000000003</v>
      </c>
      <c r="AC197" s="153">
        <v>32.5</v>
      </c>
      <c r="AD197" s="153">
        <v>33.6</v>
      </c>
      <c r="AE197" s="153">
        <v>44.9</v>
      </c>
      <c r="AF197" s="153">
        <v>26</v>
      </c>
      <c r="AG197" s="153">
        <v>70.400000000000006</v>
      </c>
      <c r="AH197" s="153">
        <v>65</v>
      </c>
      <c r="AI197" s="153">
        <v>67.2</v>
      </c>
      <c r="AJ197" s="153">
        <v>89.8</v>
      </c>
      <c r="AK197" s="153">
        <v>2.91</v>
      </c>
      <c r="AL197" s="153">
        <v>3.45</v>
      </c>
      <c r="AM197" s="153">
        <v>3.1</v>
      </c>
      <c r="AN197" s="153">
        <v>6</v>
      </c>
      <c r="AO197" s="153">
        <v>0.112</v>
      </c>
      <c r="AP197" s="153">
        <v>18.3</v>
      </c>
      <c r="AQ197" s="153">
        <v>16.8</v>
      </c>
      <c r="AR197" s="153">
        <v>116.86</v>
      </c>
      <c r="AS197" s="153">
        <v>1.4650970350404315</v>
      </c>
      <c r="AT197" s="153">
        <v>59.9</v>
      </c>
      <c r="AU197" s="153">
        <v>90.3</v>
      </c>
      <c r="AV197" s="153">
        <v>0.22259999999999999</v>
      </c>
      <c r="AW197" s="153">
        <v>4.41E-2</v>
      </c>
      <c r="AX197" s="153">
        <v>15.8</v>
      </c>
      <c r="AY197" s="153">
        <v>14.84</v>
      </c>
      <c r="AZ197" s="153">
        <v>15.83</v>
      </c>
      <c r="BA197" s="153">
        <v>0.99</v>
      </c>
      <c r="BB197" s="153">
        <v>1.4350000000000001</v>
      </c>
      <c r="BC197" s="153">
        <v>2.7160000000000002</v>
      </c>
      <c r="BD197" s="153">
        <v>10</v>
      </c>
      <c r="BE197" s="153">
        <v>3.5750970350404314</v>
      </c>
      <c r="BF197" s="153">
        <v>30.04</v>
      </c>
      <c r="BG197" s="153">
        <v>5.2</v>
      </c>
      <c r="BH197" s="153">
        <v>9.9</v>
      </c>
      <c r="BI197" s="125">
        <v>44390</v>
      </c>
    </row>
    <row r="198" spans="1:61" ht="15.75" x14ac:dyDescent="0.25">
      <c r="A198" s="125">
        <v>44391</v>
      </c>
      <c r="B198" s="152" t="str">
        <f t="shared" si="0"/>
        <v>Click Here</v>
      </c>
      <c r="C198" s="153"/>
      <c r="D198" s="153">
        <v>6.19</v>
      </c>
      <c r="E198" s="153">
        <v>5.13</v>
      </c>
      <c r="F198" s="153">
        <v>5.09</v>
      </c>
      <c r="G198" s="153">
        <v>5.12</v>
      </c>
      <c r="H198" s="153">
        <v>5.18</v>
      </c>
      <c r="I198" s="153">
        <v>7.4</v>
      </c>
      <c r="J198" s="153">
        <v>7.14</v>
      </c>
      <c r="K198" s="153">
        <v>1.68</v>
      </c>
      <c r="L198" s="153">
        <v>2.08</v>
      </c>
      <c r="M198" s="153">
        <v>2.2000000000000002</v>
      </c>
      <c r="N198" s="153">
        <v>1.99</v>
      </c>
      <c r="O198" s="153">
        <v>42</v>
      </c>
      <c r="P198" s="153">
        <v>35</v>
      </c>
      <c r="Q198" s="153">
        <v>23</v>
      </c>
      <c r="R198" s="153">
        <v>0</v>
      </c>
      <c r="S198" s="153">
        <v>0</v>
      </c>
      <c r="T198" s="153">
        <v>0</v>
      </c>
      <c r="U198" s="153">
        <v>0.746</v>
      </c>
      <c r="V198" s="153">
        <v>0.57999999999999996</v>
      </c>
      <c r="W198" s="153">
        <v>1.34</v>
      </c>
      <c r="X198" s="153">
        <v>7.9000000000000001E-2</v>
      </c>
      <c r="Y198" s="153">
        <v>0.53</v>
      </c>
      <c r="Z198" s="153">
        <v>0.39600000000000002</v>
      </c>
      <c r="AA198" s="153">
        <v>13.3</v>
      </c>
      <c r="AB198" s="153">
        <v>35.299999999999997</v>
      </c>
      <c r="AC198" s="153">
        <v>33.6</v>
      </c>
      <c r="AD198" s="153">
        <v>33.1</v>
      </c>
      <c r="AE198" s="153">
        <v>42.7</v>
      </c>
      <c r="AF198" s="153">
        <v>26.6</v>
      </c>
      <c r="AG198" s="153">
        <v>70.599999999999994</v>
      </c>
      <c r="AH198" s="153">
        <v>67.2</v>
      </c>
      <c r="AI198" s="153">
        <v>66.2</v>
      </c>
      <c r="AJ198" s="153">
        <v>85.4</v>
      </c>
      <c r="AK198" s="153">
        <v>2.9299999999999997</v>
      </c>
      <c r="AL198" s="153">
        <v>3.37</v>
      </c>
      <c r="AM198" s="153">
        <v>3</v>
      </c>
      <c r="AN198" s="153">
        <v>5.9</v>
      </c>
      <c r="AO198" s="153">
        <v>4.8000000000000001E-2</v>
      </c>
      <c r="AP198" s="153">
        <v>19</v>
      </c>
      <c r="AQ198" s="153">
        <v>16.8</v>
      </c>
      <c r="AR198" s="153">
        <v>125.69</v>
      </c>
      <c r="AS198" s="153">
        <v>1.3858436163714107</v>
      </c>
      <c r="AT198" s="153">
        <v>59.9</v>
      </c>
      <c r="AU198" s="153">
        <v>89.9</v>
      </c>
      <c r="AV198" s="153">
        <v>0.222</v>
      </c>
      <c r="AW198" s="153">
        <v>4.6100000000000002E-2</v>
      </c>
      <c r="AX198" s="153">
        <v>17.329999999999998</v>
      </c>
      <c r="AY198" s="153">
        <v>16.37</v>
      </c>
      <c r="AZ198" s="153">
        <v>17.36</v>
      </c>
      <c r="BA198" s="153">
        <v>0.99</v>
      </c>
      <c r="BB198" s="153">
        <v>1.67</v>
      </c>
      <c r="BC198" s="153">
        <v>3.1</v>
      </c>
      <c r="BD198" s="153">
        <v>10</v>
      </c>
      <c r="BE198" s="153">
        <v>3.4858436163714108</v>
      </c>
      <c r="BF198" s="153">
        <v>30.51</v>
      </c>
      <c r="BG198" s="153">
        <v>5.2</v>
      </c>
      <c r="BH198" s="153">
        <v>9.6</v>
      </c>
      <c r="BI198" s="125">
        <v>44391</v>
      </c>
    </row>
    <row r="199" spans="1:61" ht="15.75" x14ac:dyDescent="0.25">
      <c r="A199" s="125">
        <v>44392</v>
      </c>
      <c r="B199" s="152" t="str">
        <f t="shared" si="0"/>
        <v>Click Here</v>
      </c>
      <c r="C199" s="153"/>
      <c r="D199" s="153">
        <v>6.02</v>
      </c>
      <c r="E199" s="153">
        <v>5.05</v>
      </c>
      <c r="F199" s="153">
        <v>5.0999999999999996</v>
      </c>
      <c r="G199" s="153">
        <v>5.0599999999999996</v>
      </c>
      <c r="H199" s="153">
        <v>5.12</v>
      </c>
      <c r="I199" s="153">
        <v>6.92</v>
      </c>
      <c r="J199" s="153">
        <v>7.17</v>
      </c>
      <c r="K199" s="153">
        <v>1.92</v>
      </c>
      <c r="L199" s="153">
        <v>2.04</v>
      </c>
      <c r="M199" s="153">
        <v>2.2000000000000002</v>
      </c>
      <c r="N199" s="153">
        <v>2.17</v>
      </c>
      <c r="O199" s="153">
        <v>41</v>
      </c>
      <c r="P199" s="153">
        <v>34</v>
      </c>
      <c r="Q199" s="153">
        <v>21</v>
      </c>
      <c r="R199" s="153">
        <v>0</v>
      </c>
      <c r="S199" s="153">
        <v>0</v>
      </c>
      <c r="T199" s="153">
        <v>0</v>
      </c>
      <c r="U199" s="153">
        <v>0.66200000000000003</v>
      </c>
      <c r="V199" s="153">
        <v>0.54</v>
      </c>
      <c r="W199" s="153">
        <v>1.1499999999999999</v>
      </c>
      <c r="X199" s="153">
        <v>8.4000000000000005E-2</v>
      </c>
      <c r="Y199" s="153">
        <v>0.39</v>
      </c>
      <c r="Z199" s="153">
        <v>0.372</v>
      </c>
      <c r="AA199" s="153">
        <v>13.6</v>
      </c>
      <c r="AB199" s="153">
        <v>36.1</v>
      </c>
      <c r="AC199" s="153">
        <v>34.9</v>
      </c>
      <c r="AD199" s="153">
        <v>33.9</v>
      </c>
      <c r="AE199" s="153">
        <v>42.9</v>
      </c>
      <c r="AF199" s="153">
        <v>27.2</v>
      </c>
      <c r="AG199" s="153">
        <v>72.2</v>
      </c>
      <c r="AH199" s="153">
        <v>69.8</v>
      </c>
      <c r="AI199" s="153">
        <v>67.8</v>
      </c>
      <c r="AJ199" s="153">
        <v>85.8</v>
      </c>
      <c r="AK199" s="153">
        <v>3.1100000000000003</v>
      </c>
      <c r="AL199" s="153">
        <v>3.7</v>
      </c>
      <c r="AM199" s="153">
        <v>3.1</v>
      </c>
      <c r="AN199" s="153">
        <v>6</v>
      </c>
      <c r="AO199" s="153">
        <v>3.2000000000000001E-2</v>
      </c>
      <c r="AP199" s="153">
        <v>20.100000000000001</v>
      </c>
      <c r="AQ199" s="153">
        <v>17.2</v>
      </c>
      <c r="AR199" s="153">
        <v>116.86</v>
      </c>
      <c r="AS199" s="153">
        <v>1.2030649023314428</v>
      </c>
      <c r="AT199" s="153">
        <v>59.9</v>
      </c>
      <c r="AU199" s="153">
        <v>90</v>
      </c>
      <c r="AV199" s="153">
        <v>0.22189999999999999</v>
      </c>
      <c r="AW199" s="153">
        <v>4.5600000000000002E-2</v>
      </c>
      <c r="AX199" s="153">
        <v>16.68</v>
      </c>
      <c r="AY199" s="153">
        <v>15.87</v>
      </c>
      <c r="AZ199" s="153">
        <v>16.670000000000002</v>
      </c>
      <c r="BA199" s="153">
        <v>0.8</v>
      </c>
      <c r="BB199" s="153">
        <v>1.778</v>
      </c>
      <c r="BC199" s="153">
        <v>2.7309999999999999</v>
      </c>
      <c r="BD199" s="153">
        <v>10</v>
      </c>
      <c r="BE199" s="153">
        <v>3.3430649023314429</v>
      </c>
      <c r="BF199" s="153">
        <v>30.04</v>
      </c>
      <c r="BG199" s="153">
        <v>5.2</v>
      </c>
      <c r="BH199" s="153">
        <v>9.4</v>
      </c>
      <c r="BI199" s="125">
        <v>44392</v>
      </c>
    </row>
    <row r="200" spans="1:61" ht="15.75" x14ac:dyDescent="0.25">
      <c r="A200" s="125">
        <v>44393</v>
      </c>
      <c r="B200" s="152" t="str">
        <f t="shared" si="0"/>
        <v>Click Here</v>
      </c>
      <c r="C200" s="153"/>
      <c r="D200" s="153">
        <v>6.46</v>
      </c>
      <c r="E200" s="153">
        <v>5.04</v>
      </c>
      <c r="F200" s="153">
        <v>5.08</v>
      </c>
      <c r="G200" s="153">
        <v>4.95</v>
      </c>
      <c r="H200" s="153">
        <v>5.0199999999999996</v>
      </c>
      <c r="I200" s="153">
        <v>6.34</v>
      </c>
      <c r="J200" s="153">
        <v>6.69</v>
      </c>
      <c r="K200" s="153">
        <v>1.79</v>
      </c>
      <c r="L200" s="153">
        <v>2.2000000000000002</v>
      </c>
      <c r="M200" s="153">
        <v>2.2000000000000002</v>
      </c>
      <c r="N200" s="153">
        <v>2.33</v>
      </c>
      <c r="O200" s="153">
        <v>42</v>
      </c>
      <c r="P200" s="153">
        <v>37</v>
      </c>
      <c r="Q200" s="153">
        <v>12</v>
      </c>
      <c r="R200" s="153">
        <v>1</v>
      </c>
      <c r="S200" s="153">
        <v>0</v>
      </c>
      <c r="T200" s="153">
        <v>0</v>
      </c>
      <c r="U200" s="153">
        <v>1.21</v>
      </c>
      <c r="V200" s="153">
        <v>0.59</v>
      </c>
      <c r="W200" s="153">
        <v>0.56599999999999995</v>
      </c>
      <c r="X200" s="153">
        <v>0.09</v>
      </c>
      <c r="Y200" s="153">
        <v>0.61</v>
      </c>
      <c r="Z200" s="153">
        <v>0.34</v>
      </c>
      <c r="AA200" s="153">
        <v>13.8</v>
      </c>
      <c r="AB200" s="153">
        <v>36.4</v>
      </c>
      <c r="AC200" s="153">
        <v>35.4</v>
      </c>
      <c r="AD200" s="153">
        <v>33.9</v>
      </c>
      <c r="AE200" s="153">
        <v>39.9</v>
      </c>
      <c r="AF200" s="153">
        <v>26.6</v>
      </c>
      <c r="AG200" s="153">
        <v>72.8</v>
      </c>
      <c r="AH200" s="153">
        <v>70.8</v>
      </c>
      <c r="AI200" s="153">
        <v>67.8</v>
      </c>
      <c r="AJ200" s="153">
        <v>79.8</v>
      </c>
      <c r="AK200" s="153">
        <v>3.06</v>
      </c>
      <c r="AL200" s="153">
        <v>3.6399999999999997</v>
      </c>
      <c r="AM200" s="153">
        <v>3</v>
      </c>
      <c r="AN200" s="153">
        <v>5.8</v>
      </c>
      <c r="AO200" s="153">
        <v>6.0999999999999999E-2</v>
      </c>
      <c r="AP200" s="153">
        <v>20.3</v>
      </c>
      <c r="AQ200" s="153">
        <v>17.600000000000001</v>
      </c>
      <c r="AR200" s="153">
        <v>121.27</v>
      </c>
      <c r="AS200" s="153">
        <v>1.1833031618102914</v>
      </c>
      <c r="AT200" s="153">
        <v>62.8</v>
      </c>
      <c r="AU200" s="153">
        <v>89.5</v>
      </c>
      <c r="AV200" s="153">
        <v>0.20200000000000001</v>
      </c>
      <c r="AW200" s="153">
        <v>4.2799999999999998E-2</v>
      </c>
      <c r="AX200" s="153">
        <v>17.059999999999999</v>
      </c>
      <c r="AY200" s="153">
        <v>16.13</v>
      </c>
      <c r="AZ200" s="153">
        <v>17.12</v>
      </c>
      <c r="BA200" s="153">
        <v>0.99</v>
      </c>
      <c r="BB200" s="153">
        <v>1.7829999999999999</v>
      </c>
      <c r="BC200" s="153">
        <v>2.806</v>
      </c>
      <c r="BD200" s="153">
        <v>10</v>
      </c>
      <c r="BE200" s="153">
        <v>3.4133031618102914</v>
      </c>
      <c r="BF200" s="153">
        <v>29.53</v>
      </c>
      <c r="BG200" s="153">
        <v>5.2</v>
      </c>
      <c r="BH200" s="153">
        <v>9.5</v>
      </c>
      <c r="BI200" s="125">
        <v>44393</v>
      </c>
    </row>
    <row r="201" spans="1:61" ht="15.75" x14ac:dyDescent="0.25">
      <c r="A201" s="125">
        <v>44394</v>
      </c>
      <c r="B201" s="152" t="str">
        <f t="shared" si="0"/>
        <v>Click Here</v>
      </c>
      <c r="C201" s="153"/>
      <c r="D201" s="153">
        <v>6.44</v>
      </c>
      <c r="E201" s="153">
        <v>5.03</v>
      </c>
      <c r="F201" s="153">
        <v>5.15</v>
      </c>
      <c r="G201" s="153">
        <v>5.01</v>
      </c>
      <c r="H201" s="153">
        <v>5.04</v>
      </c>
      <c r="I201" s="153">
        <v>6.46</v>
      </c>
      <c r="J201" s="153">
        <v>6.63</v>
      </c>
      <c r="K201" s="153">
        <v>1.93</v>
      </c>
      <c r="L201" s="153">
        <v>2.13</v>
      </c>
      <c r="M201" s="153">
        <v>2.2000000000000002</v>
      </c>
      <c r="N201" s="153">
        <v>2.4500000000000002</v>
      </c>
      <c r="O201" s="153">
        <v>41</v>
      </c>
      <c r="P201" s="153">
        <v>35</v>
      </c>
      <c r="Q201" s="153">
        <v>21</v>
      </c>
      <c r="R201" s="153">
        <v>1</v>
      </c>
      <c r="S201" s="153">
        <v>0</v>
      </c>
      <c r="T201" s="153">
        <v>0</v>
      </c>
      <c r="U201" s="153">
        <v>0.74399999999999999</v>
      </c>
      <c r="V201" s="153">
        <v>3.0000000000000001E-3</v>
      </c>
      <c r="W201" s="153">
        <v>1.0900000000000001</v>
      </c>
      <c r="X201" s="153">
        <v>8.7999999999999995E-2</v>
      </c>
      <c r="Y201" s="153">
        <v>0.41399999999999998</v>
      </c>
      <c r="Z201" s="153">
        <v>0.39400000000000002</v>
      </c>
      <c r="AA201" s="153">
        <v>14.2</v>
      </c>
      <c r="AB201" s="153">
        <v>37.700000000000003</v>
      </c>
      <c r="AC201" s="153">
        <v>35.1</v>
      </c>
      <c r="AD201" s="153">
        <v>34.700000000000003</v>
      </c>
      <c r="AE201" s="153">
        <v>41</v>
      </c>
      <c r="AF201" s="153">
        <v>28.4</v>
      </c>
      <c r="AG201" s="153">
        <v>75.400000000000006</v>
      </c>
      <c r="AH201" s="153">
        <v>70.2</v>
      </c>
      <c r="AI201" s="153">
        <v>69.400000000000006</v>
      </c>
      <c r="AJ201" s="153">
        <v>82</v>
      </c>
      <c r="AK201" s="153">
        <v>3.08</v>
      </c>
      <c r="AL201" s="153">
        <v>3.67</v>
      </c>
      <c r="AM201" s="153">
        <v>3.1</v>
      </c>
      <c r="AN201" s="153">
        <v>5.7</v>
      </c>
      <c r="AO201" s="153">
        <v>0.23300000000000001</v>
      </c>
      <c r="AP201" s="153">
        <v>21</v>
      </c>
      <c r="AQ201" s="153">
        <v>17.8</v>
      </c>
      <c r="AR201" s="153">
        <v>112.46</v>
      </c>
      <c r="AS201" s="153">
        <v>1.1757922437673134</v>
      </c>
      <c r="AT201" s="153">
        <v>62.6</v>
      </c>
      <c r="AU201" s="153">
        <v>88.4</v>
      </c>
      <c r="AV201" s="153">
        <v>0.20219999999999999</v>
      </c>
      <c r="AW201" s="153">
        <v>5.3499999999999999E-2</v>
      </c>
      <c r="AX201" s="153">
        <v>15.47</v>
      </c>
      <c r="AY201" s="153">
        <v>14.44</v>
      </c>
      <c r="AZ201" s="153">
        <v>15.45</v>
      </c>
      <c r="BA201" s="153">
        <v>1.01</v>
      </c>
      <c r="BB201" s="153">
        <v>0</v>
      </c>
      <c r="BC201" s="153">
        <v>0</v>
      </c>
      <c r="BD201" s="153">
        <v>0</v>
      </c>
      <c r="BE201" s="153">
        <v>3.5357922437673133</v>
      </c>
      <c r="BF201" s="153">
        <v>29.24</v>
      </c>
      <c r="BG201" s="153">
        <v>5.2</v>
      </c>
      <c r="BH201" s="153">
        <v>9.6999999999999993</v>
      </c>
      <c r="BI201" s="125">
        <v>44394</v>
      </c>
    </row>
    <row r="202" spans="1:61" ht="15.75" x14ac:dyDescent="0.25">
      <c r="A202" s="125">
        <v>44395</v>
      </c>
      <c r="B202" s="152" t="str">
        <f t="shared" si="0"/>
        <v>Click Here</v>
      </c>
      <c r="C202" s="153"/>
      <c r="D202" s="153">
        <v>0</v>
      </c>
      <c r="E202" s="153">
        <v>0</v>
      </c>
      <c r="F202" s="153">
        <v>0</v>
      </c>
      <c r="G202" s="153">
        <v>0</v>
      </c>
      <c r="H202" s="153">
        <v>0</v>
      </c>
      <c r="I202" s="153">
        <v>0</v>
      </c>
      <c r="J202" s="153">
        <v>0</v>
      </c>
      <c r="K202" s="153">
        <v>0</v>
      </c>
      <c r="L202" s="153">
        <v>0</v>
      </c>
      <c r="M202" s="153">
        <v>0</v>
      </c>
      <c r="N202" s="153">
        <v>0</v>
      </c>
      <c r="O202" s="153">
        <v>0</v>
      </c>
      <c r="P202" s="153">
        <v>0</v>
      </c>
      <c r="Q202" s="153">
        <v>0</v>
      </c>
      <c r="R202" s="153">
        <v>0</v>
      </c>
      <c r="S202" s="153">
        <v>0</v>
      </c>
      <c r="T202" s="153">
        <v>0</v>
      </c>
      <c r="U202" s="153">
        <v>0</v>
      </c>
      <c r="V202" s="153">
        <v>0</v>
      </c>
      <c r="W202" s="153">
        <v>0</v>
      </c>
      <c r="X202" s="153">
        <v>0</v>
      </c>
      <c r="Y202" s="153">
        <v>0</v>
      </c>
      <c r="Z202" s="153">
        <v>0</v>
      </c>
      <c r="AA202" s="153">
        <v>0</v>
      </c>
      <c r="AB202" s="153">
        <v>0</v>
      </c>
      <c r="AC202" s="153">
        <v>0</v>
      </c>
      <c r="AD202" s="153">
        <v>0</v>
      </c>
      <c r="AE202" s="153">
        <v>0</v>
      </c>
      <c r="AF202" s="153">
        <v>0</v>
      </c>
      <c r="AG202" s="153">
        <v>0</v>
      </c>
      <c r="AH202" s="153">
        <v>0</v>
      </c>
      <c r="AI202" s="153">
        <v>0</v>
      </c>
      <c r="AJ202" s="153">
        <v>0</v>
      </c>
      <c r="AK202" s="153" t="s">
        <v>66</v>
      </c>
      <c r="AL202" s="153" t="s">
        <v>66</v>
      </c>
      <c r="AM202" s="153">
        <v>0</v>
      </c>
      <c r="AN202" s="153">
        <v>0</v>
      </c>
      <c r="AO202" s="153">
        <v>0</v>
      </c>
      <c r="AP202" s="153">
        <v>0</v>
      </c>
      <c r="AQ202" s="153">
        <v>0</v>
      </c>
      <c r="AR202" s="153">
        <v>0</v>
      </c>
      <c r="AS202" s="153" t="s">
        <v>66</v>
      </c>
      <c r="AT202" s="153">
        <v>0</v>
      </c>
      <c r="AU202" s="153">
        <v>0</v>
      </c>
      <c r="AV202" s="153">
        <v>0</v>
      </c>
      <c r="AW202" s="153">
        <v>0</v>
      </c>
      <c r="AX202" s="153">
        <v>0</v>
      </c>
      <c r="AY202" s="153">
        <v>0</v>
      </c>
      <c r="AZ202" s="153">
        <v>0</v>
      </c>
      <c r="BA202" s="153">
        <v>0</v>
      </c>
      <c r="BB202" s="153">
        <v>0</v>
      </c>
      <c r="BC202" s="153">
        <v>0</v>
      </c>
      <c r="BD202" s="153">
        <v>0</v>
      </c>
      <c r="BE202" s="153" t="s">
        <v>66</v>
      </c>
      <c r="BF202" s="153">
        <v>0</v>
      </c>
      <c r="BG202" s="153">
        <v>0</v>
      </c>
      <c r="BH202" s="153">
        <v>0</v>
      </c>
      <c r="BI202" s="125">
        <v>44395</v>
      </c>
    </row>
    <row r="203" spans="1:61" ht="15.75" x14ac:dyDescent="0.25">
      <c r="A203" s="125">
        <v>44396</v>
      </c>
      <c r="B203" s="152" t="str">
        <f t="shared" si="0"/>
        <v>Click Here</v>
      </c>
      <c r="C203" s="153"/>
      <c r="D203" s="153">
        <v>6.09</v>
      </c>
      <c r="E203" s="153">
        <v>5.0199999999999996</v>
      </c>
      <c r="F203" s="153">
        <v>5.0199999999999996</v>
      </c>
      <c r="G203" s="153">
        <v>5.03</v>
      </c>
      <c r="H203" s="153">
        <v>5.07</v>
      </c>
      <c r="I203" s="153">
        <v>7.05</v>
      </c>
      <c r="J203" s="153">
        <v>7.03</v>
      </c>
      <c r="K203" s="153">
        <v>1.83</v>
      </c>
      <c r="L203" s="153">
        <v>2.04</v>
      </c>
      <c r="M203" s="153">
        <v>2.2000000000000002</v>
      </c>
      <c r="N203" s="153">
        <v>2.33</v>
      </c>
      <c r="O203" s="153">
        <v>46</v>
      </c>
      <c r="P203" s="153">
        <v>38</v>
      </c>
      <c r="Q203" s="153">
        <v>31</v>
      </c>
      <c r="R203" s="153">
        <v>0</v>
      </c>
      <c r="S203" s="153">
        <v>0</v>
      </c>
      <c r="T203" s="153">
        <v>0</v>
      </c>
      <c r="U203" s="153">
        <v>0.628</v>
      </c>
      <c r="V203" s="153">
        <v>0.54900000000000004</v>
      </c>
      <c r="W203" s="153">
        <v>0.98</v>
      </c>
      <c r="X203" s="153">
        <v>8.5999999999999993E-2</v>
      </c>
      <c r="Y203" s="153">
        <v>0.44700000000000001</v>
      </c>
      <c r="Z203" s="153">
        <v>0.41799999999999998</v>
      </c>
      <c r="AA203" s="153">
        <v>14.6</v>
      </c>
      <c r="AB203" s="153">
        <v>38.1</v>
      </c>
      <c r="AC203" s="153">
        <v>36.9</v>
      </c>
      <c r="AD203" s="153">
        <v>37.4</v>
      </c>
      <c r="AE203" s="153">
        <v>44.6</v>
      </c>
      <c r="AF203" s="153">
        <v>29.2</v>
      </c>
      <c r="AG203" s="153">
        <v>76.2</v>
      </c>
      <c r="AH203" s="153">
        <v>73.8</v>
      </c>
      <c r="AI203" s="153">
        <v>74.8</v>
      </c>
      <c r="AJ203" s="153">
        <v>89.2</v>
      </c>
      <c r="AK203" s="153">
        <v>2.91</v>
      </c>
      <c r="AL203" s="153">
        <v>3.63</v>
      </c>
      <c r="AM203" s="153">
        <v>3</v>
      </c>
      <c r="AN203" s="153">
        <v>6</v>
      </c>
      <c r="AO203" s="153">
        <v>3.2000000000000001E-2</v>
      </c>
      <c r="AP203" s="153">
        <v>21.3</v>
      </c>
      <c r="AQ203" s="153">
        <v>18.2</v>
      </c>
      <c r="AR203" s="153">
        <v>0</v>
      </c>
      <c r="AS203" s="153" t="s">
        <v>66</v>
      </c>
      <c r="AT203" s="153">
        <v>60.9</v>
      </c>
      <c r="AU203" s="153">
        <v>90.8</v>
      </c>
      <c r="AV203" s="153">
        <v>0.21540000000000001</v>
      </c>
      <c r="AW203" s="153">
        <v>4.19E-2</v>
      </c>
      <c r="AX203" s="153">
        <v>0</v>
      </c>
      <c r="AY203" s="153">
        <v>0</v>
      </c>
      <c r="AZ203" s="153">
        <v>0</v>
      </c>
      <c r="BA203" s="153">
        <v>0</v>
      </c>
      <c r="BB203" s="153">
        <v>0</v>
      </c>
      <c r="BC203" s="153">
        <v>0</v>
      </c>
      <c r="BD203" s="153">
        <v>0</v>
      </c>
      <c r="BE203" s="153" t="s">
        <v>66</v>
      </c>
      <c r="BF203" s="153">
        <v>30.98</v>
      </c>
      <c r="BG203" s="153">
        <v>5.3</v>
      </c>
      <c r="BH203" s="153">
        <v>9.9</v>
      </c>
      <c r="BI203" s="125">
        <v>44396</v>
      </c>
    </row>
    <row r="204" spans="1:61" ht="15.75" x14ac:dyDescent="0.25">
      <c r="A204" s="125">
        <v>44397</v>
      </c>
      <c r="B204" s="152" t="str">
        <f t="shared" si="0"/>
        <v>Click Here</v>
      </c>
      <c r="C204" s="153"/>
      <c r="D204" s="153">
        <v>6.14</v>
      </c>
      <c r="E204" s="153">
        <v>5.04</v>
      </c>
      <c r="F204" s="153">
        <v>5.0199999999999996</v>
      </c>
      <c r="G204" s="153">
        <v>5.08</v>
      </c>
      <c r="H204" s="153">
        <v>5.12</v>
      </c>
      <c r="I204" s="153">
        <v>7.04</v>
      </c>
      <c r="J204" s="153">
        <v>6.97</v>
      </c>
      <c r="K204" s="153">
        <v>1.88</v>
      </c>
      <c r="L204" s="153">
        <v>2.12</v>
      </c>
      <c r="M204" s="153">
        <v>2.2000000000000002</v>
      </c>
      <c r="N204" s="153">
        <v>2.4700000000000002</v>
      </c>
      <c r="O204" s="153">
        <v>44</v>
      </c>
      <c r="P204" s="153">
        <v>36</v>
      </c>
      <c r="Q204" s="153">
        <v>29</v>
      </c>
      <c r="R204" s="153">
        <v>0</v>
      </c>
      <c r="S204" s="153">
        <v>0</v>
      </c>
      <c r="T204" s="153">
        <v>0</v>
      </c>
      <c r="U204" s="153">
        <v>0.59</v>
      </c>
      <c r="V204" s="153">
        <v>0.53</v>
      </c>
      <c r="W204" s="153">
        <v>0.99</v>
      </c>
      <c r="X204" s="153">
        <v>0.1</v>
      </c>
      <c r="Y204" s="153">
        <v>0.39</v>
      </c>
      <c r="Z204" s="153">
        <v>0.42</v>
      </c>
      <c r="AA204" s="153">
        <v>15.1</v>
      </c>
      <c r="AB204" s="153">
        <v>37.6</v>
      </c>
      <c r="AC204" s="153">
        <v>37.1</v>
      </c>
      <c r="AD204" s="153">
        <v>37.700000000000003</v>
      </c>
      <c r="AE204" s="153">
        <v>43.6</v>
      </c>
      <c r="AF204" s="153">
        <v>30.2</v>
      </c>
      <c r="AG204" s="153">
        <v>75.2</v>
      </c>
      <c r="AH204" s="153">
        <v>74.2</v>
      </c>
      <c r="AI204" s="153">
        <v>75.400000000000006</v>
      </c>
      <c r="AJ204" s="153">
        <v>87.2</v>
      </c>
      <c r="AK204" s="153">
        <v>2.92</v>
      </c>
      <c r="AL204" s="153">
        <v>3.55</v>
      </c>
      <c r="AM204" s="153">
        <v>3.1</v>
      </c>
      <c r="AN204" s="153">
        <v>6</v>
      </c>
      <c r="AO204" s="153">
        <v>4.7E-2</v>
      </c>
      <c r="AP204" s="153">
        <v>22.3</v>
      </c>
      <c r="AQ204" s="153">
        <v>18.7</v>
      </c>
      <c r="AR204" s="153">
        <v>119.07</v>
      </c>
      <c r="AS204" s="153">
        <v>1.2653113402061851</v>
      </c>
      <c r="AT204" s="153">
        <v>61</v>
      </c>
      <c r="AU204" s="153">
        <v>91.2</v>
      </c>
      <c r="AV204" s="153">
        <v>0.2142</v>
      </c>
      <c r="AW204" s="153">
        <v>3.78E-2</v>
      </c>
      <c r="AX204" s="153">
        <v>16.420000000000002</v>
      </c>
      <c r="AY204" s="153">
        <v>14.55</v>
      </c>
      <c r="AZ204" s="153">
        <v>16.559999999999999</v>
      </c>
      <c r="BA204" s="153">
        <v>2.0099999999999998</v>
      </c>
      <c r="BB204" s="153">
        <v>1.603</v>
      </c>
      <c r="BC204" s="153">
        <v>2.919</v>
      </c>
      <c r="BD204" s="153">
        <v>7.8010000000000002</v>
      </c>
      <c r="BE204" s="153">
        <v>3.7153113402061853</v>
      </c>
      <c r="BF204" s="153">
        <v>30.72</v>
      </c>
      <c r="BG204" s="153">
        <v>5.3</v>
      </c>
      <c r="BH204" s="153">
        <v>9.9</v>
      </c>
      <c r="BI204" s="125">
        <v>44397</v>
      </c>
    </row>
    <row r="205" spans="1:61" ht="15.75" x14ac:dyDescent="0.25">
      <c r="A205" s="125">
        <v>44398</v>
      </c>
      <c r="B205" s="152" t="str">
        <f t="shared" si="0"/>
        <v>Click Here</v>
      </c>
      <c r="C205" s="153"/>
      <c r="D205" s="153">
        <v>6.37</v>
      </c>
      <c r="E205" s="153">
        <v>5</v>
      </c>
      <c r="F205" s="153">
        <v>5.03</v>
      </c>
      <c r="G205" s="153">
        <v>5.04</v>
      </c>
      <c r="H205" s="153">
        <v>5.08</v>
      </c>
      <c r="I205" s="153">
        <v>6.68</v>
      </c>
      <c r="J205" s="153">
        <v>6.9</v>
      </c>
      <c r="K205" s="153">
        <v>1.78</v>
      </c>
      <c r="L205" s="153">
        <v>2.2000000000000002</v>
      </c>
      <c r="M205" s="153">
        <v>2.2000000000000002</v>
      </c>
      <c r="N205" s="153">
        <v>2.4500000000000002</v>
      </c>
      <c r="O205" s="153">
        <v>46</v>
      </c>
      <c r="P205" s="153">
        <v>38</v>
      </c>
      <c r="Q205" s="153">
        <v>15</v>
      </c>
      <c r="R205" s="153">
        <v>1</v>
      </c>
      <c r="S205" s="153">
        <v>0</v>
      </c>
      <c r="T205" s="153">
        <v>0</v>
      </c>
      <c r="U205" s="153">
        <v>0.73099999999999998</v>
      </c>
      <c r="V205" s="153">
        <v>0.55000000000000004</v>
      </c>
      <c r="W205" s="153">
        <v>0.71299999999999997</v>
      </c>
      <c r="X205" s="153">
        <v>0.09</v>
      </c>
      <c r="Y205" s="153">
        <v>0.42</v>
      </c>
      <c r="Z205" s="153">
        <v>0.39</v>
      </c>
      <c r="AA205" s="153">
        <v>15.2</v>
      </c>
      <c r="AB205" s="153">
        <v>38</v>
      </c>
      <c r="AC205" s="153">
        <v>36.1</v>
      </c>
      <c r="AD205" s="153">
        <v>36.200000000000003</v>
      </c>
      <c r="AE205" s="153">
        <v>42.5</v>
      </c>
      <c r="AF205" s="153">
        <v>30.4</v>
      </c>
      <c r="AG205" s="153">
        <v>76</v>
      </c>
      <c r="AH205" s="153">
        <v>72.2</v>
      </c>
      <c r="AI205" s="153">
        <v>72.400000000000006</v>
      </c>
      <c r="AJ205" s="153">
        <v>85</v>
      </c>
      <c r="AK205" s="153">
        <v>3.14</v>
      </c>
      <c r="AL205" s="153">
        <v>3.59</v>
      </c>
      <c r="AM205" s="153">
        <v>3.1</v>
      </c>
      <c r="AN205" s="153">
        <v>5.7</v>
      </c>
      <c r="AO205" s="153">
        <v>0.15</v>
      </c>
      <c r="AP205" s="153">
        <v>21.8</v>
      </c>
      <c r="AQ205" s="153">
        <v>18.899999999999999</v>
      </c>
      <c r="AR205" s="153">
        <v>113.99</v>
      </c>
      <c r="AS205" s="153">
        <v>1.4757705660377356</v>
      </c>
      <c r="AT205" s="153">
        <v>59.8</v>
      </c>
      <c r="AU205" s="153">
        <v>88.1</v>
      </c>
      <c r="AV205" s="153">
        <v>0.2145</v>
      </c>
      <c r="AW205" s="153">
        <v>5.4800000000000001E-2</v>
      </c>
      <c r="AX205" s="153">
        <v>14.31</v>
      </c>
      <c r="AY205" s="153">
        <v>13.25</v>
      </c>
      <c r="AZ205" s="153">
        <v>14.26</v>
      </c>
      <c r="BA205" s="153">
        <v>1.01</v>
      </c>
      <c r="BB205" s="153">
        <v>1.375</v>
      </c>
      <c r="BC205" s="153">
        <v>2.8079999999999998</v>
      </c>
      <c r="BD205" s="153">
        <v>7.8230000000000004</v>
      </c>
      <c r="BE205" s="153">
        <v>3.9057705660377358</v>
      </c>
      <c r="BF205" s="153">
        <v>29.02</v>
      </c>
      <c r="BG205" s="153">
        <v>5.3</v>
      </c>
      <c r="BH205" s="153">
        <v>9.9</v>
      </c>
      <c r="BI205" s="125">
        <v>44398</v>
      </c>
    </row>
    <row r="206" spans="1:61" ht="15.75" x14ac:dyDescent="0.25">
      <c r="A206" s="125">
        <v>44399</v>
      </c>
      <c r="B206" s="152" t="str">
        <f t="shared" si="0"/>
        <v>Click Here</v>
      </c>
      <c r="C206" s="153"/>
      <c r="D206" s="153">
        <v>6.36</v>
      </c>
      <c r="E206" s="153">
        <v>4.96</v>
      </c>
      <c r="F206" s="153">
        <v>5.04</v>
      </c>
      <c r="G206" s="153">
        <v>4.9400000000000004</v>
      </c>
      <c r="H206" s="153">
        <v>4.99</v>
      </c>
      <c r="I206" s="153">
        <v>6.63</v>
      </c>
      <c r="J206" s="153">
        <v>6.97</v>
      </c>
      <c r="K206" s="153">
        <v>2.02</v>
      </c>
      <c r="L206" s="153">
        <v>2.2000000000000002</v>
      </c>
      <c r="M206" s="153">
        <v>2.2000000000000002</v>
      </c>
      <c r="N206" s="153">
        <v>2.41</v>
      </c>
      <c r="O206" s="153">
        <v>45</v>
      </c>
      <c r="P206" s="153">
        <v>36</v>
      </c>
      <c r="Q206" s="153">
        <v>11</v>
      </c>
      <c r="R206" s="153">
        <v>0</v>
      </c>
      <c r="S206" s="153">
        <v>0</v>
      </c>
      <c r="T206" s="153">
        <v>0</v>
      </c>
      <c r="U206" s="153">
        <v>0.69399999999999995</v>
      </c>
      <c r="V206" s="153">
        <v>0.53</v>
      </c>
      <c r="W206" s="153">
        <v>0.80400000000000005</v>
      </c>
      <c r="X206" s="153">
        <v>0.09</v>
      </c>
      <c r="Y206" s="153">
        <v>0.52</v>
      </c>
      <c r="Z206" s="153">
        <v>0.5</v>
      </c>
      <c r="AA206" s="153">
        <v>14.5</v>
      </c>
      <c r="AB206" s="153">
        <v>37.4</v>
      </c>
      <c r="AC206" s="153">
        <v>35</v>
      </c>
      <c r="AD206" s="153">
        <v>35.5</v>
      </c>
      <c r="AE206" s="153">
        <v>42.4</v>
      </c>
      <c r="AF206" s="153">
        <v>29</v>
      </c>
      <c r="AG206" s="153">
        <v>74.8</v>
      </c>
      <c r="AH206" s="153">
        <v>70</v>
      </c>
      <c r="AI206" s="153">
        <v>71</v>
      </c>
      <c r="AJ206" s="153">
        <v>84.8</v>
      </c>
      <c r="AK206" s="153">
        <v>3.25</v>
      </c>
      <c r="AL206" s="153">
        <v>3.71</v>
      </c>
      <c r="AM206" s="153">
        <v>3</v>
      </c>
      <c r="AN206" s="153">
        <v>5.8</v>
      </c>
      <c r="AO206" s="153">
        <v>5.2999999999999999E-2</v>
      </c>
      <c r="AP206" s="153">
        <v>20.5</v>
      </c>
      <c r="AQ206" s="153">
        <v>18.399999999999999</v>
      </c>
      <c r="AR206" s="153">
        <v>110.25</v>
      </c>
      <c r="AS206" s="153">
        <v>1.5141099071207429</v>
      </c>
      <c r="AT206" s="153">
        <v>60.2</v>
      </c>
      <c r="AU206" s="153">
        <v>90.2</v>
      </c>
      <c r="AV206" s="153">
        <v>0.22040000000000001</v>
      </c>
      <c r="AW206" s="153">
        <v>4.4699999999999997E-2</v>
      </c>
      <c r="AX206" s="153">
        <v>14.03</v>
      </c>
      <c r="AY206" s="153">
        <v>12.92</v>
      </c>
      <c r="AZ206" s="153">
        <v>13.92</v>
      </c>
      <c r="BA206" s="153">
        <v>1</v>
      </c>
      <c r="BB206" s="153">
        <v>1.3440000000000001</v>
      </c>
      <c r="BC206" s="153">
        <v>2.7229999999999999</v>
      </c>
      <c r="BD206" s="153">
        <v>8.2349999999999994</v>
      </c>
      <c r="BE206" s="153">
        <v>3.8741099071207428</v>
      </c>
      <c r="BF206" s="153">
        <v>29.7</v>
      </c>
      <c r="BG206" s="153">
        <v>5.3</v>
      </c>
      <c r="BH206" s="153">
        <v>10.1</v>
      </c>
      <c r="BI206" s="125">
        <v>44399</v>
      </c>
    </row>
    <row r="207" spans="1:61" ht="15.75" x14ac:dyDescent="0.25">
      <c r="A207" s="125">
        <v>44400</v>
      </c>
      <c r="B207" s="152" t="str">
        <f t="shared" si="0"/>
        <v>Click Here</v>
      </c>
      <c r="C207" s="153"/>
      <c r="D207" s="153">
        <v>5.98</v>
      </c>
      <c r="E207" s="153">
        <v>5.07</v>
      </c>
      <c r="F207" s="153">
        <v>5.1100000000000003</v>
      </c>
      <c r="G207" s="153">
        <v>5.0999999999999996</v>
      </c>
      <c r="H207" s="153">
        <v>5.14</v>
      </c>
      <c r="I207" s="153">
        <v>6.92</v>
      </c>
      <c r="J207" s="153">
        <v>6.99</v>
      </c>
      <c r="K207" s="153">
        <v>2.1</v>
      </c>
      <c r="L207" s="153">
        <v>2.2000000000000002</v>
      </c>
      <c r="M207" s="153">
        <v>2.2000000000000002</v>
      </c>
      <c r="N207" s="153">
        <v>2.23</v>
      </c>
      <c r="O207" s="153">
        <v>44</v>
      </c>
      <c r="P207" s="153">
        <v>36</v>
      </c>
      <c r="Q207" s="153">
        <v>19</v>
      </c>
      <c r="R207" s="153">
        <v>0</v>
      </c>
      <c r="S207" s="153">
        <v>0</v>
      </c>
      <c r="T207" s="153">
        <v>0</v>
      </c>
      <c r="U207" s="153">
        <v>0.67400000000000004</v>
      </c>
      <c r="V207" s="153">
        <v>0.53100000000000003</v>
      </c>
      <c r="W207" s="153">
        <v>1.76</v>
      </c>
      <c r="X207" s="153">
        <v>9.5000000000000001E-2</v>
      </c>
      <c r="Y207" s="153">
        <v>0.4</v>
      </c>
      <c r="Z207" s="153">
        <v>0.33600000000000002</v>
      </c>
      <c r="AA207" s="153">
        <v>13.9</v>
      </c>
      <c r="AB207" s="153">
        <v>35</v>
      </c>
      <c r="AC207" s="153">
        <v>33.4</v>
      </c>
      <c r="AD207" s="153">
        <v>33.5</v>
      </c>
      <c r="AE207" s="153">
        <v>43.8</v>
      </c>
      <c r="AF207" s="153">
        <v>27.8</v>
      </c>
      <c r="AG207" s="153">
        <v>70</v>
      </c>
      <c r="AH207" s="153">
        <v>66.8</v>
      </c>
      <c r="AI207" s="153">
        <v>67</v>
      </c>
      <c r="AJ207" s="153">
        <v>87.6</v>
      </c>
      <c r="AK207" s="153">
        <v>2.99</v>
      </c>
      <c r="AL207" s="153">
        <v>3.54</v>
      </c>
      <c r="AM207" s="153">
        <v>3</v>
      </c>
      <c r="AN207" s="153">
        <v>5.9</v>
      </c>
      <c r="AO207" s="153">
        <v>2.7E-2</v>
      </c>
      <c r="AP207" s="153">
        <v>19.3</v>
      </c>
      <c r="AQ207" s="153">
        <v>18.3</v>
      </c>
      <c r="AR207" s="153">
        <v>103.64</v>
      </c>
      <c r="AS207" s="153">
        <v>1.5121977671451359</v>
      </c>
      <c r="AT207" s="153">
        <v>61.5</v>
      </c>
      <c r="AU207" s="153">
        <v>90.4</v>
      </c>
      <c r="AV207" s="153">
        <v>0.21060000000000001</v>
      </c>
      <c r="AW207" s="153">
        <v>4.36E-2</v>
      </c>
      <c r="AX207" s="153">
        <v>13.57</v>
      </c>
      <c r="AY207" s="153">
        <v>12.54</v>
      </c>
      <c r="AZ207" s="153">
        <v>13.54</v>
      </c>
      <c r="BA207" s="153">
        <v>1</v>
      </c>
      <c r="BB207" s="153">
        <v>1.325</v>
      </c>
      <c r="BC207" s="153">
        <v>2.7090000000000001</v>
      </c>
      <c r="BD207" s="153">
        <v>7.0490000000000004</v>
      </c>
      <c r="BE207" s="153">
        <v>3.7521977671451361</v>
      </c>
      <c r="BF207" s="153">
        <v>29.81</v>
      </c>
      <c r="BG207" s="153">
        <v>5.3</v>
      </c>
      <c r="BH207" s="153">
        <v>10.3</v>
      </c>
      <c r="BI207" s="125">
        <v>44400</v>
      </c>
    </row>
    <row r="208" spans="1:61" ht="15.75" x14ac:dyDescent="0.25">
      <c r="A208" s="125">
        <v>44401</v>
      </c>
      <c r="B208" s="152" t="str">
        <f t="shared" si="0"/>
        <v>Click Here</v>
      </c>
      <c r="C208" s="153"/>
      <c r="D208" s="153">
        <v>6.08</v>
      </c>
      <c r="E208" s="153">
        <v>5.07</v>
      </c>
      <c r="F208" s="153">
        <v>5.15</v>
      </c>
      <c r="G208" s="153">
        <v>5.09</v>
      </c>
      <c r="H208" s="153">
        <v>5.0999999999999996</v>
      </c>
      <c r="I208" s="153">
        <v>6.76</v>
      </c>
      <c r="J208" s="153">
        <v>6.77</v>
      </c>
      <c r="K208" s="153">
        <v>1.69</v>
      </c>
      <c r="L208" s="153">
        <v>2.04</v>
      </c>
      <c r="M208" s="153">
        <v>2.2000000000000002</v>
      </c>
      <c r="N208" s="153">
        <v>2.11</v>
      </c>
      <c r="O208" s="153">
        <v>40</v>
      </c>
      <c r="P208" s="153">
        <v>33</v>
      </c>
      <c r="Q208" s="153">
        <v>21</v>
      </c>
      <c r="R208" s="153">
        <v>0</v>
      </c>
      <c r="S208" s="153">
        <v>0</v>
      </c>
      <c r="T208" s="153">
        <v>0</v>
      </c>
      <c r="U208" s="153">
        <v>0.66200000000000003</v>
      </c>
      <c r="V208" s="153">
        <v>0.51600000000000001</v>
      </c>
      <c r="W208" s="153">
        <v>1.33</v>
      </c>
      <c r="X208" s="153">
        <v>0.111</v>
      </c>
      <c r="Y208" s="153">
        <v>0.436</v>
      </c>
      <c r="Z208" s="153">
        <v>0.443</v>
      </c>
      <c r="AA208" s="153">
        <v>13.7</v>
      </c>
      <c r="AB208" s="153">
        <v>35.299999999999997</v>
      </c>
      <c r="AC208" s="153">
        <v>33.6</v>
      </c>
      <c r="AD208" s="153">
        <v>33.5</v>
      </c>
      <c r="AE208" s="153">
        <v>42.7</v>
      </c>
      <c r="AF208" s="153">
        <v>27.4</v>
      </c>
      <c r="AG208" s="153">
        <v>70.599999999999994</v>
      </c>
      <c r="AH208" s="153">
        <v>67.2</v>
      </c>
      <c r="AI208" s="153">
        <v>67</v>
      </c>
      <c r="AJ208" s="153">
        <v>85.4</v>
      </c>
      <c r="AK208" s="153">
        <v>2.8</v>
      </c>
      <c r="AL208" s="153">
        <v>3.37</v>
      </c>
      <c r="AM208" s="153">
        <v>3.1</v>
      </c>
      <c r="AN208" s="153">
        <v>6</v>
      </c>
      <c r="AO208" s="153">
        <v>2.1999999999999999E-2</v>
      </c>
      <c r="AP208" s="153">
        <v>18.8</v>
      </c>
      <c r="AQ208" s="153">
        <v>17.7</v>
      </c>
      <c r="AR208" s="153">
        <v>100.3</v>
      </c>
      <c r="AS208" s="153">
        <v>1.4258126501200956</v>
      </c>
      <c r="AT208" s="153">
        <v>61.5</v>
      </c>
      <c r="AU208" s="153">
        <v>89.9</v>
      </c>
      <c r="AV208" s="153">
        <v>0.2107</v>
      </c>
      <c r="AW208" s="153">
        <v>4.5900000000000003E-2</v>
      </c>
      <c r="AX208" s="153">
        <v>13.44</v>
      </c>
      <c r="AY208" s="153">
        <v>12.49</v>
      </c>
      <c r="AZ208" s="153">
        <v>13.39</v>
      </c>
      <c r="BA208" s="153">
        <v>0.9</v>
      </c>
      <c r="BB208" s="153">
        <v>0</v>
      </c>
      <c r="BC208" s="153">
        <v>0</v>
      </c>
      <c r="BD208" s="153">
        <v>0</v>
      </c>
      <c r="BE208" s="153">
        <v>3.6458126501200958</v>
      </c>
      <c r="BF208" s="153">
        <v>30.04</v>
      </c>
      <c r="BG208" s="153">
        <v>5.3</v>
      </c>
      <c r="BH208" s="153">
        <v>10.3</v>
      </c>
      <c r="BI208" s="125">
        <v>44401</v>
      </c>
    </row>
    <row r="209" spans="1:61" ht="15.75" x14ac:dyDescent="0.25">
      <c r="A209" s="125">
        <v>44402</v>
      </c>
      <c r="B209" s="152" t="str">
        <f t="shared" si="0"/>
        <v>Click Here</v>
      </c>
      <c r="C209" s="153"/>
      <c r="D209" s="153">
        <v>0</v>
      </c>
      <c r="E209" s="153">
        <v>0</v>
      </c>
      <c r="F209" s="153">
        <v>0</v>
      </c>
      <c r="G209" s="153">
        <v>0</v>
      </c>
      <c r="H209" s="153">
        <v>0</v>
      </c>
      <c r="I209" s="153">
        <v>0</v>
      </c>
      <c r="J209" s="153">
        <v>0</v>
      </c>
      <c r="K209" s="153">
        <v>0</v>
      </c>
      <c r="L209" s="153">
        <v>0</v>
      </c>
      <c r="M209" s="153">
        <v>0</v>
      </c>
      <c r="N209" s="153">
        <v>0</v>
      </c>
      <c r="O209" s="153">
        <v>0</v>
      </c>
      <c r="P209" s="153">
        <v>0</v>
      </c>
      <c r="Q209" s="153">
        <v>0</v>
      </c>
      <c r="R209" s="153">
        <v>0</v>
      </c>
      <c r="S209" s="153">
        <v>0</v>
      </c>
      <c r="T209" s="153">
        <v>0</v>
      </c>
      <c r="U209" s="153">
        <v>0</v>
      </c>
      <c r="V209" s="153">
        <v>0</v>
      </c>
      <c r="W209" s="153">
        <v>0</v>
      </c>
      <c r="X209" s="153">
        <v>0</v>
      </c>
      <c r="Y209" s="153">
        <v>0</v>
      </c>
      <c r="Z209" s="153">
        <v>0</v>
      </c>
      <c r="AA209" s="153">
        <v>0</v>
      </c>
      <c r="AB209" s="153">
        <v>0</v>
      </c>
      <c r="AC209" s="153">
        <v>0</v>
      </c>
      <c r="AD209" s="153">
        <v>0</v>
      </c>
      <c r="AE209" s="153">
        <v>0</v>
      </c>
      <c r="AF209" s="153">
        <v>0</v>
      </c>
      <c r="AG209" s="153">
        <v>0</v>
      </c>
      <c r="AH209" s="153">
        <v>0</v>
      </c>
      <c r="AI209" s="153">
        <v>0</v>
      </c>
      <c r="AJ209" s="153">
        <v>0</v>
      </c>
      <c r="AK209" s="153" t="s">
        <v>66</v>
      </c>
      <c r="AL209" s="153" t="s">
        <v>66</v>
      </c>
      <c r="AM209" s="153">
        <v>0</v>
      </c>
      <c r="AN209" s="153">
        <v>0</v>
      </c>
      <c r="AO209" s="153">
        <v>0</v>
      </c>
      <c r="AP209" s="153">
        <v>0</v>
      </c>
      <c r="AQ209" s="153">
        <v>0</v>
      </c>
      <c r="AR209" s="153">
        <v>0</v>
      </c>
      <c r="AS209" s="153" t="s">
        <v>66</v>
      </c>
      <c r="AT209" s="153">
        <v>0</v>
      </c>
      <c r="AU209" s="153">
        <v>0</v>
      </c>
      <c r="AV209" s="153">
        <v>0</v>
      </c>
      <c r="AW209" s="153">
        <v>0</v>
      </c>
      <c r="AX209" s="153">
        <v>0</v>
      </c>
      <c r="AY209" s="153">
        <v>0</v>
      </c>
      <c r="AZ209" s="153">
        <v>0</v>
      </c>
      <c r="BA209" s="153">
        <v>0</v>
      </c>
      <c r="BB209" s="153">
        <v>0</v>
      </c>
      <c r="BC209" s="153">
        <v>0</v>
      </c>
      <c r="BD209" s="153">
        <v>0</v>
      </c>
      <c r="BE209" s="153" t="s">
        <v>66</v>
      </c>
      <c r="BF209" s="153">
        <v>0</v>
      </c>
      <c r="BG209" s="153">
        <v>0</v>
      </c>
      <c r="BH209" s="153">
        <v>0</v>
      </c>
      <c r="BI209" s="125">
        <v>44402</v>
      </c>
    </row>
    <row r="210" spans="1:61" ht="15.75" x14ac:dyDescent="0.25">
      <c r="A210" s="125">
        <v>44403</v>
      </c>
      <c r="B210" s="152" t="str">
        <f t="shared" si="0"/>
        <v>Click Here</v>
      </c>
      <c r="C210" s="153"/>
      <c r="D210" s="153">
        <v>6.43</v>
      </c>
      <c r="E210" s="153">
        <v>5.05</v>
      </c>
      <c r="F210" s="153">
        <v>5.09</v>
      </c>
      <c r="G210" s="153">
        <v>5.0599999999999996</v>
      </c>
      <c r="H210" s="153">
        <v>5.07</v>
      </c>
      <c r="I210" s="153">
        <v>6.71</v>
      </c>
      <c r="J210" s="153">
        <v>6.85</v>
      </c>
      <c r="K210" s="153">
        <v>1.88</v>
      </c>
      <c r="L210" s="153">
        <v>2.16</v>
      </c>
      <c r="M210" s="153">
        <v>2.2000000000000002</v>
      </c>
      <c r="N210" s="153">
        <v>2.38</v>
      </c>
      <c r="O210" s="153">
        <v>41</v>
      </c>
      <c r="P210" s="153">
        <v>35</v>
      </c>
      <c r="Q210" s="153">
        <v>18</v>
      </c>
      <c r="R210" s="153">
        <v>0</v>
      </c>
      <c r="S210" s="153">
        <v>0</v>
      </c>
      <c r="T210" s="153">
        <v>0</v>
      </c>
      <c r="U210" s="153">
        <v>0.58299999999999996</v>
      </c>
      <c r="V210" s="153">
        <v>0.47099999999999997</v>
      </c>
      <c r="W210" s="153">
        <v>0.96</v>
      </c>
      <c r="X210" s="153">
        <v>0.09</v>
      </c>
      <c r="Y210" s="153">
        <v>0.47299999999999998</v>
      </c>
      <c r="Z210" s="153">
        <v>0.51400000000000001</v>
      </c>
      <c r="AA210" s="153">
        <v>14.3</v>
      </c>
      <c r="AB210" s="153">
        <v>36.9</v>
      </c>
      <c r="AC210" s="153">
        <v>34.299999999999997</v>
      </c>
      <c r="AD210" s="153">
        <v>34.700000000000003</v>
      </c>
      <c r="AE210" s="153">
        <v>41.6</v>
      </c>
      <c r="AF210" s="153">
        <v>28.6</v>
      </c>
      <c r="AG210" s="153">
        <v>73.8</v>
      </c>
      <c r="AH210" s="153">
        <v>68.599999999999994</v>
      </c>
      <c r="AI210" s="153">
        <v>69.400000000000006</v>
      </c>
      <c r="AJ210" s="153">
        <v>83.2</v>
      </c>
      <c r="AK210" s="153">
        <v>2.8499999999999996</v>
      </c>
      <c r="AL210" s="153">
        <v>3.4699999999999998</v>
      </c>
      <c r="AM210" s="153">
        <v>3</v>
      </c>
      <c r="AN210" s="153">
        <v>5.8</v>
      </c>
      <c r="AO210" s="153">
        <v>0.16800000000000001</v>
      </c>
      <c r="AP210" s="153">
        <v>20</v>
      </c>
      <c r="AQ210" s="153">
        <v>17.899999999999999</v>
      </c>
      <c r="AR210" s="153">
        <v>119.64</v>
      </c>
      <c r="AS210" s="153">
        <v>1.3407860962566844</v>
      </c>
      <c r="AT210" s="153">
        <v>62.8</v>
      </c>
      <c r="AU210" s="153">
        <v>85.3</v>
      </c>
      <c r="AV210" s="153">
        <v>0.20180000000000001</v>
      </c>
      <c r="AW210" s="153">
        <v>6.88E-2</v>
      </c>
      <c r="AX210" s="153">
        <v>16.53</v>
      </c>
      <c r="AY210" s="153">
        <v>14.96</v>
      </c>
      <c r="AZ210" s="153">
        <v>16.61</v>
      </c>
      <c r="BA210" s="153">
        <v>1.65</v>
      </c>
      <c r="BB210" s="153">
        <v>1.425</v>
      </c>
      <c r="BC210" s="153">
        <v>2.669</v>
      </c>
      <c r="BD210" s="153">
        <v>10.866</v>
      </c>
      <c r="BE210" s="153">
        <v>3.6307860962566845</v>
      </c>
      <c r="BF210" s="153">
        <v>29.53</v>
      </c>
      <c r="BG210" s="153">
        <v>5.3</v>
      </c>
      <c r="BH210" s="153">
        <v>10.3</v>
      </c>
      <c r="BI210" s="125">
        <v>44403</v>
      </c>
    </row>
    <row r="211" spans="1:61" ht="15.75" x14ac:dyDescent="0.25">
      <c r="A211" s="125">
        <v>44404</v>
      </c>
      <c r="B211" s="152" t="str">
        <f t="shared" si="0"/>
        <v>Click Here</v>
      </c>
      <c r="C211" s="153"/>
      <c r="D211" s="153">
        <v>6.59</v>
      </c>
      <c r="E211" s="153">
        <v>4.88</v>
      </c>
      <c r="F211" s="153">
        <v>5.23</v>
      </c>
      <c r="G211" s="153">
        <v>4.92</v>
      </c>
      <c r="H211" s="153">
        <v>4.99</v>
      </c>
      <c r="I211" s="153">
        <v>6.41</v>
      </c>
      <c r="J211" s="153">
        <v>6.69</v>
      </c>
      <c r="K211" s="153">
        <v>1.94</v>
      </c>
      <c r="L211" s="153">
        <v>2.1</v>
      </c>
      <c r="M211" s="153">
        <v>2.2000000000000002</v>
      </c>
      <c r="N211" s="153">
        <v>2.1800000000000002</v>
      </c>
      <c r="O211" s="153">
        <v>47</v>
      </c>
      <c r="P211" s="153">
        <v>39</v>
      </c>
      <c r="Q211" s="153">
        <v>12</v>
      </c>
      <c r="R211" s="153">
        <v>0</v>
      </c>
      <c r="S211" s="153">
        <v>0</v>
      </c>
      <c r="T211" s="153">
        <v>0</v>
      </c>
      <c r="U211" s="153">
        <v>0.754</v>
      </c>
      <c r="V211" s="153">
        <v>0.49</v>
      </c>
      <c r="W211" s="153">
        <v>0.76900000000000002</v>
      </c>
      <c r="X211" s="153">
        <v>7.4999999999999997E-2</v>
      </c>
      <c r="Y211" s="153">
        <v>0.82799999999999996</v>
      </c>
      <c r="Z211" s="153">
        <v>1.2490000000000001</v>
      </c>
      <c r="AA211" s="153">
        <v>14.5</v>
      </c>
      <c r="AB211" s="153">
        <v>36.5</v>
      </c>
      <c r="AC211" s="153">
        <v>35.4</v>
      </c>
      <c r="AD211" s="153">
        <v>34.9</v>
      </c>
      <c r="AE211" s="153">
        <v>40</v>
      </c>
      <c r="AF211" s="153">
        <v>29</v>
      </c>
      <c r="AG211" s="153">
        <v>73</v>
      </c>
      <c r="AH211" s="153">
        <v>70.8</v>
      </c>
      <c r="AI211" s="153">
        <v>69.8</v>
      </c>
      <c r="AJ211" s="153">
        <v>80</v>
      </c>
      <c r="AK211" s="153">
        <v>2.8</v>
      </c>
      <c r="AL211" s="153">
        <v>3.4299999999999997</v>
      </c>
      <c r="AM211" s="153">
        <v>3</v>
      </c>
      <c r="AN211" s="153">
        <v>5.7</v>
      </c>
      <c r="AO211" s="153">
        <v>0.17299999999999999</v>
      </c>
      <c r="AP211" s="153">
        <v>20.399999999999999</v>
      </c>
      <c r="AQ211" s="153">
        <v>18.100000000000001</v>
      </c>
      <c r="AR211" s="153">
        <v>110.25</v>
      </c>
      <c r="AS211" s="153">
        <v>1.2280602006688968</v>
      </c>
      <c r="AT211" s="153">
        <v>58.4</v>
      </c>
      <c r="AU211" s="153">
        <v>86.9</v>
      </c>
      <c r="AV211" s="153">
        <v>0.2334</v>
      </c>
      <c r="AW211" s="153">
        <v>6.08E-2</v>
      </c>
      <c r="AX211" s="153">
        <v>15.89</v>
      </c>
      <c r="AY211" s="153">
        <v>14.95</v>
      </c>
      <c r="AZ211" s="153">
        <v>15.9</v>
      </c>
      <c r="BA211" s="153">
        <v>0.95</v>
      </c>
      <c r="BB211" s="153">
        <v>1.3879999999999999</v>
      </c>
      <c r="BC211" s="153">
        <v>2.6520000000000001</v>
      </c>
      <c r="BD211" s="153">
        <v>10</v>
      </c>
      <c r="BE211" s="153">
        <v>3.3480602006688969</v>
      </c>
      <c r="BF211" s="153">
        <v>30.69</v>
      </c>
      <c r="BG211" s="153">
        <v>5.3</v>
      </c>
      <c r="BH211" s="153">
        <v>10.3</v>
      </c>
      <c r="BI211" s="125">
        <v>44404</v>
      </c>
    </row>
    <row r="212" spans="1:61" ht="15.75" x14ac:dyDescent="0.25">
      <c r="A212" s="125">
        <v>44405</v>
      </c>
      <c r="B212" s="152" t="str">
        <f t="shared" si="0"/>
        <v>Click Here</v>
      </c>
      <c r="C212" s="153"/>
      <c r="D212" s="153">
        <v>6.17</v>
      </c>
      <c r="E212" s="153">
        <v>4.96</v>
      </c>
      <c r="F212" s="153">
        <v>4.95</v>
      </c>
      <c r="G212" s="153">
        <v>5.01</v>
      </c>
      <c r="H212" s="153">
        <v>5.05</v>
      </c>
      <c r="I212" s="153">
        <v>6.63</v>
      </c>
      <c r="J212" s="153">
        <v>6.73</v>
      </c>
      <c r="K212" s="153">
        <v>1.74</v>
      </c>
      <c r="L212" s="153">
        <v>1.86</v>
      </c>
      <c r="M212" s="153">
        <v>2.2000000000000002</v>
      </c>
      <c r="N212" s="153">
        <v>2.0299999999999998</v>
      </c>
      <c r="O212" s="153">
        <v>35</v>
      </c>
      <c r="P212" s="153">
        <v>28</v>
      </c>
      <c r="Q212" s="153">
        <v>22</v>
      </c>
      <c r="R212" s="153">
        <v>4</v>
      </c>
      <c r="S212" s="153">
        <v>0</v>
      </c>
      <c r="T212" s="153">
        <v>0</v>
      </c>
      <c r="U212" s="153">
        <v>0.64300000000000002</v>
      </c>
      <c r="V212" s="153">
        <v>0.51900000000000002</v>
      </c>
      <c r="W212" s="153">
        <v>1.41</v>
      </c>
      <c r="X212" s="153">
        <v>0.109</v>
      </c>
      <c r="Y212" s="153">
        <v>0.52100000000000002</v>
      </c>
      <c r="Z212" s="153">
        <v>0.46400000000000002</v>
      </c>
      <c r="AA212" s="153">
        <v>14.8</v>
      </c>
      <c r="AB212" s="153">
        <v>37.200000000000003</v>
      </c>
      <c r="AC212" s="153">
        <v>36.200000000000003</v>
      </c>
      <c r="AD212" s="153">
        <v>36.200000000000003</v>
      </c>
      <c r="AE212" s="153">
        <v>42.5</v>
      </c>
      <c r="AF212" s="153">
        <v>29.6</v>
      </c>
      <c r="AG212" s="153">
        <v>74.400000000000006</v>
      </c>
      <c r="AH212" s="153">
        <v>72.400000000000006</v>
      </c>
      <c r="AI212" s="153">
        <v>72.400000000000006</v>
      </c>
      <c r="AJ212" s="153">
        <v>85</v>
      </c>
      <c r="AK212" s="153">
        <v>3.11</v>
      </c>
      <c r="AL212" s="153">
        <v>3.7800000000000002</v>
      </c>
      <c r="AM212" s="153">
        <v>3.1</v>
      </c>
      <c r="AN212" s="153">
        <v>6</v>
      </c>
      <c r="AO212" s="153">
        <v>1.4E-2</v>
      </c>
      <c r="AP212" s="153">
        <v>21</v>
      </c>
      <c r="AQ212" s="153">
        <v>18.3</v>
      </c>
      <c r="AR212" s="153">
        <v>101.43</v>
      </c>
      <c r="AS212" s="153">
        <v>0.90557293035479614</v>
      </c>
      <c r="AT212" s="153">
        <v>61.8</v>
      </c>
      <c r="AU212" s="153">
        <v>90.2</v>
      </c>
      <c r="AV212" s="153">
        <v>0.20880000000000001</v>
      </c>
      <c r="AW212" s="153">
        <v>4.4400000000000002E-2</v>
      </c>
      <c r="AX212" s="153">
        <v>16.149999999999999</v>
      </c>
      <c r="AY212" s="153">
        <v>15.22</v>
      </c>
      <c r="AZ212" s="153">
        <v>16.18</v>
      </c>
      <c r="BA212" s="153">
        <v>0.96</v>
      </c>
      <c r="BB212" s="153">
        <v>1.36</v>
      </c>
      <c r="BC212" s="153">
        <v>2.6219999999999999</v>
      </c>
      <c r="BD212" s="153">
        <v>10</v>
      </c>
      <c r="BE212" s="153">
        <v>3.0255729303547962</v>
      </c>
      <c r="BF212" s="153">
        <v>30.04</v>
      </c>
      <c r="BG212" s="153">
        <v>5.5</v>
      </c>
      <c r="BH212" s="153">
        <v>10.8</v>
      </c>
      <c r="BI212" s="125">
        <v>44405</v>
      </c>
    </row>
    <row r="213" spans="1:61" ht="15.75" x14ac:dyDescent="0.25">
      <c r="A213" s="125">
        <v>44406</v>
      </c>
      <c r="B213" s="152" t="str">
        <f t="shared" si="0"/>
        <v>Click Here</v>
      </c>
      <c r="C213" s="153"/>
      <c r="D213" s="153">
        <v>6.36</v>
      </c>
      <c r="E213" s="153">
        <v>4.97</v>
      </c>
      <c r="F213" s="153">
        <v>4.9800000000000004</v>
      </c>
      <c r="G213" s="153">
        <v>5</v>
      </c>
      <c r="H213" s="153">
        <v>5.04</v>
      </c>
      <c r="I213" s="153">
        <v>6.71</v>
      </c>
      <c r="J213" s="153">
        <v>6.81</v>
      </c>
      <c r="K213" s="153">
        <v>1.74</v>
      </c>
      <c r="L213" s="153">
        <v>1.94</v>
      </c>
      <c r="M213" s="153">
        <v>2.2000000000000002</v>
      </c>
      <c r="N213" s="153">
        <v>2.12</v>
      </c>
      <c r="O213" s="153">
        <v>41</v>
      </c>
      <c r="P213" s="153">
        <v>33</v>
      </c>
      <c r="Q213" s="153">
        <v>22</v>
      </c>
      <c r="R213" s="153">
        <v>0</v>
      </c>
      <c r="S213" s="153">
        <v>0</v>
      </c>
      <c r="T213" s="153">
        <v>0</v>
      </c>
      <c r="U213" s="153">
        <v>0.60799999999999998</v>
      </c>
      <c r="V213" s="153">
        <v>0.497</v>
      </c>
      <c r="W213" s="153">
        <v>1.25</v>
      </c>
      <c r="X213" s="153">
        <v>8.4000000000000005E-2</v>
      </c>
      <c r="Y213" s="153">
        <v>0.46</v>
      </c>
      <c r="Z213" s="153">
        <v>0.46500000000000002</v>
      </c>
      <c r="AA213" s="153">
        <v>14.5</v>
      </c>
      <c r="AB213" s="153">
        <v>37.9</v>
      </c>
      <c r="AC213" s="153">
        <v>36.700000000000003</v>
      </c>
      <c r="AD213" s="153">
        <v>36.5</v>
      </c>
      <c r="AE213" s="153">
        <v>43.5</v>
      </c>
      <c r="AF213" s="153">
        <v>29</v>
      </c>
      <c r="AG213" s="153">
        <v>75.8</v>
      </c>
      <c r="AH213" s="153">
        <v>73.400000000000006</v>
      </c>
      <c r="AI213" s="153">
        <v>73</v>
      </c>
      <c r="AJ213" s="153">
        <v>47</v>
      </c>
      <c r="AK213" s="153">
        <v>2.99</v>
      </c>
      <c r="AL213" s="153">
        <v>3.51</v>
      </c>
      <c r="AM213" s="153">
        <v>3.1</v>
      </c>
      <c r="AN213" s="153">
        <v>5.9</v>
      </c>
      <c r="AO213" s="153">
        <v>8.0000000000000002E-3</v>
      </c>
      <c r="AP213" s="153">
        <v>20.8</v>
      </c>
      <c r="AQ213" s="153">
        <v>18.5</v>
      </c>
      <c r="AR213" s="153">
        <v>115.52</v>
      </c>
      <c r="AS213" s="153">
        <v>1.0901797026502908</v>
      </c>
      <c r="AT213" s="153">
        <v>62.4</v>
      </c>
      <c r="AU213" s="153">
        <v>90.8</v>
      </c>
      <c r="AV213" s="153">
        <v>0.20430000000000001</v>
      </c>
      <c r="AW213" s="153">
        <v>4.1700000000000001E-2</v>
      </c>
      <c r="AX213" s="153">
        <v>16.48</v>
      </c>
      <c r="AY213" s="153">
        <v>15.47</v>
      </c>
      <c r="AZ213" s="153">
        <v>16.5</v>
      </c>
      <c r="BA213" s="153">
        <v>1.03</v>
      </c>
      <c r="BB213" s="153">
        <v>1.4219999999999999</v>
      </c>
      <c r="BC213" s="153">
        <v>2.6160000000000001</v>
      </c>
      <c r="BD213" s="153">
        <v>11.443</v>
      </c>
      <c r="BE213" s="153">
        <v>3.3901797026502907</v>
      </c>
      <c r="BF213" s="153">
        <v>30.51</v>
      </c>
      <c r="BG213" s="153">
        <v>5.5</v>
      </c>
      <c r="BH213" s="153">
        <v>11</v>
      </c>
      <c r="BI213" s="125">
        <v>44406</v>
      </c>
    </row>
    <row r="214" spans="1:61" ht="15.75" x14ac:dyDescent="0.25">
      <c r="A214" s="125">
        <v>44407</v>
      </c>
      <c r="B214" s="152" t="str">
        <f t="shared" si="0"/>
        <v>Click Here</v>
      </c>
      <c r="C214" s="153"/>
      <c r="D214" s="153">
        <v>6.28</v>
      </c>
      <c r="E214" s="153">
        <v>4.9800000000000004</v>
      </c>
      <c r="F214" s="153">
        <v>4.91</v>
      </c>
      <c r="G214" s="153">
        <v>5.04</v>
      </c>
      <c r="H214" s="153">
        <v>5.09</v>
      </c>
      <c r="I214" s="153">
        <v>6.77</v>
      </c>
      <c r="J214" s="153">
        <v>6.64</v>
      </c>
      <c r="K214" s="153">
        <v>1.78</v>
      </c>
      <c r="L214" s="153">
        <v>2.0099999999999998</v>
      </c>
      <c r="M214" s="153">
        <v>2.2000000000000002</v>
      </c>
      <c r="N214" s="153">
        <v>2.4300000000000002</v>
      </c>
      <c r="O214" s="153">
        <v>54</v>
      </c>
      <c r="P214" s="153">
        <v>47</v>
      </c>
      <c r="Q214" s="153">
        <v>17</v>
      </c>
      <c r="R214" s="153">
        <v>0</v>
      </c>
      <c r="S214" s="153">
        <v>0</v>
      </c>
      <c r="T214" s="153">
        <v>0</v>
      </c>
      <c r="U214" s="153">
        <v>0.51400000000000001</v>
      </c>
      <c r="V214" s="153">
        <v>0.49199999999999999</v>
      </c>
      <c r="W214" s="153">
        <v>1.31</v>
      </c>
      <c r="X214" s="153">
        <v>0.104</v>
      </c>
      <c r="Y214" s="153">
        <v>0.49199999999999999</v>
      </c>
      <c r="Z214" s="153">
        <v>0.67600000000000005</v>
      </c>
      <c r="AA214" s="153">
        <v>14.6</v>
      </c>
      <c r="AB214" s="153">
        <v>37.299999999999997</v>
      </c>
      <c r="AC214" s="153">
        <v>36.6</v>
      </c>
      <c r="AD214" s="153">
        <v>37.1</v>
      </c>
      <c r="AE214" s="153">
        <v>41.9</v>
      </c>
      <c r="AF214" s="153">
        <v>29.2</v>
      </c>
      <c r="AG214" s="153">
        <v>74.599999999999994</v>
      </c>
      <c r="AH214" s="153">
        <v>73.2</v>
      </c>
      <c r="AI214" s="153">
        <v>74.2</v>
      </c>
      <c r="AJ214" s="153">
        <v>83.8</v>
      </c>
      <c r="AK214" s="153">
        <v>3.04</v>
      </c>
      <c r="AL214" s="153">
        <v>3.5700000000000003</v>
      </c>
      <c r="AM214" s="153">
        <v>3</v>
      </c>
      <c r="AN214" s="153">
        <v>5.8</v>
      </c>
      <c r="AO214" s="153">
        <v>2.1000000000000001E-2</v>
      </c>
      <c r="AP214" s="153">
        <v>20.2</v>
      </c>
      <c r="AQ214" s="153">
        <v>18.600000000000001</v>
      </c>
      <c r="AR214" s="153">
        <v>108.6</v>
      </c>
      <c r="AS214" s="153">
        <v>0.92795317725752469</v>
      </c>
      <c r="AT214" s="153">
        <v>62</v>
      </c>
      <c r="AU214" s="153">
        <v>91.1</v>
      </c>
      <c r="AV214" s="153">
        <v>0.20930000000000001</v>
      </c>
      <c r="AW214" s="153">
        <v>3.7199999999999997E-2</v>
      </c>
      <c r="AX214" s="153">
        <v>16.05</v>
      </c>
      <c r="AY214" s="153">
        <v>14.95</v>
      </c>
      <c r="AZ214" s="153">
        <v>16.02</v>
      </c>
      <c r="BA214" s="153">
        <v>1.07</v>
      </c>
      <c r="BB214" s="153">
        <v>1.419</v>
      </c>
      <c r="BC214" s="153">
        <v>2.601</v>
      </c>
      <c r="BD214" s="153">
        <v>10.93</v>
      </c>
      <c r="BE214" s="153">
        <v>3.2979531772575248</v>
      </c>
      <c r="BF214" s="153">
        <v>30.54</v>
      </c>
      <c r="BG214" s="153">
        <v>5.5</v>
      </c>
      <c r="BH214" s="153">
        <v>11</v>
      </c>
      <c r="BI214" s="125">
        <v>44407</v>
      </c>
    </row>
    <row r="215" spans="1:61" ht="15.75" x14ac:dyDescent="0.25">
      <c r="A215" s="125">
        <v>44408</v>
      </c>
      <c r="B215" s="152" t="str">
        <f t="shared" si="0"/>
        <v>Click Here</v>
      </c>
      <c r="C215" s="153"/>
      <c r="D215" s="153">
        <v>6.24</v>
      </c>
      <c r="E215" s="153">
        <v>4.91</v>
      </c>
      <c r="F215" s="153">
        <v>4.88</v>
      </c>
      <c r="G215" s="153">
        <v>5.01</v>
      </c>
      <c r="H215" s="153">
        <v>5.0599999999999996</v>
      </c>
      <c r="I215" s="153">
        <v>6.77</v>
      </c>
      <c r="J215" s="153">
        <v>6.7</v>
      </c>
      <c r="K215" s="153">
        <v>1.7</v>
      </c>
      <c r="L215" s="153">
        <v>1.96</v>
      </c>
      <c r="M215" s="153">
        <v>2.19</v>
      </c>
      <c r="N215" s="153">
        <v>2.2999999999999998</v>
      </c>
      <c r="O215" s="153">
        <v>51</v>
      </c>
      <c r="P215" s="153">
        <v>43</v>
      </c>
      <c r="Q215" s="153">
        <v>17</v>
      </c>
      <c r="R215" s="153">
        <v>1</v>
      </c>
      <c r="S215" s="153">
        <v>0</v>
      </c>
      <c r="T215" s="153">
        <v>0</v>
      </c>
      <c r="U215" s="153">
        <v>0.52600000000000002</v>
      </c>
      <c r="V215" s="153">
        <v>0.47099999999999997</v>
      </c>
      <c r="W215" s="153">
        <v>1.31</v>
      </c>
      <c r="X215" s="153">
        <v>9.8000000000000004E-2</v>
      </c>
      <c r="Y215" s="153">
        <v>0.51200000000000001</v>
      </c>
      <c r="Z215" s="153">
        <v>0.59599999999999997</v>
      </c>
      <c r="AA215" s="153">
        <v>14.4</v>
      </c>
      <c r="AB215" s="153">
        <v>38.200000000000003</v>
      </c>
      <c r="AC215" s="153">
        <v>35.9</v>
      </c>
      <c r="AD215" s="153">
        <v>36.700000000000003</v>
      </c>
      <c r="AE215" s="153">
        <v>42.1</v>
      </c>
      <c r="AF215" s="153">
        <v>28.8</v>
      </c>
      <c r="AG215" s="153">
        <v>76.400000000000006</v>
      </c>
      <c r="AH215" s="153">
        <v>71.8</v>
      </c>
      <c r="AI215" s="153">
        <v>73.400000000000006</v>
      </c>
      <c r="AJ215" s="153">
        <v>84.2</v>
      </c>
      <c r="AK215" s="153">
        <v>3.1100000000000003</v>
      </c>
      <c r="AL215" s="153">
        <v>3.51</v>
      </c>
      <c r="AM215" s="153">
        <v>3</v>
      </c>
      <c r="AN215" s="153">
        <v>5.8</v>
      </c>
      <c r="AO215" s="153">
        <v>3.1E-2</v>
      </c>
      <c r="AP215" s="153">
        <v>20.399999999999999</v>
      </c>
      <c r="AQ215" s="153">
        <v>18.7</v>
      </c>
      <c r="AR215" s="153">
        <v>99.23</v>
      </c>
      <c r="AS215" s="153">
        <v>0.91329671897289622</v>
      </c>
      <c r="AT215" s="153">
        <v>61.7</v>
      </c>
      <c r="AU215" s="153">
        <v>90.9</v>
      </c>
      <c r="AV215" s="153">
        <v>0.20610000000000001</v>
      </c>
      <c r="AW215" s="153">
        <v>3.8899999999999997E-2</v>
      </c>
      <c r="AX215" s="153">
        <v>15.04</v>
      </c>
      <c r="AY215" s="153">
        <v>14.02</v>
      </c>
      <c r="AZ215" s="153">
        <v>15.05</v>
      </c>
      <c r="BA215" s="153">
        <v>1.03</v>
      </c>
      <c r="BB215" s="153">
        <v>0</v>
      </c>
      <c r="BC215" s="153">
        <v>0</v>
      </c>
      <c r="BD215" s="153">
        <v>0</v>
      </c>
      <c r="BE215" s="153">
        <v>3.213296718972896</v>
      </c>
      <c r="BF215" s="153">
        <v>29.68</v>
      </c>
      <c r="BG215" s="153">
        <v>5.7</v>
      </c>
      <c r="BH215" s="153">
        <v>11</v>
      </c>
      <c r="BI215" s="125">
        <v>44408</v>
      </c>
    </row>
    <row r="216" spans="1:61" ht="15.75" x14ac:dyDescent="0.25">
      <c r="A216" s="125">
        <v>44409</v>
      </c>
      <c r="B216" s="152" t="str">
        <f t="shared" si="0"/>
        <v>Click Here</v>
      </c>
      <c r="C216" s="153"/>
      <c r="D216" s="153">
        <v>0</v>
      </c>
      <c r="E216" s="153">
        <v>0</v>
      </c>
      <c r="F216" s="153">
        <v>0</v>
      </c>
      <c r="G216" s="153">
        <v>0</v>
      </c>
      <c r="H216" s="153">
        <v>0</v>
      </c>
      <c r="I216" s="153">
        <v>0</v>
      </c>
      <c r="J216" s="153">
        <v>0</v>
      </c>
      <c r="K216" s="153">
        <v>0</v>
      </c>
      <c r="L216" s="153">
        <v>0</v>
      </c>
      <c r="M216" s="153">
        <v>0</v>
      </c>
      <c r="N216" s="153">
        <v>0</v>
      </c>
      <c r="O216" s="153">
        <v>0</v>
      </c>
      <c r="P216" s="153">
        <v>0</v>
      </c>
      <c r="Q216" s="153">
        <v>0</v>
      </c>
      <c r="R216" s="153">
        <v>0</v>
      </c>
      <c r="S216" s="153">
        <v>0</v>
      </c>
      <c r="T216" s="153">
        <v>0</v>
      </c>
      <c r="U216" s="153">
        <v>0</v>
      </c>
      <c r="V216" s="153">
        <v>0</v>
      </c>
      <c r="W216" s="153">
        <v>0</v>
      </c>
      <c r="X216" s="153">
        <v>0</v>
      </c>
      <c r="Y216" s="153">
        <v>0</v>
      </c>
      <c r="Z216" s="153">
        <v>0</v>
      </c>
      <c r="AA216" s="153">
        <v>0</v>
      </c>
      <c r="AB216" s="153">
        <v>0</v>
      </c>
      <c r="AC216" s="153">
        <v>0</v>
      </c>
      <c r="AD216" s="153">
        <v>0</v>
      </c>
      <c r="AE216" s="153">
        <v>0</v>
      </c>
      <c r="AF216" s="153">
        <v>0</v>
      </c>
      <c r="AG216" s="153">
        <v>0</v>
      </c>
      <c r="AH216" s="153">
        <v>0</v>
      </c>
      <c r="AI216" s="153">
        <v>0</v>
      </c>
      <c r="AJ216" s="153">
        <v>0</v>
      </c>
      <c r="AK216" s="153" t="s">
        <v>66</v>
      </c>
      <c r="AL216" s="153" t="s">
        <v>66</v>
      </c>
      <c r="AM216" s="153">
        <v>0</v>
      </c>
      <c r="AN216" s="153">
        <v>0</v>
      </c>
      <c r="AO216" s="153">
        <v>0</v>
      </c>
      <c r="AP216" s="153">
        <v>0</v>
      </c>
      <c r="AQ216" s="153">
        <v>0</v>
      </c>
      <c r="AR216" s="153">
        <v>0</v>
      </c>
      <c r="AS216" s="153" t="s">
        <v>66</v>
      </c>
      <c r="AT216" s="153">
        <v>0</v>
      </c>
      <c r="AU216" s="153">
        <v>0</v>
      </c>
      <c r="AV216" s="153">
        <v>0</v>
      </c>
      <c r="AW216" s="153">
        <v>0</v>
      </c>
      <c r="AX216" s="153">
        <v>0</v>
      </c>
      <c r="AY216" s="153">
        <v>0</v>
      </c>
      <c r="AZ216" s="153">
        <v>0</v>
      </c>
      <c r="BA216" s="153">
        <v>0</v>
      </c>
      <c r="BB216" s="153">
        <v>0</v>
      </c>
      <c r="BC216" s="153">
        <v>0</v>
      </c>
      <c r="BD216" s="153">
        <v>0</v>
      </c>
      <c r="BE216" s="153" t="s">
        <v>66</v>
      </c>
      <c r="BF216" s="153">
        <v>0</v>
      </c>
      <c r="BG216" s="153">
        <v>0</v>
      </c>
      <c r="BH216" s="153">
        <v>0</v>
      </c>
      <c r="BI216" s="125">
        <v>44409</v>
      </c>
    </row>
    <row r="217" spans="1:61" ht="15.75" x14ac:dyDescent="0.25">
      <c r="A217" s="125">
        <v>44410</v>
      </c>
      <c r="B217" s="152" t="str">
        <f t="shared" si="0"/>
        <v>Click Here</v>
      </c>
      <c r="C217" s="153"/>
      <c r="D217" s="153">
        <v>6.1</v>
      </c>
      <c r="E217" s="153">
        <v>4.9400000000000004</v>
      </c>
      <c r="F217" s="153">
        <v>4.88</v>
      </c>
      <c r="G217" s="153">
        <v>5.01</v>
      </c>
      <c r="H217" s="153">
        <v>5.08</v>
      </c>
      <c r="I217" s="153">
        <v>7.01</v>
      </c>
      <c r="J217" s="153">
        <v>7.08</v>
      </c>
      <c r="K217" s="153">
        <v>1.55</v>
      </c>
      <c r="L217" s="153">
        <v>1.82</v>
      </c>
      <c r="M217" s="153">
        <v>2.2999999999999998</v>
      </c>
      <c r="N217" s="153">
        <v>2.41</v>
      </c>
      <c r="O217" s="153">
        <v>39</v>
      </c>
      <c r="P217" s="153">
        <v>32</v>
      </c>
      <c r="Q217" s="153">
        <v>24</v>
      </c>
      <c r="R217" s="153">
        <v>2</v>
      </c>
      <c r="S217" s="153">
        <v>0</v>
      </c>
      <c r="T217" s="153">
        <v>0</v>
      </c>
      <c r="U217" s="153">
        <v>0.66800000000000004</v>
      </c>
      <c r="V217" s="153">
        <v>0.59399999999999997</v>
      </c>
      <c r="W217" s="153">
        <v>1.45</v>
      </c>
      <c r="X217" s="153">
        <v>0.108</v>
      </c>
      <c r="Y217" s="153">
        <v>0.58099999999999996</v>
      </c>
      <c r="Z217" s="153">
        <v>0.5</v>
      </c>
      <c r="AA217" s="153">
        <v>14.2</v>
      </c>
      <c r="AB217" s="153">
        <v>37.200000000000003</v>
      </c>
      <c r="AC217" s="153">
        <v>35.200000000000003</v>
      </c>
      <c r="AD217" s="153">
        <v>35.4</v>
      </c>
      <c r="AE217" s="153">
        <v>45.3</v>
      </c>
      <c r="AF217" s="153">
        <v>28.4</v>
      </c>
      <c r="AG217" s="153">
        <v>74.400000000000006</v>
      </c>
      <c r="AH217" s="153">
        <v>70.400000000000006</v>
      </c>
      <c r="AI217" s="153">
        <v>70.8</v>
      </c>
      <c r="AJ217" s="153">
        <v>90.6</v>
      </c>
      <c r="AK217" s="153">
        <v>3.78</v>
      </c>
      <c r="AL217" s="153">
        <v>3.95</v>
      </c>
      <c r="AM217" s="153">
        <v>3.1</v>
      </c>
      <c r="AN217" s="153">
        <v>6</v>
      </c>
      <c r="AO217" s="153">
        <v>2.8000000000000001E-2</v>
      </c>
      <c r="AP217" s="153">
        <v>20</v>
      </c>
      <c r="AQ217" s="153">
        <v>18.3</v>
      </c>
      <c r="AR217" s="153">
        <v>105.84</v>
      </c>
      <c r="AS217" s="153">
        <v>0.71233759590792856</v>
      </c>
      <c r="AT217" s="153">
        <v>62.4</v>
      </c>
      <c r="AU217" s="153">
        <v>90.5</v>
      </c>
      <c r="AV217" s="153">
        <v>0.20419999999999999</v>
      </c>
      <c r="AW217" s="153">
        <v>4.3200000000000002E-2</v>
      </c>
      <c r="AX217" s="153">
        <v>16.68</v>
      </c>
      <c r="AY217" s="153">
        <v>15.64</v>
      </c>
      <c r="AZ217" s="153">
        <v>16.7</v>
      </c>
      <c r="BA217" s="153">
        <v>1.06</v>
      </c>
      <c r="BB217" s="153">
        <v>1.421</v>
      </c>
      <c r="BC217" s="153">
        <v>2.58</v>
      </c>
      <c r="BD217" s="153">
        <v>10</v>
      </c>
      <c r="BE217" s="153">
        <v>3.0723375959079284</v>
      </c>
      <c r="BF217" s="153">
        <v>30.51</v>
      </c>
      <c r="BG217" s="153">
        <v>5.9</v>
      </c>
      <c r="BH217" s="153">
        <v>11.3</v>
      </c>
      <c r="BI217" s="125">
        <v>44410</v>
      </c>
    </row>
    <row r="218" spans="1:61" ht="15.75" x14ac:dyDescent="0.25">
      <c r="A218" s="125">
        <v>44411</v>
      </c>
      <c r="B218" s="152" t="str">
        <f t="shared" si="0"/>
        <v>Click Here</v>
      </c>
      <c r="C218" s="153"/>
      <c r="D218" s="153">
        <v>6.36</v>
      </c>
      <c r="E218" s="153">
        <v>5.01</v>
      </c>
      <c r="F218" s="153">
        <v>4.93</v>
      </c>
      <c r="G218" s="153">
        <v>5.08</v>
      </c>
      <c r="H218" s="153">
        <v>5.07</v>
      </c>
      <c r="I218" s="153">
        <v>7.22</v>
      </c>
      <c r="J218" s="153">
        <v>7.16</v>
      </c>
      <c r="K218" s="153">
        <v>1.58</v>
      </c>
      <c r="L218" s="153">
        <v>1.72</v>
      </c>
      <c r="M218" s="153">
        <v>2.1</v>
      </c>
      <c r="N218" s="153">
        <v>2.1800000000000002</v>
      </c>
      <c r="O218" s="153">
        <v>38</v>
      </c>
      <c r="P218" s="153">
        <v>30</v>
      </c>
      <c r="Q218" s="153">
        <v>27</v>
      </c>
      <c r="R218" s="153">
        <v>3</v>
      </c>
      <c r="S218" s="153">
        <v>0</v>
      </c>
      <c r="T218" s="153">
        <v>0</v>
      </c>
      <c r="U218" s="153">
        <v>0.73799999999999999</v>
      </c>
      <c r="V218" s="153">
        <v>0.54500000000000004</v>
      </c>
      <c r="W218" s="153">
        <v>2.79</v>
      </c>
      <c r="X218" s="153">
        <v>0.224</v>
      </c>
      <c r="Y218" s="153">
        <v>0.60099999999999998</v>
      </c>
      <c r="Z218" s="153">
        <v>0.51</v>
      </c>
      <c r="AA218" s="153">
        <v>14.1</v>
      </c>
      <c r="AB218" s="153">
        <v>38.4</v>
      </c>
      <c r="AC218" s="153">
        <v>36.4</v>
      </c>
      <c r="AD218" s="153">
        <v>36.1</v>
      </c>
      <c r="AE218" s="153">
        <v>47.9</v>
      </c>
      <c r="AF218" s="153">
        <v>28.2</v>
      </c>
      <c r="AG218" s="153">
        <v>76.8</v>
      </c>
      <c r="AH218" s="153">
        <v>72.8</v>
      </c>
      <c r="AI218" s="153">
        <v>72.2</v>
      </c>
      <c r="AJ218" s="153">
        <v>95.8</v>
      </c>
      <c r="AK218" s="153">
        <v>3.38</v>
      </c>
      <c r="AL218" s="153">
        <v>3.5</v>
      </c>
      <c r="AM218" s="153">
        <v>3</v>
      </c>
      <c r="AN218" s="153">
        <v>5.9</v>
      </c>
      <c r="AO218" s="153">
        <v>1.7999999999999999E-2</v>
      </c>
      <c r="AP218" s="153">
        <v>20.100000000000001</v>
      </c>
      <c r="AQ218" s="153">
        <v>18.3</v>
      </c>
      <c r="AR218" s="153">
        <v>108.04</v>
      </c>
      <c r="AS218" s="153">
        <v>1.0076906377204891</v>
      </c>
      <c r="AT218" s="153">
        <v>63</v>
      </c>
      <c r="AU218" s="153">
        <v>89.6</v>
      </c>
      <c r="AV218" s="153">
        <v>0.20039999999999999</v>
      </c>
      <c r="AW218" s="153">
        <v>4.7500000000000001E-2</v>
      </c>
      <c r="AX218" s="153">
        <v>15.99</v>
      </c>
      <c r="AY218" s="153">
        <v>14.74</v>
      </c>
      <c r="AZ218" s="153">
        <v>15.25</v>
      </c>
      <c r="BA218" s="153">
        <v>0.51</v>
      </c>
      <c r="BB218" s="153">
        <v>1.365</v>
      </c>
      <c r="BC218" s="153">
        <v>2.3769999999999998</v>
      </c>
      <c r="BD218" s="153">
        <v>10</v>
      </c>
      <c r="BE218" s="153">
        <v>3.3276906377204889</v>
      </c>
      <c r="BF218" s="153">
        <v>30.04</v>
      </c>
      <c r="BG218" s="153">
        <v>5.9</v>
      </c>
      <c r="BH218" s="153">
        <v>11.3</v>
      </c>
      <c r="BI218" s="125">
        <v>44411</v>
      </c>
    </row>
    <row r="219" spans="1:61" ht="15.75" x14ac:dyDescent="0.25">
      <c r="A219" s="125">
        <v>44412</v>
      </c>
      <c r="B219" s="152" t="str">
        <f t="shared" si="0"/>
        <v>Click Here</v>
      </c>
      <c r="C219" s="153"/>
      <c r="D219" s="153">
        <v>6.29</v>
      </c>
      <c r="E219" s="153">
        <v>5.04</v>
      </c>
      <c r="F219" s="153">
        <v>5.01</v>
      </c>
      <c r="G219" s="153">
        <v>5.19</v>
      </c>
      <c r="H219" s="153">
        <v>5.23</v>
      </c>
      <c r="I219" s="153">
        <v>7.54</v>
      </c>
      <c r="J219" s="153">
        <v>7.69</v>
      </c>
      <c r="K219" s="153">
        <v>1.77</v>
      </c>
      <c r="L219" s="153">
        <v>2.04</v>
      </c>
      <c r="M219" s="153">
        <v>2.2000000000000002</v>
      </c>
      <c r="N219" s="153">
        <v>2.41</v>
      </c>
      <c r="O219" s="153">
        <v>42</v>
      </c>
      <c r="P219" s="153">
        <v>34</v>
      </c>
      <c r="Q219" s="153">
        <v>19</v>
      </c>
      <c r="R219" s="153">
        <v>1</v>
      </c>
      <c r="S219" s="153">
        <v>0</v>
      </c>
      <c r="T219" s="153">
        <v>0</v>
      </c>
      <c r="U219" s="153">
        <v>0.59199999999999997</v>
      </c>
      <c r="V219" s="153">
        <v>0.51400000000000001</v>
      </c>
      <c r="W219" s="153">
        <v>1.32</v>
      </c>
      <c r="X219" s="153">
        <v>0.14399999999999999</v>
      </c>
      <c r="Y219" s="153">
        <v>0.39200000000000002</v>
      </c>
      <c r="Z219" s="153">
        <v>0.41699999999999998</v>
      </c>
      <c r="AA219" s="153">
        <v>14.3</v>
      </c>
      <c r="AB219" s="153">
        <v>37.200000000000003</v>
      </c>
      <c r="AC219" s="153">
        <v>35.799999999999997</v>
      </c>
      <c r="AD219" s="153">
        <v>35.4</v>
      </c>
      <c r="AE219" s="153">
        <v>46.7</v>
      </c>
      <c r="AF219" s="153">
        <v>28.6</v>
      </c>
      <c r="AG219" s="153">
        <v>74.400000000000006</v>
      </c>
      <c r="AH219" s="153">
        <v>71.599999999999994</v>
      </c>
      <c r="AI219" s="153">
        <v>70.8</v>
      </c>
      <c r="AJ219" s="153">
        <v>93.4</v>
      </c>
      <c r="AK219" s="153">
        <v>3.27</v>
      </c>
      <c r="AL219" s="153">
        <v>3.61</v>
      </c>
      <c r="AM219" s="153">
        <v>2.9</v>
      </c>
      <c r="AN219" s="153">
        <v>6</v>
      </c>
      <c r="AO219" s="153">
        <v>2.4E-2</v>
      </c>
      <c r="AP219" s="153">
        <v>20.2</v>
      </c>
      <c r="AQ219" s="153">
        <v>18.399999999999999</v>
      </c>
      <c r="AR219" s="153">
        <v>128.29</v>
      </c>
      <c r="AS219" s="153">
        <v>0.73854989154013007</v>
      </c>
      <c r="AT219" s="153">
        <v>62.9</v>
      </c>
      <c r="AU219" s="153">
        <v>90.4</v>
      </c>
      <c r="AV219" s="153">
        <v>0.20169999999999999</v>
      </c>
      <c r="AW219" s="153">
        <v>4.2900000000000001E-2</v>
      </c>
      <c r="AX219" s="153">
        <v>19.100000000000001</v>
      </c>
      <c r="AY219" s="153">
        <v>18.440000000000001</v>
      </c>
      <c r="AZ219" s="153">
        <v>19.04</v>
      </c>
      <c r="BA219" s="153">
        <v>0.6</v>
      </c>
      <c r="BB219" s="153">
        <v>1.373</v>
      </c>
      <c r="BC219" s="153">
        <v>2.17</v>
      </c>
      <c r="BD219" s="153">
        <v>14.9</v>
      </c>
      <c r="BE219" s="153">
        <v>3.15854989154013</v>
      </c>
      <c r="BF219" s="153">
        <v>30.38</v>
      </c>
      <c r="BG219" s="153">
        <v>5.9</v>
      </c>
      <c r="BH219" s="153">
        <v>11.3</v>
      </c>
      <c r="BI219" s="125">
        <v>44412</v>
      </c>
    </row>
    <row r="220" spans="1:61" ht="15.75" x14ac:dyDescent="0.25">
      <c r="A220" s="125">
        <v>44413</v>
      </c>
      <c r="B220" s="152" t="str">
        <f t="shared" si="0"/>
        <v>Click Here</v>
      </c>
      <c r="C220" s="153"/>
      <c r="D220" s="153">
        <v>6.16</v>
      </c>
      <c r="E220" s="153">
        <v>5.04</v>
      </c>
      <c r="F220" s="153">
        <v>4.99</v>
      </c>
      <c r="G220" s="153">
        <v>5.2</v>
      </c>
      <c r="H220" s="153">
        <v>5.24</v>
      </c>
      <c r="I220" s="153">
        <v>7.37</v>
      </c>
      <c r="J220" s="153">
        <v>7.45</v>
      </c>
      <c r="K220" s="153">
        <v>1.7</v>
      </c>
      <c r="L220" s="153">
        <v>1.91</v>
      </c>
      <c r="M220" s="153">
        <v>2.2000000000000002</v>
      </c>
      <c r="N220" s="153">
        <v>2.4500000000000002</v>
      </c>
      <c r="O220" s="153">
        <v>36</v>
      </c>
      <c r="P220" s="153">
        <v>29</v>
      </c>
      <c r="Q220" s="153">
        <v>17</v>
      </c>
      <c r="R220" s="153">
        <v>1</v>
      </c>
      <c r="S220" s="153">
        <v>0</v>
      </c>
      <c r="T220" s="153">
        <v>0</v>
      </c>
      <c r="U220" s="153">
        <v>0.441</v>
      </c>
      <c r="V220" s="153">
        <v>0.496</v>
      </c>
      <c r="W220" s="153">
        <v>1.24</v>
      </c>
      <c r="X220" s="153">
        <v>0.126</v>
      </c>
      <c r="Y220" s="153">
        <v>0.376</v>
      </c>
      <c r="Z220" s="153">
        <v>0.40699999999999997</v>
      </c>
      <c r="AA220" s="153">
        <v>14.6</v>
      </c>
      <c r="AB220" s="153">
        <v>36.799999999999997</v>
      </c>
      <c r="AC220" s="153">
        <v>34.4</v>
      </c>
      <c r="AD220" s="153">
        <v>34</v>
      </c>
      <c r="AE220" s="153">
        <v>45.3</v>
      </c>
      <c r="AF220" s="153">
        <v>29.2</v>
      </c>
      <c r="AG220" s="153">
        <v>73.599999999999994</v>
      </c>
      <c r="AH220" s="153">
        <v>65.8</v>
      </c>
      <c r="AI220" s="153">
        <v>68</v>
      </c>
      <c r="AJ220" s="153">
        <v>90.6</v>
      </c>
      <c r="AK220" s="153">
        <v>3.23</v>
      </c>
      <c r="AL220" s="153">
        <v>3.46</v>
      </c>
      <c r="AM220" s="153">
        <v>3</v>
      </c>
      <c r="AN220" s="153">
        <v>5.9</v>
      </c>
      <c r="AO220" s="153">
        <v>1.9E-2</v>
      </c>
      <c r="AP220" s="153">
        <v>19.899999999999999</v>
      </c>
      <c r="AQ220" s="153">
        <v>18</v>
      </c>
      <c r="AR220" s="153">
        <v>103.64</v>
      </c>
      <c r="AS220" s="153">
        <v>0.87607702888583283</v>
      </c>
      <c r="AT220" s="153">
        <v>62.4</v>
      </c>
      <c r="AU220" s="153">
        <v>90</v>
      </c>
      <c r="AV220" s="153">
        <v>0.20799999999999999</v>
      </c>
      <c r="AW220" s="153">
        <v>4.5400000000000003E-2</v>
      </c>
      <c r="AX220" s="153">
        <v>18.47</v>
      </c>
      <c r="AY220" s="153">
        <v>14.54</v>
      </c>
      <c r="AZ220" s="153">
        <v>16.489999999999998</v>
      </c>
      <c r="BA220" s="153">
        <v>1.95</v>
      </c>
      <c r="BB220" s="153">
        <v>1.373</v>
      </c>
      <c r="BC220" s="153">
        <v>2.17</v>
      </c>
      <c r="BD220" s="153">
        <v>15.972</v>
      </c>
      <c r="BE220" s="153">
        <v>3.2360770288858327</v>
      </c>
      <c r="BF220" s="153">
        <v>30.75</v>
      </c>
      <c r="BG220" s="153">
        <v>5.9</v>
      </c>
      <c r="BH220" s="153">
        <v>11.3</v>
      </c>
      <c r="BI220" s="125">
        <v>44413</v>
      </c>
    </row>
    <row r="221" spans="1:61" ht="15.75" x14ac:dyDescent="0.25">
      <c r="A221" s="125">
        <v>44414</v>
      </c>
      <c r="B221" s="152" t="str">
        <f t="shared" si="0"/>
        <v>Click Here</v>
      </c>
      <c r="C221" s="153"/>
      <c r="D221" s="153">
        <v>5.84</v>
      </c>
      <c r="E221" s="153">
        <v>4.6900000000000004</v>
      </c>
      <c r="F221" s="153">
        <v>4.95</v>
      </c>
      <c r="G221" s="153">
        <v>4.84</v>
      </c>
      <c r="H221" s="153">
        <v>4.93</v>
      </c>
      <c r="I221" s="153">
        <v>7.36</v>
      </c>
      <c r="J221" s="153">
        <v>7.48</v>
      </c>
      <c r="K221" s="153">
        <v>1.77</v>
      </c>
      <c r="L221" s="153">
        <v>1.83</v>
      </c>
      <c r="M221" s="153">
        <v>2.2000000000000002</v>
      </c>
      <c r="N221" s="153">
        <v>2.37</v>
      </c>
      <c r="O221" s="153">
        <v>35</v>
      </c>
      <c r="P221" s="153">
        <v>29</v>
      </c>
      <c r="Q221" s="153">
        <v>5</v>
      </c>
      <c r="R221" s="153">
        <v>0</v>
      </c>
      <c r="S221" s="153">
        <v>0</v>
      </c>
      <c r="T221" s="153">
        <v>0</v>
      </c>
      <c r="U221" s="153">
        <v>0.65</v>
      </c>
      <c r="V221" s="153">
        <v>0.5</v>
      </c>
      <c r="W221" s="153">
        <v>0.3</v>
      </c>
      <c r="X221" s="153">
        <v>0.09</v>
      </c>
      <c r="Y221" s="153">
        <v>0.18</v>
      </c>
      <c r="Z221" s="153">
        <v>0.23</v>
      </c>
      <c r="AA221" s="153">
        <v>15</v>
      </c>
      <c r="AB221" s="153">
        <v>40.200000000000003</v>
      </c>
      <c r="AC221" s="153">
        <v>37.4</v>
      </c>
      <c r="AD221" s="153">
        <v>36.1</v>
      </c>
      <c r="AE221" s="153">
        <v>47</v>
      </c>
      <c r="AF221" s="153">
        <v>30</v>
      </c>
      <c r="AG221" s="153">
        <v>80.400000000000006</v>
      </c>
      <c r="AH221" s="153">
        <v>74.8</v>
      </c>
      <c r="AI221" s="153">
        <v>72.2</v>
      </c>
      <c r="AJ221" s="153">
        <v>94</v>
      </c>
      <c r="AK221" s="153">
        <v>3.27</v>
      </c>
      <c r="AL221" s="153">
        <v>3.5999999999999996</v>
      </c>
      <c r="AM221" s="153">
        <v>3</v>
      </c>
      <c r="AN221" s="153">
        <v>6.1</v>
      </c>
      <c r="AO221" s="153">
        <v>0.19</v>
      </c>
      <c r="AP221" s="153">
        <v>21.1</v>
      </c>
      <c r="AQ221" s="153">
        <v>19</v>
      </c>
      <c r="AR221" s="153">
        <v>94.28</v>
      </c>
      <c r="AS221" s="153">
        <v>0.82430422535211312</v>
      </c>
      <c r="AT221" s="153">
        <v>61.7</v>
      </c>
      <c r="AU221" s="153">
        <v>89</v>
      </c>
      <c r="AV221" s="153">
        <v>0.20930000000000001</v>
      </c>
      <c r="AW221" s="153">
        <v>5.0299999999999997E-2</v>
      </c>
      <c r="AX221" s="153">
        <v>15.18</v>
      </c>
      <c r="AY221" s="153">
        <v>14.2</v>
      </c>
      <c r="AZ221" s="153">
        <v>15.27</v>
      </c>
      <c r="BA221" s="153">
        <v>1.07</v>
      </c>
      <c r="BB221" s="153">
        <v>1.373</v>
      </c>
      <c r="BC221" s="153">
        <v>2.17</v>
      </c>
      <c r="BD221" s="153">
        <v>15.972</v>
      </c>
      <c r="BE221" s="153">
        <v>3.0143042253521131</v>
      </c>
      <c r="BF221" s="153">
        <v>30.63</v>
      </c>
      <c r="BG221" s="153">
        <v>5.9</v>
      </c>
      <c r="BH221" s="153">
        <v>11</v>
      </c>
      <c r="BI221" s="125">
        <v>44414</v>
      </c>
    </row>
    <row r="222" spans="1:61" ht="15.75" x14ac:dyDescent="0.25">
      <c r="A222" s="125">
        <v>44415</v>
      </c>
      <c r="B222" s="152" t="str">
        <f t="shared" si="0"/>
        <v>Click Here</v>
      </c>
      <c r="C222" s="153"/>
      <c r="D222" s="153">
        <v>6.45</v>
      </c>
      <c r="E222" s="153">
        <v>5</v>
      </c>
      <c r="F222" s="153">
        <v>5.19</v>
      </c>
      <c r="G222" s="153">
        <v>4.95</v>
      </c>
      <c r="H222" s="153">
        <v>5.0199999999999996</v>
      </c>
      <c r="I222" s="153">
        <v>7.14</v>
      </c>
      <c r="J222" s="153">
        <v>7.5119999999999996</v>
      </c>
      <c r="K222" s="153">
        <v>1.56</v>
      </c>
      <c r="L222" s="153">
        <v>1.7</v>
      </c>
      <c r="M222" s="153">
        <v>2.0299999999999998</v>
      </c>
      <c r="N222" s="153">
        <v>2.2799999999999998</v>
      </c>
      <c r="O222" s="153">
        <v>39</v>
      </c>
      <c r="P222" s="153">
        <v>31</v>
      </c>
      <c r="Q222" s="153">
        <v>7</v>
      </c>
      <c r="R222" s="153">
        <v>0</v>
      </c>
      <c r="S222" s="153">
        <v>0</v>
      </c>
      <c r="T222" s="153">
        <v>0</v>
      </c>
      <c r="U222" s="153">
        <v>0.69399999999999995</v>
      </c>
      <c r="V222" s="153">
        <v>0.64300000000000002</v>
      </c>
      <c r="W222" s="153">
        <v>0.58699999999999997</v>
      </c>
      <c r="X222" s="153">
        <v>0.09</v>
      </c>
      <c r="Y222" s="153">
        <v>0.26100000000000001</v>
      </c>
      <c r="Z222" s="153">
        <v>0.32100000000000001</v>
      </c>
      <c r="AA222" s="153">
        <v>14.8</v>
      </c>
      <c r="AB222" s="153">
        <v>37.200000000000003</v>
      </c>
      <c r="AC222" s="153">
        <v>37.799999999999997</v>
      </c>
      <c r="AD222" s="153">
        <v>35.5</v>
      </c>
      <c r="AE222" s="153">
        <v>44.4</v>
      </c>
      <c r="AF222" s="153">
        <v>29.6</v>
      </c>
      <c r="AG222" s="153">
        <v>74.400000000000006</v>
      </c>
      <c r="AH222" s="153">
        <v>75.599999999999994</v>
      </c>
      <c r="AI222" s="153">
        <v>71</v>
      </c>
      <c r="AJ222" s="153">
        <v>88.8</v>
      </c>
      <c r="AK222" s="153">
        <v>3.23</v>
      </c>
      <c r="AL222" s="153">
        <v>3.58</v>
      </c>
      <c r="AM222" s="153">
        <v>3</v>
      </c>
      <c r="AN222" s="153">
        <v>6.1</v>
      </c>
      <c r="AO222" s="153">
        <v>5.1999999999999998E-2</v>
      </c>
      <c r="AP222" s="153">
        <v>22.2</v>
      </c>
      <c r="AQ222" s="153">
        <v>19.600000000000001</v>
      </c>
      <c r="AR222" s="153">
        <v>89.09</v>
      </c>
      <c r="AS222" s="153">
        <v>0.60450849858357003</v>
      </c>
      <c r="AT222" s="153">
        <v>64</v>
      </c>
      <c r="AU222" s="153">
        <v>91.3</v>
      </c>
      <c r="AV222" s="153">
        <v>0.19350000000000001</v>
      </c>
      <c r="AW222" s="153">
        <v>3.9100000000000003E-2</v>
      </c>
      <c r="AX222" s="153">
        <v>15.17</v>
      </c>
      <c r="AY222" s="153">
        <v>14.12</v>
      </c>
      <c r="AZ222" s="153">
        <v>15.16</v>
      </c>
      <c r="BA222" s="153">
        <v>1.04</v>
      </c>
      <c r="BB222" s="153">
        <v>0</v>
      </c>
      <c r="BC222" s="153">
        <v>0</v>
      </c>
      <c r="BD222" s="153">
        <v>0</v>
      </c>
      <c r="BE222" s="153">
        <v>2.8645084985835698</v>
      </c>
      <c r="BF222" s="153">
        <v>30.6</v>
      </c>
      <c r="BG222" s="153">
        <v>5.5</v>
      </c>
      <c r="BH222" s="153">
        <v>11</v>
      </c>
      <c r="BI222" s="125">
        <v>44415</v>
      </c>
    </row>
    <row r="223" spans="1:61" ht="15.75" x14ac:dyDescent="0.25">
      <c r="A223" s="125">
        <v>44416</v>
      </c>
      <c r="B223" s="152" t="str">
        <f t="shared" si="0"/>
        <v>Click Here</v>
      </c>
      <c r="C223" s="153"/>
      <c r="D223" s="153">
        <v>0</v>
      </c>
      <c r="E223" s="153">
        <v>0</v>
      </c>
      <c r="F223" s="153">
        <v>0</v>
      </c>
      <c r="G223" s="153">
        <v>0</v>
      </c>
      <c r="H223" s="153">
        <v>0</v>
      </c>
      <c r="I223" s="153">
        <v>0</v>
      </c>
      <c r="J223" s="153">
        <v>0</v>
      </c>
      <c r="K223" s="153">
        <v>0</v>
      </c>
      <c r="L223" s="153">
        <v>0</v>
      </c>
      <c r="M223" s="153">
        <v>0</v>
      </c>
      <c r="N223" s="153">
        <v>0</v>
      </c>
      <c r="O223" s="153">
        <v>0</v>
      </c>
      <c r="P223" s="153">
        <v>0</v>
      </c>
      <c r="Q223" s="153">
        <v>0</v>
      </c>
      <c r="R223" s="153">
        <v>0</v>
      </c>
      <c r="S223" s="153">
        <v>0</v>
      </c>
      <c r="T223" s="153">
        <v>0</v>
      </c>
      <c r="U223" s="153">
        <v>0</v>
      </c>
      <c r="V223" s="153">
        <v>0</v>
      </c>
      <c r="W223" s="153">
        <v>0</v>
      </c>
      <c r="X223" s="153">
        <v>0</v>
      </c>
      <c r="Y223" s="153">
        <v>0</v>
      </c>
      <c r="Z223" s="153">
        <v>0</v>
      </c>
      <c r="AA223" s="153">
        <v>0</v>
      </c>
      <c r="AB223" s="153">
        <v>0</v>
      </c>
      <c r="AC223" s="153">
        <v>0</v>
      </c>
      <c r="AD223" s="153">
        <v>0</v>
      </c>
      <c r="AE223" s="153">
        <v>0</v>
      </c>
      <c r="AF223" s="153">
        <v>0</v>
      </c>
      <c r="AG223" s="153">
        <v>0</v>
      </c>
      <c r="AH223" s="153">
        <v>0</v>
      </c>
      <c r="AI223" s="153">
        <v>0</v>
      </c>
      <c r="AJ223" s="153">
        <v>0</v>
      </c>
      <c r="AK223" s="153" t="s">
        <v>66</v>
      </c>
      <c r="AL223" s="153" t="s">
        <v>66</v>
      </c>
      <c r="AM223" s="153">
        <v>0</v>
      </c>
      <c r="AN223" s="153">
        <v>0</v>
      </c>
      <c r="AO223" s="153">
        <v>0</v>
      </c>
      <c r="AP223" s="153">
        <v>0</v>
      </c>
      <c r="AQ223" s="153">
        <v>0</v>
      </c>
      <c r="AR223" s="153">
        <v>89.32</v>
      </c>
      <c r="AS223" s="153">
        <v>0.81439039039039018</v>
      </c>
      <c r="AT223" s="153">
        <v>0</v>
      </c>
      <c r="AU223" s="153">
        <v>0</v>
      </c>
      <c r="AV223" s="153">
        <v>0</v>
      </c>
      <c r="AW223" s="153">
        <v>0</v>
      </c>
      <c r="AX223" s="153">
        <v>13.43</v>
      </c>
      <c r="AY223" s="153">
        <v>13.32</v>
      </c>
      <c r="AZ223" s="153">
        <v>13.32</v>
      </c>
      <c r="BA223" s="153">
        <v>0</v>
      </c>
      <c r="BB223" s="153">
        <v>1.2350000000000001</v>
      </c>
      <c r="BC223" s="153">
        <v>2.653</v>
      </c>
      <c r="BD223" s="153">
        <v>7.3319999999999999</v>
      </c>
      <c r="BE223" s="153">
        <v>3.0443903903903902</v>
      </c>
      <c r="BF223" s="153">
        <v>0</v>
      </c>
      <c r="BG223" s="153">
        <v>5.5</v>
      </c>
      <c r="BH223" s="153">
        <v>11</v>
      </c>
      <c r="BI223" s="125">
        <v>44416</v>
      </c>
    </row>
    <row r="224" spans="1:61" ht="15.75" x14ac:dyDescent="0.25">
      <c r="A224" s="125">
        <v>44417</v>
      </c>
      <c r="B224" s="152" t="str">
        <f t="shared" si="0"/>
        <v>Click Here</v>
      </c>
      <c r="C224" s="153"/>
      <c r="D224" s="153">
        <v>6.29</v>
      </c>
      <c r="E224" s="153">
        <v>5.0599999999999996</v>
      </c>
      <c r="F224" s="153">
        <v>5.01</v>
      </c>
      <c r="G224" s="153">
        <v>5.09</v>
      </c>
      <c r="H224" s="153">
        <v>5.12</v>
      </c>
      <c r="I224" s="153">
        <v>7.4</v>
      </c>
      <c r="J224" s="153">
        <v>7.5</v>
      </c>
      <c r="K224" s="153">
        <v>1.62</v>
      </c>
      <c r="L224" s="153">
        <v>1.84</v>
      </c>
      <c r="M224" s="153">
        <v>2.0099999999999998</v>
      </c>
      <c r="N224" s="153">
        <v>2.29</v>
      </c>
      <c r="O224" s="153">
        <v>40</v>
      </c>
      <c r="P224" s="153">
        <v>33</v>
      </c>
      <c r="Q224" s="153">
        <v>10</v>
      </c>
      <c r="R224" s="153">
        <v>0</v>
      </c>
      <c r="S224" s="153">
        <v>0</v>
      </c>
      <c r="T224" s="153">
        <v>0</v>
      </c>
      <c r="U224" s="153">
        <v>0.51200000000000001</v>
      </c>
      <c r="V224" s="153">
        <v>0.57499999999999996</v>
      </c>
      <c r="W224" s="153">
        <v>0.41199999999999998</v>
      </c>
      <c r="X224" s="153">
        <v>8.6999999999999994E-2</v>
      </c>
      <c r="Y224" s="153">
        <v>0.29899999999999999</v>
      </c>
      <c r="Z224" s="153">
        <v>0.38700000000000001</v>
      </c>
      <c r="AA224" s="153">
        <v>13.9</v>
      </c>
      <c r="AB224" s="153">
        <v>35.1</v>
      </c>
      <c r="AC224" s="153">
        <v>35.299999999999997</v>
      </c>
      <c r="AD224" s="153">
        <v>36.4</v>
      </c>
      <c r="AE224" s="153">
        <v>44.3</v>
      </c>
      <c r="AF224" s="153">
        <v>27.8</v>
      </c>
      <c r="AG224" s="153">
        <v>70.2</v>
      </c>
      <c r="AH224" s="153">
        <v>70.599999999999994</v>
      </c>
      <c r="AI224" s="153">
        <v>72.8</v>
      </c>
      <c r="AJ224" s="153">
        <v>88.6</v>
      </c>
      <c r="AK224" s="153">
        <v>3.29</v>
      </c>
      <c r="AL224" s="153">
        <v>3.61</v>
      </c>
      <c r="AM224" s="153">
        <v>2.9</v>
      </c>
      <c r="AN224" s="153">
        <v>6</v>
      </c>
      <c r="AO224" s="153">
        <v>4.1000000000000002E-2</v>
      </c>
      <c r="AP224" s="153">
        <v>21.1</v>
      </c>
      <c r="AQ224" s="153">
        <v>19.899999999999999</v>
      </c>
      <c r="AR224" s="153">
        <v>95.59</v>
      </c>
      <c r="AS224" s="153">
        <v>0.87095770609319034</v>
      </c>
      <c r="AT224" s="153">
        <v>64.099999999999994</v>
      </c>
      <c r="AU224" s="153">
        <v>91.8</v>
      </c>
      <c r="AV224" s="153">
        <v>0.19289999999999999</v>
      </c>
      <c r="AW224" s="153">
        <v>3.6999999999999998E-2</v>
      </c>
      <c r="AX224" s="153">
        <v>15</v>
      </c>
      <c r="AY224" s="153">
        <v>13.95</v>
      </c>
      <c r="AZ224" s="153">
        <v>15</v>
      </c>
      <c r="BA224" s="153">
        <v>1.05</v>
      </c>
      <c r="BB224" s="153">
        <v>1.423</v>
      </c>
      <c r="BC224" s="153">
        <v>2.6389999999999998</v>
      </c>
      <c r="BD224" s="153">
        <v>8.8409999999999993</v>
      </c>
      <c r="BE224" s="153">
        <v>3.1109577060931906</v>
      </c>
      <c r="BF224" s="153">
        <v>30.23</v>
      </c>
      <c r="BG224" s="153">
        <v>5.5</v>
      </c>
      <c r="BH224" s="153">
        <v>11</v>
      </c>
      <c r="BI224" s="125">
        <v>44417</v>
      </c>
    </row>
    <row r="225" spans="1:61" ht="15.75" x14ac:dyDescent="0.25">
      <c r="A225" s="125">
        <v>44418</v>
      </c>
      <c r="B225" s="152" t="str">
        <f t="shared" si="0"/>
        <v>Click Here</v>
      </c>
      <c r="C225" s="153"/>
      <c r="D225" s="153">
        <v>6.58</v>
      </c>
      <c r="E225" s="153">
        <v>5.04</v>
      </c>
      <c r="F225" s="153">
        <v>5.05</v>
      </c>
      <c r="G225" s="153">
        <v>5.01</v>
      </c>
      <c r="H225" s="153">
        <v>5.0999999999999996</v>
      </c>
      <c r="I225" s="153">
        <v>7.45</v>
      </c>
      <c r="J225" s="153">
        <v>7.51</v>
      </c>
      <c r="K225" s="153">
        <v>1.34</v>
      </c>
      <c r="L225" s="153">
        <v>1.57</v>
      </c>
      <c r="M225" s="153">
        <v>2.0099999999999998</v>
      </c>
      <c r="N225" s="153">
        <v>2.25</v>
      </c>
      <c r="O225" s="153">
        <v>37</v>
      </c>
      <c r="P225" s="153">
        <v>30</v>
      </c>
      <c r="Q225" s="153">
        <v>6</v>
      </c>
      <c r="R225" s="153">
        <v>0</v>
      </c>
      <c r="S225" s="153">
        <v>0</v>
      </c>
      <c r="T225" s="153">
        <v>0</v>
      </c>
      <c r="U225" s="153">
        <v>0.47599999999999998</v>
      </c>
      <c r="V225" s="153">
        <v>0.57299999999999995</v>
      </c>
      <c r="W225" s="153">
        <v>0.54100000000000004</v>
      </c>
      <c r="X225" s="153">
        <v>9.1999999999999998E-2</v>
      </c>
      <c r="Y225" s="153">
        <v>0.39300000000000002</v>
      </c>
      <c r="Z225" s="153">
        <v>0.32400000000000001</v>
      </c>
      <c r="AA225" s="153">
        <v>14.3</v>
      </c>
      <c r="AB225" s="153">
        <v>37.200000000000003</v>
      </c>
      <c r="AC225" s="153">
        <v>36.4</v>
      </c>
      <c r="AD225" s="153">
        <v>36.1</v>
      </c>
      <c r="AE225" s="153">
        <v>47</v>
      </c>
      <c r="AF225" s="153">
        <v>28.6</v>
      </c>
      <c r="AG225" s="153">
        <v>74.400000000000006</v>
      </c>
      <c r="AH225" s="153">
        <v>72.8</v>
      </c>
      <c r="AI225" s="153">
        <v>72.2</v>
      </c>
      <c r="AJ225" s="153">
        <v>94</v>
      </c>
      <c r="AK225" s="153">
        <v>3.16</v>
      </c>
      <c r="AL225" s="153">
        <v>3.58</v>
      </c>
      <c r="AM225" s="153">
        <v>2.9</v>
      </c>
      <c r="AN225" s="153">
        <v>6</v>
      </c>
      <c r="AO225" s="153">
        <v>4.1000000000000002E-2</v>
      </c>
      <c r="AP225" s="153">
        <v>21</v>
      </c>
      <c r="AQ225" s="153">
        <v>19.7</v>
      </c>
      <c r="AR225" s="153">
        <v>0</v>
      </c>
      <c r="AS225" s="153" t="s">
        <v>66</v>
      </c>
      <c r="AT225" s="153">
        <v>64.8</v>
      </c>
      <c r="AU225" s="153">
        <v>90.1</v>
      </c>
      <c r="AV225" s="153">
        <v>0.1883</v>
      </c>
      <c r="AW225" s="153">
        <v>4.5199999999999997E-2</v>
      </c>
      <c r="AX225" s="153">
        <v>0</v>
      </c>
      <c r="AY225" s="153">
        <v>0</v>
      </c>
      <c r="AZ225" s="153">
        <v>0</v>
      </c>
      <c r="BA225" s="153">
        <v>0</v>
      </c>
      <c r="BB225" s="153">
        <v>0</v>
      </c>
      <c r="BC225" s="153">
        <v>0</v>
      </c>
      <c r="BD225" s="153">
        <v>0</v>
      </c>
      <c r="BE225" s="153" t="s">
        <v>66</v>
      </c>
      <c r="BF225" s="153">
        <v>31.64</v>
      </c>
      <c r="BG225" s="153">
        <v>5.5</v>
      </c>
      <c r="BH225" s="153">
        <v>11</v>
      </c>
      <c r="BI225" s="125">
        <v>44418</v>
      </c>
    </row>
    <row r="226" spans="1:61" ht="15.75" x14ac:dyDescent="0.25">
      <c r="A226" s="125">
        <v>44419</v>
      </c>
      <c r="B226" s="152" t="str">
        <f t="shared" si="0"/>
        <v>Click Here</v>
      </c>
      <c r="C226" s="153"/>
      <c r="D226" s="153">
        <v>6.57</v>
      </c>
      <c r="E226" s="153">
        <v>5.05</v>
      </c>
      <c r="F226" s="153">
        <v>5.01</v>
      </c>
      <c r="G226" s="153">
        <v>5.07</v>
      </c>
      <c r="H226" s="153">
        <v>5.0999999999999996</v>
      </c>
      <c r="I226" s="153">
        <v>7.01</v>
      </c>
      <c r="J226" s="153">
        <v>7.34</v>
      </c>
      <c r="K226" s="153">
        <v>2.2000000000000002</v>
      </c>
      <c r="L226" s="153">
        <v>2.2000000000000002</v>
      </c>
      <c r="M226" s="153">
        <v>2.2000000000000002</v>
      </c>
      <c r="N226" s="153">
        <v>1.58</v>
      </c>
      <c r="O226" s="153">
        <v>30</v>
      </c>
      <c r="P226" s="153">
        <v>26</v>
      </c>
      <c r="Q226" s="153">
        <v>20</v>
      </c>
      <c r="R226" s="153">
        <v>3</v>
      </c>
      <c r="S226" s="153">
        <v>1</v>
      </c>
      <c r="T226" s="153">
        <v>0</v>
      </c>
      <c r="U226" s="153">
        <v>0.6</v>
      </c>
      <c r="V226" s="153">
        <v>0.5</v>
      </c>
      <c r="W226" s="153">
        <v>1.2</v>
      </c>
      <c r="X226" s="153">
        <v>0.17899999999999999</v>
      </c>
      <c r="Y226" s="153">
        <v>0.46</v>
      </c>
      <c r="Z226" s="153">
        <v>0.34</v>
      </c>
      <c r="AA226" s="153">
        <v>14.3</v>
      </c>
      <c r="AB226" s="153">
        <v>37.4</v>
      </c>
      <c r="AC226" s="153">
        <v>35</v>
      </c>
      <c r="AD226" s="153">
        <v>35.1</v>
      </c>
      <c r="AE226" s="153">
        <v>45.9</v>
      </c>
      <c r="AF226" s="153">
        <v>28.6</v>
      </c>
      <c r="AG226" s="153">
        <v>74.8</v>
      </c>
      <c r="AH226" s="153">
        <v>70</v>
      </c>
      <c r="AI226" s="153">
        <v>70.2</v>
      </c>
      <c r="AJ226" s="153">
        <v>91.8</v>
      </c>
      <c r="AK226" s="153">
        <v>3.25</v>
      </c>
      <c r="AL226" s="153">
        <v>3.65</v>
      </c>
      <c r="AM226" s="153">
        <v>3</v>
      </c>
      <c r="AN226" s="153">
        <v>6</v>
      </c>
      <c r="AO226" s="153">
        <v>0.02</v>
      </c>
      <c r="AP226" s="153">
        <v>21.1</v>
      </c>
      <c r="AQ226" s="153">
        <v>19.600000000000001</v>
      </c>
      <c r="AR226" s="153">
        <v>109.83</v>
      </c>
      <c r="AS226" s="153">
        <v>1.3894748603351958</v>
      </c>
      <c r="AT226" s="153">
        <v>62.1</v>
      </c>
      <c r="AU226" s="153">
        <v>87.4</v>
      </c>
      <c r="AV226" s="153">
        <v>0.20630000000000001</v>
      </c>
      <c r="AW226" s="153">
        <v>5.8500000000000003E-2</v>
      </c>
      <c r="AX226" s="153">
        <v>13.66</v>
      </c>
      <c r="AY226" s="153">
        <v>12.53</v>
      </c>
      <c r="AZ226" s="153">
        <v>13.57</v>
      </c>
      <c r="BA226" s="153">
        <v>1.04</v>
      </c>
      <c r="BB226" s="153">
        <v>1.4930000000000001</v>
      </c>
      <c r="BC226" s="153">
        <v>2.7240000000000002</v>
      </c>
      <c r="BD226" s="153">
        <v>10.196999999999999</v>
      </c>
      <c r="BE226" s="153">
        <v>3.9794748603351957</v>
      </c>
      <c r="BF226" s="153">
        <v>31.41</v>
      </c>
      <c r="BG226" s="153">
        <v>5.5</v>
      </c>
      <c r="BH226" s="153">
        <v>11</v>
      </c>
      <c r="BI226" s="125">
        <v>44419</v>
      </c>
    </row>
    <row r="227" spans="1:61" ht="15.75" x14ac:dyDescent="0.25">
      <c r="A227" s="125">
        <v>44420</v>
      </c>
      <c r="B227" s="152" t="str">
        <f t="shared" si="0"/>
        <v>Click Here</v>
      </c>
      <c r="C227" s="153"/>
      <c r="D227" s="153">
        <v>6.58</v>
      </c>
      <c r="E227" s="153">
        <v>5.0999999999999996</v>
      </c>
      <c r="F227" s="153">
        <v>5.1100000000000003</v>
      </c>
      <c r="G227" s="153">
        <v>5.09</v>
      </c>
      <c r="H227" s="153">
        <v>5.14</v>
      </c>
      <c r="I227" s="153">
        <v>7.03</v>
      </c>
      <c r="J227" s="153">
        <v>7.5</v>
      </c>
      <c r="K227" s="153">
        <v>1.66</v>
      </c>
      <c r="L227" s="153">
        <v>1.76</v>
      </c>
      <c r="M227" s="153">
        <v>2.04</v>
      </c>
      <c r="N227" s="153">
        <v>1.94</v>
      </c>
      <c r="O227" s="153">
        <v>37</v>
      </c>
      <c r="P227" s="153">
        <v>31</v>
      </c>
      <c r="Q227" s="153">
        <v>27</v>
      </c>
      <c r="R227" s="153">
        <v>2</v>
      </c>
      <c r="S227" s="153">
        <v>0</v>
      </c>
      <c r="T227" s="153">
        <v>0</v>
      </c>
      <c r="U227" s="153">
        <v>0.61</v>
      </c>
      <c r="V227" s="153">
        <v>0.53</v>
      </c>
      <c r="W227" s="153">
        <v>1.52</v>
      </c>
      <c r="X227" s="153">
        <v>0.14899999999999999</v>
      </c>
      <c r="Y227" s="153">
        <v>0.33600000000000002</v>
      </c>
      <c r="Z227" s="153">
        <v>0.21299999999999999</v>
      </c>
      <c r="AA227" s="153">
        <v>14.6</v>
      </c>
      <c r="AB227" s="153">
        <v>36</v>
      </c>
      <c r="AC227" s="153">
        <v>34.200000000000003</v>
      </c>
      <c r="AD227" s="153">
        <v>34.299999999999997</v>
      </c>
      <c r="AE227" s="153">
        <v>43.8</v>
      </c>
      <c r="AF227" s="153">
        <v>29.2</v>
      </c>
      <c r="AG227" s="153">
        <v>72</v>
      </c>
      <c r="AH227" s="153">
        <v>68.400000000000006</v>
      </c>
      <c r="AI227" s="153">
        <v>68.599999999999994</v>
      </c>
      <c r="AJ227" s="153">
        <v>87.6</v>
      </c>
      <c r="AK227" s="153" t="s">
        <v>66</v>
      </c>
      <c r="AL227" s="153" t="s">
        <v>66</v>
      </c>
      <c r="AM227" s="153">
        <v>3.1</v>
      </c>
      <c r="AN227" s="153">
        <v>5.9</v>
      </c>
      <c r="AO227" s="153">
        <v>0.16700000000000001</v>
      </c>
      <c r="AP227" s="153">
        <v>20.7</v>
      </c>
      <c r="AQ227" s="153">
        <v>19.399999999999999</v>
      </c>
      <c r="AR227" s="153">
        <v>94.82</v>
      </c>
      <c r="AS227" s="153">
        <v>1.010162565249813</v>
      </c>
      <c r="AT227" s="153">
        <v>60.9</v>
      </c>
      <c r="AU227" s="153">
        <v>89.3</v>
      </c>
      <c r="AV227" s="153">
        <v>0.2152</v>
      </c>
      <c r="AW227" s="153">
        <v>4.9000000000000002E-2</v>
      </c>
      <c r="AX227" s="153">
        <v>14.52</v>
      </c>
      <c r="AY227" s="153">
        <v>13.41</v>
      </c>
      <c r="AZ227" s="153">
        <v>14.48</v>
      </c>
      <c r="BA227" s="153">
        <v>1.07</v>
      </c>
      <c r="BB227" s="153">
        <v>1.323</v>
      </c>
      <c r="BC227" s="153">
        <v>2.7450000000000001</v>
      </c>
      <c r="BD227" s="153">
        <v>8.5589999999999993</v>
      </c>
      <c r="BE227" s="153">
        <v>3.2101625652498131</v>
      </c>
      <c r="BF227" s="153">
        <v>30.1</v>
      </c>
      <c r="BG227" s="153">
        <v>5.3</v>
      </c>
      <c r="BH227" s="153">
        <v>11</v>
      </c>
      <c r="BI227" s="125">
        <v>44420</v>
      </c>
    </row>
    <row r="228" spans="1:61" ht="15.75" x14ac:dyDescent="0.25">
      <c r="A228" s="125">
        <v>44421</v>
      </c>
      <c r="B228" s="152" t="str">
        <f t="shared" si="0"/>
        <v>Click Here</v>
      </c>
      <c r="C228" s="153"/>
      <c r="D228" s="153">
        <v>5.96</v>
      </c>
      <c r="E228" s="153">
        <v>5.08</v>
      </c>
      <c r="F228" s="153">
        <v>5.05</v>
      </c>
      <c r="G228" s="153">
        <v>5.09</v>
      </c>
      <c r="H228" s="153">
        <v>5.14</v>
      </c>
      <c r="I228" s="153">
        <v>7.16</v>
      </c>
      <c r="J228" s="153">
        <v>7.22</v>
      </c>
      <c r="K228" s="153">
        <v>1.7</v>
      </c>
      <c r="L228" s="153">
        <v>1.84</v>
      </c>
      <c r="M228" s="153">
        <v>2.15</v>
      </c>
      <c r="N228" s="153">
        <v>2.0499999999999998</v>
      </c>
      <c r="O228" s="153">
        <v>35</v>
      </c>
      <c r="P228" s="153">
        <v>28</v>
      </c>
      <c r="Q228" s="153">
        <v>14</v>
      </c>
      <c r="R228" s="153">
        <v>0</v>
      </c>
      <c r="S228" s="153">
        <v>0</v>
      </c>
      <c r="T228" s="153">
        <v>0</v>
      </c>
      <c r="U228" s="153">
        <v>0.67</v>
      </c>
      <c r="V228" s="153">
        <v>0.51</v>
      </c>
      <c r="W228" s="153">
        <v>0.72199999999999998</v>
      </c>
      <c r="X228" s="153">
        <v>7.4999999999999997E-2</v>
      </c>
      <c r="Y228" s="153">
        <v>0.24099999999999999</v>
      </c>
      <c r="Z228" s="153">
        <v>0.17</v>
      </c>
      <c r="AA228" s="153">
        <v>14.2</v>
      </c>
      <c r="AB228" s="153">
        <v>36.200000000000003</v>
      </c>
      <c r="AC228" s="153">
        <v>33</v>
      </c>
      <c r="AD228" s="153">
        <v>32.9</v>
      </c>
      <c r="AE228" s="153">
        <v>45.1</v>
      </c>
      <c r="AF228" s="153">
        <v>28.4</v>
      </c>
      <c r="AG228" s="153">
        <v>72.400000000000006</v>
      </c>
      <c r="AH228" s="153">
        <v>66</v>
      </c>
      <c r="AI228" s="153">
        <v>65.8</v>
      </c>
      <c r="AJ228" s="153">
        <v>90.2</v>
      </c>
      <c r="AK228" s="153">
        <v>3</v>
      </c>
      <c r="AL228" s="153">
        <v>3.5100000000000002</v>
      </c>
      <c r="AM228" s="153">
        <v>3.1</v>
      </c>
      <c r="AN228" s="153">
        <v>5.9</v>
      </c>
      <c r="AO228" s="153">
        <v>0.13800000000000001</v>
      </c>
      <c r="AP228" s="153">
        <v>21</v>
      </c>
      <c r="AQ228" s="153">
        <v>19.3</v>
      </c>
      <c r="AR228" s="153">
        <v>92.61</v>
      </c>
      <c r="AS228" s="153">
        <v>0.64226312106368111</v>
      </c>
      <c r="AT228" s="153">
        <v>63.5</v>
      </c>
      <c r="AU228" s="153">
        <v>90.9</v>
      </c>
      <c r="AV228" s="153">
        <v>0.1951</v>
      </c>
      <c r="AW228" s="153">
        <v>4.1200000000000001E-2</v>
      </c>
      <c r="AX228" s="153">
        <v>14.39</v>
      </c>
      <c r="AY228" s="153">
        <v>14.29</v>
      </c>
      <c r="AZ228" s="153">
        <v>14.29</v>
      </c>
      <c r="BA228" s="153">
        <v>0</v>
      </c>
      <c r="BB228" s="153">
        <v>1.37</v>
      </c>
      <c r="BC228" s="153">
        <v>2.7909999999999999</v>
      </c>
      <c r="BD228" s="153">
        <v>9.6660000000000004</v>
      </c>
      <c r="BE228" s="153">
        <v>2.9422631210636809</v>
      </c>
      <c r="BF228" s="153">
        <v>30.04</v>
      </c>
      <c r="BG228" s="153">
        <v>5.2</v>
      </c>
      <c r="BH228" s="153">
        <v>11</v>
      </c>
      <c r="BI228" s="125">
        <v>44421</v>
      </c>
    </row>
    <row r="229" spans="1:61" ht="15.75" x14ac:dyDescent="0.25">
      <c r="A229" s="125">
        <v>44422</v>
      </c>
      <c r="B229" s="152" t="str">
        <f t="shared" si="0"/>
        <v>Click Here</v>
      </c>
      <c r="C229" s="153"/>
      <c r="D229" s="153">
        <v>6.4</v>
      </c>
      <c r="E229" s="153">
        <v>5.09</v>
      </c>
      <c r="F229" s="153">
        <v>5.1100000000000003</v>
      </c>
      <c r="G229" s="153">
        <v>5.1100000000000003</v>
      </c>
      <c r="H229" s="153">
        <v>5.12</v>
      </c>
      <c r="I229" s="153">
        <v>7.2</v>
      </c>
      <c r="J229" s="153">
        <v>7.16</v>
      </c>
      <c r="K229" s="153">
        <v>1.51</v>
      </c>
      <c r="L229" s="153">
        <v>1.76</v>
      </c>
      <c r="M229" s="153">
        <v>2.13</v>
      </c>
      <c r="N229" s="153">
        <v>2.25</v>
      </c>
      <c r="O229" s="153">
        <v>38</v>
      </c>
      <c r="P229" s="153">
        <v>30</v>
      </c>
      <c r="Q229" s="153">
        <v>11</v>
      </c>
      <c r="R229" s="153">
        <v>0</v>
      </c>
      <c r="S229" s="153">
        <v>0</v>
      </c>
      <c r="T229" s="153">
        <v>0</v>
      </c>
      <c r="U229" s="153">
        <v>0.63300000000000001</v>
      </c>
      <c r="V229" s="153">
        <v>0.56000000000000005</v>
      </c>
      <c r="W229" s="153">
        <v>0.114</v>
      </c>
      <c r="X229" s="153">
        <v>7.5999999999999998E-2</v>
      </c>
      <c r="Y229" s="153">
        <v>0.20399999999999999</v>
      </c>
      <c r="Z229" s="153">
        <v>0.186</v>
      </c>
      <c r="AA229" s="153">
        <v>14.6</v>
      </c>
      <c r="AB229" s="153">
        <v>35.6</v>
      </c>
      <c r="AC229" s="153">
        <v>34.700000000000003</v>
      </c>
      <c r="AD229" s="153">
        <v>34.4</v>
      </c>
      <c r="AE229" s="153">
        <v>45.9</v>
      </c>
      <c r="AF229" s="153">
        <v>29.2</v>
      </c>
      <c r="AG229" s="153">
        <v>71.2</v>
      </c>
      <c r="AH229" s="153">
        <v>69.400000000000006</v>
      </c>
      <c r="AI229" s="153">
        <v>68.8</v>
      </c>
      <c r="AJ229" s="153">
        <v>91.8</v>
      </c>
      <c r="AK229" s="153">
        <v>2.84</v>
      </c>
      <c r="AL229" s="153">
        <v>2.16</v>
      </c>
      <c r="AM229" s="153">
        <v>3.1</v>
      </c>
      <c r="AN229" s="153">
        <v>6</v>
      </c>
      <c r="AO229" s="153">
        <v>0.112</v>
      </c>
      <c r="AP229" s="153">
        <v>21.6</v>
      </c>
      <c r="AQ229" s="153">
        <v>19.5</v>
      </c>
      <c r="AR229" s="153">
        <v>99.22</v>
      </c>
      <c r="AS229" s="153">
        <v>0.93562217359591493</v>
      </c>
      <c r="AT229" s="153">
        <v>63.1</v>
      </c>
      <c r="AU229" s="153">
        <v>90.3</v>
      </c>
      <c r="AV229" s="153">
        <v>0.20039999999999999</v>
      </c>
      <c r="AW229" s="153">
        <v>4.2099999999999999E-2</v>
      </c>
      <c r="AX229" s="153">
        <v>14.78</v>
      </c>
      <c r="AY229" s="153">
        <v>13.71</v>
      </c>
      <c r="AZ229" s="153">
        <v>14.73</v>
      </c>
      <c r="BA229" s="153">
        <v>1.02</v>
      </c>
      <c r="BB229" s="153">
        <v>0</v>
      </c>
      <c r="BC229" s="153">
        <v>0</v>
      </c>
      <c r="BD229" s="153">
        <v>0</v>
      </c>
      <c r="BE229" s="153">
        <v>3.285622173595915</v>
      </c>
      <c r="BF229" s="153">
        <v>29.81</v>
      </c>
      <c r="BG229" s="153">
        <v>5.2</v>
      </c>
      <c r="BH229" s="153">
        <v>11</v>
      </c>
      <c r="BI229" s="125">
        <v>44422</v>
      </c>
    </row>
    <row r="230" spans="1:61" ht="15.75" x14ac:dyDescent="0.25">
      <c r="A230" s="125">
        <v>44423</v>
      </c>
      <c r="B230" s="152" t="str">
        <f t="shared" si="0"/>
        <v>Click Here</v>
      </c>
      <c r="C230" s="153"/>
      <c r="D230" s="153">
        <v>0</v>
      </c>
      <c r="E230" s="153">
        <v>0</v>
      </c>
      <c r="F230" s="153">
        <v>0</v>
      </c>
      <c r="G230" s="153">
        <v>0</v>
      </c>
      <c r="H230" s="153">
        <v>0</v>
      </c>
      <c r="I230" s="153">
        <v>0</v>
      </c>
      <c r="J230" s="153">
        <v>0</v>
      </c>
      <c r="K230" s="153">
        <v>0</v>
      </c>
      <c r="L230" s="153">
        <v>0</v>
      </c>
      <c r="M230" s="153">
        <v>0</v>
      </c>
      <c r="N230" s="153">
        <v>0</v>
      </c>
      <c r="O230" s="153">
        <v>0</v>
      </c>
      <c r="P230" s="153">
        <v>0</v>
      </c>
      <c r="Q230" s="153">
        <v>0</v>
      </c>
      <c r="R230" s="153">
        <v>0</v>
      </c>
      <c r="S230" s="153">
        <v>0</v>
      </c>
      <c r="T230" s="153">
        <v>0</v>
      </c>
      <c r="U230" s="153">
        <v>0</v>
      </c>
      <c r="V230" s="153">
        <v>0</v>
      </c>
      <c r="W230" s="153">
        <v>0</v>
      </c>
      <c r="X230" s="153">
        <v>0</v>
      </c>
      <c r="Y230" s="153">
        <v>0</v>
      </c>
      <c r="Z230" s="153">
        <v>0</v>
      </c>
      <c r="AA230" s="153">
        <v>0</v>
      </c>
      <c r="AB230" s="153">
        <v>0</v>
      </c>
      <c r="AC230" s="153">
        <v>0</v>
      </c>
      <c r="AD230" s="153">
        <v>0</v>
      </c>
      <c r="AE230" s="153">
        <v>0</v>
      </c>
      <c r="AF230" s="153">
        <v>0</v>
      </c>
      <c r="AG230" s="153">
        <v>0</v>
      </c>
      <c r="AH230" s="153">
        <v>0</v>
      </c>
      <c r="AI230" s="153">
        <v>0</v>
      </c>
      <c r="AJ230" s="153">
        <v>0</v>
      </c>
      <c r="AK230" s="153" t="s">
        <v>66</v>
      </c>
      <c r="AL230" s="153" t="s">
        <v>66</v>
      </c>
      <c r="AM230" s="153">
        <v>0</v>
      </c>
      <c r="AN230" s="153">
        <v>0</v>
      </c>
      <c r="AO230" s="153">
        <v>0</v>
      </c>
      <c r="AP230" s="153">
        <v>0</v>
      </c>
      <c r="AQ230" s="153">
        <v>0</v>
      </c>
      <c r="AR230" s="153">
        <v>0</v>
      </c>
      <c r="AS230" s="153" t="s">
        <v>66</v>
      </c>
      <c r="AT230" s="153">
        <v>0</v>
      </c>
      <c r="AU230" s="153">
        <v>0</v>
      </c>
      <c r="AV230" s="153">
        <v>0</v>
      </c>
      <c r="AW230" s="153">
        <v>0</v>
      </c>
      <c r="AX230" s="153">
        <v>0</v>
      </c>
      <c r="AY230" s="153">
        <v>0</v>
      </c>
      <c r="AZ230" s="153">
        <v>0</v>
      </c>
      <c r="BA230" s="153">
        <v>0</v>
      </c>
      <c r="BB230" s="153">
        <v>0</v>
      </c>
      <c r="BC230" s="153">
        <v>0</v>
      </c>
      <c r="BD230" s="153">
        <v>0</v>
      </c>
      <c r="BE230" s="153" t="s">
        <v>66</v>
      </c>
      <c r="BF230" s="153">
        <v>0</v>
      </c>
      <c r="BG230" s="153">
        <v>0</v>
      </c>
      <c r="BH230" s="153">
        <v>0</v>
      </c>
      <c r="BI230" s="125">
        <v>44423</v>
      </c>
    </row>
    <row r="231" spans="1:61" ht="15.75" x14ac:dyDescent="0.25">
      <c r="A231" s="125">
        <v>44424</v>
      </c>
      <c r="B231" s="152" t="str">
        <f t="shared" si="0"/>
        <v>Click Here</v>
      </c>
      <c r="C231" s="153"/>
      <c r="D231" s="153">
        <v>6.6</v>
      </c>
      <c r="E231" s="153">
        <v>5.12</v>
      </c>
      <c r="F231" s="153">
        <v>5.0199999999999996</v>
      </c>
      <c r="G231" s="153">
        <v>5.01</v>
      </c>
      <c r="H231" s="153">
        <v>5.33</v>
      </c>
      <c r="I231" s="153">
        <v>7.06</v>
      </c>
      <c r="J231" s="153">
        <v>7.52</v>
      </c>
      <c r="K231" s="153">
        <v>1.56</v>
      </c>
      <c r="L231" s="153">
        <v>1.74</v>
      </c>
      <c r="M231" s="153">
        <v>2.16</v>
      </c>
      <c r="N231" s="153">
        <v>1.75</v>
      </c>
      <c r="O231" s="153">
        <v>39</v>
      </c>
      <c r="P231" s="153">
        <v>31</v>
      </c>
      <c r="Q231" s="153">
        <v>25</v>
      </c>
      <c r="R231" s="153">
        <v>2</v>
      </c>
      <c r="S231" s="153">
        <v>1</v>
      </c>
      <c r="T231" s="153">
        <v>0</v>
      </c>
      <c r="U231" s="153">
        <v>0.61399999999999999</v>
      </c>
      <c r="V231" s="153">
        <v>0.53800000000000003</v>
      </c>
      <c r="W231" s="153">
        <v>1.55</v>
      </c>
      <c r="X231" s="153">
        <v>0.09</v>
      </c>
      <c r="Y231" s="153">
        <v>0.16800000000000001</v>
      </c>
      <c r="Z231" s="153">
        <v>0.26500000000000001</v>
      </c>
      <c r="AA231" s="153">
        <v>15.1</v>
      </c>
      <c r="AB231" s="153">
        <v>37.799999999999997</v>
      </c>
      <c r="AC231" s="153">
        <v>35.5</v>
      </c>
      <c r="AD231" s="153">
        <v>33.799999999999997</v>
      </c>
      <c r="AE231" s="153">
        <v>48.1</v>
      </c>
      <c r="AF231" s="153">
        <v>30.2</v>
      </c>
      <c r="AG231" s="153">
        <v>75.599999999999994</v>
      </c>
      <c r="AH231" s="153">
        <v>71</v>
      </c>
      <c r="AI231" s="153">
        <v>67.599999999999994</v>
      </c>
      <c r="AJ231" s="153">
        <v>96.2</v>
      </c>
      <c r="AK231" s="153">
        <v>2.88</v>
      </c>
      <c r="AL231" s="153">
        <v>2.6799999999999997</v>
      </c>
      <c r="AM231" s="153">
        <v>3</v>
      </c>
      <c r="AN231" s="153">
        <v>5.9</v>
      </c>
      <c r="AO231" s="153">
        <v>8.1000000000000003E-2</v>
      </c>
      <c r="AP231" s="153">
        <v>23.1</v>
      </c>
      <c r="AQ231" s="153">
        <v>20.6</v>
      </c>
      <c r="AR231" s="153">
        <v>103.63</v>
      </c>
      <c r="AS231" s="153">
        <v>1.1440445372303412</v>
      </c>
      <c r="AT231" s="153">
        <v>63.4</v>
      </c>
      <c r="AU231" s="153">
        <v>89.7</v>
      </c>
      <c r="AV231" s="153">
        <v>0.1976</v>
      </c>
      <c r="AW231" s="153">
        <v>4.6899999999999997E-2</v>
      </c>
      <c r="AX231" s="153">
        <v>15.65</v>
      </c>
      <c r="AY231" s="153">
        <v>14.37</v>
      </c>
      <c r="AZ231" s="153">
        <v>15.67</v>
      </c>
      <c r="BA231" s="153">
        <v>1.3</v>
      </c>
      <c r="BB231" s="153">
        <v>1.37</v>
      </c>
      <c r="BC231" s="153">
        <v>2.7909999999999999</v>
      </c>
      <c r="BD231" s="153">
        <v>9.6660000000000004</v>
      </c>
      <c r="BE231" s="153">
        <v>3.2740445372303411</v>
      </c>
      <c r="BF231" s="153">
        <v>30.55</v>
      </c>
      <c r="BG231" s="153">
        <v>5.2</v>
      </c>
      <c r="BH231" s="153">
        <v>11</v>
      </c>
      <c r="BI231" s="125">
        <v>44424</v>
      </c>
    </row>
    <row r="232" spans="1:61" ht="15.75" x14ac:dyDescent="0.25">
      <c r="A232" s="125">
        <v>44425</v>
      </c>
      <c r="B232" s="152" t="str">
        <f t="shared" si="0"/>
        <v>Click Here</v>
      </c>
      <c r="C232" s="153"/>
      <c r="D232" s="153">
        <v>6.54</v>
      </c>
      <c r="E232" s="153">
        <v>5.07</v>
      </c>
      <c r="F232" s="153">
        <v>5.16</v>
      </c>
      <c r="G232" s="153">
        <v>5.04</v>
      </c>
      <c r="H232" s="153">
        <v>5.14</v>
      </c>
      <c r="I232" s="153">
        <v>7.34</v>
      </c>
      <c r="J232" s="153">
        <v>7.32</v>
      </c>
      <c r="K232" s="153">
        <v>1.58</v>
      </c>
      <c r="L232" s="153">
        <v>1.79</v>
      </c>
      <c r="M232" s="153">
        <v>1.99</v>
      </c>
      <c r="N232" s="153">
        <v>1.91</v>
      </c>
      <c r="O232" s="153">
        <v>35</v>
      </c>
      <c r="P232" s="153">
        <v>29</v>
      </c>
      <c r="Q232" s="153">
        <v>7</v>
      </c>
      <c r="R232" s="153">
        <v>0</v>
      </c>
      <c r="S232" s="153">
        <v>0</v>
      </c>
      <c r="T232" s="153">
        <v>0</v>
      </c>
      <c r="U232" s="153">
        <v>0.56899999999999995</v>
      </c>
      <c r="V232" s="153">
        <v>0.48399999999999999</v>
      </c>
      <c r="W232" s="153">
        <v>0.622</v>
      </c>
      <c r="X232" s="153">
        <v>7.9000000000000001E-2</v>
      </c>
      <c r="Y232" s="153">
        <v>0.20899999999999999</v>
      </c>
      <c r="Z232" s="153">
        <v>0.185</v>
      </c>
      <c r="AA232" s="153">
        <v>15.3</v>
      </c>
      <c r="AB232" s="153">
        <v>37.299999999999997</v>
      </c>
      <c r="AC232" s="153">
        <v>35.700000000000003</v>
      </c>
      <c r="AD232" s="153">
        <v>35.4</v>
      </c>
      <c r="AE232" s="153">
        <v>47.2</v>
      </c>
      <c r="AF232" s="153">
        <v>30.6</v>
      </c>
      <c r="AG232" s="153">
        <v>74.599999999999994</v>
      </c>
      <c r="AH232" s="153">
        <v>71.400000000000006</v>
      </c>
      <c r="AI232" s="153">
        <v>70.8</v>
      </c>
      <c r="AJ232" s="153">
        <v>94.4</v>
      </c>
      <c r="AK232" s="153">
        <v>2.83</v>
      </c>
      <c r="AL232" s="153">
        <v>2.4</v>
      </c>
      <c r="AM232" s="153">
        <v>3.1</v>
      </c>
      <c r="AN232" s="153">
        <v>6.1</v>
      </c>
      <c r="AO232" s="153">
        <v>0.17100000000000001</v>
      </c>
      <c r="AP232" s="153">
        <v>22.1</v>
      </c>
      <c r="AQ232" s="153">
        <v>20.6</v>
      </c>
      <c r="AR232" s="153">
        <v>97.02</v>
      </c>
      <c r="AS232" s="153">
        <v>1.0987558823529411</v>
      </c>
      <c r="AT232" s="153">
        <v>61.2</v>
      </c>
      <c r="AU232" s="153">
        <v>90.6</v>
      </c>
      <c r="AV232" s="153">
        <v>0.21290000000000001</v>
      </c>
      <c r="AW232" s="153">
        <v>4.2799999999999998E-2</v>
      </c>
      <c r="AX232" s="153">
        <v>14.56</v>
      </c>
      <c r="AY232" s="153">
        <v>13.6</v>
      </c>
      <c r="AZ232" s="153">
        <v>14.64</v>
      </c>
      <c r="BA232" s="153">
        <v>1.04</v>
      </c>
      <c r="BB232" s="153">
        <v>1.37</v>
      </c>
      <c r="BC232" s="153">
        <v>2.7909999999999999</v>
      </c>
      <c r="BD232" s="153">
        <v>9.6660000000000004</v>
      </c>
      <c r="BE232" s="153">
        <v>3.2387558823529412</v>
      </c>
      <c r="BF232" s="153">
        <v>30.42</v>
      </c>
      <c r="BG232" s="153">
        <v>5</v>
      </c>
      <c r="BH232" s="153">
        <v>11</v>
      </c>
      <c r="BI232" s="125">
        <v>44425</v>
      </c>
    </row>
    <row r="233" spans="1:61" ht="15.75" x14ac:dyDescent="0.25">
      <c r="A233" s="125">
        <v>44426</v>
      </c>
      <c r="B233" s="152" t="str">
        <f t="shared" si="0"/>
        <v>Click Here</v>
      </c>
      <c r="C233" s="153"/>
      <c r="D233" s="153">
        <v>6.16</v>
      </c>
      <c r="E233" s="153">
        <v>4.9400000000000004</v>
      </c>
      <c r="F233" s="153">
        <v>5.0199999999999996</v>
      </c>
      <c r="G233" s="153">
        <v>5.03</v>
      </c>
      <c r="H233" s="153">
        <v>5.0599999999999996</v>
      </c>
      <c r="I233" s="153">
        <v>5.52</v>
      </c>
      <c r="J233" s="153">
        <v>4.78</v>
      </c>
      <c r="K233" s="153">
        <v>1.77</v>
      </c>
      <c r="L233" s="153">
        <v>1.88</v>
      </c>
      <c r="M233" s="153">
        <v>2.13</v>
      </c>
      <c r="N233" s="153">
        <v>2.2599999999999998</v>
      </c>
      <c r="O233" s="153">
        <v>34</v>
      </c>
      <c r="P233" s="153">
        <v>26</v>
      </c>
      <c r="Q233" s="153">
        <v>17</v>
      </c>
      <c r="R233" s="153">
        <v>1</v>
      </c>
      <c r="S233" s="153">
        <v>0</v>
      </c>
      <c r="T233" s="153">
        <v>0</v>
      </c>
      <c r="U233" s="153">
        <v>0.55500000000000005</v>
      </c>
      <c r="V233" s="153">
        <v>0.49099999999999999</v>
      </c>
      <c r="W233" s="153">
        <v>1.58</v>
      </c>
      <c r="X233" s="153">
        <v>9.2999999999999999E-2</v>
      </c>
      <c r="Y233" s="153">
        <v>0.29499999999999998</v>
      </c>
      <c r="Z233" s="153">
        <v>0.247</v>
      </c>
      <c r="AA233" s="153">
        <v>14.9</v>
      </c>
      <c r="AB233" s="153">
        <v>36.9</v>
      </c>
      <c r="AC233" s="153">
        <v>35.700000000000003</v>
      </c>
      <c r="AD233" s="153">
        <v>35.1</v>
      </c>
      <c r="AE233" s="153">
        <v>36.200000000000003</v>
      </c>
      <c r="AF233" s="153">
        <v>29.8</v>
      </c>
      <c r="AG233" s="153">
        <v>73.8</v>
      </c>
      <c r="AH233" s="153">
        <v>71.400000000000006</v>
      </c>
      <c r="AI233" s="153">
        <v>70.2</v>
      </c>
      <c r="AJ233" s="153">
        <v>72.400000000000006</v>
      </c>
      <c r="AK233" s="153">
        <v>3.01</v>
      </c>
      <c r="AL233" s="153">
        <v>2.81</v>
      </c>
      <c r="AM233" s="153">
        <v>3.1</v>
      </c>
      <c r="AN233" s="153">
        <v>5.8</v>
      </c>
      <c r="AO233" s="153">
        <v>0.14699999999999999</v>
      </c>
      <c r="AP233" s="153">
        <v>21.7</v>
      </c>
      <c r="AQ233" s="153">
        <v>20.6</v>
      </c>
      <c r="AR233" s="153">
        <v>99.22</v>
      </c>
      <c r="AS233" s="153">
        <v>0.65740075853350177</v>
      </c>
      <c r="AT233" s="153">
        <v>63.6</v>
      </c>
      <c r="AU233" s="153">
        <v>89</v>
      </c>
      <c r="AV233" s="153">
        <v>0.1966</v>
      </c>
      <c r="AW233" s="153">
        <v>5.0200000000000002E-2</v>
      </c>
      <c r="AX233" s="153">
        <v>16.79</v>
      </c>
      <c r="AY233" s="153">
        <v>15.82</v>
      </c>
      <c r="AZ233" s="153">
        <v>16.87</v>
      </c>
      <c r="BA233" s="153">
        <v>1.05</v>
      </c>
      <c r="BB233" s="153">
        <v>1.37</v>
      </c>
      <c r="BC233" s="153">
        <v>2.7909999999999999</v>
      </c>
      <c r="BD233" s="153">
        <v>9.6660000000000004</v>
      </c>
      <c r="BE233" s="153">
        <v>2.8474007585335017</v>
      </c>
      <c r="BF233" s="153">
        <v>29.81</v>
      </c>
      <c r="BG233" s="153">
        <v>5</v>
      </c>
      <c r="BH233" s="153">
        <v>11</v>
      </c>
      <c r="BI233" s="125">
        <v>44426</v>
      </c>
    </row>
    <row r="234" spans="1:61" ht="15.75" x14ac:dyDescent="0.25">
      <c r="A234" s="125">
        <v>44427</v>
      </c>
      <c r="B234" s="152" t="str">
        <f t="shared" si="0"/>
        <v>Click Here</v>
      </c>
      <c r="C234" s="153"/>
      <c r="D234" s="153">
        <v>6.52</v>
      </c>
      <c r="E234" s="153">
        <v>5.07</v>
      </c>
      <c r="F234" s="153">
        <v>5.01</v>
      </c>
      <c r="G234" s="153">
        <v>5.13</v>
      </c>
      <c r="H234" s="153">
        <v>5.09</v>
      </c>
      <c r="I234" s="153">
        <v>7.12</v>
      </c>
      <c r="J234" s="153">
        <v>7.61</v>
      </c>
      <c r="K234" s="153">
        <v>1.39</v>
      </c>
      <c r="L234" s="153">
        <v>1.57</v>
      </c>
      <c r="M234" s="153">
        <v>2.11</v>
      </c>
      <c r="N234" s="153">
        <v>2.5</v>
      </c>
      <c r="O234" s="153">
        <v>31</v>
      </c>
      <c r="P234" s="153">
        <v>24</v>
      </c>
      <c r="Q234" s="153">
        <v>13</v>
      </c>
      <c r="R234" s="153">
        <v>0</v>
      </c>
      <c r="S234" s="153">
        <v>0</v>
      </c>
      <c r="T234" s="153">
        <v>0</v>
      </c>
      <c r="U234" s="153">
        <v>0.57699999999999996</v>
      </c>
      <c r="V234" s="153">
        <v>0.47</v>
      </c>
      <c r="W234" s="153">
        <v>1.23</v>
      </c>
      <c r="X234" s="153">
        <v>0.113</v>
      </c>
      <c r="Y234" s="153">
        <v>0.435</v>
      </c>
      <c r="Z234" s="153">
        <v>0.53400000000000003</v>
      </c>
      <c r="AA234" s="153">
        <v>15.2</v>
      </c>
      <c r="AB234" s="153">
        <v>38</v>
      </c>
      <c r="AC234" s="153">
        <v>35.9</v>
      </c>
      <c r="AD234" s="153">
        <v>37</v>
      </c>
      <c r="AE234" s="153">
        <v>46.9</v>
      </c>
      <c r="AF234" s="153">
        <v>30.4</v>
      </c>
      <c r="AG234" s="153">
        <v>76</v>
      </c>
      <c r="AH234" s="153">
        <v>71.8</v>
      </c>
      <c r="AI234" s="153">
        <v>74</v>
      </c>
      <c r="AJ234" s="153">
        <v>93.8</v>
      </c>
      <c r="AK234" s="153">
        <v>3</v>
      </c>
      <c r="AL234" s="153">
        <v>2.9699999999999998</v>
      </c>
      <c r="AM234" s="153">
        <v>3.1</v>
      </c>
      <c r="AN234" s="153">
        <v>5.9</v>
      </c>
      <c r="AO234" s="153">
        <v>0.17199999999999999</v>
      </c>
      <c r="AP234" s="153">
        <v>22.6</v>
      </c>
      <c r="AQ234" s="153">
        <v>20.2</v>
      </c>
      <c r="AR234" s="153">
        <v>116.8</v>
      </c>
      <c r="AS234" s="153">
        <v>0.9786470234515936</v>
      </c>
      <c r="AT234" s="153">
        <v>64.900000000000006</v>
      </c>
      <c r="AU234" s="153">
        <v>89.4</v>
      </c>
      <c r="AV234" s="153">
        <v>0.18779999999999999</v>
      </c>
      <c r="AW234" s="153">
        <v>4.3700000000000003E-2</v>
      </c>
      <c r="AX234" s="153">
        <v>17.489999999999998</v>
      </c>
      <c r="AY234" s="153">
        <v>16.63</v>
      </c>
      <c r="AZ234" s="153">
        <v>17.62</v>
      </c>
      <c r="BA234" s="153">
        <v>0.99</v>
      </c>
      <c r="BB234" s="153">
        <v>1.37</v>
      </c>
      <c r="BC234" s="153">
        <v>2.7909999999999999</v>
      </c>
      <c r="BD234" s="153">
        <v>9.6660000000000004</v>
      </c>
      <c r="BE234" s="153">
        <v>3.1886470234515936</v>
      </c>
      <c r="BF234" s="153">
        <v>30.51</v>
      </c>
      <c r="BG234" s="153">
        <v>5</v>
      </c>
      <c r="BH234" s="153">
        <v>11</v>
      </c>
      <c r="BI234" s="125">
        <v>44427</v>
      </c>
    </row>
    <row r="235" spans="1:61" ht="15.75" x14ac:dyDescent="0.25">
      <c r="A235" s="125">
        <v>44428</v>
      </c>
      <c r="B235" s="152" t="str">
        <f t="shared" si="0"/>
        <v>Click Here</v>
      </c>
      <c r="C235" s="153"/>
      <c r="D235" s="153">
        <v>6.61</v>
      </c>
      <c r="E235" s="153">
        <v>5.0599999999999996</v>
      </c>
      <c r="F235" s="153">
        <v>5.13</v>
      </c>
      <c r="G235" s="153">
        <v>5.04</v>
      </c>
      <c r="H235" s="153">
        <v>5.08</v>
      </c>
      <c r="I235" s="153">
        <v>7.1</v>
      </c>
      <c r="J235" s="153">
        <v>7.24</v>
      </c>
      <c r="K235" s="153">
        <v>1.59</v>
      </c>
      <c r="L235" s="153">
        <v>1.71</v>
      </c>
      <c r="M235" s="153">
        <v>1.99</v>
      </c>
      <c r="N235" s="153">
        <v>2.36</v>
      </c>
      <c r="O235" s="153">
        <v>32</v>
      </c>
      <c r="P235" s="153">
        <v>27</v>
      </c>
      <c r="Q235" s="153">
        <v>11</v>
      </c>
      <c r="R235" s="153">
        <v>1</v>
      </c>
      <c r="S235" s="153">
        <v>0</v>
      </c>
      <c r="T235" s="153">
        <v>0</v>
      </c>
      <c r="U235" s="153">
        <v>0.41699999999999998</v>
      </c>
      <c r="V235" s="153">
        <v>0.156</v>
      </c>
      <c r="W235" s="153">
        <v>1.19</v>
      </c>
      <c r="X235" s="153">
        <v>0.10299999999999999</v>
      </c>
      <c r="Y235" s="153">
        <v>0.314</v>
      </c>
      <c r="Z235" s="153">
        <v>0.29699999999999999</v>
      </c>
      <c r="AA235" s="153">
        <v>15.7</v>
      </c>
      <c r="AB235" s="153">
        <v>36.1</v>
      </c>
      <c r="AC235" s="153">
        <v>36.6</v>
      </c>
      <c r="AD235" s="153">
        <v>37.1</v>
      </c>
      <c r="AE235" s="153">
        <v>47.4</v>
      </c>
      <c r="AF235" s="153">
        <v>31.4</v>
      </c>
      <c r="AG235" s="153">
        <v>72.2</v>
      </c>
      <c r="AH235" s="153">
        <v>73.2</v>
      </c>
      <c r="AI235" s="153">
        <v>74.2</v>
      </c>
      <c r="AJ235" s="153">
        <v>94.8</v>
      </c>
      <c r="AK235" s="153" t="s">
        <v>66</v>
      </c>
      <c r="AL235" s="153" t="s">
        <v>66</v>
      </c>
      <c r="AM235" s="153">
        <v>3</v>
      </c>
      <c r="AN235" s="153">
        <v>6</v>
      </c>
      <c r="AO235" s="153">
        <v>0.14099999999999999</v>
      </c>
      <c r="AP235" s="153">
        <v>23.5</v>
      </c>
      <c r="AQ235" s="153">
        <v>21</v>
      </c>
      <c r="AR235" s="153">
        <v>94.22</v>
      </c>
      <c r="AS235" s="153">
        <v>1.7415580192165558</v>
      </c>
      <c r="AT235" s="153">
        <v>65.099999999999994</v>
      </c>
      <c r="AU235" s="153">
        <v>89.7</v>
      </c>
      <c r="AV235" s="153">
        <v>0.18759999999999999</v>
      </c>
      <c r="AW235" s="153">
        <v>4.3499999999999997E-2</v>
      </c>
      <c r="AX235" s="153">
        <v>14.67</v>
      </c>
      <c r="AY235" s="153">
        <v>13.53</v>
      </c>
      <c r="AZ235" s="153">
        <v>14.64</v>
      </c>
      <c r="BA235" s="153">
        <v>1.1100000000000001</v>
      </c>
      <c r="BB235" s="153">
        <v>1.37</v>
      </c>
      <c r="BC235" s="153">
        <v>2.7909999999999999</v>
      </c>
      <c r="BD235" s="153">
        <v>9.6660000000000004</v>
      </c>
      <c r="BE235" s="153">
        <v>3.1615580192165558</v>
      </c>
      <c r="BF235" s="153">
        <v>30.51</v>
      </c>
      <c r="BG235" s="153">
        <v>5</v>
      </c>
      <c r="BH235" s="153">
        <v>10.5</v>
      </c>
      <c r="BI235" s="125">
        <v>44428</v>
      </c>
    </row>
    <row r="236" spans="1:61" ht="15.75" x14ac:dyDescent="0.25">
      <c r="A236" s="125">
        <v>44429</v>
      </c>
      <c r="B236" s="152" t="str">
        <f t="shared" si="0"/>
        <v>Click Here</v>
      </c>
      <c r="C236" s="153"/>
      <c r="D236" s="153">
        <v>6.51</v>
      </c>
      <c r="E236" s="153">
        <v>5.0599999999999996</v>
      </c>
      <c r="F236" s="153">
        <v>5.0999999999999996</v>
      </c>
      <c r="G236" s="153">
        <v>5.08</v>
      </c>
      <c r="H236" s="153">
        <v>5.14</v>
      </c>
      <c r="I236" s="153">
        <v>6.86</v>
      </c>
      <c r="J236" s="153">
        <v>6.98</v>
      </c>
      <c r="K236" s="153">
        <v>1.61</v>
      </c>
      <c r="L236" s="153">
        <v>1.79</v>
      </c>
      <c r="M236" s="153">
        <v>1.99</v>
      </c>
      <c r="N236" s="153">
        <v>0.96</v>
      </c>
      <c r="O236" s="153">
        <v>46</v>
      </c>
      <c r="P236" s="153">
        <v>39</v>
      </c>
      <c r="Q236" s="153">
        <v>6</v>
      </c>
      <c r="R236" s="153">
        <v>0</v>
      </c>
      <c r="S236" s="153">
        <v>0</v>
      </c>
      <c r="T236" s="153">
        <v>0</v>
      </c>
      <c r="U236" s="153">
        <v>0.57099999999999995</v>
      </c>
      <c r="V236" s="153">
        <v>0.216</v>
      </c>
      <c r="W236" s="153">
        <v>0.47399999999999998</v>
      </c>
      <c r="X236" s="153">
        <v>0.10299999999999999</v>
      </c>
      <c r="Y236" s="153">
        <v>0.26800000000000002</v>
      </c>
      <c r="Z236" s="153">
        <v>0.224</v>
      </c>
      <c r="AA236" s="153">
        <v>14.7</v>
      </c>
      <c r="AB236" s="153">
        <v>34.5</v>
      </c>
      <c r="AC236" s="153">
        <v>34.1</v>
      </c>
      <c r="AD236" s="153">
        <v>34.700000000000003</v>
      </c>
      <c r="AE236" s="153">
        <v>42.1</v>
      </c>
      <c r="AF236" s="153">
        <v>29.4</v>
      </c>
      <c r="AG236" s="153">
        <v>69</v>
      </c>
      <c r="AH236" s="153">
        <v>68.2</v>
      </c>
      <c r="AI236" s="153">
        <v>69.400000000000006</v>
      </c>
      <c r="AJ236" s="153">
        <v>84.2</v>
      </c>
      <c r="AK236" s="153" t="s">
        <v>66</v>
      </c>
      <c r="AL236" s="153" t="s">
        <v>66</v>
      </c>
      <c r="AM236" s="153">
        <v>3.1</v>
      </c>
      <c r="AN236" s="153">
        <v>6</v>
      </c>
      <c r="AO236" s="153">
        <v>0.13600000000000001</v>
      </c>
      <c r="AP236" s="153">
        <v>21.7</v>
      </c>
      <c r="AQ236" s="153">
        <v>21.7</v>
      </c>
      <c r="AR236" s="153">
        <v>92.61</v>
      </c>
      <c r="AS236" s="153">
        <v>2.0732340425531914</v>
      </c>
      <c r="AT236" s="153">
        <v>68.5</v>
      </c>
      <c r="AU236" s="153">
        <v>89.4</v>
      </c>
      <c r="AV236" s="153">
        <v>0.1895</v>
      </c>
      <c r="AW236" s="153">
        <v>4.8500000000000001E-2</v>
      </c>
      <c r="AX236" s="153">
        <v>13.83</v>
      </c>
      <c r="AY236" s="153">
        <v>12.69</v>
      </c>
      <c r="AZ236" s="153">
        <v>13.69</v>
      </c>
      <c r="BA236" s="153">
        <v>1</v>
      </c>
      <c r="BB236" s="153" t="s">
        <v>81</v>
      </c>
      <c r="BC236" s="153">
        <v>0</v>
      </c>
      <c r="BD236" s="153">
        <v>0</v>
      </c>
      <c r="BE236" s="153">
        <v>3.3132340425531916</v>
      </c>
      <c r="BF236" s="153">
        <v>31.07</v>
      </c>
      <c r="BG236" s="153">
        <v>5</v>
      </c>
      <c r="BH236" s="153">
        <v>10.5</v>
      </c>
      <c r="BI236" s="125">
        <v>44429</v>
      </c>
    </row>
    <row r="237" spans="1:61" ht="15.75" x14ac:dyDescent="0.25">
      <c r="A237" s="125">
        <v>44430</v>
      </c>
      <c r="B237" s="152" t="str">
        <f t="shared" si="0"/>
        <v>Click Here</v>
      </c>
      <c r="C237" s="153"/>
      <c r="D237" s="153">
        <v>0</v>
      </c>
      <c r="E237" s="153">
        <v>0</v>
      </c>
      <c r="F237" s="153">
        <v>0</v>
      </c>
      <c r="G237" s="153">
        <v>0</v>
      </c>
      <c r="H237" s="153">
        <v>0</v>
      </c>
      <c r="I237" s="153">
        <v>0</v>
      </c>
      <c r="J237" s="153">
        <v>0</v>
      </c>
      <c r="K237" s="153">
        <v>0</v>
      </c>
      <c r="L237" s="153">
        <v>0</v>
      </c>
      <c r="M237" s="153">
        <v>0</v>
      </c>
      <c r="N237" s="153">
        <v>0</v>
      </c>
      <c r="O237" s="153">
        <v>0</v>
      </c>
      <c r="P237" s="153">
        <v>0</v>
      </c>
      <c r="Q237" s="153">
        <v>0</v>
      </c>
      <c r="R237" s="153">
        <v>0</v>
      </c>
      <c r="S237" s="153">
        <v>0</v>
      </c>
      <c r="T237" s="153">
        <v>0</v>
      </c>
      <c r="U237" s="153">
        <v>0</v>
      </c>
      <c r="V237" s="153">
        <v>0</v>
      </c>
      <c r="W237" s="153">
        <v>0</v>
      </c>
      <c r="X237" s="153">
        <v>0</v>
      </c>
      <c r="Y237" s="153">
        <v>0</v>
      </c>
      <c r="Z237" s="153">
        <v>0</v>
      </c>
      <c r="AA237" s="153">
        <v>0</v>
      </c>
      <c r="AB237" s="153">
        <v>0</v>
      </c>
      <c r="AC237" s="153">
        <v>0</v>
      </c>
      <c r="AD237" s="153">
        <v>0</v>
      </c>
      <c r="AE237" s="153">
        <v>0</v>
      </c>
      <c r="AF237" s="153">
        <v>0</v>
      </c>
      <c r="AG237" s="153">
        <v>0</v>
      </c>
      <c r="AH237" s="153">
        <v>0</v>
      </c>
      <c r="AI237" s="153">
        <v>0</v>
      </c>
      <c r="AJ237" s="153">
        <v>0</v>
      </c>
      <c r="AK237" s="153" t="s">
        <v>66</v>
      </c>
      <c r="AL237" s="153" t="s">
        <v>66</v>
      </c>
      <c r="AM237" s="153">
        <v>0</v>
      </c>
      <c r="AN237" s="153">
        <v>0</v>
      </c>
      <c r="AO237" s="153">
        <v>0</v>
      </c>
      <c r="AP237" s="153">
        <v>0</v>
      </c>
      <c r="AQ237" s="153">
        <v>0</v>
      </c>
      <c r="AR237" s="153">
        <v>0</v>
      </c>
      <c r="AS237" s="153" t="s">
        <v>66</v>
      </c>
      <c r="AT237" s="153">
        <v>0</v>
      </c>
      <c r="AU237" s="153">
        <v>0</v>
      </c>
      <c r="AV237" s="153">
        <v>0</v>
      </c>
      <c r="AW237" s="153">
        <v>0</v>
      </c>
      <c r="AX237" s="153">
        <v>0</v>
      </c>
      <c r="AY237" s="153">
        <v>0</v>
      </c>
      <c r="AZ237" s="153">
        <v>0</v>
      </c>
      <c r="BA237" s="153">
        <v>0</v>
      </c>
      <c r="BB237" s="153">
        <v>0</v>
      </c>
      <c r="BC237" s="153">
        <v>0</v>
      </c>
      <c r="BD237" s="153">
        <v>0</v>
      </c>
      <c r="BE237" s="153" t="s">
        <v>66</v>
      </c>
      <c r="BF237" s="153">
        <v>0</v>
      </c>
      <c r="BG237" s="153">
        <v>0</v>
      </c>
      <c r="BH237" s="153">
        <v>0</v>
      </c>
      <c r="BI237" s="125">
        <v>44430</v>
      </c>
    </row>
    <row r="238" spans="1:61" ht="15.75" x14ac:dyDescent="0.25">
      <c r="A238" s="125">
        <v>44431</v>
      </c>
      <c r="B238" s="152" t="str">
        <f t="shared" si="0"/>
        <v>Click Here</v>
      </c>
      <c r="C238" s="153"/>
      <c r="D238" s="153">
        <v>6.14</v>
      </c>
      <c r="E238" s="153">
        <v>5.13</v>
      </c>
      <c r="F238" s="153">
        <v>5.08</v>
      </c>
      <c r="G238" s="153">
        <v>5.05</v>
      </c>
      <c r="H238" s="153">
        <v>5.07</v>
      </c>
      <c r="I238" s="153">
        <v>6.72</v>
      </c>
      <c r="J238" s="153">
        <v>6.87</v>
      </c>
      <c r="K238" s="153">
        <v>1.64</v>
      </c>
      <c r="L238" s="153">
        <v>1.93</v>
      </c>
      <c r="M238" s="153">
        <v>2.1</v>
      </c>
      <c r="N238" s="153">
        <v>1.57</v>
      </c>
      <c r="O238" s="153">
        <v>33</v>
      </c>
      <c r="P238" s="153">
        <v>26</v>
      </c>
      <c r="Q238" s="153">
        <v>32</v>
      </c>
      <c r="R238" s="153">
        <v>1</v>
      </c>
      <c r="S238" s="153">
        <v>0</v>
      </c>
      <c r="T238" s="153">
        <v>0</v>
      </c>
      <c r="U238" s="153">
        <v>0.53700000000000003</v>
      </c>
      <c r="V238" s="153">
        <v>0.48599999999999999</v>
      </c>
      <c r="W238" s="153">
        <v>0.58699999999999997</v>
      </c>
      <c r="X238" s="153">
        <v>9.2999999999999999E-2</v>
      </c>
      <c r="Y238" s="153">
        <v>0.28000000000000003</v>
      </c>
      <c r="Z238" s="153">
        <v>0.221</v>
      </c>
      <c r="AA238" s="153">
        <v>13.6</v>
      </c>
      <c r="AB238" s="153">
        <v>33.9</v>
      </c>
      <c r="AC238" s="153">
        <v>33.700000000000003</v>
      </c>
      <c r="AD238" s="153">
        <v>31.8</v>
      </c>
      <c r="AE238" s="153">
        <v>43.2</v>
      </c>
      <c r="AF238" s="153">
        <v>27.2</v>
      </c>
      <c r="AG238" s="153">
        <v>67.8</v>
      </c>
      <c r="AH238" s="153">
        <v>67.400000000000006</v>
      </c>
      <c r="AI238" s="153">
        <v>63.6</v>
      </c>
      <c r="AJ238" s="153">
        <v>86.4</v>
      </c>
      <c r="AK238" s="153" t="s">
        <v>66</v>
      </c>
      <c r="AL238" s="153" t="s">
        <v>66</v>
      </c>
      <c r="AM238" s="153">
        <v>3.1</v>
      </c>
      <c r="AN238" s="153">
        <v>5.8</v>
      </c>
      <c r="AO238" s="153">
        <v>0.111</v>
      </c>
      <c r="AP238" s="153">
        <v>22</v>
      </c>
      <c r="AQ238" s="153">
        <v>20.7</v>
      </c>
      <c r="AR238" s="153">
        <v>94.82</v>
      </c>
      <c r="AS238" s="153">
        <v>1.0413806646525678</v>
      </c>
      <c r="AT238" s="153">
        <v>64.599999999999994</v>
      </c>
      <c r="AU238" s="153">
        <v>90.9</v>
      </c>
      <c r="AV238" s="153">
        <v>0.1898</v>
      </c>
      <c r="AW238" s="153">
        <v>4.1300000000000003E-2</v>
      </c>
      <c r="AX238" s="153">
        <v>14.33</v>
      </c>
      <c r="AY238" s="153">
        <v>13.24</v>
      </c>
      <c r="AZ238" s="153">
        <v>14.28</v>
      </c>
      <c r="BA238" s="153">
        <v>1.04</v>
      </c>
      <c r="BB238" s="153" t="s">
        <v>82</v>
      </c>
      <c r="BC238" s="153">
        <v>0</v>
      </c>
      <c r="BD238" s="153">
        <v>0</v>
      </c>
      <c r="BE238" s="153">
        <v>3.2513806646525678</v>
      </c>
      <c r="BF238" s="153">
        <v>30.98</v>
      </c>
      <c r="BG238" s="153">
        <v>4.9000000000000004</v>
      </c>
      <c r="BH238" s="153">
        <v>10.8</v>
      </c>
      <c r="BI238" s="125">
        <v>44431</v>
      </c>
    </row>
    <row r="239" spans="1:61" ht="15.75" x14ac:dyDescent="0.25">
      <c r="A239" s="125">
        <v>44432</v>
      </c>
      <c r="B239" s="152" t="str">
        <f t="shared" si="0"/>
        <v>Click Here</v>
      </c>
      <c r="C239" s="153"/>
      <c r="D239" s="153">
        <v>6.23</v>
      </c>
      <c r="E239" s="153">
        <v>5.0999999999999996</v>
      </c>
      <c r="F239" s="153">
        <v>5.0599999999999996</v>
      </c>
      <c r="G239" s="153">
        <v>5.05</v>
      </c>
      <c r="H239" s="153">
        <v>5.12</v>
      </c>
      <c r="I239" s="153">
        <v>7.13</v>
      </c>
      <c r="J239" s="153">
        <v>6.96</v>
      </c>
      <c r="K239" s="153">
        <v>1.8</v>
      </c>
      <c r="L239" s="153">
        <v>1.91</v>
      </c>
      <c r="M239" s="153">
        <v>2.2200000000000002</v>
      </c>
      <c r="N239" s="153">
        <v>1.8</v>
      </c>
      <c r="O239" s="153">
        <v>32</v>
      </c>
      <c r="P239" s="153">
        <v>26</v>
      </c>
      <c r="Q239" s="153">
        <v>10</v>
      </c>
      <c r="R239" s="153">
        <v>0</v>
      </c>
      <c r="S239" s="153">
        <v>0</v>
      </c>
      <c r="T239" s="153">
        <v>0</v>
      </c>
      <c r="U239" s="153">
        <v>0.56299999999999994</v>
      </c>
      <c r="V239" s="153">
        <v>0.42899999999999999</v>
      </c>
      <c r="W239" s="153">
        <v>1.03</v>
      </c>
      <c r="X239" s="153">
        <v>0.159</v>
      </c>
      <c r="Y239" s="153">
        <v>0.26300000000000001</v>
      </c>
      <c r="Z239" s="153">
        <v>0.23100000000000001</v>
      </c>
      <c r="AA239" s="153">
        <v>13.5</v>
      </c>
      <c r="AB239" s="153">
        <v>33.700000000000003</v>
      </c>
      <c r="AC239" s="153">
        <v>32.119999999999997</v>
      </c>
      <c r="AD239" s="153">
        <v>31.2</v>
      </c>
      <c r="AE239" s="153">
        <v>44.7</v>
      </c>
      <c r="AF239" s="153">
        <v>27</v>
      </c>
      <c r="AG239" s="153">
        <v>67.400000000000006</v>
      </c>
      <c r="AH239" s="153">
        <v>64.2</v>
      </c>
      <c r="AI239" s="153">
        <v>62.4</v>
      </c>
      <c r="AJ239" s="153">
        <v>89.4</v>
      </c>
      <c r="AK239" s="153" t="s">
        <v>66</v>
      </c>
      <c r="AL239" s="153" t="s">
        <v>66</v>
      </c>
      <c r="AM239" s="153">
        <v>3.1</v>
      </c>
      <c r="AN239" s="153">
        <v>6</v>
      </c>
      <c r="AO239" s="153">
        <v>4.5999999999999999E-2</v>
      </c>
      <c r="AP239" s="153">
        <v>21.8</v>
      </c>
      <c r="AQ239" s="153">
        <v>21</v>
      </c>
      <c r="AR239" s="153">
        <v>95.5</v>
      </c>
      <c r="AS239" s="153">
        <v>0.72318419090231201</v>
      </c>
      <c r="AT239" s="153">
        <v>65.099999999999994</v>
      </c>
      <c r="AU239" s="153">
        <v>91</v>
      </c>
      <c r="AV239" s="153">
        <v>0.18609999999999999</v>
      </c>
      <c r="AW239" s="153">
        <v>4.1000000000000002E-2</v>
      </c>
      <c r="AX239" s="153">
        <v>14.43</v>
      </c>
      <c r="AY239" s="153">
        <v>13.41</v>
      </c>
      <c r="AZ239" s="153">
        <v>14.46</v>
      </c>
      <c r="BA239" s="153">
        <v>1.05</v>
      </c>
      <c r="BB239" s="153">
        <v>1.6950000000000001</v>
      </c>
      <c r="BC239" s="153">
        <v>2.4390000000000001</v>
      </c>
      <c r="BD239" s="153">
        <v>8.99</v>
      </c>
      <c r="BE239" s="153">
        <v>3.2331841909023118</v>
      </c>
      <c r="BF239" s="153">
        <v>31.92</v>
      </c>
      <c r="BG239" s="153">
        <v>4.9000000000000004</v>
      </c>
      <c r="BH239" s="153">
        <v>11</v>
      </c>
      <c r="BI239" s="125">
        <v>44432</v>
      </c>
    </row>
    <row r="240" spans="1:61" ht="15.75" x14ac:dyDescent="0.25">
      <c r="A240" s="125">
        <v>44433</v>
      </c>
      <c r="B240" s="152" t="str">
        <f t="shared" si="0"/>
        <v>Click Here</v>
      </c>
      <c r="C240" s="153"/>
      <c r="D240" s="153">
        <v>6.19</v>
      </c>
      <c r="E240" s="153">
        <v>5.0199999999999996</v>
      </c>
      <c r="F240" s="153">
        <v>4.99</v>
      </c>
      <c r="G240" s="153">
        <v>5</v>
      </c>
      <c r="H240" s="153">
        <v>5.04</v>
      </c>
      <c r="I240" s="153">
        <v>5.69</v>
      </c>
      <c r="J240" s="153">
        <v>5.57</v>
      </c>
      <c r="K240" s="153">
        <v>1.65</v>
      </c>
      <c r="L240" s="153">
        <v>1.94</v>
      </c>
      <c r="M240" s="153">
        <v>2.0099999999999998</v>
      </c>
      <c r="N240" s="153">
        <v>1.1299999999999999</v>
      </c>
      <c r="O240" s="153">
        <v>33</v>
      </c>
      <c r="P240" s="153">
        <v>26</v>
      </c>
      <c r="Q240" s="153">
        <v>12</v>
      </c>
      <c r="R240" s="153">
        <v>0</v>
      </c>
      <c r="S240" s="153">
        <v>0</v>
      </c>
      <c r="T240" s="153">
        <v>0</v>
      </c>
      <c r="U240" s="153">
        <v>0.46300000000000002</v>
      </c>
      <c r="V240" s="153">
        <v>0.41399999999999998</v>
      </c>
      <c r="W240" s="153">
        <v>0.98599999999999999</v>
      </c>
      <c r="X240" s="153">
        <v>0.124</v>
      </c>
      <c r="Y240" s="153">
        <v>8.7999999999999995E-2</v>
      </c>
      <c r="Z240" s="153">
        <v>7.0999999999999994E-2</v>
      </c>
      <c r="AA240" s="153">
        <v>13.8</v>
      </c>
      <c r="AB240" s="153">
        <v>32.299999999999997</v>
      </c>
      <c r="AC240" s="153">
        <v>31.7</v>
      </c>
      <c r="AD240" s="153">
        <v>33</v>
      </c>
      <c r="AE240" s="153">
        <v>34.200000000000003</v>
      </c>
      <c r="AF240" s="153">
        <v>27.6</v>
      </c>
      <c r="AG240" s="153">
        <v>64.599999999999994</v>
      </c>
      <c r="AH240" s="153">
        <v>63.4</v>
      </c>
      <c r="AI240" s="153">
        <v>66</v>
      </c>
      <c r="AJ240" s="153">
        <v>68.400000000000006</v>
      </c>
      <c r="AK240" s="153" t="s">
        <v>66</v>
      </c>
      <c r="AL240" s="153" t="s">
        <v>66</v>
      </c>
      <c r="AM240" s="153">
        <v>3</v>
      </c>
      <c r="AN240" s="153">
        <v>5.8</v>
      </c>
      <c r="AO240" s="153">
        <v>5.7000000000000002E-2</v>
      </c>
      <c r="AP240" s="153">
        <v>21.2</v>
      </c>
      <c r="AQ240" s="153">
        <v>21</v>
      </c>
      <c r="AR240" s="153">
        <v>99.16</v>
      </c>
      <c r="AS240" s="153">
        <v>0.96332191291934333</v>
      </c>
      <c r="AT240" s="153">
        <v>68.400000000000006</v>
      </c>
      <c r="AU240" s="153">
        <v>92.3</v>
      </c>
      <c r="AV240" s="153">
        <v>0.16439999999999999</v>
      </c>
      <c r="AW240" s="153">
        <v>3.4599999999999999E-2</v>
      </c>
      <c r="AX240" s="153">
        <v>14.99</v>
      </c>
      <c r="AY240" s="153">
        <v>14.01</v>
      </c>
      <c r="AZ240" s="153">
        <v>15.09</v>
      </c>
      <c r="BA240" s="153">
        <v>1.08</v>
      </c>
      <c r="BB240" s="153">
        <v>1.752</v>
      </c>
      <c r="BC240" s="153">
        <v>2.4529999999999998</v>
      </c>
      <c r="BD240" s="153">
        <v>9.1669999999999998</v>
      </c>
      <c r="BE240" s="153">
        <v>3.2133219129193433</v>
      </c>
      <c r="BF240" s="153">
        <v>31.25</v>
      </c>
      <c r="BG240" s="153">
        <v>4.9000000000000004</v>
      </c>
      <c r="BH240" s="153">
        <v>11</v>
      </c>
      <c r="BI240" s="125">
        <v>44433</v>
      </c>
    </row>
    <row r="241" spans="1:61" ht="15.75" x14ac:dyDescent="0.25">
      <c r="A241" s="125">
        <v>44434</v>
      </c>
      <c r="B241" s="152" t="str">
        <f t="shared" si="0"/>
        <v>Click Here</v>
      </c>
      <c r="C241" s="153"/>
      <c r="D241" s="153">
        <v>6.21</v>
      </c>
      <c r="E241" s="153">
        <v>4.9400000000000004</v>
      </c>
      <c r="F241" s="153">
        <v>4.96</v>
      </c>
      <c r="G241" s="153">
        <v>4.8899999999999997</v>
      </c>
      <c r="H241" s="153">
        <v>4.96</v>
      </c>
      <c r="I241" s="153">
        <v>5.39</v>
      </c>
      <c r="J241" s="153">
        <v>5.15</v>
      </c>
      <c r="K241" s="153">
        <v>1.83</v>
      </c>
      <c r="L241" s="153">
        <v>1.99</v>
      </c>
      <c r="M241" s="153">
        <v>2.2000000000000002</v>
      </c>
      <c r="N241" s="153">
        <v>3.29</v>
      </c>
      <c r="O241" s="153">
        <v>40</v>
      </c>
      <c r="P241" s="153">
        <v>32</v>
      </c>
      <c r="Q241" s="153">
        <v>15</v>
      </c>
      <c r="R241" s="153">
        <v>0</v>
      </c>
      <c r="S241" s="153">
        <v>0</v>
      </c>
      <c r="T241" s="153">
        <v>0</v>
      </c>
      <c r="U241" s="153">
        <v>0.46800000000000003</v>
      </c>
      <c r="V241" s="153">
        <v>0.39300000000000002</v>
      </c>
      <c r="W241" s="153">
        <v>0.99099999999999999</v>
      </c>
      <c r="X241" s="153">
        <v>0.127</v>
      </c>
      <c r="Y241" s="153">
        <v>0.17599999999999999</v>
      </c>
      <c r="Z241" s="153">
        <v>0.11899999999999999</v>
      </c>
      <c r="AA241" s="153">
        <v>14.1</v>
      </c>
      <c r="AB241" s="153">
        <v>35.299999999999997</v>
      </c>
      <c r="AC241" s="153">
        <v>34.1</v>
      </c>
      <c r="AD241" s="153">
        <v>32.9</v>
      </c>
      <c r="AE241" s="153">
        <v>34.4</v>
      </c>
      <c r="AF241" s="153">
        <v>28.2</v>
      </c>
      <c r="AG241" s="153">
        <v>70.599999999999994</v>
      </c>
      <c r="AH241" s="153">
        <v>68.2</v>
      </c>
      <c r="AI241" s="153">
        <v>65.8</v>
      </c>
      <c r="AJ241" s="153">
        <v>68.8</v>
      </c>
      <c r="AK241" s="153" t="s">
        <v>66</v>
      </c>
      <c r="AL241" s="153" t="s">
        <v>66</v>
      </c>
      <c r="AM241" s="153">
        <v>2.9</v>
      </c>
      <c r="AN241" s="153">
        <v>6</v>
      </c>
      <c r="AO241" s="153">
        <v>3.1E-2</v>
      </c>
      <c r="AP241" s="153">
        <v>21.4</v>
      </c>
      <c r="AQ241" s="153">
        <v>21</v>
      </c>
      <c r="AR241" s="153">
        <v>108.44</v>
      </c>
      <c r="AS241" s="153">
        <v>1.4393069734004316</v>
      </c>
      <c r="AT241" s="153">
        <v>69</v>
      </c>
      <c r="AU241" s="153">
        <v>88.6</v>
      </c>
      <c r="AV241" s="153">
        <v>0.16070000000000001</v>
      </c>
      <c r="AW241" s="153">
        <v>5.2499999999999998E-2</v>
      </c>
      <c r="AX241" s="153">
        <v>14.91</v>
      </c>
      <c r="AY241" s="153">
        <v>13.91</v>
      </c>
      <c r="AZ241" s="153">
        <v>14.98</v>
      </c>
      <c r="BA241" s="153">
        <v>1.07</v>
      </c>
      <c r="BB241" s="153">
        <v>1.7470000000000001</v>
      </c>
      <c r="BC241" s="153">
        <v>2.4049999999999998</v>
      </c>
      <c r="BD241" s="153">
        <v>9.4329999999999998</v>
      </c>
      <c r="BE241" s="153">
        <v>3.5393069734004317</v>
      </c>
      <c r="BF241" s="153">
        <v>32.270000000000003</v>
      </c>
      <c r="BG241" s="153">
        <v>4.9000000000000004</v>
      </c>
      <c r="BH241" s="153">
        <v>11</v>
      </c>
      <c r="BI241" s="125">
        <v>44434</v>
      </c>
    </row>
    <row r="242" spans="1:61" ht="15.75" x14ac:dyDescent="0.25">
      <c r="A242" s="125">
        <v>44435</v>
      </c>
      <c r="B242" s="152" t="str">
        <f t="shared" si="0"/>
        <v>Click Here</v>
      </c>
      <c r="C242" s="153"/>
      <c r="D242" s="153">
        <v>6.19</v>
      </c>
      <c r="E242" s="153">
        <v>5.07</v>
      </c>
      <c r="F242" s="153">
        <v>5.16</v>
      </c>
      <c r="G242" s="153">
        <v>4.9400000000000004</v>
      </c>
      <c r="H242" s="153">
        <v>4.9800000000000004</v>
      </c>
      <c r="I242" s="153">
        <v>6.01</v>
      </c>
      <c r="J242" s="153">
        <v>6.24</v>
      </c>
      <c r="K242" s="153">
        <v>1.74</v>
      </c>
      <c r="L242" s="153">
        <v>1.88</v>
      </c>
      <c r="M242" s="153">
        <v>2.2000000000000002</v>
      </c>
      <c r="N242" s="153">
        <v>4.9000000000000004</v>
      </c>
      <c r="O242" s="153">
        <v>39</v>
      </c>
      <c r="P242" s="153">
        <v>33</v>
      </c>
      <c r="Q242" s="153">
        <v>14</v>
      </c>
      <c r="R242" s="153">
        <v>0</v>
      </c>
      <c r="S242" s="153">
        <v>0</v>
      </c>
      <c r="T242" s="153">
        <v>0</v>
      </c>
      <c r="U242" s="153">
        <v>0.34599999999999997</v>
      </c>
      <c r="V242" s="153">
        <v>0.39400000000000002</v>
      </c>
      <c r="W242" s="153">
        <v>1.1399999999999999</v>
      </c>
      <c r="X242" s="153">
        <v>0.14099999999999999</v>
      </c>
      <c r="Y242" s="153">
        <v>0.104</v>
      </c>
      <c r="Z242" s="153">
        <v>9.0999999999999998E-2</v>
      </c>
      <c r="AA242" s="153">
        <v>14.4</v>
      </c>
      <c r="AB242" s="153">
        <v>34.9</v>
      </c>
      <c r="AC242" s="153">
        <v>33.6</v>
      </c>
      <c r="AD242" s="153">
        <v>33.1</v>
      </c>
      <c r="AE242" s="153">
        <v>37.1</v>
      </c>
      <c r="AF242" s="153">
        <v>28.8</v>
      </c>
      <c r="AG242" s="153">
        <v>69.8</v>
      </c>
      <c r="AH242" s="153">
        <v>67.2</v>
      </c>
      <c r="AI242" s="153">
        <v>66.2</v>
      </c>
      <c r="AJ242" s="153">
        <v>74.2</v>
      </c>
      <c r="AK242" s="153" t="s">
        <v>66</v>
      </c>
      <c r="AL242" s="153" t="s">
        <v>66</v>
      </c>
      <c r="AM242" s="153">
        <v>3</v>
      </c>
      <c r="AN242" s="153">
        <v>5.8</v>
      </c>
      <c r="AO242" s="153">
        <v>6.2E-2</v>
      </c>
      <c r="AP242" s="153">
        <v>21.2</v>
      </c>
      <c r="AQ242" s="153">
        <v>20.8</v>
      </c>
      <c r="AR242" s="153">
        <v>95.38</v>
      </c>
      <c r="AS242" s="153">
        <v>1.0137103781174575</v>
      </c>
      <c r="AT242" s="153">
        <v>68.8</v>
      </c>
      <c r="AU242" s="153">
        <v>90.6</v>
      </c>
      <c r="AV242" s="153">
        <v>0.16170000000000001</v>
      </c>
      <c r="AW242" s="153">
        <v>4.2799999999999998E-2</v>
      </c>
      <c r="AX242" s="153">
        <v>13.44</v>
      </c>
      <c r="AY242" s="153">
        <v>12.43</v>
      </c>
      <c r="AZ242" s="153">
        <v>13.5</v>
      </c>
      <c r="BA242" s="153">
        <v>1.07</v>
      </c>
      <c r="BB242" s="153">
        <v>1.6739999999999999</v>
      </c>
      <c r="BC242" s="153">
        <v>2.3410000000000002</v>
      </c>
      <c r="BD242" s="153">
        <v>8.5399999999999991</v>
      </c>
      <c r="BE242" s="153">
        <v>3.4837103781174577</v>
      </c>
      <c r="BF242" s="153">
        <v>30.5</v>
      </c>
      <c r="BG242" s="153">
        <v>4.9000000000000004</v>
      </c>
      <c r="BH242" s="153">
        <v>11</v>
      </c>
      <c r="BI242" s="125">
        <v>44435</v>
      </c>
    </row>
    <row r="243" spans="1:61" ht="15.75" x14ac:dyDescent="0.25">
      <c r="A243" s="125">
        <v>44436</v>
      </c>
      <c r="B243" s="152" t="str">
        <f t="shared" ref="B243:B306" si="1">HYPERLINK("#'" &amp; TEXT($A243,"d mmm yyyy") &amp; "'!A1","Click Here")</f>
        <v>Click Here</v>
      </c>
      <c r="C243" s="153"/>
      <c r="D243" s="153">
        <v>6.17</v>
      </c>
      <c r="E243" s="153">
        <v>5.01</v>
      </c>
      <c r="F243" s="153">
        <v>5.0999999999999996</v>
      </c>
      <c r="G243" s="153">
        <v>5.04</v>
      </c>
      <c r="H243" s="153">
        <v>5.0599999999999996</v>
      </c>
      <c r="I243" s="153">
        <v>5.95</v>
      </c>
      <c r="J243" s="153">
        <v>6.14</v>
      </c>
      <c r="K243" s="153">
        <v>1.97</v>
      </c>
      <c r="L243" s="153">
        <v>2.13</v>
      </c>
      <c r="M243" s="153">
        <v>2.2000000000000002</v>
      </c>
      <c r="N243" s="153">
        <v>4.25</v>
      </c>
      <c r="O243" s="153">
        <v>37</v>
      </c>
      <c r="P243" s="153">
        <v>30</v>
      </c>
      <c r="Q243" s="153">
        <v>15</v>
      </c>
      <c r="R243" s="153">
        <v>1</v>
      </c>
      <c r="S243" s="153">
        <v>0</v>
      </c>
      <c r="T243" s="153">
        <v>0</v>
      </c>
      <c r="U243" s="153">
        <v>0.39800000000000002</v>
      </c>
      <c r="V243" s="153">
        <v>0.43</v>
      </c>
      <c r="W243" s="153">
        <v>1.2</v>
      </c>
      <c r="X243" s="153">
        <v>0.10100000000000001</v>
      </c>
      <c r="Y243" s="153">
        <v>0.112</v>
      </c>
      <c r="Z243" s="153">
        <v>9.2999999999999999E-2</v>
      </c>
      <c r="AA243" s="153">
        <v>14.1</v>
      </c>
      <c r="AB243" s="153">
        <v>35.299999999999997</v>
      </c>
      <c r="AC243" s="153">
        <v>33</v>
      </c>
      <c r="AD243" s="153">
        <v>30.6</v>
      </c>
      <c r="AE243" s="153">
        <v>36</v>
      </c>
      <c r="AF243" s="153">
        <v>28.2</v>
      </c>
      <c r="AG243" s="153">
        <v>70.599999999999994</v>
      </c>
      <c r="AH243" s="153">
        <v>66</v>
      </c>
      <c r="AI243" s="153">
        <v>61.2</v>
      </c>
      <c r="AJ243" s="153">
        <v>72</v>
      </c>
      <c r="AK243" s="153" t="s">
        <v>66</v>
      </c>
      <c r="AL243" s="153" t="s">
        <v>66</v>
      </c>
      <c r="AM243" s="153">
        <v>3.1</v>
      </c>
      <c r="AN243" s="153">
        <v>6</v>
      </c>
      <c r="AO243" s="153">
        <v>3.6999999999999998E-2</v>
      </c>
      <c r="AP243" s="153">
        <v>20.7</v>
      </c>
      <c r="AQ243" s="153">
        <v>20.6</v>
      </c>
      <c r="AR243" s="153">
        <v>92.73</v>
      </c>
      <c r="AS243" s="153">
        <v>1.1838047538200343</v>
      </c>
      <c r="AT243" s="153">
        <v>67.8</v>
      </c>
      <c r="AU243" s="153">
        <v>91.2</v>
      </c>
      <c r="AV243" s="153">
        <v>0.16850000000000001</v>
      </c>
      <c r="AW243" s="153">
        <v>3.9600000000000003E-2</v>
      </c>
      <c r="AX243" s="153">
        <v>12.75</v>
      </c>
      <c r="AY243" s="153">
        <v>11.78</v>
      </c>
      <c r="AZ243" s="153">
        <v>12.84</v>
      </c>
      <c r="BA243" s="153">
        <v>1.06</v>
      </c>
      <c r="BB243" s="153">
        <v>0</v>
      </c>
      <c r="BC243" s="153">
        <v>0</v>
      </c>
      <c r="BD243" s="153">
        <v>0</v>
      </c>
      <c r="BE243" s="153">
        <v>3.5738047538200344</v>
      </c>
      <c r="BF243" s="153">
        <v>30.44</v>
      </c>
      <c r="BG243" s="153">
        <v>4.9000000000000004</v>
      </c>
      <c r="BH243" s="153">
        <v>11</v>
      </c>
      <c r="BI243" s="125">
        <v>44436</v>
      </c>
    </row>
    <row r="244" spans="1:61" ht="15.75" x14ac:dyDescent="0.25">
      <c r="A244" s="125">
        <v>44437</v>
      </c>
      <c r="B244" s="152" t="str">
        <f t="shared" si="1"/>
        <v>Click Here</v>
      </c>
      <c r="C244" s="153"/>
      <c r="D244" s="153">
        <v>0</v>
      </c>
      <c r="E244" s="153">
        <v>0</v>
      </c>
      <c r="F244" s="153">
        <v>0</v>
      </c>
      <c r="G244" s="153">
        <v>0</v>
      </c>
      <c r="H244" s="153">
        <v>0</v>
      </c>
      <c r="I244" s="153">
        <v>0</v>
      </c>
      <c r="J244" s="153">
        <v>0</v>
      </c>
      <c r="K244" s="153">
        <v>0</v>
      </c>
      <c r="L244" s="153">
        <v>0</v>
      </c>
      <c r="M244" s="153">
        <v>0</v>
      </c>
      <c r="N244" s="153">
        <v>0</v>
      </c>
      <c r="O244" s="153">
        <v>0</v>
      </c>
      <c r="P244" s="153">
        <v>0</v>
      </c>
      <c r="Q244" s="153">
        <v>0</v>
      </c>
      <c r="R244" s="153">
        <v>0</v>
      </c>
      <c r="S244" s="153">
        <v>0</v>
      </c>
      <c r="T244" s="153">
        <v>0</v>
      </c>
      <c r="U244" s="153">
        <v>0</v>
      </c>
      <c r="V244" s="153">
        <v>0</v>
      </c>
      <c r="W244" s="153">
        <v>0</v>
      </c>
      <c r="X244" s="153">
        <v>0</v>
      </c>
      <c r="Y244" s="153">
        <v>0</v>
      </c>
      <c r="Z244" s="153">
        <v>0</v>
      </c>
      <c r="AA244" s="153">
        <v>0</v>
      </c>
      <c r="AB244" s="153">
        <v>0</v>
      </c>
      <c r="AC244" s="153">
        <v>0</v>
      </c>
      <c r="AD244" s="153">
        <v>0</v>
      </c>
      <c r="AE244" s="153">
        <v>0</v>
      </c>
      <c r="AF244" s="153">
        <v>0</v>
      </c>
      <c r="AG244" s="153">
        <v>0</v>
      </c>
      <c r="AH244" s="153">
        <v>0</v>
      </c>
      <c r="AI244" s="153">
        <v>0</v>
      </c>
      <c r="AJ244" s="153">
        <v>0</v>
      </c>
      <c r="AK244" s="153" t="s">
        <v>66</v>
      </c>
      <c r="AL244" s="153" t="s">
        <v>66</v>
      </c>
      <c r="AM244" s="153">
        <v>0</v>
      </c>
      <c r="AN244" s="153">
        <v>0</v>
      </c>
      <c r="AO244" s="153">
        <v>0</v>
      </c>
      <c r="AP244" s="153">
        <v>0</v>
      </c>
      <c r="AQ244" s="153">
        <v>0</v>
      </c>
      <c r="AR244" s="153">
        <v>102.18</v>
      </c>
      <c r="AS244" s="153">
        <v>0.70437272727272804</v>
      </c>
      <c r="AT244" s="153">
        <v>0</v>
      </c>
      <c r="AU244" s="153">
        <v>0</v>
      </c>
      <c r="AV244" s="153">
        <v>0</v>
      </c>
      <c r="AW244" s="153">
        <v>0</v>
      </c>
      <c r="AX244" s="153">
        <v>14.31</v>
      </c>
      <c r="AY244" s="153">
        <v>13.2</v>
      </c>
      <c r="AZ244" s="153">
        <v>14.26</v>
      </c>
      <c r="BA244" s="153">
        <v>1.06</v>
      </c>
      <c r="BB244" s="153">
        <v>1.641</v>
      </c>
      <c r="BC244" s="153">
        <v>2.3410000000000002</v>
      </c>
      <c r="BD244" s="153">
        <v>8.5890000000000004</v>
      </c>
      <c r="BE244" s="153">
        <v>3.5143727272727281</v>
      </c>
      <c r="BF244" s="153">
        <v>0</v>
      </c>
      <c r="BG244" s="153">
        <v>4.9000000000000004</v>
      </c>
      <c r="BH244" s="153">
        <v>11</v>
      </c>
      <c r="BI244" s="125">
        <v>44437</v>
      </c>
    </row>
    <row r="245" spans="1:61" ht="15.75" x14ac:dyDescent="0.25">
      <c r="A245" s="125">
        <v>44438</v>
      </c>
      <c r="B245" s="152" t="str">
        <f t="shared" si="1"/>
        <v>Click Here</v>
      </c>
      <c r="C245" s="153"/>
      <c r="D245" s="153">
        <v>6.51</v>
      </c>
      <c r="E245" s="153">
        <v>4.99</v>
      </c>
      <c r="F245" s="153">
        <v>5.18</v>
      </c>
      <c r="G245" s="153">
        <v>5.04</v>
      </c>
      <c r="H245" s="153">
        <v>5.14</v>
      </c>
      <c r="I245" s="153">
        <v>7.01</v>
      </c>
      <c r="J245" s="153">
        <v>7.66</v>
      </c>
      <c r="K245" s="153">
        <v>1.79</v>
      </c>
      <c r="L245" s="153">
        <v>1.94</v>
      </c>
      <c r="M245" s="153">
        <v>2.09</v>
      </c>
      <c r="N245" s="153">
        <v>1.59</v>
      </c>
      <c r="O245" s="153">
        <v>41</v>
      </c>
      <c r="P245" s="153">
        <v>34</v>
      </c>
      <c r="Q245" s="153">
        <v>17</v>
      </c>
      <c r="R245" s="153">
        <v>1</v>
      </c>
      <c r="S245" s="153">
        <v>0</v>
      </c>
      <c r="T245" s="153">
        <v>0</v>
      </c>
      <c r="U245" s="153">
        <v>0.39600000000000002</v>
      </c>
      <c r="V245" s="153">
        <v>0.45400000000000001</v>
      </c>
      <c r="W245" s="153">
        <v>1.29</v>
      </c>
      <c r="X245" s="153">
        <v>0.128</v>
      </c>
      <c r="Y245" s="153">
        <v>0.246</v>
      </c>
      <c r="Z245" s="153">
        <v>0.27100000000000002</v>
      </c>
      <c r="AA245" s="153">
        <v>14.2</v>
      </c>
      <c r="AB245" s="153">
        <v>35.299999999999997</v>
      </c>
      <c r="AC245" s="153">
        <v>32.9</v>
      </c>
      <c r="AD245" s="153">
        <v>33.5</v>
      </c>
      <c r="AE245" s="153">
        <v>46.6</v>
      </c>
      <c r="AF245" s="153">
        <v>28.4</v>
      </c>
      <c r="AG245" s="153">
        <v>70.599999999999994</v>
      </c>
      <c r="AH245" s="153">
        <v>65.8</v>
      </c>
      <c r="AI245" s="153">
        <v>67</v>
      </c>
      <c r="AJ245" s="153">
        <v>93.2</v>
      </c>
      <c r="AK245" s="153" t="s">
        <v>66</v>
      </c>
      <c r="AL245" s="153" t="s">
        <v>66</v>
      </c>
      <c r="AM245" s="153">
        <v>3</v>
      </c>
      <c r="AN245" s="153">
        <v>5.9</v>
      </c>
      <c r="AO245" s="153">
        <v>2.9000000000000001E-2</v>
      </c>
      <c r="AP245" s="153">
        <v>3</v>
      </c>
      <c r="AQ245" s="153">
        <v>5.9</v>
      </c>
      <c r="AR245" s="153">
        <v>91.81</v>
      </c>
      <c r="AS245" s="153">
        <v>1.3838640636297903</v>
      </c>
      <c r="AT245" s="153">
        <v>67.099999999999994</v>
      </c>
      <c r="AU245" s="153">
        <v>91.3</v>
      </c>
      <c r="AV245" s="153">
        <v>0.19389999999999999</v>
      </c>
      <c r="AW245" s="153">
        <v>3.95E-2</v>
      </c>
      <c r="AX245" s="153">
        <v>14.85</v>
      </c>
      <c r="AY245" s="153">
        <v>13.83</v>
      </c>
      <c r="AZ245" s="153">
        <v>14.89</v>
      </c>
      <c r="BA245" s="153">
        <v>1.06</v>
      </c>
      <c r="BB245" s="153">
        <v>1.7969999999999999</v>
      </c>
      <c r="BC245" s="153">
        <v>2.2210000000000001</v>
      </c>
      <c r="BD245" s="153">
        <v>9.3759999999999994</v>
      </c>
      <c r="BE245" s="153">
        <v>3.0138640636297902</v>
      </c>
      <c r="BF245" s="153">
        <v>30.7</v>
      </c>
      <c r="BG245" s="153">
        <v>4.9000000000000004</v>
      </c>
      <c r="BH245" s="153">
        <v>11</v>
      </c>
      <c r="BI245" s="125">
        <v>44438</v>
      </c>
    </row>
    <row r="246" spans="1:61" ht="15.75" x14ac:dyDescent="0.25">
      <c r="A246" s="125">
        <v>44439</v>
      </c>
      <c r="B246" s="152" t="str">
        <f t="shared" si="1"/>
        <v>Click Here</v>
      </c>
      <c r="C246" s="153"/>
      <c r="D246" s="153">
        <v>6.29</v>
      </c>
      <c r="E246" s="153">
        <v>5.04</v>
      </c>
      <c r="F246" s="153">
        <v>4.99</v>
      </c>
      <c r="G246" s="153">
        <v>5.18</v>
      </c>
      <c r="H246" s="153">
        <v>5.24</v>
      </c>
      <c r="I246" s="153">
        <v>7.39</v>
      </c>
      <c r="J246" s="153">
        <v>7.27</v>
      </c>
      <c r="K246" s="153">
        <v>1.83</v>
      </c>
      <c r="L246" s="153">
        <v>1.96</v>
      </c>
      <c r="M246" s="153">
        <v>2.19</v>
      </c>
      <c r="N246" s="153">
        <v>1.58</v>
      </c>
      <c r="O246" s="153">
        <v>42</v>
      </c>
      <c r="P246" s="153">
        <v>37</v>
      </c>
      <c r="Q246" s="153">
        <v>19</v>
      </c>
      <c r="R246" s="153">
        <v>0</v>
      </c>
      <c r="S246" s="153">
        <v>0</v>
      </c>
      <c r="T246" s="153">
        <v>0</v>
      </c>
      <c r="U246" s="153">
        <v>0.39800000000000002</v>
      </c>
      <c r="V246" s="153">
        <v>4.8000000000000001E-2</v>
      </c>
      <c r="W246" s="153">
        <v>1.47</v>
      </c>
      <c r="X246" s="153">
        <v>0.13300000000000001</v>
      </c>
      <c r="Y246" s="153">
        <v>0.39600000000000002</v>
      </c>
      <c r="Z246" s="153">
        <v>0.315</v>
      </c>
      <c r="AA246" s="153">
        <v>14.4</v>
      </c>
      <c r="AB246" s="153">
        <v>38.9</v>
      </c>
      <c r="AC246" s="153">
        <v>39.1</v>
      </c>
      <c r="AD246" s="153">
        <v>38.1</v>
      </c>
      <c r="AE246" s="153">
        <v>50.9</v>
      </c>
      <c r="AF246" s="153">
        <v>28.8</v>
      </c>
      <c r="AG246" s="153">
        <v>77.8</v>
      </c>
      <c r="AH246" s="153">
        <v>78.2</v>
      </c>
      <c r="AI246" s="153">
        <v>76.2</v>
      </c>
      <c r="AJ246" s="153">
        <v>101.8</v>
      </c>
      <c r="AK246" s="153" t="s">
        <v>66</v>
      </c>
      <c r="AL246" s="153" t="s">
        <v>66</v>
      </c>
      <c r="AM246" s="153">
        <v>3</v>
      </c>
      <c r="AN246" s="153">
        <v>6</v>
      </c>
      <c r="AO246" s="153">
        <v>3.9E-2</v>
      </c>
      <c r="AP246" s="153">
        <v>20</v>
      </c>
      <c r="AQ246" s="153">
        <v>18.8</v>
      </c>
      <c r="AR246" s="153">
        <v>72.77</v>
      </c>
      <c r="AS246" s="153">
        <v>1.0070882352941173</v>
      </c>
      <c r="AT246" s="153">
        <v>67.400000000000006</v>
      </c>
      <c r="AU246" s="153">
        <v>92.1</v>
      </c>
      <c r="AV246" s="153">
        <v>0.17130000000000001</v>
      </c>
      <c r="AW246" s="153">
        <v>3.5400000000000001E-2</v>
      </c>
      <c r="AX246" s="153">
        <v>13.98</v>
      </c>
      <c r="AY246" s="153">
        <v>12.92</v>
      </c>
      <c r="AZ246" s="153">
        <v>13.96</v>
      </c>
      <c r="BA246" s="153">
        <v>1.04</v>
      </c>
      <c r="BB246" s="153">
        <v>1.698</v>
      </c>
      <c r="BC246" s="153">
        <v>2.12</v>
      </c>
      <c r="BD246" s="153">
        <v>8.9510000000000005</v>
      </c>
      <c r="BE246" s="153">
        <v>2.5570882352941173</v>
      </c>
      <c r="BF246" s="153">
        <v>30.71</v>
      </c>
      <c r="BG246" s="153">
        <v>4.9000000000000004</v>
      </c>
      <c r="BH246" s="153">
        <v>11</v>
      </c>
      <c r="BI246" s="125">
        <v>44439</v>
      </c>
    </row>
    <row r="247" spans="1:61" ht="15.75" x14ac:dyDescent="0.25">
      <c r="A247" s="125">
        <v>44440</v>
      </c>
      <c r="B247" s="152" t="str">
        <f t="shared" si="1"/>
        <v>Click Here</v>
      </c>
      <c r="C247" s="153"/>
      <c r="D247" s="153">
        <v>0</v>
      </c>
      <c r="E247" s="153">
        <v>0</v>
      </c>
      <c r="F247" s="153">
        <v>0</v>
      </c>
      <c r="G247" s="153">
        <v>0</v>
      </c>
      <c r="H247" s="153">
        <v>0</v>
      </c>
      <c r="I247" s="153">
        <v>0</v>
      </c>
      <c r="J247" s="153">
        <v>0</v>
      </c>
      <c r="K247" s="153">
        <v>0</v>
      </c>
      <c r="L247" s="153">
        <v>0</v>
      </c>
      <c r="M247" s="153">
        <v>0</v>
      </c>
      <c r="N247" s="153">
        <v>0</v>
      </c>
      <c r="O247" s="153">
        <v>0</v>
      </c>
      <c r="P247" s="153">
        <v>0</v>
      </c>
      <c r="Q247" s="153">
        <v>0</v>
      </c>
      <c r="R247" s="153">
        <v>0</v>
      </c>
      <c r="S247" s="153">
        <v>0</v>
      </c>
      <c r="T247" s="153">
        <v>0</v>
      </c>
      <c r="U247" s="153">
        <v>0</v>
      </c>
      <c r="V247" s="153">
        <v>0</v>
      </c>
      <c r="W247" s="153">
        <v>0</v>
      </c>
      <c r="X247" s="153">
        <v>0</v>
      </c>
      <c r="Y247" s="153">
        <v>0</v>
      </c>
      <c r="Z247" s="153">
        <v>0</v>
      </c>
      <c r="AA247" s="153">
        <v>0</v>
      </c>
      <c r="AB247" s="153">
        <v>0</v>
      </c>
      <c r="AC247" s="153">
        <v>0</v>
      </c>
      <c r="AD247" s="153">
        <v>0</v>
      </c>
      <c r="AE247" s="153">
        <v>0</v>
      </c>
      <c r="AF247" s="153">
        <v>0</v>
      </c>
      <c r="AG247" s="153">
        <v>0</v>
      </c>
      <c r="AH247" s="153">
        <v>0</v>
      </c>
      <c r="AI247" s="153">
        <v>0</v>
      </c>
      <c r="AJ247" s="153">
        <v>0</v>
      </c>
      <c r="AK247" s="153" t="s">
        <v>66</v>
      </c>
      <c r="AL247" s="153" t="s">
        <v>66</v>
      </c>
      <c r="AM247" s="153">
        <v>0</v>
      </c>
      <c r="AN247" s="153">
        <v>0</v>
      </c>
      <c r="AO247" s="153">
        <v>0</v>
      </c>
      <c r="AP247" s="153">
        <v>0</v>
      </c>
      <c r="AQ247" s="153">
        <v>0</v>
      </c>
      <c r="AR247" s="153">
        <v>0</v>
      </c>
      <c r="AS247" s="153" t="s">
        <v>66</v>
      </c>
      <c r="AT247" s="153">
        <v>0</v>
      </c>
      <c r="AU247" s="153">
        <v>0</v>
      </c>
      <c r="AV247" s="153">
        <v>0</v>
      </c>
      <c r="AW247" s="153">
        <v>0</v>
      </c>
      <c r="AX247" s="153">
        <v>0</v>
      </c>
      <c r="AY247" s="153">
        <v>0</v>
      </c>
      <c r="AZ247" s="153">
        <v>0</v>
      </c>
      <c r="BA247" s="153">
        <v>0</v>
      </c>
      <c r="BB247" s="153">
        <v>0</v>
      </c>
      <c r="BC247" s="153">
        <v>0</v>
      </c>
      <c r="BD247" s="153">
        <v>0</v>
      </c>
      <c r="BE247" s="153" t="s">
        <v>66</v>
      </c>
      <c r="BF247" s="153">
        <v>0</v>
      </c>
      <c r="BG247" s="153">
        <v>0</v>
      </c>
      <c r="BH247" s="153">
        <v>0</v>
      </c>
      <c r="BI247" s="125">
        <v>44440</v>
      </c>
    </row>
    <row r="248" spans="1:61" ht="15.75" x14ac:dyDescent="0.25">
      <c r="A248" s="125">
        <v>44441</v>
      </c>
      <c r="B248" s="152" t="str">
        <f t="shared" si="1"/>
        <v>Click Here</v>
      </c>
      <c r="C248" s="153"/>
      <c r="D248" s="153">
        <v>6.39</v>
      </c>
      <c r="E248" s="153">
        <v>5.12</v>
      </c>
      <c r="F248" s="153">
        <v>5.21</v>
      </c>
      <c r="G248" s="153">
        <v>5.17</v>
      </c>
      <c r="H248" s="153">
        <v>5.2</v>
      </c>
      <c r="I248" s="153">
        <v>7.04</v>
      </c>
      <c r="J248" s="153">
        <v>7.54</v>
      </c>
      <c r="K248" s="153">
        <v>1.89</v>
      </c>
      <c r="L248" s="153">
        <v>1.99</v>
      </c>
      <c r="M248" s="153">
        <v>2.2000000000000002</v>
      </c>
      <c r="N248" s="153">
        <v>1.53</v>
      </c>
      <c r="O248" s="153">
        <v>39</v>
      </c>
      <c r="P248" s="153">
        <v>32</v>
      </c>
      <c r="Q248" s="153">
        <v>19</v>
      </c>
      <c r="R248" s="153">
        <v>0</v>
      </c>
      <c r="S248" s="153" t="s">
        <v>70</v>
      </c>
      <c r="T248" s="153">
        <v>0</v>
      </c>
      <c r="U248" s="153">
        <v>0.377</v>
      </c>
      <c r="V248" s="153">
        <v>0</v>
      </c>
      <c r="W248" s="153">
        <v>1.48</v>
      </c>
      <c r="X248" s="153">
        <v>0.126</v>
      </c>
      <c r="Y248" s="153">
        <v>0.29099999999999998</v>
      </c>
      <c r="Z248" s="153">
        <v>0.33700000000000002</v>
      </c>
      <c r="AA248" s="153">
        <v>14.4</v>
      </c>
      <c r="AB248" s="153">
        <v>35.299999999999997</v>
      </c>
      <c r="AC248" s="153">
        <v>30.2</v>
      </c>
      <c r="AD248" s="153">
        <v>30.8</v>
      </c>
      <c r="AE248" s="153">
        <v>48.7</v>
      </c>
      <c r="AF248" s="153">
        <v>28.8</v>
      </c>
      <c r="AG248" s="153">
        <v>70.599999999999994</v>
      </c>
      <c r="AH248" s="153">
        <v>60.4</v>
      </c>
      <c r="AI248" s="153">
        <v>61.6</v>
      </c>
      <c r="AJ248" s="153">
        <v>97.4</v>
      </c>
      <c r="AK248" s="153" t="s">
        <v>66</v>
      </c>
      <c r="AL248" s="153" t="s">
        <v>66</v>
      </c>
      <c r="AM248" s="153">
        <v>3</v>
      </c>
      <c r="AN248" s="153">
        <v>5.9</v>
      </c>
      <c r="AO248" s="153">
        <v>4.3999999999999997E-2</v>
      </c>
      <c r="AP248" s="153">
        <v>19.7</v>
      </c>
      <c r="AQ248" s="153">
        <v>18.600000000000001</v>
      </c>
      <c r="AR248" s="153">
        <v>0</v>
      </c>
      <c r="AS248" s="153" t="s">
        <v>66</v>
      </c>
      <c r="AT248" s="153">
        <v>67.400000000000006</v>
      </c>
      <c r="AU248" s="153">
        <v>90.9</v>
      </c>
      <c r="AV248" s="153">
        <v>0.1913</v>
      </c>
      <c r="AW248" s="153">
        <v>4.1399999999999999E-2</v>
      </c>
      <c r="AX248" s="153">
        <v>15.54</v>
      </c>
      <c r="AY248" s="153">
        <v>14.37</v>
      </c>
      <c r="AZ248" s="153">
        <v>15.5</v>
      </c>
      <c r="BA248" s="153">
        <v>1.1299999999999999</v>
      </c>
      <c r="BB248" s="153">
        <v>1.798</v>
      </c>
      <c r="BC248" s="153">
        <v>2.2360000000000002</v>
      </c>
      <c r="BD248" s="153">
        <v>9.2059999999999995</v>
      </c>
      <c r="BE248" s="153" t="s">
        <v>66</v>
      </c>
      <c r="BF248" s="153">
        <v>30.35</v>
      </c>
      <c r="BG248" s="153">
        <v>4.9000000000000004</v>
      </c>
      <c r="BH248" s="153">
        <v>10.7</v>
      </c>
      <c r="BI248" s="125">
        <v>44441</v>
      </c>
    </row>
    <row r="249" spans="1:61" ht="15.75" x14ac:dyDescent="0.25">
      <c r="A249" s="125">
        <v>44442</v>
      </c>
      <c r="B249" s="152" t="str">
        <f t="shared" si="1"/>
        <v>Click Here</v>
      </c>
      <c r="C249" s="153"/>
      <c r="D249" s="153">
        <v>6.36</v>
      </c>
      <c r="E249" s="153">
        <v>5.22</v>
      </c>
      <c r="F249" s="153">
        <v>5.12</v>
      </c>
      <c r="G249" s="153">
        <v>5.21</v>
      </c>
      <c r="H249" s="153">
        <v>5.23</v>
      </c>
      <c r="I249" s="153">
        <v>7.3</v>
      </c>
      <c r="J249" s="153">
        <v>7.95</v>
      </c>
      <c r="K249" s="153">
        <v>2.0499999999999998</v>
      </c>
      <c r="L249" s="153">
        <v>2.29</v>
      </c>
      <c r="M249" s="153">
        <v>2.56</v>
      </c>
      <c r="N249" s="153">
        <v>1.19</v>
      </c>
      <c r="O249" s="153">
        <v>30</v>
      </c>
      <c r="P249" s="153">
        <v>24</v>
      </c>
      <c r="Q249" s="153">
        <v>4</v>
      </c>
      <c r="R249" s="153">
        <v>0</v>
      </c>
      <c r="S249" s="153">
        <v>0</v>
      </c>
      <c r="T249" s="153">
        <v>0</v>
      </c>
      <c r="U249" s="153">
        <v>0.53800000000000003</v>
      </c>
      <c r="V249" s="153">
        <v>0.36399999999999999</v>
      </c>
      <c r="W249" s="153">
        <v>0.60399999999999998</v>
      </c>
      <c r="X249" s="153">
        <v>0.123</v>
      </c>
      <c r="Y249" s="153">
        <v>0.41899999999999998</v>
      </c>
      <c r="Z249" s="153">
        <v>0.253</v>
      </c>
      <c r="AA249" s="153">
        <v>15</v>
      </c>
      <c r="AB249" s="153">
        <v>37.1</v>
      </c>
      <c r="AC249" s="153">
        <v>35.799999999999997</v>
      </c>
      <c r="AD249" s="153">
        <v>36.6</v>
      </c>
      <c r="AE249" s="153">
        <v>53.7</v>
      </c>
      <c r="AF249" s="153">
        <v>30</v>
      </c>
      <c r="AG249" s="153">
        <v>74.2</v>
      </c>
      <c r="AH249" s="153">
        <v>71.599999999999994</v>
      </c>
      <c r="AI249" s="153">
        <v>73.2</v>
      </c>
      <c r="AJ249" s="153">
        <v>107.4</v>
      </c>
      <c r="AK249" s="153" t="s">
        <v>66</v>
      </c>
      <c r="AL249" s="153" t="s">
        <v>66</v>
      </c>
      <c r="AM249" s="153">
        <v>3.1</v>
      </c>
      <c r="AN249" s="153">
        <v>5.9</v>
      </c>
      <c r="AO249" s="153">
        <v>0.14199999999999999</v>
      </c>
      <c r="AP249" s="153">
        <v>18.2</v>
      </c>
      <c r="AQ249" s="153">
        <v>18.2</v>
      </c>
      <c r="AR249" s="153">
        <v>0</v>
      </c>
      <c r="AS249" s="153" t="s">
        <v>66</v>
      </c>
      <c r="AT249" s="153">
        <v>67.5</v>
      </c>
      <c r="AU249" s="153">
        <v>92.6</v>
      </c>
      <c r="AV249" s="153">
        <v>0.17069999999999999</v>
      </c>
      <c r="AW249" s="153">
        <v>3.3399999999999999E-2</v>
      </c>
      <c r="AX249" s="153">
        <v>13.18</v>
      </c>
      <c r="AY249" s="153">
        <v>12.03</v>
      </c>
      <c r="AZ249" s="153">
        <v>13.1</v>
      </c>
      <c r="BA249" s="153">
        <v>1.07</v>
      </c>
      <c r="BB249" s="153">
        <v>1.829</v>
      </c>
      <c r="BC249" s="153">
        <v>2.2440000000000002</v>
      </c>
      <c r="BD249" s="153">
        <v>8.8379999999999992</v>
      </c>
      <c r="BE249" s="153" t="s">
        <v>66</v>
      </c>
      <c r="BF249" s="153">
        <v>30.98</v>
      </c>
      <c r="BG249" s="153">
        <v>4.9000000000000004</v>
      </c>
      <c r="BH249" s="153">
        <v>10.7</v>
      </c>
      <c r="BI249" s="125">
        <v>44442</v>
      </c>
    </row>
    <row r="250" spans="1:61" ht="15.75" x14ac:dyDescent="0.25">
      <c r="A250" s="125">
        <v>44443</v>
      </c>
      <c r="B250" s="152" t="str">
        <f t="shared" si="1"/>
        <v>Click Here</v>
      </c>
      <c r="C250" s="153"/>
      <c r="D250" s="153">
        <v>6.26</v>
      </c>
      <c r="E250" s="153">
        <v>5.25</v>
      </c>
      <c r="F250" s="153">
        <v>5.05</v>
      </c>
      <c r="G250" s="153">
        <v>5.29</v>
      </c>
      <c r="H250" s="153">
        <v>5.31</v>
      </c>
      <c r="I250" s="153">
        <v>7.23</v>
      </c>
      <c r="J250" s="153">
        <v>7.37</v>
      </c>
      <c r="K250" s="153">
        <v>1.87</v>
      </c>
      <c r="L250" s="153">
        <v>2.0299999999999998</v>
      </c>
      <c r="M250" s="153">
        <v>2.44</v>
      </c>
      <c r="N250" s="153">
        <v>3.35</v>
      </c>
      <c r="O250" s="153">
        <v>31</v>
      </c>
      <c r="P250" s="153">
        <v>25</v>
      </c>
      <c r="Q250" s="153">
        <v>8</v>
      </c>
      <c r="R250" s="153">
        <v>0</v>
      </c>
      <c r="S250" s="153">
        <v>0</v>
      </c>
      <c r="T250" s="153">
        <v>0</v>
      </c>
      <c r="U250" s="153">
        <v>0.64700000000000002</v>
      </c>
      <c r="V250" s="153">
        <v>0.28799999999999998</v>
      </c>
      <c r="W250" s="153">
        <v>1.1399999999999999</v>
      </c>
      <c r="X250" s="153">
        <v>9.9000000000000005E-2</v>
      </c>
      <c r="Y250" s="153">
        <v>0.253</v>
      </c>
      <c r="Z250" s="153">
        <v>0.218</v>
      </c>
      <c r="AA250" s="153">
        <v>14.3</v>
      </c>
      <c r="AB250" s="153">
        <v>36.9</v>
      </c>
      <c r="AC250" s="153">
        <v>35</v>
      </c>
      <c r="AD250" s="153">
        <v>35.200000000000003</v>
      </c>
      <c r="AE250" s="153">
        <v>47.3</v>
      </c>
      <c r="AF250" s="153">
        <v>28.6</v>
      </c>
      <c r="AG250" s="153">
        <v>73.8</v>
      </c>
      <c r="AH250" s="153">
        <v>70</v>
      </c>
      <c r="AI250" s="153">
        <v>70.400000000000006</v>
      </c>
      <c r="AJ250" s="153">
        <v>94.6</v>
      </c>
      <c r="AK250" s="153" t="s">
        <v>66</v>
      </c>
      <c r="AL250" s="153" t="s">
        <v>66</v>
      </c>
      <c r="AM250" s="153">
        <v>3</v>
      </c>
      <c r="AN250" s="153">
        <v>6</v>
      </c>
      <c r="AO250" s="153">
        <v>0.10100000000000001</v>
      </c>
      <c r="AP250" s="153">
        <v>18</v>
      </c>
      <c r="AQ250" s="153">
        <v>18.100000000000001</v>
      </c>
      <c r="AR250" s="153">
        <v>0</v>
      </c>
      <c r="AS250" s="153" t="s">
        <v>66</v>
      </c>
      <c r="AT250" s="153">
        <v>67.099999999999994</v>
      </c>
      <c r="AU250" s="153">
        <v>92.2</v>
      </c>
      <c r="AV250" s="153">
        <v>0.1726</v>
      </c>
      <c r="AW250" s="153">
        <v>3.4500000000000003E-2</v>
      </c>
      <c r="AX250" s="153">
        <v>13.36</v>
      </c>
      <c r="AY250" s="153">
        <v>12.06</v>
      </c>
      <c r="AZ250" s="153">
        <v>13.1</v>
      </c>
      <c r="BA250" s="153">
        <v>1.04</v>
      </c>
      <c r="BB250" s="153">
        <v>1.627</v>
      </c>
      <c r="BC250" s="153">
        <v>2.25</v>
      </c>
      <c r="BD250" s="153">
        <v>7.3979999999999997</v>
      </c>
      <c r="BE250" s="153" t="s">
        <v>66</v>
      </c>
      <c r="BF250" s="153">
        <v>30.51</v>
      </c>
      <c r="BG250" s="153">
        <v>4.9000000000000004</v>
      </c>
      <c r="BH250" s="153">
        <v>10.7</v>
      </c>
      <c r="BI250" s="125">
        <v>44443</v>
      </c>
    </row>
    <row r="251" spans="1:61" ht="15.75" x14ac:dyDescent="0.25">
      <c r="A251" s="125">
        <v>44444</v>
      </c>
      <c r="B251" s="152" t="str">
        <f t="shared" si="1"/>
        <v>Click Here</v>
      </c>
      <c r="C251" s="153"/>
      <c r="D251" s="153">
        <v>0</v>
      </c>
      <c r="E251" s="153">
        <v>0</v>
      </c>
      <c r="F251" s="153">
        <v>0</v>
      </c>
      <c r="G251" s="153">
        <v>0</v>
      </c>
      <c r="H251" s="153">
        <v>0</v>
      </c>
      <c r="I251" s="153">
        <v>0</v>
      </c>
      <c r="J251" s="153">
        <v>0</v>
      </c>
      <c r="K251" s="153">
        <v>0</v>
      </c>
      <c r="L251" s="153">
        <v>0</v>
      </c>
      <c r="M251" s="153">
        <v>0</v>
      </c>
      <c r="N251" s="153">
        <v>0</v>
      </c>
      <c r="O251" s="153">
        <v>0</v>
      </c>
      <c r="P251" s="153">
        <v>0</v>
      </c>
      <c r="Q251" s="153">
        <v>0</v>
      </c>
      <c r="R251" s="153">
        <v>0</v>
      </c>
      <c r="S251" s="153">
        <v>0</v>
      </c>
      <c r="T251" s="153">
        <v>0</v>
      </c>
      <c r="U251" s="153">
        <v>0</v>
      </c>
      <c r="V251" s="153">
        <v>0</v>
      </c>
      <c r="W251" s="153">
        <v>0</v>
      </c>
      <c r="X251" s="153">
        <v>0</v>
      </c>
      <c r="Y251" s="153">
        <v>0</v>
      </c>
      <c r="Z251" s="153">
        <v>0</v>
      </c>
      <c r="AA251" s="153">
        <v>0</v>
      </c>
      <c r="AB251" s="153">
        <v>0</v>
      </c>
      <c r="AC251" s="153">
        <v>0</v>
      </c>
      <c r="AD251" s="153">
        <v>0</v>
      </c>
      <c r="AE251" s="153">
        <v>0</v>
      </c>
      <c r="AF251" s="153">
        <v>0</v>
      </c>
      <c r="AG251" s="153">
        <v>0</v>
      </c>
      <c r="AH251" s="153">
        <v>0</v>
      </c>
      <c r="AI251" s="153">
        <v>0</v>
      </c>
      <c r="AJ251" s="153">
        <v>0</v>
      </c>
      <c r="AK251" s="153" t="s">
        <v>66</v>
      </c>
      <c r="AL251" s="153" t="s">
        <v>66</v>
      </c>
      <c r="AM251" s="153">
        <v>0</v>
      </c>
      <c r="AN251" s="153">
        <v>0</v>
      </c>
      <c r="AO251" s="153">
        <v>0</v>
      </c>
      <c r="AP251" s="153">
        <v>0</v>
      </c>
      <c r="AQ251" s="153">
        <v>0</v>
      </c>
      <c r="AR251" s="153">
        <v>0</v>
      </c>
      <c r="AS251" s="153" t="s">
        <v>66</v>
      </c>
      <c r="AT251" s="153">
        <v>0</v>
      </c>
      <c r="AU251" s="153">
        <v>0</v>
      </c>
      <c r="AV251" s="153">
        <v>0</v>
      </c>
      <c r="AW251" s="153">
        <v>0</v>
      </c>
      <c r="AX251" s="153">
        <v>0</v>
      </c>
      <c r="AY251" s="153">
        <v>0</v>
      </c>
      <c r="AZ251" s="153">
        <v>0</v>
      </c>
      <c r="BA251" s="153">
        <v>0</v>
      </c>
      <c r="BB251" s="153">
        <v>0</v>
      </c>
      <c r="BC251" s="153">
        <v>0</v>
      </c>
      <c r="BD251" s="153">
        <v>0</v>
      </c>
      <c r="BE251" s="153" t="s">
        <v>66</v>
      </c>
      <c r="BF251" s="153">
        <v>0</v>
      </c>
      <c r="BG251" s="153">
        <v>0</v>
      </c>
      <c r="BH251" s="153">
        <v>0</v>
      </c>
      <c r="BI251" s="125">
        <v>44444</v>
      </c>
    </row>
    <row r="252" spans="1:61" ht="15.75" x14ac:dyDescent="0.25">
      <c r="A252" s="125">
        <v>44445</v>
      </c>
      <c r="B252" s="152" t="str">
        <f t="shared" si="1"/>
        <v>Click Here</v>
      </c>
      <c r="C252" s="153"/>
      <c r="D252" s="153">
        <v>6.29</v>
      </c>
      <c r="E252" s="153">
        <v>5.21</v>
      </c>
      <c r="F252" s="153">
        <v>5.13</v>
      </c>
      <c r="G252" s="153">
        <v>5.21</v>
      </c>
      <c r="H252" s="153">
        <v>5.22</v>
      </c>
      <c r="I252" s="153">
        <v>6.93</v>
      </c>
      <c r="J252" s="153">
        <v>7.26</v>
      </c>
      <c r="K252" s="153">
        <v>1.89</v>
      </c>
      <c r="L252" s="153">
        <v>2</v>
      </c>
      <c r="M252" s="153">
        <v>2.16</v>
      </c>
      <c r="N252" s="153">
        <v>2.15</v>
      </c>
      <c r="O252" s="153">
        <v>36</v>
      </c>
      <c r="P252" s="153">
        <v>29</v>
      </c>
      <c r="Q252" s="153">
        <v>24</v>
      </c>
      <c r="R252" s="153">
        <v>2</v>
      </c>
      <c r="S252" s="153">
        <v>1</v>
      </c>
      <c r="T252" s="153">
        <v>0</v>
      </c>
      <c r="U252" s="153">
        <v>0.93500000000000005</v>
      </c>
      <c r="V252" s="153">
        <v>0.35899999999999999</v>
      </c>
      <c r="W252" s="153">
        <v>1.44</v>
      </c>
      <c r="X252" s="153">
        <v>0.125</v>
      </c>
      <c r="Y252" s="153">
        <v>0.26200000000000001</v>
      </c>
      <c r="Z252" s="153">
        <v>0.219</v>
      </c>
      <c r="AA252" s="153">
        <v>16.7</v>
      </c>
      <c r="AB252" s="153">
        <v>37.9</v>
      </c>
      <c r="AC252" s="153">
        <v>34.799999999999997</v>
      </c>
      <c r="AD252" s="153">
        <v>35.200000000000003</v>
      </c>
      <c r="AE252" s="153">
        <v>49.4</v>
      </c>
      <c r="AF252" s="153">
        <v>33.4</v>
      </c>
      <c r="AG252" s="153">
        <v>75.8</v>
      </c>
      <c r="AH252" s="153">
        <v>75.599999999999994</v>
      </c>
      <c r="AI252" s="153">
        <v>70.400000000000006</v>
      </c>
      <c r="AJ252" s="153">
        <v>98.8</v>
      </c>
      <c r="AK252" s="153" t="s">
        <v>66</v>
      </c>
      <c r="AL252" s="153" t="s">
        <v>66</v>
      </c>
      <c r="AM252" s="153">
        <v>3</v>
      </c>
      <c r="AN252" s="153">
        <v>5.9</v>
      </c>
      <c r="AO252" s="153">
        <v>0.20799999999999999</v>
      </c>
      <c r="AP252" s="153">
        <v>16.8</v>
      </c>
      <c r="AQ252" s="153">
        <v>17.399999999999999</v>
      </c>
      <c r="AR252" s="153">
        <v>100.88</v>
      </c>
      <c r="AS252" s="153">
        <v>1.5893641434262946</v>
      </c>
      <c r="AT252" s="153">
        <v>65</v>
      </c>
      <c r="AU252" s="153">
        <v>91.2</v>
      </c>
      <c r="AV252" s="153">
        <v>0.18690000000000001</v>
      </c>
      <c r="AW252" s="153">
        <v>3.9800000000000002E-2</v>
      </c>
      <c r="AX252" s="153">
        <v>14.65</v>
      </c>
      <c r="AY252" s="153">
        <v>12.55</v>
      </c>
      <c r="AZ252" s="153">
        <v>14.66</v>
      </c>
      <c r="BA252" s="153">
        <v>2.11</v>
      </c>
      <c r="BB252" s="153">
        <v>1.62</v>
      </c>
      <c r="BC252" s="153">
        <v>2.1890000000000001</v>
      </c>
      <c r="BD252" s="153">
        <v>8.11</v>
      </c>
      <c r="BE252" s="153">
        <v>3.6493641434262947</v>
      </c>
      <c r="BF252" s="153">
        <v>30.99</v>
      </c>
      <c r="BG252" s="153">
        <v>4.9000000000000004</v>
      </c>
      <c r="BH252" s="153">
        <v>10</v>
      </c>
      <c r="BI252" s="125">
        <v>44445</v>
      </c>
    </row>
    <row r="253" spans="1:61" ht="15.75" x14ac:dyDescent="0.25">
      <c r="A253" s="125">
        <v>44446</v>
      </c>
      <c r="B253" s="152" t="str">
        <f t="shared" si="1"/>
        <v>Click Here</v>
      </c>
      <c r="C253" s="153"/>
      <c r="D253" s="153">
        <v>6.37</v>
      </c>
      <c r="E253" s="153">
        <v>5.3</v>
      </c>
      <c r="F253" s="153">
        <v>5.0599999999999996</v>
      </c>
      <c r="G253" s="153">
        <v>5.23</v>
      </c>
      <c r="H253" s="153">
        <v>5.3</v>
      </c>
      <c r="I253" s="153">
        <v>6.98</v>
      </c>
      <c r="J253" s="153">
        <v>7.49</v>
      </c>
      <c r="K253" s="153">
        <v>1.73</v>
      </c>
      <c r="L253" s="153">
        <v>1.9</v>
      </c>
      <c r="M253" s="153">
        <v>1.96</v>
      </c>
      <c r="N253" s="153">
        <v>1.99</v>
      </c>
      <c r="O253" s="153">
        <v>37</v>
      </c>
      <c r="P253" s="153">
        <v>28</v>
      </c>
      <c r="Q253" s="153">
        <v>29</v>
      </c>
      <c r="R253" s="153">
        <v>3</v>
      </c>
      <c r="S253" s="153">
        <v>1</v>
      </c>
      <c r="T253" s="153">
        <v>0</v>
      </c>
      <c r="U253" s="153">
        <v>0.86299999999999999</v>
      </c>
      <c r="V253" s="153">
        <v>0.30499999999999999</v>
      </c>
      <c r="W253" s="153">
        <v>1.65</v>
      </c>
      <c r="X253" s="153">
        <v>0.114</v>
      </c>
      <c r="Y253" s="153">
        <v>0.30599999999999999</v>
      </c>
      <c r="Z253" s="153">
        <v>0.14899999999999999</v>
      </c>
      <c r="AA253" s="153">
        <v>16.2</v>
      </c>
      <c r="AB253" s="153">
        <v>36.5</v>
      </c>
      <c r="AC253" s="153">
        <v>34.299999999999997</v>
      </c>
      <c r="AD253" s="153">
        <v>35</v>
      </c>
      <c r="AE253" s="153">
        <v>51.2</v>
      </c>
      <c r="AF253" s="153">
        <v>32.4</v>
      </c>
      <c r="AG253" s="153">
        <v>73</v>
      </c>
      <c r="AH253" s="153">
        <v>68.599999999999994</v>
      </c>
      <c r="AI253" s="153">
        <v>70</v>
      </c>
      <c r="AJ253" s="153">
        <v>102.4</v>
      </c>
      <c r="AK253" s="153" t="s">
        <v>66</v>
      </c>
      <c r="AL253" s="153" t="s">
        <v>66</v>
      </c>
      <c r="AM253" s="153">
        <v>3.1</v>
      </c>
      <c r="AN253" s="153">
        <v>5.9</v>
      </c>
      <c r="AO253" s="153">
        <v>0.14099999999999999</v>
      </c>
      <c r="AP253" s="153">
        <v>17.899999999999999</v>
      </c>
      <c r="AQ253" s="153">
        <v>17.399999999999999</v>
      </c>
      <c r="AR253" s="153">
        <v>97.02</v>
      </c>
      <c r="AS253" s="153">
        <v>1.8193215149073327</v>
      </c>
      <c r="AT253" s="153">
        <v>60.3</v>
      </c>
      <c r="AU253" s="153">
        <v>89</v>
      </c>
      <c r="AV253" s="153">
        <v>0.219</v>
      </c>
      <c r="AW253" s="153">
        <v>5.0500000000000003E-2</v>
      </c>
      <c r="AX253" s="153">
        <v>15.5</v>
      </c>
      <c r="AY253" s="153">
        <v>12.41</v>
      </c>
      <c r="AZ253" s="153">
        <v>13.47</v>
      </c>
      <c r="BA253" s="153">
        <v>1.06</v>
      </c>
      <c r="BB253" s="153">
        <v>1.67</v>
      </c>
      <c r="BC253" s="153">
        <v>1.6890000000000001</v>
      </c>
      <c r="BD253" s="153">
        <v>8.2690000000000001</v>
      </c>
      <c r="BE253" s="153">
        <v>3.5493215149073327</v>
      </c>
      <c r="BF253" s="153">
        <v>31.06</v>
      </c>
      <c r="BG253" s="153">
        <v>4.9000000000000004</v>
      </c>
      <c r="BH253" s="153">
        <v>10</v>
      </c>
      <c r="BI253" s="125">
        <v>44446</v>
      </c>
    </row>
    <row r="254" spans="1:61" ht="15.75" x14ac:dyDescent="0.25">
      <c r="A254" s="125">
        <v>44447</v>
      </c>
      <c r="B254" s="152" t="str">
        <f t="shared" si="1"/>
        <v>Click Here</v>
      </c>
      <c r="C254" s="153"/>
      <c r="D254" s="153">
        <v>6.33</v>
      </c>
      <c r="E254" s="153">
        <v>5.17</v>
      </c>
      <c r="F254" s="153">
        <v>5.19</v>
      </c>
      <c r="G254" s="153">
        <v>5.18</v>
      </c>
      <c r="H254" s="153">
        <v>5</v>
      </c>
      <c r="I254" s="153">
        <v>7.49</v>
      </c>
      <c r="J254" s="153">
        <v>7.14</v>
      </c>
      <c r="K254" s="153">
        <v>1.6</v>
      </c>
      <c r="L254" s="153">
        <v>1.79</v>
      </c>
      <c r="M254" s="153">
        <v>2.1800000000000002</v>
      </c>
      <c r="N254" s="153">
        <v>1.75</v>
      </c>
      <c r="O254" s="153">
        <v>34</v>
      </c>
      <c r="P254" s="153">
        <v>26</v>
      </c>
      <c r="Q254" s="153">
        <v>30</v>
      </c>
      <c r="R254" s="153">
        <v>4</v>
      </c>
      <c r="S254" s="153">
        <v>0</v>
      </c>
      <c r="T254" s="153">
        <v>0</v>
      </c>
      <c r="U254" s="153">
        <v>0.68</v>
      </c>
      <c r="V254" s="153">
        <v>0.28699999999999998</v>
      </c>
      <c r="W254" s="153">
        <v>2.64</v>
      </c>
      <c r="X254" s="153">
        <v>9.2999999999999999E-2</v>
      </c>
      <c r="Y254" s="153">
        <v>0.16800000000000001</v>
      </c>
      <c r="Z254" s="153">
        <v>0.16300000000000001</v>
      </c>
      <c r="AA254" s="153">
        <v>14.5</v>
      </c>
      <c r="AB254" s="153">
        <v>34.200000000000003</v>
      </c>
      <c r="AC254" s="153">
        <v>33.5</v>
      </c>
      <c r="AD254" s="153">
        <v>34.6</v>
      </c>
      <c r="AE254" s="153">
        <v>50.2</v>
      </c>
      <c r="AF254" s="153">
        <v>29</v>
      </c>
      <c r="AG254" s="153">
        <v>68.400000000000006</v>
      </c>
      <c r="AH254" s="153">
        <v>67</v>
      </c>
      <c r="AI254" s="153">
        <v>69.2</v>
      </c>
      <c r="AJ254" s="153">
        <v>100.4</v>
      </c>
      <c r="AK254" s="153" t="s">
        <v>66</v>
      </c>
      <c r="AL254" s="153" t="s">
        <v>66</v>
      </c>
      <c r="AM254" s="153">
        <v>3.1</v>
      </c>
      <c r="AN254" s="153">
        <v>5.8</v>
      </c>
      <c r="AO254" s="153">
        <v>0.11</v>
      </c>
      <c r="AP254" s="153">
        <v>16.8</v>
      </c>
      <c r="AQ254" s="153">
        <v>17.2</v>
      </c>
      <c r="AR254" s="153">
        <v>88.2</v>
      </c>
      <c r="AS254" s="153">
        <v>1.5734576271186438</v>
      </c>
      <c r="AT254" s="153">
        <v>61.4</v>
      </c>
      <c r="AU254" s="153">
        <v>90.2</v>
      </c>
      <c r="AV254" s="153">
        <v>0.2011</v>
      </c>
      <c r="AW254" s="153">
        <v>4.8599999999999997E-2</v>
      </c>
      <c r="AX254" s="153">
        <v>13.99</v>
      </c>
      <c r="AY254" s="153">
        <v>11.8</v>
      </c>
      <c r="AZ254" s="153">
        <v>12.85</v>
      </c>
      <c r="BA254" s="153">
        <v>1.05</v>
      </c>
      <c r="BB254" s="153">
        <v>1.6930000000000001</v>
      </c>
      <c r="BC254" s="153">
        <v>1.4059999999999999</v>
      </c>
      <c r="BD254" s="153">
        <v>8.3330000000000002</v>
      </c>
      <c r="BE254" s="153">
        <v>3.3934576271186438</v>
      </c>
      <c r="BF254" s="153">
        <v>31.92</v>
      </c>
      <c r="BG254" s="153">
        <v>4.3</v>
      </c>
      <c r="BH254" s="153">
        <v>10</v>
      </c>
      <c r="BI254" s="125">
        <v>44447</v>
      </c>
    </row>
    <row r="255" spans="1:61" ht="15.75" x14ac:dyDescent="0.25">
      <c r="A255" s="125">
        <v>44448</v>
      </c>
      <c r="B255" s="152" t="str">
        <f t="shared" si="1"/>
        <v>Click Here</v>
      </c>
      <c r="C255" s="153"/>
      <c r="D255" s="153">
        <v>6.34</v>
      </c>
      <c r="E255" s="153">
        <v>5.21</v>
      </c>
      <c r="F255" s="153">
        <v>5.2</v>
      </c>
      <c r="G255" s="153">
        <v>5.0999999999999996</v>
      </c>
      <c r="H255" s="153">
        <v>5.26</v>
      </c>
      <c r="I255" s="153">
        <v>7.49</v>
      </c>
      <c r="J255" s="153">
        <v>7.39</v>
      </c>
      <c r="K255" s="153">
        <v>1.69</v>
      </c>
      <c r="L255" s="153">
        <v>1.76</v>
      </c>
      <c r="M255" s="153">
        <v>2.2200000000000002</v>
      </c>
      <c r="N255" s="153">
        <v>0.77</v>
      </c>
      <c r="O255" s="153">
        <v>31</v>
      </c>
      <c r="P255" s="153">
        <v>24</v>
      </c>
      <c r="Q255" s="153">
        <v>3</v>
      </c>
      <c r="R255" s="153">
        <v>0</v>
      </c>
      <c r="S255" s="153">
        <v>0</v>
      </c>
      <c r="T255" s="153">
        <v>0</v>
      </c>
      <c r="U255" s="153">
        <v>0.64200000000000002</v>
      </c>
      <c r="V255" s="153">
        <v>0.32600000000000001</v>
      </c>
      <c r="W255" s="153">
        <v>0.41599999999999998</v>
      </c>
      <c r="X255" s="153">
        <v>8.3000000000000004E-2</v>
      </c>
      <c r="Y255" s="153">
        <v>0.25900000000000001</v>
      </c>
      <c r="Z255" s="153">
        <v>0.21199999999999999</v>
      </c>
      <c r="AA255" s="153">
        <v>15</v>
      </c>
      <c r="AB255" s="153">
        <v>37.4</v>
      </c>
      <c r="AC255" s="153">
        <v>36</v>
      </c>
      <c r="AD255" s="153">
        <v>38.200000000000003</v>
      </c>
      <c r="AE255" s="153">
        <v>48.6</v>
      </c>
      <c r="AF255" s="153">
        <v>30</v>
      </c>
      <c r="AG255" s="153">
        <v>74.8</v>
      </c>
      <c r="AH255" s="153">
        <v>72</v>
      </c>
      <c r="AI255" s="153">
        <v>76.400000000000006</v>
      </c>
      <c r="AJ255" s="153">
        <v>97.2</v>
      </c>
      <c r="AK255" s="153" t="s">
        <v>66</v>
      </c>
      <c r="AL255" s="153" t="s">
        <v>66</v>
      </c>
      <c r="AM255" s="153">
        <v>3</v>
      </c>
      <c r="AN255" s="153">
        <v>6</v>
      </c>
      <c r="AO255" s="153">
        <v>0.127</v>
      </c>
      <c r="AP255" s="153">
        <v>18</v>
      </c>
      <c r="AQ255" s="153">
        <v>17.5</v>
      </c>
      <c r="AR255" s="153">
        <v>0</v>
      </c>
      <c r="AS255" s="153" t="s">
        <v>66</v>
      </c>
      <c r="AT255" s="153">
        <v>63</v>
      </c>
      <c r="AU255" s="153">
        <v>91.4</v>
      </c>
      <c r="AV255" s="153">
        <v>0.2001</v>
      </c>
      <c r="AW255" s="153">
        <v>3.8600000000000002E-2</v>
      </c>
      <c r="AX255" s="153">
        <v>12.77</v>
      </c>
      <c r="AY255" s="153">
        <v>12.63</v>
      </c>
      <c r="AZ255" s="153">
        <v>12.63</v>
      </c>
      <c r="BA255" s="153">
        <v>0</v>
      </c>
      <c r="BB255" s="153">
        <v>1.6879999999999999</v>
      </c>
      <c r="BC255" s="153">
        <v>1.752</v>
      </c>
      <c r="BD255" s="153">
        <v>8.2200000000000006</v>
      </c>
      <c r="BE255" s="153" t="s">
        <v>66</v>
      </c>
      <c r="BF255" s="153">
        <v>30.98</v>
      </c>
      <c r="BG255" s="153">
        <v>4.3</v>
      </c>
      <c r="BH255" s="153">
        <v>10</v>
      </c>
      <c r="BI255" s="125">
        <v>44448</v>
      </c>
    </row>
    <row r="256" spans="1:61" ht="15.75" x14ac:dyDescent="0.25">
      <c r="A256" s="125">
        <v>44449</v>
      </c>
      <c r="B256" s="152" t="str">
        <f t="shared" si="1"/>
        <v>Click Here</v>
      </c>
      <c r="C256" s="153"/>
      <c r="D256" s="153">
        <v>6.62</v>
      </c>
      <c r="E256" s="153">
        <v>5.2</v>
      </c>
      <c r="F256" s="153">
        <v>5.14</v>
      </c>
      <c r="G256" s="153">
        <v>5.15</v>
      </c>
      <c r="H256" s="153">
        <v>5.26</v>
      </c>
      <c r="I256" s="153">
        <v>7.82</v>
      </c>
      <c r="J256" s="153">
        <v>7.31</v>
      </c>
      <c r="K256" s="153">
        <v>1.68</v>
      </c>
      <c r="L256" s="153">
        <v>1.92</v>
      </c>
      <c r="M256" s="153">
        <v>1.99</v>
      </c>
      <c r="N256" s="153">
        <v>1.33</v>
      </c>
      <c r="O256" s="153">
        <v>36</v>
      </c>
      <c r="P256" s="153">
        <v>29</v>
      </c>
      <c r="Q256" s="153">
        <v>9</v>
      </c>
      <c r="R256" s="153">
        <v>0</v>
      </c>
      <c r="S256" s="153">
        <v>0</v>
      </c>
      <c r="T256" s="153">
        <v>0</v>
      </c>
      <c r="U256" s="153">
        <v>0.41299999999999998</v>
      </c>
      <c r="V256" s="153">
        <v>0.52700000000000002</v>
      </c>
      <c r="W256" s="153">
        <v>0.505</v>
      </c>
      <c r="X256" s="153">
        <v>8.6999999999999994E-2</v>
      </c>
      <c r="Y256" s="153">
        <v>0.218</v>
      </c>
      <c r="Z256" s="153">
        <v>0.189</v>
      </c>
      <c r="AA256" s="153">
        <v>15.4</v>
      </c>
      <c r="AB256" s="153">
        <v>40.6</v>
      </c>
      <c r="AC256" s="153">
        <v>36.6</v>
      </c>
      <c r="AD256" s="153">
        <v>36.799999999999997</v>
      </c>
      <c r="AE256" s="153">
        <v>50.9</v>
      </c>
      <c r="AF256" s="153">
        <v>30.8</v>
      </c>
      <c r="AG256" s="153">
        <v>81.2</v>
      </c>
      <c r="AH256" s="153">
        <v>73.2</v>
      </c>
      <c r="AI256" s="153">
        <v>73.599999999999994</v>
      </c>
      <c r="AJ256" s="153">
        <v>101.8</v>
      </c>
      <c r="AK256" s="153" t="s">
        <v>66</v>
      </c>
      <c r="AL256" s="153" t="s">
        <v>66</v>
      </c>
      <c r="AM256" s="153">
        <v>3.1</v>
      </c>
      <c r="AN256" s="153">
        <v>6</v>
      </c>
      <c r="AO256" s="153">
        <v>9.6000000000000002E-2</v>
      </c>
      <c r="AP256" s="153">
        <v>18.7</v>
      </c>
      <c r="AQ256" s="153">
        <v>17.899999999999999</v>
      </c>
      <c r="AR256" s="153">
        <v>90.4</v>
      </c>
      <c r="AS256" s="153">
        <v>1.8095490026019085</v>
      </c>
      <c r="AT256" s="153">
        <v>63.7</v>
      </c>
      <c r="AU256" s="153">
        <v>91.3</v>
      </c>
      <c r="AV256" s="153">
        <v>0.1953</v>
      </c>
      <c r="AW256" s="153">
        <v>3.9399999999999998E-2</v>
      </c>
      <c r="AX256" s="153">
        <v>12.64</v>
      </c>
      <c r="AY256" s="153">
        <v>11.53</v>
      </c>
      <c r="AZ256" s="153">
        <v>12.59</v>
      </c>
      <c r="BA256" s="153">
        <v>1.06</v>
      </c>
      <c r="BB256" s="153">
        <v>1.7090000000000001</v>
      </c>
      <c r="BC256" s="153">
        <v>1.9790000000000001</v>
      </c>
      <c r="BD256" s="153">
        <v>8.1059999999999999</v>
      </c>
      <c r="BE256" s="153">
        <v>3.5595490026019085</v>
      </c>
      <c r="BF256" s="153">
        <v>31.04</v>
      </c>
      <c r="BG256" s="153">
        <v>4.3</v>
      </c>
      <c r="BH256" s="153">
        <v>10</v>
      </c>
      <c r="BI256" s="125">
        <v>44449</v>
      </c>
    </row>
    <row r="257" spans="1:61" ht="15.75" x14ac:dyDescent="0.25">
      <c r="A257" s="125">
        <v>44450</v>
      </c>
      <c r="B257" s="152" t="str">
        <f t="shared" si="1"/>
        <v>Click Here</v>
      </c>
      <c r="C257" s="153"/>
      <c r="D257" s="153">
        <v>6.33</v>
      </c>
      <c r="E257" s="153">
        <v>4.99</v>
      </c>
      <c r="F257" s="153">
        <v>5.15</v>
      </c>
      <c r="G257" s="153">
        <v>4.9800000000000004</v>
      </c>
      <c r="H257" s="153">
        <v>5.08</v>
      </c>
      <c r="I257" s="153">
        <v>6.9</v>
      </c>
      <c r="J257" s="153">
        <v>7.14</v>
      </c>
      <c r="K257" s="153">
        <v>1.73</v>
      </c>
      <c r="L257" s="153">
        <v>1.9</v>
      </c>
      <c r="M257" s="153">
        <v>2.11</v>
      </c>
      <c r="N257" s="153">
        <v>2.14</v>
      </c>
      <c r="O257" s="153">
        <v>40</v>
      </c>
      <c r="P257" s="153">
        <v>32</v>
      </c>
      <c r="Q257" s="153">
        <v>7</v>
      </c>
      <c r="R257" s="153">
        <v>0</v>
      </c>
      <c r="S257" s="153">
        <v>0</v>
      </c>
      <c r="T257" s="153">
        <v>0</v>
      </c>
      <c r="U257" s="153">
        <v>0.69299999999999995</v>
      </c>
      <c r="V257" s="153">
        <v>0.621</v>
      </c>
      <c r="W257" s="153">
        <v>0.497</v>
      </c>
      <c r="X257" s="153">
        <v>8.3000000000000004E-2</v>
      </c>
      <c r="Y257" s="153">
        <v>0.26900000000000002</v>
      </c>
      <c r="Z257" s="153">
        <v>0.26400000000000001</v>
      </c>
      <c r="AA257" s="153">
        <v>15.8</v>
      </c>
      <c r="AB257" s="153">
        <v>39.1</v>
      </c>
      <c r="AC257" s="153">
        <v>37.4</v>
      </c>
      <c r="AD257" s="153">
        <v>37.299999999999997</v>
      </c>
      <c r="AE257" s="153">
        <v>50.1</v>
      </c>
      <c r="AF257" s="153">
        <v>31.6</v>
      </c>
      <c r="AG257" s="153">
        <v>78.2</v>
      </c>
      <c r="AH257" s="153">
        <v>74.8</v>
      </c>
      <c r="AI257" s="153">
        <v>74.599999999999994</v>
      </c>
      <c r="AJ257" s="153">
        <v>100.2</v>
      </c>
      <c r="AK257" s="153" t="s">
        <v>66</v>
      </c>
      <c r="AL257" s="153" t="s">
        <v>66</v>
      </c>
      <c r="AM257" s="153">
        <v>3</v>
      </c>
      <c r="AN257" s="153">
        <v>6</v>
      </c>
      <c r="AO257" s="153">
        <v>6.3E-2</v>
      </c>
      <c r="AP257" s="153">
        <v>19.100000000000001</v>
      </c>
      <c r="AQ257" s="153">
        <v>18.100000000000001</v>
      </c>
      <c r="AR257" s="153">
        <v>88.2</v>
      </c>
      <c r="AS257" s="153">
        <v>1.4099133448873489</v>
      </c>
      <c r="AT257" s="153">
        <v>63.5</v>
      </c>
      <c r="AU257" s="153">
        <v>91.5</v>
      </c>
      <c r="AV257" s="153">
        <v>0.19550000000000001</v>
      </c>
      <c r="AW257" s="153">
        <v>3.9199999999999999E-2</v>
      </c>
      <c r="AX257" s="153">
        <v>12.68</v>
      </c>
      <c r="AY257" s="153">
        <v>11.54</v>
      </c>
      <c r="AZ257" s="153">
        <v>12.6</v>
      </c>
      <c r="BA257" s="153">
        <v>1.06</v>
      </c>
      <c r="BB257" s="153">
        <v>0</v>
      </c>
      <c r="BC257" s="153">
        <v>0</v>
      </c>
      <c r="BD257" s="153">
        <v>0</v>
      </c>
      <c r="BE257" s="153">
        <v>3.4699133448873489</v>
      </c>
      <c r="BF257" s="153">
        <v>30.35</v>
      </c>
      <c r="BG257" s="153">
        <v>4.0999999999999996</v>
      </c>
      <c r="BH257" s="153">
        <v>10</v>
      </c>
      <c r="BI257" s="125">
        <v>44450</v>
      </c>
    </row>
    <row r="258" spans="1:61" ht="15.75" x14ac:dyDescent="0.25">
      <c r="A258" s="125">
        <v>44451</v>
      </c>
      <c r="B258" s="152" t="str">
        <f t="shared" si="1"/>
        <v>Click Here</v>
      </c>
      <c r="C258" s="153"/>
      <c r="D258" s="153">
        <v>0</v>
      </c>
      <c r="E258" s="153">
        <v>0</v>
      </c>
      <c r="F258" s="153">
        <v>0</v>
      </c>
      <c r="G258" s="153">
        <v>0</v>
      </c>
      <c r="H258" s="153">
        <v>0</v>
      </c>
      <c r="I258" s="153">
        <v>0</v>
      </c>
      <c r="J258" s="153">
        <v>0</v>
      </c>
      <c r="K258" s="153">
        <v>0</v>
      </c>
      <c r="L258" s="153">
        <v>0</v>
      </c>
      <c r="M258" s="153">
        <v>0</v>
      </c>
      <c r="N258" s="153">
        <v>0</v>
      </c>
      <c r="O258" s="153">
        <v>0</v>
      </c>
      <c r="P258" s="153">
        <v>0</v>
      </c>
      <c r="Q258" s="153">
        <v>0</v>
      </c>
      <c r="R258" s="153">
        <v>0</v>
      </c>
      <c r="S258" s="153">
        <v>0</v>
      </c>
      <c r="T258" s="153">
        <v>0</v>
      </c>
      <c r="U258" s="153">
        <v>0</v>
      </c>
      <c r="V258" s="153">
        <v>0</v>
      </c>
      <c r="W258" s="153">
        <v>0</v>
      </c>
      <c r="X258" s="153">
        <v>0</v>
      </c>
      <c r="Y258" s="153">
        <v>0</v>
      </c>
      <c r="Z258" s="153">
        <v>0</v>
      </c>
      <c r="AA258" s="153">
        <v>0</v>
      </c>
      <c r="AB258" s="153">
        <v>0</v>
      </c>
      <c r="AC258" s="153">
        <v>0</v>
      </c>
      <c r="AD258" s="153">
        <v>0</v>
      </c>
      <c r="AE258" s="153">
        <v>0</v>
      </c>
      <c r="AF258" s="153">
        <v>0</v>
      </c>
      <c r="AG258" s="153">
        <v>0</v>
      </c>
      <c r="AH258" s="153">
        <v>0</v>
      </c>
      <c r="AI258" s="153">
        <v>0</v>
      </c>
      <c r="AJ258" s="153">
        <v>0</v>
      </c>
      <c r="AK258" s="153" t="s">
        <v>66</v>
      </c>
      <c r="AL258" s="153" t="s">
        <v>66</v>
      </c>
      <c r="AM258" s="153">
        <v>0</v>
      </c>
      <c r="AN258" s="153">
        <v>0</v>
      </c>
      <c r="AO258" s="153">
        <v>0</v>
      </c>
      <c r="AP258" s="153">
        <v>0</v>
      </c>
      <c r="AQ258" s="153">
        <v>0</v>
      </c>
      <c r="AR258" s="153">
        <v>0</v>
      </c>
      <c r="AS258" s="153" t="s">
        <v>66</v>
      </c>
      <c r="AT258" s="153">
        <v>0</v>
      </c>
      <c r="AU258" s="153">
        <v>0</v>
      </c>
      <c r="AV258" s="153">
        <v>0</v>
      </c>
      <c r="AW258" s="153">
        <v>0</v>
      </c>
      <c r="AX258" s="153">
        <v>0</v>
      </c>
      <c r="AY258" s="153">
        <v>0</v>
      </c>
      <c r="AZ258" s="153">
        <v>0</v>
      </c>
      <c r="BA258" s="153">
        <v>0</v>
      </c>
      <c r="BB258" s="153">
        <v>0</v>
      </c>
      <c r="BC258" s="153">
        <v>0</v>
      </c>
      <c r="BD258" s="153">
        <v>0</v>
      </c>
      <c r="BE258" s="153" t="s">
        <v>66</v>
      </c>
      <c r="BF258" s="153">
        <v>0</v>
      </c>
      <c r="BG258" s="153">
        <v>0</v>
      </c>
      <c r="BH258" s="153">
        <v>0</v>
      </c>
      <c r="BI258" s="125">
        <v>44451</v>
      </c>
    </row>
    <row r="259" spans="1:61" ht="15.75" x14ac:dyDescent="0.25">
      <c r="A259" s="125">
        <v>44452</v>
      </c>
      <c r="B259" s="152" t="str">
        <f t="shared" si="1"/>
        <v>Click Here</v>
      </c>
      <c r="C259" s="153"/>
      <c r="D259" s="153">
        <v>6.24</v>
      </c>
      <c r="E259" s="153">
        <v>5.09</v>
      </c>
      <c r="F259" s="153">
        <v>5.13</v>
      </c>
      <c r="G259" s="153">
        <v>5.08</v>
      </c>
      <c r="H259" s="153">
        <v>5.13</v>
      </c>
      <c r="I259" s="153">
        <v>7</v>
      </c>
      <c r="J259" s="153">
        <v>7.37</v>
      </c>
      <c r="K259" s="153">
        <v>1.58</v>
      </c>
      <c r="L259" s="153">
        <v>1.81</v>
      </c>
      <c r="M259" s="153">
        <v>2.1800000000000002</v>
      </c>
      <c r="N259" s="153">
        <v>1.99</v>
      </c>
      <c r="O259" s="153">
        <v>42</v>
      </c>
      <c r="P259" s="153">
        <v>36</v>
      </c>
      <c r="Q259" s="153">
        <v>8</v>
      </c>
      <c r="R259" s="153">
        <v>0</v>
      </c>
      <c r="S259" s="153">
        <v>0</v>
      </c>
      <c r="T259" s="153">
        <v>0</v>
      </c>
      <c r="U259" s="153">
        <v>0.82699999999999996</v>
      </c>
      <c r="V259" s="153">
        <v>0.68</v>
      </c>
      <c r="W259" s="153">
        <v>0.68700000000000006</v>
      </c>
      <c r="X259" s="153">
        <v>8.5000000000000006E-2</v>
      </c>
      <c r="Y259" s="153">
        <v>0.46200000000000002</v>
      </c>
      <c r="Z259" s="153">
        <v>0.41</v>
      </c>
      <c r="AA259" s="153">
        <v>15.4</v>
      </c>
      <c r="AB259" s="153">
        <v>39.9</v>
      </c>
      <c r="AC259" s="153">
        <v>37</v>
      </c>
      <c r="AD259" s="153">
        <v>36.299999999999997</v>
      </c>
      <c r="AE259" s="153">
        <v>51.3</v>
      </c>
      <c r="AF259" s="153">
        <v>30.8</v>
      </c>
      <c r="AG259" s="153">
        <v>79.8</v>
      </c>
      <c r="AH259" s="153">
        <v>74</v>
      </c>
      <c r="AI259" s="153">
        <v>72.599999999999994</v>
      </c>
      <c r="AJ259" s="153">
        <v>102.6</v>
      </c>
      <c r="AK259" s="153" t="s">
        <v>66</v>
      </c>
      <c r="AL259" s="153" t="s">
        <v>66</v>
      </c>
      <c r="AM259" s="153">
        <v>3.1</v>
      </c>
      <c r="AN259" s="153">
        <v>5.9</v>
      </c>
      <c r="AO259" s="153">
        <v>6.3E-2</v>
      </c>
      <c r="AP259" s="153">
        <v>18.5</v>
      </c>
      <c r="AQ259" s="153">
        <v>17.899999999999999</v>
      </c>
      <c r="AR259" s="153">
        <v>92.61</v>
      </c>
      <c r="AS259" s="153">
        <v>1.2948639618138427</v>
      </c>
      <c r="AT259" s="153">
        <v>58.5</v>
      </c>
      <c r="AU259" s="153">
        <v>89.3</v>
      </c>
      <c r="AV259" s="153">
        <v>0.23280000000000001</v>
      </c>
      <c r="AW259" s="153">
        <v>4.9099999999999998E-2</v>
      </c>
      <c r="AX259" s="153">
        <v>13.63</v>
      </c>
      <c r="AY259" s="153">
        <v>12.57</v>
      </c>
      <c r="AZ259" s="153">
        <v>13.62</v>
      </c>
      <c r="BA259" s="153">
        <v>1.05</v>
      </c>
      <c r="BB259" s="153">
        <v>1.69</v>
      </c>
      <c r="BC259" s="153">
        <v>2.3759999999999999</v>
      </c>
      <c r="BD259" s="153">
        <v>8.3160000000000007</v>
      </c>
      <c r="BE259" s="153">
        <v>3.3448639618138425</v>
      </c>
      <c r="BF259" s="153">
        <v>30.98</v>
      </c>
      <c r="BG259" s="153">
        <v>4.2</v>
      </c>
      <c r="BH259" s="153">
        <v>10.199999999999999</v>
      </c>
      <c r="BI259" s="125">
        <v>44452</v>
      </c>
    </row>
    <row r="260" spans="1:61" ht="15.75" x14ac:dyDescent="0.25">
      <c r="A260" s="125">
        <v>44453</v>
      </c>
      <c r="B260" s="152" t="str">
        <f t="shared" si="1"/>
        <v>Click Here</v>
      </c>
      <c r="C260" s="153"/>
      <c r="D260" s="153">
        <v>6.26</v>
      </c>
      <c r="E260" s="153">
        <v>5.12</v>
      </c>
      <c r="F260" s="153">
        <v>5.12</v>
      </c>
      <c r="G260" s="153">
        <v>5.16</v>
      </c>
      <c r="H260" s="153">
        <v>5.16</v>
      </c>
      <c r="I260" s="153">
        <v>7.46</v>
      </c>
      <c r="J260" s="153">
        <v>7.11</v>
      </c>
      <c r="K260" s="153">
        <v>1.32</v>
      </c>
      <c r="L260" s="153">
        <v>1.76</v>
      </c>
      <c r="M260" s="153">
        <v>1.98</v>
      </c>
      <c r="N260" s="153">
        <v>2.02</v>
      </c>
      <c r="O260" s="153">
        <v>40</v>
      </c>
      <c r="P260" s="153">
        <v>33</v>
      </c>
      <c r="Q260" s="153">
        <v>14</v>
      </c>
      <c r="R260" s="153">
        <v>0</v>
      </c>
      <c r="S260" s="153">
        <v>0</v>
      </c>
      <c r="T260" s="153">
        <v>0</v>
      </c>
      <c r="U260" s="153">
        <v>0.73099999999999998</v>
      </c>
      <c r="V260" s="153">
        <v>0.63200000000000001</v>
      </c>
      <c r="W260" s="153">
        <v>0.70699999999999996</v>
      </c>
      <c r="X260" s="153">
        <v>0.113</v>
      </c>
      <c r="Y260" s="153">
        <v>0.316</v>
      </c>
      <c r="Z260" s="153">
        <v>0.21</v>
      </c>
      <c r="AA260" s="153">
        <v>15.2</v>
      </c>
      <c r="AB260" s="153">
        <v>39.700000000000003</v>
      </c>
      <c r="AC260" s="153">
        <v>36.6</v>
      </c>
      <c r="AD260" s="153">
        <v>37.1</v>
      </c>
      <c r="AE260" s="153">
        <v>50.9</v>
      </c>
      <c r="AF260" s="153">
        <v>30.4</v>
      </c>
      <c r="AG260" s="153">
        <v>79.400000000000006</v>
      </c>
      <c r="AH260" s="153">
        <v>73.2</v>
      </c>
      <c r="AI260" s="153">
        <v>74.2</v>
      </c>
      <c r="AJ260" s="153">
        <v>101.8</v>
      </c>
      <c r="AK260" s="153" t="s">
        <v>66</v>
      </c>
      <c r="AL260" s="153" t="s">
        <v>66</v>
      </c>
      <c r="AM260" s="153">
        <v>3.1</v>
      </c>
      <c r="AN260" s="153">
        <v>5.9</v>
      </c>
      <c r="AO260" s="153">
        <v>5.0999999999999997E-2</v>
      </c>
      <c r="AP260" s="153">
        <v>17.899999999999999</v>
      </c>
      <c r="AQ260" s="153">
        <v>17.8</v>
      </c>
      <c r="AR260" s="153">
        <v>94.81</v>
      </c>
      <c r="AS260" s="153">
        <v>1.3197073929961096</v>
      </c>
      <c r="AT260" s="153">
        <v>60.8</v>
      </c>
      <c r="AU260" s="153">
        <v>90.7</v>
      </c>
      <c r="AV260" s="153">
        <v>0.21579999999999999</v>
      </c>
      <c r="AW260" s="153">
        <v>4.2000000000000003E-2</v>
      </c>
      <c r="AX260" s="153">
        <v>13.94</v>
      </c>
      <c r="AY260" s="153">
        <v>12.85</v>
      </c>
      <c r="AZ260" s="153">
        <v>13.9</v>
      </c>
      <c r="BA260" s="153">
        <v>1.05</v>
      </c>
      <c r="BB260" s="153">
        <v>1.585</v>
      </c>
      <c r="BC260" s="153">
        <v>2.911</v>
      </c>
      <c r="BD260" s="153">
        <v>8.15</v>
      </c>
      <c r="BE260" s="153">
        <v>3.3497073929961094</v>
      </c>
      <c r="BF260" s="153">
        <v>30.5</v>
      </c>
      <c r="BG260" s="153">
        <v>4.2</v>
      </c>
      <c r="BH260" s="153">
        <v>10.5</v>
      </c>
      <c r="BI260" s="125">
        <v>44453</v>
      </c>
    </row>
    <row r="261" spans="1:61" ht="15.75" x14ac:dyDescent="0.25">
      <c r="A261" s="125">
        <v>44454</v>
      </c>
      <c r="B261" s="152" t="str">
        <f t="shared" si="1"/>
        <v>Click Here</v>
      </c>
      <c r="C261" s="153"/>
      <c r="D261" s="153">
        <v>6.14</v>
      </c>
      <c r="E261" s="153">
        <v>5.09</v>
      </c>
      <c r="F261" s="153">
        <v>5.15</v>
      </c>
      <c r="G261" s="153">
        <v>5.28</v>
      </c>
      <c r="H261" s="153">
        <v>5.52</v>
      </c>
      <c r="I261" s="153">
        <v>7.63</v>
      </c>
      <c r="J261" s="153">
        <v>7.45</v>
      </c>
      <c r="K261" s="153">
        <v>1.64</v>
      </c>
      <c r="L261" s="153">
        <v>1.74</v>
      </c>
      <c r="M261" s="153">
        <v>1.98</v>
      </c>
      <c r="N261" s="153">
        <v>2.0099999999999998</v>
      </c>
      <c r="O261" s="153">
        <v>38</v>
      </c>
      <c r="P261" s="153">
        <v>30</v>
      </c>
      <c r="Q261" s="153">
        <v>9</v>
      </c>
      <c r="R261" s="153">
        <v>0</v>
      </c>
      <c r="S261" s="153">
        <v>0</v>
      </c>
      <c r="T261" s="153">
        <v>0</v>
      </c>
      <c r="U261" s="153">
        <v>0.59599999999999997</v>
      </c>
      <c r="V261" s="153">
        <v>0.64500000000000002</v>
      </c>
      <c r="W261" s="153">
        <v>0.69499999999999995</v>
      </c>
      <c r="X261" s="153">
        <v>0.107</v>
      </c>
      <c r="Y261" s="153">
        <v>0.29799999999999999</v>
      </c>
      <c r="Z261" s="153">
        <v>0.25700000000000001</v>
      </c>
      <c r="AA261" s="153">
        <v>14.9</v>
      </c>
      <c r="AB261" s="153">
        <v>39.299999999999997</v>
      </c>
      <c r="AC261" s="153">
        <v>36.1</v>
      </c>
      <c r="AD261" s="153">
        <v>36.6</v>
      </c>
      <c r="AE261" s="153">
        <v>50</v>
      </c>
      <c r="AF261" s="153">
        <v>29.8</v>
      </c>
      <c r="AG261" s="153">
        <v>78.599999999999994</v>
      </c>
      <c r="AH261" s="153">
        <v>72.2</v>
      </c>
      <c r="AI261" s="153">
        <v>73.2</v>
      </c>
      <c r="AJ261" s="153">
        <v>100</v>
      </c>
      <c r="AK261" s="153" t="s">
        <v>66</v>
      </c>
      <c r="AL261" s="153" t="s">
        <v>66</v>
      </c>
      <c r="AM261" s="153">
        <v>3</v>
      </c>
      <c r="AN261" s="153">
        <v>6.1</v>
      </c>
      <c r="AO261" s="153">
        <v>4.8000000000000001E-2</v>
      </c>
      <c r="AP261" s="153">
        <v>16.600000000000001</v>
      </c>
      <c r="AQ261" s="153">
        <v>17.7</v>
      </c>
      <c r="AR261" s="153">
        <v>97.88</v>
      </c>
      <c r="AS261" s="153">
        <v>1.3641473044798786</v>
      </c>
      <c r="AT261" s="153">
        <v>58.9</v>
      </c>
      <c r="AU261" s="153">
        <v>89.8</v>
      </c>
      <c r="AV261" s="153">
        <v>0.22939999999999999</v>
      </c>
      <c r="AW261" s="153">
        <v>4.65E-2</v>
      </c>
      <c r="AX261" s="153">
        <v>14.25</v>
      </c>
      <c r="AY261" s="153">
        <v>13.17</v>
      </c>
      <c r="AZ261" s="153">
        <v>14.21</v>
      </c>
      <c r="BA261" s="153">
        <v>1.04</v>
      </c>
      <c r="BB261" s="153">
        <v>1.611</v>
      </c>
      <c r="BC261" s="153">
        <v>2.1549999999999998</v>
      </c>
      <c r="BD261" s="153">
        <v>8.1869999999999994</v>
      </c>
      <c r="BE261" s="153">
        <v>3.3741473044798784</v>
      </c>
      <c r="BF261" s="153">
        <v>30.23</v>
      </c>
      <c r="BG261" s="153">
        <v>4.2</v>
      </c>
      <c r="BH261" s="153">
        <v>10.3</v>
      </c>
      <c r="BI261" s="125">
        <v>44454</v>
      </c>
    </row>
    <row r="262" spans="1:61" ht="15.75" x14ac:dyDescent="0.25">
      <c r="A262" s="125">
        <v>44455</v>
      </c>
      <c r="B262" s="152" t="str">
        <f t="shared" si="1"/>
        <v>Click Here</v>
      </c>
      <c r="C262" s="153"/>
      <c r="D262" s="153">
        <v>6.11</v>
      </c>
      <c r="E262" s="153">
        <v>5.12</v>
      </c>
      <c r="F262" s="153">
        <v>5.0999999999999996</v>
      </c>
      <c r="G262" s="153">
        <v>5.3</v>
      </c>
      <c r="H262" s="153">
        <v>5.32</v>
      </c>
      <c r="I262" s="153">
        <v>7.89</v>
      </c>
      <c r="J262" s="153">
        <v>7.63</v>
      </c>
      <c r="K262" s="153">
        <v>1.59</v>
      </c>
      <c r="L262" s="153">
        <v>1.78</v>
      </c>
      <c r="M262" s="153">
        <v>1.97</v>
      </c>
      <c r="N262" s="153">
        <v>1.98</v>
      </c>
      <c r="O262" s="153">
        <v>49</v>
      </c>
      <c r="P262" s="153">
        <v>41</v>
      </c>
      <c r="Q262" s="153">
        <v>14</v>
      </c>
      <c r="R262" s="153">
        <v>0</v>
      </c>
      <c r="S262" s="153">
        <v>0</v>
      </c>
      <c r="T262" s="153">
        <v>0</v>
      </c>
      <c r="U262" s="153">
        <v>0.70599999999999996</v>
      </c>
      <c r="V262" s="153">
        <v>0.59</v>
      </c>
      <c r="W262" s="153">
        <v>0.67600000000000005</v>
      </c>
      <c r="X262" s="153">
        <v>9.2999999999999999E-2</v>
      </c>
      <c r="Y262" s="153">
        <v>0.28199999999999997</v>
      </c>
      <c r="Z262" s="153">
        <v>0.22900000000000001</v>
      </c>
      <c r="AA262" s="153">
        <v>15.2</v>
      </c>
      <c r="AB262" s="153">
        <v>39.5</v>
      </c>
      <c r="AC262" s="153">
        <v>37.200000000000003</v>
      </c>
      <c r="AD262" s="153">
        <v>37.1</v>
      </c>
      <c r="AE262" s="153">
        <v>50.4</v>
      </c>
      <c r="AF262" s="153">
        <v>30.4</v>
      </c>
      <c r="AG262" s="153">
        <v>79</v>
      </c>
      <c r="AH262" s="153">
        <v>74.400000000000006</v>
      </c>
      <c r="AI262" s="153">
        <v>74.2</v>
      </c>
      <c r="AJ262" s="153">
        <v>100.8</v>
      </c>
      <c r="AK262" s="153" t="s">
        <v>66</v>
      </c>
      <c r="AL262" s="153" t="s">
        <v>66</v>
      </c>
      <c r="AM262" s="153">
        <v>2.9</v>
      </c>
      <c r="AN262" s="153">
        <v>17.7</v>
      </c>
      <c r="AO262" s="153">
        <v>4.1000000000000002E-2</v>
      </c>
      <c r="AP262" s="153">
        <v>17</v>
      </c>
      <c r="AQ262" s="153">
        <v>17.7</v>
      </c>
      <c r="AR262" s="153">
        <v>88.2</v>
      </c>
      <c r="AS262" s="153">
        <v>1.1306117647058826</v>
      </c>
      <c r="AT262" s="153">
        <v>59.4</v>
      </c>
      <c r="AU262" s="153">
        <v>89.2</v>
      </c>
      <c r="AV262" s="153">
        <v>0.22589999999999999</v>
      </c>
      <c r="AW262" s="153">
        <v>4.9299999999999997E-2</v>
      </c>
      <c r="AX262" s="153">
        <v>13.85</v>
      </c>
      <c r="AY262" s="153">
        <v>12.75</v>
      </c>
      <c r="AZ262" s="153">
        <v>13.83</v>
      </c>
      <c r="BA262" s="153">
        <v>1.08</v>
      </c>
      <c r="BB262" s="153">
        <v>1.53</v>
      </c>
      <c r="BC262" s="153">
        <v>2.5169999999999999</v>
      </c>
      <c r="BD262" s="153">
        <v>8.2149999999999999</v>
      </c>
      <c r="BE262" s="153">
        <v>3.1406117647058824</v>
      </c>
      <c r="BF262" s="153">
        <v>30.2</v>
      </c>
      <c r="BG262" s="153">
        <v>4.2</v>
      </c>
      <c r="BH262" s="153">
        <v>10</v>
      </c>
      <c r="BI262" s="125">
        <v>44455</v>
      </c>
    </row>
    <row r="263" spans="1:61" ht="15.75" x14ac:dyDescent="0.25">
      <c r="A263" s="125">
        <v>44456</v>
      </c>
      <c r="B263" s="152" t="str">
        <f t="shared" si="1"/>
        <v>Click Here</v>
      </c>
      <c r="C263" s="153"/>
      <c r="D263" s="153">
        <v>6.21</v>
      </c>
      <c r="E263" s="153">
        <v>5.2</v>
      </c>
      <c r="F263" s="153">
        <v>5.0999999999999996</v>
      </c>
      <c r="G263" s="153">
        <v>5.0599999999999996</v>
      </c>
      <c r="H263" s="153">
        <v>5.12</v>
      </c>
      <c r="I263" s="153">
        <v>6.89</v>
      </c>
      <c r="J263" s="153">
        <v>7.47</v>
      </c>
      <c r="K263" s="153">
        <v>1.77</v>
      </c>
      <c r="L263" s="153">
        <v>1.92</v>
      </c>
      <c r="M263" s="153">
        <v>2.09</v>
      </c>
      <c r="N263" s="153">
        <v>2.12</v>
      </c>
      <c r="O263" s="153">
        <v>47</v>
      </c>
      <c r="P263" s="153">
        <v>40</v>
      </c>
      <c r="Q263" s="153">
        <v>12</v>
      </c>
      <c r="R263" s="153">
        <v>1</v>
      </c>
      <c r="S263" s="153">
        <v>0</v>
      </c>
      <c r="T263" s="153">
        <v>0</v>
      </c>
      <c r="U263" s="153">
        <v>0.69099999999999995</v>
      </c>
      <c r="V263" s="153">
        <v>0.56299999999999994</v>
      </c>
      <c r="W263" s="153">
        <v>0.63400000000000001</v>
      </c>
      <c r="X263" s="153">
        <v>8.8999999999999996E-2</v>
      </c>
      <c r="Y263" s="153">
        <v>0.30099999999999999</v>
      </c>
      <c r="Z263" s="153">
        <v>0.28699999999999998</v>
      </c>
      <c r="AA263" s="153">
        <v>14.9</v>
      </c>
      <c r="AB263" s="153">
        <v>36.9</v>
      </c>
      <c r="AC263" s="153">
        <v>37</v>
      </c>
      <c r="AD263" s="153">
        <v>36.299999999999997</v>
      </c>
      <c r="AE263" s="153">
        <v>49</v>
      </c>
      <c r="AF263" s="153">
        <v>29.8</v>
      </c>
      <c r="AG263" s="153">
        <v>73.8</v>
      </c>
      <c r="AH263" s="153">
        <v>74</v>
      </c>
      <c r="AI263" s="153">
        <v>72.599999999999994</v>
      </c>
      <c r="AJ263" s="153">
        <v>98</v>
      </c>
      <c r="AK263" s="153" t="s">
        <v>66</v>
      </c>
      <c r="AL263" s="153" t="s">
        <v>66</v>
      </c>
      <c r="AM263" s="153">
        <v>3</v>
      </c>
      <c r="AN263" s="153">
        <v>6</v>
      </c>
      <c r="AO263" s="153">
        <v>4.8000000000000001E-2</v>
      </c>
      <c r="AP263" s="153">
        <v>17.100000000000001</v>
      </c>
      <c r="AQ263" s="153">
        <v>17.3</v>
      </c>
      <c r="AR263" s="153">
        <v>0</v>
      </c>
      <c r="AS263" s="153" t="s">
        <v>66</v>
      </c>
      <c r="AT263" s="153">
        <v>59.2</v>
      </c>
      <c r="AU263" s="153">
        <v>89.6</v>
      </c>
      <c r="AV263" s="153">
        <v>0.22600000000000001</v>
      </c>
      <c r="AW263" s="153">
        <v>4.9000000000000002E-2</v>
      </c>
      <c r="AX263" s="153">
        <v>0</v>
      </c>
      <c r="AY263" s="153">
        <v>0</v>
      </c>
      <c r="AZ263" s="153">
        <v>0</v>
      </c>
      <c r="BA263" s="153">
        <v>0</v>
      </c>
      <c r="BB263" s="153">
        <v>0</v>
      </c>
      <c r="BC263" s="153">
        <v>0</v>
      </c>
      <c r="BD263" s="153">
        <v>0</v>
      </c>
      <c r="BE263" s="153" t="s">
        <v>66</v>
      </c>
      <c r="BF263" s="153">
        <v>31.65</v>
      </c>
      <c r="BG263" s="153">
        <v>4.2</v>
      </c>
      <c r="BH263" s="153">
        <v>10</v>
      </c>
      <c r="BI263" s="125">
        <v>44456</v>
      </c>
    </row>
    <row r="264" spans="1:61" ht="15.75" x14ac:dyDescent="0.25">
      <c r="A264" s="125">
        <v>44457</v>
      </c>
      <c r="B264" s="152" t="str">
        <f t="shared" si="1"/>
        <v>Click Here</v>
      </c>
      <c r="C264" s="153"/>
      <c r="D264" s="153">
        <v>6.17</v>
      </c>
      <c r="E264" s="153">
        <v>5.16</v>
      </c>
      <c r="F264" s="153">
        <v>5.21</v>
      </c>
      <c r="G264" s="153">
        <v>5.0999999999999996</v>
      </c>
      <c r="H264" s="153">
        <v>5.19</v>
      </c>
      <c r="I264" s="153">
        <v>7.41</v>
      </c>
      <c r="J264" s="153">
        <v>7.5</v>
      </c>
      <c r="K264" s="153">
        <v>1.69</v>
      </c>
      <c r="L264" s="153">
        <v>1.78</v>
      </c>
      <c r="M264" s="153">
        <v>1.99</v>
      </c>
      <c r="N264" s="153">
        <v>2.02</v>
      </c>
      <c r="O264" s="153">
        <v>47</v>
      </c>
      <c r="P264" s="153">
        <v>40</v>
      </c>
      <c r="Q264" s="153">
        <v>13</v>
      </c>
      <c r="R264" s="153">
        <v>0</v>
      </c>
      <c r="S264" s="153">
        <v>0</v>
      </c>
      <c r="T264" s="153">
        <v>0</v>
      </c>
      <c r="U264" s="153">
        <v>0.623</v>
      </c>
      <c r="V264" s="153">
        <v>0.59099999999999997</v>
      </c>
      <c r="W264" s="153">
        <v>0.68400000000000005</v>
      </c>
      <c r="X264" s="153">
        <v>9.0999999999999998E-2</v>
      </c>
      <c r="Y264" s="153">
        <v>0.308</v>
      </c>
      <c r="Z264" s="153">
        <v>0.27700000000000002</v>
      </c>
      <c r="AA264" s="153">
        <v>15.1</v>
      </c>
      <c r="AB264" s="153">
        <v>37.1</v>
      </c>
      <c r="AC264" s="153">
        <v>35.799999999999997</v>
      </c>
      <c r="AD264" s="153">
        <v>35.299999999999997</v>
      </c>
      <c r="AE264" s="153">
        <v>49.4</v>
      </c>
      <c r="AF264" s="153">
        <v>30.2</v>
      </c>
      <c r="AG264" s="153">
        <v>74.2</v>
      </c>
      <c r="AH264" s="153">
        <v>71.599999999999994</v>
      </c>
      <c r="AI264" s="153">
        <v>70.599999999999994</v>
      </c>
      <c r="AJ264" s="153">
        <v>98.8</v>
      </c>
      <c r="AK264" s="153" t="s">
        <v>66</v>
      </c>
      <c r="AL264" s="153" t="s">
        <v>66</v>
      </c>
      <c r="AM264" s="153">
        <v>3</v>
      </c>
      <c r="AN264" s="153">
        <v>6.1</v>
      </c>
      <c r="AO264" s="153">
        <v>4.3999999999999997E-2</v>
      </c>
      <c r="AP264" s="153">
        <v>17</v>
      </c>
      <c r="AQ264" s="153">
        <v>17.2</v>
      </c>
      <c r="AR264" s="153">
        <v>79.680000000000007</v>
      </c>
      <c r="AS264" s="153">
        <v>1.2657396883593042</v>
      </c>
      <c r="AT264" s="153">
        <v>59.9</v>
      </c>
      <c r="AU264" s="153">
        <v>90.4</v>
      </c>
      <c r="AV264" s="153">
        <v>0.22309999999999999</v>
      </c>
      <c r="AW264" s="153">
        <v>4.3299999999999998E-2</v>
      </c>
      <c r="AX264" s="153">
        <v>12.04</v>
      </c>
      <c r="AY264" s="153">
        <v>10.91</v>
      </c>
      <c r="AZ264" s="153">
        <v>11.96</v>
      </c>
      <c r="BA264" s="153">
        <v>1.05</v>
      </c>
      <c r="BB264" s="153">
        <v>0</v>
      </c>
      <c r="BC264" s="153">
        <v>0</v>
      </c>
      <c r="BD264" s="153">
        <v>0</v>
      </c>
      <c r="BE264" s="153">
        <v>3.315739688359304</v>
      </c>
      <c r="BF264" s="153">
        <v>30.94</v>
      </c>
      <c r="BG264" s="153">
        <v>4.2</v>
      </c>
      <c r="BH264" s="153">
        <v>10</v>
      </c>
      <c r="BI264" s="125">
        <v>44457</v>
      </c>
    </row>
    <row r="265" spans="1:61" ht="15.75" x14ac:dyDescent="0.25">
      <c r="A265" s="125">
        <v>44458</v>
      </c>
      <c r="B265" s="152" t="str">
        <f t="shared" si="1"/>
        <v>Click Here</v>
      </c>
      <c r="C265" s="153"/>
      <c r="D265" s="153">
        <v>0</v>
      </c>
      <c r="E265" s="153">
        <v>0</v>
      </c>
      <c r="F265" s="153">
        <v>0</v>
      </c>
      <c r="G265" s="153">
        <v>0</v>
      </c>
      <c r="H265" s="153">
        <v>0</v>
      </c>
      <c r="I265" s="153">
        <v>0</v>
      </c>
      <c r="J265" s="153">
        <v>0</v>
      </c>
      <c r="K265" s="153">
        <v>0</v>
      </c>
      <c r="L265" s="153">
        <v>0</v>
      </c>
      <c r="M265" s="153">
        <v>0</v>
      </c>
      <c r="N265" s="153">
        <v>0</v>
      </c>
      <c r="O265" s="153">
        <v>0</v>
      </c>
      <c r="P265" s="153">
        <v>0</v>
      </c>
      <c r="Q265" s="153">
        <v>0</v>
      </c>
      <c r="R265" s="153">
        <v>0</v>
      </c>
      <c r="S265" s="153">
        <v>0</v>
      </c>
      <c r="T265" s="153">
        <v>0</v>
      </c>
      <c r="U265" s="153">
        <v>0</v>
      </c>
      <c r="V265" s="153">
        <v>0</v>
      </c>
      <c r="W265" s="153">
        <v>0</v>
      </c>
      <c r="X265" s="153">
        <v>0</v>
      </c>
      <c r="Y265" s="153">
        <v>0</v>
      </c>
      <c r="Z265" s="153">
        <v>0</v>
      </c>
      <c r="AA265" s="153">
        <v>0</v>
      </c>
      <c r="AB265" s="153">
        <v>0</v>
      </c>
      <c r="AC265" s="153">
        <v>0</v>
      </c>
      <c r="AD265" s="153">
        <v>0</v>
      </c>
      <c r="AE265" s="153">
        <v>0</v>
      </c>
      <c r="AF265" s="153">
        <v>0</v>
      </c>
      <c r="AG265" s="153">
        <v>0</v>
      </c>
      <c r="AH265" s="153">
        <v>0</v>
      </c>
      <c r="AI265" s="153">
        <v>0</v>
      </c>
      <c r="AJ265" s="153">
        <v>0</v>
      </c>
      <c r="AK265" s="153" t="s">
        <v>66</v>
      </c>
      <c r="AL265" s="153" t="s">
        <v>66</v>
      </c>
      <c r="AM265" s="153">
        <v>0</v>
      </c>
      <c r="AN265" s="153">
        <v>0</v>
      </c>
      <c r="AO265" s="153">
        <v>0</v>
      </c>
      <c r="AP265" s="153">
        <v>0</v>
      </c>
      <c r="AQ265" s="153">
        <v>0</v>
      </c>
      <c r="AR265" s="153">
        <v>87.83</v>
      </c>
      <c r="AS265" s="153">
        <v>1.3420882103477525</v>
      </c>
      <c r="AT265" s="153">
        <v>0</v>
      </c>
      <c r="AU265" s="153">
        <v>0</v>
      </c>
      <c r="AV265" s="153">
        <v>0</v>
      </c>
      <c r="AW265" s="153">
        <v>0</v>
      </c>
      <c r="AX265" s="153">
        <v>12.86</v>
      </c>
      <c r="AY265" s="153">
        <v>11.79</v>
      </c>
      <c r="AZ265" s="153">
        <v>12.82</v>
      </c>
      <c r="BA265" s="153">
        <v>1.06</v>
      </c>
      <c r="BB265" s="153">
        <v>1.5920000000000001</v>
      </c>
      <c r="BC265" s="153">
        <v>1.8180000000000001</v>
      </c>
      <c r="BD265" s="153">
        <v>6.3460000000000001</v>
      </c>
      <c r="BE265" s="153">
        <v>3.3820882103477525</v>
      </c>
      <c r="BF265" s="153">
        <v>0</v>
      </c>
      <c r="BG265" s="153">
        <v>4.2</v>
      </c>
      <c r="BH265" s="153">
        <v>10</v>
      </c>
      <c r="BI265" s="125">
        <v>44458</v>
      </c>
    </row>
    <row r="266" spans="1:61" ht="15.75" x14ac:dyDescent="0.25">
      <c r="A266" s="125">
        <v>44459</v>
      </c>
      <c r="B266" s="152" t="str">
        <f t="shared" si="1"/>
        <v>Click Here</v>
      </c>
      <c r="C266" s="153"/>
      <c r="D266" s="153">
        <v>6.19</v>
      </c>
      <c r="E266" s="153">
        <v>5.05</v>
      </c>
      <c r="F266" s="153">
        <v>5.17</v>
      </c>
      <c r="G266" s="153">
        <v>5.15</v>
      </c>
      <c r="H266" s="153">
        <v>5.13</v>
      </c>
      <c r="I266" s="153">
        <v>6.47</v>
      </c>
      <c r="J266" s="153">
        <v>7.29</v>
      </c>
      <c r="K266" s="153">
        <v>1.69</v>
      </c>
      <c r="L266" s="153">
        <v>1.76</v>
      </c>
      <c r="M266" s="153">
        <v>1.98</v>
      </c>
      <c r="N266" s="153">
        <v>2</v>
      </c>
      <c r="O266" s="153">
        <v>51</v>
      </c>
      <c r="P266" s="153">
        <v>42</v>
      </c>
      <c r="Q266" s="153">
        <v>19</v>
      </c>
      <c r="R266" s="153">
        <v>0</v>
      </c>
      <c r="S266" s="153">
        <v>0</v>
      </c>
      <c r="T266" s="153">
        <v>0</v>
      </c>
      <c r="U266" s="153">
        <v>0.51200000000000001</v>
      </c>
      <c r="V266" s="153">
        <v>0.55600000000000005</v>
      </c>
      <c r="W266" s="153">
        <v>0.79900000000000004</v>
      </c>
      <c r="X266" s="153">
        <v>9.4E-2</v>
      </c>
      <c r="Y266" s="153">
        <v>0.32600000000000001</v>
      </c>
      <c r="Z266" s="153">
        <v>0.25800000000000001</v>
      </c>
      <c r="AA266" s="153">
        <v>14.8</v>
      </c>
      <c r="AB266" s="153">
        <v>37.6</v>
      </c>
      <c r="AC266" s="153">
        <v>37.799999999999997</v>
      </c>
      <c r="AD266" s="153">
        <v>36.5</v>
      </c>
      <c r="AE266" s="153">
        <v>39.4</v>
      </c>
      <c r="AF266" s="153">
        <v>29.6</v>
      </c>
      <c r="AG266" s="153">
        <v>75.2</v>
      </c>
      <c r="AH266" s="153">
        <v>75.599999999999994</v>
      </c>
      <c r="AI266" s="153">
        <v>73</v>
      </c>
      <c r="AJ266" s="153">
        <v>78.8</v>
      </c>
      <c r="AK266" s="153" t="s">
        <v>66</v>
      </c>
      <c r="AL266" s="153" t="s">
        <v>66</v>
      </c>
      <c r="AM266" s="153">
        <v>3</v>
      </c>
      <c r="AN266" s="153">
        <v>6</v>
      </c>
      <c r="AO266" s="153">
        <v>5.6000000000000001E-2</v>
      </c>
      <c r="AP266" s="153">
        <v>16.600000000000001</v>
      </c>
      <c r="AQ266" s="153">
        <v>17.100000000000001</v>
      </c>
      <c r="AR266" s="153">
        <v>95.83</v>
      </c>
      <c r="AS266" s="153">
        <v>1.3204832944832949</v>
      </c>
      <c r="AT266" s="153">
        <v>60.7</v>
      </c>
      <c r="AU266" s="153">
        <v>89.7</v>
      </c>
      <c r="AV266" s="153">
        <v>0.2165</v>
      </c>
      <c r="AW266" s="153">
        <v>4.7199999999999999E-2</v>
      </c>
      <c r="AX266" s="153">
        <v>13.98</v>
      </c>
      <c r="AY266" s="153">
        <v>12.87</v>
      </c>
      <c r="AZ266" s="153">
        <v>13.94</v>
      </c>
      <c r="BA266" s="153">
        <v>1.07</v>
      </c>
      <c r="BB266" s="153">
        <v>1.708</v>
      </c>
      <c r="BC266" s="153">
        <v>2.2639999999999998</v>
      </c>
      <c r="BD266" s="153">
        <v>6.5579999999999998</v>
      </c>
      <c r="BE266" s="153">
        <v>3.380483294483295</v>
      </c>
      <c r="BF266" s="153">
        <v>30.58</v>
      </c>
      <c r="BG266" s="153">
        <v>4.2</v>
      </c>
      <c r="BH266" s="153">
        <v>10</v>
      </c>
      <c r="BI266" s="125">
        <v>44459</v>
      </c>
    </row>
    <row r="267" spans="1:61" ht="15.75" x14ac:dyDescent="0.25">
      <c r="A267" s="125">
        <v>44460</v>
      </c>
      <c r="B267" s="152" t="str">
        <f t="shared" si="1"/>
        <v>Click Here</v>
      </c>
      <c r="C267" s="153"/>
      <c r="D267" s="153">
        <v>6.54</v>
      </c>
      <c r="E267" s="153">
        <v>5.17</v>
      </c>
      <c r="F267" s="153">
        <v>5.27</v>
      </c>
      <c r="G267" s="153">
        <v>5.23</v>
      </c>
      <c r="H267" s="153">
        <v>5.42</v>
      </c>
      <c r="I267" s="153">
        <v>7.42</v>
      </c>
      <c r="J267" s="153">
        <v>7.27</v>
      </c>
      <c r="K267" s="153">
        <v>1.68</v>
      </c>
      <c r="L267" s="153">
        <v>1.71</v>
      </c>
      <c r="M267" s="153">
        <v>2.12</v>
      </c>
      <c r="N267" s="153">
        <v>2.13</v>
      </c>
      <c r="O267" s="153">
        <v>40</v>
      </c>
      <c r="P267" s="153">
        <v>34</v>
      </c>
      <c r="Q267" s="153">
        <v>17</v>
      </c>
      <c r="R267" s="153">
        <v>0</v>
      </c>
      <c r="S267" s="153">
        <v>1</v>
      </c>
      <c r="T267" s="153">
        <v>0</v>
      </c>
      <c r="U267" s="153">
        <v>0.496</v>
      </c>
      <c r="V267" s="153">
        <v>0.25600000000000001</v>
      </c>
      <c r="W267" s="153">
        <v>0.93300000000000005</v>
      </c>
      <c r="X267" s="153">
        <v>0.14799999999999999</v>
      </c>
      <c r="Y267" s="153">
        <v>0.31</v>
      </c>
      <c r="Z267" s="153">
        <v>0.26</v>
      </c>
      <c r="AA267" s="153">
        <v>14.6</v>
      </c>
      <c r="AB267" s="153">
        <v>36.4</v>
      </c>
      <c r="AC267" s="153">
        <v>34.4</v>
      </c>
      <c r="AD267" s="153">
        <v>35.5</v>
      </c>
      <c r="AE267" s="153">
        <v>49.1</v>
      </c>
      <c r="AF267" s="153">
        <v>29.2</v>
      </c>
      <c r="AG267" s="153">
        <v>72.8</v>
      </c>
      <c r="AH267" s="153">
        <v>68.8</v>
      </c>
      <c r="AI267" s="153">
        <v>71</v>
      </c>
      <c r="AJ267" s="153">
        <v>98.2</v>
      </c>
      <c r="AK267" s="153">
        <v>5.49</v>
      </c>
      <c r="AL267" s="153">
        <v>4.37</v>
      </c>
      <c r="AM267" s="153">
        <v>2.9</v>
      </c>
      <c r="AN267" s="153">
        <v>6</v>
      </c>
      <c r="AO267" s="153">
        <v>0.11700000000000001</v>
      </c>
      <c r="AP267" s="153">
        <v>15.7</v>
      </c>
      <c r="AQ267" s="153">
        <v>16.899999999999999</v>
      </c>
      <c r="AR267" s="153">
        <v>92.61</v>
      </c>
      <c r="AS267" s="153">
        <v>1.1545280373831779</v>
      </c>
      <c r="AT267" s="153">
        <v>61.2</v>
      </c>
      <c r="AU267" s="153">
        <v>89.5</v>
      </c>
      <c r="AV267" s="153">
        <v>0.2127</v>
      </c>
      <c r="AW267" s="153">
        <v>4.8099999999999997E-2</v>
      </c>
      <c r="AX267" s="153">
        <v>13.94</v>
      </c>
      <c r="AY267" s="153">
        <v>12.84</v>
      </c>
      <c r="AZ267" s="153">
        <v>13.88</v>
      </c>
      <c r="BA267" s="153">
        <v>1.04</v>
      </c>
      <c r="BB267" s="153">
        <v>1.7450000000000001</v>
      </c>
      <c r="BC267" s="153">
        <v>2.5590000000000002</v>
      </c>
      <c r="BD267" s="153">
        <v>6.6520000000000001</v>
      </c>
      <c r="BE267" s="153">
        <v>3.274528037383178</v>
      </c>
      <c r="BF267" s="153">
        <v>29.95</v>
      </c>
      <c r="BG267" s="153">
        <v>4.2</v>
      </c>
      <c r="BH267" s="153">
        <v>10.3</v>
      </c>
      <c r="BI267" s="125">
        <v>44460</v>
      </c>
    </row>
    <row r="268" spans="1:61" ht="15.75" x14ac:dyDescent="0.25">
      <c r="A268" s="125">
        <v>44461</v>
      </c>
      <c r="B268" s="152" t="str">
        <f t="shared" si="1"/>
        <v>Click Here</v>
      </c>
      <c r="C268" s="153"/>
      <c r="D268" s="153">
        <v>6.23</v>
      </c>
      <c r="E268" s="153">
        <v>5.08</v>
      </c>
      <c r="F268" s="153">
        <v>5.16</v>
      </c>
      <c r="G268" s="153">
        <v>5.05</v>
      </c>
      <c r="H268" s="153">
        <v>5.13</v>
      </c>
      <c r="I268" s="153">
        <v>6.94</v>
      </c>
      <c r="J268" s="153">
        <v>7.46</v>
      </c>
      <c r="K268" s="153">
        <v>1.66</v>
      </c>
      <c r="L268" s="153">
        <v>1.88</v>
      </c>
      <c r="M268" s="153">
        <v>2.06</v>
      </c>
      <c r="N268" s="153">
        <v>2.08</v>
      </c>
      <c r="O268" s="153">
        <v>41</v>
      </c>
      <c r="P268" s="153">
        <v>33</v>
      </c>
      <c r="Q268" s="153">
        <v>14</v>
      </c>
      <c r="R268" s="153">
        <v>1</v>
      </c>
      <c r="S268" s="153">
        <v>0</v>
      </c>
      <c r="T268" s="153">
        <v>0</v>
      </c>
      <c r="U268" s="153">
        <v>0.50800000000000001</v>
      </c>
      <c r="V268" s="153">
        <v>0.49299999999999999</v>
      </c>
      <c r="W268" s="153">
        <v>0.81100000000000005</v>
      </c>
      <c r="X268" s="153">
        <v>0.106</v>
      </c>
      <c r="Y268" s="153">
        <v>0.27100000000000002</v>
      </c>
      <c r="Z268" s="153">
        <v>0.23599999999999999</v>
      </c>
      <c r="AA268" s="153">
        <v>14.2</v>
      </c>
      <c r="AB268" s="153">
        <v>37</v>
      </c>
      <c r="AC268" s="153">
        <v>34.299999999999997</v>
      </c>
      <c r="AD268" s="153">
        <v>35.299999999999997</v>
      </c>
      <c r="AE268" s="153">
        <v>49</v>
      </c>
      <c r="AF268" s="153">
        <v>28.4</v>
      </c>
      <c r="AG268" s="153">
        <v>74</v>
      </c>
      <c r="AH268" s="153">
        <v>68.599999999999994</v>
      </c>
      <c r="AI268" s="153">
        <v>70.599999999999994</v>
      </c>
      <c r="AJ268" s="153">
        <v>98</v>
      </c>
      <c r="AK268" s="153">
        <v>5.1999999999999993</v>
      </c>
      <c r="AL268" s="153">
        <v>4.34</v>
      </c>
      <c r="AM268" s="153">
        <v>3</v>
      </c>
      <c r="AN268" s="153">
        <v>5.9</v>
      </c>
      <c r="AO268" s="153">
        <v>5.5E-2</v>
      </c>
      <c r="AP268" s="153">
        <v>16</v>
      </c>
      <c r="AQ268" s="153">
        <v>16.899999999999999</v>
      </c>
      <c r="AR268" s="153">
        <v>90.07</v>
      </c>
      <c r="AS268" s="153">
        <v>1.2310753036437245</v>
      </c>
      <c r="AT268" s="153">
        <v>61.5</v>
      </c>
      <c r="AU268" s="153">
        <v>89.9</v>
      </c>
      <c r="AV268" s="153">
        <v>0.21229999999999999</v>
      </c>
      <c r="AW268" s="153">
        <v>4.7800000000000002E-2</v>
      </c>
      <c r="AX268" s="153">
        <v>13.42</v>
      </c>
      <c r="AY268" s="153">
        <v>12.35</v>
      </c>
      <c r="AZ268" s="153">
        <v>13.39</v>
      </c>
      <c r="BA268" s="153">
        <v>1.04</v>
      </c>
      <c r="BB268" s="153">
        <v>1.7270000000000001</v>
      </c>
      <c r="BC268" s="153">
        <v>2.5670000000000002</v>
      </c>
      <c r="BD268" s="153">
        <v>6.601</v>
      </c>
      <c r="BE268" s="153">
        <v>3.3110753036437246</v>
      </c>
      <c r="BF268" s="153">
        <v>31.45</v>
      </c>
      <c r="BG268" s="153">
        <v>4.2</v>
      </c>
      <c r="BH268" s="153">
        <v>10.3</v>
      </c>
      <c r="BI268" s="125">
        <v>44461</v>
      </c>
    </row>
    <row r="269" spans="1:61" ht="15.75" x14ac:dyDescent="0.25">
      <c r="A269" s="125">
        <v>44462</v>
      </c>
      <c r="B269" s="152" t="str">
        <f t="shared" si="1"/>
        <v>Click Here</v>
      </c>
      <c r="C269" s="153"/>
      <c r="D269" s="153">
        <v>6.28</v>
      </c>
      <c r="E269" s="153">
        <v>4.99</v>
      </c>
      <c r="F269" s="153">
        <v>5.0199999999999996</v>
      </c>
      <c r="G269" s="153">
        <v>5.03</v>
      </c>
      <c r="H269" s="153">
        <v>5.0999999999999996</v>
      </c>
      <c r="I269" s="153">
        <v>6.91</v>
      </c>
      <c r="J269" s="153">
        <v>7.15</v>
      </c>
      <c r="K269" s="153">
        <v>1.73</v>
      </c>
      <c r="L269" s="153">
        <v>1.87</v>
      </c>
      <c r="M269" s="153">
        <v>1.95</v>
      </c>
      <c r="N269" s="153">
        <v>2.06</v>
      </c>
      <c r="O269" s="153">
        <v>40</v>
      </c>
      <c r="P269" s="153">
        <v>34</v>
      </c>
      <c r="Q269" s="153">
        <v>17</v>
      </c>
      <c r="R269" s="153">
        <v>2</v>
      </c>
      <c r="S269" s="153">
        <v>0</v>
      </c>
      <c r="T269" s="153">
        <v>0</v>
      </c>
      <c r="U269" s="153">
        <v>0.60399999999999998</v>
      </c>
      <c r="V269" s="153">
        <v>0.48599999999999999</v>
      </c>
      <c r="W269" s="153">
        <v>0.93600000000000005</v>
      </c>
      <c r="X269" s="153">
        <v>0.109</v>
      </c>
      <c r="Y269" s="153">
        <v>0.29399999999999998</v>
      </c>
      <c r="Z269" s="153">
        <v>0.25</v>
      </c>
      <c r="AA269" s="153">
        <v>14.6</v>
      </c>
      <c r="AB269" s="153">
        <v>37.799999999999997</v>
      </c>
      <c r="AC269" s="153">
        <v>34.799999999999997</v>
      </c>
      <c r="AD269" s="153">
        <v>35.799999999999997</v>
      </c>
      <c r="AE269" s="153">
        <v>48.9</v>
      </c>
      <c r="AF269" s="153">
        <v>29.2</v>
      </c>
      <c r="AG269" s="153">
        <v>75.599999999999994</v>
      </c>
      <c r="AH269" s="153">
        <v>69.599999999999994</v>
      </c>
      <c r="AI269" s="153">
        <v>71.599999999999994</v>
      </c>
      <c r="AJ269" s="153">
        <v>97.8</v>
      </c>
      <c r="AK269" s="153">
        <v>7.3000000000000007</v>
      </c>
      <c r="AL269" s="153">
        <v>5.21</v>
      </c>
      <c r="AM269" s="153">
        <v>3</v>
      </c>
      <c r="AN269" s="153">
        <v>5.8</v>
      </c>
      <c r="AO269" s="153">
        <v>0.13600000000000001</v>
      </c>
      <c r="AP269" s="153">
        <v>16.399999999999999</v>
      </c>
      <c r="AQ269" s="153">
        <v>16.8</v>
      </c>
      <c r="AR269" s="153">
        <v>97.02</v>
      </c>
      <c r="AS269" s="153">
        <v>1.2846900228484386</v>
      </c>
      <c r="AT269" s="153">
        <v>56.1</v>
      </c>
      <c r="AU269" s="153">
        <v>87.7</v>
      </c>
      <c r="AV269" s="153">
        <v>0.25090000000000001</v>
      </c>
      <c r="AW269" s="153">
        <v>5.67E-2</v>
      </c>
      <c r="AX269" s="153">
        <v>14.28</v>
      </c>
      <c r="AY269" s="153">
        <v>13.13</v>
      </c>
      <c r="AZ269" s="153">
        <v>14.2</v>
      </c>
      <c r="BA269" s="153">
        <v>1.07</v>
      </c>
      <c r="BB269" s="153">
        <v>1.754</v>
      </c>
      <c r="BC269" s="153">
        <v>2.589</v>
      </c>
      <c r="BD269" s="153">
        <v>6.8879999999999999</v>
      </c>
      <c r="BE269" s="153">
        <v>3.3546900228484384</v>
      </c>
      <c r="BF269" s="153">
        <v>30.83</v>
      </c>
      <c r="BG269" s="153">
        <v>4.2</v>
      </c>
      <c r="BH269" s="153">
        <v>10.3</v>
      </c>
      <c r="BI269" s="125">
        <v>44462</v>
      </c>
    </row>
    <row r="270" spans="1:61" ht="15.75" x14ac:dyDescent="0.25">
      <c r="A270" s="125">
        <v>44463</v>
      </c>
      <c r="B270" s="152" t="str">
        <f t="shared" si="1"/>
        <v>Click Here</v>
      </c>
      <c r="C270" s="153"/>
      <c r="D270" s="153">
        <v>6.19</v>
      </c>
      <c r="E270" s="153">
        <v>5.09</v>
      </c>
      <c r="F270" s="153">
        <v>5.03</v>
      </c>
      <c r="G270" s="153">
        <v>5.0599999999999996</v>
      </c>
      <c r="H270" s="153">
        <v>5.07</v>
      </c>
      <c r="I270" s="153">
        <v>7.29</v>
      </c>
      <c r="J270" s="153">
        <v>6.99</v>
      </c>
      <c r="K270" s="153">
        <v>1.63</v>
      </c>
      <c r="L270" s="153">
        <v>1.82</v>
      </c>
      <c r="M270" s="153">
        <v>1.9</v>
      </c>
      <c r="N270" s="153">
        <v>1.98</v>
      </c>
      <c r="O270" s="153">
        <v>39</v>
      </c>
      <c r="P270" s="153">
        <v>32</v>
      </c>
      <c r="Q270" s="153">
        <v>1</v>
      </c>
      <c r="R270" s="153">
        <v>0</v>
      </c>
      <c r="S270" s="153">
        <v>0</v>
      </c>
      <c r="T270" s="153">
        <v>0</v>
      </c>
      <c r="U270" s="153">
        <v>0.54400000000000004</v>
      </c>
      <c r="V270" s="153">
        <v>0.47</v>
      </c>
      <c r="W270" s="153">
        <v>0.995</v>
      </c>
      <c r="X270" s="153">
        <v>8.8999999999999996E-2</v>
      </c>
      <c r="Y270" s="153">
        <v>0.28000000000000003</v>
      </c>
      <c r="Z270" s="153">
        <v>0.216</v>
      </c>
      <c r="AA270" s="153">
        <v>14.8</v>
      </c>
      <c r="AB270" s="153">
        <v>37.5</v>
      </c>
      <c r="AC270" s="153">
        <v>35.200000000000003</v>
      </c>
      <c r="AD270" s="153">
        <v>34.6</v>
      </c>
      <c r="AE270" s="153">
        <v>49.4</v>
      </c>
      <c r="AF270" s="153">
        <v>29.6</v>
      </c>
      <c r="AG270" s="153">
        <v>75</v>
      </c>
      <c r="AH270" s="153">
        <v>70.400000000000006</v>
      </c>
      <c r="AI270" s="153">
        <v>69.2</v>
      </c>
      <c r="AJ270" s="153">
        <v>98.8</v>
      </c>
      <c r="AK270" s="153">
        <v>3.28</v>
      </c>
      <c r="AL270" s="153">
        <v>2.9</v>
      </c>
      <c r="AM270" s="153">
        <v>3.1</v>
      </c>
      <c r="AN270" s="153">
        <v>5.9</v>
      </c>
      <c r="AO270" s="153">
        <v>0.13</v>
      </c>
      <c r="AP270" s="153">
        <v>17</v>
      </c>
      <c r="AQ270" s="153">
        <v>16.899999999999999</v>
      </c>
      <c r="AR270" s="153">
        <v>81.58</v>
      </c>
      <c r="AS270" s="153">
        <v>0.59862455642299528</v>
      </c>
      <c r="AT270" s="153">
        <v>59.8</v>
      </c>
      <c r="AU270" s="153">
        <v>89.4</v>
      </c>
      <c r="AV270" s="153">
        <v>0.22320000000000001</v>
      </c>
      <c r="AW270" s="153">
        <v>4.8500000000000001E-2</v>
      </c>
      <c r="AX270" s="153">
        <v>14.14</v>
      </c>
      <c r="AY270" s="153">
        <v>14.09</v>
      </c>
      <c r="AZ270" s="153">
        <v>14.09</v>
      </c>
      <c r="BA270" s="153">
        <v>0</v>
      </c>
      <c r="BB270" s="153">
        <v>1.7370000000000001</v>
      </c>
      <c r="BC270" s="153">
        <v>2.2570000000000001</v>
      </c>
      <c r="BD270" s="153">
        <v>9.1630000000000003</v>
      </c>
      <c r="BE270" s="153">
        <v>2.6286245564229951</v>
      </c>
      <c r="BF270" s="153">
        <v>30.98</v>
      </c>
      <c r="BG270" s="153">
        <v>4.0999999999999996</v>
      </c>
      <c r="BH270" s="153">
        <v>10.4</v>
      </c>
      <c r="BI270" s="125">
        <v>44463</v>
      </c>
    </row>
    <row r="271" spans="1:61" ht="15.75" x14ac:dyDescent="0.25">
      <c r="A271" s="125">
        <v>44464</v>
      </c>
      <c r="B271" s="152" t="str">
        <f t="shared" si="1"/>
        <v>Click Here</v>
      </c>
      <c r="C271" s="153"/>
      <c r="D271" s="153">
        <v>6.16</v>
      </c>
      <c r="E271" s="153">
        <v>5.05</v>
      </c>
      <c r="F271" s="153">
        <v>5.01</v>
      </c>
      <c r="G271" s="153">
        <v>5.08</v>
      </c>
      <c r="H271" s="153">
        <v>5.12</v>
      </c>
      <c r="I271" s="153">
        <v>7.31</v>
      </c>
      <c r="J271" s="153">
        <v>7.24</v>
      </c>
      <c r="K271" s="153">
        <v>1.74</v>
      </c>
      <c r="L271" s="153">
        <v>1.9</v>
      </c>
      <c r="M271" s="153">
        <v>1.97</v>
      </c>
      <c r="N271" s="153">
        <v>2.0099999999999998</v>
      </c>
      <c r="O271" s="153">
        <v>38</v>
      </c>
      <c r="P271" s="153">
        <v>31</v>
      </c>
      <c r="Q271" s="153">
        <v>3</v>
      </c>
      <c r="R271" s="153">
        <v>0</v>
      </c>
      <c r="S271" s="153">
        <v>0</v>
      </c>
      <c r="T271" s="153">
        <v>0</v>
      </c>
      <c r="U271" s="153">
        <v>0.56100000000000005</v>
      </c>
      <c r="V271" s="153">
        <v>0.45500000000000002</v>
      </c>
      <c r="W271" s="153">
        <v>0.98199999999999998</v>
      </c>
      <c r="X271" s="153">
        <v>8.5000000000000006E-2</v>
      </c>
      <c r="Y271" s="153">
        <v>0.27600000000000002</v>
      </c>
      <c r="Z271" s="153">
        <v>0.23499999999999999</v>
      </c>
      <c r="AA271" s="153">
        <v>14.6</v>
      </c>
      <c r="AB271" s="153">
        <v>36.4</v>
      </c>
      <c r="AC271" s="153">
        <v>35.1</v>
      </c>
      <c r="AD271" s="153">
        <v>34.4</v>
      </c>
      <c r="AE271" s="153">
        <v>48.8</v>
      </c>
      <c r="AF271" s="153">
        <v>29.2</v>
      </c>
      <c r="AG271" s="153">
        <v>72.8</v>
      </c>
      <c r="AH271" s="153">
        <v>70.2</v>
      </c>
      <c r="AI271" s="153">
        <v>68.8</v>
      </c>
      <c r="AJ271" s="153">
        <v>97.6</v>
      </c>
      <c r="AK271" s="153">
        <v>3.27</v>
      </c>
      <c r="AL271" s="153">
        <v>2.81</v>
      </c>
      <c r="AM271" s="153">
        <v>3</v>
      </c>
      <c r="AN271" s="153">
        <v>6</v>
      </c>
      <c r="AO271" s="153">
        <v>0.113</v>
      </c>
      <c r="AP271" s="153">
        <v>16.899999999999999</v>
      </c>
      <c r="AQ271" s="153">
        <v>16.8</v>
      </c>
      <c r="AR271" s="153">
        <v>90.4</v>
      </c>
      <c r="AS271" s="153">
        <v>1.9118490566037742</v>
      </c>
      <c r="AT271" s="153">
        <v>59.2</v>
      </c>
      <c r="AU271" s="153">
        <v>89.5</v>
      </c>
      <c r="AV271" s="153">
        <v>0.22409999999999999</v>
      </c>
      <c r="AW271" s="153">
        <v>4.8099999999999997E-2</v>
      </c>
      <c r="AX271" s="153">
        <v>11.74</v>
      </c>
      <c r="AY271" s="153">
        <v>10.6</v>
      </c>
      <c r="AZ271" s="153">
        <v>11.62</v>
      </c>
      <c r="BA271" s="153">
        <v>1.02</v>
      </c>
      <c r="BB271" s="153">
        <v>0</v>
      </c>
      <c r="BC271" s="153">
        <v>0</v>
      </c>
      <c r="BD271" s="153">
        <v>0</v>
      </c>
      <c r="BE271" s="153">
        <v>3.8718490566037742</v>
      </c>
      <c r="BF271" s="153">
        <v>30.51</v>
      </c>
      <c r="BG271" s="153">
        <v>4.0999999999999996</v>
      </c>
      <c r="BH271" s="153">
        <v>10.4</v>
      </c>
      <c r="BI271" s="125">
        <v>44464</v>
      </c>
    </row>
    <row r="272" spans="1:61" ht="15.75" x14ac:dyDescent="0.25">
      <c r="A272" s="125">
        <v>44465</v>
      </c>
      <c r="B272" s="152" t="str">
        <f t="shared" si="1"/>
        <v>Click Here</v>
      </c>
      <c r="C272" s="153"/>
      <c r="D272" s="153">
        <v>0</v>
      </c>
      <c r="E272" s="153">
        <v>0</v>
      </c>
      <c r="F272" s="153">
        <v>0</v>
      </c>
      <c r="G272" s="153">
        <v>0</v>
      </c>
      <c r="H272" s="153">
        <v>0</v>
      </c>
      <c r="I272" s="153">
        <v>0</v>
      </c>
      <c r="J272" s="153">
        <v>0</v>
      </c>
      <c r="K272" s="153">
        <v>0</v>
      </c>
      <c r="L272" s="153">
        <v>0</v>
      </c>
      <c r="M272" s="153">
        <v>0</v>
      </c>
      <c r="N272" s="153">
        <v>0</v>
      </c>
      <c r="O272" s="153">
        <v>0</v>
      </c>
      <c r="P272" s="153">
        <v>0</v>
      </c>
      <c r="Q272" s="153">
        <v>0</v>
      </c>
      <c r="R272" s="153">
        <v>0</v>
      </c>
      <c r="S272" s="153">
        <v>0</v>
      </c>
      <c r="T272" s="153">
        <v>0</v>
      </c>
      <c r="U272" s="153">
        <v>0</v>
      </c>
      <c r="V272" s="153">
        <v>0</v>
      </c>
      <c r="W272" s="153">
        <v>0</v>
      </c>
      <c r="X272" s="153">
        <v>0</v>
      </c>
      <c r="Y272" s="153">
        <v>0</v>
      </c>
      <c r="Z272" s="153">
        <v>0</v>
      </c>
      <c r="AA272" s="153">
        <v>0</v>
      </c>
      <c r="AB272" s="153">
        <v>0</v>
      </c>
      <c r="AC272" s="153">
        <v>0</v>
      </c>
      <c r="AD272" s="153">
        <v>0</v>
      </c>
      <c r="AE272" s="153">
        <v>0</v>
      </c>
      <c r="AF272" s="153">
        <v>0</v>
      </c>
      <c r="AG272" s="153">
        <v>0</v>
      </c>
      <c r="AH272" s="153">
        <v>0</v>
      </c>
      <c r="AI272" s="153">
        <v>0</v>
      </c>
      <c r="AJ272" s="153">
        <v>0</v>
      </c>
      <c r="AK272" s="153" t="s">
        <v>66</v>
      </c>
      <c r="AL272" s="153" t="s">
        <v>66</v>
      </c>
      <c r="AM272" s="153">
        <v>0</v>
      </c>
      <c r="AN272" s="153">
        <v>0</v>
      </c>
      <c r="AO272" s="153">
        <v>0</v>
      </c>
      <c r="AP272" s="153">
        <v>0</v>
      </c>
      <c r="AQ272" s="153">
        <v>0</v>
      </c>
      <c r="AR272" s="153">
        <v>0</v>
      </c>
      <c r="AS272" s="153" t="s">
        <v>66</v>
      </c>
      <c r="AT272" s="153">
        <v>0</v>
      </c>
      <c r="AU272" s="153">
        <v>0</v>
      </c>
      <c r="AV272" s="153">
        <v>0</v>
      </c>
      <c r="AW272" s="153">
        <v>0</v>
      </c>
      <c r="AX272" s="153">
        <v>0</v>
      </c>
      <c r="AY272" s="153">
        <v>0</v>
      </c>
      <c r="AZ272" s="153">
        <v>0</v>
      </c>
      <c r="BA272" s="153">
        <v>0</v>
      </c>
      <c r="BB272" s="153">
        <v>0</v>
      </c>
      <c r="BC272" s="153">
        <v>0</v>
      </c>
      <c r="BD272" s="153">
        <v>0</v>
      </c>
      <c r="BE272" s="153" t="s">
        <v>66</v>
      </c>
      <c r="BF272" s="153">
        <v>0</v>
      </c>
      <c r="BG272" s="153">
        <v>0</v>
      </c>
      <c r="BH272" s="153">
        <v>0</v>
      </c>
      <c r="BI272" s="125">
        <v>44465</v>
      </c>
    </row>
    <row r="273" spans="1:61" ht="15.75" x14ac:dyDescent="0.25">
      <c r="A273" s="125">
        <v>44466</v>
      </c>
      <c r="B273" s="152" t="str">
        <f t="shared" si="1"/>
        <v>Click Here</v>
      </c>
      <c r="C273" s="153"/>
      <c r="D273" s="153">
        <v>6.21</v>
      </c>
      <c r="E273" s="153">
        <v>5.09</v>
      </c>
      <c r="F273" s="153">
        <v>4.97</v>
      </c>
      <c r="G273" s="153">
        <v>5.1100000000000003</v>
      </c>
      <c r="H273" s="153">
        <v>5.15</v>
      </c>
      <c r="I273" s="153">
        <v>6.93</v>
      </c>
      <c r="J273" s="153">
        <v>7.32</v>
      </c>
      <c r="K273" s="153">
        <v>1.65</v>
      </c>
      <c r="L273" s="153">
        <v>1.82</v>
      </c>
      <c r="M273" s="153">
        <v>1.9</v>
      </c>
      <c r="N273" s="153">
        <v>1.92</v>
      </c>
      <c r="O273" s="153">
        <v>39</v>
      </c>
      <c r="P273" s="153">
        <v>33</v>
      </c>
      <c r="Q273" s="153">
        <v>10</v>
      </c>
      <c r="R273" s="153">
        <v>0</v>
      </c>
      <c r="S273" s="153">
        <v>0</v>
      </c>
      <c r="T273" s="153">
        <v>0</v>
      </c>
      <c r="U273" s="153">
        <v>0.48099999999999998</v>
      </c>
      <c r="V273" s="153">
        <v>0.443</v>
      </c>
      <c r="W273" s="153">
        <v>0.96299999999999997</v>
      </c>
      <c r="X273" s="153">
        <v>9.1999999999999998E-2</v>
      </c>
      <c r="Y273" s="153">
        <v>0.25700000000000001</v>
      </c>
      <c r="Z273" s="153">
        <v>0.23400000000000001</v>
      </c>
      <c r="AA273" s="153">
        <v>14.9</v>
      </c>
      <c r="AB273" s="153">
        <v>37.799999999999997</v>
      </c>
      <c r="AC273" s="153">
        <v>34.799999999999997</v>
      </c>
      <c r="AD273" s="153">
        <v>35.200000000000003</v>
      </c>
      <c r="AE273" s="153">
        <v>48</v>
      </c>
      <c r="AF273" s="153">
        <v>29.8</v>
      </c>
      <c r="AG273" s="153">
        <v>75.599999999999994</v>
      </c>
      <c r="AH273" s="153">
        <v>69.599999999999994</v>
      </c>
      <c r="AI273" s="153">
        <v>70.400000000000006</v>
      </c>
      <c r="AJ273" s="153">
        <v>96</v>
      </c>
      <c r="AK273" s="153">
        <v>3.35</v>
      </c>
      <c r="AL273" s="153">
        <v>3.02</v>
      </c>
      <c r="AM273" s="153">
        <v>3</v>
      </c>
      <c r="AN273" s="153">
        <v>5.9</v>
      </c>
      <c r="AO273" s="153">
        <v>8.1000000000000003E-2</v>
      </c>
      <c r="AP273" s="153">
        <v>16.2</v>
      </c>
      <c r="AQ273" s="153">
        <v>16.5</v>
      </c>
      <c r="AR273" s="153">
        <v>86</v>
      </c>
      <c r="AS273" s="153">
        <v>1.1998692810457519</v>
      </c>
      <c r="AT273" s="153">
        <v>59.6</v>
      </c>
      <c r="AU273" s="153">
        <v>89.8</v>
      </c>
      <c r="AV273" s="153">
        <v>0.22389999999999999</v>
      </c>
      <c r="AW273" s="153">
        <v>4.3799999999999999E-2</v>
      </c>
      <c r="AX273" s="153">
        <v>13.28</v>
      </c>
      <c r="AY273" s="153">
        <v>12.24</v>
      </c>
      <c r="AZ273" s="153">
        <v>13.26</v>
      </c>
      <c r="BA273" s="153">
        <v>1.02</v>
      </c>
      <c r="BB273" s="153">
        <v>1.716</v>
      </c>
      <c r="BC273" s="153">
        <v>2.1019999999999999</v>
      </c>
      <c r="BD273" s="153">
        <v>8.5779999999999994</v>
      </c>
      <c r="BE273" s="153">
        <v>3.1898692810457518</v>
      </c>
      <c r="BF273" s="153">
        <v>30.58</v>
      </c>
      <c r="BG273" s="153">
        <v>4.3</v>
      </c>
      <c r="BH273" s="153">
        <v>10.199999999999999</v>
      </c>
      <c r="BI273" s="125">
        <v>44466</v>
      </c>
    </row>
    <row r="274" spans="1:61" ht="15.75" x14ac:dyDescent="0.25">
      <c r="A274" s="125">
        <v>44467</v>
      </c>
      <c r="B274" s="152" t="str">
        <f t="shared" si="1"/>
        <v>Click Here</v>
      </c>
      <c r="C274" s="153"/>
      <c r="D274" s="153">
        <v>6.39</v>
      </c>
      <c r="E274" s="153">
        <v>5.0599999999999996</v>
      </c>
      <c r="F274" s="153">
        <v>5.08</v>
      </c>
      <c r="G274" s="153">
        <v>5.08</v>
      </c>
      <c r="H274" s="153">
        <v>5.13</v>
      </c>
      <c r="I274" s="153">
        <v>6.89</v>
      </c>
      <c r="J274" s="153">
        <v>7.19</v>
      </c>
      <c r="K274" s="153">
        <v>1.73</v>
      </c>
      <c r="L274" s="153">
        <v>1.92</v>
      </c>
      <c r="M274" s="153">
        <v>2.0699999999999998</v>
      </c>
      <c r="N274" s="153">
        <v>2.12</v>
      </c>
      <c r="O274" s="153">
        <v>37</v>
      </c>
      <c r="P274" s="153">
        <v>32</v>
      </c>
      <c r="Q274" s="153">
        <v>22</v>
      </c>
      <c r="R274" s="153">
        <v>1</v>
      </c>
      <c r="S274" s="153">
        <v>0</v>
      </c>
      <c r="T274" s="153">
        <v>0</v>
      </c>
      <c r="U274" s="153">
        <v>0.53900000000000003</v>
      </c>
      <c r="V274" s="153">
        <v>0.45700000000000002</v>
      </c>
      <c r="W274" s="153">
        <v>1.22</v>
      </c>
      <c r="X274" s="153">
        <v>0.127</v>
      </c>
      <c r="Y274" s="153">
        <v>0.29299999999999998</v>
      </c>
      <c r="Z274" s="153">
        <v>0.23400000000000001</v>
      </c>
      <c r="AA274" s="153">
        <v>14.6</v>
      </c>
      <c r="AB274" s="153">
        <v>38.9</v>
      </c>
      <c r="AC274" s="153">
        <v>34.700000000000003</v>
      </c>
      <c r="AD274" s="153">
        <v>35.299999999999997</v>
      </c>
      <c r="AE274" s="153">
        <v>49.2</v>
      </c>
      <c r="AF274" s="153">
        <v>29.2</v>
      </c>
      <c r="AG274" s="153">
        <v>77.8</v>
      </c>
      <c r="AH274" s="153">
        <v>69.400000000000006</v>
      </c>
      <c r="AI274" s="153">
        <v>70.599999999999994</v>
      </c>
      <c r="AJ274" s="153">
        <v>98.4</v>
      </c>
      <c r="AK274" s="153">
        <v>3.2800000000000002</v>
      </c>
      <c r="AL274" s="153">
        <v>7.61</v>
      </c>
      <c r="AM274" s="153">
        <v>3</v>
      </c>
      <c r="AN274" s="153">
        <v>5.9</v>
      </c>
      <c r="AO274" s="153">
        <v>0.121</v>
      </c>
      <c r="AP274" s="153">
        <v>16.100000000000001</v>
      </c>
      <c r="AQ274" s="153">
        <v>16.600000000000001</v>
      </c>
      <c r="AR274" s="153">
        <v>88.64</v>
      </c>
      <c r="AS274" s="153">
        <v>1.2367017255546426</v>
      </c>
      <c r="AT274" s="153">
        <v>61.9</v>
      </c>
      <c r="AU274" s="153">
        <v>86.1</v>
      </c>
      <c r="AV274" s="153">
        <v>0.2077</v>
      </c>
      <c r="AW274" s="153">
        <v>6.4600000000000005E-2</v>
      </c>
      <c r="AX274" s="153">
        <v>13.29</v>
      </c>
      <c r="AY274" s="153">
        <v>12.17</v>
      </c>
      <c r="AZ274" s="153">
        <v>13.21</v>
      </c>
      <c r="BA274" s="153">
        <v>1.04</v>
      </c>
      <c r="BB274" s="153">
        <v>1.6439999999999999</v>
      </c>
      <c r="BC274" s="153">
        <v>1.9159999999999999</v>
      </c>
      <c r="BD274" s="153">
        <v>8.4589999999999996</v>
      </c>
      <c r="BE274" s="153">
        <v>3.3067017255546425</v>
      </c>
      <c r="BF274" s="153">
        <v>30.3</v>
      </c>
      <c r="BG274" s="153">
        <v>4.3</v>
      </c>
      <c r="BH274" s="153">
        <v>10.199999999999999</v>
      </c>
      <c r="BI274" s="125">
        <v>44467</v>
      </c>
    </row>
    <row r="275" spans="1:61" ht="15.75" x14ac:dyDescent="0.25">
      <c r="A275" s="125">
        <v>44468</v>
      </c>
      <c r="B275" s="152" t="str">
        <f t="shared" si="1"/>
        <v>Click Here</v>
      </c>
      <c r="C275" s="153"/>
      <c r="D275" s="153">
        <v>6.28</v>
      </c>
      <c r="E275" s="153">
        <v>5.05</v>
      </c>
      <c r="F275" s="153">
        <v>5.01</v>
      </c>
      <c r="G275" s="153">
        <v>5.09</v>
      </c>
      <c r="H275" s="153">
        <v>5.17</v>
      </c>
      <c r="I275" s="153">
        <v>7.38</v>
      </c>
      <c r="J275" s="153">
        <v>7.44</v>
      </c>
      <c r="K275" s="153">
        <v>1.77</v>
      </c>
      <c r="L275" s="153">
        <v>1.98</v>
      </c>
      <c r="M275" s="153">
        <v>2</v>
      </c>
      <c r="N275" s="153">
        <v>2.0299999999999998</v>
      </c>
      <c r="O275" s="153">
        <v>39</v>
      </c>
      <c r="P275" s="153">
        <v>33</v>
      </c>
      <c r="Q275" s="153">
        <v>20</v>
      </c>
      <c r="R275" s="153">
        <v>0</v>
      </c>
      <c r="S275" s="153">
        <v>0</v>
      </c>
      <c r="T275" s="153">
        <v>0</v>
      </c>
      <c r="U275" s="153">
        <v>0.49399999999999999</v>
      </c>
      <c r="V275" s="153">
        <v>0.44600000000000001</v>
      </c>
      <c r="W275" s="153">
        <v>1.17</v>
      </c>
      <c r="X275" s="153">
        <v>0.112</v>
      </c>
      <c r="Y275" s="153">
        <v>0.216</v>
      </c>
      <c r="Z275" s="153">
        <v>0.20899999999999999</v>
      </c>
      <c r="AA275" s="153">
        <v>14.4</v>
      </c>
      <c r="AB275" s="153">
        <v>37.799999999999997</v>
      </c>
      <c r="AC275" s="153">
        <v>34.200000000000003</v>
      </c>
      <c r="AD275" s="153">
        <v>35</v>
      </c>
      <c r="AE275" s="153">
        <v>49.5</v>
      </c>
      <c r="AF275" s="153">
        <v>28.8</v>
      </c>
      <c r="AG275" s="153">
        <v>77.599999999999994</v>
      </c>
      <c r="AH275" s="153">
        <v>68.400000000000006</v>
      </c>
      <c r="AI275" s="153">
        <v>70</v>
      </c>
      <c r="AJ275" s="153">
        <v>99</v>
      </c>
      <c r="AK275" s="153">
        <v>3.34</v>
      </c>
      <c r="AL275" s="153">
        <v>7.45</v>
      </c>
      <c r="AM275" s="153">
        <v>3</v>
      </c>
      <c r="AN275" s="153">
        <v>6.1</v>
      </c>
      <c r="AO275" s="153">
        <v>0.114</v>
      </c>
      <c r="AP275" s="153">
        <v>16</v>
      </c>
      <c r="AQ275" s="153">
        <v>16.399999999999999</v>
      </c>
      <c r="AR275" s="153">
        <v>101.43</v>
      </c>
      <c r="AS275" s="153">
        <v>1.563422434367542</v>
      </c>
      <c r="AT275" s="153">
        <v>62.1</v>
      </c>
      <c r="AU275" s="153">
        <v>88.6</v>
      </c>
      <c r="AV275" s="153">
        <v>0.2019</v>
      </c>
      <c r="AW275" s="153">
        <v>5.0099999999999999E-2</v>
      </c>
      <c r="AX275" s="153">
        <v>13.66</v>
      </c>
      <c r="AY275" s="153">
        <v>12.57</v>
      </c>
      <c r="AZ275" s="153">
        <v>13.62</v>
      </c>
      <c r="BA275" s="153">
        <v>1.05</v>
      </c>
      <c r="BB275" s="153">
        <v>1.905</v>
      </c>
      <c r="BC275" s="153">
        <v>1.6259999999999999</v>
      </c>
      <c r="BD275" s="153">
        <v>9.2759999999999998</v>
      </c>
      <c r="BE275" s="153">
        <v>3.6634224343675421</v>
      </c>
      <c r="BF275" s="153">
        <v>29.85</v>
      </c>
      <c r="BG275" s="153">
        <v>4.3</v>
      </c>
      <c r="BH275" s="153">
        <v>10.199999999999999</v>
      </c>
      <c r="BI275" s="125">
        <v>44468</v>
      </c>
    </row>
    <row r="276" spans="1:61" ht="15.75" x14ac:dyDescent="0.25">
      <c r="A276" s="125">
        <v>44469</v>
      </c>
      <c r="B276" s="152" t="str">
        <f t="shared" si="1"/>
        <v>Click Here</v>
      </c>
      <c r="C276" s="153"/>
      <c r="D276" s="153">
        <v>6.04</v>
      </c>
      <c r="E276" s="153">
        <v>5.0199999999999996</v>
      </c>
      <c r="F276" s="153">
        <v>4.97</v>
      </c>
      <c r="G276" s="153">
        <v>5.04</v>
      </c>
      <c r="H276" s="153">
        <v>5.15</v>
      </c>
      <c r="I276" s="153">
        <v>7.22</v>
      </c>
      <c r="J276" s="153">
        <v>7.24</v>
      </c>
      <c r="K276" s="153">
        <v>1.64</v>
      </c>
      <c r="L276" s="153">
        <v>1.78</v>
      </c>
      <c r="M276" s="153">
        <v>1.86</v>
      </c>
      <c r="N276" s="153">
        <v>1.9</v>
      </c>
      <c r="O276" s="153">
        <v>38</v>
      </c>
      <c r="P276" s="153">
        <v>31</v>
      </c>
      <c r="Q276" s="153">
        <v>37</v>
      </c>
      <c r="R276" s="153">
        <v>15</v>
      </c>
      <c r="S276" s="153">
        <v>6</v>
      </c>
      <c r="T276" s="153">
        <v>0</v>
      </c>
      <c r="U276" s="153">
        <v>0.53</v>
      </c>
      <c r="V276" s="153">
        <v>0.435</v>
      </c>
      <c r="W276" s="153">
        <v>2.29</v>
      </c>
      <c r="X276" s="153">
        <v>0.38700000000000001</v>
      </c>
      <c r="Y276" s="153">
        <v>0.48599999999999999</v>
      </c>
      <c r="Z276" s="153">
        <v>0.309</v>
      </c>
      <c r="AA276" s="153">
        <v>14.2</v>
      </c>
      <c r="AB276" s="153">
        <v>37</v>
      </c>
      <c r="AC276" s="153">
        <v>34.200000000000003</v>
      </c>
      <c r="AD276" s="153">
        <v>34.799999999999997</v>
      </c>
      <c r="AE276" s="153">
        <v>48.8</v>
      </c>
      <c r="AF276" s="153">
        <v>28.4</v>
      </c>
      <c r="AG276" s="153">
        <v>74</v>
      </c>
      <c r="AH276" s="153">
        <v>68.400000000000006</v>
      </c>
      <c r="AI276" s="153">
        <v>69.599999999999994</v>
      </c>
      <c r="AJ276" s="153">
        <v>97.6</v>
      </c>
      <c r="AK276" s="153" t="s">
        <v>66</v>
      </c>
      <c r="AL276" s="153" t="s">
        <v>66</v>
      </c>
      <c r="AM276" s="153">
        <v>3.1</v>
      </c>
      <c r="AN276" s="153">
        <v>5.9</v>
      </c>
      <c r="AO276" s="153">
        <v>0.312</v>
      </c>
      <c r="AP276" s="153">
        <v>15.4</v>
      </c>
      <c r="AQ276" s="153">
        <v>16.2</v>
      </c>
      <c r="AR276" s="153">
        <v>112.45</v>
      </c>
      <c r="AS276" s="153">
        <v>0.93412131519274411</v>
      </c>
      <c r="AT276" s="153">
        <v>62.6</v>
      </c>
      <c r="AU276" s="153">
        <v>91.8</v>
      </c>
      <c r="AV276" s="153">
        <v>0.29289999999999999</v>
      </c>
      <c r="AW276" s="153">
        <v>3.7199999999999997E-2</v>
      </c>
      <c r="AX276" s="153">
        <v>18.48</v>
      </c>
      <c r="AY276" s="153">
        <v>17.64</v>
      </c>
      <c r="AZ276" s="153">
        <v>18.66</v>
      </c>
      <c r="BA276" s="153">
        <v>1.02</v>
      </c>
      <c r="BB276" s="153">
        <v>1.6539999999999999</v>
      </c>
      <c r="BC276" s="153">
        <v>1.8620000000000001</v>
      </c>
      <c r="BD276" s="153">
        <v>14.78</v>
      </c>
      <c r="BE276" s="153">
        <v>2.8941213151927441</v>
      </c>
      <c r="BF276" s="153">
        <v>30.98</v>
      </c>
      <c r="BG276" s="153">
        <v>4.3</v>
      </c>
      <c r="BH276" s="153">
        <v>10.199999999999999</v>
      </c>
      <c r="BI276" s="125">
        <v>44469</v>
      </c>
    </row>
    <row r="277" spans="1:61" ht="15.75" x14ac:dyDescent="0.25">
      <c r="A277" s="125">
        <v>44470</v>
      </c>
      <c r="B277" s="152" t="str">
        <f t="shared" si="1"/>
        <v>Click Here</v>
      </c>
      <c r="C277" s="153"/>
      <c r="D277" s="153">
        <v>6.19</v>
      </c>
      <c r="E277" s="153">
        <v>5.0999999999999996</v>
      </c>
      <c r="F277" s="153">
        <v>5.16</v>
      </c>
      <c r="G277" s="153">
        <v>5.13</v>
      </c>
      <c r="H277" s="153">
        <v>5.19</v>
      </c>
      <c r="I277" s="153">
        <v>7.21</v>
      </c>
      <c r="J277" s="153">
        <v>7.12</v>
      </c>
      <c r="K277" s="153">
        <v>1.69</v>
      </c>
      <c r="L277" s="153">
        <v>1.87</v>
      </c>
      <c r="M277" s="153">
        <v>1.98</v>
      </c>
      <c r="N277" s="153">
        <v>2.0099999999999998</v>
      </c>
      <c r="O277" s="153">
        <v>39</v>
      </c>
      <c r="P277" s="153">
        <v>34</v>
      </c>
      <c r="Q277" s="153">
        <v>21</v>
      </c>
      <c r="R277" s="153">
        <v>0</v>
      </c>
      <c r="S277" s="153">
        <v>0</v>
      </c>
      <c r="T277" s="153">
        <v>0</v>
      </c>
      <c r="U277" s="153">
        <v>0.48599999999999999</v>
      </c>
      <c r="V277" s="153">
        <v>0.42899999999999999</v>
      </c>
      <c r="W277" s="153">
        <v>1.47</v>
      </c>
      <c r="X277" s="153">
        <v>0.14599999999999999</v>
      </c>
      <c r="Y277" s="153">
        <v>0.371</v>
      </c>
      <c r="Z277" s="153">
        <v>0.27700000000000002</v>
      </c>
      <c r="AA277" s="153">
        <v>14.1</v>
      </c>
      <c r="AB277" s="153">
        <v>37.1</v>
      </c>
      <c r="AC277" s="153">
        <v>34.6</v>
      </c>
      <c r="AD277" s="153">
        <v>34.1</v>
      </c>
      <c r="AE277" s="153">
        <v>46.5</v>
      </c>
      <c r="AF277" s="153">
        <v>28.2</v>
      </c>
      <c r="AG277" s="153">
        <v>74.2</v>
      </c>
      <c r="AH277" s="153">
        <v>69.2</v>
      </c>
      <c r="AI277" s="153">
        <v>68.2</v>
      </c>
      <c r="AJ277" s="153">
        <v>93</v>
      </c>
      <c r="AK277" s="153">
        <v>3.4299999999999997</v>
      </c>
      <c r="AL277" s="153">
        <v>6.08</v>
      </c>
      <c r="AM277" s="153">
        <v>3</v>
      </c>
      <c r="AN277" s="153">
        <v>5.9</v>
      </c>
      <c r="AO277" s="153">
        <v>0.20699999999999999</v>
      </c>
      <c r="AP277" s="153">
        <v>15.4</v>
      </c>
      <c r="AQ277" s="153">
        <v>16.3</v>
      </c>
      <c r="AR277" s="153">
        <v>90.96</v>
      </c>
      <c r="AS277" s="153">
        <v>1.2074476190476195</v>
      </c>
      <c r="AT277" s="153">
        <v>62.1</v>
      </c>
      <c r="AU277" s="153">
        <v>92.1</v>
      </c>
      <c r="AV277" s="153">
        <v>0.2094</v>
      </c>
      <c r="AW277" s="153">
        <v>3.49E-2</v>
      </c>
      <c r="AX277" s="153">
        <v>13.66</v>
      </c>
      <c r="AY277" s="153">
        <v>12.6</v>
      </c>
      <c r="AZ277" s="153">
        <v>13.67</v>
      </c>
      <c r="BA277" s="153">
        <v>1.07</v>
      </c>
      <c r="BB277" s="153">
        <v>1.66</v>
      </c>
      <c r="BC277" s="153">
        <v>1.9119999999999999</v>
      </c>
      <c r="BD277" s="153">
        <v>8.2840000000000007</v>
      </c>
      <c r="BE277" s="153">
        <v>3.2774476190476194</v>
      </c>
      <c r="BF277" s="153">
        <v>30.21</v>
      </c>
      <c r="BG277" s="153">
        <v>4.3</v>
      </c>
      <c r="BH277" s="153">
        <v>10.199999999999999</v>
      </c>
      <c r="BI277" s="125">
        <v>44470</v>
      </c>
    </row>
    <row r="278" spans="1:61" ht="15.75" x14ac:dyDescent="0.25">
      <c r="A278" s="125">
        <v>44471</v>
      </c>
      <c r="B278" s="152" t="str">
        <f t="shared" si="1"/>
        <v>Click Here</v>
      </c>
      <c r="C278" s="153"/>
      <c r="D278" s="153">
        <v>6.29</v>
      </c>
      <c r="E278" s="153">
        <v>5</v>
      </c>
      <c r="F278" s="153">
        <v>4.7699999999999996</v>
      </c>
      <c r="G278" s="153">
        <v>5.19</v>
      </c>
      <c r="H278" s="153">
        <v>5.23</v>
      </c>
      <c r="I278" s="153">
        <v>7.01</v>
      </c>
      <c r="J278" s="153">
        <v>7.11</v>
      </c>
      <c r="K278" s="153">
        <v>1.7</v>
      </c>
      <c r="L278" s="153">
        <v>1.96</v>
      </c>
      <c r="M278" s="153">
        <v>2.0499999999999998</v>
      </c>
      <c r="N278" s="153">
        <v>2.08</v>
      </c>
      <c r="O278" s="153">
        <v>37</v>
      </c>
      <c r="P278" s="153">
        <v>30</v>
      </c>
      <c r="Q278" s="153">
        <v>24</v>
      </c>
      <c r="R278" s="153">
        <v>1</v>
      </c>
      <c r="S278" s="153">
        <v>0</v>
      </c>
      <c r="T278" s="153">
        <v>0</v>
      </c>
      <c r="U278" s="153">
        <v>0.51400000000000001</v>
      </c>
      <c r="V278" s="153">
        <v>0.42199999999999999</v>
      </c>
      <c r="W278" s="153">
        <v>1.4</v>
      </c>
      <c r="X278" s="153">
        <v>0.14099999999999999</v>
      </c>
      <c r="Y278" s="153">
        <v>0.32600000000000001</v>
      </c>
      <c r="Z278" s="153">
        <v>0.29699999999999999</v>
      </c>
      <c r="AA278" s="153">
        <v>14.4</v>
      </c>
      <c r="AB278" s="153">
        <v>37.200000000000003</v>
      </c>
      <c r="AC278" s="153">
        <v>34.5</v>
      </c>
      <c r="AD278" s="153">
        <v>33.9</v>
      </c>
      <c r="AE278" s="153">
        <v>47.2</v>
      </c>
      <c r="AF278" s="153">
        <v>28.8</v>
      </c>
      <c r="AG278" s="153">
        <v>74.400000000000006</v>
      </c>
      <c r="AH278" s="153">
        <v>69</v>
      </c>
      <c r="AI278" s="153">
        <v>67.900000000000006</v>
      </c>
      <c r="AJ278" s="153">
        <v>94.4</v>
      </c>
      <c r="AK278" s="153">
        <v>4.05</v>
      </c>
      <c r="AL278" s="153">
        <v>5.32</v>
      </c>
      <c r="AM278" s="153">
        <v>2.9</v>
      </c>
      <c r="AN278" s="153">
        <v>6</v>
      </c>
      <c r="AO278" s="153">
        <v>0.10100000000000001</v>
      </c>
      <c r="AP278" s="153">
        <v>15.4</v>
      </c>
      <c r="AQ278" s="153">
        <v>16.399999999999999</v>
      </c>
      <c r="AR278" s="153">
        <v>86.48</v>
      </c>
      <c r="AS278" s="153">
        <v>1.2871372549019608</v>
      </c>
      <c r="AT278" s="153">
        <v>61.8</v>
      </c>
      <c r="AU278" s="153">
        <v>92</v>
      </c>
      <c r="AV278" s="153">
        <v>0.21460000000000001</v>
      </c>
      <c r="AW278" s="153">
        <v>3.5400000000000001E-2</v>
      </c>
      <c r="AX278" s="153">
        <v>12.79</v>
      </c>
      <c r="AY278" s="153">
        <v>11.73</v>
      </c>
      <c r="AZ278" s="153">
        <v>12.78</v>
      </c>
      <c r="BA278" s="153">
        <v>1.05</v>
      </c>
      <c r="BB278" s="153">
        <v>1.548</v>
      </c>
      <c r="BC278" s="153">
        <v>1.87</v>
      </c>
      <c r="BD278" s="153">
        <v>7.1440000000000001</v>
      </c>
      <c r="BE278" s="153">
        <v>3.3471372549019609</v>
      </c>
      <c r="BF278" s="153">
        <v>30.17</v>
      </c>
      <c r="BG278" s="153">
        <v>4.3</v>
      </c>
      <c r="BH278" s="153">
        <v>10.199999999999999</v>
      </c>
      <c r="BI278" s="125">
        <v>44471</v>
      </c>
    </row>
    <row r="279" spans="1:61" ht="15.75" x14ac:dyDescent="0.25">
      <c r="A279" s="125">
        <v>44472</v>
      </c>
      <c r="B279" s="152" t="str">
        <f t="shared" si="1"/>
        <v>Click Here</v>
      </c>
      <c r="C279" s="153"/>
      <c r="D279" s="153">
        <v>0</v>
      </c>
      <c r="E279" s="153">
        <v>0</v>
      </c>
      <c r="F279" s="153">
        <v>0</v>
      </c>
      <c r="G279" s="153">
        <v>0</v>
      </c>
      <c r="H279" s="153">
        <v>0</v>
      </c>
      <c r="I279" s="153">
        <v>0</v>
      </c>
      <c r="J279" s="153">
        <v>0</v>
      </c>
      <c r="K279" s="153">
        <v>0</v>
      </c>
      <c r="L279" s="153">
        <v>0</v>
      </c>
      <c r="M279" s="153">
        <v>0</v>
      </c>
      <c r="N279" s="153">
        <v>0</v>
      </c>
      <c r="O279" s="153">
        <v>0</v>
      </c>
      <c r="P279" s="153">
        <v>0</v>
      </c>
      <c r="Q279" s="153">
        <v>0</v>
      </c>
      <c r="R279" s="153">
        <v>0</v>
      </c>
      <c r="S279" s="153">
        <v>0</v>
      </c>
      <c r="T279" s="153">
        <v>0</v>
      </c>
      <c r="U279" s="153">
        <v>0</v>
      </c>
      <c r="V279" s="153">
        <v>0</v>
      </c>
      <c r="W279" s="153">
        <v>0</v>
      </c>
      <c r="X279" s="153">
        <v>0</v>
      </c>
      <c r="Y279" s="153">
        <v>0</v>
      </c>
      <c r="Z279" s="153">
        <v>0</v>
      </c>
      <c r="AA279" s="153">
        <v>0</v>
      </c>
      <c r="AB279" s="153">
        <v>0</v>
      </c>
      <c r="AC279" s="153">
        <v>0</v>
      </c>
      <c r="AD279" s="153">
        <v>0</v>
      </c>
      <c r="AE279" s="153">
        <v>0</v>
      </c>
      <c r="AF279" s="153">
        <v>0</v>
      </c>
      <c r="AG279" s="153">
        <v>0</v>
      </c>
      <c r="AH279" s="153">
        <v>0</v>
      </c>
      <c r="AI279" s="153">
        <v>0</v>
      </c>
      <c r="AJ279" s="153">
        <v>0</v>
      </c>
      <c r="AK279" s="153" t="s">
        <v>66</v>
      </c>
      <c r="AL279" s="153" t="s">
        <v>66</v>
      </c>
      <c r="AM279" s="153">
        <v>0</v>
      </c>
      <c r="AN279" s="153">
        <v>0</v>
      </c>
      <c r="AO279" s="153">
        <v>0</v>
      </c>
      <c r="AP279" s="153">
        <v>0</v>
      </c>
      <c r="AQ279" s="153">
        <v>0</v>
      </c>
      <c r="AR279" s="153">
        <v>0</v>
      </c>
      <c r="AS279" s="153" t="s">
        <v>66</v>
      </c>
      <c r="AT279" s="153">
        <v>0</v>
      </c>
      <c r="AU279" s="153">
        <v>0</v>
      </c>
      <c r="AV279" s="153">
        <v>0</v>
      </c>
      <c r="AW279" s="153">
        <v>0</v>
      </c>
      <c r="AX279" s="153">
        <v>0</v>
      </c>
      <c r="AY279" s="153">
        <v>0</v>
      </c>
      <c r="AZ279" s="153">
        <v>0</v>
      </c>
      <c r="BA279" s="153">
        <v>0</v>
      </c>
      <c r="BB279" s="153">
        <v>0</v>
      </c>
      <c r="BC279" s="153">
        <v>0</v>
      </c>
      <c r="BD279" s="153">
        <v>0</v>
      </c>
      <c r="BE279" s="153" t="s">
        <v>66</v>
      </c>
      <c r="BF279" s="153">
        <v>0</v>
      </c>
      <c r="BG279" s="153">
        <v>0</v>
      </c>
      <c r="BH279" s="153">
        <v>0</v>
      </c>
      <c r="BI279" s="125">
        <v>44472</v>
      </c>
    </row>
    <row r="280" spans="1:61" ht="15.75" x14ac:dyDescent="0.25">
      <c r="A280" s="125">
        <v>44473</v>
      </c>
      <c r="B280" s="152" t="str">
        <f t="shared" si="1"/>
        <v>Click Here</v>
      </c>
      <c r="C280" s="153"/>
      <c r="D280" s="153">
        <v>6.11</v>
      </c>
      <c r="E280" s="153">
        <v>5.09</v>
      </c>
      <c r="F280" s="153">
        <v>4.91</v>
      </c>
      <c r="G280" s="153">
        <v>5.13</v>
      </c>
      <c r="H280" s="153">
        <v>5.2</v>
      </c>
      <c r="I280" s="153">
        <v>7.04</v>
      </c>
      <c r="J280" s="153">
        <v>7.06</v>
      </c>
      <c r="K280" s="153">
        <v>1.63</v>
      </c>
      <c r="L280" s="153">
        <v>1.8</v>
      </c>
      <c r="M280" s="153">
        <v>1.9</v>
      </c>
      <c r="N280" s="153">
        <v>1.92</v>
      </c>
      <c r="O280" s="153">
        <v>42</v>
      </c>
      <c r="P280" s="153">
        <v>35</v>
      </c>
      <c r="Q280" s="153">
        <v>38</v>
      </c>
      <c r="R280" s="153">
        <v>3</v>
      </c>
      <c r="S280" s="153">
        <v>0</v>
      </c>
      <c r="T280" s="153">
        <v>0</v>
      </c>
      <c r="U280" s="153">
        <v>0.51200000000000001</v>
      </c>
      <c r="V280" s="153">
        <v>0.435</v>
      </c>
      <c r="W280" s="153">
        <v>1.45</v>
      </c>
      <c r="X280" s="153">
        <v>0.29399999999999998</v>
      </c>
      <c r="Y280" s="153">
        <v>0.38200000000000001</v>
      </c>
      <c r="Z280" s="153">
        <v>0.3</v>
      </c>
      <c r="AA280" s="153">
        <v>14.6</v>
      </c>
      <c r="AB280" s="153">
        <v>37.6</v>
      </c>
      <c r="AC280" s="153">
        <v>35.200000000000003</v>
      </c>
      <c r="AD280" s="153">
        <v>35.5</v>
      </c>
      <c r="AE280" s="153">
        <v>48.9</v>
      </c>
      <c r="AF280" s="153">
        <v>29.2</v>
      </c>
      <c r="AG280" s="153">
        <v>75.2</v>
      </c>
      <c r="AH280" s="153">
        <v>70.400000000000006</v>
      </c>
      <c r="AI280" s="153">
        <v>71</v>
      </c>
      <c r="AJ280" s="153">
        <v>97.8</v>
      </c>
      <c r="AK280" s="153" t="s">
        <v>66</v>
      </c>
      <c r="AL280" s="153" t="s">
        <v>66</v>
      </c>
      <c r="AM280" s="153">
        <v>3.1</v>
      </c>
      <c r="AN280" s="153">
        <v>6</v>
      </c>
      <c r="AO280" s="153">
        <v>0.3</v>
      </c>
      <c r="AP280" s="153">
        <v>14.9</v>
      </c>
      <c r="AQ280" s="153">
        <v>15.8</v>
      </c>
      <c r="AR280" s="153">
        <v>79.38</v>
      </c>
      <c r="AS280" s="153">
        <v>1.0157928748964371</v>
      </c>
      <c r="AT280" s="153">
        <v>58.5</v>
      </c>
      <c r="AU280" s="153">
        <v>89.1</v>
      </c>
      <c r="AV280" s="153">
        <v>0.23269999999999999</v>
      </c>
      <c r="AW280" s="153">
        <v>4.9700000000000001E-2</v>
      </c>
      <c r="AX280" s="153">
        <v>13.14</v>
      </c>
      <c r="AY280" s="153">
        <v>12.07</v>
      </c>
      <c r="AZ280" s="153">
        <v>13.05</v>
      </c>
      <c r="BA280" s="153">
        <v>0.98</v>
      </c>
      <c r="BB280" s="153">
        <v>1.64</v>
      </c>
      <c r="BC280" s="153">
        <v>1.869</v>
      </c>
      <c r="BD280" s="153">
        <v>7.6929999999999996</v>
      </c>
      <c r="BE280" s="153">
        <v>2.9857928748964371</v>
      </c>
      <c r="BF280" s="153">
        <v>30.28</v>
      </c>
      <c r="BG280" s="153">
        <v>4.3</v>
      </c>
      <c r="BH280" s="153">
        <v>10.199999999999999</v>
      </c>
      <c r="BI280" s="125">
        <v>44473</v>
      </c>
    </row>
    <row r="281" spans="1:61" ht="15.75" x14ac:dyDescent="0.25">
      <c r="A281" s="125">
        <v>44474</v>
      </c>
      <c r="B281" s="152" t="str">
        <f t="shared" si="1"/>
        <v>Click Here</v>
      </c>
      <c r="C281" s="153"/>
      <c r="D281" s="153">
        <v>6.02</v>
      </c>
      <c r="E281" s="153">
        <v>5.14</v>
      </c>
      <c r="F281" s="153">
        <v>5.4</v>
      </c>
      <c r="G281" s="153">
        <v>5.0599999999999996</v>
      </c>
      <c r="H281" s="153">
        <v>5.15</v>
      </c>
      <c r="I281" s="153">
        <v>7.04</v>
      </c>
      <c r="J281" s="153">
        <v>7.09</v>
      </c>
      <c r="K281" s="153">
        <v>1.67</v>
      </c>
      <c r="L281" s="153">
        <v>1.82</v>
      </c>
      <c r="M281" s="153">
        <v>1.95</v>
      </c>
      <c r="N281" s="153">
        <v>1.92</v>
      </c>
      <c r="O281" s="153">
        <v>39</v>
      </c>
      <c r="P281" s="153">
        <v>32</v>
      </c>
      <c r="Q281" s="153">
        <v>24</v>
      </c>
      <c r="R281" s="153">
        <v>2</v>
      </c>
      <c r="S281" s="153">
        <v>0</v>
      </c>
      <c r="T281" s="153">
        <v>0</v>
      </c>
      <c r="U281" s="153">
        <v>0.51</v>
      </c>
      <c r="V281" s="153">
        <v>0.436</v>
      </c>
      <c r="W281" s="153">
        <v>1.33</v>
      </c>
      <c r="X281" s="153">
        <v>0.27100000000000002</v>
      </c>
      <c r="Y281" s="153">
        <v>0.41499999999999998</v>
      </c>
      <c r="Z281" s="153">
        <v>0.36399999999999999</v>
      </c>
      <c r="AA281" s="153">
        <v>14.7</v>
      </c>
      <c r="AB281" s="153">
        <v>37.5</v>
      </c>
      <c r="AC281" s="153">
        <v>36.4</v>
      </c>
      <c r="AD281" s="153">
        <v>35.700000000000003</v>
      </c>
      <c r="AE281" s="153">
        <v>48.7</v>
      </c>
      <c r="AF281" s="153">
        <v>29.4</v>
      </c>
      <c r="AG281" s="153">
        <v>75</v>
      </c>
      <c r="AH281" s="153">
        <v>72.8</v>
      </c>
      <c r="AI281" s="153">
        <v>71.400000000000006</v>
      </c>
      <c r="AJ281" s="153">
        <v>97.4</v>
      </c>
      <c r="AK281" s="153" t="s">
        <v>66</v>
      </c>
      <c r="AL281" s="153" t="s">
        <v>66</v>
      </c>
      <c r="AM281" s="153">
        <v>3</v>
      </c>
      <c r="AN281" s="153">
        <v>5.8</v>
      </c>
      <c r="AO281" s="153">
        <v>0.28599999999999998</v>
      </c>
      <c r="AP281" s="153">
        <v>14.7</v>
      </c>
      <c r="AQ281" s="153">
        <v>15.6</v>
      </c>
      <c r="AR281" s="153">
        <v>92.61</v>
      </c>
      <c r="AS281" s="153">
        <v>1.4604888888888889</v>
      </c>
      <c r="AT281" s="153">
        <v>58.7</v>
      </c>
      <c r="AU281" s="153">
        <v>90.2</v>
      </c>
      <c r="AV281" s="153">
        <v>0.2331</v>
      </c>
      <c r="AW281" s="153">
        <v>4.7899999999999998E-2</v>
      </c>
      <c r="AX281" s="153">
        <v>13.09</v>
      </c>
      <c r="AY281" s="153">
        <v>12.15</v>
      </c>
      <c r="AZ281" s="153">
        <v>13.12</v>
      </c>
      <c r="BA281" s="153">
        <v>0.97</v>
      </c>
      <c r="BB281" s="153">
        <v>1.6140000000000001</v>
      </c>
      <c r="BC281" s="153">
        <v>1.8640000000000001</v>
      </c>
      <c r="BD281" s="153">
        <v>8.0530000000000008</v>
      </c>
      <c r="BE281" s="153">
        <v>3.4604888888888889</v>
      </c>
      <c r="BF281" s="153">
        <v>30.98</v>
      </c>
      <c r="BG281" s="153">
        <v>4.3</v>
      </c>
      <c r="BH281" s="153">
        <v>10.199999999999999</v>
      </c>
      <c r="BI281" s="125">
        <v>44474</v>
      </c>
    </row>
    <row r="282" spans="1:61" ht="15.75" x14ac:dyDescent="0.25">
      <c r="A282" s="125">
        <v>44475</v>
      </c>
      <c r="B282" s="152" t="str">
        <f t="shared" si="1"/>
        <v>Click Here</v>
      </c>
      <c r="C282" s="153"/>
      <c r="D282" s="153">
        <v>6.55</v>
      </c>
      <c r="E282" s="153">
        <v>5.19</v>
      </c>
      <c r="F282" s="153">
        <v>5.05</v>
      </c>
      <c r="G282" s="153">
        <v>5.17</v>
      </c>
      <c r="H282" s="153">
        <v>5.28</v>
      </c>
      <c r="I282" s="153">
        <v>7.41</v>
      </c>
      <c r="J282" s="153">
        <v>7.16</v>
      </c>
      <c r="K282" s="153">
        <v>1.65</v>
      </c>
      <c r="L282" s="153">
        <v>1.91</v>
      </c>
      <c r="M282" s="153">
        <v>1.94</v>
      </c>
      <c r="N282" s="153">
        <v>1.98</v>
      </c>
      <c r="O282" s="153">
        <v>41</v>
      </c>
      <c r="P282" s="153">
        <v>35</v>
      </c>
      <c r="Q282" s="153">
        <v>20</v>
      </c>
      <c r="R282" s="153">
        <v>1</v>
      </c>
      <c r="S282" s="153">
        <v>0</v>
      </c>
      <c r="T282" s="153">
        <v>0</v>
      </c>
      <c r="U282" s="153">
        <v>0.49099999999999999</v>
      </c>
      <c r="V282" s="153">
        <v>0.42699999999999999</v>
      </c>
      <c r="W282" s="153">
        <v>1.39</v>
      </c>
      <c r="X282" s="153">
        <v>0.16</v>
      </c>
      <c r="Y282" s="153">
        <v>0.32300000000000001</v>
      </c>
      <c r="Z282" s="153">
        <v>0.312</v>
      </c>
      <c r="AA282" s="153">
        <v>13.8</v>
      </c>
      <c r="AB282" s="153">
        <v>37.1</v>
      </c>
      <c r="AC282" s="153">
        <v>33.6</v>
      </c>
      <c r="AD282" s="153">
        <v>32.9</v>
      </c>
      <c r="AE282" s="153">
        <v>48.2</v>
      </c>
      <c r="AF282" s="153">
        <v>27.6</v>
      </c>
      <c r="AG282" s="153">
        <v>74.2</v>
      </c>
      <c r="AH282" s="153">
        <v>67.2</v>
      </c>
      <c r="AI282" s="153">
        <v>65.8</v>
      </c>
      <c r="AJ282" s="153">
        <v>96.4</v>
      </c>
      <c r="AK282" s="153" t="s">
        <v>66</v>
      </c>
      <c r="AL282" s="153" t="s">
        <v>66</v>
      </c>
      <c r="AM282" s="153">
        <v>3</v>
      </c>
      <c r="AN282" s="153">
        <v>6</v>
      </c>
      <c r="AO282" s="153">
        <v>0.16700000000000001</v>
      </c>
      <c r="AP282" s="153">
        <v>13.6</v>
      </c>
      <c r="AQ282" s="153">
        <v>15.7</v>
      </c>
      <c r="AR282" s="153">
        <v>89.96</v>
      </c>
      <c r="AS282" s="153">
        <v>1.2290177705977383</v>
      </c>
      <c r="AT282" s="153">
        <v>62.1</v>
      </c>
      <c r="AU282" s="153">
        <v>88.8</v>
      </c>
      <c r="AV282" s="153">
        <v>0.20669999999999999</v>
      </c>
      <c r="AW282" s="153">
        <v>5.1400000000000001E-2</v>
      </c>
      <c r="AX282" s="153">
        <v>13.49</v>
      </c>
      <c r="AY282" s="153">
        <v>12.38</v>
      </c>
      <c r="AZ282" s="153">
        <v>13.42</v>
      </c>
      <c r="BA282" s="153">
        <v>1.04</v>
      </c>
      <c r="BB282" s="153">
        <v>1.639</v>
      </c>
      <c r="BC282" s="153">
        <v>1.87</v>
      </c>
      <c r="BD282" s="153">
        <v>8.2680000000000007</v>
      </c>
      <c r="BE282" s="153">
        <v>3.2990177705977382</v>
      </c>
      <c r="BF282" s="153">
        <v>30.66</v>
      </c>
      <c r="BG282" s="153">
        <v>4.4000000000000004</v>
      </c>
      <c r="BH282" s="153">
        <v>10.199999999999999</v>
      </c>
      <c r="BI282" s="125">
        <v>44475</v>
      </c>
    </row>
    <row r="283" spans="1:61" ht="15.75" x14ac:dyDescent="0.25">
      <c r="A283" s="125">
        <v>44476</v>
      </c>
      <c r="B283" s="152" t="str">
        <f t="shared" si="1"/>
        <v>Click Here</v>
      </c>
      <c r="C283" s="153"/>
      <c r="D283" s="153">
        <v>6.39</v>
      </c>
      <c r="E283" s="153">
        <v>5.15</v>
      </c>
      <c r="F283" s="153">
        <v>5.08</v>
      </c>
      <c r="G283" s="153">
        <v>5.17</v>
      </c>
      <c r="H283" s="153">
        <v>5.26</v>
      </c>
      <c r="I283" s="153">
        <v>7.39</v>
      </c>
      <c r="J283" s="153">
        <v>7.31</v>
      </c>
      <c r="K283" s="153">
        <v>1.72</v>
      </c>
      <c r="L283" s="153">
        <v>1.84</v>
      </c>
      <c r="M283" s="153">
        <v>2.09</v>
      </c>
      <c r="N283" s="153">
        <v>2.11</v>
      </c>
      <c r="O283" s="153">
        <v>36</v>
      </c>
      <c r="P283" s="153">
        <v>28</v>
      </c>
      <c r="Q283" s="153">
        <v>14</v>
      </c>
      <c r="R283" s="153">
        <v>0</v>
      </c>
      <c r="S283" s="153">
        <v>0</v>
      </c>
      <c r="T283" s="153">
        <v>0</v>
      </c>
      <c r="U283" s="153">
        <v>0.496</v>
      </c>
      <c r="V283" s="153">
        <v>0.39900000000000002</v>
      </c>
      <c r="W283" s="153">
        <v>1.1399999999999999</v>
      </c>
      <c r="X283" s="153">
        <v>0.11700000000000001</v>
      </c>
      <c r="Y283" s="153">
        <v>0.34399999999999997</v>
      </c>
      <c r="Z283" s="153">
        <v>0.33100000000000002</v>
      </c>
      <c r="AA283" s="153">
        <v>14</v>
      </c>
      <c r="AB283" s="153">
        <v>37.200000000000003</v>
      </c>
      <c r="AC283" s="153">
        <v>33.4</v>
      </c>
      <c r="AD283" s="153">
        <v>33.1</v>
      </c>
      <c r="AE283" s="153">
        <v>47.1</v>
      </c>
      <c r="AF283" s="153">
        <v>28</v>
      </c>
      <c r="AG283" s="153">
        <v>74.400000000000006</v>
      </c>
      <c r="AH283" s="153">
        <v>66.8</v>
      </c>
      <c r="AI283" s="153">
        <v>66.2</v>
      </c>
      <c r="AJ283" s="153">
        <v>94.2</v>
      </c>
      <c r="AK283" s="153" t="s">
        <v>66</v>
      </c>
      <c r="AL283" s="153" t="s">
        <v>66</v>
      </c>
      <c r="AM283" s="153">
        <v>3</v>
      </c>
      <c r="AN283" s="153">
        <v>5.9</v>
      </c>
      <c r="AO283" s="153">
        <v>0.14699999999999999</v>
      </c>
      <c r="AP283" s="153">
        <v>14.1</v>
      </c>
      <c r="AQ283" s="153">
        <v>16</v>
      </c>
      <c r="AR283" s="153">
        <v>90.41</v>
      </c>
      <c r="AS283" s="153">
        <v>1.235520193861066</v>
      </c>
      <c r="AT283" s="153">
        <v>62.1</v>
      </c>
      <c r="AU283" s="153">
        <v>90.5</v>
      </c>
      <c r="AV283" s="153">
        <v>0.20669999999999999</v>
      </c>
      <c r="AW283" s="153">
        <v>4.3200000000000002E-2</v>
      </c>
      <c r="AX283" s="153">
        <v>13.46</v>
      </c>
      <c r="AY283" s="153">
        <v>12.38</v>
      </c>
      <c r="AZ283" s="153">
        <v>13.44</v>
      </c>
      <c r="BA283" s="153">
        <v>1.06</v>
      </c>
      <c r="BB283" s="153">
        <v>1.6339999999999999</v>
      </c>
      <c r="BC283" s="153">
        <v>1.8660000000000001</v>
      </c>
      <c r="BD283" s="153">
        <v>9.7289999999999992</v>
      </c>
      <c r="BE283" s="153">
        <v>3.3155201938610661</v>
      </c>
      <c r="BF283" s="153">
        <v>31.06</v>
      </c>
      <c r="BG283" s="153">
        <v>4.4000000000000004</v>
      </c>
      <c r="BH283" s="153">
        <v>10.199999999999999</v>
      </c>
      <c r="BI283" s="125">
        <v>44476</v>
      </c>
    </row>
    <row r="284" spans="1:61" ht="15.75" x14ac:dyDescent="0.25">
      <c r="A284" s="125">
        <v>44477</v>
      </c>
      <c r="B284" s="152" t="str">
        <f t="shared" si="1"/>
        <v>Click Here</v>
      </c>
      <c r="C284" s="153"/>
      <c r="D284" s="153">
        <v>6.48</v>
      </c>
      <c r="E284" s="153">
        <v>5.0999999999999996</v>
      </c>
      <c r="F284" s="153">
        <v>5.21</v>
      </c>
      <c r="G284" s="153">
        <v>5.1100000000000003</v>
      </c>
      <c r="H284" s="153">
        <v>5.16</v>
      </c>
      <c r="I284" s="153">
        <v>6.94</v>
      </c>
      <c r="J284" s="153">
        <v>7.24</v>
      </c>
      <c r="K284" s="153">
        <v>1.72</v>
      </c>
      <c r="L284" s="153">
        <v>1.93</v>
      </c>
      <c r="M284" s="153">
        <v>2.0099999999999998</v>
      </c>
      <c r="N284" s="153">
        <v>2.04</v>
      </c>
      <c r="O284" s="153">
        <v>38</v>
      </c>
      <c r="P284" s="153">
        <v>30</v>
      </c>
      <c r="Q284" s="153">
        <v>16</v>
      </c>
      <c r="R284" s="153">
        <v>1</v>
      </c>
      <c r="S284" s="153">
        <v>0</v>
      </c>
      <c r="T284" s="153">
        <v>0</v>
      </c>
      <c r="U284" s="153">
        <v>0.47099999999999997</v>
      </c>
      <c r="V284" s="153">
        <v>0.35599999999999998</v>
      </c>
      <c r="W284" s="153">
        <v>1.28</v>
      </c>
      <c r="X284" s="153">
        <v>0.12</v>
      </c>
      <c r="Y284" s="153">
        <v>0.36599999999999999</v>
      </c>
      <c r="Z284" s="153">
        <v>0.314</v>
      </c>
      <c r="AA284" s="153">
        <v>13.8</v>
      </c>
      <c r="AB284" s="153">
        <v>35.1</v>
      </c>
      <c r="AC284" s="153">
        <v>32.6</v>
      </c>
      <c r="AD284" s="153">
        <v>33.5</v>
      </c>
      <c r="AE284" s="153">
        <v>47.2</v>
      </c>
      <c r="AF284" s="153">
        <v>27.6</v>
      </c>
      <c r="AG284" s="153">
        <v>70.2</v>
      </c>
      <c r="AH284" s="153">
        <v>65.2</v>
      </c>
      <c r="AI284" s="153">
        <v>67</v>
      </c>
      <c r="AJ284" s="153">
        <v>94.4</v>
      </c>
      <c r="AK284" s="153" t="s">
        <v>66</v>
      </c>
      <c r="AL284" s="153" t="s">
        <v>66</v>
      </c>
      <c r="AM284" s="153">
        <v>3.1</v>
      </c>
      <c r="AN284" s="153">
        <v>5.8</v>
      </c>
      <c r="AO284" s="153">
        <v>0.127</v>
      </c>
      <c r="AP284" s="153">
        <v>13.4</v>
      </c>
      <c r="AQ284" s="153">
        <v>14.8</v>
      </c>
      <c r="AR284" s="153">
        <v>86.21</v>
      </c>
      <c r="AS284" s="153">
        <v>1.2228978902953584</v>
      </c>
      <c r="AT284" s="153">
        <v>54.2</v>
      </c>
      <c r="AU284" s="153">
        <v>90.2</v>
      </c>
      <c r="AV284" s="153">
        <v>0.26540000000000002</v>
      </c>
      <c r="AW284" s="153">
        <v>4.4600000000000001E-2</v>
      </c>
      <c r="AX284" s="153">
        <v>12.96</v>
      </c>
      <c r="AY284" s="153">
        <v>11.85</v>
      </c>
      <c r="AZ284" s="153">
        <v>12.89</v>
      </c>
      <c r="BA284" s="153">
        <v>1.04</v>
      </c>
      <c r="BB284" s="153">
        <v>1.663</v>
      </c>
      <c r="BC284" s="153">
        <v>1.8620000000000001</v>
      </c>
      <c r="BD284" s="153">
        <v>7.6879999999999997</v>
      </c>
      <c r="BE284" s="153">
        <v>3.3028978902953585</v>
      </c>
      <c r="BF284" s="153">
        <v>31.77</v>
      </c>
      <c r="BG284" s="153">
        <v>4.4000000000000004</v>
      </c>
      <c r="BH284" s="153">
        <v>10.199999999999999</v>
      </c>
      <c r="BI284" s="125">
        <v>44477</v>
      </c>
    </row>
    <row r="285" spans="1:61" ht="15.75" x14ac:dyDescent="0.25">
      <c r="A285" s="125">
        <v>44478</v>
      </c>
      <c r="B285" s="152" t="str">
        <f t="shared" si="1"/>
        <v>Click Here</v>
      </c>
      <c r="C285" s="153"/>
      <c r="D285" s="153">
        <v>6.44</v>
      </c>
      <c r="E285" s="153">
        <v>5.2</v>
      </c>
      <c r="F285" s="153">
        <v>5.18</v>
      </c>
      <c r="G285" s="153">
        <v>5.19</v>
      </c>
      <c r="H285" s="153">
        <v>5.23</v>
      </c>
      <c r="I285" s="153">
        <v>6.73</v>
      </c>
      <c r="J285" s="153">
        <v>7.37</v>
      </c>
      <c r="K285" s="153">
        <v>1.72</v>
      </c>
      <c r="L285" s="153">
        <v>1.94</v>
      </c>
      <c r="M285" s="153">
        <v>2.15</v>
      </c>
      <c r="N285" s="153">
        <v>2.13</v>
      </c>
      <c r="O285" s="153">
        <v>37</v>
      </c>
      <c r="P285" s="153">
        <v>29</v>
      </c>
      <c r="Q285" s="153">
        <v>14</v>
      </c>
      <c r="R285" s="153">
        <v>0</v>
      </c>
      <c r="S285" s="153">
        <v>0</v>
      </c>
      <c r="T285" s="153">
        <v>0</v>
      </c>
      <c r="U285" s="153" t="s">
        <v>83</v>
      </c>
      <c r="V285" s="153">
        <v>0.42599999999999999</v>
      </c>
      <c r="W285" s="153">
        <v>1.19</v>
      </c>
      <c r="X285" s="153">
        <v>0.11</v>
      </c>
      <c r="Y285" s="153">
        <v>0.33600000000000002</v>
      </c>
      <c r="Z285" s="153">
        <v>0.32100000000000001</v>
      </c>
      <c r="AA285" s="153">
        <v>13.3</v>
      </c>
      <c r="AB285" s="153">
        <v>34.9</v>
      </c>
      <c r="AC285" s="153">
        <v>31.3</v>
      </c>
      <c r="AD285" s="153">
        <v>31.8</v>
      </c>
      <c r="AE285" s="153">
        <v>47.2</v>
      </c>
      <c r="AF285" s="153">
        <v>26.6</v>
      </c>
      <c r="AG285" s="153">
        <v>69.8</v>
      </c>
      <c r="AH285" s="153">
        <v>62.6</v>
      </c>
      <c r="AI285" s="153">
        <v>63.6</v>
      </c>
      <c r="AJ285" s="153">
        <v>94.4</v>
      </c>
      <c r="AK285" s="153" t="s">
        <v>66</v>
      </c>
      <c r="AL285" s="153" t="s">
        <v>66</v>
      </c>
      <c r="AM285" s="153">
        <v>3</v>
      </c>
      <c r="AN285" s="153">
        <v>5.9</v>
      </c>
      <c r="AO285" s="153">
        <v>0.13600000000000001</v>
      </c>
      <c r="AP285" s="153">
        <v>12.3</v>
      </c>
      <c r="AQ285" s="153">
        <v>14.4</v>
      </c>
      <c r="AR285" s="153">
        <v>81.89</v>
      </c>
      <c r="AS285" s="153">
        <v>1.317389029535865</v>
      </c>
      <c r="AT285" s="153">
        <v>54.4</v>
      </c>
      <c r="AU285" s="153">
        <v>90</v>
      </c>
      <c r="AV285" s="153">
        <v>0.25619999999999998</v>
      </c>
      <c r="AW285" s="153">
        <v>4.48E-2</v>
      </c>
      <c r="AX285" s="153">
        <v>12.2</v>
      </c>
      <c r="AY285" s="153">
        <v>11.85</v>
      </c>
      <c r="AZ285" s="153">
        <v>12.89</v>
      </c>
      <c r="BA285" s="153">
        <v>1.04</v>
      </c>
      <c r="BB285" s="153">
        <v>0</v>
      </c>
      <c r="BC285" s="153">
        <v>0</v>
      </c>
      <c r="BD285" s="153">
        <v>0</v>
      </c>
      <c r="BE285" s="153">
        <v>3.1373890295358651</v>
      </c>
      <c r="BF285" s="153">
        <v>31.8</v>
      </c>
      <c r="BG285" s="153">
        <v>4.4000000000000004</v>
      </c>
      <c r="BH285" s="153">
        <v>10.199999999999999</v>
      </c>
      <c r="BI285" s="125">
        <v>44478</v>
      </c>
    </row>
    <row r="286" spans="1:61" ht="15.75" x14ac:dyDescent="0.25">
      <c r="A286" s="125">
        <v>44479</v>
      </c>
      <c r="B286" s="152" t="str">
        <f t="shared" si="1"/>
        <v>Click Here</v>
      </c>
      <c r="C286" s="153"/>
      <c r="D286" s="153">
        <v>0</v>
      </c>
      <c r="E286" s="153">
        <v>0</v>
      </c>
      <c r="F286" s="153">
        <v>0</v>
      </c>
      <c r="G286" s="153">
        <v>0</v>
      </c>
      <c r="H286" s="153">
        <v>0</v>
      </c>
      <c r="I286" s="153">
        <v>0</v>
      </c>
      <c r="J286" s="153">
        <v>0</v>
      </c>
      <c r="K286" s="153">
        <v>0</v>
      </c>
      <c r="L286" s="153">
        <v>0</v>
      </c>
      <c r="M286" s="153">
        <v>0</v>
      </c>
      <c r="N286" s="153">
        <v>0</v>
      </c>
      <c r="O286" s="153">
        <v>0</v>
      </c>
      <c r="P286" s="153">
        <v>0</v>
      </c>
      <c r="Q286" s="153">
        <v>0</v>
      </c>
      <c r="R286" s="153">
        <v>0</v>
      </c>
      <c r="S286" s="153">
        <v>0</v>
      </c>
      <c r="T286" s="153">
        <v>0</v>
      </c>
      <c r="U286" s="153">
        <v>0</v>
      </c>
      <c r="V286" s="153">
        <v>0</v>
      </c>
      <c r="W286" s="153">
        <v>0</v>
      </c>
      <c r="X286" s="153">
        <v>0</v>
      </c>
      <c r="Y286" s="153">
        <v>0</v>
      </c>
      <c r="Z286" s="153">
        <v>0</v>
      </c>
      <c r="AA286" s="153">
        <v>0</v>
      </c>
      <c r="AB286" s="153">
        <v>0</v>
      </c>
      <c r="AC286" s="153">
        <v>0</v>
      </c>
      <c r="AD286" s="153">
        <v>0</v>
      </c>
      <c r="AE286" s="153">
        <v>0</v>
      </c>
      <c r="AF286" s="153">
        <v>0</v>
      </c>
      <c r="AG286" s="153">
        <v>0</v>
      </c>
      <c r="AH286" s="153">
        <v>0</v>
      </c>
      <c r="AI286" s="153">
        <v>0</v>
      </c>
      <c r="AJ286" s="153">
        <v>0</v>
      </c>
      <c r="AK286" s="153" t="s">
        <v>66</v>
      </c>
      <c r="AL286" s="153" t="s">
        <v>66</v>
      </c>
      <c r="AM286" s="153">
        <v>0</v>
      </c>
      <c r="AN286" s="153">
        <v>0</v>
      </c>
      <c r="AO286" s="153">
        <v>0</v>
      </c>
      <c r="AP286" s="153">
        <v>0</v>
      </c>
      <c r="AQ286" s="153">
        <v>0</v>
      </c>
      <c r="AR286" s="153">
        <v>84.09</v>
      </c>
      <c r="AS286" s="153">
        <v>1.2870071813285455</v>
      </c>
      <c r="AT286" s="153">
        <v>0</v>
      </c>
      <c r="AU286" s="153">
        <v>0</v>
      </c>
      <c r="AV286" s="153">
        <v>0</v>
      </c>
      <c r="AW286" s="153">
        <v>0</v>
      </c>
      <c r="AX286" s="153">
        <v>12.51</v>
      </c>
      <c r="AY286" s="153">
        <v>11.14</v>
      </c>
      <c r="AZ286" s="153">
        <v>12.09</v>
      </c>
      <c r="BA286" s="153">
        <v>0.95</v>
      </c>
      <c r="BB286" s="153">
        <v>1.498</v>
      </c>
      <c r="BC286" s="153">
        <v>1.87</v>
      </c>
      <c r="BD286" s="153">
        <v>7.5220000000000002</v>
      </c>
      <c r="BE286" s="153">
        <v>3.4270071813285456</v>
      </c>
      <c r="BF286" s="153">
        <v>0</v>
      </c>
      <c r="BG286" s="153">
        <v>4.3</v>
      </c>
      <c r="BH286" s="153">
        <v>10.199999999999999</v>
      </c>
      <c r="BI286" s="125">
        <v>44479</v>
      </c>
    </row>
    <row r="287" spans="1:61" ht="15.75" x14ac:dyDescent="0.25">
      <c r="A287" s="125">
        <v>44480</v>
      </c>
      <c r="B287" s="152" t="str">
        <f t="shared" si="1"/>
        <v>Click Here</v>
      </c>
      <c r="C287" s="153"/>
      <c r="D287" s="153">
        <v>6.37</v>
      </c>
      <c r="E287" s="153">
        <v>5.12</v>
      </c>
      <c r="F287" s="153">
        <v>5.07</v>
      </c>
      <c r="G287" s="153">
        <v>5.16</v>
      </c>
      <c r="H287" s="153">
        <v>5.19</v>
      </c>
      <c r="I287" s="153">
        <v>7.29</v>
      </c>
      <c r="J287" s="153">
        <v>7.58</v>
      </c>
      <c r="K287" s="153">
        <v>1.76</v>
      </c>
      <c r="L287" s="153">
        <v>2.0099999999999998</v>
      </c>
      <c r="M287" s="153">
        <v>2.09</v>
      </c>
      <c r="N287" s="153">
        <v>2.0499999999999998</v>
      </c>
      <c r="O287" s="153">
        <v>36</v>
      </c>
      <c r="P287" s="153">
        <v>30</v>
      </c>
      <c r="Q287" s="153">
        <v>15</v>
      </c>
      <c r="R287" s="153">
        <v>0</v>
      </c>
      <c r="S287" s="153">
        <v>0</v>
      </c>
      <c r="T287" s="153">
        <v>0</v>
      </c>
      <c r="U287" s="153">
        <v>0.41199999999999998</v>
      </c>
      <c r="V287" s="153">
        <v>0.39600000000000002</v>
      </c>
      <c r="W287" s="153">
        <v>1.0900000000000001</v>
      </c>
      <c r="X287" s="153">
        <v>0.124</v>
      </c>
      <c r="Y287" s="153">
        <v>0.39100000000000001</v>
      </c>
      <c r="Z287" s="153">
        <v>0.317</v>
      </c>
      <c r="AA287" s="153">
        <v>13.7</v>
      </c>
      <c r="AB287" s="153">
        <v>35.200000000000003</v>
      </c>
      <c r="AC287" s="153">
        <v>30.9</v>
      </c>
      <c r="AD287" s="153">
        <v>31.5</v>
      </c>
      <c r="AE287" s="153">
        <v>47.7</v>
      </c>
      <c r="AF287" s="153">
        <v>37.4</v>
      </c>
      <c r="AG287" s="153">
        <v>70.400000000000006</v>
      </c>
      <c r="AH287" s="153">
        <v>61.8</v>
      </c>
      <c r="AI287" s="153">
        <v>63</v>
      </c>
      <c r="AJ287" s="153">
        <v>95.4</v>
      </c>
      <c r="AK287" s="153" t="s">
        <v>66</v>
      </c>
      <c r="AL287" s="153" t="s">
        <v>66</v>
      </c>
      <c r="AM287" s="153">
        <v>3</v>
      </c>
      <c r="AN287" s="153">
        <v>6</v>
      </c>
      <c r="AO287" s="153">
        <v>0.121</v>
      </c>
      <c r="AP287" s="153">
        <v>12.2</v>
      </c>
      <c r="AQ287" s="153">
        <v>14.4</v>
      </c>
      <c r="AR287" s="153">
        <v>92.06</v>
      </c>
      <c r="AS287" s="153">
        <v>1.1574316602316608</v>
      </c>
      <c r="AT287" s="153">
        <v>55.6</v>
      </c>
      <c r="AU287" s="153">
        <v>90.4</v>
      </c>
      <c r="AV287" s="153">
        <v>0.25690000000000002</v>
      </c>
      <c r="AW287" s="153">
        <v>4.19E-2</v>
      </c>
      <c r="AX287" s="153">
        <v>14.01</v>
      </c>
      <c r="AY287" s="153">
        <v>12.95</v>
      </c>
      <c r="AZ287" s="153">
        <v>14.01</v>
      </c>
      <c r="BA287" s="153">
        <v>1.06</v>
      </c>
      <c r="BB287" s="153">
        <v>1.5369999999999999</v>
      </c>
      <c r="BC287" s="153">
        <v>1.873</v>
      </c>
      <c r="BD287" s="153">
        <v>8.5559999999999992</v>
      </c>
      <c r="BE287" s="153">
        <v>3.2274316602316606</v>
      </c>
      <c r="BF287" s="153">
        <v>31.11</v>
      </c>
      <c r="BG287" s="153">
        <v>4.3</v>
      </c>
      <c r="BH287" s="153">
        <v>10.199999999999999</v>
      </c>
      <c r="BI287" s="125">
        <v>44480</v>
      </c>
    </row>
    <row r="288" spans="1:61" ht="15.75" x14ac:dyDescent="0.25">
      <c r="A288" s="125">
        <v>44481</v>
      </c>
      <c r="B288" s="152" t="str">
        <f t="shared" si="1"/>
        <v>Click Here</v>
      </c>
      <c r="C288" s="153"/>
      <c r="D288" s="153">
        <v>6.52</v>
      </c>
      <c r="E288" s="153">
        <v>5.0999999999999996</v>
      </c>
      <c r="F288" s="153">
        <v>5.08</v>
      </c>
      <c r="G288" s="153">
        <v>5.24</v>
      </c>
      <c r="H288" s="153">
        <v>5.26</v>
      </c>
      <c r="I288" s="153">
        <v>7.51</v>
      </c>
      <c r="J288" s="153">
        <v>7.51</v>
      </c>
      <c r="K288" s="153">
        <v>1.66</v>
      </c>
      <c r="L288" s="153">
        <v>1.82</v>
      </c>
      <c r="M288" s="153">
        <v>1.98</v>
      </c>
      <c r="N288" s="153">
        <v>2.02</v>
      </c>
      <c r="O288" s="153">
        <v>39</v>
      </c>
      <c r="P288" s="153">
        <v>33</v>
      </c>
      <c r="Q288" s="153">
        <v>12</v>
      </c>
      <c r="R288" s="153">
        <v>0</v>
      </c>
      <c r="S288" s="153">
        <v>0</v>
      </c>
      <c r="T288" s="153">
        <v>0</v>
      </c>
      <c r="U288" s="153">
        <v>0.67300000000000004</v>
      </c>
      <c r="V288" s="153">
        <v>0.38500000000000001</v>
      </c>
      <c r="W288" s="153">
        <v>0.98499999999999999</v>
      </c>
      <c r="X288" s="153">
        <v>0.22</v>
      </c>
      <c r="Y288" s="153">
        <v>0.71699999999999997</v>
      </c>
      <c r="Z288" s="153">
        <v>0.64300000000000002</v>
      </c>
      <c r="AA288" s="153">
        <v>13.3</v>
      </c>
      <c r="AB288" s="153">
        <v>35.9</v>
      </c>
      <c r="AC288" s="153">
        <v>31.3</v>
      </c>
      <c r="AD288" s="153">
        <v>32.1</v>
      </c>
      <c r="AE288" s="153">
        <v>46.1</v>
      </c>
      <c r="AF288" s="153">
        <v>26.6</v>
      </c>
      <c r="AG288" s="153">
        <v>71.8</v>
      </c>
      <c r="AH288" s="153">
        <v>62.6</v>
      </c>
      <c r="AI288" s="153">
        <v>64.2</v>
      </c>
      <c r="AJ288" s="153">
        <v>92.2</v>
      </c>
      <c r="AK288" s="153" t="s">
        <v>66</v>
      </c>
      <c r="AL288" s="153" t="s">
        <v>66</v>
      </c>
      <c r="AM288" s="153">
        <v>2.9</v>
      </c>
      <c r="AN288" s="153">
        <v>6.1</v>
      </c>
      <c r="AO288" s="153">
        <v>0.16300000000000001</v>
      </c>
      <c r="AP288" s="153">
        <v>12.3</v>
      </c>
      <c r="AQ288" s="153">
        <v>14.5</v>
      </c>
      <c r="AR288" s="153">
        <v>86</v>
      </c>
      <c r="AS288" s="153">
        <v>1.2055527847049046</v>
      </c>
      <c r="AT288" s="153">
        <v>62.2</v>
      </c>
      <c r="AU288" s="153">
        <v>90.3</v>
      </c>
      <c r="AV288" s="153">
        <v>0.20619999999999999</v>
      </c>
      <c r="AW288" s="153">
        <v>4.4200000000000003E-2</v>
      </c>
      <c r="AX288" s="153">
        <v>13.08</v>
      </c>
      <c r="AY288" s="153">
        <v>12.03</v>
      </c>
      <c r="AZ288" s="153">
        <v>13.08</v>
      </c>
      <c r="BA288" s="153">
        <v>0</v>
      </c>
      <c r="BB288" s="153">
        <v>1.59</v>
      </c>
      <c r="BC288" s="153">
        <v>1.88</v>
      </c>
      <c r="BD288" s="153">
        <v>8.23</v>
      </c>
      <c r="BE288" s="153">
        <v>3.2455527847049046</v>
      </c>
      <c r="BF288" s="153">
        <v>30.23</v>
      </c>
      <c r="BG288" s="153">
        <v>4.3</v>
      </c>
      <c r="BH288" s="153">
        <v>10.4</v>
      </c>
      <c r="BI288" s="125">
        <v>44481</v>
      </c>
    </row>
    <row r="289" spans="1:61" ht="15.75" x14ac:dyDescent="0.25">
      <c r="A289" s="125">
        <v>44482</v>
      </c>
      <c r="B289" s="152" t="str">
        <f t="shared" si="1"/>
        <v>Click Here</v>
      </c>
      <c r="C289" s="153"/>
      <c r="D289" s="153">
        <v>6.43</v>
      </c>
      <c r="E289" s="153">
        <v>5.0999999999999996</v>
      </c>
      <c r="F289" s="153">
        <v>5.0599999999999996</v>
      </c>
      <c r="G289" s="153">
        <v>5.2</v>
      </c>
      <c r="H289" s="153">
        <v>5.25</v>
      </c>
      <c r="I289" s="153">
        <v>7.59</v>
      </c>
      <c r="J289" s="153">
        <v>7.65</v>
      </c>
      <c r="K289" s="153">
        <v>1.69</v>
      </c>
      <c r="L289" s="153">
        <v>1.86</v>
      </c>
      <c r="M289" s="153">
        <v>1.99</v>
      </c>
      <c r="N289" s="153">
        <v>1.95</v>
      </c>
      <c r="O289" s="153">
        <v>37</v>
      </c>
      <c r="P289" s="153">
        <v>29</v>
      </c>
      <c r="Q289" s="153">
        <v>15</v>
      </c>
      <c r="R289" s="153">
        <v>1</v>
      </c>
      <c r="S289" s="153">
        <v>0</v>
      </c>
      <c r="T289" s="153">
        <v>0</v>
      </c>
      <c r="U289" s="153">
        <v>0.59299999999999997</v>
      </c>
      <c r="V289" s="153">
        <v>0.374</v>
      </c>
      <c r="W289" s="153">
        <v>1.19</v>
      </c>
      <c r="X289" s="153">
        <v>0.19600000000000001</v>
      </c>
      <c r="Y289" s="153">
        <v>0.41199999999999998</v>
      </c>
      <c r="Z289" s="153">
        <v>0.39500000000000002</v>
      </c>
      <c r="AA289" s="153">
        <v>13.5</v>
      </c>
      <c r="AB289" s="153">
        <v>36.200000000000003</v>
      </c>
      <c r="AC289" s="153">
        <v>31.6</v>
      </c>
      <c r="AD289" s="153">
        <v>32.4</v>
      </c>
      <c r="AE289" s="153">
        <v>47.3</v>
      </c>
      <c r="AF289" s="153">
        <v>27</v>
      </c>
      <c r="AG289" s="153">
        <v>72.400000000000006</v>
      </c>
      <c r="AH289" s="153">
        <v>63.2</v>
      </c>
      <c r="AI289" s="153">
        <v>64.8</v>
      </c>
      <c r="AJ289" s="153">
        <v>94.6</v>
      </c>
      <c r="AK289" s="153" t="s">
        <v>66</v>
      </c>
      <c r="AL289" s="153" t="s">
        <v>66</v>
      </c>
      <c r="AM289" s="153">
        <v>3</v>
      </c>
      <c r="AN289" s="153">
        <v>6.1</v>
      </c>
      <c r="AO289" s="153">
        <v>0.19600000000000001</v>
      </c>
      <c r="AP289" s="153">
        <v>12.2</v>
      </c>
      <c r="AQ289" s="153">
        <v>14.4</v>
      </c>
      <c r="AR289" s="153">
        <v>82.71</v>
      </c>
      <c r="AS289" s="153">
        <v>1.3013174603174607</v>
      </c>
      <c r="AT289" s="153">
        <v>62.5</v>
      </c>
      <c r="AU289" s="153">
        <v>90</v>
      </c>
      <c r="AV289" s="153">
        <v>0.2026</v>
      </c>
      <c r="AW289" s="153">
        <v>4.7600000000000003E-2</v>
      </c>
      <c r="AX289" s="153">
        <v>12.4</v>
      </c>
      <c r="AY289" s="153">
        <v>11.34</v>
      </c>
      <c r="AZ289" s="153">
        <v>12.38</v>
      </c>
      <c r="BA289" s="153">
        <v>1.04</v>
      </c>
      <c r="BB289" s="153">
        <v>1.635</v>
      </c>
      <c r="BC289" s="153">
        <v>1.863</v>
      </c>
      <c r="BD289" s="153">
        <v>8.1240000000000006</v>
      </c>
      <c r="BE289" s="153">
        <v>3.3113174603174604</v>
      </c>
      <c r="BF289" s="153">
        <v>30</v>
      </c>
      <c r="BG289" s="153">
        <v>4.3</v>
      </c>
      <c r="BH289" s="153">
        <v>10.4</v>
      </c>
      <c r="BI289" s="125">
        <v>44482</v>
      </c>
    </row>
    <row r="290" spans="1:61" ht="15.75" x14ac:dyDescent="0.25">
      <c r="A290" s="125">
        <v>44483</v>
      </c>
      <c r="B290" s="152" t="str">
        <f t="shared" si="1"/>
        <v>Click Here</v>
      </c>
      <c r="C290" s="153"/>
      <c r="D290" s="153">
        <v>7.12</v>
      </c>
      <c r="E290" s="153">
        <v>5.29</v>
      </c>
      <c r="F290" s="153">
        <v>5.03</v>
      </c>
      <c r="G290" s="153">
        <v>5.27</v>
      </c>
      <c r="H290" s="153">
        <v>5.3</v>
      </c>
      <c r="I290" s="153">
        <v>7.18</v>
      </c>
      <c r="J290" s="153">
        <v>7.66</v>
      </c>
      <c r="K290" s="153">
        <v>1.74</v>
      </c>
      <c r="L290" s="153">
        <v>1.88</v>
      </c>
      <c r="M290" s="153">
        <v>1.94</v>
      </c>
      <c r="N290" s="153">
        <v>1.96</v>
      </c>
      <c r="O290" s="153">
        <v>39</v>
      </c>
      <c r="P290" s="153">
        <v>31</v>
      </c>
      <c r="Q290" s="153">
        <v>18</v>
      </c>
      <c r="R290" s="153">
        <v>2</v>
      </c>
      <c r="S290" s="153">
        <v>0</v>
      </c>
      <c r="T290" s="153">
        <v>0</v>
      </c>
      <c r="U290" s="153">
        <v>0.498</v>
      </c>
      <c r="V290" s="153">
        <v>0.376</v>
      </c>
      <c r="W290" s="153">
        <v>1.3</v>
      </c>
      <c r="X290" s="153">
        <v>0.19900000000000001</v>
      </c>
      <c r="Y290" s="153">
        <v>0.68200000000000005</v>
      </c>
      <c r="Z290" s="153">
        <v>0.60099999999999998</v>
      </c>
      <c r="AA290" s="153">
        <v>13.1</v>
      </c>
      <c r="AB290" s="153">
        <v>37.4</v>
      </c>
      <c r="AC290" s="153">
        <v>31.1</v>
      </c>
      <c r="AD290" s="153">
        <v>31</v>
      </c>
      <c r="AE290" s="153">
        <v>45.2</v>
      </c>
      <c r="AF290" s="153">
        <v>26.2</v>
      </c>
      <c r="AG290" s="153">
        <v>74.8</v>
      </c>
      <c r="AH290" s="153">
        <v>62.2</v>
      </c>
      <c r="AI290" s="153">
        <v>62</v>
      </c>
      <c r="AJ290" s="153">
        <v>90.4</v>
      </c>
      <c r="AK290" s="153" t="s">
        <v>66</v>
      </c>
      <c r="AL290" s="153" t="s">
        <v>66</v>
      </c>
      <c r="AM290" s="153">
        <v>3.1</v>
      </c>
      <c r="AN290" s="153">
        <v>6</v>
      </c>
      <c r="AO290" s="153">
        <v>0.18099999999999999</v>
      </c>
      <c r="AP290" s="153">
        <v>12.7</v>
      </c>
      <c r="AQ290" s="153">
        <v>13.6</v>
      </c>
      <c r="AR290" s="153">
        <v>88.2</v>
      </c>
      <c r="AS290" s="153">
        <v>1.3138613861386144</v>
      </c>
      <c r="AT290" s="153">
        <v>62.1</v>
      </c>
      <c r="AU290" s="153">
        <v>90.2</v>
      </c>
      <c r="AV290" s="153">
        <v>0.2029</v>
      </c>
      <c r="AW290" s="153">
        <v>4.7399999999999998E-2</v>
      </c>
      <c r="AX290" s="153">
        <v>13.3</v>
      </c>
      <c r="AY290" s="153">
        <v>12.12</v>
      </c>
      <c r="AZ290" s="153">
        <v>13.15</v>
      </c>
      <c r="BA290" s="153">
        <v>1.03</v>
      </c>
      <c r="BB290" s="153">
        <v>1.6439999999999999</v>
      </c>
      <c r="BC290" s="153">
        <v>1.847</v>
      </c>
      <c r="BD290" s="153">
        <v>8.0939999999999994</v>
      </c>
      <c r="BE290" s="153">
        <v>3.3038613861386144</v>
      </c>
      <c r="BF290" s="153">
        <v>31.95</v>
      </c>
      <c r="BG290" s="153">
        <v>4.3</v>
      </c>
      <c r="BH290" s="153">
        <v>10.4</v>
      </c>
      <c r="BI290" s="125">
        <v>44483</v>
      </c>
    </row>
    <row r="291" spans="1:61" ht="15.75" x14ac:dyDescent="0.25">
      <c r="A291" s="125">
        <v>44484</v>
      </c>
      <c r="B291" s="152" t="str">
        <f t="shared" si="1"/>
        <v>Click Here</v>
      </c>
      <c r="C291" s="153"/>
      <c r="D291" s="153">
        <v>6.34</v>
      </c>
      <c r="E291" s="153">
        <v>5.2</v>
      </c>
      <c r="F291" s="153">
        <v>5.0599999999999996</v>
      </c>
      <c r="G291" s="153">
        <v>5.21</v>
      </c>
      <c r="H291" s="153">
        <v>5.29</v>
      </c>
      <c r="I291" s="153">
        <v>7.29</v>
      </c>
      <c r="J291" s="153">
        <v>7.57</v>
      </c>
      <c r="K291" s="153">
        <v>1.68</v>
      </c>
      <c r="L291" s="153">
        <v>1.84</v>
      </c>
      <c r="M291" s="153">
        <v>1.96</v>
      </c>
      <c r="N291" s="153">
        <v>1.99</v>
      </c>
      <c r="O291" s="153">
        <v>36</v>
      </c>
      <c r="P291" s="153">
        <v>30</v>
      </c>
      <c r="Q291" s="153">
        <v>16</v>
      </c>
      <c r="R291" s="153">
        <v>1</v>
      </c>
      <c r="S291" s="153">
        <v>0</v>
      </c>
      <c r="T291" s="153">
        <v>0</v>
      </c>
      <c r="U291" s="153">
        <v>0.51200000000000001</v>
      </c>
      <c r="V291" s="153">
        <v>0.48599999999999999</v>
      </c>
      <c r="W291" s="153">
        <v>1.1599999999999999</v>
      </c>
      <c r="X291" s="153">
        <v>0.182</v>
      </c>
      <c r="Y291" s="153">
        <v>0.44500000000000001</v>
      </c>
      <c r="Z291" s="153">
        <v>0.375</v>
      </c>
      <c r="AA291" s="153">
        <v>13.4</v>
      </c>
      <c r="AB291" s="153">
        <v>37.1</v>
      </c>
      <c r="AC291" s="153">
        <v>32.200000000000003</v>
      </c>
      <c r="AD291" s="153">
        <v>34.299999999999997</v>
      </c>
      <c r="AE291" s="153">
        <v>44.8</v>
      </c>
      <c r="AF291" s="153">
        <v>26.8</v>
      </c>
      <c r="AG291" s="153">
        <v>74.2</v>
      </c>
      <c r="AH291" s="153">
        <v>64.400000000000006</v>
      </c>
      <c r="AI291" s="153">
        <v>68.599999999999994</v>
      </c>
      <c r="AJ291" s="153">
        <v>89.6</v>
      </c>
      <c r="AK291" s="153" t="s">
        <v>66</v>
      </c>
      <c r="AL291" s="153" t="s">
        <v>66</v>
      </c>
      <c r="AM291" s="153">
        <v>3</v>
      </c>
      <c r="AN291" s="153">
        <v>5.9</v>
      </c>
      <c r="AO291" s="153">
        <v>0.14599999999999999</v>
      </c>
      <c r="AP291" s="153">
        <v>12.6</v>
      </c>
      <c r="AQ291" s="153">
        <v>13.6</v>
      </c>
      <c r="AR291" s="153">
        <v>70.56</v>
      </c>
      <c r="AS291" s="153">
        <v>0.61717647058823522</v>
      </c>
      <c r="AT291" s="153">
        <v>62.2</v>
      </c>
      <c r="AU291" s="153">
        <v>89.8</v>
      </c>
      <c r="AV291" s="153">
        <v>0.20250000000000001</v>
      </c>
      <c r="AW291" s="153">
        <v>4.8099999999999997E-2</v>
      </c>
      <c r="AX291" s="153">
        <v>12.36</v>
      </c>
      <c r="AY291" s="153">
        <v>12.24</v>
      </c>
      <c r="AZ291" s="153">
        <v>12.24</v>
      </c>
      <c r="BA291" s="153">
        <v>0</v>
      </c>
      <c r="BB291" s="153">
        <v>1.637</v>
      </c>
      <c r="BC291" s="153">
        <v>1.8440000000000001</v>
      </c>
      <c r="BD291" s="153">
        <v>7.7960000000000003</v>
      </c>
      <c r="BE291" s="153">
        <v>2.6171764705882352</v>
      </c>
      <c r="BF291" s="153">
        <v>30.98</v>
      </c>
      <c r="BG291" s="153">
        <v>4.0999999999999996</v>
      </c>
      <c r="BH291" s="153">
        <v>10.4</v>
      </c>
      <c r="BI291" s="125">
        <v>44484</v>
      </c>
    </row>
    <row r="292" spans="1:61" ht="15.75" x14ac:dyDescent="0.25">
      <c r="A292" s="125">
        <v>44485</v>
      </c>
      <c r="B292" s="152" t="str">
        <f t="shared" si="1"/>
        <v>Click Here</v>
      </c>
      <c r="C292" s="153"/>
      <c r="D292" s="153">
        <v>6.16</v>
      </c>
      <c r="E292" s="153">
        <v>5.22</v>
      </c>
      <c r="F292" s="153">
        <v>5.2</v>
      </c>
      <c r="G292" s="153">
        <v>5.19</v>
      </c>
      <c r="H292" s="153">
        <v>5.26</v>
      </c>
      <c r="I292" s="153">
        <v>7.31</v>
      </c>
      <c r="J292" s="153">
        <v>7.32</v>
      </c>
      <c r="K292" s="153">
        <v>1.71</v>
      </c>
      <c r="L292" s="153">
        <v>1.9</v>
      </c>
      <c r="M292" s="153">
        <v>2.02</v>
      </c>
      <c r="N292" s="153">
        <v>1.99</v>
      </c>
      <c r="O292" s="153">
        <v>35</v>
      </c>
      <c r="P292" s="153">
        <v>28</v>
      </c>
      <c r="Q292" s="153">
        <v>17</v>
      </c>
      <c r="R292" s="153">
        <v>2</v>
      </c>
      <c r="S292" s="153">
        <v>0</v>
      </c>
      <c r="T292" s="153">
        <v>0</v>
      </c>
      <c r="U292" s="153">
        <v>0.45600000000000002</v>
      </c>
      <c r="V292" s="153">
        <v>0.42299999999999999</v>
      </c>
      <c r="W292" s="153">
        <v>1.22</v>
      </c>
      <c r="X292" s="153">
        <v>0.17599999999999999</v>
      </c>
      <c r="Y292" s="153">
        <v>0.48099999999999998</v>
      </c>
      <c r="Z292" s="153">
        <v>0.44</v>
      </c>
      <c r="AA292" s="153">
        <v>13.2</v>
      </c>
      <c r="AB292" s="153">
        <v>36.700000000000003</v>
      </c>
      <c r="AC292" s="153">
        <v>33.1</v>
      </c>
      <c r="AD292" s="153">
        <v>35</v>
      </c>
      <c r="AE292" s="153">
        <v>44.3</v>
      </c>
      <c r="AF292" s="153">
        <v>26.4</v>
      </c>
      <c r="AG292" s="153">
        <v>73.400000000000006</v>
      </c>
      <c r="AH292" s="153">
        <v>66.2</v>
      </c>
      <c r="AI292" s="153">
        <v>70</v>
      </c>
      <c r="AJ292" s="153">
        <v>88.6</v>
      </c>
      <c r="AK292" s="153" t="s">
        <v>66</v>
      </c>
      <c r="AL292" s="153" t="s">
        <v>66</v>
      </c>
      <c r="AM292" s="153">
        <v>3.1</v>
      </c>
      <c r="AN292" s="153">
        <v>6</v>
      </c>
      <c r="AO292" s="153">
        <v>0.129</v>
      </c>
      <c r="AP292" s="153">
        <v>12.5</v>
      </c>
      <c r="AQ292" s="153">
        <v>13.4</v>
      </c>
      <c r="AR292" s="153">
        <v>70.56</v>
      </c>
      <c r="AS292" s="153">
        <v>0.9543235294117649</v>
      </c>
      <c r="AT292" s="153">
        <v>62</v>
      </c>
      <c r="AU292" s="153">
        <v>89.5</v>
      </c>
      <c r="AV292" s="153">
        <v>2.29E-2</v>
      </c>
      <c r="AW292" s="153">
        <v>4.87E-2</v>
      </c>
      <c r="AX292" s="153">
        <v>12.04</v>
      </c>
      <c r="AY292" s="153">
        <v>10.88</v>
      </c>
      <c r="AZ292" s="153">
        <v>11.91</v>
      </c>
      <c r="BA292" s="153">
        <v>1.03</v>
      </c>
      <c r="BB292" s="153">
        <v>0</v>
      </c>
      <c r="BC292" s="153">
        <v>0</v>
      </c>
      <c r="BD292" s="153">
        <v>0</v>
      </c>
      <c r="BE292" s="153">
        <v>2.9443235294117649</v>
      </c>
      <c r="BF292" s="153">
        <v>30.51</v>
      </c>
      <c r="BG292" s="153">
        <v>4.0999999999999996</v>
      </c>
      <c r="BH292" s="153">
        <v>10.4</v>
      </c>
      <c r="BI292" s="125">
        <v>44485</v>
      </c>
    </row>
    <row r="293" spans="1:61" ht="15.75" x14ac:dyDescent="0.25">
      <c r="A293" s="125">
        <v>44486</v>
      </c>
      <c r="B293" s="152" t="str">
        <f t="shared" si="1"/>
        <v>Click Here</v>
      </c>
      <c r="C293" s="153"/>
      <c r="D293" s="153">
        <v>0</v>
      </c>
      <c r="E293" s="153">
        <v>0</v>
      </c>
      <c r="F293" s="153">
        <v>0</v>
      </c>
      <c r="G293" s="153">
        <v>0</v>
      </c>
      <c r="H293" s="153">
        <v>0</v>
      </c>
      <c r="I293" s="153">
        <v>0</v>
      </c>
      <c r="J293" s="153">
        <v>0</v>
      </c>
      <c r="K293" s="153">
        <v>0</v>
      </c>
      <c r="L293" s="153">
        <v>0</v>
      </c>
      <c r="M293" s="153">
        <v>0</v>
      </c>
      <c r="N293" s="153">
        <v>0</v>
      </c>
      <c r="O293" s="153">
        <v>0</v>
      </c>
      <c r="P293" s="153">
        <v>0</v>
      </c>
      <c r="Q293" s="153">
        <v>0</v>
      </c>
      <c r="R293" s="153">
        <v>0</v>
      </c>
      <c r="S293" s="153">
        <v>0</v>
      </c>
      <c r="T293" s="153">
        <v>0</v>
      </c>
      <c r="U293" s="153">
        <v>0</v>
      </c>
      <c r="V293" s="153">
        <v>0</v>
      </c>
      <c r="W293" s="153">
        <v>0</v>
      </c>
      <c r="X293" s="153">
        <v>0</v>
      </c>
      <c r="Y293" s="153">
        <v>0</v>
      </c>
      <c r="Z293" s="153">
        <v>0</v>
      </c>
      <c r="AA293" s="153">
        <v>0</v>
      </c>
      <c r="AB293" s="153">
        <v>0</v>
      </c>
      <c r="AC293" s="153">
        <v>0</v>
      </c>
      <c r="AD293" s="153">
        <v>0</v>
      </c>
      <c r="AE293" s="153">
        <v>0</v>
      </c>
      <c r="AF293" s="153">
        <v>0</v>
      </c>
      <c r="AG293" s="153">
        <v>0</v>
      </c>
      <c r="AH293" s="153">
        <v>0</v>
      </c>
      <c r="AI293" s="153">
        <v>0</v>
      </c>
      <c r="AJ293" s="153">
        <v>0</v>
      </c>
      <c r="AK293" s="153" t="s">
        <v>66</v>
      </c>
      <c r="AL293" s="153" t="s">
        <v>66</v>
      </c>
      <c r="AM293" s="153">
        <v>0</v>
      </c>
      <c r="AN293" s="153">
        <v>0</v>
      </c>
      <c r="AO293" s="153">
        <v>0</v>
      </c>
      <c r="AP293" s="153">
        <v>0</v>
      </c>
      <c r="AQ293" s="153">
        <v>0</v>
      </c>
      <c r="AR293" s="153">
        <v>0</v>
      </c>
      <c r="AS293" s="153" t="s">
        <v>66</v>
      </c>
      <c r="AT293" s="153">
        <v>0</v>
      </c>
      <c r="AU293" s="153">
        <v>0</v>
      </c>
      <c r="AV293" s="153">
        <v>0</v>
      </c>
      <c r="AW293" s="153">
        <v>0</v>
      </c>
      <c r="AX293" s="153">
        <v>0</v>
      </c>
      <c r="AY293" s="153">
        <v>0</v>
      </c>
      <c r="AZ293" s="153">
        <v>0</v>
      </c>
      <c r="BA293" s="153">
        <v>0</v>
      </c>
      <c r="BB293" s="153">
        <v>0</v>
      </c>
      <c r="BC293" s="153">
        <v>0</v>
      </c>
      <c r="BD293" s="153">
        <v>0</v>
      </c>
      <c r="BE293" s="153" t="s">
        <v>66</v>
      </c>
      <c r="BF293" s="153">
        <v>0</v>
      </c>
      <c r="BG293" s="153">
        <v>0</v>
      </c>
      <c r="BH293" s="153">
        <v>0</v>
      </c>
      <c r="BI293" s="125">
        <v>44486</v>
      </c>
    </row>
    <row r="294" spans="1:61" ht="15.75" x14ac:dyDescent="0.25">
      <c r="A294" s="125">
        <v>44487</v>
      </c>
      <c r="B294" s="152" t="str">
        <f t="shared" si="1"/>
        <v>Click Here</v>
      </c>
      <c r="C294" s="153"/>
      <c r="D294" s="153">
        <v>6.45</v>
      </c>
      <c r="E294" s="153">
        <v>5.13</v>
      </c>
      <c r="F294" s="153">
        <v>5</v>
      </c>
      <c r="G294" s="153">
        <v>5.18</v>
      </c>
      <c r="H294" s="153">
        <v>5.27</v>
      </c>
      <c r="I294" s="153">
        <v>7.13</v>
      </c>
      <c r="J294" s="153">
        <v>7.6</v>
      </c>
      <c r="K294" s="153">
        <v>1.51</v>
      </c>
      <c r="L294" s="153">
        <v>1.75</v>
      </c>
      <c r="M294" s="153">
        <v>1.91</v>
      </c>
      <c r="N294" s="153">
        <v>1.95</v>
      </c>
      <c r="O294" s="153">
        <v>37</v>
      </c>
      <c r="P294" s="153">
        <v>29</v>
      </c>
      <c r="Q294" s="153">
        <v>24</v>
      </c>
      <c r="R294" s="153">
        <v>2</v>
      </c>
      <c r="S294" s="153">
        <v>1</v>
      </c>
      <c r="T294" s="153">
        <v>0</v>
      </c>
      <c r="U294" s="153">
        <v>0.48</v>
      </c>
      <c r="V294" s="153">
        <v>0.33</v>
      </c>
      <c r="W294" s="153">
        <v>1.19</v>
      </c>
      <c r="X294" s="153">
        <v>0.16</v>
      </c>
      <c r="Y294" s="153">
        <v>0.51</v>
      </c>
      <c r="Z294" s="153">
        <v>0.42</v>
      </c>
      <c r="AA294" s="153">
        <v>12.6</v>
      </c>
      <c r="AB294" s="153">
        <v>34.1</v>
      </c>
      <c r="AC294" s="153">
        <v>29.2</v>
      </c>
      <c r="AD294" s="153">
        <v>29.9</v>
      </c>
      <c r="AE294" s="153">
        <v>44.7</v>
      </c>
      <c r="AF294" s="153">
        <v>25.2</v>
      </c>
      <c r="AG294" s="153">
        <v>68.2</v>
      </c>
      <c r="AH294" s="153">
        <v>58.4</v>
      </c>
      <c r="AI294" s="153">
        <v>59.8</v>
      </c>
      <c r="AJ294" s="153">
        <v>89.4</v>
      </c>
      <c r="AK294" s="153" t="s">
        <v>66</v>
      </c>
      <c r="AL294" s="153" t="s">
        <v>66</v>
      </c>
      <c r="AM294" s="153">
        <v>3</v>
      </c>
      <c r="AN294" s="153">
        <v>6</v>
      </c>
      <c r="AO294" s="153">
        <v>0.186</v>
      </c>
      <c r="AP294" s="153">
        <v>11</v>
      </c>
      <c r="AQ294" s="153">
        <v>13.1</v>
      </c>
      <c r="AR294" s="153">
        <v>94.61</v>
      </c>
      <c r="AS294" s="153">
        <v>1.3928072669826226</v>
      </c>
      <c r="AT294" s="153">
        <v>60.7</v>
      </c>
      <c r="AU294" s="153">
        <v>90.5</v>
      </c>
      <c r="AV294" s="153">
        <v>0.2165</v>
      </c>
      <c r="AW294" s="153">
        <v>4.3400000000000001E-2</v>
      </c>
      <c r="AX294" s="153">
        <v>13.75</v>
      </c>
      <c r="AY294" s="153">
        <v>12.66</v>
      </c>
      <c r="AZ294" s="153">
        <v>13.68</v>
      </c>
      <c r="BA294" s="153">
        <v>1.02</v>
      </c>
      <c r="BB294" s="153">
        <v>1.6930000000000001</v>
      </c>
      <c r="BC294" s="153">
        <v>1.917</v>
      </c>
      <c r="BD294" s="153">
        <v>7.7919999999999998</v>
      </c>
      <c r="BE294" s="153">
        <v>3.3928072669826226</v>
      </c>
      <c r="BF294" s="153">
        <v>31.23</v>
      </c>
      <c r="BG294" s="153">
        <v>4.0999999999999996</v>
      </c>
      <c r="BH294" s="153">
        <v>10.4</v>
      </c>
      <c r="BI294" s="125">
        <v>44487</v>
      </c>
    </row>
    <row r="295" spans="1:61" ht="15.75" x14ac:dyDescent="0.25">
      <c r="A295" s="125">
        <v>44488</v>
      </c>
      <c r="B295" s="152" t="str">
        <f t="shared" si="1"/>
        <v>Click Here</v>
      </c>
      <c r="C295" s="153"/>
      <c r="D295" s="153">
        <v>6.37</v>
      </c>
      <c r="E295" s="153">
        <v>5.34</v>
      </c>
      <c r="F295" s="153">
        <v>5.09</v>
      </c>
      <c r="G295" s="153">
        <v>5.28</v>
      </c>
      <c r="H295" s="153">
        <v>5.35</v>
      </c>
      <c r="I295" s="153">
        <v>7.5</v>
      </c>
      <c r="J295" s="153">
        <v>7.2</v>
      </c>
      <c r="K295" s="153">
        <v>1.79</v>
      </c>
      <c r="L295" s="153">
        <v>1.95</v>
      </c>
      <c r="M295" s="153">
        <v>2.0099999999999998</v>
      </c>
      <c r="N295" s="153">
        <v>2.0499999999999998</v>
      </c>
      <c r="O295" s="153">
        <v>39</v>
      </c>
      <c r="P295" s="153">
        <v>32</v>
      </c>
      <c r="Q295" s="153">
        <v>30</v>
      </c>
      <c r="R295" s="153">
        <v>3</v>
      </c>
      <c r="S295" s="153">
        <v>1</v>
      </c>
      <c r="T295" s="153">
        <v>0</v>
      </c>
      <c r="U295" s="153">
        <v>0.502</v>
      </c>
      <c r="V295" s="153">
        <v>0.374</v>
      </c>
      <c r="W295" s="153">
        <v>1.48</v>
      </c>
      <c r="X295" s="153">
        <v>0.17299999999999999</v>
      </c>
      <c r="Y295" s="153">
        <v>0.38300000000000001</v>
      </c>
      <c r="Z295" s="153">
        <v>0.20599999999999999</v>
      </c>
      <c r="AA295" s="153">
        <v>12.7</v>
      </c>
      <c r="AB295" s="153">
        <v>30.4</v>
      </c>
      <c r="AC295" s="153">
        <v>28.1</v>
      </c>
      <c r="AD295" s="153">
        <v>28.5</v>
      </c>
      <c r="AE295" s="153">
        <v>45</v>
      </c>
      <c r="AF295" s="153">
        <v>25.4</v>
      </c>
      <c r="AG295" s="153">
        <v>60.8</v>
      </c>
      <c r="AH295" s="153">
        <v>56.2</v>
      </c>
      <c r="AI295" s="153">
        <v>57</v>
      </c>
      <c r="AJ295" s="153">
        <v>90</v>
      </c>
      <c r="AK295" s="153" t="s">
        <v>66</v>
      </c>
      <c r="AL295" s="153" t="s">
        <v>66</v>
      </c>
      <c r="AM295" s="153">
        <v>3</v>
      </c>
      <c r="AN295" s="153">
        <v>5.9</v>
      </c>
      <c r="AO295" s="153">
        <v>0.14699999999999999</v>
      </c>
      <c r="AP295" s="153">
        <v>11.7</v>
      </c>
      <c r="AQ295" s="153">
        <v>12.8</v>
      </c>
      <c r="AR295" s="153">
        <v>79.38</v>
      </c>
      <c r="AS295" s="153">
        <v>0.92952039151712906</v>
      </c>
      <c r="AT295" s="153">
        <v>60.4</v>
      </c>
      <c r="AU295" s="153">
        <v>90.2</v>
      </c>
      <c r="AV295" s="153">
        <v>0.21679999999999999</v>
      </c>
      <c r="AW295" s="153">
        <v>4.3700000000000003E-2</v>
      </c>
      <c r="AX295" s="153">
        <v>15.44</v>
      </c>
      <c r="AY295" s="153">
        <v>12.26</v>
      </c>
      <c r="AZ295" s="153">
        <v>13.84</v>
      </c>
      <c r="BA295" s="153">
        <v>1.58</v>
      </c>
      <c r="BB295" s="153">
        <v>1.706</v>
      </c>
      <c r="BC295" s="153">
        <v>1.8420000000000001</v>
      </c>
      <c r="BD295" s="153">
        <v>8.048</v>
      </c>
      <c r="BE295" s="153">
        <v>2.9395203915171289</v>
      </c>
      <c r="BF295" s="153">
        <v>27.3</v>
      </c>
      <c r="BG295" s="153">
        <v>4</v>
      </c>
      <c r="BH295" s="153">
        <v>10.4</v>
      </c>
      <c r="BI295" s="125">
        <v>44488</v>
      </c>
    </row>
    <row r="296" spans="1:61" ht="15.75" x14ac:dyDescent="0.25">
      <c r="A296" s="125">
        <v>44489</v>
      </c>
      <c r="B296" s="152" t="str">
        <f t="shared" si="1"/>
        <v>Click Here</v>
      </c>
      <c r="C296" s="153"/>
      <c r="D296" s="153">
        <v>6.42</v>
      </c>
      <c r="E296" s="153">
        <v>5.31</v>
      </c>
      <c r="F296" s="153">
        <v>5.13</v>
      </c>
      <c r="G296" s="153">
        <v>5.28</v>
      </c>
      <c r="H296" s="153">
        <v>5.32</v>
      </c>
      <c r="I296" s="153">
        <v>7.54</v>
      </c>
      <c r="J296" s="153">
        <v>7.37</v>
      </c>
      <c r="K296" s="153">
        <v>1.79</v>
      </c>
      <c r="L296" s="153">
        <v>2.04</v>
      </c>
      <c r="M296" s="153">
        <v>2.0299999999999998</v>
      </c>
      <c r="N296" s="153">
        <v>2.02</v>
      </c>
      <c r="O296" s="153">
        <v>36</v>
      </c>
      <c r="P296" s="153">
        <v>29</v>
      </c>
      <c r="Q296" s="153">
        <v>28</v>
      </c>
      <c r="R296" s="153">
        <v>3</v>
      </c>
      <c r="S296" s="153">
        <v>0</v>
      </c>
      <c r="T296" s="153">
        <v>0</v>
      </c>
      <c r="U296" s="153">
        <v>0.48599999999999999</v>
      </c>
      <c r="V296" s="153">
        <v>0.35</v>
      </c>
      <c r="W296" s="153">
        <v>1.44</v>
      </c>
      <c r="X296" s="153">
        <v>0.16600000000000001</v>
      </c>
      <c r="Y296" s="153">
        <v>0.33100000000000002</v>
      </c>
      <c r="Z296" s="153">
        <v>0.17499999999999999</v>
      </c>
      <c r="AA296" s="153">
        <v>12.8</v>
      </c>
      <c r="AB296" s="153">
        <v>30.5</v>
      </c>
      <c r="AC296" s="153">
        <v>28.2</v>
      </c>
      <c r="AD296" s="153">
        <v>30.1</v>
      </c>
      <c r="AE296" s="153">
        <v>45.1</v>
      </c>
      <c r="AF296" s="153">
        <v>25.6</v>
      </c>
      <c r="AG296" s="153">
        <v>61</v>
      </c>
      <c r="AH296" s="153">
        <v>56.4</v>
      </c>
      <c r="AI296" s="153">
        <v>60.2</v>
      </c>
      <c r="AJ296" s="153">
        <v>90.2</v>
      </c>
      <c r="AK296" s="153" t="s">
        <v>66</v>
      </c>
      <c r="AL296" s="153" t="s">
        <v>66</v>
      </c>
      <c r="AM296" s="153">
        <v>3.1</v>
      </c>
      <c r="AN296" s="153">
        <v>6</v>
      </c>
      <c r="AO296" s="153">
        <v>0.13400000000000001</v>
      </c>
      <c r="AP296" s="153">
        <v>11.7</v>
      </c>
      <c r="AQ296" s="153">
        <v>12.7</v>
      </c>
      <c r="AR296" s="153">
        <v>85.99</v>
      </c>
      <c r="AS296" s="153">
        <v>0.99591276764472614</v>
      </c>
      <c r="AT296" s="153">
        <v>60.6</v>
      </c>
      <c r="AU296" s="153">
        <v>89.9</v>
      </c>
      <c r="AV296" s="153">
        <v>0.21590000000000001</v>
      </c>
      <c r="AW296" s="153">
        <v>4.4499999999999998E-2</v>
      </c>
      <c r="AX296" s="153">
        <v>14.8</v>
      </c>
      <c r="AY296" s="153">
        <v>12.61</v>
      </c>
      <c r="AZ296" s="153">
        <v>13.1</v>
      </c>
      <c r="BA296" s="153">
        <v>0.49</v>
      </c>
      <c r="BB296" s="153">
        <v>1.736</v>
      </c>
      <c r="BC296" s="153">
        <v>1.8360000000000001</v>
      </c>
      <c r="BD296" s="153">
        <v>7.8280000000000003</v>
      </c>
      <c r="BE296" s="153">
        <v>3.0959127676447262</v>
      </c>
      <c r="BF296" s="153">
        <v>30.28</v>
      </c>
      <c r="BG296" s="153">
        <v>4</v>
      </c>
      <c r="BH296" s="153">
        <v>10.4</v>
      </c>
      <c r="BI296" s="125">
        <v>44489</v>
      </c>
    </row>
    <row r="297" spans="1:61" ht="15.75" x14ac:dyDescent="0.25">
      <c r="A297" s="125">
        <v>44490</v>
      </c>
      <c r="B297" s="152" t="str">
        <f t="shared" si="1"/>
        <v>Click Here</v>
      </c>
      <c r="C297" s="153"/>
      <c r="D297" s="153">
        <v>6.33</v>
      </c>
      <c r="E297" s="153">
        <v>5.16</v>
      </c>
      <c r="F297" s="153">
        <v>5.28</v>
      </c>
      <c r="G297" s="153">
        <v>5.21</v>
      </c>
      <c r="H297" s="153">
        <v>5.27</v>
      </c>
      <c r="I297" s="153">
        <v>7.4</v>
      </c>
      <c r="J297" s="153">
        <v>7.29</v>
      </c>
      <c r="K297" s="153">
        <v>1.79</v>
      </c>
      <c r="L297" s="153">
        <v>1.98</v>
      </c>
      <c r="M297" s="153">
        <v>2.12</v>
      </c>
      <c r="N297" s="153">
        <v>2.11</v>
      </c>
      <c r="O297" s="153">
        <v>34</v>
      </c>
      <c r="P297" s="153">
        <v>27</v>
      </c>
      <c r="Q297" s="153">
        <v>16</v>
      </c>
      <c r="R297" s="153">
        <v>1</v>
      </c>
      <c r="S297" s="153">
        <v>0</v>
      </c>
      <c r="T297" s="153">
        <v>0</v>
      </c>
      <c r="U297" s="153">
        <v>0.47099999999999997</v>
      </c>
      <c r="V297" s="153">
        <v>0.36199999999999999</v>
      </c>
      <c r="W297" s="153">
        <v>1.03</v>
      </c>
      <c r="X297" s="153">
        <v>9.1999999999999998E-2</v>
      </c>
      <c r="Y297" s="153">
        <v>0.34399999999999997</v>
      </c>
      <c r="Z297" s="153">
        <v>0.22900000000000001</v>
      </c>
      <c r="AA297" s="153">
        <v>13</v>
      </c>
      <c r="AB297" s="153">
        <v>32.200000000000003</v>
      </c>
      <c r="AC297" s="153">
        <v>29.5</v>
      </c>
      <c r="AD297" s="153">
        <v>31.3</v>
      </c>
      <c r="AE297" s="153">
        <v>44.8</v>
      </c>
      <c r="AF297" s="153">
        <v>26</v>
      </c>
      <c r="AG297" s="153">
        <v>64.400000000000006</v>
      </c>
      <c r="AH297" s="153">
        <v>59</v>
      </c>
      <c r="AI297" s="153">
        <v>62.6</v>
      </c>
      <c r="AJ297" s="153">
        <v>89.6</v>
      </c>
      <c r="AK297" s="153" t="s">
        <v>66</v>
      </c>
      <c r="AL297" s="153" t="s">
        <v>66</v>
      </c>
      <c r="AM297" s="153">
        <v>3</v>
      </c>
      <c r="AN297" s="153">
        <v>5.9</v>
      </c>
      <c r="AO297" s="153">
        <v>0.121</v>
      </c>
      <c r="AP297" s="153">
        <v>11.6</v>
      </c>
      <c r="AQ297" s="153">
        <v>12.6</v>
      </c>
      <c r="AR297" s="153">
        <v>81.58</v>
      </c>
      <c r="AS297" s="153">
        <v>1.1156272648835204</v>
      </c>
      <c r="AT297" s="153">
        <v>61.1</v>
      </c>
      <c r="AU297" s="153">
        <v>90.3</v>
      </c>
      <c r="AV297" s="153">
        <v>0.2079</v>
      </c>
      <c r="AW297" s="153">
        <v>4.3499999999999997E-2</v>
      </c>
      <c r="AX297" s="153">
        <v>12.82</v>
      </c>
      <c r="AY297" s="153">
        <v>11.59</v>
      </c>
      <c r="AZ297" s="153">
        <v>12.65</v>
      </c>
      <c r="BA297" s="153">
        <v>1.06</v>
      </c>
      <c r="BB297" s="153">
        <v>1.6950000000000001</v>
      </c>
      <c r="BC297" s="153">
        <v>1.841</v>
      </c>
      <c r="BD297" s="153">
        <v>7.8029999999999999</v>
      </c>
      <c r="BE297" s="153">
        <v>3.1956272648835204</v>
      </c>
      <c r="BF297" s="153">
        <v>29.81</v>
      </c>
      <c r="BG297" s="153">
        <v>4</v>
      </c>
      <c r="BH297" s="153">
        <v>10.199999999999999</v>
      </c>
      <c r="BI297" s="125">
        <v>44490</v>
      </c>
    </row>
    <row r="298" spans="1:61" ht="15.75" x14ac:dyDescent="0.25">
      <c r="A298" s="125">
        <v>44491</v>
      </c>
      <c r="B298" s="152" t="str">
        <f t="shared" si="1"/>
        <v>Click Here</v>
      </c>
      <c r="C298" s="153"/>
      <c r="D298" s="153">
        <v>6.29</v>
      </c>
      <c r="E298" s="153">
        <v>5.36</v>
      </c>
      <c r="F298" s="153">
        <v>5.49</v>
      </c>
      <c r="G298" s="153">
        <v>5.19</v>
      </c>
      <c r="H298" s="153">
        <v>5.24</v>
      </c>
      <c r="I298" s="153">
        <v>7.19</v>
      </c>
      <c r="J298" s="153">
        <v>7.33</v>
      </c>
      <c r="K298" s="153">
        <v>1.73</v>
      </c>
      <c r="L298" s="153">
        <v>1.9</v>
      </c>
      <c r="M298" s="153">
        <v>2.0099999999999998</v>
      </c>
      <c r="N298" s="153">
        <v>2.04</v>
      </c>
      <c r="O298" s="153">
        <v>37</v>
      </c>
      <c r="P298" s="153">
        <v>28</v>
      </c>
      <c r="Q298" s="153">
        <v>14</v>
      </c>
      <c r="R298" s="153">
        <v>0</v>
      </c>
      <c r="S298" s="153">
        <v>0</v>
      </c>
      <c r="T298" s="153">
        <v>0</v>
      </c>
      <c r="U298" s="153">
        <v>0.40899999999999997</v>
      </c>
      <c r="V298" s="153">
        <v>0.312</v>
      </c>
      <c r="W298" s="153">
        <v>0.89100000000000001</v>
      </c>
      <c r="X298" s="153">
        <v>8.7999999999999995E-2</v>
      </c>
      <c r="Y298" s="153">
        <v>0.32100000000000001</v>
      </c>
      <c r="Z298" s="153">
        <v>0.28799999999999998</v>
      </c>
      <c r="AA298" s="153">
        <v>13.2</v>
      </c>
      <c r="AB298" s="153">
        <v>32.4</v>
      </c>
      <c r="AC298" s="153">
        <v>28.6</v>
      </c>
      <c r="AD298" s="153">
        <v>29</v>
      </c>
      <c r="AE298" s="153">
        <v>43.3</v>
      </c>
      <c r="AF298" s="153">
        <v>26.4</v>
      </c>
      <c r="AG298" s="153">
        <v>64.8</v>
      </c>
      <c r="AH298" s="153">
        <v>57.2</v>
      </c>
      <c r="AI298" s="153">
        <v>58</v>
      </c>
      <c r="AJ298" s="153">
        <v>86.6</v>
      </c>
      <c r="AK298" s="153" t="s">
        <v>66</v>
      </c>
      <c r="AL298" s="153" t="s">
        <v>66</v>
      </c>
      <c r="AM298" s="153">
        <v>3.1</v>
      </c>
      <c r="AN298" s="153">
        <v>6</v>
      </c>
      <c r="AO298" s="153">
        <v>0.106</v>
      </c>
      <c r="AP298" s="153">
        <v>12.3</v>
      </c>
      <c r="AQ298" s="153">
        <v>13.5</v>
      </c>
      <c r="AR298" s="153">
        <v>90.96</v>
      </c>
      <c r="AS298" s="153">
        <v>1.2446580016246953</v>
      </c>
      <c r="AT298" s="153">
        <v>61.9</v>
      </c>
      <c r="AU298" s="153">
        <v>90.9</v>
      </c>
      <c r="AV298" s="153">
        <v>0.20419999999999999</v>
      </c>
      <c r="AW298" s="153">
        <v>4.1399999999999999E-2</v>
      </c>
      <c r="AX298" s="153">
        <v>13.39</v>
      </c>
      <c r="AY298" s="153">
        <v>12.31</v>
      </c>
      <c r="AZ298" s="153">
        <v>13.36</v>
      </c>
      <c r="BA298" s="153">
        <v>1.05</v>
      </c>
      <c r="BB298" s="153">
        <v>1.7190000000000001</v>
      </c>
      <c r="BC298" s="153">
        <v>1.847</v>
      </c>
      <c r="BD298" s="153">
        <v>7.7169999999999996</v>
      </c>
      <c r="BE298" s="153">
        <v>3.3546580016246952</v>
      </c>
      <c r="BF298" s="153">
        <v>29.96</v>
      </c>
      <c r="BG298" s="153">
        <v>4</v>
      </c>
      <c r="BH298" s="153">
        <v>10.199999999999999</v>
      </c>
      <c r="BI298" s="125">
        <v>44491</v>
      </c>
    </row>
    <row r="299" spans="1:61" ht="15.75" x14ac:dyDescent="0.25">
      <c r="A299" s="125">
        <v>44492</v>
      </c>
      <c r="B299" s="152" t="str">
        <f t="shared" si="1"/>
        <v>Click Here</v>
      </c>
      <c r="C299" s="153"/>
      <c r="D299" s="153">
        <v>6.29</v>
      </c>
      <c r="E299" s="153">
        <v>5.31</v>
      </c>
      <c r="F299" s="153">
        <v>5.39</v>
      </c>
      <c r="G299" s="153">
        <v>5.1100000000000003</v>
      </c>
      <c r="H299" s="153">
        <v>5.17</v>
      </c>
      <c r="I299" s="153">
        <v>7.36</v>
      </c>
      <c r="J299" s="153">
        <v>7.58</v>
      </c>
      <c r="K299" s="153">
        <v>1.8</v>
      </c>
      <c r="L299" s="153">
        <v>2</v>
      </c>
      <c r="M299" s="153">
        <v>2.14</v>
      </c>
      <c r="N299" s="153">
        <v>2.13</v>
      </c>
      <c r="O299" s="153">
        <v>35</v>
      </c>
      <c r="P299" s="153">
        <v>27</v>
      </c>
      <c r="Q299" s="153">
        <v>9</v>
      </c>
      <c r="R299" s="153">
        <v>0</v>
      </c>
      <c r="S299" s="153">
        <v>0</v>
      </c>
      <c r="T299" s="153">
        <v>0</v>
      </c>
      <c r="U299" s="153">
        <v>0.314</v>
      </c>
      <c r="V299" s="153">
        <v>0.30099999999999999</v>
      </c>
      <c r="W299" s="153">
        <v>0.79100000000000004</v>
      </c>
      <c r="X299" s="153">
        <v>8.5999999999999993E-2</v>
      </c>
      <c r="Y299" s="153">
        <v>0.29499999999999998</v>
      </c>
      <c r="Z299" s="153">
        <v>0.23400000000000001</v>
      </c>
      <c r="AA299" s="153">
        <v>13.4</v>
      </c>
      <c r="AB299" s="153">
        <v>32.799999999999997</v>
      </c>
      <c r="AC299" s="153">
        <v>29.1</v>
      </c>
      <c r="AD299" s="153">
        <v>29.7</v>
      </c>
      <c r="AE299" s="153">
        <v>44.1</v>
      </c>
      <c r="AF299" s="153">
        <v>26.8</v>
      </c>
      <c r="AG299" s="153">
        <v>65.599999999999994</v>
      </c>
      <c r="AH299" s="153">
        <v>58.2</v>
      </c>
      <c r="AI299" s="153">
        <v>59.4</v>
      </c>
      <c r="AJ299" s="153">
        <v>88.2</v>
      </c>
      <c r="AK299" s="153" t="s">
        <v>66</v>
      </c>
      <c r="AL299" s="153" t="s">
        <v>66</v>
      </c>
      <c r="AM299" s="153">
        <v>3</v>
      </c>
      <c r="AN299" s="153">
        <v>6</v>
      </c>
      <c r="AO299" s="153">
        <v>9.8000000000000004E-2</v>
      </c>
      <c r="AP299" s="153">
        <v>12.2</v>
      </c>
      <c r="AQ299" s="153">
        <v>13.5</v>
      </c>
      <c r="AR299" s="153">
        <v>86</v>
      </c>
      <c r="AS299" s="153">
        <v>1.2304226542688084</v>
      </c>
      <c r="AT299" s="153">
        <v>62.4</v>
      </c>
      <c r="AU299" s="153">
        <v>92.4</v>
      </c>
      <c r="AV299" s="153">
        <v>0.19869999999999999</v>
      </c>
      <c r="AW299" s="153">
        <v>3.4099999999999998E-2</v>
      </c>
      <c r="AX299" s="153">
        <v>12.9</v>
      </c>
      <c r="AY299" s="153">
        <v>11.83</v>
      </c>
      <c r="AZ299" s="153">
        <v>12.87</v>
      </c>
      <c r="BA299" s="153">
        <v>1.04</v>
      </c>
      <c r="BB299" s="153">
        <v>0</v>
      </c>
      <c r="BC299" s="153">
        <v>0</v>
      </c>
      <c r="BD299" s="153">
        <v>0</v>
      </c>
      <c r="BE299" s="153">
        <v>3.3004226542688082</v>
      </c>
      <c r="BF299" s="153">
        <v>30.26</v>
      </c>
      <c r="BG299" s="153">
        <v>4</v>
      </c>
      <c r="BH299" s="153">
        <v>10.199999999999999</v>
      </c>
      <c r="BI299" s="125">
        <v>44492</v>
      </c>
    </row>
    <row r="300" spans="1:61" ht="15.75" x14ac:dyDescent="0.25">
      <c r="A300" s="125">
        <v>44493</v>
      </c>
      <c r="B300" s="152" t="str">
        <f t="shared" si="1"/>
        <v>Click Here</v>
      </c>
      <c r="C300" s="153"/>
      <c r="D300" s="153">
        <v>0</v>
      </c>
      <c r="E300" s="153">
        <v>0</v>
      </c>
      <c r="F300" s="153">
        <v>0</v>
      </c>
      <c r="G300" s="153">
        <v>0</v>
      </c>
      <c r="H300" s="153">
        <v>0</v>
      </c>
      <c r="I300" s="153">
        <v>0</v>
      </c>
      <c r="J300" s="153">
        <v>0</v>
      </c>
      <c r="K300" s="153">
        <v>0</v>
      </c>
      <c r="L300" s="153">
        <v>0</v>
      </c>
      <c r="M300" s="153">
        <v>0</v>
      </c>
      <c r="N300" s="153">
        <v>0</v>
      </c>
      <c r="O300" s="153">
        <v>0</v>
      </c>
      <c r="P300" s="153">
        <v>0</v>
      </c>
      <c r="Q300" s="153">
        <v>0</v>
      </c>
      <c r="R300" s="153">
        <v>0</v>
      </c>
      <c r="S300" s="153">
        <v>0</v>
      </c>
      <c r="T300" s="153">
        <v>0</v>
      </c>
      <c r="U300" s="153">
        <v>0</v>
      </c>
      <c r="V300" s="153">
        <v>0</v>
      </c>
      <c r="W300" s="153">
        <v>0</v>
      </c>
      <c r="X300" s="153">
        <v>0</v>
      </c>
      <c r="Y300" s="153">
        <v>0</v>
      </c>
      <c r="Z300" s="153">
        <v>0</v>
      </c>
      <c r="AA300" s="153">
        <v>0</v>
      </c>
      <c r="AB300" s="153">
        <v>0</v>
      </c>
      <c r="AC300" s="153">
        <v>0</v>
      </c>
      <c r="AD300" s="153">
        <v>0</v>
      </c>
      <c r="AE300" s="153">
        <v>0</v>
      </c>
      <c r="AF300" s="153">
        <v>0</v>
      </c>
      <c r="AG300" s="153">
        <v>0</v>
      </c>
      <c r="AH300" s="153">
        <v>0</v>
      </c>
      <c r="AI300" s="153">
        <v>0</v>
      </c>
      <c r="AJ300" s="153">
        <v>0</v>
      </c>
      <c r="AK300" s="153" t="s">
        <v>66</v>
      </c>
      <c r="AL300" s="153" t="s">
        <v>66</v>
      </c>
      <c r="AM300" s="153">
        <v>0</v>
      </c>
      <c r="AN300" s="153">
        <v>0</v>
      </c>
      <c r="AO300" s="153">
        <v>0</v>
      </c>
      <c r="AP300" s="153">
        <v>0</v>
      </c>
      <c r="AQ300" s="153">
        <v>0</v>
      </c>
      <c r="AR300" s="153">
        <v>0</v>
      </c>
      <c r="AS300" s="153" t="s">
        <v>66</v>
      </c>
      <c r="AT300" s="153">
        <v>0</v>
      </c>
      <c r="AU300" s="153">
        <v>0</v>
      </c>
      <c r="AV300" s="153">
        <v>0</v>
      </c>
      <c r="AW300" s="153">
        <v>0</v>
      </c>
      <c r="AX300" s="153">
        <v>0</v>
      </c>
      <c r="AY300" s="153">
        <v>0</v>
      </c>
      <c r="AZ300" s="153">
        <v>0</v>
      </c>
      <c r="BA300" s="153">
        <v>0</v>
      </c>
      <c r="BB300" s="153">
        <v>0</v>
      </c>
      <c r="BC300" s="153">
        <v>0</v>
      </c>
      <c r="BD300" s="153">
        <v>0</v>
      </c>
      <c r="BE300" s="153" t="s">
        <v>66</v>
      </c>
      <c r="BF300" s="153">
        <v>0</v>
      </c>
      <c r="BG300" s="153">
        <v>0</v>
      </c>
      <c r="BH300" s="153">
        <v>0</v>
      </c>
      <c r="BI300" s="125">
        <v>44493</v>
      </c>
    </row>
    <row r="301" spans="1:61" ht="15.75" x14ac:dyDescent="0.25">
      <c r="A301" s="125">
        <v>44494</v>
      </c>
      <c r="B301" s="152" t="str">
        <f t="shared" si="1"/>
        <v>Click Here</v>
      </c>
      <c r="C301" s="153"/>
      <c r="D301" s="153">
        <v>6.28</v>
      </c>
      <c r="E301" s="153">
        <v>5.15</v>
      </c>
      <c r="F301" s="153">
        <v>5.28</v>
      </c>
      <c r="G301" s="153">
        <v>5.21</v>
      </c>
      <c r="H301" s="153">
        <v>5.24</v>
      </c>
      <c r="I301" s="153">
        <v>7.27</v>
      </c>
      <c r="J301" s="153">
        <v>7.25</v>
      </c>
      <c r="K301" s="153">
        <v>1.69</v>
      </c>
      <c r="L301" s="153">
        <v>1.89</v>
      </c>
      <c r="M301" s="153">
        <v>2.15</v>
      </c>
      <c r="N301" s="153">
        <v>1.98</v>
      </c>
      <c r="O301" s="153">
        <v>50</v>
      </c>
      <c r="P301" s="153">
        <v>42</v>
      </c>
      <c r="Q301" s="153">
        <v>10</v>
      </c>
      <c r="R301" s="153">
        <v>0</v>
      </c>
      <c r="S301" s="153">
        <v>0</v>
      </c>
      <c r="T301" s="153">
        <v>0</v>
      </c>
      <c r="U301" s="153">
        <v>0.68</v>
      </c>
      <c r="V301" s="153">
        <v>0.47699999999999998</v>
      </c>
      <c r="W301" s="153">
        <v>0.76800000000000002</v>
      </c>
      <c r="X301" s="153">
        <v>9.7000000000000003E-2</v>
      </c>
      <c r="Y301" s="153">
        <v>0.32800000000000001</v>
      </c>
      <c r="Z301" s="153">
        <v>0.26</v>
      </c>
      <c r="AA301" s="153">
        <v>14.6</v>
      </c>
      <c r="AB301" s="153">
        <v>37.9</v>
      </c>
      <c r="AC301" s="153">
        <v>30.3</v>
      </c>
      <c r="AD301" s="153">
        <v>30.4</v>
      </c>
      <c r="AE301" s="153">
        <v>43.6</v>
      </c>
      <c r="AF301" s="153">
        <v>29.2</v>
      </c>
      <c r="AG301" s="153">
        <v>75.8</v>
      </c>
      <c r="AH301" s="153">
        <v>60.6</v>
      </c>
      <c r="AI301" s="153">
        <v>60.8</v>
      </c>
      <c r="AJ301" s="153">
        <v>87.2</v>
      </c>
      <c r="AK301" s="153" t="s">
        <v>66</v>
      </c>
      <c r="AL301" s="153" t="s">
        <v>66</v>
      </c>
      <c r="AM301" s="153">
        <v>3.1</v>
      </c>
      <c r="AN301" s="153">
        <v>5.8</v>
      </c>
      <c r="AO301" s="153">
        <v>0.29799999999999999</v>
      </c>
      <c r="AP301" s="153">
        <v>14</v>
      </c>
      <c r="AQ301" s="153">
        <v>13.2</v>
      </c>
      <c r="AR301" s="153">
        <v>88.2</v>
      </c>
      <c r="AS301" s="153">
        <v>1.3505842506350554</v>
      </c>
      <c r="AT301" s="153">
        <v>52.5</v>
      </c>
      <c r="AU301" s="153">
        <v>88.4</v>
      </c>
      <c r="AV301" s="153">
        <v>0.27960000000000002</v>
      </c>
      <c r="AW301" s="153">
        <v>5.3600000000000002E-2</v>
      </c>
      <c r="AX301" s="153">
        <v>12.92</v>
      </c>
      <c r="AY301" s="153">
        <v>11.81</v>
      </c>
      <c r="AZ301" s="153">
        <v>12.86</v>
      </c>
      <c r="BA301" s="153">
        <v>1.05</v>
      </c>
      <c r="BB301" s="153">
        <v>1.6890000000000001</v>
      </c>
      <c r="BC301" s="153">
        <v>1.84</v>
      </c>
      <c r="BD301" s="153">
        <v>7.8769999999999998</v>
      </c>
      <c r="BE301" s="153">
        <v>3.3905842506350554</v>
      </c>
      <c r="BF301" s="153">
        <v>30.28</v>
      </c>
      <c r="BG301" s="153">
        <v>4</v>
      </c>
      <c r="BH301" s="153">
        <v>10.199999999999999</v>
      </c>
      <c r="BI301" s="125">
        <v>44494</v>
      </c>
    </row>
    <row r="302" spans="1:61" ht="15.75" x14ac:dyDescent="0.25">
      <c r="A302" s="125">
        <v>44495</v>
      </c>
      <c r="B302" s="152" t="str">
        <f t="shared" si="1"/>
        <v>Click Here</v>
      </c>
      <c r="C302" s="153"/>
      <c r="D302" s="153">
        <v>6.24</v>
      </c>
      <c r="E302" s="153">
        <v>5.21</v>
      </c>
      <c r="F302" s="153">
        <v>5.17</v>
      </c>
      <c r="G302" s="153">
        <v>5.23</v>
      </c>
      <c r="H302" s="153">
        <v>5.27</v>
      </c>
      <c r="I302" s="153">
        <v>7.26</v>
      </c>
      <c r="J302" s="153">
        <v>7.33</v>
      </c>
      <c r="K302" s="153">
        <v>1.7</v>
      </c>
      <c r="L302" s="153">
        <v>1.91</v>
      </c>
      <c r="M302" s="153">
        <v>1.99</v>
      </c>
      <c r="N302" s="153">
        <v>2.02</v>
      </c>
      <c r="O302" s="153">
        <v>48</v>
      </c>
      <c r="P302" s="153">
        <v>40</v>
      </c>
      <c r="Q302" s="153">
        <v>10</v>
      </c>
      <c r="R302" s="153">
        <v>0</v>
      </c>
      <c r="S302" s="153">
        <v>0</v>
      </c>
      <c r="T302" s="153">
        <v>0</v>
      </c>
      <c r="U302" s="153">
        <v>0.51</v>
      </c>
      <c r="V302" s="153">
        <v>0.318</v>
      </c>
      <c r="W302" s="153">
        <v>0.96899999999999997</v>
      </c>
      <c r="X302" s="153">
        <v>0.11700000000000001</v>
      </c>
      <c r="Y302" s="153">
        <v>0.34200000000000003</v>
      </c>
      <c r="Z302" s="153">
        <v>0.27</v>
      </c>
      <c r="AA302" s="153">
        <v>14.5</v>
      </c>
      <c r="AB302" s="153">
        <v>37.799999999999997</v>
      </c>
      <c r="AC302" s="153">
        <v>31.1</v>
      </c>
      <c r="AD302" s="153">
        <v>30.6</v>
      </c>
      <c r="AE302" s="153">
        <v>44.2</v>
      </c>
      <c r="AF302" s="153">
        <v>29</v>
      </c>
      <c r="AG302" s="153">
        <v>75.599999999999994</v>
      </c>
      <c r="AH302" s="153">
        <v>62.2</v>
      </c>
      <c r="AI302" s="153">
        <v>61.2</v>
      </c>
      <c r="AJ302" s="153">
        <v>88.4</v>
      </c>
      <c r="AK302" s="153" t="s">
        <v>66</v>
      </c>
      <c r="AL302" s="153" t="s">
        <v>66</v>
      </c>
      <c r="AM302" s="153">
        <v>3</v>
      </c>
      <c r="AN302" s="153">
        <v>5.9</v>
      </c>
      <c r="AO302" s="153">
        <v>0.30599999999999999</v>
      </c>
      <c r="AP302" s="153">
        <v>14</v>
      </c>
      <c r="AQ302" s="153">
        <v>13.1</v>
      </c>
      <c r="AR302" s="153">
        <v>81.58</v>
      </c>
      <c r="AS302" s="153">
        <v>1.0019530988274705</v>
      </c>
      <c r="AT302" s="153">
        <v>57.8</v>
      </c>
      <c r="AU302" s="153">
        <v>96.5</v>
      </c>
      <c r="AV302" s="153">
        <v>0.23769999999999999</v>
      </c>
      <c r="AW302" s="153">
        <v>1.5299999999999999E-2</v>
      </c>
      <c r="AX302" s="153">
        <v>13.16</v>
      </c>
      <c r="AY302" s="153">
        <v>11.94</v>
      </c>
      <c r="AZ302" s="153">
        <v>12.99</v>
      </c>
      <c r="BA302" s="153">
        <v>1.05</v>
      </c>
      <c r="BB302" s="153">
        <v>1.742</v>
      </c>
      <c r="BC302" s="153">
        <v>1.837</v>
      </c>
      <c r="BD302" s="153">
        <v>7.8150000000000004</v>
      </c>
      <c r="BE302" s="153">
        <v>3.1019530988274706</v>
      </c>
      <c r="BF302" s="153">
        <v>30.75</v>
      </c>
      <c r="BG302" s="153">
        <v>4</v>
      </c>
      <c r="BH302" s="153">
        <v>10.199999999999999</v>
      </c>
      <c r="BI302" s="125">
        <v>44495</v>
      </c>
    </row>
    <row r="303" spans="1:61" ht="15.75" x14ac:dyDescent="0.25">
      <c r="A303" s="125">
        <v>44496</v>
      </c>
      <c r="B303" s="152" t="str">
        <f t="shared" si="1"/>
        <v>Click Here</v>
      </c>
      <c r="C303" s="153"/>
      <c r="D303" s="153">
        <v>6.19</v>
      </c>
      <c r="E303" s="153">
        <v>5.17</v>
      </c>
      <c r="F303" s="153">
        <v>5.14</v>
      </c>
      <c r="G303" s="153">
        <v>5.2</v>
      </c>
      <c r="H303" s="153">
        <v>5.25</v>
      </c>
      <c r="I303" s="153">
        <v>7.34</v>
      </c>
      <c r="J303" s="153">
        <v>7.49</v>
      </c>
      <c r="K303" s="153">
        <v>1.72</v>
      </c>
      <c r="L303" s="153">
        <v>1.97</v>
      </c>
      <c r="M303" s="153">
        <v>2.0099999999999998</v>
      </c>
      <c r="N303" s="153">
        <v>1.99</v>
      </c>
      <c r="O303" s="153">
        <v>45</v>
      </c>
      <c r="P303" s="153">
        <v>39</v>
      </c>
      <c r="Q303" s="153">
        <v>11</v>
      </c>
      <c r="R303" s="153">
        <v>0</v>
      </c>
      <c r="S303" s="153">
        <v>0</v>
      </c>
      <c r="T303" s="153">
        <v>0</v>
      </c>
      <c r="U303" s="153">
        <v>0.498</v>
      </c>
      <c r="V303" s="153">
        <v>0.36699999999999999</v>
      </c>
      <c r="W303" s="153">
        <v>0.82899999999999996</v>
      </c>
      <c r="X303" s="153">
        <v>0.104</v>
      </c>
      <c r="Y303" s="153">
        <v>0.21299999999999999</v>
      </c>
      <c r="Z303" s="153">
        <v>0.14399999999999999</v>
      </c>
      <c r="AA303" s="153">
        <v>14.7</v>
      </c>
      <c r="AB303" s="153">
        <v>38.1</v>
      </c>
      <c r="AC303" s="153">
        <v>29.7</v>
      </c>
      <c r="AD303" s="153">
        <v>29.2</v>
      </c>
      <c r="AE303" s="153">
        <v>44.7</v>
      </c>
      <c r="AF303" s="153">
        <v>29.4</v>
      </c>
      <c r="AG303" s="153">
        <v>76.2</v>
      </c>
      <c r="AH303" s="153">
        <v>59.4</v>
      </c>
      <c r="AI303" s="153">
        <v>58.4</v>
      </c>
      <c r="AJ303" s="153">
        <v>89.4</v>
      </c>
      <c r="AK303" s="153" t="s">
        <v>66</v>
      </c>
      <c r="AL303" s="153" t="s">
        <v>66</v>
      </c>
      <c r="AM303" s="153">
        <v>3</v>
      </c>
      <c r="AN303" s="153">
        <v>6.1</v>
      </c>
      <c r="AO303" s="153">
        <v>0.24399999999999999</v>
      </c>
      <c r="AP303" s="153">
        <v>13.8</v>
      </c>
      <c r="AQ303" s="153" t="s">
        <v>84</v>
      </c>
      <c r="AR303" s="153">
        <v>86.79</v>
      </c>
      <c r="AS303" s="153">
        <v>1.3223153456998316</v>
      </c>
      <c r="AT303" s="153">
        <v>58.1</v>
      </c>
      <c r="AU303" s="153">
        <v>96.7</v>
      </c>
      <c r="AV303" s="153">
        <v>0.23039999999999999</v>
      </c>
      <c r="AW303" s="153">
        <v>1.4E-2</v>
      </c>
      <c r="AX303" s="153">
        <v>12.91</v>
      </c>
      <c r="AY303" s="153">
        <v>11.86</v>
      </c>
      <c r="AZ303" s="153">
        <v>12.89</v>
      </c>
      <c r="BA303" s="153">
        <v>1.03</v>
      </c>
      <c r="BB303" s="153">
        <v>1.7030000000000001</v>
      </c>
      <c r="BC303" s="153">
        <v>1.8540000000000001</v>
      </c>
      <c r="BD303" s="153">
        <v>7.7359999999999998</v>
      </c>
      <c r="BE303" s="153">
        <v>3.3223153456998316</v>
      </c>
      <c r="BF303" s="153">
        <v>30.37</v>
      </c>
      <c r="BG303" s="153">
        <v>4</v>
      </c>
      <c r="BH303" s="153">
        <v>10.199999999999999</v>
      </c>
      <c r="BI303" s="125">
        <v>44496</v>
      </c>
    </row>
    <row r="304" spans="1:61" ht="15.75" x14ac:dyDescent="0.25">
      <c r="A304" s="125">
        <v>44497</v>
      </c>
      <c r="B304" s="152" t="str">
        <f t="shared" si="1"/>
        <v>Click Here</v>
      </c>
      <c r="C304" s="153"/>
      <c r="D304" s="153">
        <v>6.26</v>
      </c>
      <c r="E304" s="153">
        <v>5.21</v>
      </c>
      <c r="F304" s="153">
        <v>5.14</v>
      </c>
      <c r="G304" s="153">
        <v>5.38</v>
      </c>
      <c r="H304" s="153">
        <v>5.42</v>
      </c>
      <c r="I304" s="153">
        <v>7.75</v>
      </c>
      <c r="J304" s="153">
        <v>7.54</v>
      </c>
      <c r="K304" s="153">
        <v>1.66</v>
      </c>
      <c r="L304" s="153">
        <v>1.78</v>
      </c>
      <c r="M304" s="153">
        <v>1.97</v>
      </c>
      <c r="N304" s="153">
        <v>2</v>
      </c>
      <c r="O304" s="153">
        <v>49</v>
      </c>
      <c r="P304" s="153">
        <v>43</v>
      </c>
      <c r="Q304" s="153">
        <v>16</v>
      </c>
      <c r="R304" s="153">
        <v>0</v>
      </c>
      <c r="S304" s="153">
        <v>0</v>
      </c>
      <c r="T304" s="153">
        <v>0</v>
      </c>
      <c r="U304" s="153">
        <v>0.46200000000000002</v>
      </c>
      <c r="V304" s="153">
        <v>0.32900000000000001</v>
      </c>
      <c r="W304" s="153">
        <v>0.91700000000000004</v>
      </c>
      <c r="X304" s="153">
        <v>0.107</v>
      </c>
      <c r="Y304" s="153">
        <v>0.29899999999999999</v>
      </c>
      <c r="Z304" s="153">
        <v>0.22600000000000001</v>
      </c>
      <c r="AA304" s="153">
        <v>12.8</v>
      </c>
      <c r="AB304" s="153">
        <v>35.799999999999997</v>
      </c>
      <c r="AC304" s="153">
        <v>28.5</v>
      </c>
      <c r="AD304" s="153">
        <v>28.8</v>
      </c>
      <c r="AE304" s="153">
        <v>44.5</v>
      </c>
      <c r="AF304" s="153">
        <v>25.6</v>
      </c>
      <c r="AG304" s="153">
        <v>71.599999999999994</v>
      </c>
      <c r="AH304" s="153">
        <v>57</v>
      </c>
      <c r="AI304" s="153">
        <v>57.6</v>
      </c>
      <c r="AJ304" s="153">
        <v>89</v>
      </c>
      <c r="AK304" s="153" t="s">
        <v>66</v>
      </c>
      <c r="AL304" s="153" t="s">
        <v>66</v>
      </c>
      <c r="AM304" s="153">
        <v>2.8</v>
      </c>
      <c r="AN304" s="153">
        <v>6</v>
      </c>
      <c r="AO304" s="153">
        <v>0.16400000000000001</v>
      </c>
      <c r="AP304" s="153">
        <v>11.2</v>
      </c>
      <c r="AQ304" s="153">
        <v>13</v>
      </c>
      <c r="AR304" s="153">
        <v>88.2</v>
      </c>
      <c r="AS304" s="153">
        <v>1.2702875924404275</v>
      </c>
      <c r="AT304" s="153">
        <v>55.7</v>
      </c>
      <c r="AU304" s="153">
        <v>90.3</v>
      </c>
      <c r="AV304" s="153">
        <v>0.25790000000000002</v>
      </c>
      <c r="AW304" s="153">
        <v>4.3900000000000002E-2</v>
      </c>
      <c r="AX304" s="153">
        <v>13.32</v>
      </c>
      <c r="AY304" s="153">
        <v>12.17</v>
      </c>
      <c r="AZ304" s="153">
        <v>13.22</v>
      </c>
      <c r="BA304" s="153">
        <v>1.05</v>
      </c>
      <c r="BB304" s="153">
        <v>1.673</v>
      </c>
      <c r="BC304" s="153">
        <v>1.8859999999999999</v>
      </c>
      <c r="BD304" s="153">
        <v>8.2080000000000002</v>
      </c>
      <c r="BE304" s="153">
        <v>3.2902875924404276</v>
      </c>
      <c r="BF304" s="153">
        <v>30.18</v>
      </c>
      <c r="BG304" s="153">
        <v>4</v>
      </c>
      <c r="BH304" s="153">
        <v>0</v>
      </c>
      <c r="BI304" s="125">
        <v>44497</v>
      </c>
    </row>
    <row r="305" spans="1:61" ht="15.75" x14ac:dyDescent="0.25">
      <c r="A305" s="125">
        <v>44498</v>
      </c>
      <c r="B305" s="152" t="str">
        <f t="shared" si="1"/>
        <v>Click Here</v>
      </c>
      <c r="C305" s="153"/>
      <c r="D305" s="153">
        <v>6.45</v>
      </c>
      <c r="E305" s="153">
        <v>5.26</v>
      </c>
      <c r="F305" s="153">
        <v>5.23</v>
      </c>
      <c r="G305" s="153">
        <v>5.24</v>
      </c>
      <c r="H305" s="153">
        <v>5.29</v>
      </c>
      <c r="I305" s="153">
        <v>7.51</v>
      </c>
      <c r="J305" s="153">
        <v>7.86</v>
      </c>
      <c r="K305" s="153">
        <v>1.64</v>
      </c>
      <c r="L305" s="153">
        <v>1.79</v>
      </c>
      <c r="M305" s="153">
        <v>1.96</v>
      </c>
      <c r="N305" s="153">
        <v>1.98</v>
      </c>
      <c r="O305" s="153">
        <v>48</v>
      </c>
      <c r="P305" s="153">
        <v>41</v>
      </c>
      <c r="Q305" s="153">
        <v>14</v>
      </c>
      <c r="R305" s="153">
        <v>1</v>
      </c>
      <c r="S305" s="153">
        <v>0</v>
      </c>
      <c r="T305" s="153">
        <v>0</v>
      </c>
      <c r="U305" s="153">
        <v>0.45500000000000002</v>
      </c>
      <c r="V305" s="153">
        <v>0.34699999999999998</v>
      </c>
      <c r="W305" s="153">
        <v>0.89300000000000002</v>
      </c>
      <c r="X305" s="153">
        <v>0.106</v>
      </c>
      <c r="Y305" s="153">
        <v>0.20300000000000001</v>
      </c>
      <c r="Z305" s="153">
        <v>0.16400000000000001</v>
      </c>
      <c r="AA305" s="153">
        <v>12.4</v>
      </c>
      <c r="AB305" s="153">
        <v>45.4</v>
      </c>
      <c r="AC305" s="153">
        <v>28.3</v>
      </c>
      <c r="AD305" s="153">
        <v>28.9</v>
      </c>
      <c r="AE305" s="153">
        <v>45.5</v>
      </c>
      <c r="AF305" s="153">
        <v>24.8</v>
      </c>
      <c r="AG305" s="153">
        <v>90.8</v>
      </c>
      <c r="AH305" s="153">
        <v>56.6</v>
      </c>
      <c r="AI305" s="153">
        <v>57.8</v>
      </c>
      <c r="AJ305" s="153">
        <v>91</v>
      </c>
      <c r="AK305" s="153" t="s">
        <v>66</v>
      </c>
      <c r="AL305" s="153" t="s">
        <v>66</v>
      </c>
      <c r="AM305" s="153">
        <v>2.9</v>
      </c>
      <c r="AN305" s="153">
        <v>5.9</v>
      </c>
      <c r="AO305" s="153">
        <v>0.17100000000000001</v>
      </c>
      <c r="AP305" s="153">
        <v>11</v>
      </c>
      <c r="AQ305" s="153">
        <v>12</v>
      </c>
      <c r="AR305" s="153">
        <v>68.36</v>
      </c>
      <c r="AS305" s="153">
        <v>0.67646128500823766</v>
      </c>
      <c r="AT305" s="153">
        <v>55.5</v>
      </c>
      <c r="AU305" s="153">
        <v>90.6</v>
      </c>
      <c r="AV305" s="153">
        <v>0.25769999999999998</v>
      </c>
      <c r="AW305" s="153">
        <v>4.36E-2</v>
      </c>
      <c r="AX305" s="153">
        <v>12.54</v>
      </c>
      <c r="AY305" s="153">
        <v>12.14</v>
      </c>
      <c r="AZ305" s="153">
        <v>12.14</v>
      </c>
      <c r="BA305" s="153">
        <v>0</v>
      </c>
      <c r="BB305" s="153">
        <v>1.5960000000000001</v>
      </c>
      <c r="BC305" s="153">
        <v>1.9019999999999999</v>
      </c>
      <c r="BD305" s="153">
        <v>7.8949999999999996</v>
      </c>
      <c r="BE305" s="153">
        <v>2.5564612850082375</v>
      </c>
      <c r="BF305" s="153">
        <v>30.27</v>
      </c>
      <c r="BG305" s="153">
        <v>4</v>
      </c>
      <c r="BH305" s="153">
        <v>10.199999999999999</v>
      </c>
      <c r="BI305" s="125">
        <v>44498</v>
      </c>
    </row>
    <row r="306" spans="1:61" ht="15.75" x14ac:dyDescent="0.25">
      <c r="A306" s="125">
        <v>44499</v>
      </c>
      <c r="B306" s="152" t="str">
        <f t="shared" si="1"/>
        <v>Click Here</v>
      </c>
      <c r="C306" s="153"/>
      <c r="D306" s="153">
        <v>6.39</v>
      </c>
      <c r="E306" s="153">
        <v>5.16</v>
      </c>
      <c r="F306" s="153">
        <v>5.21</v>
      </c>
      <c r="G306" s="153">
        <v>5.2</v>
      </c>
      <c r="H306" s="153">
        <v>5.27</v>
      </c>
      <c r="I306" s="153">
        <v>7.14</v>
      </c>
      <c r="J306" s="153">
        <v>6.99</v>
      </c>
      <c r="K306" s="153">
        <v>1.66</v>
      </c>
      <c r="L306" s="153">
        <v>1.83</v>
      </c>
      <c r="M306" s="153">
        <v>1.97</v>
      </c>
      <c r="N306" s="153">
        <v>1.98</v>
      </c>
      <c r="O306" s="153">
        <v>47</v>
      </c>
      <c r="P306" s="153">
        <v>40</v>
      </c>
      <c r="Q306" s="153">
        <v>15</v>
      </c>
      <c r="R306" s="153">
        <v>1</v>
      </c>
      <c r="S306" s="153">
        <v>0</v>
      </c>
      <c r="T306" s="153">
        <v>0</v>
      </c>
      <c r="U306" s="153">
        <v>0.46100000000000002</v>
      </c>
      <c r="V306" s="153">
        <v>0.35599999999999998</v>
      </c>
      <c r="W306" s="153">
        <v>0.90300000000000002</v>
      </c>
      <c r="X306" s="153">
        <v>0.114</v>
      </c>
      <c r="Y306" s="153">
        <v>0.71399999999999997</v>
      </c>
      <c r="Z306" s="153">
        <v>0.55100000000000005</v>
      </c>
      <c r="AA306" s="153">
        <v>14.3</v>
      </c>
      <c r="AB306" s="153">
        <v>35.5</v>
      </c>
      <c r="AC306" s="153">
        <v>28.2</v>
      </c>
      <c r="AD306" s="153">
        <v>29</v>
      </c>
      <c r="AE306" s="153">
        <v>44.2</v>
      </c>
      <c r="AF306" s="153">
        <v>28.6</v>
      </c>
      <c r="AG306" s="153">
        <v>71</v>
      </c>
      <c r="AH306" s="153">
        <v>56.4</v>
      </c>
      <c r="AI306" s="153">
        <v>58</v>
      </c>
      <c r="AJ306" s="153">
        <v>88.4</v>
      </c>
      <c r="AK306" s="153" t="s">
        <v>66</v>
      </c>
      <c r="AL306" s="153" t="s">
        <v>66</v>
      </c>
      <c r="AM306" s="153">
        <v>3</v>
      </c>
      <c r="AN306" s="153">
        <v>6.1</v>
      </c>
      <c r="AO306" s="153">
        <v>0.155</v>
      </c>
      <c r="AP306" s="153">
        <v>9.8000000000000007</v>
      </c>
      <c r="AQ306" s="153">
        <v>11.9</v>
      </c>
      <c r="AR306" s="153">
        <v>82.64</v>
      </c>
      <c r="AS306" s="153">
        <v>1.3801057429352781</v>
      </c>
      <c r="AT306" s="153">
        <v>55.9</v>
      </c>
      <c r="AU306" s="153">
        <v>90.2</v>
      </c>
      <c r="AV306" s="153">
        <v>0.25740000000000002</v>
      </c>
      <c r="AW306" s="153">
        <v>4.3900000000000002E-2</v>
      </c>
      <c r="AX306" s="153">
        <v>12.04</v>
      </c>
      <c r="AY306" s="153">
        <v>10.97</v>
      </c>
      <c r="AZ306" s="153">
        <v>11.99</v>
      </c>
      <c r="BA306" s="153">
        <v>1.02</v>
      </c>
      <c r="BB306" s="153">
        <v>1.486</v>
      </c>
      <c r="BC306" s="153">
        <v>1.946</v>
      </c>
      <c r="BD306" s="153">
        <v>7.4489999999999998</v>
      </c>
      <c r="BE306" s="153">
        <v>3.4201057429352781</v>
      </c>
      <c r="BF306" s="153">
        <v>30.01</v>
      </c>
      <c r="BG306" s="153">
        <v>4</v>
      </c>
      <c r="BH306" s="153">
        <v>10.199999999999999</v>
      </c>
      <c r="BI306" s="125">
        <v>44499</v>
      </c>
    </row>
    <row r="307" spans="1:61" ht="15.75" x14ac:dyDescent="0.25">
      <c r="A307" s="125">
        <v>44500</v>
      </c>
      <c r="B307" s="152" t="str">
        <f t="shared" ref="B307:B370" si="2">HYPERLINK("#'" &amp; TEXT($A307,"d mmm yyyy") &amp; "'!A1","Click Here")</f>
        <v>Click Here</v>
      </c>
      <c r="C307" s="153"/>
      <c r="D307" s="153">
        <v>0</v>
      </c>
      <c r="E307" s="153">
        <v>0</v>
      </c>
      <c r="F307" s="153">
        <v>0</v>
      </c>
      <c r="G307" s="153">
        <v>0</v>
      </c>
      <c r="H307" s="153">
        <v>0</v>
      </c>
      <c r="I307" s="153">
        <v>0</v>
      </c>
      <c r="J307" s="153">
        <v>0</v>
      </c>
      <c r="K307" s="153">
        <v>0</v>
      </c>
      <c r="L307" s="153">
        <v>0</v>
      </c>
      <c r="M307" s="153">
        <v>0</v>
      </c>
      <c r="N307" s="153">
        <v>0</v>
      </c>
      <c r="O307" s="153">
        <v>0</v>
      </c>
      <c r="P307" s="153">
        <v>0</v>
      </c>
      <c r="Q307" s="153">
        <v>0</v>
      </c>
      <c r="R307" s="153">
        <v>0</v>
      </c>
      <c r="S307" s="153">
        <v>0</v>
      </c>
      <c r="T307" s="153">
        <v>0</v>
      </c>
      <c r="U307" s="153">
        <v>0</v>
      </c>
      <c r="V307" s="153">
        <v>0</v>
      </c>
      <c r="W307" s="153">
        <v>0</v>
      </c>
      <c r="X307" s="153">
        <v>0</v>
      </c>
      <c r="Y307" s="153">
        <v>0</v>
      </c>
      <c r="Z307" s="153">
        <v>0</v>
      </c>
      <c r="AA307" s="153">
        <v>0</v>
      </c>
      <c r="AB307" s="153">
        <v>0</v>
      </c>
      <c r="AC307" s="153">
        <v>0</v>
      </c>
      <c r="AD307" s="153">
        <v>0</v>
      </c>
      <c r="AE307" s="153">
        <v>0</v>
      </c>
      <c r="AF307" s="153">
        <v>0</v>
      </c>
      <c r="AG307" s="153">
        <v>0</v>
      </c>
      <c r="AH307" s="153">
        <v>0</v>
      </c>
      <c r="AI307" s="153">
        <v>0</v>
      </c>
      <c r="AJ307" s="153">
        <v>0</v>
      </c>
      <c r="AK307" s="153" t="s">
        <v>66</v>
      </c>
      <c r="AL307" s="153" t="s">
        <v>66</v>
      </c>
      <c r="AM307" s="153">
        <v>0</v>
      </c>
      <c r="AN307" s="153">
        <v>0</v>
      </c>
      <c r="AO307" s="153">
        <v>0</v>
      </c>
      <c r="AP307" s="153">
        <v>0</v>
      </c>
      <c r="AQ307" s="153">
        <v>0</v>
      </c>
      <c r="AR307" s="153">
        <v>89.3</v>
      </c>
      <c r="AS307" s="153">
        <v>1.2995551894563424</v>
      </c>
      <c r="AT307" s="153">
        <v>0</v>
      </c>
      <c r="AU307" s="153">
        <v>0</v>
      </c>
      <c r="AV307" s="153">
        <v>0</v>
      </c>
      <c r="AW307" s="153">
        <v>0</v>
      </c>
      <c r="AX307" s="153">
        <v>13.34</v>
      </c>
      <c r="AY307" s="153">
        <v>12.14</v>
      </c>
      <c r="AZ307" s="153">
        <v>13.23</v>
      </c>
      <c r="BA307" s="153">
        <v>1.0900000000000001</v>
      </c>
      <c r="BB307" s="153">
        <v>0</v>
      </c>
      <c r="BC307" s="153">
        <v>0</v>
      </c>
      <c r="BD307" s="153">
        <v>0</v>
      </c>
      <c r="BE307" s="153">
        <v>3.3395551894563424</v>
      </c>
      <c r="BF307" s="153">
        <v>0</v>
      </c>
      <c r="BG307" s="153">
        <v>4</v>
      </c>
      <c r="BH307" s="153">
        <v>10.199999999999999</v>
      </c>
      <c r="BI307" s="125">
        <v>44500</v>
      </c>
    </row>
    <row r="308" spans="1:61" ht="15.75" x14ac:dyDescent="0.25">
      <c r="A308" s="125">
        <v>44501</v>
      </c>
      <c r="B308" s="152" t="str">
        <f t="shared" si="2"/>
        <v>Click Here</v>
      </c>
      <c r="C308" s="153"/>
      <c r="D308" s="153">
        <v>6.32</v>
      </c>
      <c r="E308" s="153">
        <v>5.14</v>
      </c>
      <c r="F308" s="153">
        <v>5.17</v>
      </c>
      <c r="G308" s="153">
        <v>5.17</v>
      </c>
      <c r="H308" s="153">
        <v>5.2</v>
      </c>
      <c r="I308" s="153">
        <v>7.11</v>
      </c>
      <c r="J308" s="153">
        <v>7.38</v>
      </c>
      <c r="K308" s="153">
        <v>1.68</v>
      </c>
      <c r="L308" s="153">
        <v>1.79</v>
      </c>
      <c r="M308" s="153">
        <v>1.99</v>
      </c>
      <c r="N308" s="153">
        <v>1.99</v>
      </c>
      <c r="O308" s="153">
        <v>49</v>
      </c>
      <c r="P308" s="153">
        <v>41</v>
      </c>
      <c r="Q308" s="153">
        <v>14</v>
      </c>
      <c r="R308" s="153">
        <v>0</v>
      </c>
      <c r="S308" s="153">
        <v>0</v>
      </c>
      <c r="T308" s="153">
        <v>0</v>
      </c>
      <c r="U308" s="153">
        <v>0.41599999999999998</v>
      </c>
      <c r="V308" s="153">
        <v>0.34699999999999998</v>
      </c>
      <c r="W308" s="153">
        <v>0.91200000000000003</v>
      </c>
      <c r="X308" s="153">
        <v>0.124</v>
      </c>
      <c r="Y308" s="153">
        <v>0.44700000000000001</v>
      </c>
      <c r="Z308" s="153">
        <v>0.41599999999999998</v>
      </c>
      <c r="AA308" s="153">
        <v>14.4</v>
      </c>
      <c r="AB308" s="153">
        <v>35.700000000000003</v>
      </c>
      <c r="AC308" s="153">
        <v>28.4</v>
      </c>
      <c r="AD308" s="153">
        <v>28.9</v>
      </c>
      <c r="AE308" s="153">
        <v>44.8</v>
      </c>
      <c r="AF308" s="153">
        <v>28.8</v>
      </c>
      <c r="AG308" s="153">
        <v>71.400000000000006</v>
      </c>
      <c r="AH308" s="153">
        <v>56.8</v>
      </c>
      <c r="AI308" s="153">
        <v>57.8</v>
      </c>
      <c r="AJ308" s="153">
        <v>89.6</v>
      </c>
      <c r="AK308" s="153" t="s">
        <v>66</v>
      </c>
      <c r="AL308" s="153" t="s">
        <v>66</v>
      </c>
      <c r="AM308" s="153">
        <v>3.1</v>
      </c>
      <c r="AN308" s="153">
        <v>6</v>
      </c>
      <c r="AO308" s="153">
        <v>0.14899999999999999</v>
      </c>
      <c r="AP308" s="153">
        <v>9.6999999999999993</v>
      </c>
      <c r="AQ308" s="153">
        <v>11.8</v>
      </c>
      <c r="AR308" s="153">
        <v>87.16</v>
      </c>
      <c r="AS308" s="153">
        <v>1.2830057899090159</v>
      </c>
      <c r="AT308" s="153">
        <v>56.1</v>
      </c>
      <c r="AU308" s="153">
        <v>90.6</v>
      </c>
      <c r="AV308" s="153">
        <v>0.25490000000000002</v>
      </c>
      <c r="AW308" s="153">
        <v>4.0899999999999999E-2</v>
      </c>
      <c r="AX308" s="153">
        <v>13.16</v>
      </c>
      <c r="AY308" s="153">
        <v>12.09</v>
      </c>
      <c r="AZ308" s="153">
        <v>13.13</v>
      </c>
      <c r="BA308" s="153">
        <v>1.04</v>
      </c>
      <c r="BB308" s="153">
        <v>1.6439999999999999</v>
      </c>
      <c r="BC308" s="153">
        <v>1.9570000000000001</v>
      </c>
      <c r="BD308" s="153">
        <v>7.82</v>
      </c>
      <c r="BE308" s="153">
        <v>3.2730057899090159</v>
      </c>
      <c r="BF308" s="153">
        <v>30.46</v>
      </c>
      <c r="BG308" s="153">
        <v>4</v>
      </c>
      <c r="BH308" s="153">
        <v>10.199999999999999</v>
      </c>
      <c r="BI308" s="125">
        <v>44501</v>
      </c>
    </row>
    <row r="309" spans="1:61" ht="15.75" x14ac:dyDescent="0.25">
      <c r="A309" s="125">
        <v>44502</v>
      </c>
      <c r="B309" s="152" t="str">
        <f t="shared" si="2"/>
        <v>Click Here</v>
      </c>
      <c r="C309" s="153"/>
      <c r="D309" s="153">
        <v>6.55</v>
      </c>
      <c r="E309" s="153">
        <v>5.27</v>
      </c>
      <c r="F309" s="153">
        <v>5.09</v>
      </c>
      <c r="G309" s="153">
        <v>5.27</v>
      </c>
      <c r="H309" s="153">
        <v>5.36</v>
      </c>
      <c r="I309" s="153">
        <v>7.86</v>
      </c>
      <c r="J309" s="153">
        <v>7.3</v>
      </c>
      <c r="K309" s="153">
        <v>1.65</v>
      </c>
      <c r="L309" s="153">
        <v>1.77</v>
      </c>
      <c r="M309" s="153">
        <v>2.0099999999999998</v>
      </c>
      <c r="N309" s="153">
        <v>2.02</v>
      </c>
      <c r="O309" s="153">
        <v>50</v>
      </c>
      <c r="P309" s="153">
        <v>43</v>
      </c>
      <c r="Q309" s="153">
        <v>16</v>
      </c>
      <c r="R309" s="153">
        <v>0</v>
      </c>
      <c r="S309" s="153">
        <v>0</v>
      </c>
      <c r="T309" s="153">
        <v>0</v>
      </c>
      <c r="U309" s="153">
        <v>0.52500000000000002</v>
      </c>
      <c r="V309" s="153">
        <v>0.34799999999999998</v>
      </c>
      <c r="W309" s="153">
        <v>0.90500000000000003</v>
      </c>
      <c r="X309" s="153">
        <v>0.154</v>
      </c>
      <c r="Y309" s="153">
        <v>0.41499999999999998</v>
      </c>
      <c r="Z309" s="153">
        <v>0.436</v>
      </c>
      <c r="AA309" s="153">
        <v>13.8</v>
      </c>
      <c r="AB309" s="153" t="s">
        <v>85</v>
      </c>
      <c r="AC309" s="153">
        <v>29.6</v>
      </c>
      <c r="AD309" s="153">
        <v>30.5</v>
      </c>
      <c r="AE309" s="153">
        <v>44.7</v>
      </c>
      <c r="AF309" s="153">
        <v>27.6</v>
      </c>
      <c r="AG309" s="153">
        <v>70.400000000000006</v>
      </c>
      <c r="AH309" s="153">
        <v>59.2</v>
      </c>
      <c r="AI309" s="153">
        <v>61</v>
      </c>
      <c r="AJ309" s="153">
        <v>89.4</v>
      </c>
      <c r="AK309" s="153" t="s">
        <v>66</v>
      </c>
      <c r="AL309" s="153" t="s">
        <v>66</v>
      </c>
      <c r="AM309" s="153">
        <v>3</v>
      </c>
      <c r="AN309" s="153">
        <v>5.9</v>
      </c>
      <c r="AO309" s="153">
        <v>0.17599999999999999</v>
      </c>
      <c r="AP309" s="153">
        <v>10.9</v>
      </c>
      <c r="AQ309" s="153">
        <v>12</v>
      </c>
      <c r="AR309" s="153">
        <v>90.4</v>
      </c>
      <c r="AS309" s="153">
        <v>1.2550437549721565</v>
      </c>
      <c r="AT309" s="153">
        <v>56.1</v>
      </c>
      <c r="AU309" s="153">
        <v>88.7</v>
      </c>
      <c r="AV309" s="153">
        <v>0.25040000000000001</v>
      </c>
      <c r="AW309" s="153">
        <v>5.1900000000000002E-2</v>
      </c>
      <c r="AX309" s="153">
        <v>13.6</v>
      </c>
      <c r="AY309" s="153">
        <v>12.57</v>
      </c>
      <c r="AZ309" s="153">
        <v>12.6</v>
      </c>
      <c r="BA309" s="153">
        <v>1.03</v>
      </c>
      <c r="BB309" s="153">
        <v>1.645</v>
      </c>
      <c r="BC309" s="153">
        <v>2.1909999999999998</v>
      </c>
      <c r="BD309" s="153">
        <v>8.0399999999999991</v>
      </c>
      <c r="BE309" s="153">
        <v>3.2650437549721563</v>
      </c>
      <c r="BF309" s="153">
        <v>29.79</v>
      </c>
      <c r="BG309" s="153">
        <v>4</v>
      </c>
      <c r="BH309" s="153">
        <v>10.199999999999999</v>
      </c>
      <c r="BI309" s="125">
        <v>44502</v>
      </c>
    </row>
    <row r="310" spans="1:61" ht="15.75" x14ac:dyDescent="0.25">
      <c r="A310" s="125">
        <v>44503</v>
      </c>
      <c r="B310" s="152" t="str">
        <f t="shared" si="2"/>
        <v>Click Here</v>
      </c>
      <c r="C310" s="153"/>
      <c r="D310" s="153">
        <v>6.35</v>
      </c>
      <c r="E310" s="153">
        <v>5.08</v>
      </c>
      <c r="F310" s="153">
        <v>5.27</v>
      </c>
      <c r="G310" s="153">
        <v>5.21</v>
      </c>
      <c r="H310" s="153">
        <v>5.24</v>
      </c>
      <c r="I310" s="153">
        <v>6.93</v>
      </c>
      <c r="J310" s="153">
        <v>7.52</v>
      </c>
      <c r="K310" s="153">
        <v>1.63</v>
      </c>
      <c r="L310" s="153">
        <v>1.78</v>
      </c>
      <c r="M310" s="153">
        <v>1.96</v>
      </c>
      <c r="N310" s="153">
        <v>1.99</v>
      </c>
      <c r="O310" s="153">
        <v>49</v>
      </c>
      <c r="P310" s="153">
        <v>41</v>
      </c>
      <c r="Q310" s="153">
        <v>18</v>
      </c>
      <c r="R310" s="153">
        <v>1</v>
      </c>
      <c r="S310" s="153">
        <v>0</v>
      </c>
      <c r="T310" s="153">
        <v>0</v>
      </c>
      <c r="U310" s="153">
        <v>0.496</v>
      </c>
      <c r="V310" s="153">
        <v>0.33700000000000002</v>
      </c>
      <c r="W310" s="153">
        <v>0.96299999999999997</v>
      </c>
      <c r="X310" s="153">
        <v>0.158</v>
      </c>
      <c r="Y310" s="153">
        <v>0.501</v>
      </c>
      <c r="Z310" s="153">
        <v>0.52700000000000002</v>
      </c>
      <c r="AA310" s="153">
        <v>13.2</v>
      </c>
      <c r="AB310" s="153">
        <v>35.9</v>
      </c>
      <c r="AC310" s="153">
        <v>29.4</v>
      </c>
      <c r="AD310" s="153">
        <v>30.1</v>
      </c>
      <c r="AE310" s="153">
        <v>39.700000000000003</v>
      </c>
      <c r="AF310" s="153">
        <v>26.4</v>
      </c>
      <c r="AG310" s="153">
        <v>71.8</v>
      </c>
      <c r="AH310" s="153">
        <v>58.8</v>
      </c>
      <c r="AI310" s="153">
        <v>60.2</v>
      </c>
      <c r="AJ310" s="153">
        <v>79.400000000000006</v>
      </c>
      <c r="AK310" s="153" t="s">
        <v>66</v>
      </c>
      <c r="AL310" s="153" t="s">
        <v>66</v>
      </c>
      <c r="AM310" s="153">
        <v>3</v>
      </c>
      <c r="AN310" s="153">
        <v>6</v>
      </c>
      <c r="AO310" s="153">
        <v>0.16900000000000001</v>
      </c>
      <c r="AP310" s="153">
        <v>10.4</v>
      </c>
      <c r="AQ310" s="153">
        <v>11.3</v>
      </c>
      <c r="AR310" s="153">
        <v>86.81</v>
      </c>
      <c r="AS310" s="153">
        <v>1.3415080304311073</v>
      </c>
      <c r="AT310" s="153">
        <v>56.4</v>
      </c>
      <c r="AU310" s="153">
        <v>89</v>
      </c>
      <c r="AV310" s="153">
        <v>0.25009999999999999</v>
      </c>
      <c r="AW310" s="153">
        <v>5.16E-2</v>
      </c>
      <c r="AX310" s="153">
        <v>12.86</v>
      </c>
      <c r="AY310" s="153">
        <v>11.83</v>
      </c>
      <c r="AZ310" s="153">
        <v>12.08</v>
      </c>
      <c r="BA310" s="153">
        <v>1.05</v>
      </c>
      <c r="BB310" s="153">
        <v>1.625</v>
      </c>
      <c r="BC310" s="153">
        <v>1.9810000000000001</v>
      </c>
      <c r="BD310" s="153">
        <v>7.74</v>
      </c>
      <c r="BE310" s="153">
        <v>3.3315080304311073</v>
      </c>
      <c r="BF310" s="153">
        <v>30.7</v>
      </c>
      <c r="BG310" s="153">
        <v>4</v>
      </c>
      <c r="BH310" s="153">
        <v>10</v>
      </c>
      <c r="BI310" s="125">
        <v>44503</v>
      </c>
    </row>
    <row r="311" spans="1:61" ht="15.75" x14ac:dyDescent="0.25">
      <c r="A311" s="125">
        <v>44504</v>
      </c>
      <c r="B311" s="152" t="str">
        <f t="shared" si="2"/>
        <v>Click Here</v>
      </c>
      <c r="C311" s="153"/>
      <c r="D311" s="153">
        <v>6.41</v>
      </c>
      <c r="E311" s="153">
        <v>5.33</v>
      </c>
      <c r="F311" s="153">
        <v>5.31</v>
      </c>
      <c r="G311" s="153">
        <v>5.19</v>
      </c>
      <c r="H311" s="153">
        <v>5.3</v>
      </c>
      <c r="I311" s="153">
        <v>6.84</v>
      </c>
      <c r="J311" s="153">
        <v>7.41</v>
      </c>
      <c r="K311" s="153">
        <v>1.76</v>
      </c>
      <c r="L311" s="153">
        <v>1.87</v>
      </c>
      <c r="M311" s="153">
        <v>1.97</v>
      </c>
      <c r="N311" s="153">
        <v>2.0099999999999998</v>
      </c>
      <c r="O311" s="153">
        <v>49</v>
      </c>
      <c r="P311" s="153">
        <v>42</v>
      </c>
      <c r="Q311" s="153">
        <v>35</v>
      </c>
      <c r="R311" s="153">
        <v>5</v>
      </c>
      <c r="S311" s="153">
        <v>2</v>
      </c>
      <c r="T311" s="153">
        <v>0</v>
      </c>
      <c r="U311" s="153">
        <v>0.496</v>
      </c>
      <c r="V311" s="153">
        <v>0.33400000000000002</v>
      </c>
      <c r="W311" s="153">
        <v>1.9</v>
      </c>
      <c r="X311" s="153">
        <v>0.34</v>
      </c>
      <c r="Y311" s="153">
        <v>0.54500000000000004</v>
      </c>
      <c r="Z311" s="153">
        <v>0.48499999999999999</v>
      </c>
      <c r="AA311" s="153">
        <v>12.9</v>
      </c>
      <c r="AB311" s="153">
        <v>32.6</v>
      </c>
      <c r="AC311" s="153">
        <v>27.7</v>
      </c>
      <c r="AD311" s="153">
        <v>27.9</v>
      </c>
      <c r="AE311" s="153">
        <v>41.4</v>
      </c>
      <c r="AF311" s="153">
        <v>25.8</v>
      </c>
      <c r="AG311" s="153">
        <v>65.2</v>
      </c>
      <c r="AH311" s="153">
        <v>55.4</v>
      </c>
      <c r="AI311" s="153">
        <v>55.8</v>
      </c>
      <c r="AJ311" s="153">
        <v>82.8</v>
      </c>
      <c r="AK311" s="153" t="s">
        <v>66</v>
      </c>
      <c r="AL311" s="153" t="s">
        <v>66</v>
      </c>
      <c r="AM311" s="153">
        <v>3</v>
      </c>
      <c r="AN311" s="153">
        <v>5.8</v>
      </c>
      <c r="AO311" s="153">
        <v>0.19900000000000001</v>
      </c>
      <c r="AP311" s="153">
        <v>10.3</v>
      </c>
      <c r="AQ311" s="153">
        <v>11</v>
      </c>
      <c r="AR311" s="153">
        <v>83.79</v>
      </c>
      <c r="AS311" s="153">
        <v>1.3375163283318625</v>
      </c>
      <c r="AT311" s="153">
        <v>54.7</v>
      </c>
      <c r="AU311" s="153">
        <v>85.9</v>
      </c>
      <c r="AV311" s="153">
        <v>0.2616</v>
      </c>
      <c r="AW311" s="153">
        <v>6.5699999999999995E-2</v>
      </c>
      <c r="AX311" s="153">
        <v>12.44</v>
      </c>
      <c r="AY311" s="153">
        <v>11.33</v>
      </c>
      <c r="AZ311" s="153">
        <v>12.39</v>
      </c>
      <c r="BA311" s="153">
        <v>1.06</v>
      </c>
      <c r="BB311" s="153">
        <v>1.6160000000000001</v>
      </c>
      <c r="BC311" s="153">
        <v>1.554</v>
      </c>
      <c r="BD311" s="153">
        <v>7.6630000000000003</v>
      </c>
      <c r="BE311" s="153">
        <v>3.3575163283318625</v>
      </c>
      <c r="BF311" s="153">
        <v>30.86</v>
      </c>
      <c r="BG311" s="153">
        <v>4</v>
      </c>
      <c r="BH311" s="153">
        <v>10</v>
      </c>
      <c r="BI311" s="125">
        <v>44504</v>
      </c>
    </row>
    <row r="312" spans="1:61" ht="15.75" x14ac:dyDescent="0.25">
      <c r="A312" s="125">
        <v>44505</v>
      </c>
      <c r="B312" s="152" t="str">
        <f t="shared" si="2"/>
        <v>Click Here</v>
      </c>
      <c r="C312" s="153"/>
      <c r="D312" s="153">
        <v>6.3</v>
      </c>
      <c r="E312" s="153">
        <v>5.0999999999999996</v>
      </c>
      <c r="F312" s="153">
        <v>4.9800000000000004</v>
      </c>
      <c r="G312" s="153">
        <v>5.19</v>
      </c>
      <c r="H312" s="153">
        <v>5.25</v>
      </c>
      <c r="I312" s="153">
        <v>6.86</v>
      </c>
      <c r="J312" s="153">
        <v>6.67</v>
      </c>
      <c r="K312" s="153">
        <v>1.68</v>
      </c>
      <c r="L312" s="153">
        <v>1.85</v>
      </c>
      <c r="M312" s="153">
        <v>2.12</v>
      </c>
      <c r="N312" s="153">
        <v>2.0499999999999998</v>
      </c>
      <c r="O312" s="153">
        <v>43</v>
      </c>
      <c r="P312" s="153">
        <v>37</v>
      </c>
      <c r="Q312" s="153">
        <v>36</v>
      </c>
      <c r="R312" s="153">
        <v>3</v>
      </c>
      <c r="S312" s="153">
        <v>0</v>
      </c>
      <c r="T312" s="153">
        <v>0</v>
      </c>
      <c r="U312" s="153">
        <v>0.497</v>
      </c>
      <c r="V312" s="153">
        <v>0.32400000000000001</v>
      </c>
      <c r="W312" s="153">
        <v>1.31</v>
      </c>
      <c r="X312" s="153">
        <v>0.16500000000000001</v>
      </c>
      <c r="Y312" s="153">
        <v>0.65200000000000002</v>
      </c>
      <c r="Z312" s="153">
        <v>0.54400000000000004</v>
      </c>
      <c r="AA312" s="153">
        <v>12.3</v>
      </c>
      <c r="AB312" s="153">
        <v>33.700000000000003</v>
      </c>
      <c r="AC312" s="153">
        <v>27.8</v>
      </c>
      <c r="AD312" s="153">
        <v>27.9</v>
      </c>
      <c r="AE312" s="153">
        <v>39.5</v>
      </c>
      <c r="AF312" s="153">
        <v>24.6</v>
      </c>
      <c r="AG312" s="153">
        <v>67.400000000000006</v>
      </c>
      <c r="AH312" s="153">
        <v>55.6</v>
      </c>
      <c r="AI312" s="153">
        <v>55.8</v>
      </c>
      <c r="AJ312" s="153">
        <v>79</v>
      </c>
      <c r="AK312" s="153" t="s">
        <v>66</v>
      </c>
      <c r="AL312" s="153" t="s">
        <v>66</v>
      </c>
      <c r="AM312" s="153">
        <v>3.1</v>
      </c>
      <c r="AN312" s="153">
        <v>5.9</v>
      </c>
      <c r="AO312" s="153">
        <v>0.34</v>
      </c>
      <c r="AP312" s="153">
        <v>9.4</v>
      </c>
      <c r="AQ312" s="153">
        <v>11.7</v>
      </c>
      <c r="AR312" s="153">
        <v>83.79</v>
      </c>
      <c r="AS312" s="153">
        <v>1.1174154870940884</v>
      </c>
      <c r="AT312" s="153">
        <v>56.7</v>
      </c>
      <c r="AU312" s="153">
        <v>87.2</v>
      </c>
      <c r="AV312" s="153">
        <v>0.24640000000000001</v>
      </c>
      <c r="AW312" s="153">
        <v>5.9499999999999997E-2</v>
      </c>
      <c r="AX312" s="153">
        <v>12.17</v>
      </c>
      <c r="AY312" s="153">
        <v>12.01</v>
      </c>
      <c r="AZ312" s="153">
        <v>12.01</v>
      </c>
      <c r="BA312" s="153">
        <v>0</v>
      </c>
      <c r="BB312" s="153">
        <v>1.6379999999999999</v>
      </c>
      <c r="BC312" s="153">
        <v>1.4450000000000001</v>
      </c>
      <c r="BD312" s="153">
        <v>7.7480000000000002</v>
      </c>
      <c r="BE312" s="153">
        <v>3.1674154870940883</v>
      </c>
      <c r="BF312" s="153">
        <v>30.98</v>
      </c>
      <c r="BG312" s="153">
        <v>3.9</v>
      </c>
      <c r="BH312" s="153">
        <v>10</v>
      </c>
      <c r="BI312" s="125">
        <v>44505</v>
      </c>
    </row>
    <row r="313" spans="1:61" ht="15.75" x14ac:dyDescent="0.25">
      <c r="A313" s="125">
        <v>44506</v>
      </c>
      <c r="B313" s="152" t="str">
        <f t="shared" si="2"/>
        <v>Click Here</v>
      </c>
      <c r="C313" s="153"/>
      <c r="D313" s="153">
        <v>6.27</v>
      </c>
      <c r="E313" s="153">
        <v>5.08</v>
      </c>
      <c r="F313" s="153">
        <v>5</v>
      </c>
      <c r="G313" s="153">
        <v>5.12</v>
      </c>
      <c r="H313" s="153">
        <v>5.19</v>
      </c>
      <c r="I313" s="153">
        <v>7.08</v>
      </c>
      <c r="J313" s="153">
        <v>7.12</v>
      </c>
      <c r="K313" s="153">
        <v>1.71</v>
      </c>
      <c r="L313" s="153">
        <v>1.87</v>
      </c>
      <c r="M313" s="153">
        <v>2.1</v>
      </c>
      <c r="N313" s="153">
        <v>2.0499999999999998</v>
      </c>
      <c r="O313" s="153">
        <v>42</v>
      </c>
      <c r="P313" s="153">
        <v>36</v>
      </c>
      <c r="Q313" s="153">
        <v>31</v>
      </c>
      <c r="R313" s="153">
        <v>2</v>
      </c>
      <c r="S313" s="153">
        <v>0</v>
      </c>
      <c r="T313" s="153">
        <v>0</v>
      </c>
      <c r="U313" s="153">
        <v>0.47599999999999998</v>
      </c>
      <c r="V313" s="153">
        <v>0.318</v>
      </c>
      <c r="W313" s="153">
        <v>1.19</v>
      </c>
      <c r="X313" s="153">
        <v>0.157</v>
      </c>
      <c r="Y313" s="153">
        <v>0.61199999999999999</v>
      </c>
      <c r="Z313" s="153">
        <v>0.51700000000000002</v>
      </c>
      <c r="AA313" s="153">
        <v>12.4</v>
      </c>
      <c r="AB313" s="153">
        <v>33.5</v>
      </c>
      <c r="AC313" s="153">
        <v>28.1</v>
      </c>
      <c r="AD313" s="153">
        <v>27.7</v>
      </c>
      <c r="AE313" s="153">
        <v>40.200000000000003</v>
      </c>
      <c r="AF313" s="153">
        <v>24.8</v>
      </c>
      <c r="AG313" s="153">
        <v>67</v>
      </c>
      <c r="AH313" s="153">
        <v>56.2</v>
      </c>
      <c r="AI313" s="153">
        <v>55.4</v>
      </c>
      <c r="AJ313" s="153">
        <v>80.400000000000006</v>
      </c>
      <c r="AK313" s="153" t="s">
        <v>66</v>
      </c>
      <c r="AL313" s="153" t="s">
        <v>66</v>
      </c>
      <c r="AM313" s="153">
        <v>3</v>
      </c>
      <c r="AN313" s="153">
        <v>6</v>
      </c>
      <c r="AO313" s="153">
        <v>0.311</v>
      </c>
      <c r="AP313" s="153">
        <v>9.3000000000000007</v>
      </c>
      <c r="AQ313" s="153">
        <v>11.6</v>
      </c>
      <c r="AR313" s="153">
        <v>90.4</v>
      </c>
      <c r="AS313" s="153">
        <v>1.6178966131907306</v>
      </c>
      <c r="AT313" s="153">
        <v>56.6</v>
      </c>
      <c r="AU313" s="153">
        <v>88</v>
      </c>
      <c r="AV313" s="153">
        <v>0.24690000000000001</v>
      </c>
      <c r="AW313" s="153">
        <v>5.8400000000000001E-2</v>
      </c>
      <c r="AX313" s="153">
        <v>12.37</v>
      </c>
      <c r="AY313" s="153">
        <v>11.22</v>
      </c>
      <c r="AZ313" s="153">
        <v>12.29</v>
      </c>
      <c r="BA313" s="153">
        <v>1.07</v>
      </c>
      <c r="BB313" s="153">
        <v>0</v>
      </c>
      <c r="BC313" s="153">
        <v>0</v>
      </c>
      <c r="BD313" s="153">
        <v>0</v>
      </c>
      <c r="BE313" s="153">
        <v>3.6578966131907307</v>
      </c>
      <c r="BF313" s="153">
        <v>30.51</v>
      </c>
      <c r="BG313" s="153">
        <v>4.2</v>
      </c>
      <c r="BH313" s="153">
        <v>10.3</v>
      </c>
      <c r="BI313" s="125">
        <v>44506</v>
      </c>
    </row>
    <row r="314" spans="1:61" ht="15.75" x14ac:dyDescent="0.25">
      <c r="A314" s="125">
        <v>44507</v>
      </c>
      <c r="B314" s="152" t="str">
        <f t="shared" si="2"/>
        <v>Click Here</v>
      </c>
      <c r="C314" s="153"/>
      <c r="D314" s="153">
        <v>0</v>
      </c>
      <c r="E314" s="153">
        <v>0</v>
      </c>
      <c r="F314" s="153">
        <v>0</v>
      </c>
      <c r="G314" s="153">
        <v>0</v>
      </c>
      <c r="H314" s="153">
        <v>0</v>
      </c>
      <c r="I314" s="153">
        <v>0</v>
      </c>
      <c r="J314" s="153">
        <v>0</v>
      </c>
      <c r="K314" s="153">
        <v>0</v>
      </c>
      <c r="L314" s="153">
        <v>0</v>
      </c>
      <c r="M314" s="153">
        <v>0</v>
      </c>
      <c r="N314" s="153">
        <v>0</v>
      </c>
      <c r="O314" s="153">
        <v>0</v>
      </c>
      <c r="P314" s="153">
        <v>0</v>
      </c>
      <c r="Q314" s="153">
        <v>0</v>
      </c>
      <c r="R314" s="153">
        <v>0</v>
      </c>
      <c r="S314" s="153">
        <v>0</v>
      </c>
      <c r="T314" s="153">
        <v>0</v>
      </c>
      <c r="U314" s="153">
        <v>0</v>
      </c>
      <c r="V314" s="153">
        <v>0</v>
      </c>
      <c r="W314" s="153">
        <v>0</v>
      </c>
      <c r="X314" s="153">
        <v>0</v>
      </c>
      <c r="Y314" s="153">
        <v>0</v>
      </c>
      <c r="Z314" s="153">
        <v>0</v>
      </c>
      <c r="AA314" s="153">
        <v>0</v>
      </c>
      <c r="AB314" s="153">
        <v>0</v>
      </c>
      <c r="AC314" s="153">
        <v>0</v>
      </c>
      <c r="AD314" s="153">
        <v>0</v>
      </c>
      <c r="AE314" s="153">
        <v>0</v>
      </c>
      <c r="AF314" s="153">
        <v>0</v>
      </c>
      <c r="AG314" s="153">
        <v>0</v>
      </c>
      <c r="AH314" s="153">
        <v>0</v>
      </c>
      <c r="AI314" s="153">
        <v>0</v>
      </c>
      <c r="AJ314" s="153">
        <v>0</v>
      </c>
      <c r="AK314" s="153" t="s">
        <v>66</v>
      </c>
      <c r="AL314" s="153" t="s">
        <v>66</v>
      </c>
      <c r="AM314" s="153">
        <v>0</v>
      </c>
      <c r="AN314" s="153">
        <v>0</v>
      </c>
      <c r="AO314" s="153">
        <v>0</v>
      </c>
      <c r="AP314" s="153">
        <v>0</v>
      </c>
      <c r="AQ314" s="153">
        <v>0</v>
      </c>
      <c r="AR314" s="153">
        <v>0</v>
      </c>
      <c r="AS314" s="153" t="s">
        <v>66</v>
      </c>
      <c r="AT314" s="153">
        <v>0</v>
      </c>
      <c r="AU314" s="153">
        <v>0</v>
      </c>
      <c r="AV314" s="153">
        <v>0</v>
      </c>
      <c r="AW314" s="153">
        <v>0</v>
      </c>
      <c r="AX314" s="153">
        <v>0</v>
      </c>
      <c r="AY314" s="153">
        <v>0</v>
      </c>
      <c r="AZ314" s="153">
        <v>0</v>
      </c>
      <c r="BA314" s="153">
        <v>0</v>
      </c>
      <c r="BB314" s="153">
        <v>0</v>
      </c>
      <c r="BC314" s="153">
        <v>0</v>
      </c>
      <c r="BD314" s="153">
        <v>0</v>
      </c>
      <c r="BE314" s="153" t="s">
        <v>66</v>
      </c>
      <c r="BF314" s="153">
        <v>0</v>
      </c>
      <c r="BG314" s="153">
        <v>0</v>
      </c>
      <c r="BH314" s="153">
        <v>0</v>
      </c>
      <c r="BI314" s="125">
        <v>44507</v>
      </c>
    </row>
    <row r="315" spans="1:61" ht="15.75" x14ac:dyDescent="0.25">
      <c r="A315" s="125">
        <v>44508</v>
      </c>
      <c r="B315" s="152" t="str">
        <f t="shared" si="2"/>
        <v>Click Here</v>
      </c>
      <c r="C315" s="153"/>
      <c r="D315" s="153">
        <v>6.21</v>
      </c>
      <c r="E315" s="153">
        <v>5</v>
      </c>
      <c r="F315" s="153">
        <v>5.05</v>
      </c>
      <c r="G315" s="153">
        <v>5.12</v>
      </c>
      <c r="H315" s="153">
        <v>5.2</v>
      </c>
      <c r="I315" s="153">
        <v>6.86</v>
      </c>
      <c r="J315" s="153">
        <v>7.07</v>
      </c>
      <c r="K315" s="153">
        <v>1.68</v>
      </c>
      <c r="L315" s="153">
        <v>1.86</v>
      </c>
      <c r="M315" s="153">
        <v>2.0499999999999998</v>
      </c>
      <c r="N315" s="153">
        <v>2.09</v>
      </c>
      <c r="O315" s="153">
        <v>44</v>
      </c>
      <c r="P315" s="153">
        <v>37</v>
      </c>
      <c r="Q315" s="153">
        <v>22</v>
      </c>
      <c r="R315" s="153">
        <v>3</v>
      </c>
      <c r="S315" s="153">
        <v>1</v>
      </c>
      <c r="T315" s="153">
        <v>0</v>
      </c>
      <c r="U315" s="153">
        <v>0.47</v>
      </c>
      <c r="V315" s="153">
        <v>0.33100000000000002</v>
      </c>
      <c r="W315" s="153">
        <v>1.2</v>
      </c>
      <c r="X315" s="153">
        <v>0.216</v>
      </c>
      <c r="Y315" s="153">
        <v>0.78600000000000003</v>
      </c>
      <c r="Z315" s="153">
        <v>0.48899999999999999</v>
      </c>
      <c r="AA315" s="153">
        <v>13.3</v>
      </c>
      <c r="AB315" s="153">
        <v>37</v>
      </c>
      <c r="AC315" s="153">
        <v>28.3</v>
      </c>
      <c r="AD315" s="153">
        <v>29.3</v>
      </c>
      <c r="AE315" s="153">
        <v>42.5</v>
      </c>
      <c r="AF315" s="153">
        <v>26.6</v>
      </c>
      <c r="AG315" s="153">
        <v>74</v>
      </c>
      <c r="AH315" s="153">
        <v>56.6</v>
      </c>
      <c r="AI315" s="153">
        <v>58.6</v>
      </c>
      <c r="AJ315" s="153">
        <v>85</v>
      </c>
      <c r="AK315" s="153" t="s">
        <v>66</v>
      </c>
      <c r="AL315" s="153" t="s">
        <v>66</v>
      </c>
      <c r="AM315" s="153">
        <v>3</v>
      </c>
      <c r="AN315" s="153">
        <v>5.8</v>
      </c>
      <c r="AO315" s="153">
        <v>0.25600000000000001</v>
      </c>
      <c r="AP315" s="153">
        <v>10.6</v>
      </c>
      <c r="AQ315" s="153">
        <v>10.7</v>
      </c>
      <c r="AR315" s="153">
        <v>95.5</v>
      </c>
      <c r="AS315" s="153">
        <v>1.3246213895394221</v>
      </c>
      <c r="AT315" s="153">
        <v>56.7</v>
      </c>
      <c r="AU315" s="153">
        <v>85.5</v>
      </c>
      <c r="AV315" s="153">
        <v>0.3463</v>
      </c>
      <c r="AW315" s="153">
        <v>6.7699999999999996E-2</v>
      </c>
      <c r="AX315" s="153">
        <v>13.9</v>
      </c>
      <c r="AY315" s="153">
        <v>12.81</v>
      </c>
      <c r="AZ315" s="153">
        <v>13.86</v>
      </c>
      <c r="BA315" s="153">
        <v>1.05</v>
      </c>
      <c r="BB315" s="153">
        <v>1.6839999999999999</v>
      </c>
      <c r="BC315" s="153">
        <v>1.9550000000000001</v>
      </c>
      <c r="BD315" s="153">
        <v>8.6340000000000003</v>
      </c>
      <c r="BE315" s="153">
        <v>3.3846213895394222</v>
      </c>
      <c r="BF315" s="153">
        <v>32.83</v>
      </c>
      <c r="BG315" s="153">
        <v>4.2</v>
      </c>
      <c r="BH315" s="153">
        <v>10.3</v>
      </c>
      <c r="BI315" s="125">
        <v>44508</v>
      </c>
    </row>
    <row r="316" spans="1:61" ht="15.75" x14ac:dyDescent="0.25">
      <c r="A316" s="125">
        <v>44509</v>
      </c>
      <c r="B316" s="152" t="str">
        <f t="shared" si="2"/>
        <v>Click Here</v>
      </c>
      <c r="C316" s="153"/>
      <c r="D316" s="153">
        <v>6.41</v>
      </c>
      <c r="E316" s="153">
        <v>5.03</v>
      </c>
      <c r="F316" s="153">
        <v>5</v>
      </c>
      <c r="G316" s="153">
        <v>5.1100000000000003</v>
      </c>
      <c r="H316" s="153">
        <v>5.18</v>
      </c>
      <c r="I316" s="153">
        <v>6.47</v>
      </c>
      <c r="J316" s="153">
        <v>6.52</v>
      </c>
      <c r="K316" s="153">
        <v>1.53</v>
      </c>
      <c r="L316" s="153">
        <v>1.75</v>
      </c>
      <c r="M316" s="153">
        <v>2.13</v>
      </c>
      <c r="N316" s="153">
        <v>2.16</v>
      </c>
      <c r="O316" s="153">
        <v>45</v>
      </c>
      <c r="P316" s="153">
        <v>38</v>
      </c>
      <c r="Q316" s="153">
        <v>36</v>
      </c>
      <c r="R316" s="153">
        <v>3</v>
      </c>
      <c r="S316" s="153">
        <v>1</v>
      </c>
      <c r="T316" s="153">
        <v>0</v>
      </c>
      <c r="U316" s="153">
        <v>0.49</v>
      </c>
      <c r="V316" s="153">
        <v>0.33500000000000002</v>
      </c>
      <c r="W316" s="153">
        <v>1.714</v>
      </c>
      <c r="X316" s="153">
        <v>0.183</v>
      </c>
      <c r="Y316" s="153">
        <v>1.413</v>
      </c>
      <c r="Z316" s="153">
        <v>1.008</v>
      </c>
      <c r="AA316" s="153">
        <v>13.5</v>
      </c>
      <c r="AB316" s="153">
        <v>36.9</v>
      </c>
      <c r="AC316" s="153">
        <v>28.1</v>
      </c>
      <c r="AD316" s="153">
        <v>28.6</v>
      </c>
      <c r="AE316" s="153">
        <v>39.1</v>
      </c>
      <c r="AF316" s="153">
        <v>27</v>
      </c>
      <c r="AG316" s="153">
        <v>73.8</v>
      </c>
      <c r="AH316" s="153">
        <v>56.2</v>
      </c>
      <c r="AI316" s="153">
        <v>57.2</v>
      </c>
      <c r="AJ316" s="153">
        <v>78.2</v>
      </c>
      <c r="AK316" s="153">
        <v>3.41</v>
      </c>
      <c r="AL316" s="153">
        <v>3.48</v>
      </c>
      <c r="AM316" s="153">
        <v>3</v>
      </c>
      <c r="AN316" s="153">
        <v>5.7</v>
      </c>
      <c r="AO316" s="153">
        <v>0.154</v>
      </c>
      <c r="AP316" s="153">
        <v>11.1</v>
      </c>
      <c r="AQ316" s="153">
        <v>11</v>
      </c>
      <c r="AR316" s="153">
        <v>92.61</v>
      </c>
      <c r="AS316" s="153">
        <v>1.401694174757282</v>
      </c>
      <c r="AT316" s="153">
        <v>52.6</v>
      </c>
      <c r="AU316" s="153">
        <v>85.2</v>
      </c>
      <c r="AV316" s="153">
        <v>0.27889999999999998</v>
      </c>
      <c r="AW316" s="153">
        <v>6.5299999999999997E-2</v>
      </c>
      <c r="AX316" s="153">
        <v>13.45</v>
      </c>
      <c r="AY316" s="153">
        <v>12.36</v>
      </c>
      <c r="AZ316" s="153">
        <v>13.39</v>
      </c>
      <c r="BA316" s="153">
        <v>1.03</v>
      </c>
      <c r="BB316" s="153">
        <v>1.6830000000000001</v>
      </c>
      <c r="BC316" s="153">
        <v>2.4710000000000001</v>
      </c>
      <c r="BD316" s="153">
        <v>8.391</v>
      </c>
      <c r="BE316" s="153">
        <v>3.401694174757282</v>
      </c>
      <c r="BF316" s="153">
        <v>32.299999999999997</v>
      </c>
      <c r="BG316" s="153">
        <v>4.2</v>
      </c>
      <c r="BH316" s="153">
        <v>10.5</v>
      </c>
      <c r="BI316" s="125">
        <v>44509</v>
      </c>
    </row>
    <row r="317" spans="1:61" ht="15.75" x14ac:dyDescent="0.25">
      <c r="A317" s="125">
        <v>44510</v>
      </c>
      <c r="B317" s="152" t="str">
        <f t="shared" si="2"/>
        <v>Click Here</v>
      </c>
      <c r="C317" s="153"/>
      <c r="D317" s="153">
        <v>6.33</v>
      </c>
      <c r="E317" s="153">
        <v>5.14</v>
      </c>
      <c r="F317" s="153">
        <v>5.05</v>
      </c>
      <c r="G317" s="153">
        <v>5.25</v>
      </c>
      <c r="H317" s="153">
        <v>5.34</v>
      </c>
      <c r="I317" s="153">
        <v>7.13</v>
      </c>
      <c r="J317" s="153">
        <v>7.38</v>
      </c>
      <c r="K317" s="153">
        <v>1.5</v>
      </c>
      <c r="L317" s="153">
        <v>1.77</v>
      </c>
      <c r="M317" s="153">
        <v>2.0499999999999998</v>
      </c>
      <c r="N317" s="153">
        <v>1.86</v>
      </c>
      <c r="O317" s="153">
        <v>43</v>
      </c>
      <c r="P317" s="153">
        <v>36</v>
      </c>
      <c r="Q317" s="153">
        <v>32</v>
      </c>
      <c r="R317" s="153">
        <v>2</v>
      </c>
      <c r="S317" s="153">
        <v>0</v>
      </c>
      <c r="T317" s="153">
        <v>0</v>
      </c>
      <c r="U317" s="153">
        <v>0.501</v>
      </c>
      <c r="V317" s="153">
        <v>0.317</v>
      </c>
      <c r="W317" s="153">
        <v>1.62</v>
      </c>
      <c r="X317" s="153">
        <v>0.151</v>
      </c>
      <c r="Y317" s="153">
        <v>0.56699999999999995</v>
      </c>
      <c r="Z317" s="153">
        <v>0.42499999999999999</v>
      </c>
      <c r="AA317" s="153">
        <v>13.1</v>
      </c>
      <c r="AB317" s="153">
        <v>31.5</v>
      </c>
      <c r="AC317" s="153">
        <v>27.7</v>
      </c>
      <c r="AD317" s="153">
        <v>28.6</v>
      </c>
      <c r="AE317" s="153">
        <v>41.7</v>
      </c>
      <c r="AF317" s="153">
        <v>26.2</v>
      </c>
      <c r="AG317" s="153">
        <v>63</v>
      </c>
      <c r="AH317" s="153">
        <v>55.4</v>
      </c>
      <c r="AI317" s="153">
        <v>57.2</v>
      </c>
      <c r="AJ317" s="153">
        <v>83.4</v>
      </c>
      <c r="AK317" s="153">
        <v>3.3600000000000003</v>
      </c>
      <c r="AL317" s="153">
        <v>3.43</v>
      </c>
      <c r="AM317" s="153">
        <v>3.1</v>
      </c>
      <c r="AN317" s="153">
        <v>5.8</v>
      </c>
      <c r="AO317" s="153">
        <v>0.29399999999999998</v>
      </c>
      <c r="AP317" s="153">
        <v>10.6</v>
      </c>
      <c r="AQ317" s="153">
        <v>11.1</v>
      </c>
      <c r="AR317" s="153">
        <v>83.79</v>
      </c>
      <c r="AS317" s="153">
        <v>0.95432352941176535</v>
      </c>
      <c r="AT317" s="153">
        <v>52.8</v>
      </c>
      <c r="AU317" s="153">
        <v>86.6</v>
      </c>
      <c r="AV317" s="153">
        <v>0.2782</v>
      </c>
      <c r="AW317" s="153">
        <v>5.8299999999999998E-2</v>
      </c>
      <c r="AX317" s="153">
        <v>13.96</v>
      </c>
      <c r="AY317" s="153">
        <v>12.92</v>
      </c>
      <c r="AZ317" s="153">
        <v>13.95</v>
      </c>
      <c r="BA317" s="153">
        <v>1.03</v>
      </c>
      <c r="BB317" s="153">
        <v>1.69</v>
      </c>
      <c r="BC317" s="153">
        <v>2.601</v>
      </c>
      <c r="BD317" s="153">
        <v>8.8350000000000009</v>
      </c>
      <c r="BE317" s="153">
        <v>2.9443235294117653</v>
      </c>
      <c r="BF317" s="153">
        <v>30.28</v>
      </c>
      <c r="BG317" s="153">
        <v>4.4000000000000004</v>
      </c>
      <c r="BH317" s="153">
        <v>10.7</v>
      </c>
      <c r="BI317" s="125">
        <v>44510</v>
      </c>
    </row>
    <row r="318" spans="1:61" ht="15.75" x14ac:dyDescent="0.25">
      <c r="A318" s="125">
        <v>44511</v>
      </c>
      <c r="B318" s="152" t="str">
        <f t="shared" si="2"/>
        <v>Click Here</v>
      </c>
      <c r="C318" s="153"/>
      <c r="D318" s="153">
        <v>6.31</v>
      </c>
      <c r="E318" s="153">
        <v>5.26</v>
      </c>
      <c r="F318" s="153">
        <v>5.33</v>
      </c>
      <c r="G318" s="153">
        <v>5.1100000000000003</v>
      </c>
      <c r="H318" s="153">
        <v>5.2</v>
      </c>
      <c r="I318" s="153">
        <v>7.32</v>
      </c>
      <c r="J318" s="153">
        <v>7.51</v>
      </c>
      <c r="K318" s="153">
        <v>1.58</v>
      </c>
      <c r="L318" s="153">
        <v>1.84</v>
      </c>
      <c r="M318" s="153">
        <v>1.98</v>
      </c>
      <c r="N318" s="153">
        <v>2.02</v>
      </c>
      <c r="O318" s="153">
        <v>40</v>
      </c>
      <c r="P318" s="153">
        <v>34</v>
      </c>
      <c r="Q318" s="153">
        <v>30</v>
      </c>
      <c r="R318" s="153">
        <v>2</v>
      </c>
      <c r="S318" s="153">
        <v>0</v>
      </c>
      <c r="T318" s="153">
        <v>0</v>
      </c>
      <c r="U318" s="153">
        <v>0.45600000000000002</v>
      </c>
      <c r="V318" s="153">
        <v>0.33100000000000002</v>
      </c>
      <c r="W318" s="153">
        <v>1.38</v>
      </c>
      <c r="X318" s="153">
        <v>0.38900000000000001</v>
      </c>
      <c r="Y318" s="153">
        <v>0.60199999999999998</v>
      </c>
      <c r="Z318" s="153">
        <v>0.44800000000000001</v>
      </c>
      <c r="AA318" s="153">
        <v>12.2</v>
      </c>
      <c r="AB318" s="153">
        <v>30.4</v>
      </c>
      <c r="AC318" s="153">
        <v>28.3</v>
      </c>
      <c r="AD318" s="153">
        <v>29.1</v>
      </c>
      <c r="AE318" s="153">
        <v>41.3</v>
      </c>
      <c r="AF318" s="153">
        <v>24.4</v>
      </c>
      <c r="AG318" s="153">
        <v>60.8</v>
      </c>
      <c r="AH318" s="153">
        <v>56.6</v>
      </c>
      <c r="AI318" s="153">
        <v>58.2</v>
      </c>
      <c r="AJ318" s="153">
        <v>82.6</v>
      </c>
      <c r="AK318" s="153">
        <v>3.38</v>
      </c>
      <c r="AL318" s="153">
        <v>3.59</v>
      </c>
      <c r="AM318" s="153">
        <v>3.1</v>
      </c>
      <c r="AN318" s="153">
        <v>5.9</v>
      </c>
      <c r="AO318" s="153">
        <v>0.27100000000000002</v>
      </c>
      <c r="AP318" s="153">
        <v>10.1</v>
      </c>
      <c r="AQ318" s="153">
        <v>10.9</v>
      </c>
      <c r="AR318" s="153">
        <v>83.46</v>
      </c>
      <c r="AS318" s="153">
        <v>1.0058874598070737</v>
      </c>
      <c r="AT318" s="153">
        <v>56.7</v>
      </c>
      <c r="AU318" s="153">
        <v>85.5</v>
      </c>
      <c r="AV318" s="153">
        <v>0.24640000000000001</v>
      </c>
      <c r="AW318" s="153">
        <v>6.7599999999999993E-2</v>
      </c>
      <c r="AX318" s="153">
        <v>12.59</v>
      </c>
      <c r="AY318" s="153">
        <v>12.44</v>
      </c>
      <c r="AZ318" s="153">
        <v>12.44</v>
      </c>
      <c r="BA318" s="153">
        <v>0</v>
      </c>
      <c r="BB318" s="153">
        <v>1.51</v>
      </c>
      <c r="BC318" s="153">
        <v>2.1509999999999998</v>
      </c>
      <c r="BD318" s="153">
        <v>7.8780000000000001</v>
      </c>
      <c r="BE318" s="153">
        <v>3.0458874598070738</v>
      </c>
      <c r="BF318" s="153">
        <v>30.75</v>
      </c>
      <c r="BG318" s="153">
        <v>4.4000000000000004</v>
      </c>
      <c r="BH318" s="153">
        <v>10.7</v>
      </c>
      <c r="BI318" s="125">
        <v>44511</v>
      </c>
    </row>
    <row r="319" spans="1:61" ht="15.75" x14ac:dyDescent="0.25">
      <c r="A319" s="125">
        <v>44512</v>
      </c>
      <c r="B319" s="152" t="str">
        <f t="shared" si="2"/>
        <v>Click Here</v>
      </c>
      <c r="C319" s="153"/>
      <c r="D319" s="153">
        <v>6.2</v>
      </c>
      <c r="E319" s="153">
        <v>5.14</v>
      </c>
      <c r="F319" s="153">
        <v>5.2</v>
      </c>
      <c r="G319" s="153">
        <v>5.09</v>
      </c>
      <c r="H319" s="153">
        <v>5.17</v>
      </c>
      <c r="I319" s="153">
        <v>7.28</v>
      </c>
      <c r="J319" s="153">
        <v>7.34</v>
      </c>
      <c r="K319" s="153">
        <v>1.62</v>
      </c>
      <c r="L319" s="153">
        <v>1.89</v>
      </c>
      <c r="M319" s="153">
        <v>2.21</v>
      </c>
      <c r="N319" s="153">
        <v>2.2400000000000002</v>
      </c>
      <c r="O319" s="153">
        <v>54</v>
      </c>
      <c r="P319" s="153">
        <v>48</v>
      </c>
      <c r="Q319" s="154">
        <v>129</v>
      </c>
      <c r="R319" s="153">
        <v>1</v>
      </c>
      <c r="S319" s="153">
        <v>0</v>
      </c>
      <c r="T319" s="153">
        <v>0</v>
      </c>
      <c r="U319" s="153">
        <v>0.39400000000000002</v>
      </c>
      <c r="V319" s="153">
        <v>0.34100000000000003</v>
      </c>
      <c r="W319" s="153">
        <v>1.41</v>
      </c>
      <c r="X319" s="153">
        <v>0.219</v>
      </c>
      <c r="Y319" s="153">
        <v>0.44800000000000001</v>
      </c>
      <c r="Z319" s="153">
        <v>0.35899999999999999</v>
      </c>
      <c r="AA319" s="153">
        <v>13.4</v>
      </c>
      <c r="AB319" s="153">
        <v>35.200000000000003</v>
      </c>
      <c r="AC319" s="153">
        <v>27.5</v>
      </c>
      <c r="AD319" s="153">
        <v>28</v>
      </c>
      <c r="AE319" s="153">
        <v>43.8</v>
      </c>
      <c r="AF319" s="153">
        <v>26.8</v>
      </c>
      <c r="AG319" s="153">
        <v>70.400000000000006</v>
      </c>
      <c r="AH319" s="153">
        <v>55</v>
      </c>
      <c r="AI319" s="153">
        <v>56</v>
      </c>
      <c r="AJ319" s="153">
        <v>87.6</v>
      </c>
      <c r="AK319" s="153">
        <v>3.34</v>
      </c>
      <c r="AL319" s="153">
        <v>3.6399999999999997</v>
      </c>
      <c r="AM319" s="153">
        <v>3.1</v>
      </c>
      <c r="AN319" s="153">
        <v>6</v>
      </c>
      <c r="AO319" s="153">
        <v>0.217</v>
      </c>
      <c r="AP319" s="153">
        <v>9.1999999999999993</v>
      </c>
      <c r="AQ319" s="153">
        <v>10.9</v>
      </c>
      <c r="AR319" s="153">
        <v>87.03</v>
      </c>
      <c r="AS319" s="153">
        <v>1.2584423728813561</v>
      </c>
      <c r="AT319" s="153">
        <v>56.6</v>
      </c>
      <c r="AU319" s="153">
        <v>87.8</v>
      </c>
      <c r="AV319" s="153">
        <v>0.24690000000000001</v>
      </c>
      <c r="AW319" s="153">
        <v>5.6000000000000001E-2</v>
      </c>
      <c r="AX319" s="153">
        <v>12.86</v>
      </c>
      <c r="AY319" s="153">
        <v>11.8</v>
      </c>
      <c r="AZ319" s="153">
        <v>12.86</v>
      </c>
      <c r="BA319" s="153">
        <v>1.06</v>
      </c>
      <c r="BB319" s="153">
        <v>1.57</v>
      </c>
      <c r="BC319" s="153">
        <v>2.4390000000000001</v>
      </c>
      <c r="BD319" s="153">
        <v>7.9489999999999998</v>
      </c>
      <c r="BE319" s="153">
        <v>3.3484423728813559</v>
      </c>
      <c r="BF319" s="153">
        <v>31.22</v>
      </c>
      <c r="BG319" s="153">
        <v>4.4000000000000004</v>
      </c>
      <c r="BH319" s="153">
        <v>10.7</v>
      </c>
      <c r="BI319" s="125">
        <v>44512</v>
      </c>
    </row>
    <row r="320" spans="1:61" ht="15.75" x14ac:dyDescent="0.25">
      <c r="A320" s="125">
        <v>44513</v>
      </c>
      <c r="B320" s="152" t="str">
        <f t="shared" si="2"/>
        <v>Click Here</v>
      </c>
      <c r="C320" s="153"/>
      <c r="D320" s="153">
        <v>6.29</v>
      </c>
      <c r="E320" s="153">
        <v>5.17</v>
      </c>
      <c r="F320" s="153">
        <v>5.29</v>
      </c>
      <c r="G320" s="153">
        <v>5.14</v>
      </c>
      <c r="H320" s="153">
        <v>5.25</v>
      </c>
      <c r="I320" s="153">
        <v>7.34</v>
      </c>
      <c r="J320" s="153">
        <v>7.29</v>
      </c>
      <c r="K320" s="153">
        <v>1.74</v>
      </c>
      <c r="L320" s="153">
        <v>1.93</v>
      </c>
      <c r="M320" s="153">
        <v>2.11</v>
      </c>
      <c r="N320" s="153">
        <v>2.14</v>
      </c>
      <c r="O320" s="153">
        <v>48</v>
      </c>
      <c r="P320" s="153">
        <v>39</v>
      </c>
      <c r="Q320" s="153">
        <v>21</v>
      </c>
      <c r="R320" s="153">
        <v>1</v>
      </c>
      <c r="S320" s="153">
        <v>0</v>
      </c>
      <c r="T320" s="153">
        <v>0</v>
      </c>
      <c r="U320" s="153">
        <v>0.41199999999999998</v>
      </c>
      <c r="V320" s="153">
        <v>0.317</v>
      </c>
      <c r="W320" s="153">
        <v>1.86</v>
      </c>
      <c r="X320" s="153">
        <v>0.24099999999999999</v>
      </c>
      <c r="Y320" s="153">
        <v>0.60899999999999999</v>
      </c>
      <c r="Z320" s="153">
        <v>0.54100000000000004</v>
      </c>
      <c r="AA320" s="153">
        <v>13.3</v>
      </c>
      <c r="AB320" s="153">
        <v>34.799999999999997</v>
      </c>
      <c r="AC320" s="153">
        <v>28.1</v>
      </c>
      <c r="AD320" s="153">
        <v>28.6</v>
      </c>
      <c r="AE320" s="153">
        <v>44.7</v>
      </c>
      <c r="AF320" s="153">
        <v>26.6</v>
      </c>
      <c r="AG320" s="153">
        <v>69.599999999999994</v>
      </c>
      <c r="AH320" s="153">
        <v>56.2</v>
      </c>
      <c r="AI320" s="153">
        <v>57.2</v>
      </c>
      <c r="AJ320" s="153">
        <v>89.4</v>
      </c>
      <c r="AK320" s="153">
        <v>3.33</v>
      </c>
      <c r="AL320" s="153">
        <v>3.56</v>
      </c>
      <c r="AM320" s="153">
        <v>3</v>
      </c>
      <c r="AN320" s="153">
        <v>5.9</v>
      </c>
      <c r="AO320" s="153">
        <v>0.192</v>
      </c>
      <c r="AP320" s="153">
        <v>9.1</v>
      </c>
      <c r="AQ320" s="153">
        <v>10.7</v>
      </c>
      <c r="AR320" s="153">
        <v>86</v>
      </c>
      <c r="AS320" s="153">
        <v>1.2862966175195143</v>
      </c>
      <c r="AT320" s="153">
        <v>56.9</v>
      </c>
      <c r="AU320" s="153">
        <v>89.8</v>
      </c>
      <c r="AV320" s="153">
        <v>0.24129999999999999</v>
      </c>
      <c r="AW320" s="153">
        <v>4.82E-2</v>
      </c>
      <c r="AX320" s="153">
        <v>12.6</v>
      </c>
      <c r="AY320" s="153">
        <v>11.53</v>
      </c>
      <c r="AZ320" s="153">
        <v>12.56</v>
      </c>
      <c r="BA320" s="153">
        <v>1.03</v>
      </c>
      <c r="BB320" s="153">
        <v>0</v>
      </c>
      <c r="BC320" s="153">
        <v>0</v>
      </c>
      <c r="BD320" s="153">
        <v>0</v>
      </c>
      <c r="BE320" s="153">
        <v>3.3862966175195144</v>
      </c>
      <c r="BF320" s="153">
        <v>30.57</v>
      </c>
      <c r="BG320" s="153">
        <v>4.4000000000000004</v>
      </c>
      <c r="BH320" s="153">
        <v>10.7</v>
      </c>
      <c r="BI320" s="125">
        <v>44513</v>
      </c>
    </row>
    <row r="321" spans="1:61" ht="15.75" x14ac:dyDescent="0.25">
      <c r="A321" s="125">
        <v>44514</v>
      </c>
      <c r="B321" s="152" t="str">
        <f t="shared" si="2"/>
        <v>Click Here</v>
      </c>
      <c r="C321" s="153"/>
      <c r="D321" s="153">
        <v>0</v>
      </c>
      <c r="E321" s="153">
        <v>0</v>
      </c>
      <c r="F321" s="153">
        <v>0</v>
      </c>
      <c r="G321" s="153">
        <v>0</v>
      </c>
      <c r="H321" s="153">
        <v>0</v>
      </c>
      <c r="I321" s="153">
        <v>0</v>
      </c>
      <c r="J321" s="153">
        <v>0</v>
      </c>
      <c r="K321" s="153">
        <v>0</v>
      </c>
      <c r="L321" s="153">
        <v>0</v>
      </c>
      <c r="M321" s="153">
        <v>0</v>
      </c>
      <c r="N321" s="153">
        <v>0</v>
      </c>
      <c r="O321" s="153">
        <v>0</v>
      </c>
      <c r="P321" s="153">
        <v>0</v>
      </c>
      <c r="Q321" s="153">
        <v>0</v>
      </c>
      <c r="R321" s="153">
        <v>0</v>
      </c>
      <c r="S321" s="153">
        <v>0</v>
      </c>
      <c r="T321" s="153">
        <v>0</v>
      </c>
      <c r="U321" s="153">
        <v>0</v>
      </c>
      <c r="V321" s="153">
        <v>0</v>
      </c>
      <c r="W321" s="153">
        <v>0</v>
      </c>
      <c r="X321" s="153">
        <v>0</v>
      </c>
      <c r="Y321" s="153">
        <v>0</v>
      </c>
      <c r="Z321" s="153">
        <v>0</v>
      </c>
      <c r="AA321" s="153">
        <v>0</v>
      </c>
      <c r="AB321" s="153">
        <v>0</v>
      </c>
      <c r="AC321" s="153">
        <v>0</v>
      </c>
      <c r="AD321" s="153">
        <v>0</v>
      </c>
      <c r="AE321" s="153">
        <v>0</v>
      </c>
      <c r="AF321" s="153">
        <v>0</v>
      </c>
      <c r="AG321" s="153">
        <v>0</v>
      </c>
      <c r="AH321" s="153">
        <v>0</v>
      </c>
      <c r="AI321" s="153">
        <v>0</v>
      </c>
      <c r="AJ321" s="153">
        <v>0</v>
      </c>
      <c r="AK321" s="153" t="s">
        <v>66</v>
      </c>
      <c r="AL321" s="153" t="s">
        <v>66</v>
      </c>
      <c r="AM321" s="153">
        <v>0</v>
      </c>
      <c r="AN321" s="153">
        <v>0</v>
      </c>
      <c r="AO321" s="153">
        <v>0</v>
      </c>
      <c r="AP321" s="153">
        <v>0</v>
      </c>
      <c r="AQ321" s="153">
        <v>0</v>
      </c>
      <c r="AR321" s="153">
        <v>0</v>
      </c>
      <c r="AS321" s="153" t="s">
        <v>66</v>
      </c>
      <c r="AT321" s="153">
        <v>0</v>
      </c>
      <c r="AU321" s="153">
        <v>0</v>
      </c>
      <c r="AV321" s="153">
        <v>0</v>
      </c>
      <c r="AW321" s="153">
        <v>0</v>
      </c>
      <c r="AX321" s="153">
        <v>0</v>
      </c>
      <c r="AY321" s="153">
        <v>0</v>
      </c>
      <c r="AZ321" s="153">
        <v>0</v>
      </c>
      <c r="BA321" s="153">
        <v>0</v>
      </c>
      <c r="BB321" s="153">
        <v>0</v>
      </c>
      <c r="BC321" s="153">
        <v>0</v>
      </c>
      <c r="BD321" s="153">
        <v>0</v>
      </c>
      <c r="BE321" s="153" t="s">
        <v>66</v>
      </c>
      <c r="BF321" s="153">
        <v>0</v>
      </c>
      <c r="BG321" s="153">
        <v>0</v>
      </c>
      <c r="BH321" s="153">
        <v>0</v>
      </c>
      <c r="BI321" s="125">
        <v>44514</v>
      </c>
    </row>
    <row r="322" spans="1:61" ht="15.75" x14ac:dyDescent="0.25">
      <c r="A322" s="125">
        <v>44515</v>
      </c>
      <c r="B322" s="152" t="str">
        <f t="shared" si="2"/>
        <v>Click Here</v>
      </c>
      <c r="C322" s="153"/>
      <c r="D322" s="153">
        <v>6.12</v>
      </c>
      <c r="E322" s="153">
        <v>5.13</v>
      </c>
      <c r="F322" s="153">
        <v>5.19</v>
      </c>
      <c r="G322" s="153">
        <v>5.29</v>
      </c>
      <c r="H322" s="153">
        <v>5.31</v>
      </c>
      <c r="I322" s="153">
        <v>7.28</v>
      </c>
      <c r="J322" s="153">
        <v>7.26</v>
      </c>
      <c r="K322" s="153">
        <v>1.59</v>
      </c>
      <c r="L322" s="153">
        <v>1.73</v>
      </c>
      <c r="M322" s="153">
        <v>2.16</v>
      </c>
      <c r="N322" s="153">
        <v>2.0699999999999998</v>
      </c>
      <c r="O322" s="153">
        <v>44</v>
      </c>
      <c r="P322" s="153">
        <v>36</v>
      </c>
      <c r="Q322" s="153">
        <v>29</v>
      </c>
      <c r="R322" s="153">
        <v>5</v>
      </c>
      <c r="S322" s="153">
        <v>0</v>
      </c>
      <c r="T322" s="153">
        <v>0</v>
      </c>
      <c r="U322" s="153">
        <v>0.71699999999999997</v>
      </c>
      <c r="V322" s="153">
        <v>0.32</v>
      </c>
      <c r="W322" s="153">
        <v>1.06</v>
      </c>
      <c r="X322" s="153">
        <v>0.16500000000000001</v>
      </c>
      <c r="Y322" s="153">
        <v>0.56299999999999994</v>
      </c>
      <c r="Z322" s="153">
        <v>0.35299999999999998</v>
      </c>
      <c r="AA322" s="153">
        <v>13.2</v>
      </c>
      <c r="AB322" s="153">
        <v>34.700000000000003</v>
      </c>
      <c r="AC322" s="153">
        <v>27</v>
      </c>
      <c r="AD322" s="153">
        <v>27.8</v>
      </c>
      <c r="AE322" s="153">
        <v>42.6</v>
      </c>
      <c r="AF322" s="153">
        <v>26.4</v>
      </c>
      <c r="AG322" s="153">
        <v>69.400000000000006</v>
      </c>
      <c r="AH322" s="153">
        <v>54</v>
      </c>
      <c r="AI322" s="153">
        <v>55.6</v>
      </c>
      <c r="AJ322" s="153">
        <v>85.2</v>
      </c>
      <c r="AK322" s="153">
        <v>2.63</v>
      </c>
      <c r="AL322" s="153">
        <v>2.52</v>
      </c>
      <c r="AM322" s="153">
        <v>3.1</v>
      </c>
      <c r="AN322" s="153">
        <v>5.9</v>
      </c>
      <c r="AO322" s="153">
        <v>0.314</v>
      </c>
      <c r="AP322" s="153">
        <v>10</v>
      </c>
      <c r="AQ322" s="153">
        <v>11.2</v>
      </c>
      <c r="AR322" s="153">
        <v>83.79</v>
      </c>
      <c r="AS322" s="153">
        <v>0.98029828850855782</v>
      </c>
      <c r="AT322" s="153">
        <v>55.8</v>
      </c>
      <c r="AU322" s="153">
        <v>88.9</v>
      </c>
      <c r="AV322" s="153">
        <v>0.25330000000000003</v>
      </c>
      <c r="AW322" s="153">
        <v>5.0900000000000001E-2</v>
      </c>
      <c r="AX322" s="153">
        <v>13.33</v>
      </c>
      <c r="AY322" s="153">
        <v>12.27</v>
      </c>
      <c r="AZ322" s="153">
        <v>13.33</v>
      </c>
      <c r="BA322" s="153">
        <v>1.06</v>
      </c>
      <c r="BB322" s="153">
        <v>1.7210000000000001</v>
      </c>
      <c r="BC322" s="153">
        <v>1.87</v>
      </c>
      <c r="BD322" s="153">
        <v>8.3539999999999992</v>
      </c>
      <c r="BE322" s="153">
        <v>3.1002982885085579</v>
      </c>
      <c r="BF322" s="153">
        <v>30.75</v>
      </c>
      <c r="BG322" s="153">
        <v>4.4000000000000004</v>
      </c>
      <c r="BH322" s="153">
        <v>10.7</v>
      </c>
      <c r="BI322" s="125">
        <v>44515</v>
      </c>
    </row>
    <row r="323" spans="1:61" ht="15.75" x14ac:dyDescent="0.25">
      <c r="A323" s="125">
        <v>44516</v>
      </c>
      <c r="B323" s="152" t="str">
        <f t="shared" si="2"/>
        <v>Click Here</v>
      </c>
      <c r="C323" s="153"/>
      <c r="D323" s="153">
        <v>6.21</v>
      </c>
      <c r="E323" s="153">
        <v>5.14</v>
      </c>
      <c r="F323" s="153">
        <v>5.1100000000000003</v>
      </c>
      <c r="G323" s="153">
        <v>5.26</v>
      </c>
      <c r="H323" s="153">
        <v>5.33</v>
      </c>
      <c r="I323" s="153">
        <v>6.96</v>
      </c>
      <c r="J323" s="153">
        <v>6.82</v>
      </c>
      <c r="K323" s="153">
        <v>1.6</v>
      </c>
      <c r="L323" s="153">
        <v>1.79</v>
      </c>
      <c r="M323" s="153">
        <v>2.09</v>
      </c>
      <c r="N323" s="153">
        <v>2.0499999999999998</v>
      </c>
      <c r="O323" s="153">
        <v>42</v>
      </c>
      <c r="P323" s="153">
        <v>35</v>
      </c>
      <c r="Q323" s="153">
        <v>26</v>
      </c>
      <c r="R323" s="153">
        <v>3</v>
      </c>
      <c r="S323" s="153">
        <v>0</v>
      </c>
      <c r="T323" s="153">
        <v>0</v>
      </c>
      <c r="U323" s="153">
        <v>0.68899999999999995</v>
      </c>
      <c r="V323" s="153">
        <v>0.33200000000000002</v>
      </c>
      <c r="W323" s="153">
        <v>1.1200000000000001</v>
      </c>
      <c r="X323" s="153">
        <v>0.158</v>
      </c>
      <c r="Y323" s="153">
        <v>0.69199999999999995</v>
      </c>
      <c r="Z323" s="153">
        <v>0.53900000000000003</v>
      </c>
      <c r="AA323" s="153">
        <v>13.1</v>
      </c>
      <c r="AB323" s="153">
        <v>33.6</v>
      </c>
      <c r="AC323" s="153">
        <v>27.2</v>
      </c>
      <c r="AD323" s="153">
        <v>28.1</v>
      </c>
      <c r="AE323" s="153">
        <v>40.299999999999997</v>
      </c>
      <c r="AF323" s="153">
        <v>26.2</v>
      </c>
      <c r="AG323" s="153">
        <v>67.2</v>
      </c>
      <c r="AH323" s="153">
        <v>54.4</v>
      </c>
      <c r="AI323" s="153">
        <v>56.2</v>
      </c>
      <c r="AJ323" s="153">
        <v>80.599999999999994</v>
      </c>
      <c r="AK323" s="153">
        <v>2.96</v>
      </c>
      <c r="AL323" s="153">
        <v>3.38</v>
      </c>
      <c r="AM323" s="153">
        <v>3</v>
      </c>
      <c r="AN323" s="153">
        <v>6.1</v>
      </c>
      <c r="AO323" s="153">
        <v>0.28399999999999997</v>
      </c>
      <c r="AP323" s="153">
        <v>10</v>
      </c>
      <c r="AQ323" s="153">
        <v>11</v>
      </c>
      <c r="AR323" s="153">
        <v>97.02</v>
      </c>
      <c r="AS323" s="153">
        <v>1.2768378378378378</v>
      </c>
      <c r="AT323" s="153">
        <v>56.2</v>
      </c>
      <c r="AU323" s="153">
        <v>89.3</v>
      </c>
      <c r="AV323" s="153">
        <v>0.2492</v>
      </c>
      <c r="AW323" s="153">
        <v>4.9000000000000002E-2</v>
      </c>
      <c r="AX323" s="153">
        <v>14.33</v>
      </c>
      <c r="AY323" s="153">
        <v>13.32</v>
      </c>
      <c r="AZ323" s="153">
        <v>14.3</v>
      </c>
      <c r="BA323" s="153">
        <v>0.98</v>
      </c>
      <c r="BB323" s="153">
        <v>1.835</v>
      </c>
      <c r="BC323" s="153">
        <v>2.7229999999999999</v>
      </c>
      <c r="BD323" s="153">
        <v>8.3439999999999994</v>
      </c>
      <c r="BE323" s="153">
        <v>3.3068378378378376</v>
      </c>
      <c r="BF323" s="153">
        <v>30.51</v>
      </c>
      <c r="BG323" s="153">
        <v>4.4000000000000004</v>
      </c>
      <c r="BH323" s="153">
        <v>10.7</v>
      </c>
      <c r="BI323" s="125">
        <v>44516</v>
      </c>
    </row>
    <row r="324" spans="1:61" ht="15.75" x14ac:dyDescent="0.25">
      <c r="A324" s="125">
        <v>44517</v>
      </c>
      <c r="B324" s="152" t="str">
        <f t="shared" si="2"/>
        <v>Click Here</v>
      </c>
      <c r="C324" s="153"/>
      <c r="D324" s="153">
        <v>6.55</v>
      </c>
      <c r="E324" s="153">
        <v>5.05</v>
      </c>
      <c r="F324" s="153">
        <v>5.07</v>
      </c>
      <c r="G324" s="153">
        <v>5.23</v>
      </c>
      <c r="H324" s="153">
        <v>5.3</v>
      </c>
      <c r="I324" s="153">
        <v>7.66</v>
      </c>
      <c r="J324" s="153">
        <v>7.33</v>
      </c>
      <c r="K324" s="153">
        <v>1.46</v>
      </c>
      <c r="L324" s="153">
        <v>1.69</v>
      </c>
      <c r="M324" s="153">
        <v>1.99</v>
      </c>
      <c r="N324" s="153">
        <v>2.02</v>
      </c>
      <c r="O324" s="153">
        <v>49</v>
      </c>
      <c r="P324" s="153">
        <v>40</v>
      </c>
      <c r="Q324" s="153">
        <v>24</v>
      </c>
      <c r="R324" s="153">
        <v>5</v>
      </c>
      <c r="S324" s="153">
        <v>1</v>
      </c>
      <c r="T324" s="153">
        <v>0</v>
      </c>
      <c r="U324" s="153">
        <v>0.96699999999999997</v>
      </c>
      <c r="V324" s="153">
        <v>0.72699999999999998</v>
      </c>
      <c r="W324" s="153">
        <v>1.54</v>
      </c>
      <c r="X324" s="153">
        <v>0.30499999999999999</v>
      </c>
      <c r="Y324" s="153">
        <v>0.66800000000000004</v>
      </c>
      <c r="Z324" s="153">
        <v>0.46700000000000003</v>
      </c>
      <c r="AA324" s="153">
        <v>12.6</v>
      </c>
      <c r="AB324" s="153">
        <v>35.799999999999997</v>
      </c>
      <c r="AC324" s="153">
        <v>28</v>
      </c>
      <c r="AD324" s="153">
        <v>28.6</v>
      </c>
      <c r="AE324" s="153">
        <v>42.3</v>
      </c>
      <c r="AF324" s="153">
        <v>25.2</v>
      </c>
      <c r="AG324" s="153">
        <v>71.599999999999994</v>
      </c>
      <c r="AH324" s="153">
        <v>56</v>
      </c>
      <c r="AI324" s="153">
        <v>57.2</v>
      </c>
      <c r="AJ324" s="153">
        <v>84.6</v>
      </c>
      <c r="AK324" s="153">
        <v>3.01</v>
      </c>
      <c r="AL324" s="153">
        <v>3.39</v>
      </c>
      <c r="AM324" s="153">
        <v>2.9</v>
      </c>
      <c r="AN324" s="153">
        <v>5.8</v>
      </c>
      <c r="AO324" s="153">
        <v>0.27800000000000002</v>
      </c>
      <c r="AP324" s="153">
        <v>9</v>
      </c>
      <c r="AQ324" s="153">
        <v>10.199999999999999</v>
      </c>
      <c r="AR324" s="153">
        <v>99.89</v>
      </c>
      <c r="AS324" s="153">
        <v>1.1425942446043167</v>
      </c>
      <c r="AT324" s="153">
        <v>58.8</v>
      </c>
      <c r="AU324" s="153">
        <v>88.9</v>
      </c>
      <c r="AV324" s="153">
        <v>0.2306</v>
      </c>
      <c r="AW324" s="153">
        <v>5.0999999999999997E-2</v>
      </c>
      <c r="AX324" s="153">
        <v>14.89</v>
      </c>
      <c r="AY324" s="153">
        <v>13.9</v>
      </c>
      <c r="AZ324" s="153">
        <v>14.97</v>
      </c>
      <c r="BA324" s="153">
        <v>1.07</v>
      </c>
      <c r="BB324" s="153">
        <v>1.6910000000000001</v>
      </c>
      <c r="BC324" s="153">
        <v>3.0419999999999998</v>
      </c>
      <c r="BD324" s="153">
        <v>8.1929999999999996</v>
      </c>
      <c r="BE324" s="153">
        <v>3.2625942446043168</v>
      </c>
      <c r="BF324" s="153">
        <v>32.31</v>
      </c>
      <c r="BG324" s="153">
        <v>4.7</v>
      </c>
      <c r="BH324" s="153">
        <v>10.7</v>
      </c>
      <c r="BI324" s="125">
        <v>44517</v>
      </c>
    </row>
    <row r="325" spans="1:61" ht="15.75" x14ac:dyDescent="0.25">
      <c r="A325" s="125">
        <v>44518</v>
      </c>
      <c r="B325" s="152" t="str">
        <f t="shared" si="2"/>
        <v>Click Here</v>
      </c>
      <c r="C325" s="153"/>
      <c r="D325" s="153">
        <v>6.47</v>
      </c>
      <c r="E325" s="153">
        <v>5.21</v>
      </c>
      <c r="F325" s="153">
        <v>5.24</v>
      </c>
      <c r="G325" s="153">
        <v>5.36</v>
      </c>
      <c r="H325" s="153">
        <v>5.4</v>
      </c>
      <c r="I325" s="153">
        <v>7.54</v>
      </c>
      <c r="J325" s="153">
        <v>7.61</v>
      </c>
      <c r="K325" s="153">
        <v>1.52</v>
      </c>
      <c r="L325" s="153">
        <v>1.69</v>
      </c>
      <c r="M325" s="153">
        <v>2.16</v>
      </c>
      <c r="N325" s="153">
        <v>2.19</v>
      </c>
      <c r="O325" s="153">
        <v>51</v>
      </c>
      <c r="P325" s="153">
        <v>43</v>
      </c>
      <c r="Q325" s="153">
        <v>26</v>
      </c>
      <c r="R325" s="153">
        <v>4</v>
      </c>
      <c r="S325" s="153">
        <v>2</v>
      </c>
      <c r="T325" s="153">
        <v>0</v>
      </c>
      <c r="U325" s="153">
        <v>0.92400000000000004</v>
      </c>
      <c r="V325" s="153">
        <v>0.73599999999999999</v>
      </c>
      <c r="W325" s="153">
        <v>1.77</v>
      </c>
      <c r="X325" s="153">
        <v>0.36799999999999999</v>
      </c>
      <c r="Y325" s="153">
        <v>0.28599999999999998</v>
      </c>
      <c r="Z325" s="153">
        <v>0.247</v>
      </c>
      <c r="AA325" s="153">
        <v>13.1</v>
      </c>
      <c r="AB325" s="153">
        <v>36</v>
      </c>
      <c r="AC325" s="153">
        <v>27.9</v>
      </c>
      <c r="AD325" s="153">
        <v>28.4</v>
      </c>
      <c r="AE325" s="153">
        <v>47.8</v>
      </c>
      <c r="AF325" s="153">
        <v>26.2</v>
      </c>
      <c r="AG325" s="153">
        <v>72</v>
      </c>
      <c r="AH325" s="153">
        <v>55.8</v>
      </c>
      <c r="AI325" s="153">
        <v>56.8</v>
      </c>
      <c r="AJ325" s="153">
        <v>85.6</v>
      </c>
      <c r="AK325" s="153">
        <v>3.08</v>
      </c>
      <c r="AL325" s="153">
        <v>3.4699999999999998</v>
      </c>
      <c r="AM325" s="153">
        <v>2.8</v>
      </c>
      <c r="AN325" s="153">
        <v>5.9</v>
      </c>
      <c r="AO325" s="153">
        <v>4.9000000000000002E-2</v>
      </c>
      <c r="AP325" s="153">
        <v>8.9</v>
      </c>
      <c r="AQ325" s="153">
        <v>10</v>
      </c>
      <c r="AR325" s="153">
        <v>93.89</v>
      </c>
      <c r="AS325" s="153">
        <v>1.4083176954732508</v>
      </c>
      <c r="AT325" s="153">
        <v>54</v>
      </c>
      <c r="AU325" s="153">
        <v>89.2</v>
      </c>
      <c r="AV325" s="153">
        <v>0.26729999999999998</v>
      </c>
      <c r="AW325" s="153">
        <v>4.9399999999999999E-2</v>
      </c>
      <c r="AX325" s="153">
        <v>13.61</v>
      </c>
      <c r="AY325" s="153">
        <v>12.15</v>
      </c>
      <c r="AZ325" s="153">
        <v>13.64</v>
      </c>
      <c r="BA325" s="153">
        <v>1.49</v>
      </c>
      <c r="BB325" s="153">
        <v>1.669</v>
      </c>
      <c r="BC325" s="153">
        <v>2.3540000000000001</v>
      </c>
      <c r="BD325" s="153">
        <v>8.5120000000000005</v>
      </c>
      <c r="BE325" s="153">
        <v>3.5083176954732509</v>
      </c>
      <c r="BF325" s="153">
        <v>30.52</v>
      </c>
      <c r="BG325" s="153">
        <v>4.7</v>
      </c>
      <c r="BH325" s="153">
        <v>10.7</v>
      </c>
      <c r="BI325" s="125">
        <v>44518</v>
      </c>
    </row>
    <row r="326" spans="1:61" ht="15.75" x14ac:dyDescent="0.25">
      <c r="A326" s="125">
        <v>44519</v>
      </c>
      <c r="B326" s="152" t="str">
        <f t="shared" si="2"/>
        <v>Click Here</v>
      </c>
      <c r="C326" s="153"/>
      <c r="D326" s="153">
        <v>6.39</v>
      </c>
      <c r="E326" s="153">
        <v>5.0999999999999996</v>
      </c>
      <c r="F326" s="153">
        <v>5.0599999999999996</v>
      </c>
      <c r="G326" s="153">
        <v>5.24</v>
      </c>
      <c r="H326" s="153">
        <v>5.26</v>
      </c>
      <c r="I326" s="153">
        <v>7.59</v>
      </c>
      <c r="J326" s="153">
        <v>7.76</v>
      </c>
      <c r="K326" s="153">
        <v>1.57</v>
      </c>
      <c r="L326" s="153">
        <v>1.7</v>
      </c>
      <c r="M326" s="153">
        <v>2.08</v>
      </c>
      <c r="N326" s="153">
        <v>2.09</v>
      </c>
      <c r="O326" s="153">
        <v>54</v>
      </c>
      <c r="P326" s="153">
        <v>47</v>
      </c>
      <c r="Q326" s="153">
        <v>22</v>
      </c>
      <c r="R326" s="153">
        <v>1</v>
      </c>
      <c r="S326" s="153">
        <v>0</v>
      </c>
      <c r="T326" s="153">
        <v>0</v>
      </c>
      <c r="U326" s="153">
        <v>0.496</v>
      </c>
      <c r="V326" s="153">
        <v>0.55400000000000005</v>
      </c>
      <c r="W326" s="153">
        <v>1.24</v>
      </c>
      <c r="X326" s="153">
        <v>0.187</v>
      </c>
      <c r="Y326" s="153">
        <v>0.59399999999999997</v>
      </c>
      <c r="Z326" s="153">
        <v>0.63700000000000001</v>
      </c>
      <c r="AA326" s="153">
        <v>13.6</v>
      </c>
      <c r="AB326" s="153">
        <v>35.799999999999997</v>
      </c>
      <c r="AC326" s="153">
        <v>28.1</v>
      </c>
      <c r="AD326" s="153">
        <v>28.5</v>
      </c>
      <c r="AE326" s="153">
        <v>46.4</v>
      </c>
      <c r="AF326" s="153">
        <v>27.2</v>
      </c>
      <c r="AG326" s="153">
        <v>71.599999999999994</v>
      </c>
      <c r="AH326" s="153">
        <v>56.2</v>
      </c>
      <c r="AI326" s="153">
        <v>57</v>
      </c>
      <c r="AJ326" s="153">
        <v>92.8</v>
      </c>
      <c r="AK326" s="153">
        <v>2.98</v>
      </c>
      <c r="AL326" s="153">
        <v>3.3600000000000003</v>
      </c>
      <c r="AM326" s="153">
        <v>3</v>
      </c>
      <c r="AN326" s="153">
        <v>5.9</v>
      </c>
      <c r="AO326" s="153">
        <v>6.2E-2</v>
      </c>
      <c r="AP326" s="153">
        <v>9</v>
      </c>
      <c r="AQ326" s="153">
        <v>9.9</v>
      </c>
      <c r="AR326" s="153">
        <v>90.69</v>
      </c>
      <c r="AS326" s="153">
        <v>1.3256039119804406</v>
      </c>
      <c r="AT326" s="153">
        <v>54.2</v>
      </c>
      <c r="AU326" s="153">
        <v>89.9</v>
      </c>
      <c r="AV326" s="153">
        <v>0.26590000000000003</v>
      </c>
      <c r="AW326" s="153">
        <v>4.48E-2</v>
      </c>
      <c r="AX326" s="153">
        <v>13.72</v>
      </c>
      <c r="AY326" s="153">
        <v>12.27</v>
      </c>
      <c r="AZ326" s="153">
        <v>13.74</v>
      </c>
      <c r="BA326" s="153">
        <v>1.47</v>
      </c>
      <c r="BB326" s="153">
        <v>1.675</v>
      </c>
      <c r="BC326" s="153">
        <v>2.0430000000000001</v>
      </c>
      <c r="BD326" s="153">
        <v>8.2919999999999998</v>
      </c>
      <c r="BE326" s="153">
        <v>3.3556039119804404</v>
      </c>
      <c r="BF326" s="153">
        <v>29.59</v>
      </c>
      <c r="BG326" s="153">
        <v>4.7</v>
      </c>
      <c r="BH326" s="153">
        <v>10.7</v>
      </c>
      <c r="BI326" s="125">
        <v>44519</v>
      </c>
    </row>
    <row r="327" spans="1:61" ht="15.75" x14ac:dyDescent="0.25">
      <c r="A327" s="125">
        <v>44520</v>
      </c>
      <c r="B327" s="152" t="str">
        <f t="shared" si="2"/>
        <v>Click Here</v>
      </c>
      <c r="C327" s="153"/>
      <c r="D327" s="153">
        <v>6.32</v>
      </c>
      <c r="E327" s="153">
        <v>5.2</v>
      </c>
      <c r="F327" s="153">
        <v>5.17</v>
      </c>
      <c r="G327" s="153">
        <v>5.26</v>
      </c>
      <c r="H327" s="153">
        <v>5.31</v>
      </c>
      <c r="I327" s="153">
        <v>7.48</v>
      </c>
      <c r="J327" s="153">
        <v>7.62</v>
      </c>
      <c r="K327" s="153">
        <v>1.64</v>
      </c>
      <c r="L327" s="153">
        <v>1.82</v>
      </c>
      <c r="M327" s="153">
        <v>2.06</v>
      </c>
      <c r="N327" s="153">
        <v>2.04</v>
      </c>
      <c r="O327" s="153">
        <v>59</v>
      </c>
      <c r="P327" s="153">
        <v>51</v>
      </c>
      <c r="Q327" s="153">
        <v>29</v>
      </c>
      <c r="R327" s="153">
        <v>3</v>
      </c>
      <c r="S327" s="153">
        <v>1</v>
      </c>
      <c r="T327" s="153">
        <v>0</v>
      </c>
      <c r="U327" s="153">
        <v>0.61199999999999999</v>
      </c>
      <c r="V327" s="153">
        <v>0.60399999999999998</v>
      </c>
      <c r="W327" s="153">
        <v>1.29</v>
      </c>
      <c r="X327" s="153">
        <v>0.13900000000000001</v>
      </c>
      <c r="Y327" s="153">
        <v>0.314</v>
      </c>
      <c r="Z327" s="153">
        <v>0.29599999999999999</v>
      </c>
      <c r="AA327" s="153">
        <v>13</v>
      </c>
      <c r="AB327" s="153">
        <v>34.9</v>
      </c>
      <c r="AC327" s="153">
        <v>27.7</v>
      </c>
      <c r="AD327" s="153">
        <v>28.3</v>
      </c>
      <c r="AE327" s="153">
        <v>44.8</v>
      </c>
      <c r="AF327" s="153">
        <v>26</v>
      </c>
      <c r="AG327" s="153">
        <v>69.8</v>
      </c>
      <c r="AH327" s="153">
        <v>55.4</v>
      </c>
      <c r="AI327" s="153">
        <v>56.6</v>
      </c>
      <c r="AJ327" s="153">
        <v>89.6</v>
      </c>
      <c r="AK327" s="153">
        <v>3.05</v>
      </c>
      <c r="AL327" s="153">
        <v>3.46</v>
      </c>
      <c r="AM327" s="153">
        <v>2.9</v>
      </c>
      <c r="AN327" s="153">
        <v>6</v>
      </c>
      <c r="AO327" s="153">
        <v>4.2000000000000003E-2</v>
      </c>
      <c r="AP327" s="153">
        <v>8.8000000000000007</v>
      </c>
      <c r="AQ327" s="153">
        <v>9.8000000000000007</v>
      </c>
      <c r="AR327" s="153">
        <v>90.2</v>
      </c>
      <c r="AS327" s="153">
        <v>1.1921346469622334</v>
      </c>
      <c r="AT327" s="153">
        <v>53.2</v>
      </c>
      <c r="AU327" s="153">
        <v>90.1</v>
      </c>
      <c r="AV327" s="153">
        <v>0.27789999999999998</v>
      </c>
      <c r="AW327" s="153">
        <v>4.4200000000000003E-2</v>
      </c>
      <c r="AX327" s="153">
        <v>13.18</v>
      </c>
      <c r="AY327" s="153">
        <v>12.18</v>
      </c>
      <c r="AZ327" s="153">
        <v>13.2</v>
      </c>
      <c r="BA327" s="153">
        <v>1.02</v>
      </c>
      <c r="BB327" s="153">
        <v>0</v>
      </c>
      <c r="BC327" s="153">
        <v>0</v>
      </c>
      <c r="BD327" s="153">
        <v>0</v>
      </c>
      <c r="BE327" s="153">
        <v>3.3621346469622333</v>
      </c>
      <c r="BF327" s="153">
        <v>30.63</v>
      </c>
      <c r="BG327" s="153">
        <v>4.8</v>
      </c>
      <c r="BH327" s="153">
        <v>10.7</v>
      </c>
      <c r="BI327" s="125">
        <v>44520</v>
      </c>
    </row>
    <row r="328" spans="1:61" ht="15.75" x14ac:dyDescent="0.25">
      <c r="A328" s="125">
        <v>44521</v>
      </c>
      <c r="B328" s="152" t="str">
        <f t="shared" si="2"/>
        <v>Click Here</v>
      </c>
      <c r="C328" s="153"/>
      <c r="D328" s="153">
        <v>0</v>
      </c>
      <c r="E328" s="153">
        <v>0</v>
      </c>
      <c r="F328" s="153">
        <v>0</v>
      </c>
      <c r="G328" s="153">
        <v>0</v>
      </c>
      <c r="H328" s="153">
        <v>0</v>
      </c>
      <c r="I328" s="153">
        <v>0</v>
      </c>
      <c r="J328" s="153">
        <v>0</v>
      </c>
      <c r="K328" s="153">
        <v>0</v>
      </c>
      <c r="L328" s="153">
        <v>0</v>
      </c>
      <c r="M328" s="153">
        <v>0</v>
      </c>
      <c r="N328" s="153">
        <v>0</v>
      </c>
      <c r="O328" s="153">
        <v>0</v>
      </c>
      <c r="P328" s="153">
        <v>0</v>
      </c>
      <c r="Q328" s="153">
        <v>0</v>
      </c>
      <c r="R328" s="153">
        <v>0</v>
      </c>
      <c r="S328" s="153">
        <v>0</v>
      </c>
      <c r="T328" s="153">
        <v>0</v>
      </c>
      <c r="U328" s="153">
        <v>0</v>
      </c>
      <c r="V328" s="153">
        <v>0</v>
      </c>
      <c r="W328" s="153">
        <v>0</v>
      </c>
      <c r="X328" s="153">
        <v>0</v>
      </c>
      <c r="Y328" s="153">
        <v>0</v>
      </c>
      <c r="Z328" s="153">
        <v>0</v>
      </c>
      <c r="AA328" s="153">
        <v>0</v>
      </c>
      <c r="AB328" s="153">
        <v>0</v>
      </c>
      <c r="AC328" s="153">
        <v>0</v>
      </c>
      <c r="AD328" s="153">
        <v>0</v>
      </c>
      <c r="AE328" s="153">
        <v>0</v>
      </c>
      <c r="AF328" s="153">
        <v>0</v>
      </c>
      <c r="AG328" s="153">
        <v>0</v>
      </c>
      <c r="AH328" s="153">
        <v>0</v>
      </c>
      <c r="AI328" s="153">
        <v>0</v>
      </c>
      <c r="AJ328" s="153">
        <v>0</v>
      </c>
      <c r="AK328" s="153" t="s">
        <v>66</v>
      </c>
      <c r="AL328" s="153" t="s">
        <v>66</v>
      </c>
      <c r="AM328" s="153">
        <v>0</v>
      </c>
      <c r="AN328" s="153">
        <v>0</v>
      </c>
      <c r="AO328" s="153">
        <v>0</v>
      </c>
      <c r="AP328" s="153">
        <v>0</v>
      </c>
      <c r="AQ328" s="153">
        <v>0</v>
      </c>
      <c r="AR328" s="153">
        <v>90.93</v>
      </c>
      <c r="AS328" s="153">
        <v>1.2930696517412938</v>
      </c>
      <c r="AT328" s="153">
        <v>0</v>
      </c>
      <c r="AU328" s="153">
        <v>0</v>
      </c>
      <c r="AV328" s="153">
        <v>0</v>
      </c>
      <c r="AW328" s="153">
        <v>0</v>
      </c>
      <c r="AX328" s="153">
        <v>13.14</v>
      </c>
      <c r="AY328" s="153">
        <v>12.06</v>
      </c>
      <c r="AZ328" s="153">
        <v>13.09</v>
      </c>
      <c r="BA328" s="153">
        <v>1.03</v>
      </c>
      <c r="BB328" s="153">
        <v>1.4530000000000001</v>
      </c>
      <c r="BC328" s="153">
        <v>1.867</v>
      </c>
      <c r="BD328" s="153">
        <v>8.2449999999999992</v>
      </c>
      <c r="BE328" s="153">
        <v>3.4230696517412937</v>
      </c>
      <c r="BF328" s="153">
        <v>0</v>
      </c>
      <c r="BG328" s="153">
        <v>4.8</v>
      </c>
      <c r="BH328" s="153">
        <v>10.7</v>
      </c>
      <c r="BI328" s="125">
        <v>44521</v>
      </c>
    </row>
    <row r="329" spans="1:61" ht="15.75" x14ac:dyDescent="0.25">
      <c r="A329" s="125">
        <v>44522</v>
      </c>
      <c r="B329" s="152" t="str">
        <f t="shared" si="2"/>
        <v>Click Here</v>
      </c>
      <c r="C329" s="153"/>
      <c r="D329" s="153">
        <v>6.49</v>
      </c>
      <c r="E329" s="153">
        <v>5.1100000000000003</v>
      </c>
      <c r="F329" s="153">
        <v>4.9400000000000004</v>
      </c>
      <c r="G329" s="153">
        <v>5.17</v>
      </c>
      <c r="H329" s="153">
        <v>5.23</v>
      </c>
      <c r="I329" s="153">
        <v>6.65</v>
      </c>
      <c r="J329" s="153">
        <v>7.07</v>
      </c>
      <c r="K329" s="153">
        <v>1.44</v>
      </c>
      <c r="L329" s="153">
        <v>1.69</v>
      </c>
      <c r="M329" s="153">
        <v>2.1800000000000002</v>
      </c>
      <c r="N329" s="153">
        <v>2.2000000000000002</v>
      </c>
      <c r="O329" s="153">
        <v>50</v>
      </c>
      <c r="P329" s="153">
        <v>42</v>
      </c>
      <c r="Q329" s="153">
        <v>22</v>
      </c>
      <c r="R329" s="153">
        <v>2</v>
      </c>
      <c r="S329" s="153">
        <v>1</v>
      </c>
      <c r="T329" s="153">
        <v>0</v>
      </c>
      <c r="U329" s="153">
        <v>0.496</v>
      </c>
      <c r="V329" s="153">
        <v>0.44500000000000001</v>
      </c>
      <c r="W329" s="153">
        <v>1.37</v>
      </c>
      <c r="X329" s="153">
        <v>0.214</v>
      </c>
      <c r="Y329" s="153">
        <v>0.86099999999999999</v>
      </c>
      <c r="Z329" s="153">
        <v>1.2010000000000001</v>
      </c>
      <c r="AA329" s="153">
        <v>12.6</v>
      </c>
      <c r="AB329" s="153">
        <v>34.9</v>
      </c>
      <c r="AC329" s="153">
        <v>26.5</v>
      </c>
      <c r="AD329" s="153">
        <v>27.9</v>
      </c>
      <c r="AE329" s="153">
        <v>41.6</v>
      </c>
      <c r="AF329" s="153">
        <v>25.2</v>
      </c>
      <c r="AG329" s="153">
        <v>69.8</v>
      </c>
      <c r="AH329" s="153">
        <v>53</v>
      </c>
      <c r="AI329" s="153">
        <v>55.8</v>
      </c>
      <c r="AJ329" s="153">
        <v>83.2</v>
      </c>
      <c r="AK329" s="153">
        <v>2.96</v>
      </c>
      <c r="AL329" s="153">
        <v>3.31</v>
      </c>
      <c r="AM329" s="153">
        <v>2.9</v>
      </c>
      <c r="AN329" s="153">
        <v>6</v>
      </c>
      <c r="AO329" s="153">
        <v>0.20499999999999999</v>
      </c>
      <c r="AP329" s="153">
        <v>8.5</v>
      </c>
      <c r="AQ329" s="153">
        <v>9.4</v>
      </c>
      <c r="AR329" s="153">
        <v>86</v>
      </c>
      <c r="AS329" s="153">
        <v>1.1500688468158353</v>
      </c>
      <c r="AT329" s="153">
        <v>60.2</v>
      </c>
      <c r="AU329" s="153">
        <v>89</v>
      </c>
      <c r="AV329" s="153">
        <v>0.22020000000000001</v>
      </c>
      <c r="AW329" s="153">
        <v>5.0299999999999997E-2</v>
      </c>
      <c r="AX329" s="153">
        <v>12.68</v>
      </c>
      <c r="AY329" s="153">
        <v>11.62</v>
      </c>
      <c r="AZ329" s="153">
        <v>12.63</v>
      </c>
      <c r="BA329" s="153">
        <v>1.01</v>
      </c>
      <c r="BB329" s="153">
        <v>1.5109999999999999</v>
      </c>
      <c r="BC329" s="153">
        <v>1.821</v>
      </c>
      <c r="BD329" s="153">
        <v>8.4670000000000005</v>
      </c>
      <c r="BE329" s="153">
        <v>3.3600688468158353</v>
      </c>
      <c r="BF329" s="153">
        <v>30.48</v>
      </c>
      <c r="BG329" s="153">
        <v>4.8</v>
      </c>
      <c r="BH329" s="153">
        <v>10.7</v>
      </c>
      <c r="BI329" s="125">
        <v>44522</v>
      </c>
    </row>
    <row r="330" spans="1:61" ht="15.75" x14ac:dyDescent="0.25">
      <c r="A330" s="125">
        <v>44523</v>
      </c>
      <c r="B330" s="152" t="str">
        <f t="shared" si="2"/>
        <v>Click Here</v>
      </c>
      <c r="C330" s="153"/>
      <c r="D330" s="153">
        <v>6.33</v>
      </c>
      <c r="E330" s="153">
        <v>5.13</v>
      </c>
      <c r="F330" s="153">
        <v>5.1100000000000003</v>
      </c>
      <c r="G330" s="153">
        <v>5.2</v>
      </c>
      <c r="H330" s="153">
        <v>5.26</v>
      </c>
      <c r="I330" s="153">
        <v>7.1</v>
      </c>
      <c r="J330" s="153">
        <v>7.04</v>
      </c>
      <c r="K330" s="153">
        <v>1.56</v>
      </c>
      <c r="L330" s="153">
        <v>1.74</v>
      </c>
      <c r="M330" s="153">
        <v>2.12</v>
      </c>
      <c r="N330" s="153">
        <v>2.1800000000000002</v>
      </c>
      <c r="O330" s="153">
        <v>48</v>
      </c>
      <c r="P330" s="153">
        <v>34</v>
      </c>
      <c r="Q330" s="153">
        <v>31</v>
      </c>
      <c r="R330" s="153">
        <v>3</v>
      </c>
      <c r="S330" s="153">
        <v>0</v>
      </c>
      <c r="T330" s="153">
        <v>0</v>
      </c>
      <c r="U330" s="153">
        <v>0.55700000000000005</v>
      </c>
      <c r="V330" s="153">
        <v>0.49</v>
      </c>
      <c r="W330" s="153">
        <v>1.41</v>
      </c>
      <c r="X330" s="153">
        <v>0.189</v>
      </c>
      <c r="Y330" s="153">
        <v>0.86399999999999999</v>
      </c>
      <c r="Z330" s="153">
        <v>0.71799999999999997</v>
      </c>
      <c r="AA330" s="153">
        <v>12.5</v>
      </c>
      <c r="AB330" s="153">
        <v>33.700000000000003</v>
      </c>
      <c r="AC330" s="153">
        <v>27.1</v>
      </c>
      <c r="AD330" s="153">
        <v>28</v>
      </c>
      <c r="AE330" s="153">
        <v>42.2</v>
      </c>
      <c r="AF330" s="153">
        <v>25</v>
      </c>
      <c r="AG330" s="153">
        <v>67.400000000000006</v>
      </c>
      <c r="AH330" s="153">
        <v>54.2</v>
      </c>
      <c r="AI330" s="153">
        <v>56</v>
      </c>
      <c r="AJ330" s="153">
        <v>84.4</v>
      </c>
      <c r="AK330" s="153">
        <v>3.09</v>
      </c>
      <c r="AL330" s="153">
        <v>3.33</v>
      </c>
      <c r="AM330" s="153">
        <v>3</v>
      </c>
      <c r="AN330" s="153">
        <v>5.9</v>
      </c>
      <c r="AO330" s="153">
        <v>0.19400000000000001</v>
      </c>
      <c r="AP330" s="153">
        <v>9.6</v>
      </c>
      <c r="AQ330" s="153">
        <v>10.9</v>
      </c>
      <c r="AR330" s="153">
        <v>92.61</v>
      </c>
      <c r="AS330" s="153">
        <v>1.2634840294840295</v>
      </c>
      <c r="AT330" s="153">
        <v>60.4</v>
      </c>
      <c r="AU330" s="153">
        <v>90.1</v>
      </c>
      <c r="AV330" s="153">
        <v>0.22</v>
      </c>
      <c r="AW330" s="153">
        <v>4.8800000000000003E-2</v>
      </c>
      <c r="AX330" s="153">
        <v>13.29</v>
      </c>
      <c r="AY330" s="153">
        <v>12.21</v>
      </c>
      <c r="AZ330" s="153">
        <v>13.23</v>
      </c>
      <c r="BA330" s="153">
        <v>1.02</v>
      </c>
      <c r="BB330" s="153">
        <v>1.538</v>
      </c>
      <c r="BC330" s="153">
        <v>2.0499999999999998</v>
      </c>
      <c r="BD330" s="153">
        <v>8.3420000000000005</v>
      </c>
      <c r="BE330" s="153">
        <v>3.4434840294840297</v>
      </c>
      <c r="BF330" s="153">
        <v>30.51</v>
      </c>
      <c r="BG330" s="153">
        <v>4.9000000000000004</v>
      </c>
      <c r="BH330" s="153">
        <v>10.8</v>
      </c>
      <c r="BI330" s="125">
        <v>44523</v>
      </c>
    </row>
    <row r="331" spans="1:61" ht="15.75" x14ac:dyDescent="0.25">
      <c r="A331" s="125">
        <v>44524</v>
      </c>
      <c r="B331" s="152" t="str">
        <f t="shared" si="2"/>
        <v>Click Here</v>
      </c>
      <c r="C331" s="153"/>
      <c r="D331" s="153">
        <v>6.28</v>
      </c>
      <c r="E331" s="153">
        <v>4.97</v>
      </c>
      <c r="F331" s="153">
        <v>5.16</v>
      </c>
      <c r="G331" s="153">
        <v>5.1100000000000003</v>
      </c>
      <c r="H331" s="153">
        <v>5.21</v>
      </c>
      <c r="I331" s="153">
        <v>5.73</v>
      </c>
      <c r="J331" s="153">
        <v>5.88</v>
      </c>
      <c r="K331" s="153">
        <v>1.54</v>
      </c>
      <c r="L331" s="153">
        <v>1.85</v>
      </c>
      <c r="M331" s="153">
        <v>2.0699999999999998</v>
      </c>
      <c r="N331" s="153">
        <v>2.16</v>
      </c>
      <c r="O331" s="153">
        <v>57</v>
      </c>
      <c r="P331" s="153">
        <v>49</v>
      </c>
      <c r="Q331" s="153">
        <v>51</v>
      </c>
      <c r="R331" s="153">
        <v>6</v>
      </c>
      <c r="S331" s="153">
        <v>2</v>
      </c>
      <c r="T331" s="153">
        <v>0</v>
      </c>
      <c r="U331" s="153">
        <v>0.72199999999999998</v>
      </c>
      <c r="V331" s="153">
        <v>0.50700000000000001</v>
      </c>
      <c r="W331" s="153">
        <v>2.0099999999999998</v>
      </c>
      <c r="X331" s="153">
        <v>0.30099999999999999</v>
      </c>
      <c r="Y331" s="153">
        <v>0.42499999999999999</v>
      </c>
      <c r="Z331" s="153">
        <v>0.318</v>
      </c>
      <c r="AA331" s="153">
        <v>13.1</v>
      </c>
      <c r="AB331" s="153">
        <v>35.4</v>
      </c>
      <c r="AC331" s="153">
        <v>27.1</v>
      </c>
      <c r="AD331" s="153">
        <v>27.8</v>
      </c>
      <c r="AE331" s="153">
        <v>34.9</v>
      </c>
      <c r="AF331" s="153">
        <v>26.2</v>
      </c>
      <c r="AG331" s="153">
        <v>70.8</v>
      </c>
      <c r="AH331" s="153">
        <v>54.2</v>
      </c>
      <c r="AI331" s="153">
        <v>55.6</v>
      </c>
      <c r="AJ331" s="153">
        <v>69.8</v>
      </c>
      <c r="AK331" s="153">
        <v>4.07</v>
      </c>
      <c r="AL331" s="153">
        <v>3.18</v>
      </c>
      <c r="AM331" s="153">
        <v>3</v>
      </c>
      <c r="AN331" s="153">
        <v>5.6</v>
      </c>
      <c r="AO331" s="153">
        <v>0.31900000000000001</v>
      </c>
      <c r="AP331" s="153">
        <v>8.8000000000000007</v>
      </c>
      <c r="AQ331" s="153">
        <v>9</v>
      </c>
      <c r="AR331" s="153">
        <v>90.16</v>
      </c>
      <c r="AS331" s="153">
        <v>1.1215649402390433</v>
      </c>
      <c r="AT331" s="153">
        <v>54.6</v>
      </c>
      <c r="AU331" s="153">
        <v>85.7</v>
      </c>
      <c r="AV331" s="153">
        <v>0.26269999999999999</v>
      </c>
      <c r="AW331" s="153">
        <v>6.7000000000000004E-2</v>
      </c>
      <c r="AX331" s="153">
        <v>13.52</v>
      </c>
      <c r="AY331" s="153">
        <v>12.55</v>
      </c>
      <c r="AZ331" s="153">
        <v>13.6</v>
      </c>
      <c r="BA331" s="153">
        <v>1.05</v>
      </c>
      <c r="BB331" s="153">
        <v>1.6319999999999999</v>
      </c>
      <c r="BC331" s="153">
        <v>1.897</v>
      </c>
      <c r="BD331" s="153">
        <v>8.2379999999999995</v>
      </c>
      <c r="BE331" s="153">
        <v>3.2615649402390434</v>
      </c>
      <c r="BF331" s="153">
        <v>30.31</v>
      </c>
      <c r="BG331" s="153">
        <v>4.9000000000000004</v>
      </c>
      <c r="BH331" s="153">
        <v>10.8</v>
      </c>
      <c r="BI331" s="125">
        <v>44524</v>
      </c>
    </row>
    <row r="332" spans="1:61" ht="15.75" x14ac:dyDescent="0.25">
      <c r="A332" s="125">
        <v>44525</v>
      </c>
      <c r="B332" s="152" t="str">
        <f t="shared" si="2"/>
        <v>Click Here</v>
      </c>
      <c r="C332" s="153"/>
      <c r="D332" s="153">
        <v>6.19</v>
      </c>
      <c r="E332" s="153">
        <v>5</v>
      </c>
      <c r="F332" s="153">
        <v>5.12</v>
      </c>
      <c r="G332" s="153">
        <v>5.07</v>
      </c>
      <c r="H332" s="153">
        <v>5.0999999999999996</v>
      </c>
      <c r="I332" s="153">
        <v>6.13</v>
      </c>
      <c r="J332" s="153">
        <v>7.05</v>
      </c>
      <c r="K332" s="153">
        <v>1.46</v>
      </c>
      <c r="L332" s="153">
        <v>1.6</v>
      </c>
      <c r="M332" s="153">
        <v>2.15</v>
      </c>
      <c r="N332" s="153">
        <v>2.12</v>
      </c>
      <c r="O332" s="153">
        <v>51</v>
      </c>
      <c r="P332" s="153">
        <v>43</v>
      </c>
      <c r="Q332" s="153">
        <v>36</v>
      </c>
      <c r="R332" s="153">
        <v>8</v>
      </c>
      <c r="S332" s="153">
        <v>4</v>
      </c>
      <c r="T332" s="153">
        <v>1</v>
      </c>
      <c r="U332" s="153">
        <v>0.66500000000000004</v>
      </c>
      <c r="V332" s="153">
        <v>0.47</v>
      </c>
      <c r="W332" s="153">
        <v>1.67</v>
      </c>
      <c r="X332" s="153">
        <v>0.41399999999999998</v>
      </c>
      <c r="Y332" s="153">
        <v>1.45</v>
      </c>
      <c r="Z332" s="153">
        <v>0.92700000000000005</v>
      </c>
      <c r="AA332" s="153">
        <v>13.9</v>
      </c>
      <c r="AB332" s="153">
        <v>34.5</v>
      </c>
      <c r="AC332" s="153">
        <v>29.1</v>
      </c>
      <c r="AD332" s="153">
        <v>30.5</v>
      </c>
      <c r="AE332" s="153">
        <v>38.700000000000003</v>
      </c>
      <c r="AF332" s="153">
        <v>27.8</v>
      </c>
      <c r="AG332" s="153">
        <v>69</v>
      </c>
      <c r="AH332" s="153">
        <v>58.2</v>
      </c>
      <c r="AI332" s="153">
        <v>61</v>
      </c>
      <c r="AJ332" s="153">
        <v>77.400000000000006</v>
      </c>
      <c r="AK332" s="153">
        <v>4.0299999999999994</v>
      </c>
      <c r="AL332" s="153">
        <v>3.2199999999999998</v>
      </c>
      <c r="AM332" s="153">
        <v>3.1</v>
      </c>
      <c r="AN332" s="153">
        <v>5.7</v>
      </c>
      <c r="AO332" s="153">
        <v>0.17299999999999999</v>
      </c>
      <c r="AP332" s="153">
        <v>8.6999999999999993</v>
      </c>
      <c r="AQ332" s="153">
        <v>9</v>
      </c>
      <c r="AR332" s="153">
        <v>90.41</v>
      </c>
      <c r="AS332" s="153">
        <v>1.1706087649402388</v>
      </c>
      <c r="AT332" s="153">
        <v>51.8</v>
      </c>
      <c r="AU332" s="153">
        <v>85</v>
      </c>
      <c r="AV332" s="153">
        <v>0.28570000000000001</v>
      </c>
      <c r="AW332" s="153">
        <v>7.0400000000000004E-2</v>
      </c>
      <c r="AX332" s="153">
        <v>13.13</v>
      </c>
      <c r="AY332" s="153">
        <v>12.55</v>
      </c>
      <c r="AZ332" s="153">
        <v>13.08</v>
      </c>
      <c r="BA332" s="153">
        <v>0.53</v>
      </c>
      <c r="BB332" s="153">
        <v>1.6679999999999999</v>
      </c>
      <c r="BC332" s="153">
        <v>1.9770000000000001</v>
      </c>
      <c r="BD332" s="153">
        <v>8.3079999999999998</v>
      </c>
      <c r="BE332" s="153">
        <v>3.2706087649402389</v>
      </c>
      <c r="BF332" s="153">
        <v>30.67</v>
      </c>
      <c r="BG332" s="153">
        <v>5</v>
      </c>
      <c r="BH332" s="153">
        <v>10.8</v>
      </c>
      <c r="BI332" s="125">
        <v>44525</v>
      </c>
    </row>
    <row r="333" spans="1:61" ht="15.75" x14ac:dyDescent="0.25">
      <c r="A333" s="125">
        <v>44526</v>
      </c>
      <c r="B333" s="152" t="str">
        <f t="shared" si="2"/>
        <v>Click Here</v>
      </c>
      <c r="C333" s="153"/>
      <c r="D333" s="153">
        <v>6.27</v>
      </c>
      <c r="E333" s="153">
        <v>5.27</v>
      </c>
      <c r="F333" s="153">
        <v>5.0599999999999996</v>
      </c>
      <c r="G333" s="153">
        <v>5.24</v>
      </c>
      <c r="H333" s="153">
        <v>5.22</v>
      </c>
      <c r="I333" s="153">
        <v>7.28</v>
      </c>
      <c r="J333" s="153">
        <v>7.74</v>
      </c>
      <c r="K333" s="153">
        <v>1.55</v>
      </c>
      <c r="L333" s="153">
        <v>1.74</v>
      </c>
      <c r="M333" s="153">
        <v>2.1</v>
      </c>
      <c r="N333" s="153">
        <v>2.15</v>
      </c>
      <c r="O333" s="153">
        <v>48</v>
      </c>
      <c r="P333" s="153">
        <v>40</v>
      </c>
      <c r="Q333" s="153">
        <v>31</v>
      </c>
      <c r="R333" s="153">
        <v>2</v>
      </c>
      <c r="S333" s="153">
        <v>0</v>
      </c>
      <c r="T333" s="153">
        <v>0</v>
      </c>
      <c r="U333" s="153">
        <v>0.63200000000000001</v>
      </c>
      <c r="V333" s="153">
        <v>0.44900000000000001</v>
      </c>
      <c r="W333" s="153">
        <v>1.52</v>
      </c>
      <c r="X333" s="153">
        <v>0.22900000000000001</v>
      </c>
      <c r="Y333" s="153">
        <v>2.2000000000000002</v>
      </c>
      <c r="Z333" s="153">
        <v>1.0369999999999999</v>
      </c>
      <c r="AA333" s="153">
        <v>16.2</v>
      </c>
      <c r="AB333" s="153">
        <v>36.200000000000003</v>
      </c>
      <c r="AC333" s="153">
        <v>29.5</v>
      </c>
      <c r="AD333" s="153">
        <v>29.7</v>
      </c>
      <c r="AE333" s="153">
        <v>45</v>
      </c>
      <c r="AF333" s="153">
        <v>32.4</v>
      </c>
      <c r="AG333" s="153">
        <v>72.400000000000006</v>
      </c>
      <c r="AH333" s="153">
        <v>59</v>
      </c>
      <c r="AI333" s="153">
        <v>59.4</v>
      </c>
      <c r="AJ333" s="153">
        <v>90</v>
      </c>
      <c r="AK333" s="153">
        <v>3.79</v>
      </c>
      <c r="AL333" s="153">
        <v>3.26</v>
      </c>
      <c r="AM333" s="153">
        <v>3</v>
      </c>
      <c r="AN333" s="153">
        <v>6</v>
      </c>
      <c r="AO333" s="153">
        <v>0.16200000000000001</v>
      </c>
      <c r="AP333" s="153">
        <v>10.9</v>
      </c>
      <c r="AQ333" s="153">
        <v>10.1</v>
      </c>
      <c r="AR333" s="153">
        <v>88.2</v>
      </c>
      <c r="AS333" s="153">
        <v>1.1108143322475574</v>
      </c>
      <c r="AT333" s="153">
        <v>51.7</v>
      </c>
      <c r="AU333" s="153">
        <v>88.1</v>
      </c>
      <c r="AV333" s="153">
        <v>0.28599999999999998</v>
      </c>
      <c r="AW333" s="153">
        <v>5.6399999999999999E-2</v>
      </c>
      <c r="AX333" s="153">
        <v>12.9</v>
      </c>
      <c r="AY333" s="153">
        <v>12.28</v>
      </c>
      <c r="AZ333" s="153">
        <v>12.78</v>
      </c>
      <c r="BA333" s="153">
        <v>0.5</v>
      </c>
      <c r="BB333" s="153">
        <v>1.5820000000000001</v>
      </c>
      <c r="BC333" s="153">
        <v>1.9370000000000001</v>
      </c>
      <c r="BD333" s="153">
        <v>7.8460000000000001</v>
      </c>
      <c r="BE333" s="153">
        <v>3.2608143322475573</v>
      </c>
      <c r="BF333" s="153">
        <v>30.51</v>
      </c>
      <c r="BG333" s="153">
        <v>5.2</v>
      </c>
      <c r="BH333" s="153">
        <v>10.8</v>
      </c>
      <c r="BI333" s="125">
        <v>44526</v>
      </c>
    </row>
    <row r="334" spans="1:61" ht="15.75" x14ac:dyDescent="0.25">
      <c r="A334" s="125">
        <v>44527</v>
      </c>
      <c r="B334" s="152" t="str">
        <f t="shared" si="2"/>
        <v>Click Here</v>
      </c>
      <c r="C334" s="153"/>
      <c r="D334" s="153">
        <v>6.21</v>
      </c>
      <c r="E334" s="153">
        <v>5.08</v>
      </c>
      <c r="F334" s="153">
        <v>5.26</v>
      </c>
      <c r="G334" s="153">
        <v>5.17</v>
      </c>
      <c r="H334" s="153">
        <v>5.2</v>
      </c>
      <c r="I334" s="153">
        <v>7.34</v>
      </c>
      <c r="J334" s="153">
        <v>8.2100000000000009</v>
      </c>
      <c r="K334" s="153">
        <v>1.6</v>
      </c>
      <c r="L334" s="153">
        <v>1.82</v>
      </c>
      <c r="M334" s="153">
        <v>2.11</v>
      </c>
      <c r="N334" s="153">
        <v>2.15</v>
      </c>
      <c r="O334" s="153">
        <v>46</v>
      </c>
      <c r="P334" s="153">
        <v>38</v>
      </c>
      <c r="Q334" s="153">
        <v>28</v>
      </c>
      <c r="R334" s="153">
        <v>1</v>
      </c>
      <c r="S334" s="153">
        <v>0</v>
      </c>
      <c r="T334" s="153">
        <v>0</v>
      </c>
      <c r="U334" s="153">
        <v>0.628</v>
      </c>
      <c r="V334" s="153">
        <v>0.45600000000000002</v>
      </c>
      <c r="W334" s="153">
        <v>1.39</v>
      </c>
      <c r="X334" s="153">
        <v>0.189</v>
      </c>
      <c r="Y334" s="153">
        <v>0.40500000000000003</v>
      </c>
      <c r="Z334" s="153">
        <v>0.29599999999999999</v>
      </c>
      <c r="AA334" s="153">
        <v>15.4</v>
      </c>
      <c r="AB334" s="153">
        <v>35.200000000000003</v>
      </c>
      <c r="AC334" s="153">
        <v>30.1</v>
      </c>
      <c r="AD334" s="153">
        <v>29.9</v>
      </c>
      <c r="AE334" s="153">
        <v>44.6</v>
      </c>
      <c r="AF334" s="153">
        <v>30.8</v>
      </c>
      <c r="AG334" s="153">
        <v>70.400000000000006</v>
      </c>
      <c r="AH334" s="153">
        <v>60.2</v>
      </c>
      <c r="AI334" s="153">
        <v>59.8</v>
      </c>
      <c r="AJ334" s="153">
        <v>89.2</v>
      </c>
      <c r="AK334" s="153">
        <v>3.5199999999999996</v>
      </c>
      <c r="AL334" s="153">
        <v>3.21</v>
      </c>
      <c r="AM334" s="153">
        <v>3.1</v>
      </c>
      <c r="AN334" s="153">
        <v>5.9</v>
      </c>
      <c r="AO334" s="153">
        <v>0.14399999999999999</v>
      </c>
      <c r="AP334" s="153">
        <v>10.9</v>
      </c>
      <c r="AQ334" s="153">
        <v>10.1</v>
      </c>
      <c r="AR334" s="153">
        <v>83.79</v>
      </c>
      <c r="AS334" s="153">
        <v>1.2156096687555955</v>
      </c>
      <c r="AT334" s="153">
        <v>52</v>
      </c>
      <c r="AU334" s="153">
        <v>88.4</v>
      </c>
      <c r="AV334" s="153">
        <v>0.27710000000000001</v>
      </c>
      <c r="AW334" s="153">
        <v>5.4100000000000002E-2</v>
      </c>
      <c r="AX334" s="153">
        <v>12.27</v>
      </c>
      <c r="AY334" s="153">
        <v>11.17</v>
      </c>
      <c r="AZ334" s="153">
        <v>12.22</v>
      </c>
      <c r="BA334" s="153">
        <v>1.05</v>
      </c>
      <c r="BB334" s="153">
        <v>0</v>
      </c>
      <c r="BC334" s="153">
        <v>0</v>
      </c>
      <c r="BD334" s="153">
        <v>0</v>
      </c>
      <c r="BE334" s="153">
        <v>3.4056096687555955</v>
      </c>
      <c r="BF334" s="153">
        <v>31.45</v>
      </c>
      <c r="BG334" s="153">
        <v>5.2</v>
      </c>
      <c r="BH334" s="153">
        <v>10.5</v>
      </c>
      <c r="BI334" s="125">
        <v>44527</v>
      </c>
    </row>
    <row r="335" spans="1:61" ht="15.75" x14ac:dyDescent="0.25">
      <c r="A335" s="125">
        <v>44528</v>
      </c>
      <c r="B335" s="152" t="str">
        <f t="shared" si="2"/>
        <v>Click Here</v>
      </c>
      <c r="C335" s="153"/>
      <c r="D335" s="153">
        <v>0</v>
      </c>
      <c r="E335" s="153">
        <v>0</v>
      </c>
      <c r="F335" s="153">
        <v>0</v>
      </c>
      <c r="G335" s="153">
        <v>0</v>
      </c>
      <c r="H335" s="153">
        <v>0</v>
      </c>
      <c r="I335" s="153">
        <v>0</v>
      </c>
      <c r="J335" s="153">
        <v>0</v>
      </c>
      <c r="K335" s="153">
        <v>0</v>
      </c>
      <c r="L335" s="153">
        <v>0</v>
      </c>
      <c r="M335" s="153">
        <v>0</v>
      </c>
      <c r="N335" s="153">
        <v>0</v>
      </c>
      <c r="O335" s="153">
        <v>0</v>
      </c>
      <c r="P335" s="153">
        <v>0</v>
      </c>
      <c r="Q335" s="153">
        <v>0</v>
      </c>
      <c r="R335" s="153">
        <v>0</v>
      </c>
      <c r="S335" s="153">
        <v>0</v>
      </c>
      <c r="T335" s="153">
        <v>0</v>
      </c>
      <c r="U335" s="153">
        <v>0</v>
      </c>
      <c r="V335" s="153">
        <v>0</v>
      </c>
      <c r="W335" s="153">
        <v>0</v>
      </c>
      <c r="X335" s="153">
        <v>0</v>
      </c>
      <c r="Y335" s="153">
        <v>0</v>
      </c>
      <c r="Z335" s="153">
        <v>0</v>
      </c>
      <c r="AA335" s="153">
        <v>0</v>
      </c>
      <c r="AB335" s="153">
        <v>0</v>
      </c>
      <c r="AC335" s="153">
        <v>0</v>
      </c>
      <c r="AD335" s="153">
        <v>0</v>
      </c>
      <c r="AE335" s="153">
        <v>0</v>
      </c>
      <c r="AF335" s="153">
        <v>0</v>
      </c>
      <c r="AG335" s="153">
        <v>0</v>
      </c>
      <c r="AH335" s="153">
        <v>0</v>
      </c>
      <c r="AI335" s="153">
        <v>0</v>
      </c>
      <c r="AJ335" s="153">
        <v>0</v>
      </c>
      <c r="AK335" s="153" t="s">
        <v>66</v>
      </c>
      <c r="AL335" s="153" t="s">
        <v>66</v>
      </c>
      <c r="AM335" s="153">
        <v>0</v>
      </c>
      <c r="AN335" s="153">
        <v>0</v>
      </c>
      <c r="AO335" s="153">
        <v>0</v>
      </c>
      <c r="AP335" s="153">
        <v>0</v>
      </c>
      <c r="AQ335" s="153">
        <v>0</v>
      </c>
      <c r="AR335" s="153">
        <v>0</v>
      </c>
      <c r="AS335" s="153" t="s">
        <v>66</v>
      </c>
      <c r="AT335" s="153">
        <v>0</v>
      </c>
      <c r="AU335" s="153">
        <v>0</v>
      </c>
      <c r="AV335" s="153">
        <v>0</v>
      </c>
      <c r="AW335" s="153">
        <v>0</v>
      </c>
      <c r="AX335" s="153">
        <v>0</v>
      </c>
      <c r="AY335" s="153">
        <v>0</v>
      </c>
      <c r="AZ335" s="153">
        <v>0</v>
      </c>
      <c r="BA335" s="153">
        <v>0</v>
      </c>
      <c r="BB335" s="153">
        <v>0</v>
      </c>
      <c r="BC335" s="153">
        <v>0</v>
      </c>
      <c r="BD335" s="153">
        <v>0</v>
      </c>
      <c r="BE335" s="153" t="s">
        <v>66</v>
      </c>
      <c r="BF335" s="153">
        <v>0</v>
      </c>
      <c r="BG335" s="153">
        <v>0</v>
      </c>
      <c r="BH335" s="153">
        <v>0</v>
      </c>
      <c r="BI335" s="125">
        <v>44528</v>
      </c>
    </row>
    <row r="336" spans="1:61" ht="15.75" x14ac:dyDescent="0.25">
      <c r="A336" s="125">
        <v>44529</v>
      </c>
      <c r="B336" s="152" t="str">
        <f t="shared" si="2"/>
        <v>Click Here</v>
      </c>
      <c r="C336" s="153"/>
      <c r="D336" s="153">
        <v>5.98</v>
      </c>
      <c r="E336" s="153">
        <v>5.28</v>
      </c>
      <c r="F336" s="153">
        <v>4.93</v>
      </c>
      <c r="G336" s="153">
        <v>5.2</v>
      </c>
      <c r="H336" s="153">
        <v>5.3</v>
      </c>
      <c r="I336" s="153">
        <v>7.44</v>
      </c>
      <c r="J336" s="153">
        <v>7.96</v>
      </c>
      <c r="K336" s="153">
        <v>1.8</v>
      </c>
      <c r="L336" s="153">
        <v>1.91</v>
      </c>
      <c r="M336" s="153">
        <v>2.17</v>
      </c>
      <c r="N336" s="153">
        <v>2.16</v>
      </c>
      <c r="O336" s="153">
        <v>57</v>
      </c>
      <c r="P336" s="153">
        <v>48</v>
      </c>
      <c r="Q336" s="153">
        <v>36</v>
      </c>
      <c r="R336" s="153">
        <v>4</v>
      </c>
      <c r="S336" s="153">
        <v>0</v>
      </c>
      <c r="T336" s="153">
        <v>0</v>
      </c>
      <c r="U336" s="153">
        <v>0.749</v>
      </c>
      <c r="V336" s="153">
        <v>0.52700000000000002</v>
      </c>
      <c r="W336" s="153">
        <v>1.42</v>
      </c>
      <c r="X336" s="153">
        <v>0.18099999999999999</v>
      </c>
      <c r="Y336" s="153">
        <v>0.38700000000000001</v>
      </c>
      <c r="Z336" s="153">
        <v>0.38600000000000001</v>
      </c>
      <c r="AA336" s="153">
        <v>13.6</v>
      </c>
      <c r="AB336" s="153">
        <v>37.299999999999997</v>
      </c>
      <c r="AC336" s="153">
        <v>29</v>
      </c>
      <c r="AD336" s="153">
        <v>29.8</v>
      </c>
      <c r="AE336" s="153">
        <v>46.1</v>
      </c>
      <c r="AF336" s="153">
        <v>27.2</v>
      </c>
      <c r="AG336" s="153">
        <v>74.599999999999994</v>
      </c>
      <c r="AH336" s="153">
        <v>58</v>
      </c>
      <c r="AI336" s="153">
        <v>59.6</v>
      </c>
      <c r="AJ336" s="153">
        <v>92.2</v>
      </c>
      <c r="AK336" s="153">
        <v>3.01</v>
      </c>
      <c r="AL336" s="153">
        <v>2.75</v>
      </c>
      <c r="AM336" s="153">
        <v>3.1</v>
      </c>
      <c r="AN336" s="153">
        <v>5.9</v>
      </c>
      <c r="AO336" s="153">
        <v>0.29899999999999999</v>
      </c>
      <c r="AP336" s="153">
        <v>9.6999999999999993</v>
      </c>
      <c r="AQ336" s="153">
        <v>9.5</v>
      </c>
      <c r="AR336" s="153">
        <v>92.61</v>
      </c>
      <c r="AS336" s="153">
        <v>1.2450441176470592</v>
      </c>
      <c r="AT336" s="153">
        <v>57.4</v>
      </c>
      <c r="AU336" s="153">
        <v>92.9</v>
      </c>
      <c r="AV336" s="153">
        <v>0.24110000000000001</v>
      </c>
      <c r="AW336" s="153">
        <v>3.1899999999999998E-2</v>
      </c>
      <c r="AX336" s="153">
        <v>13.3</v>
      </c>
      <c r="AY336" s="153">
        <v>12.24</v>
      </c>
      <c r="AZ336" s="153">
        <v>13.3</v>
      </c>
      <c r="BA336" s="153">
        <v>1.06</v>
      </c>
      <c r="BB336" s="153">
        <v>1.448</v>
      </c>
      <c r="BC336" s="153">
        <v>1.9550000000000001</v>
      </c>
      <c r="BD336" s="153">
        <v>8.2200000000000006</v>
      </c>
      <c r="BE336" s="153">
        <v>3.4350441176470592</v>
      </c>
      <c r="BF336" s="153">
        <v>30.98</v>
      </c>
      <c r="BG336" s="153">
        <v>5.4</v>
      </c>
      <c r="BH336" s="153">
        <v>10.8</v>
      </c>
      <c r="BI336" s="125">
        <v>44529</v>
      </c>
    </row>
    <row r="337" spans="1:61" ht="15.75" x14ac:dyDescent="0.25">
      <c r="A337" s="125">
        <v>44530</v>
      </c>
      <c r="B337" s="152" t="str">
        <f t="shared" si="2"/>
        <v>Click Here</v>
      </c>
      <c r="C337" s="153"/>
      <c r="D337" s="153">
        <v>6.16</v>
      </c>
      <c r="E337" s="153">
        <v>5.32</v>
      </c>
      <c r="F337" s="153">
        <v>5.28</v>
      </c>
      <c r="G337" s="153">
        <v>5.0999999999999996</v>
      </c>
      <c r="H337" s="153">
        <v>5.35</v>
      </c>
      <c r="I337" s="153">
        <v>7.85</v>
      </c>
      <c r="J337" s="153">
        <v>7.58</v>
      </c>
      <c r="K337" s="153">
        <v>1.64</v>
      </c>
      <c r="L337" s="153">
        <v>1.91</v>
      </c>
      <c r="M337" s="153">
        <v>2.16</v>
      </c>
      <c r="N337" s="153">
        <v>2.14</v>
      </c>
      <c r="O337" s="153">
        <v>54</v>
      </c>
      <c r="P337" s="153">
        <v>46</v>
      </c>
      <c r="Q337" s="153">
        <v>61</v>
      </c>
      <c r="R337" s="153">
        <v>17</v>
      </c>
      <c r="S337" s="153">
        <v>1</v>
      </c>
      <c r="T337" s="153">
        <v>0</v>
      </c>
      <c r="U337" s="153">
        <v>0.81599999999999995</v>
      </c>
      <c r="V337" s="153">
        <v>0.59099999999999997</v>
      </c>
      <c r="W337" s="153">
        <v>2.76</v>
      </c>
      <c r="X337" s="153">
        <v>0.35099999999999998</v>
      </c>
      <c r="Y337" s="153">
        <v>0.36899999999999999</v>
      </c>
      <c r="Z337" s="153">
        <v>0.22800000000000001</v>
      </c>
      <c r="AA337" s="153">
        <v>14.1</v>
      </c>
      <c r="AB337" s="153">
        <v>36.9</v>
      </c>
      <c r="AC337" s="153">
        <v>29.2</v>
      </c>
      <c r="AD337" s="153">
        <v>29.6</v>
      </c>
      <c r="AE337" s="153">
        <v>44.6</v>
      </c>
      <c r="AF337" s="153">
        <v>28.2</v>
      </c>
      <c r="AG337" s="153">
        <v>73.8</v>
      </c>
      <c r="AH337" s="153">
        <v>58.4</v>
      </c>
      <c r="AI337" s="153">
        <v>59.2</v>
      </c>
      <c r="AJ337" s="153">
        <v>89.2</v>
      </c>
      <c r="AK337" s="153">
        <v>2.64</v>
      </c>
      <c r="AL337" s="153">
        <v>2.3899999999999997</v>
      </c>
      <c r="AM337" s="153">
        <v>3</v>
      </c>
      <c r="AN337" s="153">
        <v>5.8</v>
      </c>
      <c r="AO337" s="153">
        <v>0.28799999999999998</v>
      </c>
      <c r="AP337" s="153">
        <v>10.1</v>
      </c>
      <c r="AQ337" s="153">
        <v>9.6</v>
      </c>
      <c r="AR337" s="153">
        <v>86</v>
      </c>
      <c r="AS337" s="153">
        <v>1.2342955326460481</v>
      </c>
      <c r="AT337" s="153">
        <v>54.2</v>
      </c>
      <c r="AU337" s="153">
        <v>89.2</v>
      </c>
      <c r="AV337" s="153">
        <v>0.2656</v>
      </c>
      <c r="AW337" s="153">
        <v>4.9599999999999998E-2</v>
      </c>
      <c r="AX337" s="153">
        <v>15.06</v>
      </c>
      <c r="AY337" s="153">
        <v>11.64</v>
      </c>
      <c r="AZ337" s="153">
        <v>12.66</v>
      </c>
      <c r="BA337" s="153">
        <v>1.02</v>
      </c>
      <c r="BB337" s="153">
        <v>1.4330000000000001</v>
      </c>
      <c r="BC337" s="153">
        <v>1.9379999999999999</v>
      </c>
      <c r="BD337" s="153">
        <v>7.859</v>
      </c>
      <c r="BE337" s="153">
        <v>3.3542955326460482</v>
      </c>
      <c r="BF337" s="153">
        <v>30.75</v>
      </c>
      <c r="BG337" s="153">
        <v>5.4</v>
      </c>
      <c r="BH337" s="153">
        <v>10.8</v>
      </c>
      <c r="BI337" s="125">
        <v>44530</v>
      </c>
    </row>
    <row r="338" spans="1:61" ht="15.75" x14ac:dyDescent="0.25">
      <c r="A338" s="125">
        <v>44531</v>
      </c>
      <c r="B338" s="152" t="str">
        <f t="shared" si="2"/>
        <v>Click Here</v>
      </c>
      <c r="C338" s="153"/>
      <c r="D338" s="153">
        <v>6.21</v>
      </c>
      <c r="E338" s="153">
        <v>5.2</v>
      </c>
      <c r="F338" s="153">
        <v>5.41</v>
      </c>
      <c r="G338" s="153">
        <v>5.25</v>
      </c>
      <c r="H338" s="153">
        <v>5.3</v>
      </c>
      <c r="I338" s="153">
        <v>7.57</v>
      </c>
      <c r="J338" s="153">
        <v>7.45</v>
      </c>
      <c r="K338" s="153">
        <v>1.78</v>
      </c>
      <c r="L338" s="153">
        <v>1.92</v>
      </c>
      <c r="M338" s="153">
        <v>2.1800000000000002</v>
      </c>
      <c r="N338" s="153">
        <v>2.06</v>
      </c>
      <c r="O338" s="153">
        <v>65</v>
      </c>
      <c r="P338" s="153">
        <v>57</v>
      </c>
      <c r="Q338" s="153">
        <v>63</v>
      </c>
      <c r="R338" s="153">
        <v>4</v>
      </c>
      <c r="S338" s="153">
        <v>0</v>
      </c>
      <c r="T338" s="153">
        <v>0</v>
      </c>
      <c r="U338" s="153">
        <v>2.02</v>
      </c>
      <c r="V338" s="153">
        <v>0.96499999999999997</v>
      </c>
      <c r="W338" s="153">
        <v>2.46</v>
      </c>
      <c r="X338" s="153">
        <v>0.14699999999999999</v>
      </c>
      <c r="Y338" s="153">
        <v>0.219</v>
      </c>
      <c r="Z338" s="153">
        <v>0.14699999999999999</v>
      </c>
      <c r="AA338" s="153">
        <v>13.7</v>
      </c>
      <c r="AB338" s="153">
        <v>30.4</v>
      </c>
      <c r="AC338" s="153">
        <v>28.4</v>
      </c>
      <c r="AD338" s="153">
        <v>28.7</v>
      </c>
      <c r="AE338" s="153">
        <v>41.7</v>
      </c>
      <c r="AF338" s="153">
        <v>27.4</v>
      </c>
      <c r="AG338" s="153">
        <v>60.8</v>
      </c>
      <c r="AH338" s="153">
        <v>56.8</v>
      </c>
      <c r="AI338" s="153">
        <v>57.4</v>
      </c>
      <c r="AJ338" s="153">
        <v>83.4</v>
      </c>
      <c r="AK338" s="153">
        <v>2.79</v>
      </c>
      <c r="AL338" s="153">
        <v>2.6799999999999997</v>
      </c>
      <c r="AM338" s="153">
        <v>3.1</v>
      </c>
      <c r="AN338" s="153">
        <v>5.9</v>
      </c>
      <c r="AO338" s="153">
        <v>0.23300000000000001</v>
      </c>
      <c r="AP338" s="153">
        <v>10.199999999999999</v>
      </c>
      <c r="AQ338" s="153">
        <v>9.5</v>
      </c>
      <c r="AR338" s="153">
        <v>92.61</v>
      </c>
      <c r="AS338" s="153">
        <v>1.3579151414309485</v>
      </c>
      <c r="AT338" s="153">
        <v>57.1</v>
      </c>
      <c r="AU338" s="153">
        <v>88.8</v>
      </c>
      <c r="AV338" s="153">
        <v>0.2427</v>
      </c>
      <c r="AW338" s="153">
        <v>5.16E-2</v>
      </c>
      <c r="AX338" s="153">
        <v>15.02</v>
      </c>
      <c r="AY338" s="153">
        <v>12.02</v>
      </c>
      <c r="AZ338" s="153">
        <v>13.1</v>
      </c>
      <c r="BA338" s="153">
        <v>1.08</v>
      </c>
      <c r="BB338" s="153">
        <v>1.466</v>
      </c>
      <c r="BC338" s="153">
        <v>1.9510000000000001</v>
      </c>
      <c r="BD338" s="153">
        <v>7.63</v>
      </c>
      <c r="BE338" s="153">
        <v>3.4979151414309486</v>
      </c>
      <c r="BF338" s="153">
        <v>30.51</v>
      </c>
      <c r="BG338" s="153">
        <v>5</v>
      </c>
      <c r="BH338" s="153">
        <v>10</v>
      </c>
      <c r="BI338" s="125">
        <v>44531</v>
      </c>
    </row>
    <row r="339" spans="1:61" ht="15.75" x14ac:dyDescent="0.25">
      <c r="A339" s="125">
        <v>44532</v>
      </c>
      <c r="B339" s="152" t="str">
        <f t="shared" si="2"/>
        <v>Click Here</v>
      </c>
      <c r="C339" s="153"/>
      <c r="D339" s="153">
        <v>6.11</v>
      </c>
      <c r="E339" s="153">
        <v>5.17</v>
      </c>
      <c r="F339" s="153">
        <v>4.84</v>
      </c>
      <c r="G339" s="153">
        <v>5.25</v>
      </c>
      <c r="H339" s="153">
        <v>5.48</v>
      </c>
      <c r="I339" s="153">
        <v>7.4</v>
      </c>
      <c r="J339" s="153">
        <v>7.54</v>
      </c>
      <c r="K339" s="153">
        <v>1.55</v>
      </c>
      <c r="L339" s="153">
        <v>1.74</v>
      </c>
      <c r="M339" s="153">
        <v>1.87</v>
      </c>
      <c r="N339" s="153">
        <v>1.78</v>
      </c>
      <c r="O339" s="153">
        <v>55</v>
      </c>
      <c r="P339" s="153">
        <v>47</v>
      </c>
      <c r="Q339" s="153">
        <v>12</v>
      </c>
      <c r="R339" s="153">
        <v>5</v>
      </c>
      <c r="S339" s="153">
        <v>0</v>
      </c>
      <c r="T339" s="153">
        <v>0</v>
      </c>
      <c r="U339" s="153">
        <v>0.85399999999999998</v>
      </c>
      <c r="V339" s="153">
        <v>0.65400000000000003</v>
      </c>
      <c r="W339" s="153">
        <v>0.625</v>
      </c>
      <c r="X339" s="153">
        <v>0.121</v>
      </c>
      <c r="Y339" s="153">
        <v>0.34</v>
      </c>
      <c r="Z339" s="153">
        <v>0.11</v>
      </c>
      <c r="AA339" s="153">
        <v>13.6</v>
      </c>
      <c r="AB339" s="153">
        <v>36</v>
      </c>
      <c r="AC339" s="153">
        <v>28.1</v>
      </c>
      <c r="AD339" s="153">
        <v>27.8</v>
      </c>
      <c r="AE339" s="153">
        <v>42.4</v>
      </c>
      <c r="AF339" s="153">
        <v>27.2</v>
      </c>
      <c r="AG339" s="153">
        <v>72</v>
      </c>
      <c r="AH339" s="153">
        <v>56.2</v>
      </c>
      <c r="AI339" s="153">
        <v>55.6</v>
      </c>
      <c r="AJ339" s="153">
        <v>84.8</v>
      </c>
      <c r="AK339" s="153">
        <v>2.58</v>
      </c>
      <c r="AL339" s="153">
        <v>2.66</v>
      </c>
      <c r="AM339" s="153">
        <v>3.1</v>
      </c>
      <c r="AN339" s="153">
        <v>6</v>
      </c>
      <c r="AO339" s="153">
        <v>0.26100000000000001</v>
      </c>
      <c r="AP339" s="153">
        <v>9.3000000000000007</v>
      </c>
      <c r="AQ339" s="153">
        <v>9.1</v>
      </c>
      <c r="AR339" s="153">
        <v>88.2</v>
      </c>
      <c r="AS339" s="153">
        <v>1.1632057416267951</v>
      </c>
      <c r="AT339" s="153">
        <v>58</v>
      </c>
      <c r="AU339" s="153">
        <v>89.6</v>
      </c>
      <c r="AV339" s="153">
        <v>0.2364</v>
      </c>
      <c r="AW339" s="153">
        <v>4.7500000000000001E-2</v>
      </c>
      <c r="AX339" s="153">
        <v>12.63</v>
      </c>
      <c r="AY339" s="153">
        <v>12.54</v>
      </c>
      <c r="AZ339" s="153">
        <v>12.54</v>
      </c>
      <c r="BA339" s="153">
        <v>0</v>
      </c>
      <c r="BB339" s="153">
        <v>1.49</v>
      </c>
      <c r="BC339" s="153">
        <v>1.976</v>
      </c>
      <c r="BD339" s="153">
        <v>8.1690000000000005</v>
      </c>
      <c r="BE339" s="153">
        <v>3.1932057416267949</v>
      </c>
      <c r="BF339" s="153">
        <v>30.98</v>
      </c>
      <c r="BG339" s="153">
        <v>4.8</v>
      </c>
      <c r="BH339" s="153">
        <v>9.8000000000000007</v>
      </c>
      <c r="BI339" s="125">
        <v>44532</v>
      </c>
    </row>
    <row r="340" spans="1:61" ht="15.75" x14ac:dyDescent="0.25">
      <c r="A340" s="125">
        <v>44533</v>
      </c>
      <c r="B340" s="152" t="str">
        <f t="shared" si="2"/>
        <v>Click Here</v>
      </c>
      <c r="C340" s="153"/>
      <c r="D340" s="153">
        <v>6.07</v>
      </c>
      <c r="E340" s="153">
        <v>5.2</v>
      </c>
      <c r="F340" s="153">
        <v>5.22</v>
      </c>
      <c r="G340" s="153">
        <v>5.24</v>
      </c>
      <c r="H340" s="153">
        <v>5.53</v>
      </c>
      <c r="I340" s="153">
        <v>7.23</v>
      </c>
      <c r="J340" s="153">
        <v>7.12</v>
      </c>
      <c r="K340" s="153">
        <v>1.64</v>
      </c>
      <c r="L340" s="153">
        <v>1.9</v>
      </c>
      <c r="M340" s="153">
        <v>2.0499999999999998</v>
      </c>
      <c r="N340" s="153">
        <v>1.97</v>
      </c>
      <c r="O340" s="153">
        <v>54</v>
      </c>
      <c r="P340" s="153">
        <v>46</v>
      </c>
      <c r="Q340" s="153">
        <v>11</v>
      </c>
      <c r="R340" s="153">
        <v>2</v>
      </c>
      <c r="S340" s="153">
        <v>0</v>
      </c>
      <c r="T340" s="153">
        <v>0</v>
      </c>
      <c r="U340" s="153">
        <v>0.82899999999999996</v>
      </c>
      <c r="V340" s="153">
        <v>0.66300000000000003</v>
      </c>
      <c r="W340" s="153">
        <v>0.59499999999999997</v>
      </c>
      <c r="X340" s="153">
        <v>0.112</v>
      </c>
      <c r="Y340" s="153">
        <v>0.29199999999999998</v>
      </c>
      <c r="Z340" s="153">
        <v>0.158</v>
      </c>
      <c r="AA340" s="153">
        <v>13.4</v>
      </c>
      <c r="AB340" s="153">
        <v>35.700000000000003</v>
      </c>
      <c r="AC340" s="153">
        <v>29</v>
      </c>
      <c r="AD340" s="153">
        <v>28.6</v>
      </c>
      <c r="AE340" s="153">
        <v>41.8</v>
      </c>
      <c r="AF340" s="153">
        <v>26.8</v>
      </c>
      <c r="AG340" s="153">
        <v>71.400000000000006</v>
      </c>
      <c r="AH340" s="153">
        <v>58</v>
      </c>
      <c r="AI340" s="153">
        <v>57.2</v>
      </c>
      <c r="AJ340" s="153">
        <v>83.6</v>
      </c>
      <c r="AK340" s="153">
        <v>2.74</v>
      </c>
      <c r="AL340" s="153">
        <v>2.8</v>
      </c>
      <c r="AM340" s="153">
        <v>3</v>
      </c>
      <c r="AN340" s="153">
        <v>5.8</v>
      </c>
      <c r="AO340" s="153">
        <v>0.14000000000000001</v>
      </c>
      <c r="AP340" s="153">
        <v>9.3000000000000007</v>
      </c>
      <c r="AQ340" s="153">
        <v>9</v>
      </c>
      <c r="AR340" s="153">
        <v>88.2</v>
      </c>
      <c r="AS340" s="153">
        <v>1.4469090909090907</v>
      </c>
      <c r="AT340" s="153">
        <v>58.2</v>
      </c>
      <c r="AU340" s="153">
        <v>90.1</v>
      </c>
      <c r="AV340" s="153">
        <v>0.23580000000000001</v>
      </c>
      <c r="AW340" s="153">
        <v>4.6399999999999997E-2</v>
      </c>
      <c r="AX340" s="153">
        <v>12.63</v>
      </c>
      <c r="AY340" s="153">
        <v>11.55</v>
      </c>
      <c r="AZ340" s="153">
        <v>12.61</v>
      </c>
      <c r="BA340" s="153">
        <v>1.06</v>
      </c>
      <c r="BB340" s="153">
        <v>1.4790000000000001</v>
      </c>
      <c r="BC340" s="153">
        <v>1.95</v>
      </c>
      <c r="BD340" s="153">
        <v>8.1820000000000004</v>
      </c>
      <c r="BE340" s="153">
        <v>3.4669090909090907</v>
      </c>
      <c r="BF340" s="153">
        <v>30.51</v>
      </c>
      <c r="BG340" s="153">
        <v>4.8</v>
      </c>
      <c r="BH340" s="153">
        <v>9.8000000000000007</v>
      </c>
      <c r="BI340" s="125">
        <v>44533</v>
      </c>
    </row>
    <row r="341" spans="1:61" ht="15.75" x14ac:dyDescent="0.25">
      <c r="A341" s="125">
        <v>44534</v>
      </c>
      <c r="B341" s="152" t="str">
        <f t="shared" si="2"/>
        <v>Click Here</v>
      </c>
      <c r="C341" s="153"/>
      <c r="D341" s="153">
        <v>6.01</v>
      </c>
      <c r="E341" s="153">
        <v>5.08</v>
      </c>
      <c r="F341" s="153">
        <v>5.01</v>
      </c>
      <c r="G341" s="153">
        <v>5.19</v>
      </c>
      <c r="H341" s="153">
        <v>5.31</v>
      </c>
      <c r="I341" s="153">
        <v>6.97</v>
      </c>
      <c r="J341" s="153">
        <v>7.05</v>
      </c>
      <c r="K341" s="153">
        <v>1.65</v>
      </c>
      <c r="L341" s="153">
        <v>1.9</v>
      </c>
      <c r="M341" s="153">
        <v>2.09</v>
      </c>
      <c r="N341" s="153">
        <v>2.16</v>
      </c>
      <c r="O341" s="153">
        <v>85</v>
      </c>
      <c r="P341" s="153">
        <v>74</v>
      </c>
      <c r="Q341" s="153">
        <v>4</v>
      </c>
      <c r="R341" s="153">
        <v>0</v>
      </c>
      <c r="S341" s="153">
        <v>0</v>
      </c>
      <c r="T341" s="153">
        <v>0</v>
      </c>
      <c r="U341" s="153">
        <v>3.96</v>
      </c>
      <c r="V341" s="153">
        <v>2.2999999999999998</v>
      </c>
      <c r="W341" s="153">
        <v>0.55600000000000005</v>
      </c>
      <c r="X341" s="153">
        <v>0.13400000000000001</v>
      </c>
      <c r="Y341" s="153">
        <v>0.40300000000000002</v>
      </c>
      <c r="Z341" s="153">
        <v>0.217</v>
      </c>
      <c r="AA341" s="153">
        <v>13.1</v>
      </c>
      <c r="AB341" s="153">
        <v>35.9</v>
      </c>
      <c r="AC341" s="153">
        <v>28.3</v>
      </c>
      <c r="AD341" s="153">
        <v>28.8</v>
      </c>
      <c r="AE341" s="153">
        <v>41.9</v>
      </c>
      <c r="AF341" s="153">
        <v>26.2</v>
      </c>
      <c r="AG341" s="153">
        <v>71.8</v>
      </c>
      <c r="AH341" s="153">
        <v>56.6</v>
      </c>
      <c r="AI341" s="153">
        <v>57.6</v>
      </c>
      <c r="AJ341" s="153">
        <v>83.4</v>
      </c>
      <c r="AK341" s="153">
        <v>2.75</v>
      </c>
      <c r="AL341" s="153">
        <v>2.8499999999999996</v>
      </c>
      <c r="AM341" s="153">
        <v>3</v>
      </c>
      <c r="AN341" s="153">
        <v>5.9</v>
      </c>
      <c r="AO341" s="153">
        <v>0.155</v>
      </c>
      <c r="AP341" s="153">
        <v>8.5</v>
      </c>
      <c r="AQ341" s="153">
        <v>8</v>
      </c>
      <c r="AR341" s="153">
        <v>81.599999999999994</v>
      </c>
      <c r="AS341" s="153">
        <v>1.1711267605633808</v>
      </c>
      <c r="AT341" s="153">
        <v>59.6</v>
      </c>
      <c r="AU341" s="153">
        <v>88</v>
      </c>
      <c r="AV341" s="153">
        <v>0.2248</v>
      </c>
      <c r="AW341" s="153">
        <v>5.5500000000000001E-2</v>
      </c>
      <c r="AX341" s="153">
        <v>12.41</v>
      </c>
      <c r="AY341" s="153">
        <v>11.36</v>
      </c>
      <c r="AZ341" s="153">
        <v>12.35</v>
      </c>
      <c r="BA341" s="153">
        <v>0.99</v>
      </c>
      <c r="BB341" s="153">
        <v>0</v>
      </c>
      <c r="BC341" s="153">
        <v>0</v>
      </c>
      <c r="BD341" s="153">
        <v>0</v>
      </c>
      <c r="BE341" s="153">
        <v>3.2611267605633807</v>
      </c>
      <c r="BF341" s="153">
        <v>30.55</v>
      </c>
      <c r="BG341" s="153">
        <v>4.8</v>
      </c>
      <c r="BH341" s="153">
        <v>9.8000000000000007</v>
      </c>
      <c r="BI341" s="125">
        <v>44534</v>
      </c>
    </row>
    <row r="342" spans="1:61" ht="15.75" x14ac:dyDescent="0.25">
      <c r="A342" s="125">
        <v>44535</v>
      </c>
      <c r="B342" s="152" t="str">
        <f t="shared" si="2"/>
        <v>Click Here</v>
      </c>
      <c r="C342" s="153"/>
      <c r="D342" s="153">
        <v>0</v>
      </c>
      <c r="E342" s="153">
        <v>0</v>
      </c>
      <c r="F342" s="153">
        <v>0</v>
      </c>
      <c r="G342" s="153">
        <v>0</v>
      </c>
      <c r="H342" s="153">
        <v>0</v>
      </c>
      <c r="I342" s="153">
        <v>0</v>
      </c>
      <c r="J342" s="153">
        <v>0</v>
      </c>
      <c r="K342" s="153">
        <v>0</v>
      </c>
      <c r="L342" s="153">
        <v>0</v>
      </c>
      <c r="M342" s="153">
        <v>0</v>
      </c>
      <c r="N342" s="153">
        <v>0</v>
      </c>
      <c r="O342" s="153">
        <v>0</v>
      </c>
      <c r="P342" s="153">
        <v>0</v>
      </c>
      <c r="Q342" s="153">
        <v>0</v>
      </c>
      <c r="R342" s="153">
        <v>0</v>
      </c>
      <c r="S342" s="153">
        <v>0</v>
      </c>
      <c r="T342" s="153">
        <v>0</v>
      </c>
      <c r="U342" s="153">
        <v>0</v>
      </c>
      <c r="V342" s="153">
        <v>0</v>
      </c>
      <c r="W342" s="153">
        <v>0</v>
      </c>
      <c r="X342" s="153">
        <v>0</v>
      </c>
      <c r="Y342" s="153">
        <v>0</v>
      </c>
      <c r="Z342" s="153">
        <v>0</v>
      </c>
      <c r="AA342" s="153">
        <v>0</v>
      </c>
      <c r="AB342" s="153">
        <v>0</v>
      </c>
      <c r="AC342" s="153">
        <v>0</v>
      </c>
      <c r="AD342" s="153">
        <v>0</v>
      </c>
      <c r="AE342" s="153">
        <v>0</v>
      </c>
      <c r="AF342" s="153">
        <v>0</v>
      </c>
      <c r="AG342" s="153">
        <v>0</v>
      </c>
      <c r="AH342" s="153">
        <v>0</v>
      </c>
      <c r="AI342" s="153">
        <v>0</v>
      </c>
      <c r="AJ342" s="153">
        <v>0</v>
      </c>
      <c r="AK342" s="153" t="s">
        <v>66</v>
      </c>
      <c r="AL342" s="153" t="s">
        <v>66</v>
      </c>
      <c r="AM342" s="153">
        <v>0</v>
      </c>
      <c r="AN342" s="153">
        <v>0</v>
      </c>
      <c r="AO342" s="153">
        <v>0</v>
      </c>
      <c r="AP342" s="153">
        <v>0</v>
      </c>
      <c r="AQ342" s="153">
        <v>0</v>
      </c>
      <c r="AR342" s="153">
        <v>0</v>
      </c>
      <c r="AS342" s="153" t="s">
        <v>66</v>
      </c>
      <c r="AT342" s="153">
        <v>0</v>
      </c>
      <c r="AU342" s="153">
        <v>0</v>
      </c>
      <c r="AV342" s="153">
        <v>0</v>
      </c>
      <c r="AW342" s="153">
        <v>0</v>
      </c>
      <c r="AX342" s="153">
        <v>0</v>
      </c>
      <c r="AY342" s="153">
        <v>0</v>
      </c>
      <c r="AZ342" s="153">
        <v>0</v>
      </c>
      <c r="BA342" s="153">
        <v>0</v>
      </c>
      <c r="BB342" s="153">
        <v>0</v>
      </c>
      <c r="BC342" s="153">
        <v>0</v>
      </c>
      <c r="BD342" s="153">
        <v>0</v>
      </c>
      <c r="BE342" s="153" t="s">
        <v>66</v>
      </c>
      <c r="BF342" s="153">
        <v>0</v>
      </c>
      <c r="BG342" s="153">
        <v>0</v>
      </c>
      <c r="BH342" s="153">
        <v>0</v>
      </c>
      <c r="BI342" s="125">
        <v>44535</v>
      </c>
    </row>
    <row r="343" spans="1:61" ht="15.75" x14ac:dyDescent="0.25">
      <c r="A343" s="125">
        <v>44536</v>
      </c>
      <c r="B343" s="152" t="str">
        <f t="shared" si="2"/>
        <v>Click Here</v>
      </c>
      <c r="C343" s="153"/>
      <c r="D343" s="153">
        <v>5.98</v>
      </c>
      <c r="E343" s="153">
        <v>4.97</v>
      </c>
      <c r="F343" s="153">
        <v>5.0999999999999996</v>
      </c>
      <c r="G343" s="153">
        <v>5.16</v>
      </c>
      <c r="H343" s="153">
        <v>5.2</v>
      </c>
      <c r="I343" s="153">
        <v>7.25</v>
      </c>
      <c r="J343" s="153">
        <v>7.49</v>
      </c>
      <c r="K343" s="153">
        <v>1.83</v>
      </c>
      <c r="L343" s="153">
        <v>1.92</v>
      </c>
      <c r="M343" s="153">
        <v>2.2799999999999998</v>
      </c>
      <c r="N343" s="153">
        <v>2.0499999999999998</v>
      </c>
      <c r="O343" s="153">
        <v>59</v>
      </c>
      <c r="P343" s="153">
        <v>52</v>
      </c>
      <c r="Q343" s="153">
        <v>23</v>
      </c>
      <c r="R343" s="153">
        <v>0</v>
      </c>
      <c r="S343" s="153">
        <v>0</v>
      </c>
      <c r="T343" s="153">
        <v>0</v>
      </c>
      <c r="U343" s="153">
        <v>1.18</v>
      </c>
      <c r="V343" s="153">
        <v>0.78</v>
      </c>
      <c r="W343" s="153">
        <v>1.24</v>
      </c>
      <c r="X343" s="153">
        <v>0.16600000000000001</v>
      </c>
      <c r="Y343" s="153">
        <v>0.21199999999999999</v>
      </c>
      <c r="Z343" s="153">
        <v>0.11799999999999999</v>
      </c>
      <c r="AA343" s="153">
        <v>12.4</v>
      </c>
      <c r="AB343" s="153">
        <v>35.5</v>
      </c>
      <c r="AC343" s="153">
        <v>26.2</v>
      </c>
      <c r="AD343" s="153">
        <v>27</v>
      </c>
      <c r="AE343" s="153">
        <v>42.4</v>
      </c>
      <c r="AF343" s="153">
        <v>24.8</v>
      </c>
      <c r="AG343" s="153">
        <v>71</v>
      </c>
      <c r="AH343" s="153">
        <v>52.4</v>
      </c>
      <c r="AI343" s="153">
        <v>54</v>
      </c>
      <c r="AJ343" s="153">
        <v>84.8</v>
      </c>
      <c r="AK343" s="153">
        <v>2.13</v>
      </c>
      <c r="AL343" s="153">
        <v>2.12</v>
      </c>
      <c r="AM343" s="153">
        <v>3.1</v>
      </c>
      <c r="AN343" s="153">
        <v>5.9</v>
      </c>
      <c r="AO343" s="153">
        <v>0.05</v>
      </c>
      <c r="AP343" s="153">
        <v>7.1</v>
      </c>
      <c r="AQ343" s="153">
        <v>5.9</v>
      </c>
      <c r="AR343" s="153">
        <v>79.38</v>
      </c>
      <c r="AS343" s="153">
        <v>0.94822370617696139</v>
      </c>
      <c r="AT343" s="153">
        <v>54.5</v>
      </c>
      <c r="AU343" s="153">
        <v>89.1</v>
      </c>
      <c r="AV343" s="153">
        <v>0.26340000000000002</v>
      </c>
      <c r="AW343" s="153">
        <v>4.99E-2</v>
      </c>
      <c r="AX343" s="153">
        <v>13.05</v>
      </c>
      <c r="AY343" s="153">
        <v>11.98</v>
      </c>
      <c r="AZ343" s="153">
        <v>13.05</v>
      </c>
      <c r="BA343" s="153">
        <v>1.07</v>
      </c>
      <c r="BB343" s="153">
        <v>1.5249999999999999</v>
      </c>
      <c r="BC343" s="153">
        <v>1.9119999999999999</v>
      </c>
      <c r="BD343" s="153">
        <v>8.3829999999999991</v>
      </c>
      <c r="BE343" s="153">
        <v>3.0082237061769614</v>
      </c>
      <c r="BF343" s="153">
        <v>29.57</v>
      </c>
      <c r="BG343" s="153">
        <v>4.9000000000000004</v>
      </c>
      <c r="BH343" s="153">
        <v>9.8000000000000007</v>
      </c>
      <c r="BI343" s="125">
        <v>44536</v>
      </c>
    </row>
    <row r="344" spans="1:61" ht="15.75" x14ac:dyDescent="0.25">
      <c r="A344" s="125">
        <v>44537</v>
      </c>
      <c r="B344" s="152" t="str">
        <f t="shared" si="2"/>
        <v>Click Here</v>
      </c>
      <c r="C344" s="153"/>
      <c r="D344" s="153">
        <v>6.06</v>
      </c>
      <c r="E344" s="153">
        <v>5.22</v>
      </c>
      <c r="F344" s="153">
        <v>4.97</v>
      </c>
      <c r="G344" s="153">
        <v>5.27</v>
      </c>
      <c r="H344" s="153">
        <v>5.25</v>
      </c>
      <c r="I344" s="153">
        <v>7.36</v>
      </c>
      <c r="J344" s="153">
        <v>7.26</v>
      </c>
      <c r="K344" s="153">
        <v>1.81</v>
      </c>
      <c r="L344" s="153">
        <v>1.92</v>
      </c>
      <c r="M344" s="153">
        <v>2.02</v>
      </c>
      <c r="N344" s="153">
        <v>2.0499999999999998</v>
      </c>
      <c r="O344" s="153">
        <v>65</v>
      </c>
      <c r="P344" s="153">
        <v>58</v>
      </c>
      <c r="Q344" s="153">
        <v>24</v>
      </c>
      <c r="R344" s="153">
        <v>5</v>
      </c>
      <c r="S344" s="153">
        <v>0</v>
      </c>
      <c r="T344" s="153">
        <v>0</v>
      </c>
      <c r="U344" s="153">
        <v>1.43</v>
      </c>
      <c r="V344" s="153">
        <v>0.76200000000000001</v>
      </c>
      <c r="W344" s="153">
        <v>1.22</v>
      </c>
      <c r="X344" s="153">
        <v>0.14399999999999999</v>
      </c>
      <c r="Y344" s="153">
        <v>0.28599999999999998</v>
      </c>
      <c r="Z344" s="153">
        <v>0.14099999999999999</v>
      </c>
      <c r="AA344" s="153">
        <v>12.5</v>
      </c>
      <c r="AB344" s="153">
        <v>35.6</v>
      </c>
      <c r="AC344" s="153">
        <v>26.3</v>
      </c>
      <c r="AD344" s="153">
        <v>26.2</v>
      </c>
      <c r="AE344" s="153">
        <v>42.7</v>
      </c>
      <c r="AF344" s="153">
        <v>25</v>
      </c>
      <c r="AG344" s="153">
        <v>71.2</v>
      </c>
      <c r="AH344" s="153">
        <v>52.6</v>
      </c>
      <c r="AI344" s="153">
        <v>52.4</v>
      </c>
      <c r="AJ344" s="153">
        <v>85.4</v>
      </c>
      <c r="AK344" s="153">
        <v>2.71</v>
      </c>
      <c r="AL344" s="153">
        <v>2.4700000000000002</v>
      </c>
      <c r="AM344" s="153">
        <v>3</v>
      </c>
      <c r="AN344" s="153">
        <v>5.8</v>
      </c>
      <c r="AO344" s="153">
        <v>0.25800000000000001</v>
      </c>
      <c r="AP344" s="153">
        <v>8</v>
      </c>
      <c r="AQ344" s="153">
        <v>5.8</v>
      </c>
      <c r="AR344" s="153">
        <v>77.17</v>
      </c>
      <c r="AS344" s="153">
        <v>1.3190865116279076</v>
      </c>
      <c r="AT344" s="153">
        <v>51.2</v>
      </c>
      <c r="AU344" s="153">
        <v>88.4</v>
      </c>
      <c r="AV344" s="153">
        <v>0.29010000000000002</v>
      </c>
      <c r="AW344" s="153">
        <v>5.33E-2</v>
      </c>
      <c r="AX344" s="153">
        <v>11.88</v>
      </c>
      <c r="AY344" s="153">
        <v>10.75</v>
      </c>
      <c r="AZ344" s="153">
        <v>11.8</v>
      </c>
      <c r="BA344" s="153">
        <v>1.05</v>
      </c>
      <c r="BB344" s="153">
        <v>1.512</v>
      </c>
      <c r="BC344" s="153">
        <v>2.0230000000000001</v>
      </c>
      <c r="BD344" s="153">
        <v>6.508</v>
      </c>
      <c r="BE344" s="153">
        <v>3.2590865116279075</v>
      </c>
      <c r="BF344" s="153">
        <v>30.75</v>
      </c>
      <c r="BG344" s="153">
        <v>4.9000000000000004</v>
      </c>
      <c r="BH344" s="153">
        <v>9.8000000000000007</v>
      </c>
      <c r="BI344" s="125">
        <v>44537</v>
      </c>
    </row>
    <row r="345" spans="1:61" ht="15.75" x14ac:dyDescent="0.25">
      <c r="A345" s="125">
        <v>44538</v>
      </c>
      <c r="B345" s="152" t="str">
        <f t="shared" si="2"/>
        <v>Click Here</v>
      </c>
      <c r="C345" s="153"/>
      <c r="D345" s="153">
        <v>6.34</v>
      </c>
      <c r="E345" s="153">
        <v>5.23</v>
      </c>
      <c r="F345" s="153">
        <v>5.15</v>
      </c>
      <c r="G345" s="153">
        <v>5.27</v>
      </c>
      <c r="H345" s="153">
        <v>5.28</v>
      </c>
      <c r="I345" s="153">
        <v>7.94</v>
      </c>
      <c r="J345" s="153">
        <v>7.3</v>
      </c>
      <c r="K345" s="153">
        <v>1.79</v>
      </c>
      <c r="L345" s="153">
        <v>1.9</v>
      </c>
      <c r="M345" s="153">
        <v>1.94</v>
      </c>
      <c r="N345" s="153">
        <v>1.88</v>
      </c>
      <c r="O345" s="153">
        <v>61</v>
      </c>
      <c r="P345" s="153">
        <v>54</v>
      </c>
      <c r="Q345" s="153">
        <v>23</v>
      </c>
      <c r="R345" s="153">
        <v>2</v>
      </c>
      <c r="S345" s="153">
        <v>0</v>
      </c>
      <c r="T345" s="153">
        <v>0</v>
      </c>
      <c r="U345" s="153">
        <v>0.94099999999999995</v>
      </c>
      <c r="V345" s="153">
        <v>1.23</v>
      </c>
      <c r="W345" s="153">
        <v>1.1200000000000001</v>
      </c>
      <c r="X345" s="153">
        <v>0.124</v>
      </c>
      <c r="Y345" s="153">
        <v>0.23699999999999999</v>
      </c>
      <c r="Z345" s="153">
        <v>0.20100000000000001</v>
      </c>
      <c r="AA345" s="153">
        <v>12.3</v>
      </c>
      <c r="AB345" s="153">
        <v>36.200000000000003</v>
      </c>
      <c r="AC345" s="153">
        <v>26.4</v>
      </c>
      <c r="AD345" s="153">
        <v>26.2</v>
      </c>
      <c r="AE345" s="153">
        <v>40</v>
      </c>
      <c r="AF345" s="153">
        <v>24.6</v>
      </c>
      <c r="AG345" s="153">
        <v>72.400000000000006</v>
      </c>
      <c r="AH345" s="153">
        <v>52.8</v>
      </c>
      <c r="AI345" s="153">
        <v>52.4</v>
      </c>
      <c r="AJ345" s="153">
        <v>80</v>
      </c>
      <c r="AK345" s="153">
        <v>2.73</v>
      </c>
      <c r="AL345" s="153">
        <v>2.5100000000000002</v>
      </c>
      <c r="AM345" s="153">
        <v>3</v>
      </c>
      <c r="AN345" s="153">
        <v>5.9</v>
      </c>
      <c r="AO345" s="153">
        <v>4.5999999999999999E-2</v>
      </c>
      <c r="AP345" s="153">
        <v>7.5</v>
      </c>
      <c r="AQ345" s="153">
        <v>8.1</v>
      </c>
      <c r="AR345" s="153">
        <v>83.11</v>
      </c>
      <c r="AS345" s="153">
        <v>1.2269879699248116</v>
      </c>
      <c r="AT345" s="153">
        <v>57.1</v>
      </c>
      <c r="AU345" s="153">
        <v>87.3</v>
      </c>
      <c r="AV345" s="153">
        <v>0.2432</v>
      </c>
      <c r="AW345" s="153">
        <v>5.8599999999999999E-2</v>
      </c>
      <c r="AX345" s="153">
        <v>13.37</v>
      </c>
      <c r="AY345" s="153">
        <v>13.3</v>
      </c>
      <c r="AZ345" s="153">
        <v>13.3</v>
      </c>
      <c r="BA345" s="153">
        <v>0</v>
      </c>
      <c r="BB345" s="153">
        <v>1.482</v>
      </c>
      <c r="BC345" s="153">
        <v>1.9159999999999999</v>
      </c>
      <c r="BD345" s="153">
        <v>8.9879999999999995</v>
      </c>
      <c r="BE345" s="153">
        <v>2.8369879699248117</v>
      </c>
      <c r="BF345" s="153">
        <v>30.06</v>
      </c>
      <c r="BG345" s="153">
        <v>4.8</v>
      </c>
      <c r="BH345" s="153">
        <v>9.8000000000000007</v>
      </c>
      <c r="BI345" s="125">
        <v>44538</v>
      </c>
    </row>
    <row r="346" spans="1:61" ht="15.75" x14ac:dyDescent="0.25">
      <c r="A346" s="125">
        <v>44539</v>
      </c>
      <c r="B346" s="152" t="str">
        <f t="shared" si="2"/>
        <v>Click Here</v>
      </c>
      <c r="C346" s="153"/>
      <c r="D346" s="153">
        <v>6.41</v>
      </c>
      <c r="E346" s="153">
        <v>5.29</v>
      </c>
      <c r="F346" s="153">
        <v>5.43</v>
      </c>
      <c r="G346" s="153">
        <v>5.33</v>
      </c>
      <c r="H346" s="153">
        <v>5.3</v>
      </c>
      <c r="I346" s="153">
        <v>7.44</v>
      </c>
      <c r="J346" s="153">
        <v>7.37</v>
      </c>
      <c r="K346" s="153">
        <v>1.81</v>
      </c>
      <c r="L346" s="153">
        <v>1.94</v>
      </c>
      <c r="M346" s="153">
        <v>1.99</v>
      </c>
      <c r="N346" s="153">
        <v>2.0099999999999998</v>
      </c>
      <c r="O346" s="153">
        <v>59</v>
      </c>
      <c r="P346" s="153">
        <v>52</v>
      </c>
      <c r="Q346" s="153">
        <v>19</v>
      </c>
      <c r="R346" s="153">
        <v>1</v>
      </c>
      <c r="S346" s="153">
        <v>0</v>
      </c>
      <c r="T346" s="153">
        <v>0</v>
      </c>
      <c r="U346" s="153">
        <v>1.06</v>
      </c>
      <c r="V346" s="153">
        <v>0.99399999999999999</v>
      </c>
      <c r="W346" s="153">
        <v>1.19</v>
      </c>
      <c r="X346" s="153">
        <v>0.10299999999999999</v>
      </c>
      <c r="Y346" s="153">
        <v>0.28599999999999998</v>
      </c>
      <c r="Z346" s="153">
        <v>0.27700000000000002</v>
      </c>
      <c r="AA346" s="153">
        <v>12.7</v>
      </c>
      <c r="AB346" s="153">
        <v>36.4</v>
      </c>
      <c r="AC346" s="153">
        <v>26.5</v>
      </c>
      <c r="AD346" s="153">
        <v>26.1</v>
      </c>
      <c r="AE346" s="153">
        <v>39.799999999999997</v>
      </c>
      <c r="AF346" s="153">
        <v>25.4</v>
      </c>
      <c r="AG346" s="153">
        <v>72.8</v>
      </c>
      <c r="AH346" s="153">
        <v>53</v>
      </c>
      <c r="AI346" s="153">
        <v>52.2</v>
      </c>
      <c r="AJ346" s="153">
        <v>79.599999999999994</v>
      </c>
      <c r="AK346" s="153">
        <v>2.88</v>
      </c>
      <c r="AL346" s="153">
        <v>2.65</v>
      </c>
      <c r="AM346" s="153">
        <v>3</v>
      </c>
      <c r="AN346" s="153">
        <v>6.1</v>
      </c>
      <c r="AO346" s="153">
        <v>4.1000000000000002E-2</v>
      </c>
      <c r="AP346" s="153">
        <v>7.4</v>
      </c>
      <c r="AQ346" s="153">
        <v>8.1</v>
      </c>
      <c r="AR346" s="153">
        <v>79.38</v>
      </c>
      <c r="AS346" s="153">
        <v>1.5015258255715491</v>
      </c>
      <c r="AT346" s="153">
        <v>57.4</v>
      </c>
      <c r="AU346" s="153">
        <v>88.8</v>
      </c>
      <c r="AV346" s="153">
        <v>0.23519999999999999</v>
      </c>
      <c r="AW346" s="153">
        <v>5.0599999999999999E-2</v>
      </c>
      <c r="AX346" s="153">
        <v>12.9</v>
      </c>
      <c r="AY346" s="153">
        <v>11.81</v>
      </c>
      <c r="AZ346" s="153">
        <v>12.87</v>
      </c>
      <c r="BA346" s="153">
        <v>1.06</v>
      </c>
      <c r="BB346" s="153">
        <v>1.4790000000000001</v>
      </c>
      <c r="BC346" s="153">
        <v>1.92</v>
      </c>
      <c r="BD346" s="153">
        <v>7.9050000000000002</v>
      </c>
      <c r="BE346" s="153">
        <v>3.0515258255715492</v>
      </c>
      <c r="BF346" s="153">
        <v>30.5</v>
      </c>
      <c r="BG346" s="153">
        <v>4.8</v>
      </c>
      <c r="BH346" s="153">
        <v>9.8000000000000007</v>
      </c>
      <c r="BI346" s="125">
        <v>44539</v>
      </c>
    </row>
    <row r="347" spans="1:61" ht="15.75" x14ac:dyDescent="0.25">
      <c r="A347" s="125">
        <v>44540</v>
      </c>
      <c r="B347" s="152" t="str">
        <f t="shared" si="2"/>
        <v>Click Here</v>
      </c>
      <c r="C347" s="153"/>
      <c r="D347" s="153">
        <v>6.21</v>
      </c>
      <c r="E347" s="153">
        <v>5.18</v>
      </c>
      <c r="F347" s="153">
        <v>5.44</v>
      </c>
      <c r="G347" s="153">
        <v>5.25</v>
      </c>
      <c r="H347" s="153">
        <v>5.27</v>
      </c>
      <c r="I347" s="153">
        <v>6.96</v>
      </c>
      <c r="J347" s="153">
        <v>7.31</v>
      </c>
      <c r="K347" s="153">
        <v>1.47</v>
      </c>
      <c r="L347" s="153">
        <v>1.67</v>
      </c>
      <c r="M347" s="153">
        <v>1.95</v>
      </c>
      <c r="N347" s="153">
        <v>2</v>
      </c>
      <c r="O347" s="153">
        <v>58</v>
      </c>
      <c r="P347" s="153">
        <v>50</v>
      </c>
      <c r="Q347" s="153">
        <v>31</v>
      </c>
      <c r="R347" s="153">
        <v>0</v>
      </c>
      <c r="S347" s="153">
        <v>0</v>
      </c>
      <c r="T347" s="153">
        <v>0</v>
      </c>
      <c r="U347" s="153">
        <v>0.99299999999999999</v>
      </c>
      <c r="V347" s="153">
        <v>0.84599999999999997</v>
      </c>
      <c r="W347" s="153">
        <v>1.21</v>
      </c>
      <c r="X347" s="153">
        <v>0.26100000000000001</v>
      </c>
      <c r="Y347" s="153">
        <v>0.32600000000000001</v>
      </c>
      <c r="Z347" s="153">
        <v>0.307</v>
      </c>
      <c r="AA347" s="153">
        <v>11.9</v>
      </c>
      <c r="AB347" s="153">
        <v>33.700000000000003</v>
      </c>
      <c r="AC347" s="153">
        <v>26</v>
      </c>
      <c r="AD347" s="153">
        <v>26.5</v>
      </c>
      <c r="AE347" s="153">
        <v>40.9</v>
      </c>
      <c r="AF347" s="153">
        <v>23.8</v>
      </c>
      <c r="AG347" s="153">
        <v>67.400000000000006</v>
      </c>
      <c r="AH347" s="153">
        <v>52</v>
      </c>
      <c r="AI347" s="153">
        <v>53</v>
      </c>
      <c r="AJ347" s="153">
        <v>81.8</v>
      </c>
      <c r="AK347" s="153">
        <v>2.81</v>
      </c>
      <c r="AL347" s="153">
        <v>2.77</v>
      </c>
      <c r="AM347" s="153">
        <v>3.1</v>
      </c>
      <c r="AN347" s="153">
        <v>6</v>
      </c>
      <c r="AO347" s="153">
        <v>0.17100000000000001</v>
      </c>
      <c r="AP347" s="153">
        <v>6.5</v>
      </c>
      <c r="AQ347" s="153">
        <v>7.5</v>
      </c>
      <c r="AR347" s="153">
        <v>79.38</v>
      </c>
      <c r="AS347" s="153">
        <v>1.661989304812834</v>
      </c>
      <c r="AT347" s="153">
        <v>48.2</v>
      </c>
      <c r="AU347" s="153">
        <v>83.5</v>
      </c>
      <c r="AV347" s="153">
        <v>0.31669999999999998</v>
      </c>
      <c r="AW347" s="153">
        <v>7.8E-2</v>
      </c>
      <c r="AX347" s="153">
        <v>12.28</v>
      </c>
      <c r="AY347" s="153">
        <v>11.22</v>
      </c>
      <c r="AZ347" s="153">
        <v>12.26</v>
      </c>
      <c r="BA347" s="153">
        <v>1.04</v>
      </c>
      <c r="BB347" s="153">
        <v>1.4770000000000001</v>
      </c>
      <c r="BC347" s="153">
        <v>1.9039999999999999</v>
      </c>
      <c r="BD347" s="153">
        <v>7.4660000000000002</v>
      </c>
      <c r="BE347" s="153">
        <v>3.2119893048128341</v>
      </c>
      <c r="BF347" s="153">
        <v>30.76</v>
      </c>
      <c r="BG347" s="153">
        <v>4.8</v>
      </c>
      <c r="BH347" s="153">
        <v>9.8000000000000007</v>
      </c>
      <c r="BI347" s="125">
        <v>44540</v>
      </c>
    </row>
    <row r="348" spans="1:61" ht="15.75" x14ac:dyDescent="0.25">
      <c r="A348" s="125">
        <v>44541</v>
      </c>
      <c r="B348" s="152" t="str">
        <f t="shared" si="2"/>
        <v>Click Here</v>
      </c>
      <c r="C348" s="153"/>
      <c r="D348" s="153">
        <v>6.05</v>
      </c>
      <c r="E348" s="153">
        <v>5.04</v>
      </c>
      <c r="F348" s="153">
        <v>4.96</v>
      </c>
      <c r="G348" s="153">
        <v>5.12</v>
      </c>
      <c r="H348" s="153">
        <v>5.16</v>
      </c>
      <c r="I348" s="153">
        <v>6.47</v>
      </c>
      <c r="J348" s="153">
        <v>6.58</v>
      </c>
      <c r="K348" s="153">
        <v>1.44</v>
      </c>
      <c r="L348" s="153">
        <v>1.66</v>
      </c>
      <c r="M348" s="153">
        <v>1.99</v>
      </c>
      <c r="N348" s="153">
        <v>2.13</v>
      </c>
      <c r="O348" s="153">
        <v>59</v>
      </c>
      <c r="P348" s="153">
        <v>52</v>
      </c>
      <c r="Q348" s="153">
        <v>19</v>
      </c>
      <c r="R348" s="153">
        <v>1</v>
      </c>
      <c r="S348" s="153">
        <v>0</v>
      </c>
      <c r="T348" s="153">
        <v>0</v>
      </c>
      <c r="U348" s="153">
        <v>0.89600000000000002</v>
      </c>
      <c r="V348" s="153">
        <v>0.753</v>
      </c>
      <c r="W348" s="153">
        <v>0.99399999999999999</v>
      </c>
      <c r="X348" s="153">
        <v>0.13200000000000001</v>
      </c>
      <c r="Y348" s="153">
        <v>0.28599999999999998</v>
      </c>
      <c r="Z348" s="153">
        <v>0.124</v>
      </c>
      <c r="AA348" s="153">
        <v>11.8</v>
      </c>
      <c r="AB348" s="153">
        <v>33.200000000000003</v>
      </c>
      <c r="AC348" s="153">
        <v>26.2</v>
      </c>
      <c r="AD348" s="153">
        <v>26.4</v>
      </c>
      <c r="AE348" s="153">
        <v>40.299999999999997</v>
      </c>
      <c r="AF348" s="153">
        <v>23.6</v>
      </c>
      <c r="AG348" s="153">
        <v>66.400000000000006</v>
      </c>
      <c r="AH348" s="153">
        <v>52.4</v>
      </c>
      <c r="AI348" s="153">
        <v>52.8</v>
      </c>
      <c r="AJ348" s="153">
        <v>80.599999999999994</v>
      </c>
      <c r="AK348" s="153">
        <v>2.8</v>
      </c>
      <c r="AL348" s="153">
        <v>2.8600000000000003</v>
      </c>
      <c r="AM348" s="153">
        <v>3</v>
      </c>
      <c r="AN348" s="153">
        <v>5.8</v>
      </c>
      <c r="AO348" s="153">
        <v>8.7999999999999995E-2</v>
      </c>
      <c r="AP348" s="153">
        <v>6.5</v>
      </c>
      <c r="AQ348" s="153">
        <v>7.5</v>
      </c>
      <c r="AR348" s="153">
        <v>80.09</v>
      </c>
      <c r="AS348" s="153">
        <v>0.96810428931875547</v>
      </c>
      <c r="AT348" s="153">
        <v>48.4</v>
      </c>
      <c r="AU348" s="153">
        <v>84.2</v>
      </c>
      <c r="AV348" s="153">
        <v>0.3165</v>
      </c>
      <c r="AW348" s="153">
        <v>7.4499999999999997E-2</v>
      </c>
      <c r="AX348" s="153">
        <v>12.94</v>
      </c>
      <c r="AY348" s="153">
        <v>11.89</v>
      </c>
      <c r="AZ348" s="153">
        <v>12.92</v>
      </c>
      <c r="BA348" s="153">
        <v>1.03</v>
      </c>
      <c r="BB348" s="153">
        <v>0</v>
      </c>
      <c r="BC348" s="153">
        <v>0</v>
      </c>
      <c r="BD348" s="153">
        <v>0</v>
      </c>
      <c r="BE348" s="153">
        <v>3.0581042893187553</v>
      </c>
      <c r="BF348" s="153">
        <v>30.96</v>
      </c>
      <c r="BG348" s="153">
        <v>4.8</v>
      </c>
      <c r="BH348" s="153">
        <v>9.8000000000000007</v>
      </c>
      <c r="BI348" s="125">
        <v>44541</v>
      </c>
    </row>
    <row r="349" spans="1:61" ht="15.75" x14ac:dyDescent="0.25">
      <c r="A349" s="125">
        <v>44542</v>
      </c>
      <c r="B349" s="152" t="str">
        <f t="shared" si="2"/>
        <v>Click Here</v>
      </c>
      <c r="C349" s="153"/>
      <c r="D349" s="153">
        <v>0</v>
      </c>
      <c r="E349" s="153">
        <v>0</v>
      </c>
      <c r="F349" s="153">
        <v>0</v>
      </c>
      <c r="G349" s="153">
        <v>0</v>
      </c>
      <c r="H349" s="153">
        <v>0</v>
      </c>
      <c r="I349" s="153">
        <v>0</v>
      </c>
      <c r="J349" s="153">
        <v>0</v>
      </c>
      <c r="K349" s="153">
        <v>0</v>
      </c>
      <c r="L349" s="153">
        <v>0</v>
      </c>
      <c r="M349" s="153">
        <v>0</v>
      </c>
      <c r="N349" s="153">
        <v>0</v>
      </c>
      <c r="O349" s="153">
        <v>0</v>
      </c>
      <c r="P349" s="153">
        <v>0</v>
      </c>
      <c r="Q349" s="153">
        <v>0</v>
      </c>
      <c r="R349" s="153">
        <v>0</v>
      </c>
      <c r="S349" s="153">
        <v>0</v>
      </c>
      <c r="T349" s="153">
        <v>0</v>
      </c>
      <c r="U349" s="153">
        <v>0</v>
      </c>
      <c r="V349" s="153">
        <v>0</v>
      </c>
      <c r="W349" s="153">
        <v>0</v>
      </c>
      <c r="X349" s="153">
        <v>0</v>
      </c>
      <c r="Y349" s="153">
        <v>0</v>
      </c>
      <c r="Z349" s="153">
        <v>0</v>
      </c>
      <c r="AA349" s="153">
        <v>0</v>
      </c>
      <c r="AB349" s="153">
        <v>0</v>
      </c>
      <c r="AC349" s="153">
        <v>0</v>
      </c>
      <c r="AD349" s="153">
        <v>0</v>
      </c>
      <c r="AE349" s="153">
        <v>0</v>
      </c>
      <c r="AF349" s="153">
        <v>0</v>
      </c>
      <c r="AG349" s="153">
        <v>0</v>
      </c>
      <c r="AH349" s="153">
        <v>0</v>
      </c>
      <c r="AI349" s="153">
        <v>0</v>
      </c>
      <c r="AJ349" s="153">
        <v>0</v>
      </c>
      <c r="AK349" s="153" t="s">
        <v>66</v>
      </c>
      <c r="AL349" s="153" t="s">
        <v>66</v>
      </c>
      <c r="AM349" s="153">
        <v>0</v>
      </c>
      <c r="AN349" s="153">
        <v>0</v>
      </c>
      <c r="AO349" s="153">
        <v>0</v>
      </c>
      <c r="AP349" s="153">
        <v>0</v>
      </c>
      <c r="AQ349" s="153">
        <v>0</v>
      </c>
      <c r="AR349" s="153">
        <v>78.39</v>
      </c>
      <c r="AS349" s="153">
        <v>0.84168750000000037</v>
      </c>
      <c r="AT349" s="153">
        <v>0</v>
      </c>
      <c r="AU349" s="153">
        <v>0</v>
      </c>
      <c r="AV349" s="153">
        <v>0</v>
      </c>
      <c r="AW349" s="153">
        <v>0</v>
      </c>
      <c r="AX349" s="153">
        <v>12.63</v>
      </c>
      <c r="AY349" s="153">
        <v>12.48</v>
      </c>
      <c r="AZ349" s="153">
        <v>12.48</v>
      </c>
      <c r="BA349" s="153">
        <v>0</v>
      </c>
      <c r="BB349" s="153">
        <v>1.361</v>
      </c>
      <c r="BC349" s="153">
        <v>1.9159999999999999</v>
      </c>
      <c r="BD349" s="153">
        <v>8.0129999999999999</v>
      </c>
      <c r="BE349" s="153">
        <v>2.8516875000000002</v>
      </c>
      <c r="BF349" s="153">
        <v>0</v>
      </c>
      <c r="BG349" s="153">
        <v>5</v>
      </c>
      <c r="BH349" s="153">
        <v>9.8000000000000007</v>
      </c>
      <c r="BI349" s="125">
        <v>44542</v>
      </c>
    </row>
    <row r="350" spans="1:61" ht="15.75" x14ac:dyDescent="0.25">
      <c r="A350" s="125">
        <v>44543</v>
      </c>
      <c r="B350" s="152" t="str">
        <f t="shared" si="2"/>
        <v>Click Here</v>
      </c>
      <c r="C350" s="153"/>
      <c r="D350" s="153">
        <v>6.12</v>
      </c>
      <c r="E350" s="153">
        <v>5.2</v>
      </c>
      <c r="F350" s="153">
        <v>5.18</v>
      </c>
      <c r="G350" s="153">
        <v>5.22</v>
      </c>
      <c r="H350" s="153">
        <v>5.28</v>
      </c>
      <c r="I350" s="153">
        <v>7.41</v>
      </c>
      <c r="J350" s="153">
        <v>7.33</v>
      </c>
      <c r="K350" s="153">
        <v>1.59</v>
      </c>
      <c r="L350" s="153">
        <v>1.81</v>
      </c>
      <c r="M350" s="153">
        <v>1.96</v>
      </c>
      <c r="N350" s="153">
        <v>2.0099999999999998</v>
      </c>
      <c r="O350" s="153">
        <v>60</v>
      </c>
      <c r="P350" s="153">
        <v>54</v>
      </c>
      <c r="Q350" s="153">
        <v>20</v>
      </c>
      <c r="R350" s="153">
        <v>0</v>
      </c>
      <c r="S350" s="153">
        <v>0</v>
      </c>
      <c r="T350" s="153">
        <v>0</v>
      </c>
      <c r="U350" s="153">
        <v>0.88600000000000001</v>
      </c>
      <c r="V350" s="153">
        <v>0.74099999999999999</v>
      </c>
      <c r="W350" s="153">
        <v>1.19</v>
      </c>
      <c r="X350" s="153">
        <v>0.14699999999999999</v>
      </c>
      <c r="Y350" s="153">
        <v>0.311</v>
      </c>
      <c r="Z350" s="153">
        <v>0.25600000000000001</v>
      </c>
      <c r="AA350" s="153">
        <v>12.2</v>
      </c>
      <c r="AB350" s="153">
        <v>33.700000000000003</v>
      </c>
      <c r="AC350" s="153">
        <v>26.5</v>
      </c>
      <c r="AD350" s="153">
        <v>26.9</v>
      </c>
      <c r="AE350" s="153">
        <v>40.700000000000003</v>
      </c>
      <c r="AF350" s="153">
        <v>24.4</v>
      </c>
      <c r="AG350" s="153">
        <v>67.400000000000006</v>
      </c>
      <c r="AH350" s="153">
        <v>53</v>
      </c>
      <c r="AI350" s="153">
        <v>53.8</v>
      </c>
      <c r="AJ350" s="153">
        <v>81.400000000000006</v>
      </c>
      <c r="AK350" s="153">
        <v>2.81</v>
      </c>
      <c r="AL350" s="153">
        <v>2.93</v>
      </c>
      <c r="AM350" s="153">
        <v>3</v>
      </c>
      <c r="AN350" s="153">
        <v>6</v>
      </c>
      <c r="AO350" s="153">
        <v>7.3999999999999996E-2</v>
      </c>
      <c r="AP350" s="153">
        <v>7.2</v>
      </c>
      <c r="AQ350" s="153">
        <v>8.3000000000000007</v>
      </c>
      <c r="AR350" s="153">
        <v>86.06</v>
      </c>
      <c r="AS350" s="153">
        <v>1.3408815004262575</v>
      </c>
      <c r="AT350" s="153">
        <v>53.2</v>
      </c>
      <c r="AU350" s="153">
        <v>88.9</v>
      </c>
      <c r="AV350" s="153">
        <v>0.2727</v>
      </c>
      <c r="AW350" s="153">
        <v>5.0700000000000002E-2</v>
      </c>
      <c r="AX350" s="153">
        <v>13.83</v>
      </c>
      <c r="AY350" s="153">
        <v>11.73</v>
      </c>
      <c r="AZ350" s="153">
        <v>13.87</v>
      </c>
      <c r="BA350" s="153">
        <v>2.14</v>
      </c>
      <c r="BB350" s="153">
        <v>1.498</v>
      </c>
      <c r="BC350" s="153">
        <v>1.929</v>
      </c>
      <c r="BD350" s="153">
        <v>8.1010000000000009</v>
      </c>
      <c r="BE350" s="153">
        <v>3.3308815004262575</v>
      </c>
      <c r="BF350" s="153">
        <v>30.14</v>
      </c>
      <c r="BG350" s="153">
        <v>5</v>
      </c>
      <c r="BH350" s="153">
        <v>9.8000000000000007</v>
      </c>
      <c r="BI350" s="125">
        <v>44543</v>
      </c>
    </row>
    <row r="351" spans="1:61" ht="15.75" x14ac:dyDescent="0.25">
      <c r="A351" s="125">
        <v>44544</v>
      </c>
      <c r="B351" s="152" t="str">
        <f t="shared" si="2"/>
        <v>Click Here</v>
      </c>
      <c r="C351" s="153"/>
      <c r="D351" s="153">
        <v>6.09</v>
      </c>
      <c r="E351" s="153">
        <v>5.16</v>
      </c>
      <c r="F351" s="153">
        <v>5.12</v>
      </c>
      <c r="G351" s="153">
        <v>5.2</v>
      </c>
      <c r="H351" s="153">
        <v>5.24</v>
      </c>
      <c r="I351" s="153">
        <v>7.2</v>
      </c>
      <c r="J351" s="153">
        <v>7.13</v>
      </c>
      <c r="K351" s="153">
        <v>1.64</v>
      </c>
      <c r="L351" s="153">
        <v>1.83</v>
      </c>
      <c r="M351" s="153">
        <v>2.0099999999999998</v>
      </c>
      <c r="N351" s="153">
        <v>1.97</v>
      </c>
      <c r="O351" s="153">
        <v>69</v>
      </c>
      <c r="P351" s="153">
        <v>61</v>
      </c>
      <c r="Q351" s="153">
        <v>20</v>
      </c>
      <c r="R351" s="153">
        <v>1</v>
      </c>
      <c r="S351" s="153">
        <v>0</v>
      </c>
      <c r="T351" s="153">
        <v>0</v>
      </c>
      <c r="U351" s="153">
        <v>0.71699999999999997</v>
      </c>
      <c r="V351" s="153">
        <v>0.63300000000000001</v>
      </c>
      <c r="W351" s="153">
        <v>1.1399999999999999</v>
      </c>
      <c r="X351" s="153">
        <v>0.161</v>
      </c>
      <c r="Y351" s="153">
        <v>0.26800000000000002</v>
      </c>
      <c r="Z351" s="153">
        <v>0.247</v>
      </c>
      <c r="AA351" s="153">
        <v>12.6</v>
      </c>
      <c r="AB351" s="153">
        <v>36.200000000000003</v>
      </c>
      <c r="AC351" s="153">
        <v>26.5</v>
      </c>
      <c r="AD351" s="153">
        <v>26.4</v>
      </c>
      <c r="AE351" s="153">
        <v>37.799999999999997</v>
      </c>
      <c r="AF351" s="153">
        <v>25.2</v>
      </c>
      <c r="AG351" s="153">
        <v>72.400000000000006</v>
      </c>
      <c r="AH351" s="153">
        <v>53</v>
      </c>
      <c r="AI351" s="153">
        <v>52.8</v>
      </c>
      <c r="AJ351" s="153">
        <v>75.599999999999994</v>
      </c>
      <c r="AK351" s="153">
        <v>2.73</v>
      </c>
      <c r="AL351" s="153">
        <v>2.89</v>
      </c>
      <c r="AM351" s="153">
        <v>2.9</v>
      </c>
      <c r="AN351" s="153">
        <v>5.8</v>
      </c>
      <c r="AO351" s="153">
        <v>6.0999999999999999E-2</v>
      </c>
      <c r="AP351" s="153">
        <v>7.1</v>
      </c>
      <c r="AQ351" s="153">
        <v>8.3000000000000007</v>
      </c>
      <c r="AR351" s="153">
        <v>77.17</v>
      </c>
      <c r="AS351" s="153">
        <v>0.69785725490196127</v>
      </c>
      <c r="AT351" s="153">
        <v>54.2</v>
      </c>
      <c r="AU351" s="153">
        <v>89.4</v>
      </c>
      <c r="AV351" s="153">
        <v>0.26469999999999999</v>
      </c>
      <c r="AW351" s="153">
        <v>4.9599999999999998E-2</v>
      </c>
      <c r="AX351" s="153">
        <v>12.85</v>
      </c>
      <c r="AY351" s="153">
        <v>12.75</v>
      </c>
      <c r="AZ351" s="153">
        <v>12.75</v>
      </c>
      <c r="BA351" s="153">
        <v>0</v>
      </c>
      <c r="BB351" s="153">
        <v>1.482</v>
      </c>
      <c r="BC351" s="153">
        <v>1.91</v>
      </c>
      <c r="BD351" s="153">
        <v>7.96</v>
      </c>
      <c r="BE351" s="153">
        <v>2.7478572549019611</v>
      </c>
      <c r="BF351" s="153">
        <v>30.38</v>
      </c>
      <c r="BG351" s="153">
        <v>5</v>
      </c>
      <c r="BH351" s="153">
        <v>9.8000000000000007</v>
      </c>
      <c r="BI351" s="125">
        <v>44544</v>
      </c>
    </row>
    <row r="352" spans="1:61" ht="15.75" x14ac:dyDescent="0.25">
      <c r="A352" s="125">
        <v>44545</v>
      </c>
      <c r="B352" s="152" t="str">
        <f t="shared" si="2"/>
        <v>Click Here</v>
      </c>
      <c r="C352" s="153"/>
      <c r="D352" s="153">
        <v>6.03</v>
      </c>
      <c r="E352" s="153">
        <v>4.95</v>
      </c>
      <c r="F352" s="153">
        <v>5.04</v>
      </c>
      <c r="G352" s="153">
        <v>5.08</v>
      </c>
      <c r="H352" s="153">
        <v>5.12</v>
      </c>
      <c r="I352" s="153">
        <v>6.79</v>
      </c>
      <c r="J352" s="153">
        <v>7.16</v>
      </c>
      <c r="K352" s="153">
        <v>1.4</v>
      </c>
      <c r="L352" s="153">
        <v>1.61</v>
      </c>
      <c r="M352" s="153">
        <v>1.96</v>
      </c>
      <c r="N352" s="153">
        <v>2.0099999999999998</v>
      </c>
      <c r="O352" s="153">
        <v>67</v>
      </c>
      <c r="P352" s="153">
        <v>56</v>
      </c>
      <c r="Q352" s="153">
        <v>28</v>
      </c>
      <c r="R352" s="153">
        <v>0</v>
      </c>
      <c r="S352" s="153">
        <v>0</v>
      </c>
      <c r="T352" s="153">
        <v>0.26300000000000001</v>
      </c>
      <c r="U352" s="153">
        <v>0.69399999999999995</v>
      </c>
      <c r="V352" s="153">
        <v>0.55600000000000005</v>
      </c>
      <c r="W352" s="153">
        <v>1.51</v>
      </c>
      <c r="X352" s="153">
        <v>0.16400000000000001</v>
      </c>
      <c r="Y352" s="153">
        <v>0.33600000000000002</v>
      </c>
      <c r="Z352" s="153">
        <v>0.26300000000000001</v>
      </c>
      <c r="AA352" s="153">
        <v>11.7</v>
      </c>
      <c r="AB352" s="153">
        <v>35.6</v>
      </c>
      <c r="AC352" s="153">
        <v>25.7</v>
      </c>
      <c r="AD352" s="153">
        <v>26.5</v>
      </c>
      <c r="AE352" s="153">
        <v>36.700000000000003</v>
      </c>
      <c r="AF352" s="153">
        <v>23.4</v>
      </c>
      <c r="AG352" s="153">
        <v>69.2</v>
      </c>
      <c r="AH352" s="153">
        <v>51.4</v>
      </c>
      <c r="AI352" s="153">
        <v>53</v>
      </c>
      <c r="AJ352" s="153">
        <v>73.400000000000006</v>
      </c>
      <c r="AK352" s="153">
        <v>2.8</v>
      </c>
      <c r="AL352" s="153">
        <v>2.88</v>
      </c>
      <c r="AM352" s="153">
        <v>3</v>
      </c>
      <c r="AN352" s="153">
        <v>5.9</v>
      </c>
      <c r="AO352" s="153">
        <v>0.126</v>
      </c>
      <c r="AP352" s="153">
        <v>6.7</v>
      </c>
      <c r="AQ352" s="153">
        <v>7.2</v>
      </c>
      <c r="AR352" s="153">
        <v>85.58</v>
      </c>
      <c r="AS352" s="153">
        <v>1.2411208434712087</v>
      </c>
      <c r="AT352" s="153">
        <v>54.4</v>
      </c>
      <c r="AU352" s="153">
        <v>84.8</v>
      </c>
      <c r="AV352" s="153">
        <v>0.2646</v>
      </c>
      <c r="AW352" s="153">
        <v>7.1199999999999999E-2</v>
      </c>
      <c r="AX352" s="153">
        <v>13.36</v>
      </c>
      <c r="AY352" s="153">
        <v>12.33</v>
      </c>
      <c r="AZ352" s="153">
        <v>13.35</v>
      </c>
      <c r="BA352" s="153">
        <v>1.02</v>
      </c>
      <c r="BB352" s="153">
        <v>1.496</v>
      </c>
      <c r="BC352" s="153">
        <v>1.95</v>
      </c>
      <c r="BD352" s="153">
        <v>8.15</v>
      </c>
      <c r="BE352" s="153">
        <v>3.1511208434712086</v>
      </c>
      <c r="BF352" s="153">
        <v>30.22</v>
      </c>
      <c r="BG352" s="153">
        <v>4.8</v>
      </c>
      <c r="BH352" s="153">
        <v>9.8000000000000007</v>
      </c>
      <c r="BI352" s="125">
        <v>44545</v>
      </c>
    </row>
    <row r="353" spans="1:61" ht="15.75" x14ac:dyDescent="0.25">
      <c r="A353" s="125">
        <v>44546</v>
      </c>
      <c r="B353" s="152" t="str">
        <f t="shared" si="2"/>
        <v>Click Here</v>
      </c>
      <c r="C353" s="153"/>
      <c r="D353" s="153">
        <v>6.14</v>
      </c>
      <c r="E353" s="153">
        <v>5.17</v>
      </c>
      <c r="F353" s="153">
        <v>5.09</v>
      </c>
      <c r="G353" s="153">
        <v>5.22</v>
      </c>
      <c r="H353" s="153">
        <v>5.23</v>
      </c>
      <c r="I353" s="153">
        <v>6.81</v>
      </c>
      <c r="J353" s="153">
        <v>7.35</v>
      </c>
      <c r="K353" s="153">
        <v>1.43</v>
      </c>
      <c r="L353" s="153">
        <v>1.64</v>
      </c>
      <c r="M353" s="153">
        <v>1.91</v>
      </c>
      <c r="N353" s="153">
        <v>1.94</v>
      </c>
      <c r="O353" s="153">
        <v>78</v>
      </c>
      <c r="P353" s="153">
        <v>67</v>
      </c>
      <c r="Q353" s="153">
        <v>39</v>
      </c>
      <c r="R353" s="153">
        <v>4</v>
      </c>
      <c r="S353" s="153">
        <v>1</v>
      </c>
      <c r="T353" s="153">
        <v>0</v>
      </c>
      <c r="U353" s="153">
        <v>0.84</v>
      </c>
      <c r="V353" s="153">
        <v>0.53600000000000003</v>
      </c>
      <c r="W353" s="153">
        <v>2.29</v>
      </c>
      <c r="X353" s="153">
        <v>0.26300000000000001</v>
      </c>
      <c r="Y353" s="153">
        <v>1.206</v>
      </c>
      <c r="Z353" s="153">
        <v>1.1100000000000001</v>
      </c>
      <c r="AA353" s="153">
        <v>12</v>
      </c>
      <c r="AB353" s="153">
        <v>33.700000000000003</v>
      </c>
      <c r="AC353" s="153">
        <v>25.6</v>
      </c>
      <c r="AD353" s="153">
        <v>26.6</v>
      </c>
      <c r="AE353" s="153">
        <v>39.4</v>
      </c>
      <c r="AF353" s="153">
        <v>24</v>
      </c>
      <c r="AG353" s="153">
        <v>67.400000000000006</v>
      </c>
      <c r="AH353" s="153">
        <v>51.2</v>
      </c>
      <c r="AI353" s="153">
        <v>53.2</v>
      </c>
      <c r="AJ353" s="153">
        <v>78.8</v>
      </c>
      <c r="AK353" s="153">
        <v>2.76</v>
      </c>
      <c r="AL353" s="153">
        <v>2.8200000000000003</v>
      </c>
      <c r="AM353" s="153">
        <v>3</v>
      </c>
      <c r="AN353" s="153">
        <v>5.8</v>
      </c>
      <c r="AO353" s="153">
        <v>0.13700000000000001</v>
      </c>
      <c r="AP353" s="153">
        <v>7.3</v>
      </c>
      <c r="AQ353" s="153">
        <v>6.9</v>
      </c>
      <c r="AR353" s="153">
        <v>83.79</v>
      </c>
      <c r="AS353" s="153">
        <v>1.359367241379311</v>
      </c>
      <c r="AT353" s="153">
        <v>54.2</v>
      </c>
      <c r="AU353" s="153">
        <v>81.599999999999994</v>
      </c>
      <c r="AV353" s="153">
        <v>0.26479999999999998</v>
      </c>
      <c r="AW353" s="153">
        <v>8.8200000000000001E-2</v>
      </c>
      <c r="AX353" s="153">
        <v>12.66</v>
      </c>
      <c r="AY353" s="153">
        <v>11.6</v>
      </c>
      <c r="AZ353" s="153">
        <v>12.63</v>
      </c>
      <c r="BA353" s="153">
        <v>1.03</v>
      </c>
      <c r="BB353" s="153">
        <v>1.4970000000000001</v>
      </c>
      <c r="BC353" s="153">
        <v>1.952</v>
      </c>
      <c r="BD353" s="153">
        <v>7.7729999999999997</v>
      </c>
      <c r="BE353" s="153">
        <v>3.2793672413793109</v>
      </c>
      <c r="BF353" s="153">
        <v>30.26</v>
      </c>
      <c r="BG353" s="153">
        <v>5</v>
      </c>
      <c r="BH353" s="153">
        <v>10</v>
      </c>
      <c r="BI353" s="125">
        <v>44546</v>
      </c>
    </row>
    <row r="354" spans="1:61" ht="15.75" x14ac:dyDescent="0.25">
      <c r="A354" s="125">
        <v>44547</v>
      </c>
      <c r="B354" s="152" t="str">
        <f t="shared" si="2"/>
        <v>Click Here</v>
      </c>
      <c r="C354" s="153"/>
      <c r="D354" s="153">
        <v>5.82</v>
      </c>
      <c r="E354" s="153">
        <v>5.17</v>
      </c>
      <c r="F354" s="153">
        <v>5.3</v>
      </c>
      <c r="G354" s="153">
        <v>5.24</v>
      </c>
      <c r="H354" s="153">
        <v>5.25</v>
      </c>
      <c r="I354" s="153">
        <v>6.91</v>
      </c>
      <c r="J354" s="153">
        <v>7.39</v>
      </c>
      <c r="K354" s="153">
        <v>1.41</v>
      </c>
      <c r="L354" s="153">
        <v>1.51</v>
      </c>
      <c r="M354" s="153">
        <v>1.91</v>
      </c>
      <c r="N354" s="153">
        <v>1.88</v>
      </c>
      <c r="O354" s="153">
        <v>71</v>
      </c>
      <c r="P354" s="153">
        <v>64</v>
      </c>
      <c r="Q354" s="153">
        <v>41</v>
      </c>
      <c r="R354" s="153">
        <v>7</v>
      </c>
      <c r="S354" s="153">
        <v>0</v>
      </c>
      <c r="T354" s="153">
        <v>0</v>
      </c>
      <c r="U354" s="153">
        <v>1.04</v>
      </c>
      <c r="V354" s="153">
        <v>0.55600000000000005</v>
      </c>
      <c r="W354" s="153">
        <v>2.17</v>
      </c>
      <c r="X354" s="153">
        <v>0.27</v>
      </c>
      <c r="Y354" s="153">
        <v>0.49299999999999999</v>
      </c>
      <c r="Z354" s="153">
        <v>0.39600000000000002</v>
      </c>
      <c r="AA354" s="153">
        <v>13.4</v>
      </c>
      <c r="AB354" s="153">
        <v>35</v>
      </c>
      <c r="AC354" s="153">
        <v>27.4</v>
      </c>
      <c r="AD354" s="153">
        <v>27.8</v>
      </c>
      <c r="AE354" s="153">
        <v>39.700000000000003</v>
      </c>
      <c r="AF354" s="153">
        <v>26.8</v>
      </c>
      <c r="AG354" s="153">
        <v>70</v>
      </c>
      <c r="AH354" s="153">
        <v>54.8</v>
      </c>
      <c r="AI354" s="153">
        <v>55.6</v>
      </c>
      <c r="AJ354" s="153">
        <v>79.400000000000006</v>
      </c>
      <c r="AK354" s="153">
        <v>3.09</v>
      </c>
      <c r="AL354" s="153">
        <v>3.2</v>
      </c>
      <c r="AM354" s="153">
        <v>3.1</v>
      </c>
      <c r="AN354" s="153">
        <v>6</v>
      </c>
      <c r="AO354" s="153">
        <v>7.1999999999999995E-2</v>
      </c>
      <c r="AP354" s="153">
        <v>6.5</v>
      </c>
      <c r="AQ354" s="153">
        <v>7</v>
      </c>
      <c r="AR354" s="153">
        <v>77.17</v>
      </c>
      <c r="AS354" s="153">
        <v>0.95302768729641718</v>
      </c>
      <c r="AT354" s="153">
        <v>44.6</v>
      </c>
      <c r="AU354" s="153">
        <v>85.7</v>
      </c>
      <c r="AV354" s="153">
        <v>0.35049999999999998</v>
      </c>
      <c r="AW354" s="153">
        <v>6.6799999999999998E-2</v>
      </c>
      <c r="AX354" s="153">
        <v>13.25</v>
      </c>
      <c r="AY354" s="153">
        <v>12.28</v>
      </c>
      <c r="AZ354" s="153">
        <v>13.27</v>
      </c>
      <c r="BA354" s="153">
        <v>0.99</v>
      </c>
      <c r="BB354" s="153">
        <v>1.546</v>
      </c>
      <c r="BC354" s="153">
        <v>1.9470000000000001</v>
      </c>
      <c r="BD354" s="153">
        <v>8.0619999999999994</v>
      </c>
      <c r="BE354" s="153">
        <v>2.8530276872964171</v>
      </c>
      <c r="BF354" s="153">
        <v>30.51</v>
      </c>
      <c r="BG354" s="153">
        <v>5.3</v>
      </c>
      <c r="BH354" s="153">
        <v>10.199999999999999</v>
      </c>
      <c r="BI354" s="125">
        <v>44547</v>
      </c>
    </row>
    <row r="355" spans="1:61" ht="15.75" x14ac:dyDescent="0.25">
      <c r="A355" s="125">
        <v>44548</v>
      </c>
      <c r="B355" s="152" t="str">
        <f t="shared" si="2"/>
        <v>Click Here</v>
      </c>
      <c r="C355" s="153"/>
      <c r="D355" s="153">
        <v>5.96</v>
      </c>
      <c r="E355" s="153">
        <v>5.12</v>
      </c>
      <c r="F355" s="153">
        <v>5.09</v>
      </c>
      <c r="G355" s="153">
        <v>5.26</v>
      </c>
      <c r="H355" s="153">
        <v>5.3</v>
      </c>
      <c r="I355" s="153">
        <v>6.93</v>
      </c>
      <c r="J355" s="153">
        <v>7.07</v>
      </c>
      <c r="K355" s="153">
        <v>1.38</v>
      </c>
      <c r="L355" s="153">
        <v>1.49</v>
      </c>
      <c r="M355" s="153">
        <v>1.96</v>
      </c>
      <c r="N355" s="153">
        <v>1.87</v>
      </c>
      <c r="O355" s="153">
        <v>58</v>
      </c>
      <c r="P355" s="153">
        <v>50</v>
      </c>
      <c r="Q355" s="153">
        <v>24</v>
      </c>
      <c r="R355" s="153">
        <v>2</v>
      </c>
      <c r="S355" s="153">
        <v>0</v>
      </c>
      <c r="T355" s="153">
        <v>0</v>
      </c>
      <c r="U355" s="153">
        <v>0.85799999999999998</v>
      </c>
      <c r="V355" s="153">
        <v>0.52100000000000002</v>
      </c>
      <c r="W355" s="153">
        <v>1.28</v>
      </c>
      <c r="X355" s="153">
        <v>0.26500000000000001</v>
      </c>
      <c r="Y355" s="153">
        <v>0.57599999999999996</v>
      </c>
      <c r="Z355" s="153">
        <v>0.439</v>
      </c>
      <c r="AA355" s="153">
        <v>11.3</v>
      </c>
      <c r="AB355" s="153">
        <v>32.200000000000003</v>
      </c>
      <c r="AC355" s="153">
        <v>27.1</v>
      </c>
      <c r="AD355" s="153">
        <v>25.1</v>
      </c>
      <c r="AE355" s="153">
        <v>37.5</v>
      </c>
      <c r="AF355" s="153">
        <v>22.6</v>
      </c>
      <c r="AG355" s="153">
        <v>64.400000000000006</v>
      </c>
      <c r="AH355" s="153">
        <v>54.2</v>
      </c>
      <c r="AI355" s="153">
        <v>50.2</v>
      </c>
      <c r="AJ355" s="153">
        <v>75</v>
      </c>
      <c r="AK355" s="153">
        <v>2.9000000000000004</v>
      </c>
      <c r="AL355" s="153">
        <v>3.01</v>
      </c>
      <c r="AM355" s="153">
        <v>3</v>
      </c>
      <c r="AN355" s="153">
        <v>6</v>
      </c>
      <c r="AO355" s="153">
        <v>5.5E-2</v>
      </c>
      <c r="AP355" s="153">
        <v>6.7</v>
      </c>
      <c r="AQ355" s="153">
        <v>7.5</v>
      </c>
      <c r="AR355" s="153">
        <v>83.79</v>
      </c>
      <c r="AS355" s="153">
        <v>1.1978970588235296</v>
      </c>
      <c r="AT355" s="153">
        <v>46.9</v>
      </c>
      <c r="AU355" s="153">
        <v>85.5</v>
      </c>
      <c r="AV355" s="153">
        <v>0.32840000000000003</v>
      </c>
      <c r="AW355" s="153">
        <v>6.7699999999999996E-2</v>
      </c>
      <c r="AX355" s="153">
        <v>13.36</v>
      </c>
      <c r="AY355" s="153">
        <v>12.24</v>
      </c>
      <c r="AZ355" s="153">
        <v>13.33</v>
      </c>
      <c r="BA355" s="153">
        <v>1.0900000000000001</v>
      </c>
      <c r="BB355" s="153">
        <v>0</v>
      </c>
      <c r="BC355" s="153">
        <v>0</v>
      </c>
      <c r="BD355" s="153">
        <v>0</v>
      </c>
      <c r="BE355" s="153">
        <v>3.1078970588235295</v>
      </c>
      <c r="BF355" s="153">
        <v>30.75</v>
      </c>
      <c r="BG355" s="153">
        <v>5</v>
      </c>
      <c r="BH355" s="153">
        <v>10.4</v>
      </c>
      <c r="BI355" s="125">
        <v>44548</v>
      </c>
    </row>
    <row r="356" spans="1:61" ht="15.75" x14ac:dyDescent="0.25">
      <c r="A356" s="125">
        <v>44549</v>
      </c>
      <c r="B356" s="152" t="str">
        <f t="shared" si="2"/>
        <v>Click Here</v>
      </c>
      <c r="C356" s="153"/>
      <c r="D356" s="153">
        <v>0</v>
      </c>
      <c r="E356" s="153">
        <v>0</v>
      </c>
      <c r="F356" s="153">
        <v>0</v>
      </c>
      <c r="G356" s="153">
        <v>0</v>
      </c>
      <c r="H356" s="153">
        <v>0</v>
      </c>
      <c r="I356" s="153">
        <v>0</v>
      </c>
      <c r="J356" s="153">
        <v>0</v>
      </c>
      <c r="K356" s="153">
        <v>0</v>
      </c>
      <c r="L356" s="153">
        <v>0</v>
      </c>
      <c r="M356" s="153">
        <v>0</v>
      </c>
      <c r="N356" s="153">
        <v>0</v>
      </c>
      <c r="O356" s="153">
        <v>0</v>
      </c>
      <c r="P356" s="153">
        <v>0</v>
      </c>
      <c r="Q356" s="153">
        <v>0</v>
      </c>
      <c r="R356" s="153">
        <v>0</v>
      </c>
      <c r="S356" s="153">
        <v>0</v>
      </c>
      <c r="T356" s="153">
        <v>0</v>
      </c>
      <c r="U356" s="153">
        <v>0</v>
      </c>
      <c r="V356" s="153">
        <v>0</v>
      </c>
      <c r="W356" s="153">
        <v>0</v>
      </c>
      <c r="X356" s="153">
        <v>0</v>
      </c>
      <c r="Y356" s="153">
        <v>0</v>
      </c>
      <c r="Z356" s="153">
        <v>0</v>
      </c>
      <c r="AA356" s="153">
        <v>0</v>
      </c>
      <c r="AB356" s="153">
        <v>0</v>
      </c>
      <c r="AC356" s="153">
        <v>0</v>
      </c>
      <c r="AD356" s="153">
        <v>0</v>
      </c>
      <c r="AE356" s="153">
        <v>0</v>
      </c>
      <c r="AF356" s="153">
        <v>0</v>
      </c>
      <c r="AG356" s="153">
        <v>0</v>
      </c>
      <c r="AH356" s="153">
        <v>0</v>
      </c>
      <c r="AI356" s="153">
        <v>0</v>
      </c>
      <c r="AJ356" s="153">
        <v>0</v>
      </c>
      <c r="AK356" s="153" t="s">
        <v>66</v>
      </c>
      <c r="AL356" s="153" t="s">
        <v>66</v>
      </c>
      <c r="AM356" s="153">
        <v>0</v>
      </c>
      <c r="AN356" s="153">
        <v>0</v>
      </c>
      <c r="AO356" s="153">
        <v>0</v>
      </c>
      <c r="AP356" s="153">
        <v>0</v>
      </c>
      <c r="AQ356" s="153">
        <v>0</v>
      </c>
      <c r="AR356" s="153">
        <v>0</v>
      </c>
      <c r="AS356" s="153" t="s">
        <v>66</v>
      </c>
      <c r="AT356" s="153">
        <v>0</v>
      </c>
      <c r="AU356" s="153">
        <v>0</v>
      </c>
      <c r="AV356" s="153">
        <v>0</v>
      </c>
      <c r="AW356" s="153">
        <v>0</v>
      </c>
      <c r="AX356" s="153">
        <v>0</v>
      </c>
      <c r="AY356" s="153">
        <v>0</v>
      </c>
      <c r="AZ356" s="153">
        <v>0</v>
      </c>
      <c r="BA356" s="153">
        <v>0</v>
      </c>
      <c r="BB356" s="153">
        <v>0</v>
      </c>
      <c r="BC356" s="153">
        <v>0</v>
      </c>
      <c r="BD356" s="153">
        <v>0</v>
      </c>
      <c r="BE356" s="153" t="s">
        <v>66</v>
      </c>
      <c r="BF356" s="153">
        <v>0</v>
      </c>
      <c r="BG356" s="153">
        <v>0</v>
      </c>
      <c r="BH356" s="153">
        <v>0</v>
      </c>
      <c r="BI356" s="125">
        <v>44549</v>
      </c>
    </row>
    <row r="357" spans="1:61" ht="15.75" x14ac:dyDescent="0.25">
      <c r="A357" s="125">
        <v>44550</v>
      </c>
      <c r="B357" s="152" t="str">
        <f t="shared" si="2"/>
        <v>Click Here</v>
      </c>
      <c r="C357" s="153"/>
      <c r="D357" s="153">
        <v>5.9</v>
      </c>
      <c r="E357" s="153">
        <v>5</v>
      </c>
      <c r="F357" s="153">
        <v>5.0199999999999996</v>
      </c>
      <c r="G357" s="153">
        <v>5.16</v>
      </c>
      <c r="H357" s="153">
        <v>5.19</v>
      </c>
      <c r="I357" s="153">
        <v>6.7</v>
      </c>
      <c r="J357" s="153">
        <v>6.75</v>
      </c>
      <c r="K357" s="153">
        <v>1.28</v>
      </c>
      <c r="L357" s="153">
        <v>1.43</v>
      </c>
      <c r="M357" s="153">
        <v>1.82</v>
      </c>
      <c r="N357" s="153">
        <v>1.89</v>
      </c>
      <c r="O357" s="153">
        <v>59</v>
      </c>
      <c r="P357" s="153">
        <v>51</v>
      </c>
      <c r="Q357" s="153">
        <v>21</v>
      </c>
      <c r="R357" s="153">
        <v>1</v>
      </c>
      <c r="S357" s="153">
        <v>0</v>
      </c>
      <c r="T357" s="153">
        <v>0</v>
      </c>
      <c r="U357" s="153">
        <v>0.76100000000000001</v>
      </c>
      <c r="V357" s="153">
        <v>0.497</v>
      </c>
      <c r="W357" s="153">
        <v>1.25</v>
      </c>
      <c r="X357" s="153">
        <v>0.193</v>
      </c>
      <c r="Y357" s="153">
        <v>0.61799999999999999</v>
      </c>
      <c r="Z357" s="153">
        <v>0.52400000000000002</v>
      </c>
      <c r="AA357" s="153">
        <v>11.6</v>
      </c>
      <c r="AB357" s="153">
        <v>33.200000000000003</v>
      </c>
      <c r="AC357" s="153">
        <v>24.7</v>
      </c>
      <c r="AD357" s="153">
        <v>25.6</v>
      </c>
      <c r="AE357" s="153">
        <v>37.5</v>
      </c>
      <c r="AF357" s="153">
        <v>23.2</v>
      </c>
      <c r="AG357" s="153">
        <v>66.400000000000006</v>
      </c>
      <c r="AH357" s="153">
        <v>49.4</v>
      </c>
      <c r="AI357" s="153">
        <v>51.2</v>
      </c>
      <c r="AJ357" s="153">
        <v>75</v>
      </c>
      <c r="AK357" s="153">
        <v>2.95</v>
      </c>
      <c r="AL357" s="153">
        <v>2.9699999999999998</v>
      </c>
      <c r="AM357" s="153">
        <v>3</v>
      </c>
      <c r="AN357" s="153">
        <v>5.9</v>
      </c>
      <c r="AO357" s="153">
        <v>0.19400000000000001</v>
      </c>
      <c r="AP357" s="153">
        <v>6.6</v>
      </c>
      <c r="AQ357" s="153">
        <v>6.7</v>
      </c>
      <c r="AR357" s="153">
        <v>0</v>
      </c>
      <c r="AS357" s="153" t="s">
        <v>66</v>
      </c>
      <c r="AT357" s="153">
        <v>49.3</v>
      </c>
      <c r="AU357" s="153">
        <v>82.8</v>
      </c>
      <c r="AV357" s="153">
        <v>0.30690000000000001</v>
      </c>
      <c r="AW357" s="153">
        <v>8.1699999999999995E-2</v>
      </c>
      <c r="AX357" s="153">
        <v>0</v>
      </c>
      <c r="AY357" s="153">
        <v>0</v>
      </c>
      <c r="AZ357" s="153">
        <v>0</v>
      </c>
      <c r="BA357" s="153">
        <v>0</v>
      </c>
      <c r="BB357" s="153">
        <v>0</v>
      </c>
      <c r="BC357" s="153">
        <v>0</v>
      </c>
      <c r="BD357" s="153">
        <v>0</v>
      </c>
      <c r="BE357" s="153" t="s">
        <v>66</v>
      </c>
      <c r="BF357" s="153">
        <v>30.06</v>
      </c>
      <c r="BG357" s="153">
        <v>5</v>
      </c>
      <c r="BH357" s="153">
        <v>10.6</v>
      </c>
      <c r="BI357" s="125">
        <v>44550</v>
      </c>
    </row>
    <row r="358" spans="1:61" ht="15.75" x14ac:dyDescent="0.25">
      <c r="A358" s="125">
        <v>44551</v>
      </c>
      <c r="B358" s="152" t="str">
        <f t="shared" si="2"/>
        <v>Click Here</v>
      </c>
      <c r="C358" s="153"/>
      <c r="D358" s="153">
        <v>6.36</v>
      </c>
      <c r="E358" s="153">
        <v>5.14</v>
      </c>
      <c r="F358" s="153">
        <v>5.2</v>
      </c>
      <c r="G358" s="153">
        <v>5.2</v>
      </c>
      <c r="H358" s="153">
        <v>5.26</v>
      </c>
      <c r="I358" s="153">
        <v>6.8</v>
      </c>
      <c r="J358" s="153">
        <v>6.88</v>
      </c>
      <c r="K358" s="153">
        <v>1.38</v>
      </c>
      <c r="L358" s="153">
        <v>1.53</v>
      </c>
      <c r="M358" s="153">
        <v>1.96</v>
      </c>
      <c r="N358" s="153">
        <v>2</v>
      </c>
      <c r="O358" s="153">
        <v>65</v>
      </c>
      <c r="P358" s="153">
        <v>59</v>
      </c>
      <c r="Q358" s="153">
        <v>23</v>
      </c>
      <c r="R358" s="153">
        <v>3</v>
      </c>
      <c r="S358" s="153">
        <v>1</v>
      </c>
      <c r="T358" s="153">
        <v>0</v>
      </c>
      <c r="U358" s="153">
        <v>0.77</v>
      </c>
      <c r="V358" s="153">
        <v>0.496</v>
      </c>
      <c r="W358" s="153">
        <v>1.21</v>
      </c>
      <c r="X358" s="153">
        <v>0.26900000000000002</v>
      </c>
      <c r="Y358" s="153">
        <v>0.65</v>
      </c>
      <c r="Z358" s="153">
        <v>0.66400000000000003</v>
      </c>
      <c r="AA358" s="153">
        <v>11.3</v>
      </c>
      <c r="AB358" s="153">
        <v>31.2</v>
      </c>
      <c r="AC358" s="153">
        <v>24.9</v>
      </c>
      <c r="AD358" s="153">
        <v>24.8</v>
      </c>
      <c r="AE358" s="153">
        <v>38.700000000000003</v>
      </c>
      <c r="AF358" s="153">
        <v>22.6</v>
      </c>
      <c r="AG358" s="153">
        <v>62.4</v>
      </c>
      <c r="AH358" s="153">
        <v>49.8</v>
      </c>
      <c r="AI358" s="153">
        <v>49.6</v>
      </c>
      <c r="AJ358" s="153">
        <v>79.400000000000006</v>
      </c>
      <c r="AK358" s="153">
        <v>2.98</v>
      </c>
      <c r="AL358" s="153">
        <v>3.01</v>
      </c>
      <c r="AM358" s="153">
        <v>3</v>
      </c>
      <c r="AN358" s="153">
        <v>5.8</v>
      </c>
      <c r="AO358" s="153">
        <v>5.1999999999999998E-2</v>
      </c>
      <c r="AP358" s="153">
        <v>7.1</v>
      </c>
      <c r="AQ358" s="153">
        <v>6.8</v>
      </c>
      <c r="AR358" s="153">
        <v>90.41</v>
      </c>
      <c r="AS358" s="153">
        <v>1.3475052377115229</v>
      </c>
      <c r="AT358" s="153">
        <v>46</v>
      </c>
      <c r="AU358" s="153">
        <v>84.8</v>
      </c>
      <c r="AV358" s="153">
        <v>0.33689999999999998</v>
      </c>
      <c r="AW358" s="153">
        <v>7.1599999999999997E-2</v>
      </c>
      <c r="AX358" s="153">
        <v>13.48</v>
      </c>
      <c r="AY358" s="153">
        <v>12.41</v>
      </c>
      <c r="AZ358" s="153">
        <v>13.46</v>
      </c>
      <c r="BA358" s="153">
        <v>1.05</v>
      </c>
      <c r="BB358" s="153">
        <v>1.464</v>
      </c>
      <c r="BC358" s="153">
        <v>1.9379999999999999</v>
      </c>
      <c r="BD358" s="153">
        <v>8.282</v>
      </c>
      <c r="BE358" s="153">
        <v>3.3075052377115228</v>
      </c>
      <c r="BF358" s="153">
        <v>31.97</v>
      </c>
      <c r="BG358" s="153">
        <v>5.3</v>
      </c>
      <c r="BH358" s="153">
        <v>10.9</v>
      </c>
      <c r="BI358" s="125">
        <v>44551</v>
      </c>
    </row>
    <row r="359" spans="1:61" ht="15.75" x14ac:dyDescent="0.25">
      <c r="A359" s="125">
        <v>44552</v>
      </c>
      <c r="B359" s="152" t="str">
        <f t="shared" si="2"/>
        <v>Click Here</v>
      </c>
      <c r="C359" s="153"/>
      <c r="D359" s="153">
        <v>6.23</v>
      </c>
      <c r="E359" s="153">
        <v>5.24</v>
      </c>
      <c r="F359" s="153">
        <v>5.09</v>
      </c>
      <c r="G359" s="153">
        <v>5.32</v>
      </c>
      <c r="H359" s="153">
        <v>5.31</v>
      </c>
      <c r="I359" s="153">
        <v>6.96</v>
      </c>
      <c r="J359" s="153">
        <v>6.84</v>
      </c>
      <c r="K359" s="153">
        <v>1.42</v>
      </c>
      <c r="L359" s="153">
        <v>1.56</v>
      </c>
      <c r="M359" s="153">
        <v>1.93</v>
      </c>
      <c r="N359" s="153">
        <v>1.9</v>
      </c>
      <c r="O359" s="153">
        <v>62</v>
      </c>
      <c r="P359" s="153">
        <v>54</v>
      </c>
      <c r="Q359" s="153">
        <v>21</v>
      </c>
      <c r="R359" s="153">
        <v>2</v>
      </c>
      <c r="S359" s="153">
        <v>0</v>
      </c>
      <c r="T359" s="153">
        <v>0</v>
      </c>
      <c r="U359" s="153">
        <v>0.76100000000000001</v>
      </c>
      <c r="V359" s="153">
        <v>0.47099999999999997</v>
      </c>
      <c r="W359" s="153">
        <v>1.18</v>
      </c>
      <c r="X359" s="153">
        <v>0.27</v>
      </c>
      <c r="Y359" s="153">
        <v>0.54200000000000004</v>
      </c>
      <c r="Z359" s="153">
        <v>0.52100000000000002</v>
      </c>
      <c r="AA359" s="153">
        <v>11.6</v>
      </c>
      <c r="AB359" s="153">
        <v>31.2</v>
      </c>
      <c r="AC359" s="153">
        <v>25</v>
      </c>
      <c r="AD359" s="153">
        <v>24.9</v>
      </c>
      <c r="AE359" s="153">
        <v>40.1</v>
      </c>
      <c r="AF359" s="153">
        <v>23.2</v>
      </c>
      <c r="AG359" s="153">
        <v>62.4</v>
      </c>
      <c r="AH359" s="153">
        <v>50</v>
      </c>
      <c r="AI359" s="153">
        <v>49.8</v>
      </c>
      <c r="AJ359" s="153">
        <v>80.2</v>
      </c>
      <c r="AK359" s="153">
        <v>3.0300000000000002</v>
      </c>
      <c r="AL359" s="153">
        <v>3.01</v>
      </c>
      <c r="AM359" s="153">
        <v>3.1</v>
      </c>
      <c r="AN359" s="153">
        <v>6.1</v>
      </c>
      <c r="AO359" s="153">
        <v>5.3999999999999999E-2</v>
      </c>
      <c r="AP359" s="153">
        <v>7</v>
      </c>
      <c r="AQ359" s="153">
        <v>6.8</v>
      </c>
      <c r="AR359" s="153">
        <v>81.58</v>
      </c>
      <c r="AS359" s="153">
        <v>0.86296646341463434</v>
      </c>
      <c r="AT359" s="153">
        <v>46.3</v>
      </c>
      <c r="AU359" s="153">
        <v>85.1</v>
      </c>
      <c r="AV359" s="153">
        <v>0.33479999999999999</v>
      </c>
      <c r="AW359" s="153">
        <v>6.8900000000000003E-2</v>
      </c>
      <c r="AX359" s="153">
        <v>14.14</v>
      </c>
      <c r="AY359" s="153">
        <v>13.12</v>
      </c>
      <c r="AZ359" s="153">
        <v>14.16</v>
      </c>
      <c r="BA359" s="153">
        <v>1.04</v>
      </c>
      <c r="BB359" s="153">
        <v>1.4470000000000001</v>
      </c>
      <c r="BC359" s="153">
        <v>1.93</v>
      </c>
      <c r="BD359" s="153">
        <v>8.2050000000000001</v>
      </c>
      <c r="BE359" s="153">
        <v>2.8229664634146343</v>
      </c>
      <c r="BF359" s="153">
        <v>29.57</v>
      </c>
      <c r="BG359" s="153">
        <v>5.5</v>
      </c>
      <c r="BH359" s="153">
        <v>11.1</v>
      </c>
      <c r="BI359" s="125">
        <v>44552</v>
      </c>
    </row>
    <row r="360" spans="1:61" ht="15.75" x14ac:dyDescent="0.25">
      <c r="A360" s="125">
        <v>44553</v>
      </c>
      <c r="B360" s="152" t="str">
        <f t="shared" si="2"/>
        <v>Click Here</v>
      </c>
      <c r="C360" s="153"/>
      <c r="D360" s="153">
        <v>6.19</v>
      </c>
      <c r="E360" s="153">
        <v>5.12</v>
      </c>
      <c r="F360" s="153">
        <v>5.27</v>
      </c>
      <c r="G360" s="153">
        <v>5.21</v>
      </c>
      <c r="H360" s="153">
        <v>5.23</v>
      </c>
      <c r="I360" s="153">
        <v>6.4</v>
      </c>
      <c r="J360" s="153">
        <v>7.12</v>
      </c>
      <c r="K360" s="153">
        <v>1.53</v>
      </c>
      <c r="L360" s="153">
        <v>1.64</v>
      </c>
      <c r="M360" s="153">
        <v>1.97</v>
      </c>
      <c r="N360" s="153">
        <v>1.92</v>
      </c>
      <c r="O360" s="153">
        <v>64</v>
      </c>
      <c r="P360" s="153">
        <v>58</v>
      </c>
      <c r="Q360" s="153">
        <v>35</v>
      </c>
      <c r="R360" s="153">
        <v>10</v>
      </c>
      <c r="S360" s="153">
        <v>2</v>
      </c>
      <c r="T360" s="153">
        <v>0</v>
      </c>
      <c r="U360" s="153">
        <v>0.747</v>
      </c>
      <c r="V360" s="153">
        <v>0.46300000000000002</v>
      </c>
      <c r="W360" s="153">
        <v>2.9</v>
      </c>
      <c r="X360" s="153">
        <v>0.40500000000000003</v>
      </c>
      <c r="Y360" s="153">
        <v>1.6</v>
      </c>
      <c r="Z360" s="153">
        <v>0.67500000000000004</v>
      </c>
      <c r="AA360" s="153">
        <v>11.9</v>
      </c>
      <c r="AB360" s="153">
        <v>31.2</v>
      </c>
      <c r="AC360" s="153">
        <v>24.9</v>
      </c>
      <c r="AD360" s="153">
        <v>24.5</v>
      </c>
      <c r="AE360" s="153">
        <v>37.1</v>
      </c>
      <c r="AF360" s="153">
        <v>23.8</v>
      </c>
      <c r="AG360" s="153">
        <v>62.4</v>
      </c>
      <c r="AH360" s="153">
        <v>49.8</v>
      </c>
      <c r="AI360" s="153">
        <v>49</v>
      </c>
      <c r="AJ360" s="153">
        <v>74.2</v>
      </c>
      <c r="AK360" s="153">
        <v>3.05</v>
      </c>
      <c r="AL360" s="153">
        <v>3.3600000000000003</v>
      </c>
      <c r="AM360" s="153">
        <v>3</v>
      </c>
      <c r="AN360" s="153">
        <v>3.36</v>
      </c>
      <c r="AO360" s="153">
        <v>4.8000000000000001E-2</v>
      </c>
      <c r="AP360" s="153">
        <v>6.8</v>
      </c>
      <c r="AQ360" s="153">
        <v>6.8</v>
      </c>
      <c r="AR360" s="153">
        <v>86.55</v>
      </c>
      <c r="AS360" s="153">
        <v>1.3272091131000816</v>
      </c>
      <c r="AT360" s="153">
        <v>47.4</v>
      </c>
      <c r="AU360" s="153">
        <v>85.2</v>
      </c>
      <c r="AV360" s="153">
        <v>0.32419999999999999</v>
      </c>
      <c r="AW360" s="153">
        <v>6.9599999999999995E-2</v>
      </c>
      <c r="AX360" s="153">
        <v>13.33</v>
      </c>
      <c r="AY360" s="153">
        <v>12.29</v>
      </c>
      <c r="AZ360" s="153">
        <v>13.33</v>
      </c>
      <c r="BA360" s="153">
        <v>1.04</v>
      </c>
      <c r="BB360" s="153">
        <v>1.4059999999999999</v>
      </c>
      <c r="BC360" s="153">
        <v>1.966</v>
      </c>
      <c r="BD360" s="153">
        <v>8.6760000000000002</v>
      </c>
      <c r="BE360" s="153">
        <v>3.1972091131000817</v>
      </c>
      <c r="BF360" s="153">
        <v>32.39</v>
      </c>
      <c r="BG360" s="153">
        <v>5.2</v>
      </c>
      <c r="BH360" s="153">
        <v>11.1</v>
      </c>
      <c r="BI360" s="125">
        <v>44553</v>
      </c>
    </row>
    <row r="361" spans="1:61" ht="15.75" x14ac:dyDescent="0.25">
      <c r="A361" s="125">
        <v>44554</v>
      </c>
      <c r="B361" s="152" t="str">
        <f t="shared" si="2"/>
        <v>Click Here</v>
      </c>
      <c r="C361" s="153"/>
      <c r="D361" s="153">
        <v>6.1</v>
      </c>
      <c r="E361" s="153">
        <v>5.17</v>
      </c>
      <c r="F361" s="153">
        <v>5.13</v>
      </c>
      <c r="G361" s="153">
        <v>5.26</v>
      </c>
      <c r="H361" s="153">
        <v>5.3</v>
      </c>
      <c r="I361" s="153">
        <v>7.44</v>
      </c>
      <c r="J361" s="153">
        <v>7.59</v>
      </c>
      <c r="K361" s="153">
        <v>1.47</v>
      </c>
      <c r="L361" s="153">
        <v>1.61</v>
      </c>
      <c r="M361" s="153">
        <v>1.92</v>
      </c>
      <c r="N361" s="153">
        <v>1.88</v>
      </c>
      <c r="O361" s="153">
        <v>61</v>
      </c>
      <c r="P361" s="153">
        <v>54</v>
      </c>
      <c r="Q361" s="153">
        <v>30</v>
      </c>
      <c r="R361" s="153">
        <v>4</v>
      </c>
      <c r="S361" s="153">
        <v>0</v>
      </c>
      <c r="T361" s="153">
        <v>0</v>
      </c>
      <c r="U361" s="153">
        <v>0.627</v>
      </c>
      <c r="V361" s="153">
        <v>0.46899999999999997</v>
      </c>
      <c r="W361" s="153">
        <v>1.76</v>
      </c>
      <c r="X361" s="153">
        <v>0.214</v>
      </c>
      <c r="Y361" s="153">
        <v>0.69399999999999995</v>
      </c>
      <c r="Z361" s="153">
        <v>0.54400000000000004</v>
      </c>
      <c r="AA361" s="153">
        <v>12.2</v>
      </c>
      <c r="AB361" s="153">
        <v>31.6</v>
      </c>
      <c r="AC361" s="153">
        <v>25.1</v>
      </c>
      <c r="AD361" s="153">
        <v>24.9</v>
      </c>
      <c r="AE361" s="153">
        <v>38.200000000000003</v>
      </c>
      <c r="AF361" s="153">
        <v>24.4</v>
      </c>
      <c r="AG361" s="153">
        <v>63.2</v>
      </c>
      <c r="AH361" s="153">
        <v>50.2</v>
      </c>
      <c r="AI361" s="153">
        <v>49.8</v>
      </c>
      <c r="AJ361" s="153">
        <v>76.400000000000006</v>
      </c>
      <c r="AK361" s="153">
        <v>3.11</v>
      </c>
      <c r="AL361" s="153">
        <v>3.48</v>
      </c>
      <c r="AM361" s="153">
        <v>3</v>
      </c>
      <c r="AN361" s="153">
        <v>5.9</v>
      </c>
      <c r="AO361" s="153">
        <v>3.9E-2</v>
      </c>
      <c r="AP361" s="153">
        <v>6.5</v>
      </c>
      <c r="AQ361" s="153">
        <v>6.7</v>
      </c>
      <c r="AR361" s="153">
        <v>90.45</v>
      </c>
      <c r="AS361" s="153">
        <v>1.3868496420047736</v>
      </c>
      <c r="AT361" s="153">
        <v>47.5</v>
      </c>
      <c r="AU361" s="153">
        <v>87.4</v>
      </c>
      <c r="AV361" s="153">
        <v>0.32369999999999999</v>
      </c>
      <c r="AW361" s="153">
        <v>5.96E-2</v>
      </c>
      <c r="AX361" s="153">
        <v>13.54</v>
      </c>
      <c r="AY361" s="153">
        <v>12.57</v>
      </c>
      <c r="AZ361" s="153">
        <v>13.6</v>
      </c>
      <c r="BA361" s="153">
        <v>1.03</v>
      </c>
      <c r="BB361" s="153">
        <v>1.367</v>
      </c>
      <c r="BC361" s="153">
        <v>1.968</v>
      </c>
      <c r="BD361" s="153">
        <v>8.5920000000000005</v>
      </c>
      <c r="BE361" s="153">
        <v>3.2668496420047735</v>
      </c>
      <c r="BF361" s="153">
        <v>30.38</v>
      </c>
      <c r="BG361" s="153">
        <v>5.2</v>
      </c>
      <c r="BH361" s="153">
        <v>12</v>
      </c>
      <c r="BI361" s="125">
        <v>44554</v>
      </c>
    </row>
    <row r="362" spans="1:61" ht="15.75" x14ac:dyDescent="0.25">
      <c r="A362" s="125">
        <v>44555</v>
      </c>
      <c r="B362" s="152" t="str">
        <f t="shared" si="2"/>
        <v>Click Here</v>
      </c>
      <c r="C362" s="153"/>
      <c r="D362" s="153">
        <v>6.07</v>
      </c>
      <c r="E362" s="153">
        <v>5.1100000000000003</v>
      </c>
      <c r="F362" s="153">
        <v>5.04</v>
      </c>
      <c r="G362" s="153">
        <v>5.33</v>
      </c>
      <c r="H362" s="153">
        <v>5.38</v>
      </c>
      <c r="I362" s="153">
        <v>7.79</v>
      </c>
      <c r="J362" s="153">
        <v>8.01</v>
      </c>
      <c r="K362" s="153">
        <v>1.54</v>
      </c>
      <c r="L362" s="153">
        <v>1.7</v>
      </c>
      <c r="M362" s="153">
        <v>2.0099999999999998</v>
      </c>
      <c r="N362" s="153">
        <v>1.96</v>
      </c>
      <c r="O362" s="153">
        <v>59</v>
      </c>
      <c r="P362" s="153">
        <v>52</v>
      </c>
      <c r="Q362" s="153">
        <v>25</v>
      </c>
      <c r="R362" s="153">
        <v>2</v>
      </c>
      <c r="S362" s="153">
        <v>0</v>
      </c>
      <c r="T362" s="153">
        <v>0</v>
      </c>
      <c r="U362" s="153">
        <v>0.61199999999999999</v>
      </c>
      <c r="V362" s="153">
        <v>0.45600000000000002</v>
      </c>
      <c r="W362" s="153">
        <v>1.54</v>
      </c>
      <c r="X362" s="153">
        <v>0.20399999999999999</v>
      </c>
      <c r="Y362" s="153">
        <v>0.61399999999999999</v>
      </c>
      <c r="Z362" s="153">
        <v>0.54600000000000004</v>
      </c>
      <c r="AA362" s="153">
        <v>11.7</v>
      </c>
      <c r="AB362" s="153">
        <v>32.1</v>
      </c>
      <c r="AC362" s="153">
        <v>26.4</v>
      </c>
      <c r="AD362" s="153">
        <v>26.1</v>
      </c>
      <c r="AE362" s="153">
        <v>39.4</v>
      </c>
      <c r="AF362" s="153">
        <v>23.4</v>
      </c>
      <c r="AG362" s="153">
        <v>64.2</v>
      </c>
      <c r="AH362" s="153">
        <v>54.8</v>
      </c>
      <c r="AI362" s="153">
        <v>54.2</v>
      </c>
      <c r="AJ362" s="153">
        <v>78.8</v>
      </c>
      <c r="AK362" s="153">
        <v>3.0300000000000002</v>
      </c>
      <c r="AL362" s="153">
        <v>3.41</v>
      </c>
      <c r="AM362" s="153">
        <v>3</v>
      </c>
      <c r="AN362" s="153">
        <v>6.1</v>
      </c>
      <c r="AO362" s="153">
        <v>4.2000000000000003E-2</v>
      </c>
      <c r="AP362" s="153">
        <v>6.4</v>
      </c>
      <c r="AQ362" s="153">
        <v>6.6</v>
      </c>
      <c r="AR362" s="153">
        <v>88.2</v>
      </c>
      <c r="AS362" s="153">
        <v>1.1959016393442623</v>
      </c>
      <c r="AT362" s="153">
        <v>47.9</v>
      </c>
      <c r="AU362" s="153">
        <v>89.2</v>
      </c>
      <c r="AV362" s="153">
        <v>0.3201</v>
      </c>
      <c r="AW362" s="153">
        <v>4.9399999999999999E-2</v>
      </c>
      <c r="AX362" s="153">
        <v>13.87</v>
      </c>
      <c r="AY362" s="153">
        <v>12.81</v>
      </c>
      <c r="AZ362" s="153">
        <v>13.83</v>
      </c>
      <c r="BA362" s="153">
        <v>1.02</v>
      </c>
      <c r="BB362" s="153">
        <v>0</v>
      </c>
      <c r="BC362" s="153">
        <v>0</v>
      </c>
      <c r="BD362" s="153">
        <v>0</v>
      </c>
      <c r="BE362" s="153">
        <v>3.1259016393442622</v>
      </c>
      <c r="BF362" s="153">
        <v>31.05</v>
      </c>
      <c r="BG362" s="153">
        <v>5.2</v>
      </c>
      <c r="BH362" s="153">
        <v>11.8</v>
      </c>
      <c r="BI362" s="125">
        <v>44555</v>
      </c>
    </row>
    <row r="363" spans="1:61" ht="15.75" x14ac:dyDescent="0.25">
      <c r="A363" s="125">
        <v>44556</v>
      </c>
      <c r="B363" s="152" t="str">
        <f t="shared" si="2"/>
        <v>Click Here</v>
      </c>
      <c r="C363" s="153"/>
      <c r="D363" s="153">
        <v>0</v>
      </c>
      <c r="E363" s="153">
        <v>0</v>
      </c>
      <c r="F363" s="153">
        <v>0</v>
      </c>
      <c r="G363" s="153">
        <v>0</v>
      </c>
      <c r="H363" s="153">
        <v>0</v>
      </c>
      <c r="I363" s="153">
        <v>0</v>
      </c>
      <c r="J363" s="153">
        <v>0</v>
      </c>
      <c r="K363" s="153">
        <v>0</v>
      </c>
      <c r="L363" s="153">
        <v>0</v>
      </c>
      <c r="M363" s="153">
        <v>0</v>
      </c>
      <c r="N363" s="153">
        <v>0</v>
      </c>
      <c r="O363" s="153">
        <v>0</v>
      </c>
      <c r="P363" s="153">
        <v>0</v>
      </c>
      <c r="Q363" s="153">
        <v>0</v>
      </c>
      <c r="R363" s="153">
        <v>0</v>
      </c>
      <c r="S363" s="153">
        <v>0</v>
      </c>
      <c r="T363" s="153">
        <v>0</v>
      </c>
      <c r="U363" s="153">
        <v>0</v>
      </c>
      <c r="V363" s="153">
        <v>0</v>
      </c>
      <c r="W363" s="153">
        <v>0</v>
      </c>
      <c r="X363" s="153">
        <v>0</v>
      </c>
      <c r="Y363" s="153">
        <v>0</v>
      </c>
      <c r="Z363" s="153">
        <v>0</v>
      </c>
      <c r="AA363" s="153">
        <v>0</v>
      </c>
      <c r="AB363" s="153">
        <v>0</v>
      </c>
      <c r="AC363" s="153">
        <v>0</v>
      </c>
      <c r="AD363" s="153">
        <v>0</v>
      </c>
      <c r="AE363" s="153">
        <v>0</v>
      </c>
      <c r="AF363" s="153">
        <v>0</v>
      </c>
      <c r="AG363" s="153">
        <v>0</v>
      </c>
      <c r="AH363" s="153">
        <v>0</v>
      </c>
      <c r="AI363" s="153">
        <v>0</v>
      </c>
      <c r="AJ363" s="153">
        <v>0</v>
      </c>
      <c r="AK363" s="153" t="s">
        <v>66</v>
      </c>
      <c r="AL363" s="153" t="s">
        <v>66</v>
      </c>
      <c r="AM363" s="153">
        <v>0</v>
      </c>
      <c r="AN363" s="153">
        <v>0</v>
      </c>
      <c r="AO363" s="153">
        <v>0</v>
      </c>
      <c r="AP363" s="153">
        <v>0</v>
      </c>
      <c r="AQ363" s="153">
        <v>0</v>
      </c>
      <c r="AR363" s="153">
        <v>0</v>
      </c>
      <c r="AS363" s="153" t="s">
        <v>66</v>
      </c>
      <c r="AT363" s="153">
        <v>0</v>
      </c>
      <c r="AU363" s="153">
        <v>0</v>
      </c>
      <c r="AV363" s="153">
        <v>0</v>
      </c>
      <c r="AW363" s="153">
        <v>0</v>
      </c>
      <c r="AX363" s="153">
        <v>0</v>
      </c>
      <c r="AY363" s="153">
        <v>0</v>
      </c>
      <c r="AZ363" s="153">
        <v>0</v>
      </c>
      <c r="BA363" s="153">
        <v>0</v>
      </c>
      <c r="BB363" s="153">
        <v>0</v>
      </c>
      <c r="BC363" s="153">
        <v>0</v>
      </c>
      <c r="BD363" s="153">
        <v>0</v>
      </c>
      <c r="BE363" s="153" t="s">
        <v>66</v>
      </c>
      <c r="BF363" s="153">
        <v>0</v>
      </c>
      <c r="BG363" s="153">
        <v>0</v>
      </c>
      <c r="BH363" s="153">
        <v>0</v>
      </c>
      <c r="BI363" s="125">
        <v>44556</v>
      </c>
    </row>
    <row r="364" spans="1:61" ht="15.75" x14ac:dyDescent="0.25">
      <c r="A364" s="125">
        <v>44557</v>
      </c>
      <c r="B364" s="152" t="str">
        <f t="shared" si="2"/>
        <v>Click Here</v>
      </c>
      <c r="C364" s="153"/>
      <c r="D364" s="153">
        <v>6.06</v>
      </c>
      <c r="E364" s="153">
        <v>5.17</v>
      </c>
      <c r="F364" s="153">
        <v>4.96</v>
      </c>
      <c r="G364" s="153">
        <v>5.29</v>
      </c>
      <c r="H364" s="153">
        <v>5.31</v>
      </c>
      <c r="I364" s="153">
        <v>7.38</v>
      </c>
      <c r="J364" s="153">
        <v>7.84</v>
      </c>
      <c r="K364" s="153">
        <v>1.62</v>
      </c>
      <c r="L364" s="153">
        <v>1.74</v>
      </c>
      <c r="M364" s="153">
        <v>2.02</v>
      </c>
      <c r="N364" s="153">
        <v>1.81</v>
      </c>
      <c r="O364" s="153">
        <v>59</v>
      </c>
      <c r="P364" s="153">
        <v>51</v>
      </c>
      <c r="Q364" s="153">
        <v>54</v>
      </c>
      <c r="R364" s="153">
        <v>11</v>
      </c>
      <c r="S364" s="153">
        <v>2</v>
      </c>
      <c r="T364" s="153">
        <v>0</v>
      </c>
      <c r="U364" s="153">
        <v>0.752</v>
      </c>
      <c r="V364" s="153">
        <v>0.437</v>
      </c>
      <c r="W364" s="153">
        <v>2.2200000000000002</v>
      </c>
      <c r="X364" s="153">
        <v>0.43</v>
      </c>
      <c r="Y364" s="153">
        <v>0.88900000000000001</v>
      </c>
      <c r="Z364" s="153">
        <v>0.96599999999999997</v>
      </c>
      <c r="AA364" s="153">
        <v>13.3</v>
      </c>
      <c r="AB364" s="153">
        <v>35.9</v>
      </c>
      <c r="AC364" s="153">
        <v>26.9</v>
      </c>
      <c r="AD364" s="153">
        <v>27.3</v>
      </c>
      <c r="AE364" s="153">
        <v>41.5</v>
      </c>
      <c r="AF364" s="153">
        <v>26.6</v>
      </c>
      <c r="AG364" s="153">
        <v>71.8</v>
      </c>
      <c r="AH364" s="153">
        <v>53.8</v>
      </c>
      <c r="AI364" s="153">
        <v>54.6</v>
      </c>
      <c r="AJ364" s="153">
        <v>83</v>
      </c>
      <c r="AK364" s="153">
        <v>3.05</v>
      </c>
      <c r="AL364" s="153">
        <v>3.3200000000000003</v>
      </c>
      <c r="AM364" s="153">
        <v>3.1</v>
      </c>
      <c r="AN364" s="153">
        <v>5.9</v>
      </c>
      <c r="AO364" s="153">
        <v>0.115</v>
      </c>
      <c r="AP364" s="153">
        <v>7</v>
      </c>
      <c r="AQ364" s="153">
        <v>8</v>
      </c>
      <c r="AR364" s="153">
        <v>0</v>
      </c>
      <c r="AS364" s="153" t="s">
        <v>66</v>
      </c>
      <c r="AT364" s="153">
        <v>48.8</v>
      </c>
      <c r="AU364" s="153">
        <v>87</v>
      </c>
      <c r="AV364" s="153">
        <v>0.31119999999999998</v>
      </c>
      <c r="AW364" s="153">
        <v>6.0100000000000001E-2</v>
      </c>
      <c r="AX364" s="153">
        <v>0</v>
      </c>
      <c r="AY364" s="153">
        <v>0</v>
      </c>
      <c r="AZ364" s="153">
        <v>0</v>
      </c>
      <c r="BA364" s="153">
        <v>0</v>
      </c>
      <c r="BB364" s="153">
        <v>0</v>
      </c>
      <c r="BC364" s="153">
        <v>0</v>
      </c>
      <c r="BD364" s="153">
        <v>0</v>
      </c>
      <c r="BE364" s="153" t="s">
        <v>66</v>
      </c>
      <c r="BF364" s="153">
        <v>30.98</v>
      </c>
      <c r="BG364" s="153">
        <v>5.2</v>
      </c>
      <c r="BH364" s="153">
        <v>11.8</v>
      </c>
      <c r="BI364" s="125">
        <v>44557</v>
      </c>
    </row>
    <row r="365" spans="1:61" ht="15.75" x14ac:dyDescent="0.25">
      <c r="A365" s="125">
        <v>44558</v>
      </c>
      <c r="B365" s="152" t="str">
        <f t="shared" si="2"/>
        <v>Click Here</v>
      </c>
      <c r="C365" s="153"/>
      <c r="D365" s="153">
        <v>6.13</v>
      </c>
      <c r="E365" s="153">
        <v>5.18</v>
      </c>
      <c r="F365" s="153">
        <v>5.14</v>
      </c>
      <c r="G365" s="153">
        <v>5.31</v>
      </c>
      <c r="H365" s="153">
        <v>5.35</v>
      </c>
      <c r="I365" s="153">
        <v>7.18</v>
      </c>
      <c r="J365" s="153">
        <v>7.33</v>
      </c>
      <c r="K365" s="153">
        <v>1.67</v>
      </c>
      <c r="L365" s="153">
        <v>1.83</v>
      </c>
      <c r="M365" s="153">
        <v>2.09</v>
      </c>
      <c r="N365" s="153">
        <v>1.98</v>
      </c>
      <c r="O365" s="153">
        <v>61</v>
      </c>
      <c r="P365" s="153">
        <v>51</v>
      </c>
      <c r="Q365" s="153">
        <v>25</v>
      </c>
      <c r="R365" s="153">
        <v>3</v>
      </c>
      <c r="S365" s="153">
        <v>0</v>
      </c>
      <c r="T365" s="153">
        <v>0</v>
      </c>
      <c r="U365" s="153">
        <v>0.66300000000000003</v>
      </c>
      <c r="V365" s="153">
        <v>0.42199999999999999</v>
      </c>
      <c r="W365" s="153">
        <v>1.4</v>
      </c>
      <c r="X365" s="153">
        <v>0.26</v>
      </c>
      <c r="Y365" s="153">
        <v>1.69</v>
      </c>
      <c r="Z365" s="153">
        <v>0.50600000000000001</v>
      </c>
      <c r="AA365" s="153">
        <v>13.7</v>
      </c>
      <c r="AB365" s="153">
        <v>36.299999999999997</v>
      </c>
      <c r="AC365" s="153">
        <v>27.6</v>
      </c>
      <c r="AD365" s="153">
        <v>28.3</v>
      </c>
      <c r="AE365" s="153">
        <v>42.3</v>
      </c>
      <c r="AF365" s="153">
        <v>27.4</v>
      </c>
      <c r="AG365" s="153">
        <v>72.599999999999994</v>
      </c>
      <c r="AH365" s="153">
        <v>55.2</v>
      </c>
      <c r="AI365" s="153">
        <v>56.6</v>
      </c>
      <c r="AJ365" s="153">
        <v>84.6</v>
      </c>
      <c r="AK365" s="153">
        <v>3.2199999999999998</v>
      </c>
      <c r="AL365" s="153">
        <v>3.21</v>
      </c>
      <c r="AM365" s="153">
        <v>3.1</v>
      </c>
      <c r="AN365" s="153">
        <v>6</v>
      </c>
      <c r="AO365" s="153">
        <v>0.127</v>
      </c>
      <c r="AP365" s="153">
        <v>6.1</v>
      </c>
      <c r="AQ365" s="153">
        <v>6.5</v>
      </c>
      <c r="AR365" s="153">
        <v>64.03</v>
      </c>
      <c r="AS365" s="153">
        <v>0.481906462585034</v>
      </c>
      <c r="AT365" s="153">
        <v>57.6</v>
      </c>
      <c r="AU365" s="153">
        <v>90.4</v>
      </c>
      <c r="AV365" s="153">
        <v>0.23910000000000001</v>
      </c>
      <c r="AW365" s="153">
        <v>4.36E-2</v>
      </c>
      <c r="AX365" s="153">
        <v>12.84</v>
      </c>
      <c r="AY365" s="153">
        <v>11.76</v>
      </c>
      <c r="AZ365" s="153">
        <v>12.79</v>
      </c>
      <c r="BA365" s="153">
        <v>1.03</v>
      </c>
      <c r="BB365" s="153">
        <v>1.3819999999999999</v>
      </c>
      <c r="BC365" s="153">
        <v>1.7030000000000001</v>
      </c>
      <c r="BD365" s="153">
        <v>8.5190000000000001</v>
      </c>
      <c r="BE365" s="153">
        <v>2.471906462585034</v>
      </c>
      <c r="BF365" s="153">
        <v>31.22</v>
      </c>
      <c r="BG365" s="153">
        <v>5.2</v>
      </c>
      <c r="BH365" s="153">
        <v>11.8</v>
      </c>
      <c r="BI365" s="125">
        <v>44558</v>
      </c>
    </row>
    <row r="366" spans="1:61" ht="15.75" x14ac:dyDescent="0.25">
      <c r="A366" s="125">
        <v>44559</v>
      </c>
      <c r="B366" s="152" t="str">
        <f t="shared" si="2"/>
        <v>Click Here</v>
      </c>
      <c r="C366" s="153"/>
      <c r="D366" s="153">
        <v>6.09</v>
      </c>
      <c r="E366" s="153">
        <v>5.17</v>
      </c>
      <c r="F366" s="153">
        <v>5.15</v>
      </c>
      <c r="G366" s="153">
        <v>5.24</v>
      </c>
      <c r="H366" s="153">
        <v>5.29</v>
      </c>
      <c r="I366" s="153">
        <v>6.95</v>
      </c>
      <c r="J366" s="153">
        <v>6.77</v>
      </c>
      <c r="K366" s="153">
        <v>1.76</v>
      </c>
      <c r="L366" s="153">
        <v>1.91</v>
      </c>
      <c r="M366" s="153">
        <v>1.99</v>
      </c>
      <c r="N366" s="153">
        <v>1.98</v>
      </c>
      <c r="O366" s="153">
        <v>59</v>
      </c>
      <c r="P366" s="153">
        <v>50</v>
      </c>
      <c r="Q366" s="153">
        <v>22</v>
      </c>
      <c r="R366" s="153">
        <v>2</v>
      </c>
      <c r="S366" s="153">
        <v>0</v>
      </c>
      <c r="T366" s="153">
        <v>0</v>
      </c>
      <c r="U366" s="153">
        <v>0.54800000000000004</v>
      </c>
      <c r="V366" s="153">
        <v>0.40899999999999997</v>
      </c>
      <c r="W366" s="153">
        <v>1.29</v>
      </c>
      <c r="X366" s="153">
        <v>0.312</v>
      </c>
      <c r="Y366" s="153">
        <v>0.499</v>
      </c>
      <c r="Z366" s="153">
        <v>0.33600000000000002</v>
      </c>
      <c r="AA366" s="153">
        <v>12.4</v>
      </c>
      <c r="AB366" s="153">
        <v>35.700000000000003</v>
      </c>
      <c r="AC366" s="153">
        <v>26.9</v>
      </c>
      <c r="AD366" s="153">
        <v>27.2</v>
      </c>
      <c r="AE366" s="153">
        <v>38.700000000000003</v>
      </c>
      <c r="AF366" s="153">
        <v>24.8</v>
      </c>
      <c r="AG366" s="153">
        <v>71.400000000000006</v>
      </c>
      <c r="AH366" s="153">
        <v>53.8</v>
      </c>
      <c r="AI366" s="153">
        <v>54.4</v>
      </c>
      <c r="AJ366" s="153">
        <v>77.400000000000006</v>
      </c>
      <c r="AK366" s="153">
        <v>3.11</v>
      </c>
      <c r="AL366" s="153">
        <v>3.23</v>
      </c>
      <c r="AM366" s="153">
        <v>3</v>
      </c>
      <c r="AN366" s="153">
        <v>5.8</v>
      </c>
      <c r="AO366" s="153">
        <v>9.4E-2</v>
      </c>
      <c r="AP366" s="153">
        <v>6.5</v>
      </c>
      <c r="AQ366" s="153">
        <v>7.6</v>
      </c>
      <c r="AR366" s="153">
        <v>91.11</v>
      </c>
      <c r="AS366" s="153">
        <v>1.3497383627608344</v>
      </c>
      <c r="AT366" s="153">
        <v>57.9</v>
      </c>
      <c r="AU366" s="153">
        <v>90.9</v>
      </c>
      <c r="AV366" s="153">
        <v>0.23569999999999999</v>
      </c>
      <c r="AW366" s="153">
        <v>4.0899999999999999E-2</v>
      </c>
      <c r="AX366" s="153">
        <v>13.5</v>
      </c>
      <c r="AY366" s="153">
        <v>12.46</v>
      </c>
      <c r="AZ366" s="153">
        <v>13.49</v>
      </c>
      <c r="BA366" s="153">
        <v>1.03</v>
      </c>
      <c r="BB366" s="153">
        <v>1.3640000000000001</v>
      </c>
      <c r="BC366" s="153">
        <v>1.7150000000000001</v>
      </c>
      <c r="BD366" s="153">
        <v>8.6020000000000003</v>
      </c>
      <c r="BE366" s="153">
        <v>3.3197383627608343</v>
      </c>
      <c r="BF366" s="153">
        <v>30.57</v>
      </c>
      <c r="BG366" s="153">
        <v>5.2</v>
      </c>
      <c r="BH366" s="153">
        <v>11.8</v>
      </c>
      <c r="BI366" s="125">
        <v>44559</v>
      </c>
    </row>
    <row r="367" spans="1:61" ht="15.75" x14ac:dyDescent="0.25">
      <c r="A367" s="125">
        <v>44560</v>
      </c>
      <c r="B367" s="152" t="str">
        <f t="shared" si="2"/>
        <v>Click Here</v>
      </c>
      <c r="C367" s="153"/>
      <c r="D367" s="153">
        <v>6.17</v>
      </c>
      <c r="E367" s="153">
        <v>5.26</v>
      </c>
      <c r="F367" s="153">
        <v>5.14</v>
      </c>
      <c r="G367" s="153">
        <v>5.6</v>
      </c>
      <c r="H367" s="153">
        <v>6.04</v>
      </c>
      <c r="I367" s="153">
        <v>7.77</v>
      </c>
      <c r="J367" s="153">
        <v>6.6</v>
      </c>
      <c r="K367" s="153">
        <v>1.56</v>
      </c>
      <c r="L367" s="153">
        <v>1.79</v>
      </c>
      <c r="M367" s="153">
        <v>1.98</v>
      </c>
      <c r="N367" s="153">
        <v>1.94</v>
      </c>
      <c r="O367" s="153">
        <v>62</v>
      </c>
      <c r="P367" s="153">
        <v>55</v>
      </c>
      <c r="Q367" s="153">
        <v>19</v>
      </c>
      <c r="R367" s="153">
        <v>2</v>
      </c>
      <c r="S367" s="153">
        <v>0</v>
      </c>
      <c r="T367" s="153">
        <v>0</v>
      </c>
      <c r="U367" s="153">
        <v>0.498</v>
      </c>
      <c r="V367" s="153">
        <v>0.376</v>
      </c>
      <c r="W367" s="153">
        <v>1.33</v>
      </c>
      <c r="X367" s="153">
        <v>0.217</v>
      </c>
      <c r="Y367" s="153">
        <v>0.65400000000000003</v>
      </c>
      <c r="Z367" s="153">
        <v>0.45800000000000002</v>
      </c>
      <c r="AA367" s="153">
        <v>13.5</v>
      </c>
      <c r="AB367" s="153">
        <v>35.799999999999997</v>
      </c>
      <c r="AC367" s="153">
        <v>27.2</v>
      </c>
      <c r="AD367" s="153">
        <v>28</v>
      </c>
      <c r="AE367" s="153">
        <v>39.6</v>
      </c>
      <c r="AF367" s="153">
        <v>27</v>
      </c>
      <c r="AG367" s="153">
        <v>71.599999999999994</v>
      </c>
      <c r="AH367" s="153">
        <v>54.4</v>
      </c>
      <c r="AI367" s="153">
        <v>56</v>
      </c>
      <c r="AJ367" s="153">
        <v>79.2</v>
      </c>
      <c r="AK367" s="153">
        <v>3.42</v>
      </c>
      <c r="AL367" s="153">
        <v>3.1799999999999997</v>
      </c>
      <c r="AM367" s="153">
        <v>3</v>
      </c>
      <c r="AN367" s="153">
        <v>5.9</v>
      </c>
      <c r="AO367" s="153">
        <v>1.9E-2</v>
      </c>
      <c r="AP367" s="153">
        <v>5.7</v>
      </c>
      <c r="AQ367" s="153">
        <v>7.1</v>
      </c>
      <c r="AR367" s="153">
        <v>88.2</v>
      </c>
      <c r="AS367" s="153">
        <v>1.2966559226430301</v>
      </c>
      <c r="AT367" s="153">
        <v>50.2</v>
      </c>
      <c r="AU367" s="153">
        <v>87.1</v>
      </c>
      <c r="AV367" s="153">
        <v>0.29899999999999999</v>
      </c>
      <c r="AW367" s="153">
        <v>5.9499999999999997E-2</v>
      </c>
      <c r="AX367" s="153">
        <v>13.44</v>
      </c>
      <c r="AY367" s="153">
        <v>12.41</v>
      </c>
      <c r="AZ367" s="153">
        <v>13.48</v>
      </c>
      <c r="BA367" s="153">
        <v>1.07</v>
      </c>
      <c r="BB367" s="153">
        <v>1.36</v>
      </c>
      <c r="BC367" s="153">
        <v>1.7190000000000001</v>
      </c>
      <c r="BD367" s="153">
        <v>8.9149999999999991</v>
      </c>
      <c r="BE367" s="153">
        <v>3.22665592264303</v>
      </c>
      <c r="BF367" s="153">
        <v>30.86</v>
      </c>
      <c r="BG367" s="153">
        <v>5.2</v>
      </c>
      <c r="BH367" s="153">
        <v>11.8</v>
      </c>
      <c r="BI367" s="125">
        <v>44560</v>
      </c>
    </row>
    <row r="368" spans="1:61" ht="15.75" x14ac:dyDescent="0.25">
      <c r="A368" s="125">
        <v>44561</v>
      </c>
      <c r="B368" s="152" t="str">
        <f t="shared" si="2"/>
        <v>Click Here</v>
      </c>
      <c r="C368" s="153"/>
      <c r="D368" s="153">
        <v>6.16</v>
      </c>
      <c r="E368" s="153">
        <v>5.12</v>
      </c>
      <c r="F368" s="153">
        <v>5.21</v>
      </c>
      <c r="G368" s="153">
        <v>5.24</v>
      </c>
      <c r="H368" s="153">
        <v>5.26</v>
      </c>
      <c r="I368" s="153">
        <v>7.11</v>
      </c>
      <c r="J368" s="153">
        <v>7.65</v>
      </c>
      <c r="K368" s="153">
        <v>1.58</v>
      </c>
      <c r="L368" s="153">
        <v>1.79</v>
      </c>
      <c r="M368" s="153">
        <v>1.96</v>
      </c>
      <c r="N368" s="153">
        <v>1.92</v>
      </c>
      <c r="O368" s="153">
        <v>61</v>
      </c>
      <c r="P368" s="153">
        <v>57</v>
      </c>
      <c r="Q368" s="153">
        <v>20</v>
      </c>
      <c r="R368" s="153">
        <v>1</v>
      </c>
      <c r="S368" s="153">
        <v>0</v>
      </c>
      <c r="T368" s="153">
        <v>0</v>
      </c>
      <c r="U368" s="153">
        <v>0.499</v>
      </c>
      <c r="V368" s="153">
        <v>0.38400000000000001</v>
      </c>
      <c r="W368" s="153">
        <v>1.29</v>
      </c>
      <c r="X368" s="153">
        <v>0.20599999999999999</v>
      </c>
      <c r="Y368" s="153">
        <v>0.59099999999999997</v>
      </c>
      <c r="Z368" s="153">
        <v>0.45700000000000002</v>
      </c>
      <c r="AA368" s="153">
        <v>13.4</v>
      </c>
      <c r="AB368" s="153">
        <v>36.1</v>
      </c>
      <c r="AC368" s="153">
        <v>26.9</v>
      </c>
      <c r="AD368" s="153">
        <v>27.2</v>
      </c>
      <c r="AE368" s="153">
        <v>38.5</v>
      </c>
      <c r="AF368" s="153">
        <v>26.8</v>
      </c>
      <c r="AG368" s="153">
        <v>72.2</v>
      </c>
      <c r="AH368" s="153">
        <v>53.8</v>
      </c>
      <c r="AI368" s="153">
        <v>54.4</v>
      </c>
      <c r="AJ368" s="153">
        <v>79</v>
      </c>
      <c r="AK368" s="153">
        <v>3.38</v>
      </c>
      <c r="AL368" s="153">
        <v>3.15</v>
      </c>
      <c r="AM368" s="153">
        <v>3</v>
      </c>
      <c r="AN368" s="153">
        <v>6</v>
      </c>
      <c r="AO368" s="153">
        <v>3.3000000000000002E-2</v>
      </c>
      <c r="AP368" s="153">
        <v>6.8</v>
      </c>
      <c r="AQ368" s="153">
        <v>6.1</v>
      </c>
      <c r="AR368" s="153">
        <v>90.4</v>
      </c>
      <c r="AS368" s="153">
        <v>1.4774834437086097</v>
      </c>
      <c r="AT368" s="153">
        <v>50.4</v>
      </c>
      <c r="AU368" s="153">
        <v>87.3</v>
      </c>
      <c r="AV368" s="153">
        <v>0.2989</v>
      </c>
      <c r="AW368" s="153">
        <v>5.9200000000000003E-2</v>
      </c>
      <c r="AX368" s="153">
        <v>13.13</v>
      </c>
      <c r="AY368" s="153">
        <v>12.08</v>
      </c>
      <c r="AZ368" s="153">
        <v>13.15</v>
      </c>
      <c r="BA368" s="153">
        <v>1.07</v>
      </c>
      <c r="BB368" s="153">
        <v>1.341</v>
      </c>
      <c r="BC368" s="153">
        <v>1.7370000000000001</v>
      </c>
      <c r="BD368" s="153">
        <v>8.3109999999999999</v>
      </c>
      <c r="BE368" s="153">
        <v>3.3974834437086097</v>
      </c>
      <c r="BF368" s="153">
        <v>30.31</v>
      </c>
      <c r="BG368" s="153">
        <v>5.2</v>
      </c>
      <c r="BH368" s="153">
        <v>11.6</v>
      </c>
      <c r="BI368" s="125">
        <v>44561</v>
      </c>
    </row>
    <row r="371" spans="1:60" x14ac:dyDescent="0.25">
      <c r="A371"/>
      <c r="B371"/>
      <c r="C371"/>
      <c r="D371" s="3" t="s">
        <v>1</v>
      </c>
      <c r="E371" s="4"/>
      <c r="F371" s="4"/>
      <c r="G371" s="4"/>
      <c r="H371" s="4"/>
      <c r="I371" s="4"/>
      <c r="J371" s="5"/>
      <c r="K371" s="6" t="s">
        <v>2</v>
      </c>
      <c r="L371" s="7"/>
      <c r="M371" s="7"/>
      <c r="N371" s="8"/>
      <c r="O371" s="9" t="s">
        <v>3</v>
      </c>
      <c r="P371" s="10"/>
      <c r="Q371" s="10"/>
      <c r="R371" s="10"/>
      <c r="S371" s="10"/>
      <c r="T371" s="11"/>
      <c r="U371" s="12" t="s">
        <v>4</v>
      </c>
      <c r="V371" s="13"/>
      <c r="W371" s="13"/>
      <c r="X371" s="13"/>
      <c r="Y371" s="13"/>
      <c r="Z371" s="14"/>
      <c r="AA371" s="15" t="s">
        <v>5</v>
      </c>
      <c r="AB371" s="16"/>
      <c r="AC371" s="16"/>
      <c r="AD371" s="16"/>
      <c r="AE371" s="17"/>
      <c r="AF371" s="18" t="s">
        <v>6</v>
      </c>
      <c r="AG371" s="19"/>
      <c r="AH371" s="19"/>
      <c r="AI371" s="19"/>
      <c r="AJ371" s="20"/>
      <c r="AK371" s="21" t="s">
        <v>7</v>
      </c>
      <c r="AL371" s="22"/>
      <c r="AM371" s="23" t="s">
        <v>8</v>
      </c>
      <c r="AN371" s="24"/>
      <c r="AO371" s="155" t="s">
        <v>9</v>
      </c>
      <c r="AP371" s="26" t="s">
        <v>10</v>
      </c>
      <c r="AQ371" s="27"/>
      <c r="AR371" s="156" t="s">
        <v>86</v>
      </c>
      <c r="AS371" s="28" t="s">
        <v>11</v>
      </c>
      <c r="AT371" s="29" t="s">
        <v>12</v>
      </c>
      <c r="AU371" s="30"/>
      <c r="AV371" s="31" t="s">
        <v>13</v>
      </c>
      <c r="AW371" s="32"/>
      <c r="AX371" s="33" t="s">
        <v>14</v>
      </c>
      <c r="AY371" s="34"/>
      <c r="AZ371" s="34"/>
      <c r="BA371" s="35"/>
      <c r="BB371" s="36" t="s">
        <v>15</v>
      </c>
      <c r="BC371" s="37"/>
      <c r="BD371" s="38"/>
      <c r="BE371" s="39" t="s">
        <v>16</v>
      </c>
      <c r="BF371" s="40"/>
      <c r="BG371" s="40"/>
      <c r="BH371" s="41"/>
    </row>
    <row r="372" spans="1:60" x14ac:dyDescent="0.25">
      <c r="A372"/>
      <c r="B372"/>
      <c r="C372"/>
      <c r="D372" s="42" t="s">
        <v>19</v>
      </c>
      <c r="E372" s="43" t="s">
        <v>20</v>
      </c>
      <c r="F372" s="43" t="s">
        <v>21</v>
      </c>
      <c r="G372" s="43" t="s">
        <v>22</v>
      </c>
      <c r="H372" s="43" t="s">
        <v>23</v>
      </c>
      <c r="I372" s="43" t="s">
        <v>24</v>
      </c>
      <c r="J372" s="44" t="s">
        <v>25</v>
      </c>
      <c r="K372" s="45" t="s">
        <v>26</v>
      </c>
      <c r="L372" s="46" t="s">
        <v>27</v>
      </c>
      <c r="M372" s="46" t="s">
        <v>28</v>
      </c>
      <c r="N372" s="47" t="s">
        <v>29</v>
      </c>
      <c r="O372" s="48" t="s">
        <v>30</v>
      </c>
      <c r="P372" s="49" t="s">
        <v>31</v>
      </c>
      <c r="Q372" s="50" t="s">
        <v>32</v>
      </c>
      <c r="R372" s="50" t="s">
        <v>33</v>
      </c>
      <c r="S372" s="50" t="s">
        <v>34</v>
      </c>
      <c r="T372" s="51" t="s">
        <v>35</v>
      </c>
      <c r="U372" s="52" t="s">
        <v>19</v>
      </c>
      <c r="V372" s="53" t="s">
        <v>36</v>
      </c>
      <c r="W372" s="53" t="s">
        <v>22</v>
      </c>
      <c r="X372" s="53" t="s">
        <v>23</v>
      </c>
      <c r="Y372" s="53" t="s">
        <v>25</v>
      </c>
      <c r="Z372" s="54" t="s">
        <v>24</v>
      </c>
      <c r="AA372" s="55" t="s">
        <v>19</v>
      </c>
      <c r="AB372" s="56" t="s">
        <v>20</v>
      </c>
      <c r="AC372" s="56" t="s">
        <v>22</v>
      </c>
      <c r="AD372" s="56" t="s">
        <v>23</v>
      </c>
      <c r="AE372" s="57" t="s">
        <v>25</v>
      </c>
      <c r="AF372" s="58" t="s">
        <v>19</v>
      </c>
      <c r="AG372" s="59" t="s">
        <v>20</v>
      </c>
      <c r="AH372" s="59" t="s">
        <v>22</v>
      </c>
      <c r="AI372" s="59" t="s">
        <v>23</v>
      </c>
      <c r="AJ372" s="60" t="s">
        <v>25</v>
      </c>
      <c r="AK372" s="61" t="s">
        <v>19</v>
      </c>
      <c r="AL372" s="62" t="s">
        <v>25</v>
      </c>
      <c r="AM372" s="63" t="s">
        <v>19</v>
      </c>
      <c r="AN372" s="64" t="s">
        <v>25</v>
      </c>
      <c r="AO372" s="65" t="s">
        <v>37</v>
      </c>
      <c r="AP372" s="66" t="s">
        <v>19</v>
      </c>
      <c r="AQ372" s="67" t="s">
        <v>25</v>
      </c>
      <c r="AR372" s="157"/>
      <c r="AS372" s="68"/>
      <c r="AT372" s="69" t="s">
        <v>19</v>
      </c>
      <c r="AU372" s="70" t="s">
        <v>23</v>
      </c>
      <c r="AV372" s="71" t="s">
        <v>19</v>
      </c>
      <c r="AW372" s="72" t="s">
        <v>23</v>
      </c>
      <c r="AX372" s="73" t="s">
        <v>19</v>
      </c>
      <c r="AY372" s="74" t="s">
        <v>25</v>
      </c>
      <c r="AZ372" s="74" t="s">
        <v>23</v>
      </c>
      <c r="BA372" s="75" t="s">
        <v>38</v>
      </c>
      <c r="BB372" s="76" t="s">
        <v>39</v>
      </c>
      <c r="BC372" s="76" t="s">
        <v>40</v>
      </c>
      <c r="BD372" s="77" t="s">
        <v>41</v>
      </c>
      <c r="BE372" s="78" t="s">
        <v>2</v>
      </c>
      <c r="BF372" s="79" t="s">
        <v>42</v>
      </c>
      <c r="BG372" s="80" t="s">
        <v>43</v>
      </c>
      <c r="BH372" s="81" t="s">
        <v>44</v>
      </c>
    </row>
    <row r="373" spans="1:60" x14ac:dyDescent="0.25">
      <c r="A373" s="158" t="s">
        <v>87</v>
      </c>
      <c r="B373" s="158"/>
      <c r="D373" s="83">
        <f>ROUND(AVERAGEIF(D4:D34,"&lt;&gt;0"),2)</f>
        <v>6.06</v>
      </c>
      <c r="E373" s="83">
        <f t="shared" ref="E373:BH373" si="3">ROUND(AVERAGEIF(E4:E34,"&lt;&gt;0"),2)</f>
        <v>5.24</v>
      </c>
      <c r="F373" s="83">
        <f t="shared" si="3"/>
        <v>5.26</v>
      </c>
      <c r="G373" s="83">
        <f t="shared" si="3"/>
        <v>5.36</v>
      </c>
      <c r="H373" s="83">
        <f t="shared" si="3"/>
        <v>5.41</v>
      </c>
      <c r="I373" s="83">
        <f t="shared" si="3"/>
        <v>7.12</v>
      </c>
      <c r="J373" s="83">
        <f t="shared" si="3"/>
        <v>7.19</v>
      </c>
      <c r="K373" s="83">
        <f t="shared" si="3"/>
        <v>1.62</v>
      </c>
      <c r="L373" s="83">
        <f t="shared" si="3"/>
        <v>1.8</v>
      </c>
      <c r="M373" s="83">
        <f t="shared" si="3"/>
        <v>1.97</v>
      </c>
      <c r="N373" s="83">
        <f t="shared" si="3"/>
        <v>2</v>
      </c>
      <c r="O373" s="83">
        <f t="shared" si="3"/>
        <v>46.69</v>
      </c>
      <c r="P373" s="83">
        <f t="shared" si="3"/>
        <v>39.46</v>
      </c>
      <c r="Q373" s="83">
        <f t="shared" si="3"/>
        <v>15.04</v>
      </c>
      <c r="R373" s="83">
        <f t="shared" si="3"/>
        <v>2.73</v>
      </c>
      <c r="S373" s="83">
        <f t="shared" si="3"/>
        <v>1.67</v>
      </c>
      <c r="T373" s="83" t="e">
        <f t="shared" si="3"/>
        <v>#DIV/0!</v>
      </c>
      <c r="U373" s="83">
        <f t="shared" si="3"/>
        <v>0.45</v>
      </c>
      <c r="V373" s="83">
        <f t="shared" si="3"/>
        <v>0.38</v>
      </c>
      <c r="W373" s="83">
        <f t="shared" si="3"/>
        <v>1.05</v>
      </c>
      <c r="X373" s="83">
        <f t="shared" si="3"/>
        <v>0.13</v>
      </c>
      <c r="Y373" s="83">
        <f t="shared" si="3"/>
        <v>0.49</v>
      </c>
      <c r="Z373" s="83">
        <f t="shared" si="3"/>
        <v>0.54</v>
      </c>
      <c r="AA373" s="83">
        <f t="shared" si="3"/>
        <v>13.88</v>
      </c>
      <c r="AB373" s="83">
        <f t="shared" si="3"/>
        <v>35.36</v>
      </c>
      <c r="AC373" s="83">
        <f t="shared" si="3"/>
        <v>27.92</v>
      </c>
      <c r="AD373" s="83">
        <f t="shared" si="3"/>
        <v>28.41</v>
      </c>
      <c r="AE373" s="83">
        <f t="shared" si="3"/>
        <v>38.049999999999997</v>
      </c>
      <c r="AF373" s="83">
        <f t="shared" si="3"/>
        <v>27.75</v>
      </c>
      <c r="AG373" s="83">
        <f t="shared" si="3"/>
        <v>70.72</v>
      </c>
      <c r="AH373" s="83">
        <f t="shared" si="3"/>
        <v>55.85</v>
      </c>
      <c r="AI373" s="83">
        <f t="shared" si="3"/>
        <v>57.52</v>
      </c>
      <c r="AJ373" s="83">
        <f t="shared" si="3"/>
        <v>76.11</v>
      </c>
      <c r="AK373" s="83">
        <f t="shared" si="3"/>
        <v>3.06</v>
      </c>
      <c r="AL373" s="83">
        <f t="shared" si="3"/>
        <v>3.33</v>
      </c>
      <c r="AM373" s="83">
        <f t="shared" si="3"/>
        <v>3.03</v>
      </c>
      <c r="AN373" s="83">
        <f t="shared" si="3"/>
        <v>5.9</v>
      </c>
      <c r="AO373" s="83">
        <f t="shared" si="3"/>
        <v>0.04</v>
      </c>
      <c r="AP373" s="83">
        <f t="shared" si="3"/>
        <v>7.04</v>
      </c>
      <c r="AQ373" s="83">
        <f t="shared" si="3"/>
        <v>5.86</v>
      </c>
      <c r="AR373" s="83">
        <f t="shared" si="3"/>
        <v>77.36</v>
      </c>
      <c r="AS373" s="83">
        <f t="shared" si="3"/>
        <v>0.67</v>
      </c>
      <c r="AT373" s="83">
        <f t="shared" si="3"/>
        <v>54.31</v>
      </c>
      <c r="AU373" s="83">
        <f t="shared" si="3"/>
        <v>90.8</v>
      </c>
      <c r="AV373" s="83">
        <f t="shared" si="3"/>
        <v>0.26</v>
      </c>
      <c r="AW373" s="83">
        <f t="shared" si="3"/>
        <v>0.04</v>
      </c>
      <c r="AX373" s="83">
        <f t="shared" si="3"/>
        <v>13.94</v>
      </c>
      <c r="AY373" s="83">
        <f t="shared" si="3"/>
        <v>12.88</v>
      </c>
      <c r="AZ373" s="83">
        <f t="shared" si="3"/>
        <v>13.71</v>
      </c>
      <c r="BA373" s="83">
        <f t="shared" si="3"/>
        <v>0.97</v>
      </c>
      <c r="BB373" s="83">
        <f t="shared" si="3"/>
        <v>1.57</v>
      </c>
      <c r="BC373" s="83">
        <f t="shared" si="3"/>
        <v>2.74</v>
      </c>
      <c r="BD373" s="83">
        <f t="shared" si="3"/>
        <v>8.27</v>
      </c>
      <c r="BE373" s="83">
        <f t="shared" si="3"/>
        <v>2.73</v>
      </c>
      <c r="BF373" s="83">
        <f t="shared" si="3"/>
        <v>29.95</v>
      </c>
      <c r="BG373" s="83">
        <f t="shared" si="3"/>
        <v>4.8</v>
      </c>
      <c r="BH373" s="83">
        <f t="shared" si="3"/>
        <v>9.56</v>
      </c>
    </row>
    <row r="374" spans="1:60" x14ac:dyDescent="0.25">
      <c r="A374" s="159" t="s">
        <v>88</v>
      </c>
      <c r="B374" s="159"/>
      <c r="D374" s="83">
        <f>ROUND(AVERAGEIF(D35:D62,"&lt;&gt;0"),2)</f>
        <v>6.07</v>
      </c>
      <c r="E374" s="83">
        <f t="shared" ref="E374:BH374" si="4">ROUND(AVERAGEIF(E35:E62,"&lt;&gt;0"),2)</f>
        <v>5.27</v>
      </c>
      <c r="F374" s="83">
        <f t="shared" si="4"/>
        <v>5.3</v>
      </c>
      <c r="G374" s="83">
        <f t="shared" si="4"/>
        <v>5.34</v>
      </c>
      <c r="H374" s="83">
        <f t="shared" si="4"/>
        <v>5.38</v>
      </c>
      <c r="I374" s="83">
        <f t="shared" si="4"/>
        <v>7.03</v>
      </c>
      <c r="J374" s="83">
        <f t="shared" si="4"/>
        <v>7.14</v>
      </c>
      <c r="K374" s="83">
        <f t="shared" si="4"/>
        <v>1.59</v>
      </c>
      <c r="L374" s="83">
        <f t="shared" si="4"/>
        <v>1.8</v>
      </c>
      <c r="M374" s="83">
        <f t="shared" si="4"/>
        <v>1.99</v>
      </c>
      <c r="N374" s="83">
        <f t="shared" si="4"/>
        <v>2.0299999999999998</v>
      </c>
      <c r="O374" s="83">
        <f t="shared" si="4"/>
        <v>44.92</v>
      </c>
      <c r="P374" s="83">
        <f t="shared" si="4"/>
        <v>37.67</v>
      </c>
      <c r="Q374" s="83">
        <f t="shared" si="4"/>
        <v>19.079999999999998</v>
      </c>
      <c r="R374" s="83">
        <f t="shared" si="4"/>
        <v>2.94</v>
      </c>
      <c r="S374" s="83">
        <f t="shared" si="4"/>
        <v>4.2</v>
      </c>
      <c r="T374" s="83" t="e">
        <f t="shared" si="4"/>
        <v>#DIV/0!</v>
      </c>
      <c r="U374" s="83">
        <f t="shared" si="4"/>
        <v>0.38</v>
      </c>
      <c r="V374" s="83">
        <f t="shared" si="4"/>
        <v>0.31</v>
      </c>
      <c r="W374" s="83">
        <f t="shared" si="4"/>
        <v>1.68</v>
      </c>
      <c r="X374" s="83">
        <f t="shared" si="4"/>
        <v>0.21</v>
      </c>
      <c r="Y374" s="83">
        <f t="shared" si="4"/>
        <v>0.65</v>
      </c>
      <c r="Z374" s="83">
        <f t="shared" si="4"/>
        <v>0.68</v>
      </c>
      <c r="AA374" s="83">
        <f t="shared" si="4"/>
        <v>14.41</v>
      </c>
      <c r="AB374" s="83">
        <f t="shared" si="4"/>
        <v>35.92</v>
      </c>
      <c r="AC374" s="83">
        <f t="shared" si="4"/>
        <v>28.92</v>
      </c>
      <c r="AD374" s="83">
        <f t="shared" si="4"/>
        <v>29.19</v>
      </c>
      <c r="AE374" s="83">
        <f t="shared" si="4"/>
        <v>40.39</v>
      </c>
      <c r="AF374" s="83">
        <f t="shared" si="4"/>
        <v>28.83</v>
      </c>
      <c r="AG374" s="83">
        <f t="shared" si="4"/>
        <v>71.83</v>
      </c>
      <c r="AH374" s="83">
        <f t="shared" si="4"/>
        <v>57.83</v>
      </c>
      <c r="AI374" s="83">
        <f t="shared" si="4"/>
        <v>58.37</v>
      </c>
      <c r="AJ374" s="83">
        <f t="shared" si="4"/>
        <v>80.78</v>
      </c>
      <c r="AK374" s="83">
        <f t="shared" si="4"/>
        <v>3.13</v>
      </c>
      <c r="AL374" s="83">
        <f t="shared" si="4"/>
        <v>3.32</v>
      </c>
      <c r="AM374" s="83">
        <f t="shared" si="4"/>
        <v>3.03</v>
      </c>
      <c r="AN374" s="83">
        <f t="shared" si="4"/>
        <v>5.93</v>
      </c>
      <c r="AO374" s="83">
        <f t="shared" si="4"/>
        <v>0.03</v>
      </c>
      <c r="AP374" s="83">
        <f t="shared" si="4"/>
        <v>6.55</v>
      </c>
      <c r="AQ374" s="83">
        <f t="shared" si="4"/>
        <v>5.51</v>
      </c>
      <c r="AR374" s="83">
        <f t="shared" si="4"/>
        <v>79.45</v>
      </c>
      <c r="AS374" s="83">
        <f t="shared" si="4"/>
        <v>0.73</v>
      </c>
      <c r="AT374" s="83">
        <f t="shared" si="4"/>
        <v>53.56</v>
      </c>
      <c r="AU374" s="83">
        <f t="shared" si="4"/>
        <v>89.99</v>
      </c>
      <c r="AV374" s="83">
        <f t="shared" si="4"/>
        <v>0.27</v>
      </c>
      <c r="AW374" s="83">
        <f t="shared" si="4"/>
        <v>0.05</v>
      </c>
      <c r="AX374" s="83">
        <f t="shared" si="4"/>
        <v>13.59</v>
      </c>
      <c r="AY374" s="83">
        <f t="shared" si="4"/>
        <v>12.61</v>
      </c>
      <c r="AZ374" s="83">
        <f t="shared" si="4"/>
        <v>13.42</v>
      </c>
      <c r="BA374" s="83">
        <f t="shared" si="4"/>
        <v>1.06</v>
      </c>
      <c r="BB374" s="83">
        <f t="shared" si="4"/>
        <v>1.58</v>
      </c>
      <c r="BC374" s="83">
        <f t="shared" si="4"/>
        <v>2.77</v>
      </c>
      <c r="BD374" s="83">
        <f t="shared" si="4"/>
        <v>7.33</v>
      </c>
      <c r="BE374" s="83">
        <f t="shared" si="4"/>
        <v>2.88</v>
      </c>
      <c r="BF374" s="83">
        <f t="shared" si="4"/>
        <v>29.98</v>
      </c>
      <c r="BG374" s="83">
        <f t="shared" si="4"/>
        <v>4.6100000000000003</v>
      </c>
      <c r="BH374" s="83">
        <f t="shared" si="4"/>
        <v>10.52</v>
      </c>
    </row>
    <row r="375" spans="1:60" x14ac:dyDescent="0.25">
      <c r="A375" s="159" t="s">
        <v>89</v>
      </c>
      <c r="B375" s="159"/>
      <c r="D375" s="83">
        <f>ROUND(AVERAGEIF(D63:D93,"&lt;&gt;0"),2)</f>
        <v>5.99</v>
      </c>
      <c r="E375" s="83">
        <f t="shared" ref="E375:BH375" si="5">ROUND(AVERAGEIF(E63:E93,"&lt;&gt;0"),2)</f>
        <v>5.24</v>
      </c>
      <c r="F375" s="83">
        <f t="shared" si="5"/>
        <v>5.25</v>
      </c>
      <c r="G375" s="83">
        <f t="shared" si="5"/>
        <v>5.31</v>
      </c>
      <c r="H375" s="83">
        <f t="shared" si="5"/>
        <v>5.37</v>
      </c>
      <c r="I375" s="83">
        <f t="shared" si="5"/>
        <v>7.04</v>
      </c>
      <c r="J375" s="83">
        <f t="shared" si="5"/>
        <v>7.11</v>
      </c>
      <c r="K375" s="83">
        <f t="shared" si="5"/>
        <v>1.62</v>
      </c>
      <c r="L375" s="83">
        <f t="shared" si="5"/>
        <v>1.83</v>
      </c>
      <c r="M375" s="83">
        <f t="shared" si="5"/>
        <v>2</v>
      </c>
      <c r="N375" s="83">
        <f t="shared" si="5"/>
        <v>2.0299999999999998</v>
      </c>
      <c r="O375" s="83">
        <f t="shared" si="5"/>
        <v>49.07</v>
      </c>
      <c r="P375" s="83">
        <f t="shared" si="5"/>
        <v>42.44</v>
      </c>
      <c r="Q375" s="83">
        <f t="shared" si="5"/>
        <v>22.41</v>
      </c>
      <c r="R375" s="83">
        <f t="shared" si="5"/>
        <v>2.96</v>
      </c>
      <c r="S375" s="83">
        <f t="shared" si="5"/>
        <v>1.33</v>
      </c>
      <c r="T375" s="83" t="e">
        <f t="shared" si="5"/>
        <v>#DIV/0!</v>
      </c>
      <c r="U375" s="83">
        <f t="shared" si="5"/>
        <v>0.35</v>
      </c>
      <c r="V375" s="83">
        <f t="shared" si="5"/>
        <v>0.26</v>
      </c>
      <c r="W375" s="83">
        <f t="shared" si="5"/>
        <v>1.6</v>
      </c>
      <c r="X375" s="83">
        <f t="shared" si="5"/>
        <v>0.27</v>
      </c>
      <c r="Y375" s="83">
        <f t="shared" si="5"/>
        <v>0.72</v>
      </c>
      <c r="Z375" s="83">
        <f t="shared" si="5"/>
        <v>0.78</v>
      </c>
      <c r="AA375" s="83">
        <f t="shared" si="5"/>
        <v>15.2</v>
      </c>
      <c r="AB375" s="83">
        <f t="shared" si="5"/>
        <v>35.299999999999997</v>
      </c>
      <c r="AC375" s="83">
        <f t="shared" si="5"/>
        <v>28.2</v>
      </c>
      <c r="AD375" s="83">
        <f t="shared" si="5"/>
        <v>28.85</v>
      </c>
      <c r="AE375" s="83">
        <f t="shared" si="5"/>
        <v>40.869999999999997</v>
      </c>
      <c r="AF375" s="83">
        <f t="shared" si="5"/>
        <v>30.41</v>
      </c>
      <c r="AG375" s="83">
        <f t="shared" si="5"/>
        <v>70.56</v>
      </c>
      <c r="AH375" s="83">
        <f t="shared" si="5"/>
        <v>56.35</v>
      </c>
      <c r="AI375" s="83">
        <f t="shared" si="5"/>
        <v>57.7</v>
      </c>
      <c r="AJ375" s="83">
        <f t="shared" si="5"/>
        <v>81.73</v>
      </c>
      <c r="AK375" s="83">
        <f t="shared" si="5"/>
        <v>3</v>
      </c>
      <c r="AL375" s="83">
        <f t="shared" si="5"/>
        <v>3.37</v>
      </c>
      <c r="AM375" s="83">
        <f t="shared" si="5"/>
        <v>3.03</v>
      </c>
      <c r="AN375" s="83">
        <f t="shared" si="5"/>
        <v>5.91</v>
      </c>
      <c r="AO375" s="83">
        <f t="shared" si="5"/>
        <v>0.04</v>
      </c>
      <c r="AP375" s="83">
        <f t="shared" si="5"/>
        <v>7.37</v>
      </c>
      <c r="AQ375" s="83">
        <f t="shared" si="5"/>
        <v>5.01</v>
      </c>
      <c r="AR375" s="83">
        <f t="shared" si="5"/>
        <v>86.9</v>
      </c>
      <c r="AS375" s="83">
        <f t="shared" si="5"/>
        <v>0.79</v>
      </c>
      <c r="AT375" s="83">
        <f t="shared" si="5"/>
        <v>54.29</v>
      </c>
      <c r="AU375" s="83">
        <f t="shared" si="5"/>
        <v>89.34</v>
      </c>
      <c r="AV375" s="83">
        <f t="shared" si="5"/>
        <v>0.27</v>
      </c>
      <c r="AW375" s="83">
        <f t="shared" si="5"/>
        <v>0.05</v>
      </c>
      <c r="AX375" s="83">
        <f t="shared" si="5"/>
        <v>14.98</v>
      </c>
      <c r="AY375" s="83">
        <f t="shared" si="5"/>
        <v>14.09</v>
      </c>
      <c r="AZ375" s="83">
        <f t="shared" si="5"/>
        <v>14.95</v>
      </c>
      <c r="BA375" s="83">
        <f t="shared" si="5"/>
        <v>0.96</v>
      </c>
      <c r="BB375" s="83">
        <f t="shared" si="5"/>
        <v>1.61</v>
      </c>
      <c r="BC375" s="83">
        <f t="shared" si="5"/>
        <v>2.81</v>
      </c>
      <c r="BD375" s="83">
        <f t="shared" si="5"/>
        <v>9.16</v>
      </c>
      <c r="BE375" s="83">
        <f t="shared" si="5"/>
        <v>2.81</v>
      </c>
      <c r="BF375" s="83">
        <f t="shared" si="5"/>
        <v>30.15</v>
      </c>
      <c r="BG375" s="83">
        <f t="shared" si="5"/>
        <v>3.93</v>
      </c>
      <c r="BH375" s="83">
        <f t="shared" si="5"/>
        <v>11.75</v>
      </c>
    </row>
    <row r="376" spans="1:60" x14ac:dyDescent="0.25">
      <c r="A376" s="159" t="s">
        <v>90</v>
      </c>
      <c r="B376" s="159"/>
      <c r="D376" s="83">
        <f>ROUND(AVERAGEIF(D94:D123,"&lt;&gt;0"),2)</f>
        <v>5.98</v>
      </c>
      <c r="E376" s="83">
        <f t="shared" ref="E376:BH376" si="6">ROUND(AVERAGEIF(E94:E123,"&lt;&gt;0"),2)</f>
        <v>5.0599999999999996</v>
      </c>
      <c r="F376" s="83">
        <f t="shared" si="6"/>
        <v>5.03</v>
      </c>
      <c r="G376" s="83">
        <f t="shared" si="6"/>
        <v>5.18</v>
      </c>
      <c r="H376" s="83">
        <f t="shared" si="6"/>
        <v>5.24</v>
      </c>
      <c r="I376" s="83">
        <f t="shared" si="6"/>
        <v>7.15</v>
      </c>
      <c r="J376" s="83">
        <f t="shared" si="6"/>
        <v>7.24</v>
      </c>
      <c r="K376" s="83">
        <f t="shared" si="6"/>
        <v>1.6</v>
      </c>
      <c r="L376" s="83">
        <f t="shared" si="6"/>
        <v>1.86</v>
      </c>
      <c r="M376" s="83">
        <f t="shared" si="6"/>
        <v>2.04</v>
      </c>
      <c r="N376" s="83">
        <f t="shared" si="6"/>
        <v>2.09</v>
      </c>
      <c r="O376" s="83">
        <f t="shared" si="6"/>
        <v>63.56</v>
      </c>
      <c r="P376" s="83">
        <f t="shared" si="6"/>
        <v>55.96</v>
      </c>
      <c r="Q376" s="83">
        <f t="shared" si="6"/>
        <v>24.6</v>
      </c>
      <c r="R376" s="83">
        <f t="shared" si="6"/>
        <v>2.08</v>
      </c>
      <c r="S376" s="83">
        <f t="shared" si="6"/>
        <v>1</v>
      </c>
      <c r="T376" s="83" t="e">
        <f t="shared" si="6"/>
        <v>#DIV/0!</v>
      </c>
      <c r="U376" s="83">
        <f t="shared" si="6"/>
        <v>0.56000000000000005</v>
      </c>
      <c r="V376" s="83">
        <f t="shared" si="6"/>
        <v>0.43</v>
      </c>
      <c r="W376" s="83">
        <f t="shared" si="6"/>
        <v>1.52</v>
      </c>
      <c r="X376" s="83">
        <f t="shared" si="6"/>
        <v>0.16</v>
      </c>
      <c r="Y376" s="83">
        <f t="shared" si="6"/>
        <v>0.61</v>
      </c>
      <c r="Z376" s="83">
        <f t="shared" si="6"/>
        <v>0.61</v>
      </c>
      <c r="AA376" s="83">
        <f t="shared" si="6"/>
        <v>10.9</v>
      </c>
      <c r="AB376" s="83">
        <f t="shared" si="6"/>
        <v>29.85</v>
      </c>
      <c r="AC376" s="83">
        <f t="shared" si="6"/>
        <v>23.97</v>
      </c>
      <c r="AD376" s="83">
        <f t="shared" si="6"/>
        <v>24.09</v>
      </c>
      <c r="AE376" s="83">
        <f t="shared" si="6"/>
        <v>33.83</v>
      </c>
      <c r="AF376" s="83">
        <f t="shared" si="6"/>
        <v>21.64</v>
      </c>
      <c r="AG376" s="83">
        <f t="shared" si="6"/>
        <v>59.62</v>
      </c>
      <c r="AH376" s="83">
        <f t="shared" si="6"/>
        <v>47.94</v>
      </c>
      <c r="AI376" s="83">
        <f t="shared" si="6"/>
        <v>48.18</v>
      </c>
      <c r="AJ376" s="83">
        <f t="shared" si="6"/>
        <v>67.64</v>
      </c>
      <c r="AK376" s="83">
        <f t="shared" si="6"/>
        <v>2.88</v>
      </c>
      <c r="AL376" s="83">
        <f t="shared" si="6"/>
        <v>3.32</v>
      </c>
      <c r="AM376" s="83">
        <f t="shared" si="6"/>
        <v>3.03</v>
      </c>
      <c r="AN376" s="83">
        <f t="shared" si="6"/>
        <v>5.94</v>
      </c>
      <c r="AO376" s="83">
        <f t="shared" si="6"/>
        <v>0.04</v>
      </c>
      <c r="AP376" s="83">
        <f t="shared" si="6"/>
        <v>8.84</v>
      </c>
      <c r="AQ376" s="83">
        <f t="shared" si="6"/>
        <v>5.72</v>
      </c>
      <c r="AR376" s="83">
        <f t="shared" si="6"/>
        <v>84.43</v>
      </c>
      <c r="AS376" s="83">
        <f t="shared" si="6"/>
        <v>0.91</v>
      </c>
      <c r="AT376" s="83">
        <f t="shared" si="6"/>
        <v>49.66</v>
      </c>
      <c r="AU376" s="83">
        <f t="shared" si="6"/>
        <v>88.24</v>
      </c>
      <c r="AV376" s="83">
        <f t="shared" si="6"/>
        <v>0.31</v>
      </c>
      <c r="AW376" s="83">
        <f t="shared" si="6"/>
        <v>0.05</v>
      </c>
      <c r="AX376" s="83">
        <f t="shared" si="6"/>
        <v>13.64</v>
      </c>
      <c r="AY376" s="83">
        <f t="shared" si="6"/>
        <v>12.67</v>
      </c>
      <c r="AZ376" s="83">
        <f t="shared" si="6"/>
        <v>13.49</v>
      </c>
      <c r="BA376" s="83">
        <f t="shared" si="6"/>
        <v>0.95</v>
      </c>
      <c r="BB376" s="83">
        <f t="shared" si="6"/>
        <v>1.48</v>
      </c>
      <c r="BC376" s="83">
        <f t="shared" si="6"/>
        <v>2.77</v>
      </c>
      <c r="BD376" s="83">
        <f t="shared" si="6"/>
        <v>7.78</v>
      </c>
      <c r="BE376" s="83">
        <f t="shared" si="6"/>
        <v>3.02</v>
      </c>
      <c r="BF376" s="83">
        <f t="shared" si="6"/>
        <v>29.68</v>
      </c>
      <c r="BG376" s="83">
        <f t="shared" si="6"/>
        <v>3.62</v>
      </c>
      <c r="BH376" s="83">
        <f t="shared" si="6"/>
        <v>11.47</v>
      </c>
    </row>
    <row r="377" spans="1:60" x14ac:dyDescent="0.25">
      <c r="A377" s="159" t="s">
        <v>91</v>
      </c>
      <c r="B377" s="159"/>
      <c r="D377" s="83">
        <f>ROUND(AVERAGEIF(D124:D154,"&lt;&gt;0"),2)</f>
        <v>6.03</v>
      </c>
      <c r="E377" s="83">
        <f t="shared" ref="E377:BH377" si="7">ROUND(AVERAGEIF(E124:E154,"&lt;&gt;0"),2)</f>
        <v>5.05</v>
      </c>
      <c r="F377" s="83">
        <f t="shared" si="7"/>
        <v>5.05</v>
      </c>
      <c r="G377" s="83">
        <f t="shared" si="7"/>
        <v>5.13</v>
      </c>
      <c r="H377" s="83">
        <f t="shared" si="7"/>
        <v>5.16</v>
      </c>
      <c r="I377" s="83">
        <f t="shared" si="7"/>
        <v>6.99</v>
      </c>
      <c r="J377" s="83">
        <f t="shared" si="7"/>
        <v>7.04</v>
      </c>
      <c r="K377" s="83">
        <f t="shared" si="7"/>
        <v>1.65</v>
      </c>
      <c r="L377" s="83">
        <f t="shared" si="7"/>
        <v>1.83</v>
      </c>
      <c r="M377" s="83">
        <f t="shared" si="7"/>
        <v>2.12</v>
      </c>
      <c r="N377" s="83">
        <f t="shared" si="7"/>
        <v>2.2400000000000002</v>
      </c>
      <c r="O377" s="83">
        <f t="shared" si="7"/>
        <v>62.5</v>
      </c>
      <c r="P377" s="83">
        <f t="shared" si="7"/>
        <v>55.42</v>
      </c>
      <c r="Q377" s="83">
        <f t="shared" si="7"/>
        <v>25.77</v>
      </c>
      <c r="R377" s="83">
        <f t="shared" si="7"/>
        <v>2.17</v>
      </c>
      <c r="S377" s="83">
        <f t="shared" si="7"/>
        <v>1</v>
      </c>
      <c r="T377" s="83" t="e">
        <f t="shared" si="7"/>
        <v>#DIV/0!</v>
      </c>
      <c r="U377" s="83">
        <f t="shared" si="7"/>
        <v>0.63</v>
      </c>
      <c r="V377" s="83">
        <f t="shared" si="7"/>
        <v>0.5</v>
      </c>
      <c r="W377" s="83">
        <f t="shared" si="7"/>
        <v>1.56</v>
      </c>
      <c r="X377" s="83">
        <f t="shared" si="7"/>
        <v>0.1</v>
      </c>
      <c r="Y377" s="83">
        <f t="shared" si="7"/>
        <v>0.76</v>
      </c>
      <c r="Z377" s="83">
        <f t="shared" si="7"/>
        <v>0.74</v>
      </c>
      <c r="AA377" s="83">
        <f t="shared" si="7"/>
        <v>9.5299999999999994</v>
      </c>
      <c r="AB377" s="83">
        <f t="shared" si="7"/>
        <v>30.2</v>
      </c>
      <c r="AC377" s="83">
        <f t="shared" si="7"/>
        <v>25.7</v>
      </c>
      <c r="AD377" s="83">
        <f t="shared" si="7"/>
        <v>25.66</v>
      </c>
      <c r="AE377" s="83">
        <f t="shared" si="7"/>
        <v>32.119999999999997</v>
      </c>
      <c r="AF377" s="83">
        <f t="shared" si="7"/>
        <v>19.07</v>
      </c>
      <c r="AG377" s="83">
        <f t="shared" si="7"/>
        <v>60.39</v>
      </c>
      <c r="AH377" s="83">
        <f t="shared" si="7"/>
        <v>51.39</v>
      </c>
      <c r="AI377" s="83">
        <f t="shared" si="7"/>
        <v>51.32</v>
      </c>
      <c r="AJ377" s="83">
        <f t="shared" si="7"/>
        <v>64.25</v>
      </c>
      <c r="AK377" s="83">
        <f t="shared" si="7"/>
        <v>3.4</v>
      </c>
      <c r="AL377" s="83">
        <f t="shared" si="7"/>
        <v>3.22</v>
      </c>
      <c r="AM377" s="83">
        <f t="shared" si="7"/>
        <v>3.02</v>
      </c>
      <c r="AN377" s="83">
        <f t="shared" si="7"/>
        <v>5.89</v>
      </c>
      <c r="AO377" s="83">
        <f t="shared" si="7"/>
        <v>0.03</v>
      </c>
      <c r="AP377" s="83">
        <f t="shared" si="7"/>
        <v>13.32</v>
      </c>
      <c r="AQ377" s="83">
        <f t="shared" si="7"/>
        <v>9</v>
      </c>
      <c r="AR377" s="83">
        <f t="shared" si="7"/>
        <v>89.13</v>
      </c>
      <c r="AS377" s="83">
        <f t="shared" si="7"/>
        <v>0.94</v>
      </c>
      <c r="AT377" s="83">
        <f t="shared" si="7"/>
        <v>50.07</v>
      </c>
      <c r="AU377" s="83">
        <f t="shared" si="7"/>
        <v>86.48</v>
      </c>
      <c r="AV377" s="83">
        <f t="shared" si="7"/>
        <v>0.28999999999999998</v>
      </c>
      <c r="AW377" s="83">
        <f t="shared" si="7"/>
        <v>0.06</v>
      </c>
      <c r="AX377" s="83">
        <f t="shared" si="7"/>
        <v>13.43</v>
      </c>
      <c r="AY377" s="83">
        <f t="shared" si="7"/>
        <v>12.46</v>
      </c>
      <c r="AZ377" s="83">
        <f t="shared" si="7"/>
        <v>13.4</v>
      </c>
      <c r="BA377" s="83">
        <f t="shared" si="7"/>
        <v>0.94</v>
      </c>
      <c r="BB377" s="83">
        <f t="shared" si="7"/>
        <v>1.46</v>
      </c>
      <c r="BC377" s="83">
        <f t="shared" si="7"/>
        <v>2.72</v>
      </c>
      <c r="BD377" s="83">
        <f t="shared" si="7"/>
        <v>7.68</v>
      </c>
      <c r="BE377" s="83">
        <f t="shared" si="7"/>
        <v>3.25</v>
      </c>
      <c r="BF377" s="83">
        <f t="shared" si="7"/>
        <v>30.82</v>
      </c>
      <c r="BG377" s="83">
        <f t="shared" si="7"/>
        <v>4.3600000000000003</v>
      </c>
      <c r="BH377" s="83">
        <f t="shared" si="7"/>
        <v>10.88</v>
      </c>
    </row>
    <row r="378" spans="1:60" x14ac:dyDescent="0.25">
      <c r="A378" s="159" t="s">
        <v>92</v>
      </c>
      <c r="B378" s="159"/>
      <c r="D378" s="83">
        <f>ROUND(AVERAGEIF(D155:D184,"&lt;&gt;0"),2)</f>
        <v>6.24</v>
      </c>
      <c r="E378" s="83">
        <f t="shared" ref="E378:BH378" si="8">ROUND(AVERAGEIF(E155:E184,"&lt;&gt;0"),2)</f>
        <v>5.0999999999999996</v>
      </c>
      <c r="F378" s="83">
        <f t="shared" si="8"/>
        <v>5.08</v>
      </c>
      <c r="G378" s="83">
        <f t="shared" si="8"/>
        <v>5.12</v>
      </c>
      <c r="H378" s="83">
        <f t="shared" si="8"/>
        <v>5.18</v>
      </c>
      <c r="I378" s="83">
        <f t="shared" si="8"/>
        <v>7.24</v>
      </c>
      <c r="J378" s="83">
        <f t="shared" si="8"/>
        <v>7.24</v>
      </c>
      <c r="K378" s="83">
        <f t="shared" si="8"/>
        <v>1.71</v>
      </c>
      <c r="L378" s="83">
        <f t="shared" si="8"/>
        <v>1.94</v>
      </c>
      <c r="M378" s="83">
        <f t="shared" si="8"/>
        <v>2.2000000000000002</v>
      </c>
      <c r="N378" s="83">
        <f t="shared" si="8"/>
        <v>2.81</v>
      </c>
      <c r="O378" s="83">
        <f t="shared" si="8"/>
        <v>52.08</v>
      </c>
      <c r="P378" s="83">
        <f t="shared" si="8"/>
        <v>44.85</v>
      </c>
      <c r="Q378" s="83">
        <f t="shared" si="8"/>
        <v>16.309999999999999</v>
      </c>
      <c r="R378" s="83">
        <f t="shared" si="8"/>
        <v>2.17</v>
      </c>
      <c r="S378" s="83">
        <f t="shared" si="8"/>
        <v>1</v>
      </c>
      <c r="T378" s="83" t="e">
        <f t="shared" si="8"/>
        <v>#DIV/0!</v>
      </c>
      <c r="U378" s="83">
        <f t="shared" si="8"/>
        <v>0.56999999999999995</v>
      </c>
      <c r="V378" s="83">
        <f t="shared" si="8"/>
        <v>0.5</v>
      </c>
      <c r="W378" s="83">
        <f t="shared" si="8"/>
        <v>1.07</v>
      </c>
      <c r="X378" s="83">
        <f t="shared" si="8"/>
        <v>0.1</v>
      </c>
      <c r="Y378" s="83">
        <f t="shared" si="8"/>
        <v>0.44</v>
      </c>
      <c r="Z378" s="83">
        <f t="shared" si="8"/>
        <v>0.35</v>
      </c>
      <c r="AA378" s="83">
        <f t="shared" si="8"/>
        <v>12.69</v>
      </c>
      <c r="AB378" s="83">
        <f t="shared" si="8"/>
        <v>33.42</v>
      </c>
      <c r="AC378" s="83">
        <f t="shared" si="8"/>
        <v>31.45</v>
      </c>
      <c r="AD378" s="83">
        <f t="shared" si="8"/>
        <v>31.09</v>
      </c>
      <c r="AE378" s="83">
        <f t="shared" si="8"/>
        <v>39.92</v>
      </c>
      <c r="AF378" s="83">
        <f t="shared" si="8"/>
        <v>25.37</v>
      </c>
      <c r="AG378" s="83">
        <f t="shared" si="8"/>
        <v>67.22</v>
      </c>
      <c r="AH378" s="83">
        <f t="shared" si="8"/>
        <v>62.9</v>
      </c>
      <c r="AI378" s="83">
        <f t="shared" si="8"/>
        <v>62.38</v>
      </c>
      <c r="AJ378" s="83">
        <f t="shared" si="8"/>
        <v>79.84</v>
      </c>
      <c r="AK378" s="83">
        <f t="shared" si="8"/>
        <v>3.11</v>
      </c>
      <c r="AL378" s="83">
        <f t="shared" si="8"/>
        <v>3.03</v>
      </c>
      <c r="AM378" s="83">
        <f t="shared" si="8"/>
        <v>3.08</v>
      </c>
      <c r="AN378" s="83">
        <f t="shared" si="8"/>
        <v>5.96</v>
      </c>
      <c r="AO378" s="83">
        <f t="shared" si="8"/>
        <v>0.1</v>
      </c>
      <c r="AP378" s="83">
        <f t="shared" si="8"/>
        <v>18.5</v>
      </c>
      <c r="AQ378" s="83">
        <f t="shared" si="8"/>
        <v>14.68</v>
      </c>
      <c r="AR378" s="83">
        <f t="shared" si="8"/>
        <v>111.65</v>
      </c>
      <c r="AS378" s="83">
        <f t="shared" si="8"/>
        <v>0.55000000000000004</v>
      </c>
      <c r="AT378" s="83">
        <f t="shared" si="8"/>
        <v>56.17</v>
      </c>
      <c r="AU378" s="83">
        <f t="shared" si="8"/>
        <v>89.42</v>
      </c>
      <c r="AV378" s="83">
        <f t="shared" si="8"/>
        <v>0.25</v>
      </c>
      <c r="AW378" s="83">
        <f t="shared" si="8"/>
        <v>0.05</v>
      </c>
      <c r="AX378" s="83">
        <f t="shared" si="8"/>
        <v>16.16</v>
      </c>
      <c r="AY378" s="83">
        <f t="shared" si="8"/>
        <v>15</v>
      </c>
      <c r="AZ378" s="83">
        <f t="shared" si="8"/>
        <v>15.96</v>
      </c>
      <c r="BA378" s="83">
        <f t="shared" si="8"/>
        <v>1.03</v>
      </c>
      <c r="BB378" s="83">
        <f t="shared" si="8"/>
        <v>1.57</v>
      </c>
      <c r="BC378" s="83">
        <f t="shared" si="8"/>
        <v>2.81</v>
      </c>
      <c r="BD378" s="83">
        <f t="shared" si="8"/>
        <v>10.11</v>
      </c>
      <c r="BE378" s="83">
        <f t="shared" si="8"/>
        <v>3.37</v>
      </c>
      <c r="BF378" s="83">
        <f t="shared" si="8"/>
        <v>29.73</v>
      </c>
      <c r="BG378" s="83">
        <f t="shared" si="8"/>
        <v>5.01</v>
      </c>
      <c r="BH378" s="83">
        <f t="shared" si="8"/>
        <v>11.23</v>
      </c>
    </row>
    <row r="379" spans="1:60" x14ac:dyDescent="0.25">
      <c r="A379" s="159" t="s">
        <v>93</v>
      </c>
      <c r="B379" s="159"/>
      <c r="D379" s="83">
        <f>ROUND(AVERAGEIF(D185:D215,"&lt;&gt;0"),2)</f>
        <v>6.23</v>
      </c>
      <c r="E379" s="83">
        <f t="shared" ref="E379:BH379" si="9">ROUND(AVERAGEIF(E185:E215,"&lt;&gt;0"),2)</f>
        <v>5.04</v>
      </c>
      <c r="F379" s="83">
        <f t="shared" si="9"/>
        <v>5.07</v>
      </c>
      <c r="G379" s="83">
        <f t="shared" si="9"/>
        <v>5.05</v>
      </c>
      <c r="H379" s="83">
        <f t="shared" si="9"/>
        <v>5.0999999999999996</v>
      </c>
      <c r="I379" s="83">
        <f t="shared" si="9"/>
        <v>6.93</v>
      </c>
      <c r="J379" s="83">
        <f t="shared" si="9"/>
        <v>7.02</v>
      </c>
      <c r="K379" s="83">
        <f t="shared" si="9"/>
        <v>1.82</v>
      </c>
      <c r="L379" s="83">
        <f t="shared" si="9"/>
        <v>2.0499999999999998</v>
      </c>
      <c r="M379" s="83">
        <f t="shared" si="9"/>
        <v>2.1800000000000002</v>
      </c>
      <c r="N379" s="83">
        <f t="shared" si="9"/>
        <v>2.3199999999999998</v>
      </c>
      <c r="O379" s="83">
        <f t="shared" si="9"/>
        <v>43.89</v>
      </c>
      <c r="P379" s="83">
        <f t="shared" si="9"/>
        <v>36.67</v>
      </c>
      <c r="Q379" s="83">
        <f t="shared" si="9"/>
        <v>16.41</v>
      </c>
      <c r="R379" s="83">
        <f t="shared" si="9"/>
        <v>1.43</v>
      </c>
      <c r="S379" s="83" t="e">
        <f t="shared" si="9"/>
        <v>#DIV/0!</v>
      </c>
      <c r="T379" s="83" t="e">
        <f t="shared" si="9"/>
        <v>#DIV/0!</v>
      </c>
      <c r="U379" s="83">
        <f t="shared" si="9"/>
        <v>1.04</v>
      </c>
      <c r="V379" s="83">
        <f t="shared" si="9"/>
        <v>0.91</v>
      </c>
      <c r="W379" s="83">
        <f t="shared" si="9"/>
        <v>0.91</v>
      </c>
      <c r="X379" s="83">
        <f t="shared" si="9"/>
        <v>0.09</v>
      </c>
      <c r="Y379" s="83">
        <f t="shared" si="9"/>
        <v>0.43</v>
      </c>
      <c r="Z379" s="83">
        <f t="shared" si="9"/>
        <v>0.41</v>
      </c>
      <c r="AA379" s="83">
        <f t="shared" si="9"/>
        <v>13.8</v>
      </c>
      <c r="AB379" s="83">
        <f t="shared" si="9"/>
        <v>35.880000000000003</v>
      </c>
      <c r="AC379" s="83">
        <f t="shared" si="9"/>
        <v>34.119999999999997</v>
      </c>
      <c r="AD379" s="83">
        <f t="shared" si="9"/>
        <v>34.19</v>
      </c>
      <c r="AE379" s="83">
        <f t="shared" si="9"/>
        <v>42.93</v>
      </c>
      <c r="AF379" s="83">
        <f t="shared" si="9"/>
        <v>27.55</v>
      </c>
      <c r="AG379" s="83">
        <f t="shared" si="9"/>
        <v>71.760000000000005</v>
      </c>
      <c r="AH379" s="83">
        <f t="shared" si="9"/>
        <v>68.239999999999995</v>
      </c>
      <c r="AI379" s="83">
        <f t="shared" si="9"/>
        <v>68.38</v>
      </c>
      <c r="AJ379" s="83">
        <f t="shared" si="9"/>
        <v>84.39</v>
      </c>
      <c r="AK379" s="83">
        <f t="shared" si="9"/>
        <v>3.01</v>
      </c>
      <c r="AL379" s="83">
        <f t="shared" si="9"/>
        <v>3.54</v>
      </c>
      <c r="AM379" s="83">
        <f t="shared" si="9"/>
        <v>3.04</v>
      </c>
      <c r="AN379" s="83">
        <f t="shared" si="9"/>
        <v>5.9</v>
      </c>
      <c r="AO379" s="83">
        <f t="shared" si="9"/>
        <v>0.09</v>
      </c>
      <c r="AP379" s="83">
        <f t="shared" si="9"/>
        <v>19.489999999999998</v>
      </c>
      <c r="AQ379" s="83">
        <f t="shared" si="9"/>
        <v>17.41</v>
      </c>
      <c r="AR379" s="83">
        <f t="shared" si="9"/>
        <v>114.42</v>
      </c>
      <c r="AS379" s="83">
        <f t="shared" si="9"/>
        <v>1.17</v>
      </c>
      <c r="AT379" s="83">
        <f t="shared" si="9"/>
        <v>60.26</v>
      </c>
      <c r="AU379" s="83">
        <f t="shared" si="9"/>
        <v>89.58</v>
      </c>
      <c r="AV379" s="83">
        <f t="shared" si="9"/>
        <v>0.22</v>
      </c>
      <c r="AW379" s="83">
        <f t="shared" si="9"/>
        <v>0.05</v>
      </c>
      <c r="AX379" s="83">
        <f t="shared" si="9"/>
        <v>16.03</v>
      </c>
      <c r="AY379" s="83">
        <f t="shared" si="9"/>
        <v>15</v>
      </c>
      <c r="AZ379" s="83">
        <f t="shared" si="9"/>
        <v>16.04</v>
      </c>
      <c r="BA379" s="83">
        <f t="shared" si="9"/>
        <v>1.0900000000000001</v>
      </c>
      <c r="BB379" s="83">
        <f t="shared" si="9"/>
        <v>1.46</v>
      </c>
      <c r="BC379" s="83">
        <f t="shared" si="9"/>
        <v>2.74</v>
      </c>
      <c r="BD379" s="83">
        <f t="shared" si="9"/>
        <v>9.5299999999999994</v>
      </c>
      <c r="BE379" s="83">
        <f t="shared" si="9"/>
        <v>3.48</v>
      </c>
      <c r="BF379" s="83">
        <f t="shared" si="9"/>
        <v>29.89</v>
      </c>
      <c r="BG379" s="83">
        <f t="shared" si="9"/>
        <v>5.27</v>
      </c>
      <c r="BH379" s="83">
        <f t="shared" si="9"/>
        <v>10.17</v>
      </c>
    </row>
    <row r="380" spans="1:60" x14ac:dyDescent="0.25">
      <c r="A380" s="159" t="s">
        <v>94</v>
      </c>
      <c r="B380" s="159"/>
      <c r="D380" s="83">
        <f>ROUND(AVERAGEIF(D216:D246,"&lt;&gt;0"),2)</f>
        <v>6.33</v>
      </c>
      <c r="E380" s="83">
        <f t="shared" ref="E380:BH380" si="10">ROUND(AVERAGEIF(E216:E246,"&lt;&gt;0"),2)</f>
        <v>5.03</v>
      </c>
      <c r="F380" s="83">
        <f t="shared" si="10"/>
        <v>5.05</v>
      </c>
      <c r="G380" s="83">
        <f t="shared" si="10"/>
        <v>5.05</v>
      </c>
      <c r="H380" s="83">
        <f t="shared" si="10"/>
        <v>5.1100000000000003</v>
      </c>
      <c r="I380" s="83">
        <f t="shared" si="10"/>
        <v>6.89</v>
      </c>
      <c r="J380" s="83">
        <f t="shared" si="10"/>
        <v>7</v>
      </c>
      <c r="K380" s="83">
        <f t="shared" si="10"/>
        <v>1.68</v>
      </c>
      <c r="L380" s="83">
        <f t="shared" si="10"/>
        <v>1.85</v>
      </c>
      <c r="M380" s="83">
        <f t="shared" si="10"/>
        <v>2.12</v>
      </c>
      <c r="N380" s="83">
        <f t="shared" si="10"/>
        <v>2.2400000000000002</v>
      </c>
      <c r="O380" s="83">
        <f t="shared" si="10"/>
        <v>36.92</v>
      </c>
      <c r="P380" s="83">
        <f t="shared" si="10"/>
        <v>30.12</v>
      </c>
      <c r="Q380" s="83">
        <f t="shared" si="10"/>
        <v>15.38</v>
      </c>
      <c r="R380" s="83">
        <f t="shared" si="10"/>
        <v>1.58</v>
      </c>
      <c r="S380" s="83">
        <f t="shared" si="10"/>
        <v>1</v>
      </c>
      <c r="T380" s="83" t="e">
        <f t="shared" si="10"/>
        <v>#DIV/0!</v>
      </c>
      <c r="U380" s="83">
        <f t="shared" si="10"/>
        <v>0.54</v>
      </c>
      <c r="V380" s="83">
        <f t="shared" si="10"/>
        <v>0.46</v>
      </c>
      <c r="W380" s="83">
        <f t="shared" si="10"/>
        <v>1.06</v>
      </c>
      <c r="X380" s="83">
        <f t="shared" si="10"/>
        <v>0.12</v>
      </c>
      <c r="Y380" s="83">
        <f t="shared" si="10"/>
        <v>0.3</v>
      </c>
      <c r="Z380" s="83">
        <f t="shared" si="10"/>
        <v>0.28000000000000003</v>
      </c>
      <c r="AA380" s="83">
        <f t="shared" si="10"/>
        <v>14.46</v>
      </c>
      <c r="AB380" s="83">
        <f t="shared" si="10"/>
        <v>36.33</v>
      </c>
      <c r="AC380" s="83">
        <f t="shared" si="10"/>
        <v>34.97</v>
      </c>
      <c r="AD380" s="83">
        <f t="shared" si="10"/>
        <v>34.58</v>
      </c>
      <c r="AE380" s="83">
        <f t="shared" si="10"/>
        <v>43.98</v>
      </c>
      <c r="AF380" s="83">
        <f t="shared" si="10"/>
        <v>28.92</v>
      </c>
      <c r="AG380" s="83">
        <f t="shared" si="10"/>
        <v>72.67</v>
      </c>
      <c r="AH380" s="83">
        <f t="shared" si="10"/>
        <v>69.83</v>
      </c>
      <c r="AI380" s="83">
        <f t="shared" si="10"/>
        <v>69.150000000000006</v>
      </c>
      <c r="AJ380" s="83">
        <f t="shared" si="10"/>
        <v>87.97</v>
      </c>
      <c r="AK380" s="83">
        <f t="shared" si="10"/>
        <v>3.16</v>
      </c>
      <c r="AL380" s="83">
        <f t="shared" si="10"/>
        <v>3.27</v>
      </c>
      <c r="AM380" s="83">
        <f t="shared" si="10"/>
        <v>3.03</v>
      </c>
      <c r="AN380" s="83">
        <f t="shared" si="10"/>
        <v>5.95</v>
      </c>
      <c r="AO380" s="83">
        <f t="shared" si="10"/>
        <v>0.08</v>
      </c>
      <c r="AP380" s="83">
        <f t="shared" si="10"/>
        <v>20.62</v>
      </c>
      <c r="AQ380" s="83">
        <f t="shared" si="10"/>
        <v>19.37</v>
      </c>
      <c r="AR380" s="83">
        <f t="shared" si="10"/>
        <v>98.77</v>
      </c>
      <c r="AS380" s="83">
        <f t="shared" si="10"/>
        <v>1.02</v>
      </c>
      <c r="AT380" s="83">
        <f t="shared" si="10"/>
        <v>64.61</v>
      </c>
      <c r="AU380" s="83">
        <f t="shared" si="10"/>
        <v>90.25</v>
      </c>
      <c r="AV380" s="83">
        <f t="shared" si="10"/>
        <v>0.19</v>
      </c>
      <c r="AW380" s="83">
        <f t="shared" si="10"/>
        <v>0.04</v>
      </c>
      <c r="AX380" s="83">
        <f t="shared" si="10"/>
        <v>15.09</v>
      </c>
      <c r="AY380" s="83">
        <f t="shared" si="10"/>
        <v>14.01</v>
      </c>
      <c r="AZ380" s="83">
        <f t="shared" si="10"/>
        <v>14.99</v>
      </c>
      <c r="BA380" s="83">
        <f t="shared" si="10"/>
        <v>1.06</v>
      </c>
      <c r="BB380" s="83">
        <f t="shared" si="10"/>
        <v>1.48</v>
      </c>
      <c r="BC380" s="83">
        <f t="shared" si="10"/>
        <v>2.5099999999999998</v>
      </c>
      <c r="BD380" s="83">
        <f t="shared" si="10"/>
        <v>10.130000000000001</v>
      </c>
      <c r="BE380" s="83">
        <f t="shared" si="10"/>
        <v>3.21</v>
      </c>
      <c r="BF380" s="83">
        <f t="shared" si="10"/>
        <v>30.68</v>
      </c>
      <c r="BG380" s="83">
        <f t="shared" si="10"/>
        <v>5.25</v>
      </c>
      <c r="BH380" s="83">
        <f t="shared" si="10"/>
        <v>11</v>
      </c>
    </row>
    <row r="381" spans="1:60" x14ac:dyDescent="0.25">
      <c r="A381" s="159" t="s">
        <v>95</v>
      </c>
      <c r="B381" s="159"/>
      <c r="D381" s="83">
        <f>ROUND(AVERAGEIF(D247:D276,"&lt;&gt;0"),2)</f>
        <v>6.28</v>
      </c>
      <c r="E381" s="83">
        <f t="shared" ref="E381:BH381" si="11">ROUND(AVERAGEIF(E247:E276,"&lt;&gt;0"),2)</f>
        <v>5.12</v>
      </c>
      <c r="F381" s="83">
        <f t="shared" si="11"/>
        <v>5.1100000000000003</v>
      </c>
      <c r="G381" s="83">
        <f t="shared" si="11"/>
        <v>5.14</v>
      </c>
      <c r="H381" s="83">
        <f t="shared" si="11"/>
        <v>5.19</v>
      </c>
      <c r="I381" s="83">
        <f t="shared" si="11"/>
        <v>7.21</v>
      </c>
      <c r="J381" s="83">
        <f t="shared" si="11"/>
        <v>7.35</v>
      </c>
      <c r="K381" s="83">
        <f t="shared" si="11"/>
        <v>1.71</v>
      </c>
      <c r="L381" s="83">
        <f t="shared" si="11"/>
        <v>1.87</v>
      </c>
      <c r="M381" s="83">
        <f t="shared" si="11"/>
        <v>2.0699999999999998</v>
      </c>
      <c r="N381" s="83">
        <f t="shared" si="11"/>
        <v>1.94</v>
      </c>
      <c r="O381" s="83">
        <f t="shared" si="11"/>
        <v>39.159999999999997</v>
      </c>
      <c r="P381" s="83">
        <f t="shared" si="11"/>
        <v>32.159999999999997</v>
      </c>
      <c r="Q381" s="83">
        <f t="shared" si="11"/>
        <v>14.52</v>
      </c>
      <c r="R381" s="83">
        <f t="shared" si="11"/>
        <v>3.63</v>
      </c>
      <c r="S381" s="83">
        <f t="shared" si="11"/>
        <v>2.25</v>
      </c>
      <c r="T381" s="83" t="e">
        <f t="shared" si="11"/>
        <v>#DIV/0!</v>
      </c>
      <c r="U381" s="83">
        <f t="shared" si="11"/>
        <v>0.61</v>
      </c>
      <c r="V381" s="83">
        <f t="shared" si="11"/>
        <v>0.47</v>
      </c>
      <c r="W381" s="83">
        <f t="shared" si="11"/>
        <v>1.02</v>
      </c>
      <c r="X381" s="83">
        <f t="shared" si="11"/>
        <v>0.11</v>
      </c>
      <c r="Y381" s="83">
        <f t="shared" si="11"/>
        <v>0.3</v>
      </c>
      <c r="Z381" s="83">
        <f t="shared" si="11"/>
        <v>0.24</v>
      </c>
      <c r="AA381" s="83">
        <f t="shared" si="11"/>
        <v>14.95</v>
      </c>
      <c r="AB381" s="83">
        <f t="shared" si="11"/>
        <v>37.659999999999997</v>
      </c>
      <c r="AC381" s="83">
        <f t="shared" si="11"/>
        <v>35.31</v>
      </c>
      <c r="AD381" s="83">
        <f t="shared" si="11"/>
        <v>35.630000000000003</v>
      </c>
      <c r="AE381" s="83">
        <f t="shared" si="11"/>
        <v>49.25</v>
      </c>
      <c r="AF381" s="83">
        <f t="shared" si="11"/>
        <v>29.9</v>
      </c>
      <c r="AG381" s="83">
        <f t="shared" si="11"/>
        <v>75.41</v>
      </c>
      <c r="AH381" s="83">
        <f t="shared" si="11"/>
        <v>70.86</v>
      </c>
      <c r="AI381" s="83">
        <f t="shared" si="11"/>
        <v>71.260000000000005</v>
      </c>
      <c r="AJ381" s="83">
        <f t="shared" si="11"/>
        <v>98.5</v>
      </c>
      <c r="AK381" s="83">
        <f t="shared" si="11"/>
        <v>4.3099999999999996</v>
      </c>
      <c r="AL381" s="83">
        <f t="shared" si="11"/>
        <v>4.71</v>
      </c>
      <c r="AM381" s="83">
        <f t="shared" si="11"/>
        <v>3.02</v>
      </c>
      <c r="AN381" s="83">
        <f t="shared" si="11"/>
        <v>6.42</v>
      </c>
      <c r="AO381" s="83">
        <f t="shared" si="11"/>
        <v>0.1</v>
      </c>
      <c r="AP381" s="83">
        <f t="shared" si="11"/>
        <v>17.18</v>
      </c>
      <c r="AQ381" s="83">
        <f t="shared" si="11"/>
        <v>17.32</v>
      </c>
      <c r="AR381" s="83">
        <f t="shared" si="11"/>
        <v>92.46</v>
      </c>
      <c r="AS381" s="83">
        <f t="shared" si="11"/>
        <v>1.35</v>
      </c>
      <c r="AT381" s="83">
        <f t="shared" si="11"/>
        <v>61.61</v>
      </c>
      <c r="AU381" s="83">
        <f t="shared" si="11"/>
        <v>90.05</v>
      </c>
      <c r="AV381" s="83">
        <f t="shared" si="11"/>
        <v>0.21</v>
      </c>
      <c r="AW381" s="83">
        <f t="shared" si="11"/>
        <v>0.05</v>
      </c>
      <c r="AX381" s="83">
        <f t="shared" si="11"/>
        <v>13.8</v>
      </c>
      <c r="AY381" s="83">
        <f t="shared" si="11"/>
        <v>12.62</v>
      </c>
      <c r="AZ381" s="83">
        <f t="shared" si="11"/>
        <v>13.63</v>
      </c>
      <c r="BA381" s="83">
        <f t="shared" si="11"/>
        <v>1.1000000000000001</v>
      </c>
      <c r="BB381" s="83">
        <f t="shared" si="11"/>
        <v>1.69</v>
      </c>
      <c r="BC381" s="83">
        <f t="shared" si="11"/>
        <v>2.15</v>
      </c>
      <c r="BD381" s="83">
        <f t="shared" si="11"/>
        <v>8.3000000000000007</v>
      </c>
      <c r="BE381" s="83">
        <f t="shared" si="11"/>
        <v>3.35</v>
      </c>
      <c r="BF381" s="83">
        <f t="shared" si="11"/>
        <v>30.75</v>
      </c>
      <c r="BG381" s="83">
        <f t="shared" si="11"/>
        <v>4.3499999999999996</v>
      </c>
      <c r="BH381" s="83">
        <f t="shared" si="11"/>
        <v>10.220000000000001</v>
      </c>
    </row>
    <row r="382" spans="1:60" x14ac:dyDescent="0.25">
      <c r="A382" s="159" t="s">
        <v>96</v>
      </c>
      <c r="B382" s="159"/>
      <c r="D382" s="83">
        <f>ROUND(AVERAGEIF(D277:D307,"&lt;&gt;0"),2)</f>
        <v>6.36</v>
      </c>
      <c r="E382" s="83">
        <f t="shared" ref="E382:BH382" si="12">ROUND(AVERAGEIF(E277:E307,"&lt;&gt;0"),2)</f>
        <v>5.18</v>
      </c>
      <c r="F382" s="83">
        <f t="shared" si="12"/>
        <v>5.15</v>
      </c>
      <c r="G382" s="83">
        <f t="shared" si="12"/>
        <v>5.2</v>
      </c>
      <c r="H382" s="83">
        <f t="shared" si="12"/>
        <v>5.25</v>
      </c>
      <c r="I382" s="83">
        <f t="shared" si="12"/>
        <v>7.28</v>
      </c>
      <c r="J382" s="83">
        <f t="shared" si="12"/>
        <v>7.37</v>
      </c>
      <c r="K382" s="83">
        <f t="shared" si="12"/>
        <v>1.7</v>
      </c>
      <c r="L382" s="83">
        <f t="shared" si="12"/>
        <v>1.89</v>
      </c>
      <c r="M382" s="83">
        <f t="shared" si="12"/>
        <v>2.0099999999999998</v>
      </c>
      <c r="N382" s="83">
        <f t="shared" si="12"/>
        <v>2.02</v>
      </c>
      <c r="O382" s="83">
        <f t="shared" si="12"/>
        <v>39.85</v>
      </c>
      <c r="P382" s="83">
        <f t="shared" si="12"/>
        <v>32.729999999999997</v>
      </c>
      <c r="Q382" s="83">
        <f t="shared" si="12"/>
        <v>17.73</v>
      </c>
      <c r="R382" s="83">
        <f t="shared" si="12"/>
        <v>1.67</v>
      </c>
      <c r="S382" s="83">
        <f t="shared" si="12"/>
        <v>1</v>
      </c>
      <c r="T382" s="83" t="e">
        <f t="shared" si="12"/>
        <v>#DIV/0!</v>
      </c>
      <c r="U382" s="83">
        <f t="shared" si="12"/>
        <v>0.49</v>
      </c>
      <c r="V382" s="83">
        <f t="shared" si="12"/>
        <v>0.38</v>
      </c>
      <c r="W382" s="83">
        <f t="shared" si="12"/>
        <v>1.1399999999999999</v>
      </c>
      <c r="X382" s="83">
        <f t="shared" si="12"/>
        <v>0.15</v>
      </c>
      <c r="Y382" s="83">
        <f t="shared" si="12"/>
        <v>0.4</v>
      </c>
      <c r="Z382" s="83">
        <f t="shared" si="12"/>
        <v>0.33</v>
      </c>
      <c r="AA382" s="83">
        <f t="shared" si="12"/>
        <v>13.61</v>
      </c>
      <c r="AB382" s="83">
        <f t="shared" si="12"/>
        <v>35.97</v>
      </c>
      <c r="AC382" s="83">
        <f t="shared" si="12"/>
        <v>31.18</v>
      </c>
      <c r="AD382" s="83">
        <f t="shared" si="12"/>
        <v>31.62</v>
      </c>
      <c r="AE382" s="83">
        <f t="shared" si="12"/>
        <v>45.77</v>
      </c>
      <c r="AF382" s="83">
        <f t="shared" si="12"/>
        <v>27.61</v>
      </c>
      <c r="AG382" s="83">
        <f t="shared" si="12"/>
        <v>71.930000000000007</v>
      </c>
      <c r="AH382" s="83">
        <f t="shared" si="12"/>
        <v>62.35</v>
      </c>
      <c r="AI382" s="83">
        <f t="shared" si="12"/>
        <v>63.25</v>
      </c>
      <c r="AJ382" s="83">
        <f t="shared" si="12"/>
        <v>91.55</v>
      </c>
      <c r="AK382" s="83">
        <f t="shared" si="12"/>
        <v>3.74</v>
      </c>
      <c r="AL382" s="83">
        <f t="shared" si="12"/>
        <v>5.7</v>
      </c>
      <c r="AM382" s="83">
        <f t="shared" si="12"/>
        <v>3.01</v>
      </c>
      <c r="AN382" s="83">
        <f t="shared" si="12"/>
        <v>5.96</v>
      </c>
      <c r="AO382" s="83">
        <f t="shared" si="12"/>
        <v>0.17</v>
      </c>
      <c r="AP382" s="83">
        <f t="shared" si="12"/>
        <v>12.79</v>
      </c>
      <c r="AQ382" s="83">
        <f t="shared" si="12"/>
        <v>14.01</v>
      </c>
      <c r="AR382" s="83">
        <f t="shared" si="12"/>
        <v>84.85</v>
      </c>
      <c r="AS382" s="83">
        <f t="shared" si="12"/>
        <v>1.18</v>
      </c>
      <c r="AT382" s="83">
        <f t="shared" si="12"/>
        <v>59.35</v>
      </c>
      <c r="AU382" s="83">
        <f t="shared" si="12"/>
        <v>90.77</v>
      </c>
      <c r="AV382" s="83">
        <f t="shared" si="12"/>
        <v>0.22</v>
      </c>
      <c r="AW382" s="83">
        <f t="shared" si="12"/>
        <v>0.04</v>
      </c>
      <c r="AX382" s="83">
        <f t="shared" si="12"/>
        <v>13.14</v>
      </c>
      <c r="AY382" s="83">
        <f t="shared" si="12"/>
        <v>12</v>
      </c>
      <c r="AZ382" s="83">
        <f t="shared" si="12"/>
        <v>12.96</v>
      </c>
      <c r="BA382" s="83">
        <f t="shared" si="12"/>
        <v>1.04</v>
      </c>
      <c r="BB382" s="83">
        <f t="shared" si="12"/>
        <v>1.64</v>
      </c>
      <c r="BC382" s="83">
        <f t="shared" si="12"/>
        <v>1.87</v>
      </c>
      <c r="BD382" s="83">
        <f t="shared" si="12"/>
        <v>7.97</v>
      </c>
      <c r="BE382" s="83">
        <f t="shared" si="12"/>
        <v>3.21</v>
      </c>
      <c r="BF382" s="83">
        <f t="shared" si="12"/>
        <v>30.48</v>
      </c>
      <c r="BG382" s="83">
        <f t="shared" si="12"/>
        <v>4.16</v>
      </c>
      <c r="BH382" s="83">
        <f t="shared" si="12"/>
        <v>10.26</v>
      </c>
    </row>
    <row r="383" spans="1:60" x14ac:dyDescent="0.25">
      <c r="A383" s="159" t="s">
        <v>97</v>
      </c>
      <c r="B383" s="159"/>
      <c r="D383" s="83">
        <f>ROUND(AVERAGEIF(D308:D337,"&lt;&gt;0"),2)</f>
        <v>6.3</v>
      </c>
      <c r="E383" s="83">
        <f t="shared" ref="E383:BH383" si="13">ROUND(AVERAGEIF(E308:E337,"&lt;&gt;0"),2)</f>
        <v>5.14</v>
      </c>
      <c r="F383" s="83">
        <f t="shared" si="13"/>
        <v>5.13</v>
      </c>
      <c r="G383" s="83">
        <f t="shared" si="13"/>
        <v>5.19</v>
      </c>
      <c r="H383" s="83">
        <f t="shared" si="13"/>
        <v>5.26</v>
      </c>
      <c r="I383" s="83">
        <f t="shared" si="13"/>
        <v>7.12</v>
      </c>
      <c r="J383" s="83">
        <f t="shared" si="13"/>
        <v>7.29</v>
      </c>
      <c r="K383" s="83">
        <f t="shared" si="13"/>
        <v>1.61</v>
      </c>
      <c r="L383" s="83">
        <f t="shared" si="13"/>
        <v>1.79</v>
      </c>
      <c r="M383" s="83">
        <f t="shared" si="13"/>
        <v>2.09</v>
      </c>
      <c r="N383" s="83">
        <f t="shared" si="13"/>
        <v>2.09</v>
      </c>
      <c r="O383" s="83">
        <f t="shared" si="13"/>
        <v>48.69</v>
      </c>
      <c r="P383" s="83">
        <f t="shared" si="13"/>
        <v>40.92</v>
      </c>
      <c r="Q383" s="83">
        <f t="shared" si="13"/>
        <v>33.54</v>
      </c>
      <c r="R383" s="83">
        <f t="shared" si="13"/>
        <v>3.63</v>
      </c>
      <c r="S383" s="83">
        <f t="shared" si="13"/>
        <v>1.6</v>
      </c>
      <c r="T383" s="83">
        <f t="shared" si="13"/>
        <v>1</v>
      </c>
      <c r="U383" s="83">
        <f t="shared" si="13"/>
        <v>0.59</v>
      </c>
      <c r="V383" s="83">
        <f t="shared" si="13"/>
        <v>0.43</v>
      </c>
      <c r="W383" s="83">
        <f t="shared" si="13"/>
        <v>1.46</v>
      </c>
      <c r="X383" s="83">
        <f t="shared" si="13"/>
        <v>0.23</v>
      </c>
      <c r="Y383" s="83">
        <f t="shared" si="13"/>
        <v>0.68</v>
      </c>
      <c r="Z383" s="83">
        <f t="shared" si="13"/>
        <v>0.53</v>
      </c>
      <c r="AA383" s="83">
        <f t="shared" si="13"/>
        <v>13.38</v>
      </c>
      <c r="AB383" s="83">
        <f t="shared" si="13"/>
        <v>34.880000000000003</v>
      </c>
      <c r="AC383" s="83">
        <f t="shared" si="13"/>
        <v>28.17</v>
      </c>
      <c r="AD383" s="83">
        <f t="shared" si="13"/>
        <v>28.77</v>
      </c>
      <c r="AE383" s="83">
        <f t="shared" si="13"/>
        <v>42.51</v>
      </c>
      <c r="AF383" s="83">
        <f t="shared" si="13"/>
        <v>26.75</v>
      </c>
      <c r="AG383" s="83">
        <f t="shared" si="13"/>
        <v>69.790000000000006</v>
      </c>
      <c r="AH383" s="83">
        <f t="shared" si="13"/>
        <v>56.35</v>
      </c>
      <c r="AI383" s="83">
        <f t="shared" si="13"/>
        <v>57.55</v>
      </c>
      <c r="AJ383" s="83">
        <f t="shared" si="13"/>
        <v>84.64</v>
      </c>
      <c r="AK383" s="83">
        <f t="shared" si="13"/>
        <v>3.24</v>
      </c>
      <c r="AL383" s="83">
        <f t="shared" si="13"/>
        <v>3.26</v>
      </c>
      <c r="AM383" s="83">
        <f t="shared" si="13"/>
        <v>3.02</v>
      </c>
      <c r="AN383" s="83">
        <f t="shared" si="13"/>
        <v>5.89</v>
      </c>
      <c r="AO383" s="83">
        <f t="shared" si="13"/>
        <v>0.21</v>
      </c>
      <c r="AP383" s="83">
        <f t="shared" si="13"/>
        <v>9.75</v>
      </c>
      <c r="AQ383" s="83">
        <f t="shared" si="13"/>
        <v>10.55</v>
      </c>
      <c r="AR383" s="83">
        <f t="shared" si="13"/>
        <v>89.15</v>
      </c>
      <c r="AS383" s="83">
        <f t="shared" si="13"/>
        <v>1.23</v>
      </c>
      <c r="AT383" s="83">
        <f t="shared" si="13"/>
        <v>55.52</v>
      </c>
      <c r="AU383" s="83">
        <f t="shared" si="13"/>
        <v>88.25</v>
      </c>
      <c r="AV383" s="83">
        <f t="shared" si="13"/>
        <v>0.26</v>
      </c>
      <c r="AW383" s="83">
        <f t="shared" si="13"/>
        <v>0.05</v>
      </c>
      <c r="AX383" s="83">
        <f t="shared" si="13"/>
        <v>13.27</v>
      </c>
      <c r="AY383" s="83">
        <f t="shared" si="13"/>
        <v>12.2</v>
      </c>
      <c r="AZ383" s="83">
        <f t="shared" si="13"/>
        <v>13.09</v>
      </c>
      <c r="BA383" s="83">
        <f t="shared" si="13"/>
        <v>1.03</v>
      </c>
      <c r="BB383" s="83">
        <f t="shared" si="13"/>
        <v>1.62</v>
      </c>
      <c r="BC383" s="83">
        <f t="shared" si="13"/>
        <v>2.1</v>
      </c>
      <c r="BD383" s="83">
        <f t="shared" si="13"/>
        <v>8.17</v>
      </c>
      <c r="BE383" s="83">
        <f t="shared" si="13"/>
        <v>3.32</v>
      </c>
      <c r="BF383" s="83">
        <f t="shared" si="13"/>
        <v>30.82</v>
      </c>
      <c r="BG383" s="83">
        <f t="shared" si="13"/>
        <v>4.57</v>
      </c>
      <c r="BH383" s="83">
        <f t="shared" si="13"/>
        <v>10.56</v>
      </c>
    </row>
    <row r="384" spans="1:60" x14ac:dyDescent="0.25">
      <c r="A384" s="159" t="s">
        <v>98</v>
      </c>
      <c r="B384" s="159"/>
      <c r="D384" s="83">
        <f>ROUND(AVERAGEIF(D338:D368,"&lt;&gt;0"),2)</f>
        <v>6.11</v>
      </c>
      <c r="E384" s="83">
        <f t="shared" ref="E384:BH384" si="14">ROUND(AVERAGEIF(E338:E368,"&lt;&gt;0"),2)</f>
        <v>5.15</v>
      </c>
      <c r="F384" s="83">
        <f t="shared" si="14"/>
        <v>5.14</v>
      </c>
      <c r="G384" s="83">
        <f t="shared" si="14"/>
        <v>5.25</v>
      </c>
      <c r="H384" s="83">
        <f t="shared" si="14"/>
        <v>5.31</v>
      </c>
      <c r="I384" s="83">
        <f t="shared" si="14"/>
        <v>7.15</v>
      </c>
      <c r="J384" s="83">
        <f t="shared" si="14"/>
        <v>7.23</v>
      </c>
      <c r="K384" s="83">
        <f t="shared" si="14"/>
        <v>1.57</v>
      </c>
      <c r="L384" s="83">
        <f t="shared" si="14"/>
        <v>1.74</v>
      </c>
      <c r="M384" s="83">
        <f t="shared" si="14"/>
        <v>1.99</v>
      </c>
      <c r="N384" s="83">
        <f t="shared" si="14"/>
        <v>1.96</v>
      </c>
      <c r="O384" s="83">
        <f t="shared" si="14"/>
        <v>62.78</v>
      </c>
      <c r="P384" s="83">
        <f t="shared" si="14"/>
        <v>55.04</v>
      </c>
      <c r="Q384" s="83">
        <f t="shared" si="14"/>
        <v>25.78</v>
      </c>
      <c r="R384" s="83">
        <f t="shared" si="14"/>
        <v>3.41</v>
      </c>
      <c r="S384" s="83">
        <f t="shared" si="14"/>
        <v>1.5</v>
      </c>
      <c r="T384" s="83">
        <f t="shared" si="14"/>
        <v>0.26</v>
      </c>
      <c r="U384" s="83">
        <f t="shared" si="14"/>
        <v>0.98</v>
      </c>
      <c r="V384" s="83">
        <f t="shared" si="14"/>
        <v>0.68</v>
      </c>
      <c r="W384" s="83">
        <f t="shared" si="14"/>
        <v>1.41</v>
      </c>
      <c r="X384" s="83">
        <f t="shared" si="14"/>
        <v>0.21</v>
      </c>
      <c r="Y384" s="83">
        <f t="shared" si="14"/>
        <v>0.56000000000000005</v>
      </c>
      <c r="Z384" s="83">
        <f t="shared" si="14"/>
        <v>0.4</v>
      </c>
      <c r="AA384" s="83">
        <f t="shared" si="14"/>
        <v>12.49</v>
      </c>
      <c r="AB384" s="83">
        <f t="shared" si="14"/>
        <v>34.270000000000003</v>
      </c>
      <c r="AC384" s="83">
        <f t="shared" si="14"/>
        <v>26.54</v>
      </c>
      <c r="AD384" s="83">
        <f t="shared" si="14"/>
        <v>26.68</v>
      </c>
      <c r="AE384" s="83">
        <f t="shared" si="14"/>
        <v>39.9</v>
      </c>
      <c r="AF384" s="83">
        <f t="shared" si="14"/>
        <v>24.98</v>
      </c>
      <c r="AG384" s="83">
        <f t="shared" si="14"/>
        <v>68.47</v>
      </c>
      <c r="AH384" s="83">
        <f t="shared" si="14"/>
        <v>53.16</v>
      </c>
      <c r="AI384" s="83">
        <f t="shared" si="14"/>
        <v>53.44</v>
      </c>
      <c r="AJ384" s="83">
        <f t="shared" si="14"/>
        <v>79.930000000000007</v>
      </c>
      <c r="AK384" s="83">
        <f t="shared" si="14"/>
        <v>2.9</v>
      </c>
      <c r="AL384" s="83">
        <f t="shared" si="14"/>
        <v>2.94</v>
      </c>
      <c r="AM384" s="83">
        <f t="shared" si="14"/>
        <v>3.03</v>
      </c>
      <c r="AN384" s="83">
        <f t="shared" si="14"/>
        <v>5.83</v>
      </c>
      <c r="AO384" s="83">
        <f t="shared" si="14"/>
        <v>0.1</v>
      </c>
      <c r="AP384" s="83">
        <f t="shared" si="14"/>
        <v>7.2</v>
      </c>
      <c r="AQ384" s="83">
        <f t="shared" si="14"/>
        <v>7.39</v>
      </c>
      <c r="AR384" s="83">
        <f t="shared" si="14"/>
        <v>83.54</v>
      </c>
      <c r="AS384" s="83">
        <f t="shared" si="14"/>
        <v>1.2</v>
      </c>
      <c r="AT384" s="83">
        <f t="shared" si="14"/>
        <v>52.09</v>
      </c>
      <c r="AU384" s="83">
        <f t="shared" si="14"/>
        <v>87.07</v>
      </c>
      <c r="AV384" s="83">
        <f t="shared" si="14"/>
        <v>0.28000000000000003</v>
      </c>
      <c r="AW384" s="83">
        <f t="shared" si="14"/>
        <v>0.06</v>
      </c>
      <c r="AX384" s="83">
        <f t="shared" si="14"/>
        <v>13.17</v>
      </c>
      <c r="AY384" s="83">
        <f t="shared" si="14"/>
        <v>12.14</v>
      </c>
      <c r="AZ384" s="83">
        <f t="shared" si="14"/>
        <v>13.07</v>
      </c>
      <c r="BA384" s="83">
        <f t="shared" si="14"/>
        <v>1.0900000000000001</v>
      </c>
      <c r="BB384" s="83">
        <f t="shared" si="14"/>
        <v>1.45</v>
      </c>
      <c r="BC384" s="83">
        <f t="shared" si="14"/>
        <v>1.9</v>
      </c>
      <c r="BD384" s="83">
        <f t="shared" si="14"/>
        <v>8.15</v>
      </c>
      <c r="BE384" s="83">
        <f t="shared" si="14"/>
        <v>3.13</v>
      </c>
      <c r="BF384" s="83">
        <f t="shared" si="14"/>
        <v>30.62</v>
      </c>
      <c r="BG384" s="83">
        <f t="shared" si="14"/>
        <v>5.03</v>
      </c>
      <c r="BH384" s="83">
        <f t="shared" si="14"/>
        <v>10.51</v>
      </c>
    </row>
    <row r="385" spans="1:60" x14ac:dyDescent="0.25">
      <c r="A385" s="159" t="s">
        <v>99</v>
      </c>
      <c r="B385" s="159"/>
      <c r="D385" s="83">
        <f>ROUND(AVERAGEIF(D4:D368,"&lt;&gt;0"),2)</f>
        <v>6.16</v>
      </c>
      <c r="E385" s="83">
        <f t="shared" ref="E385:BH385" si="15">ROUND(AVERAGEIF(E4:E368,"&lt;&gt;0"),2)</f>
        <v>5.13</v>
      </c>
      <c r="F385" s="83">
        <f t="shared" si="15"/>
        <v>5.13</v>
      </c>
      <c r="G385" s="83">
        <f t="shared" si="15"/>
        <v>5.19</v>
      </c>
      <c r="H385" s="83">
        <f t="shared" si="15"/>
        <v>5.25</v>
      </c>
      <c r="I385" s="83">
        <f t="shared" si="15"/>
        <v>7.1</v>
      </c>
      <c r="J385" s="83">
        <f t="shared" si="15"/>
        <v>7.18</v>
      </c>
      <c r="K385" s="83">
        <f t="shared" si="15"/>
        <v>1.66</v>
      </c>
      <c r="L385" s="83">
        <f t="shared" si="15"/>
        <v>1.86</v>
      </c>
      <c r="M385" s="83">
        <f t="shared" si="15"/>
        <v>2.0699999999999998</v>
      </c>
      <c r="N385" s="83">
        <f t="shared" si="15"/>
        <v>2.15</v>
      </c>
      <c r="O385" s="83">
        <f t="shared" si="15"/>
        <v>49.22</v>
      </c>
      <c r="P385" s="83">
        <f t="shared" si="15"/>
        <v>41.99</v>
      </c>
      <c r="Q385" s="83">
        <f t="shared" si="15"/>
        <v>20.57</v>
      </c>
      <c r="R385" s="83">
        <f t="shared" si="15"/>
        <v>2.67</v>
      </c>
      <c r="S385" s="83">
        <f t="shared" si="15"/>
        <v>1.84</v>
      </c>
      <c r="T385" s="83">
        <f t="shared" si="15"/>
        <v>0.63</v>
      </c>
      <c r="U385" s="83">
        <f t="shared" si="15"/>
        <v>0.6</v>
      </c>
      <c r="V385" s="83">
        <f t="shared" si="15"/>
        <v>0.48</v>
      </c>
      <c r="W385" s="83">
        <f t="shared" si="15"/>
        <v>1.29</v>
      </c>
      <c r="X385" s="83">
        <f t="shared" si="15"/>
        <v>0.16</v>
      </c>
      <c r="Y385" s="83">
        <f t="shared" si="15"/>
        <v>0.53</v>
      </c>
      <c r="Z385" s="83">
        <f t="shared" si="15"/>
        <v>0.49</v>
      </c>
      <c r="AA385" s="83">
        <f t="shared" si="15"/>
        <v>13.28</v>
      </c>
      <c r="AB385" s="83">
        <f t="shared" si="15"/>
        <v>34.590000000000003</v>
      </c>
      <c r="AC385" s="83">
        <f t="shared" si="15"/>
        <v>29.71</v>
      </c>
      <c r="AD385" s="83">
        <f t="shared" si="15"/>
        <v>29.9</v>
      </c>
      <c r="AE385" s="83">
        <f t="shared" si="15"/>
        <v>40.799999999999997</v>
      </c>
      <c r="AF385" s="83">
        <f t="shared" si="15"/>
        <v>26.56</v>
      </c>
      <c r="AG385" s="83">
        <f t="shared" si="15"/>
        <v>69.2</v>
      </c>
      <c r="AH385" s="83">
        <f t="shared" si="15"/>
        <v>59.44</v>
      </c>
      <c r="AI385" s="83">
        <f t="shared" si="15"/>
        <v>59.88</v>
      </c>
      <c r="AJ385" s="83">
        <f t="shared" si="15"/>
        <v>81.44</v>
      </c>
      <c r="AK385" s="83">
        <f t="shared" si="15"/>
        <v>3.13</v>
      </c>
      <c r="AL385" s="83">
        <f t="shared" si="15"/>
        <v>3.32</v>
      </c>
      <c r="AM385" s="83">
        <f t="shared" si="15"/>
        <v>3.03</v>
      </c>
      <c r="AN385" s="83">
        <f t="shared" si="15"/>
        <v>5.96</v>
      </c>
      <c r="AO385" s="83">
        <f t="shared" si="15"/>
        <v>0.09</v>
      </c>
      <c r="AP385" s="83">
        <f t="shared" si="15"/>
        <v>12.41</v>
      </c>
      <c r="AQ385" s="83">
        <f t="shared" si="15"/>
        <v>11</v>
      </c>
      <c r="AR385" s="83">
        <f t="shared" si="15"/>
        <v>90.77</v>
      </c>
      <c r="AS385" s="83">
        <f t="shared" si="15"/>
        <v>0.97</v>
      </c>
      <c r="AT385" s="83">
        <f t="shared" si="15"/>
        <v>55.97</v>
      </c>
      <c r="AU385" s="83">
        <f t="shared" si="15"/>
        <v>89.18</v>
      </c>
      <c r="AV385" s="83">
        <f t="shared" si="15"/>
        <v>0.25</v>
      </c>
      <c r="AW385" s="83">
        <f t="shared" si="15"/>
        <v>0.05</v>
      </c>
      <c r="AX385" s="83">
        <f t="shared" si="15"/>
        <v>14.17</v>
      </c>
      <c r="AY385" s="83">
        <f t="shared" si="15"/>
        <v>13.13</v>
      </c>
      <c r="AZ385" s="83">
        <f t="shared" si="15"/>
        <v>14.05</v>
      </c>
      <c r="BA385" s="83">
        <f t="shared" si="15"/>
        <v>1.02</v>
      </c>
      <c r="BB385" s="83">
        <f t="shared" si="15"/>
        <v>1.55</v>
      </c>
      <c r="BC385" s="83">
        <f t="shared" si="15"/>
        <v>2.4900000000000002</v>
      </c>
      <c r="BD385" s="83">
        <f t="shared" si="15"/>
        <v>8.5399999999999991</v>
      </c>
      <c r="BE385" s="83">
        <f t="shared" si="15"/>
        <v>3.14</v>
      </c>
      <c r="BF385" s="83">
        <f t="shared" si="15"/>
        <v>30.3</v>
      </c>
      <c r="BG385" s="83">
        <f t="shared" si="15"/>
        <v>4.58</v>
      </c>
      <c r="BH385" s="83">
        <f t="shared" si="15"/>
        <v>10.69</v>
      </c>
    </row>
    <row r="387" spans="1:60" ht="15.75" x14ac:dyDescent="0.25">
      <c r="B387" s="160" t="s">
        <v>100</v>
      </c>
      <c r="C387" s="160"/>
      <c r="D387" s="160"/>
      <c r="E387" s="160"/>
      <c r="F387" s="160"/>
      <c r="G387" s="160"/>
      <c r="H387" s="160"/>
    </row>
    <row r="388" spans="1:60" ht="34.5" customHeight="1" x14ac:dyDescent="0.25">
      <c r="B388" s="161" t="s">
        <v>101</v>
      </c>
      <c r="C388" s="162" t="s">
        <v>102</v>
      </c>
      <c r="D388" s="163" t="s">
        <v>103</v>
      </c>
      <c r="E388" s="162" t="s">
        <v>40</v>
      </c>
      <c r="F388" s="163" t="s">
        <v>41</v>
      </c>
      <c r="G388" s="163" t="s">
        <v>104</v>
      </c>
      <c r="H388" s="163" t="s">
        <v>105</v>
      </c>
      <c r="K388" s="164" t="s">
        <v>106</v>
      </c>
      <c r="L388" s="164" t="s">
        <v>107</v>
      </c>
      <c r="O388" s="83" t="s">
        <v>108</v>
      </c>
      <c r="P388" s="83" t="s">
        <v>108</v>
      </c>
      <c r="Q388" s="83" t="s">
        <v>109</v>
      </c>
      <c r="R388" s="165" t="s">
        <v>110</v>
      </c>
    </row>
    <row r="389" spans="1:60" x14ac:dyDescent="0.25">
      <c r="B389" s="166" t="s">
        <v>111</v>
      </c>
      <c r="C389" s="167">
        <f>ROUND(AVERAGEIF(AY4:AY34,"&lt;&gt;0"),2)</f>
        <v>12.88</v>
      </c>
      <c r="D389" s="167">
        <f t="shared" ref="D389:E389" si="16">ROUND(AVERAGEIF(BB4:BB34,"&lt;&gt;0"),2)</f>
        <v>1.57</v>
      </c>
      <c r="E389" s="167">
        <f t="shared" si="16"/>
        <v>2.74</v>
      </c>
      <c r="F389" s="167">
        <f>ROUND(AVERAGEIF(BD4:BD34,"&lt;&gt;0"),2)</f>
        <v>8.27</v>
      </c>
      <c r="G389" s="168">
        <f>$F389+$E389+$D389</f>
        <v>12.58</v>
      </c>
      <c r="H389" s="169">
        <f>ABS((G389-C389)/C389)</f>
        <v>2.3291925465838564E-2</v>
      </c>
      <c r="J389" s="170" t="s">
        <v>25</v>
      </c>
      <c r="K389" s="167">
        <f>MAX(AY4:AY368)</f>
        <v>22.26</v>
      </c>
      <c r="L389" s="167">
        <f>SMALL(AY4:AY368,COUNTIF(AY4:AY368,0)+1)</f>
        <v>10.6</v>
      </c>
      <c r="N389" s="83" t="s">
        <v>112</v>
      </c>
      <c r="O389" s="83">
        <v>4</v>
      </c>
      <c r="P389" s="83">
        <v>34</v>
      </c>
      <c r="Q389" s="83">
        <f>P389-O389+1</f>
        <v>31</v>
      </c>
      <c r="R389" s="83">
        <f>G389*Q389</f>
        <v>389.98</v>
      </c>
    </row>
    <row r="390" spans="1:60" x14ac:dyDescent="0.25">
      <c r="B390" s="166" t="s">
        <v>113</v>
      </c>
      <c r="C390" s="167">
        <f>ROUND(AVERAGEIF(AY35:AY62,"&lt;&gt;0"),2)</f>
        <v>12.61</v>
      </c>
      <c r="D390" s="167">
        <f t="shared" ref="D390:E390" si="17">ROUND(AVERAGEIF(BB35:BB62,"&lt;&gt;0"),2)</f>
        <v>1.58</v>
      </c>
      <c r="E390" s="167">
        <f t="shared" si="17"/>
        <v>2.77</v>
      </c>
      <c r="F390" s="167">
        <f>ROUND(AVERAGEIF(BD35:BD62,"&lt;&gt;0"),2)</f>
        <v>7.33</v>
      </c>
      <c r="G390" s="168">
        <f t="shared" ref="G390:G400" si="18">$F390+$E390+$D390</f>
        <v>11.68</v>
      </c>
      <c r="H390" s="169">
        <f t="shared" ref="H390:H400" si="19">ABS((G390-C390)/C390)</f>
        <v>7.3750991276764447E-2</v>
      </c>
      <c r="J390" s="170" t="s">
        <v>41</v>
      </c>
      <c r="K390" s="167">
        <f>MAX(BD4:BD368)</f>
        <v>15.972</v>
      </c>
      <c r="L390" s="167">
        <f>SMALL(BD4:BD368,COUNTIF(BD4:BD368,0)+1)</f>
        <v>5.641</v>
      </c>
      <c r="N390" s="83" t="s">
        <v>113</v>
      </c>
      <c r="O390" s="83">
        <v>35</v>
      </c>
      <c r="P390" s="83">
        <v>62</v>
      </c>
      <c r="Q390" s="83">
        <f t="shared" ref="Q390:Q400" si="20">P390-O390+1</f>
        <v>28</v>
      </c>
      <c r="R390" s="83">
        <f t="shared" ref="R390:R400" si="21">G390*Q390</f>
        <v>327.03999999999996</v>
      </c>
    </row>
    <row r="391" spans="1:60" x14ac:dyDescent="0.25">
      <c r="B391" s="166" t="s">
        <v>114</v>
      </c>
      <c r="C391" s="167">
        <f>ROUND(AVERAGEIF(AY63:AY93,"&lt;&gt;0"),2)</f>
        <v>14.09</v>
      </c>
      <c r="D391" s="167">
        <f t="shared" ref="D391:E391" si="22">ROUND(AVERAGEIF(BB63:BB93,"&lt;&gt;0"),2)</f>
        <v>1.61</v>
      </c>
      <c r="E391" s="167">
        <f t="shared" si="22"/>
        <v>2.81</v>
      </c>
      <c r="F391" s="167">
        <f>ROUND(AVERAGEIF(BD63:BD93,"&lt;&gt;0"),2)</f>
        <v>9.16</v>
      </c>
      <c r="G391" s="168">
        <f t="shared" si="18"/>
        <v>13.58</v>
      </c>
      <c r="H391" s="169">
        <f t="shared" si="19"/>
        <v>3.6195883605393879E-2</v>
      </c>
      <c r="J391" s="170" t="s">
        <v>40</v>
      </c>
      <c r="K391" s="167">
        <f>MAX(BC4:BC368)</f>
        <v>3.1</v>
      </c>
      <c r="L391" s="167">
        <f>SMALL(BC4:BC368,COUNTIF(BC4:BC368,0)+1)</f>
        <v>1.4059999999999999</v>
      </c>
      <c r="N391" s="83" t="s">
        <v>114</v>
      </c>
      <c r="O391" s="83">
        <v>63</v>
      </c>
      <c r="P391" s="83">
        <v>93</v>
      </c>
      <c r="Q391" s="83">
        <f t="shared" si="20"/>
        <v>31</v>
      </c>
      <c r="R391" s="83">
        <f t="shared" si="21"/>
        <v>420.98</v>
      </c>
    </row>
    <row r="392" spans="1:60" x14ac:dyDescent="0.25">
      <c r="B392" s="166" t="s">
        <v>115</v>
      </c>
      <c r="C392" s="167">
        <f>ROUND(AVERAGEIF(AY94:AY123,"&lt;&gt;0"),2)</f>
        <v>12.67</v>
      </c>
      <c r="D392" s="167">
        <f t="shared" ref="D392:E392" si="23">ROUND(AVERAGEIF(BB94:BB123,"&lt;&gt;0"),2)</f>
        <v>1.48</v>
      </c>
      <c r="E392" s="167">
        <f t="shared" si="23"/>
        <v>2.77</v>
      </c>
      <c r="F392" s="167">
        <f>ROUND(AVERAGEIF(BD94:BD123,"&lt;&gt;0"),2)</f>
        <v>7.78</v>
      </c>
      <c r="G392" s="168">
        <f t="shared" si="18"/>
        <v>12.030000000000001</v>
      </c>
      <c r="H392" s="169">
        <f t="shared" si="19"/>
        <v>5.0513022888713399E-2</v>
      </c>
      <c r="J392" s="170" t="s">
        <v>116</v>
      </c>
      <c r="K392" s="167">
        <f>MAX(BB4:BB368)</f>
        <v>2.093</v>
      </c>
      <c r="L392" s="167">
        <f>SMALL(BB4:BB368,COUNTIF(BB4:BB368,0)+1)</f>
        <v>1.101</v>
      </c>
      <c r="N392" s="83" t="s">
        <v>115</v>
      </c>
      <c r="O392" s="83">
        <v>94</v>
      </c>
      <c r="P392" s="83">
        <v>123</v>
      </c>
      <c r="Q392" s="83">
        <f t="shared" si="20"/>
        <v>30</v>
      </c>
      <c r="R392" s="83">
        <f t="shared" si="21"/>
        <v>360.90000000000003</v>
      </c>
    </row>
    <row r="393" spans="1:60" x14ac:dyDescent="0.25">
      <c r="B393" s="166" t="s">
        <v>117</v>
      </c>
      <c r="C393" s="167">
        <f>ROUND(AVERAGEIF(AY124:AY154,"&lt;&gt;0"),2)</f>
        <v>12.46</v>
      </c>
      <c r="D393" s="167">
        <f t="shared" ref="D393:E393" si="24">ROUND(AVERAGEIF(BB124:BB154,"&lt;&gt;0"),2)</f>
        <v>1.46</v>
      </c>
      <c r="E393" s="167">
        <f t="shared" si="24"/>
        <v>2.72</v>
      </c>
      <c r="F393" s="167">
        <f>ROUND(AVERAGEIF(BD124:BD154,"&lt;&gt;0"),2)</f>
        <v>7.68</v>
      </c>
      <c r="G393" s="168">
        <f t="shared" si="18"/>
        <v>11.86</v>
      </c>
      <c r="H393" s="169">
        <f t="shared" si="19"/>
        <v>4.8154093097913436E-2</v>
      </c>
      <c r="N393" s="83" t="s">
        <v>117</v>
      </c>
      <c r="O393" s="83">
        <v>124</v>
      </c>
      <c r="P393" s="83">
        <v>154</v>
      </c>
      <c r="Q393" s="83">
        <f t="shared" si="20"/>
        <v>31</v>
      </c>
      <c r="R393" s="83">
        <f t="shared" si="21"/>
        <v>367.65999999999997</v>
      </c>
    </row>
    <row r="394" spans="1:60" x14ac:dyDescent="0.25">
      <c r="B394" s="166" t="s">
        <v>118</v>
      </c>
      <c r="C394" s="171">
        <f>ROUND(AVERAGEIF(AY155:AY184,"&lt;&gt;0"),2)</f>
        <v>15</v>
      </c>
      <c r="D394" s="167">
        <f t="shared" ref="D394:E394" si="25">ROUND(AVERAGEIF(BB155:BB184,"&lt;&gt;0"),2)</f>
        <v>1.57</v>
      </c>
      <c r="E394" s="167">
        <f t="shared" si="25"/>
        <v>2.81</v>
      </c>
      <c r="F394" s="167">
        <f>ROUND(AVERAGEIF(BD155:BD184,"&lt;&gt;0"),2)</f>
        <v>10.11</v>
      </c>
      <c r="G394" s="168">
        <f t="shared" si="18"/>
        <v>14.49</v>
      </c>
      <c r="H394" s="169">
        <f t="shared" si="19"/>
        <v>3.3999999999999989E-2</v>
      </c>
      <c r="N394" s="83" t="s">
        <v>118</v>
      </c>
      <c r="O394" s="83">
        <v>155</v>
      </c>
      <c r="P394" s="83">
        <v>184</v>
      </c>
      <c r="Q394" s="83">
        <f t="shared" si="20"/>
        <v>30</v>
      </c>
      <c r="R394" s="83">
        <f t="shared" si="21"/>
        <v>434.7</v>
      </c>
    </row>
    <row r="395" spans="1:60" x14ac:dyDescent="0.25">
      <c r="B395" s="166" t="s">
        <v>119</v>
      </c>
      <c r="C395" s="171">
        <f>ROUND(AVERAGEIF(AY185:AY215,"&lt;&gt;0"),2)</f>
        <v>15</v>
      </c>
      <c r="D395" s="167">
        <f>ROUND(AVERAGEIF(BB185:BB215,"&lt;&gt;0"),2)</f>
        <v>1.46</v>
      </c>
      <c r="E395" s="167">
        <f t="shared" ref="E395" si="26">ROUND(AVERAGEIF(BC216:BC246,"&lt;&gt;0"),2)</f>
        <v>2.5099999999999998</v>
      </c>
      <c r="F395" s="167">
        <f>ROUND(AVERAGEIF(BD216:BD246,"&lt;&gt;0"),2)</f>
        <v>10.130000000000001</v>
      </c>
      <c r="G395" s="168">
        <f t="shared" si="18"/>
        <v>14.100000000000001</v>
      </c>
      <c r="H395" s="169">
        <f t="shared" si="19"/>
        <v>5.9999999999999908E-2</v>
      </c>
      <c r="N395" s="83" t="s">
        <v>119</v>
      </c>
      <c r="O395" s="83">
        <v>185</v>
      </c>
      <c r="P395" s="83">
        <v>215</v>
      </c>
      <c r="Q395" s="83">
        <f t="shared" si="20"/>
        <v>31</v>
      </c>
      <c r="R395" s="83">
        <f t="shared" si="21"/>
        <v>437.1</v>
      </c>
    </row>
    <row r="396" spans="1:60" x14ac:dyDescent="0.25">
      <c r="B396" s="166" t="s">
        <v>120</v>
      </c>
      <c r="C396" s="167">
        <f>ROUND(AVERAGEIF(AY216:AY246,"&lt;&gt;0"),2)</f>
        <v>14.01</v>
      </c>
      <c r="D396" s="167">
        <f>ROUND(AVERAGEIF(BB216:BB246,"&lt;&gt;0"),2)</f>
        <v>1.48</v>
      </c>
      <c r="E396" s="167">
        <f t="shared" ref="E396" si="27">ROUND(AVERAGEIF(BC186:BC216,"&lt;&gt;0"),2)</f>
        <v>2.74</v>
      </c>
      <c r="F396" s="167">
        <f>ROUND(AVERAGEIF(BD186:BD216,"&lt;&gt;0"),2)</f>
        <v>9.51</v>
      </c>
      <c r="G396" s="168">
        <f t="shared" si="18"/>
        <v>13.73</v>
      </c>
      <c r="H396" s="169">
        <f t="shared" si="19"/>
        <v>1.9985724482512447E-2</v>
      </c>
      <c r="N396" s="83" t="s">
        <v>121</v>
      </c>
      <c r="O396" s="83">
        <v>216</v>
      </c>
      <c r="P396" s="83">
        <v>246</v>
      </c>
      <c r="Q396" s="83">
        <f t="shared" si="20"/>
        <v>31</v>
      </c>
      <c r="R396" s="83">
        <f t="shared" si="21"/>
        <v>425.63</v>
      </c>
    </row>
    <row r="397" spans="1:60" x14ac:dyDescent="0.25">
      <c r="B397" s="166" t="s">
        <v>122</v>
      </c>
      <c r="C397" s="167">
        <f>ROUND(AVERAGEIF(AY247:AY276,"&lt;&gt;0"),2)</f>
        <v>12.62</v>
      </c>
      <c r="D397" s="167">
        <f t="shared" ref="D397:E397" si="28">ROUND(AVERAGEIF(BB247:BB276,"&lt;&gt;0"),2)</f>
        <v>1.69</v>
      </c>
      <c r="E397" s="167">
        <f t="shared" si="28"/>
        <v>2.15</v>
      </c>
      <c r="F397" s="167">
        <f>ROUND(AVERAGEIF(BD247:BD276,"&lt;&gt;0"),2)</f>
        <v>8.3000000000000007</v>
      </c>
      <c r="G397" s="168">
        <f t="shared" si="18"/>
        <v>12.14</v>
      </c>
      <c r="H397" s="169">
        <f t="shared" si="19"/>
        <v>3.8034865293185317E-2</v>
      </c>
      <c r="N397" s="83" t="s">
        <v>122</v>
      </c>
      <c r="O397" s="83">
        <v>247</v>
      </c>
      <c r="P397" s="83">
        <v>276</v>
      </c>
      <c r="Q397" s="83">
        <f t="shared" si="20"/>
        <v>30</v>
      </c>
      <c r="R397" s="83">
        <f t="shared" si="21"/>
        <v>364.20000000000005</v>
      </c>
    </row>
    <row r="398" spans="1:60" x14ac:dyDescent="0.25">
      <c r="B398" s="166" t="s">
        <v>123</v>
      </c>
      <c r="C398" s="167">
        <f>ROUND(AVERAGEIF(AY277:AY307,"&lt;&gt;0"),2)</f>
        <v>12</v>
      </c>
      <c r="D398" s="167">
        <f t="shared" ref="D398:E398" si="29">ROUND(AVERAGEIF(BB277:BB307,"&lt;&gt;0"),2)</f>
        <v>1.64</v>
      </c>
      <c r="E398" s="167">
        <f t="shared" si="29"/>
        <v>1.87</v>
      </c>
      <c r="F398" s="167">
        <f>ROUND(AVERAGEIF(BD277:BD307,"&lt;&gt;0"),2)</f>
        <v>7.97</v>
      </c>
      <c r="G398" s="168">
        <f t="shared" si="18"/>
        <v>11.48</v>
      </c>
      <c r="H398" s="169">
        <f t="shared" si="19"/>
        <v>4.33333333333333E-2</v>
      </c>
      <c r="N398" s="83" t="s">
        <v>123</v>
      </c>
      <c r="O398" s="83">
        <v>277</v>
      </c>
      <c r="P398" s="83">
        <v>307</v>
      </c>
      <c r="Q398" s="83">
        <f t="shared" si="20"/>
        <v>31</v>
      </c>
      <c r="R398" s="83">
        <f t="shared" si="21"/>
        <v>355.88</v>
      </c>
    </row>
    <row r="399" spans="1:60" x14ac:dyDescent="0.25">
      <c r="B399" s="166" t="s">
        <v>124</v>
      </c>
      <c r="C399" s="167">
        <f>ROUND(AVERAGEIF(AY308:AY337,"&lt;&gt;0"),2)</f>
        <v>12.2</v>
      </c>
      <c r="D399" s="167">
        <f t="shared" ref="D399:E399" si="30">ROUND(AVERAGEIF(BB308:BB337,"&lt;&gt;0"),2)</f>
        <v>1.62</v>
      </c>
      <c r="E399" s="167">
        <f t="shared" si="30"/>
        <v>2.1</v>
      </c>
      <c r="F399" s="167">
        <f>ROUND(AVERAGEIF(BD308:BD337,"&lt;&gt;0"),2)</f>
        <v>8.17</v>
      </c>
      <c r="G399" s="168">
        <f t="shared" si="18"/>
        <v>11.89</v>
      </c>
      <c r="H399" s="169">
        <f t="shared" si="19"/>
        <v>2.5409836065573666E-2</v>
      </c>
      <c r="N399" s="83" t="s">
        <v>124</v>
      </c>
      <c r="O399" s="83">
        <v>308</v>
      </c>
      <c r="P399" s="83">
        <v>337</v>
      </c>
      <c r="Q399" s="83">
        <f t="shared" si="20"/>
        <v>30</v>
      </c>
      <c r="R399" s="83">
        <f t="shared" si="21"/>
        <v>356.70000000000005</v>
      </c>
    </row>
    <row r="400" spans="1:60" x14ac:dyDescent="0.25">
      <c r="B400" s="166" t="s">
        <v>125</v>
      </c>
      <c r="C400" s="167">
        <f>ROUND(AVERAGEIF(AY338:AY368,"&lt;&gt;0"),2)</f>
        <v>12.14</v>
      </c>
      <c r="D400" s="167">
        <f t="shared" ref="D400:E400" si="31">ROUND(AVERAGEIF(BB338:BB368,"&lt;&gt;0"),2)</f>
        <v>1.45</v>
      </c>
      <c r="E400" s="167">
        <f t="shared" si="31"/>
        <v>1.9</v>
      </c>
      <c r="F400" s="167">
        <f>ROUND(AVERAGEIF(BD338:BD368,"&lt;&gt;0"),2)</f>
        <v>8.15</v>
      </c>
      <c r="G400" s="168">
        <f t="shared" si="18"/>
        <v>11.5</v>
      </c>
      <c r="H400" s="169">
        <f t="shared" si="19"/>
        <v>5.2718286655683733E-2</v>
      </c>
      <c r="N400" s="83" t="s">
        <v>125</v>
      </c>
      <c r="O400" s="83">
        <v>338</v>
      </c>
      <c r="P400" s="83">
        <v>368</v>
      </c>
      <c r="Q400" s="83">
        <f t="shared" si="20"/>
        <v>31</v>
      </c>
      <c r="R400" s="83">
        <f t="shared" si="21"/>
        <v>356.5</v>
      </c>
    </row>
    <row r="401" spans="2:18" x14ac:dyDescent="0.25">
      <c r="B401" s="166" t="s">
        <v>126</v>
      </c>
      <c r="C401" s="167">
        <f>AVERAGE(C389:C400)</f>
        <v>13.14</v>
      </c>
      <c r="D401" s="172">
        <f t="shared" ref="D401:H401" si="32">AVERAGE(D389:D400)</f>
        <v>1.5508333333333333</v>
      </c>
      <c r="E401" s="172">
        <f t="shared" si="32"/>
        <v>2.4908333333333337</v>
      </c>
      <c r="F401" s="172">
        <f t="shared" si="32"/>
        <v>8.5466666666666669</v>
      </c>
      <c r="G401" s="172">
        <f t="shared" si="32"/>
        <v>12.588333333333333</v>
      </c>
      <c r="H401" s="173">
        <f t="shared" si="32"/>
        <v>4.2115663513742678E-2</v>
      </c>
      <c r="Q401" s="83">
        <f>SUM(Q389:Q400)</f>
        <v>365</v>
      </c>
      <c r="R401" s="83">
        <f>SUM(R389:R400)</f>
        <v>4597.2699999999995</v>
      </c>
    </row>
    <row r="403" spans="2:18" ht="15.75" x14ac:dyDescent="0.25">
      <c r="B403" s="174" t="s">
        <v>127</v>
      </c>
      <c r="C403" s="174"/>
      <c r="D403" s="174"/>
      <c r="E403" s="174"/>
      <c r="F403" s="174"/>
    </row>
    <row r="404" spans="2:18" ht="30" x14ac:dyDescent="0.25">
      <c r="B404" s="175" t="s">
        <v>101</v>
      </c>
      <c r="C404" s="176" t="s">
        <v>128</v>
      </c>
      <c r="D404" s="177" t="s">
        <v>129</v>
      </c>
      <c r="E404" s="178" t="s">
        <v>130</v>
      </c>
      <c r="F404" s="178" t="s">
        <v>131</v>
      </c>
      <c r="I404" s="177" t="s">
        <v>106</v>
      </c>
      <c r="J404" s="177" t="s">
        <v>107</v>
      </c>
    </row>
    <row r="405" spans="2:18" x14ac:dyDescent="0.25">
      <c r="B405" s="179" t="s">
        <v>112</v>
      </c>
      <c r="C405" s="180">
        <f>ROUND(AVERAGEIF(AT4:AT34,"&lt;&gt;0"),4)</f>
        <v>54.311500000000002</v>
      </c>
      <c r="D405" s="180">
        <f>ROUND(AVERAGEIF(AU4:AU34,"&lt;&gt;0"),4)</f>
        <v>90.8</v>
      </c>
      <c r="E405" s="181">
        <f>ROUND(AVERAGEIF(AV4:AV34,"&lt;&gt;0"),4)</f>
        <v>0.26429999999999998</v>
      </c>
      <c r="F405" s="181">
        <f>ROUND(AVERAGEIF(AW4:AW34,"&lt;&gt;0"),4)</f>
        <v>4.2500000000000003E-2</v>
      </c>
      <c r="H405" s="178" t="s">
        <v>132</v>
      </c>
      <c r="I405" s="167">
        <f>MAX(AT4:AT368)</f>
        <v>96</v>
      </c>
      <c r="J405" s="167">
        <f>SMALL(AT4:AT368,COUNTIF(AT4:AT368,0)+1)</f>
        <v>8</v>
      </c>
    </row>
    <row r="406" spans="2:18" ht="30" x14ac:dyDescent="0.25">
      <c r="B406" s="182" t="s">
        <v>113</v>
      </c>
      <c r="C406" s="180">
        <f>ROUND(AVERAGEIF(AT35:AT62,"&lt;&gt;0"),4)</f>
        <v>53.558300000000003</v>
      </c>
      <c r="D406" s="180">
        <f>ROUND(AVERAGEIF(AU35:AU62,"&lt;&gt;0"),4)</f>
        <v>89.987499999999997</v>
      </c>
      <c r="E406" s="183">
        <f>ROUND(AVERAGEIF(AV35:AV62,"&lt;&gt;0"),4)</f>
        <v>0.27129999999999999</v>
      </c>
      <c r="F406" s="183">
        <f>ROUND(AVERAGEIF(AW35:AW62,"&lt;&gt;0"),4)</f>
        <v>4.53E-2</v>
      </c>
      <c r="H406" s="178" t="s">
        <v>129</v>
      </c>
      <c r="I406" s="184">
        <f>MAX(AU4:AU368)</f>
        <v>120</v>
      </c>
      <c r="J406" s="184">
        <f>SMALL(AU4:AU368,COUNTIF(AU4:AU368,0)+1)</f>
        <v>81.599999999999994</v>
      </c>
    </row>
    <row r="407" spans="2:18" x14ac:dyDescent="0.25">
      <c r="B407" s="179" t="s">
        <v>114</v>
      </c>
      <c r="C407" s="180">
        <f>ROUND(AVERAGEIF(AT64:AT94,"&lt;&gt;0"),4)</f>
        <v>54.514800000000001</v>
      </c>
      <c r="D407" s="180">
        <f>ROUND(AVERAGEIF(AU64:AU94,"&lt;&gt;0"),4)</f>
        <v>89.422200000000004</v>
      </c>
      <c r="E407" s="181">
        <f>ROUND(AVERAGEIF(AV64:AV94,"&lt;&gt;0"),4)</f>
        <v>0.26379999999999998</v>
      </c>
      <c r="F407" s="181">
        <f>ROUND(AVERAGEIF(AW64:AW94,"&lt;&gt;0"),4)</f>
        <v>4.8300000000000003E-2</v>
      </c>
      <c r="H407" s="178" t="s">
        <v>133</v>
      </c>
      <c r="I407" s="168">
        <f>MAX(AV4:AV368)</f>
        <v>0.41099999999999998</v>
      </c>
      <c r="J407" s="168">
        <f>SMALL(AV4:AV239,COUNTIF(AV4:AV368,0)+1)</f>
        <v>0.20610000000000001</v>
      </c>
    </row>
    <row r="408" spans="2:18" ht="30" x14ac:dyDescent="0.25">
      <c r="B408" s="182" t="s">
        <v>115</v>
      </c>
      <c r="C408" s="180">
        <f>ROUND(AVERAGEIF(AT95:AT124,"&lt;&gt;0"),4)</f>
        <v>49.252000000000002</v>
      </c>
      <c r="D408" s="180">
        <f>ROUND(AVERAGEIF(AU95:AU124,"&lt;&gt;0"),4)</f>
        <v>88.16</v>
      </c>
      <c r="E408" s="183">
        <f>ROUND(AVERAGEIF(AV95:AV124,"&lt;&gt;0"),4)</f>
        <v>0.30919999999999997</v>
      </c>
      <c r="F408" s="183">
        <f>ROUND(AVERAGEIF(AW95:AW124,"&lt;&gt;0"),4)</f>
        <v>5.4699999999999999E-2</v>
      </c>
      <c r="H408" s="178" t="s">
        <v>131</v>
      </c>
      <c r="I408" s="168">
        <f>MAX(AW4:AW368)</f>
        <v>8.8200000000000001E-2</v>
      </c>
      <c r="J408" s="168">
        <f>MIN(AW4:AW368)</f>
        <v>-7.9000000000000001E-2</v>
      </c>
      <c r="L408" s="185"/>
    </row>
    <row r="409" spans="2:18" x14ac:dyDescent="0.25">
      <c r="B409" s="179" t="s">
        <v>117</v>
      </c>
      <c r="C409" s="180">
        <f>ROUND(AVERAGEIF(AT125:AT155,"&lt;&gt;0"),4)</f>
        <v>50.2</v>
      </c>
      <c r="D409" s="180">
        <f>ROUND(AVERAGEIF(AU125:AU155,"&lt;&gt;0"),4)</f>
        <v>86.557699999999997</v>
      </c>
      <c r="E409" s="181">
        <f>ROUND(AVERAGEIF(AV125:AV155,"&lt;&gt;0"),4)</f>
        <v>0.2858</v>
      </c>
      <c r="F409" s="181">
        <f>ROUND(AVERAGEIF(AW125:AW155,"&lt;&gt;0"),4)</f>
        <v>6.2700000000000006E-2</v>
      </c>
    </row>
    <row r="410" spans="2:18" x14ac:dyDescent="0.25">
      <c r="B410" s="179" t="s">
        <v>118</v>
      </c>
      <c r="C410" s="172">
        <f>ROUND(AVERAGEIF(AT156:AT185,"&lt;&gt;0"),2)</f>
        <v>56.25</v>
      </c>
      <c r="D410" s="172">
        <f>ROUND(AVERAGEIF(AU156:AU185,"&lt;&gt;0"),2)</f>
        <v>89.3</v>
      </c>
      <c r="E410" s="181">
        <f>ROUND(AVERAGEIF(AV156:AV185,"&lt;&gt;0"),3)</f>
        <v>0.25</v>
      </c>
      <c r="F410" s="181">
        <f>ROUND(AVERAGEIF(AW156:AW185,"&lt;&gt;0"),4)</f>
        <v>4.8800000000000003E-2</v>
      </c>
    </row>
    <row r="411" spans="2:18" x14ac:dyDescent="0.25">
      <c r="B411" s="179" t="s">
        <v>134</v>
      </c>
      <c r="C411" s="172">
        <f>ROUND(AVERAGEIF(AT186:AT216,"&lt;&gt;0"),2)</f>
        <v>60.5</v>
      </c>
      <c r="D411" s="172">
        <f>ROUND(AVERAGEIF(AU186:AU216,"&lt;&gt;0"),2)</f>
        <v>89.69</v>
      </c>
      <c r="E411" s="181">
        <f>ROUND(AVERAGEIF(AV186:AV216,"&lt;&gt;0"),3)</f>
        <v>0.217</v>
      </c>
      <c r="F411" s="181">
        <f>ROUND(AVERAGEIF(AW186:AW216,"&lt;&gt;0"),4)</f>
        <v>4.6699999999999998E-2</v>
      </c>
    </row>
    <row r="412" spans="2:18" x14ac:dyDescent="0.25">
      <c r="B412" s="179" t="s">
        <v>121</v>
      </c>
      <c r="C412" s="172">
        <f>ROUND(AVERAGEIF(AT217:AT247,"&lt;&gt;0"),2)</f>
        <v>64.61</v>
      </c>
      <c r="D412" s="172">
        <f>ROUND(AVERAGEIF(AU217:AU247,"&lt;&gt;0"),2)</f>
        <v>90.25</v>
      </c>
      <c r="E412" s="181">
        <f>ROUND(AVERAGEIF(AV217:AV247,"&lt;&gt;0"),3)</f>
        <v>0.192</v>
      </c>
      <c r="F412" s="181">
        <f>ROUND(AVERAGEIF(AW217:AW247,"&lt;&gt;0"),4)</f>
        <v>4.3999999999999997E-2</v>
      </c>
    </row>
    <row r="413" spans="2:18" x14ac:dyDescent="0.25">
      <c r="B413" s="179" t="s">
        <v>122</v>
      </c>
      <c r="C413" s="172">
        <f>ROUND(AVERAGEIF(AT248:AT276,"&lt;&gt;0"),2)</f>
        <v>61.61</v>
      </c>
      <c r="D413" s="172">
        <f>ROUND(AVERAGEIF(AU248:AU277,"&lt;&gt;0"),2)</f>
        <v>90.13</v>
      </c>
      <c r="E413" s="181">
        <f>ROUND(AVERAGEIF(AV248:AV277,"&lt;&gt;0"),3)</f>
        <v>0.214</v>
      </c>
      <c r="F413" s="181">
        <f>ROUND(AVERAGEIF(AW248:AW277,"&lt;&gt;0"),4)</f>
        <v>4.5100000000000001E-2</v>
      </c>
    </row>
    <row r="414" spans="2:18" x14ac:dyDescent="0.25">
      <c r="B414" s="179" t="s">
        <v>123</v>
      </c>
      <c r="C414" s="172">
        <f>ROUND(AVERAGEIF(AT277:AT307,"&lt;&gt;0"),2)</f>
        <v>59.35</v>
      </c>
      <c r="D414" s="172">
        <f>ROUND(AVERAGEIF(AU278:AU307,"&lt;&gt;0"),2)</f>
        <v>90.72</v>
      </c>
      <c r="E414" s="181">
        <f>ROUND(AVERAGEIF(AV278:AV307,"&lt;&gt;0"),3)</f>
        <v>0.22</v>
      </c>
      <c r="F414" s="181">
        <f>ROUND(AVERAGEIF(AW278:AW307,"&lt;&gt;0"),4)</f>
        <v>4.24E-2</v>
      </c>
    </row>
    <row r="415" spans="2:18" x14ac:dyDescent="0.25">
      <c r="B415" s="179" t="s">
        <v>124</v>
      </c>
      <c r="C415" s="172">
        <f>ROUND(AVERAGEIF(AT308:AT337,"&lt;&gt;0"),2)</f>
        <v>55.52</v>
      </c>
      <c r="D415" s="172">
        <f>ROUND(AVERAGEIF(AU308:AU337,"&lt;&gt;0"),2)</f>
        <v>88.25</v>
      </c>
      <c r="E415" s="181">
        <f>ROUND(AVERAGEIF(AV308:AV337,"&lt;&gt;0"),3)</f>
        <v>0.26</v>
      </c>
      <c r="F415" s="181">
        <f>ROUND(AVERAGEIF(AW308:AW337,"&lt;&gt;0"),4)</f>
        <v>5.4199999999999998E-2</v>
      </c>
    </row>
    <row r="416" spans="2:18" x14ac:dyDescent="0.25">
      <c r="B416" s="179" t="s">
        <v>125</v>
      </c>
      <c r="C416" s="172">
        <f>ROUND(AVERAGEIF(AT338:AT368,"&lt;&gt;0"),2)</f>
        <v>52.09</v>
      </c>
      <c r="D416" s="172">
        <f>ROUND(AVERAGEIF(AU338:AU368,"&lt;&gt;0"),2)</f>
        <v>87.07</v>
      </c>
      <c r="E416" s="181">
        <f>ROUND(AVERAGEIF(AV338:AV368,"&lt;&gt;0"),3)</f>
        <v>0.28399999999999997</v>
      </c>
      <c r="F416" s="181">
        <f>ROUND(AVERAGEIF(AW338:AW368,"&lt;&gt;0"),4)</f>
        <v>6.0199999999999997E-2</v>
      </c>
    </row>
    <row r="417" spans="2:13" x14ac:dyDescent="0.25">
      <c r="B417" s="179" t="s">
        <v>126</v>
      </c>
      <c r="C417" s="172">
        <f>AVERAGE(C405:C416)</f>
        <v>55.980550000000001</v>
      </c>
      <c r="D417" s="172">
        <f t="shared" ref="D417:F417" si="33">AVERAGE(D405:D416)</f>
        <v>89.194783333333348</v>
      </c>
      <c r="E417" s="181">
        <f t="shared" si="33"/>
        <v>0.25261666666666666</v>
      </c>
      <c r="F417" s="181">
        <f t="shared" si="33"/>
        <v>4.9575000000000008E-2</v>
      </c>
    </row>
    <row r="418" spans="2:13" x14ac:dyDescent="0.25">
      <c r="B418" s="186"/>
      <c r="C418" s="187"/>
      <c r="D418" s="187"/>
      <c r="E418" s="185"/>
      <c r="F418" s="185"/>
    </row>
    <row r="419" spans="2:13" ht="15.75" x14ac:dyDescent="0.25">
      <c r="B419" s="188" t="s">
        <v>135</v>
      </c>
      <c r="C419" s="188"/>
      <c r="D419" s="188"/>
      <c r="E419" s="188"/>
      <c r="F419" s="188"/>
      <c r="G419" s="188"/>
      <c r="H419" s="188"/>
      <c r="I419" s="188"/>
    </row>
    <row r="420" spans="2:13" ht="30" x14ac:dyDescent="0.25">
      <c r="B420" s="189" t="s">
        <v>101</v>
      </c>
      <c r="C420" s="190" t="s">
        <v>136</v>
      </c>
      <c r="D420" s="190" t="s">
        <v>137</v>
      </c>
      <c r="E420" s="190" t="s">
        <v>138</v>
      </c>
      <c r="F420" s="190" t="s">
        <v>139</v>
      </c>
      <c r="G420" s="190" t="s">
        <v>140</v>
      </c>
      <c r="H420" s="190" t="s">
        <v>141</v>
      </c>
      <c r="I420" s="190" t="s">
        <v>142</v>
      </c>
      <c r="L420" s="191" t="s">
        <v>106</v>
      </c>
      <c r="M420" s="191" t="s">
        <v>107</v>
      </c>
    </row>
    <row r="421" spans="2:13" x14ac:dyDescent="0.25">
      <c r="B421" s="192" t="s">
        <v>112</v>
      </c>
      <c r="C421" s="184">
        <f>ROUND(AVERAGEIF(AP4:AP34,"&lt;&gt;0"),2)</f>
        <v>7.04</v>
      </c>
      <c r="D421" s="184">
        <f>ROUND(AVERAGEIF(AQ4:AQ34,"&lt;&gt;0"),2)</f>
        <v>5.86</v>
      </c>
      <c r="E421" s="193">
        <f>ROUND(AVERAGEIF(AM4:AM34,"&lt;&gt;0"),2)</f>
        <v>3.03</v>
      </c>
      <c r="F421" s="193">
        <f>ROUND(AVERAGEIF(AN4:AN34,"&lt;&gt;0"),2)</f>
        <v>5.9</v>
      </c>
      <c r="G421" s="194">
        <f>ROUND(AVERAGEIF(AO4:AO34,"&lt;&gt;0"),3)</f>
        <v>3.6999999999999998E-2</v>
      </c>
      <c r="H421" s="195">
        <f>ROUND(AVERAGEIF(AK4:AK34,"&lt;&gt;0"),2)</f>
        <v>3.06</v>
      </c>
      <c r="I421" s="195">
        <f>ROUND(AVERAGEIF(AL4:AL34,"&lt;&gt;0"),2)</f>
        <v>3.33</v>
      </c>
      <c r="K421" s="191" t="s">
        <v>143</v>
      </c>
      <c r="L421" s="184">
        <f>MAX(AP4:AP368)</f>
        <v>23.5</v>
      </c>
      <c r="M421" s="184">
        <f>SMALL(AP4:AP368,COUNTIF(AP4:AP368,0)+1)</f>
        <v>3</v>
      </c>
    </row>
    <row r="422" spans="2:13" ht="30" x14ac:dyDescent="0.25">
      <c r="B422" s="192" t="s">
        <v>113</v>
      </c>
      <c r="C422" s="184">
        <f>ROUND(AVERAGEIF(AP35:AP63,"&lt;&gt;0"),2)</f>
        <v>6.55</v>
      </c>
      <c r="D422" s="184">
        <f>ROUND(AVERAGEIF(AQ35:AQ63,"&lt;&gt;0"),2)</f>
        <v>5.49</v>
      </c>
      <c r="E422" s="193">
        <f>ROUND(AVERAGEIF(AM35:AM63,"&lt;&gt;0"),2)</f>
        <v>3.03</v>
      </c>
      <c r="F422" s="193">
        <f>ROUND(AVERAGEIF(AN35:AN63,"&lt;&gt;0"),2)</f>
        <v>5.93</v>
      </c>
      <c r="G422" s="194">
        <f>ROUND(AVERAGEIF(AO35:AO62,"&lt;&gt;0"),3)</f>
        <v>3.1E-2</v>
      </c>
      <c r="H422" s="195">
        <f>ROUND(AVERAGEIF(AK35:AK63,"&lt;&gt;0"),2)</f>
        <v>3.13</v>
      </c>
      <c r="I422" s="195">
        <f>ROUND(AVERAGEIF(AL35:AL63,"&lt;&gt;0"),2)</f>
        <v>3.32</v>
      </c>
      <c r="K422" s="191" t="s">
        <v>144</v>
      </c>
      <c r="L422" s="184">
        <f>MAX(AQ4:AQ368)</f>
        <v>21.7</v>
      </c>
      <c r="M422" s="184">
        <f>SMALL(AQ4:AQ368,COUNTIF(AQ4:AQ368,0)+1)</f>
        <v>1</v>
      </c>
    </row>
    <row r="423" spans="2:13" ht="30" x14ac:dyDescent="0.25">
      <c r="B423" s="192" t="s">
        <v>114</v>
      </c>
      <c r="C423" s="184">
        <f>ROUND(AVERAGEIF(AP64:AP94,"&lt;&gt;0"),2)</f>
        <v>7.42</v>
      </c>
      <c r="D423" s="184">
        <f>ROUND(AVERAGEIF(AQ64:AQ94,"&lt;&gt;0"),2)</f>
        <v>5.01</v>
      </c>
      <c r="E423" s="193">
        <f>ROUND(AVERAGEIF(AM64:AM94,"&lt;&gt;0"),2)</f>
        <v>3.03</v>
      </c>
      <c r="F423" s="193">
        <f>ROUND(AVERAGEIF(AN64:AN94,"&lt;&gt;0"),2)</f>
        <v>5.91</v>
      </c>
      <c r="G423" s="194">
        <f>ROUND(AVERAGEIF(AO63:AO93,"&lt;&gt;0"),3)</f>
        <v>4.2000000000000003E-2</v>
      </c>
      <c r="H423" s="195">
        <f>ROUND(AVERAGEIF(AK64:AK94,"&lt;&gt;0"),2)</f>
        <v>3</v>
      </c>
      <c r="I423" s="195">
        <f>ROUND(AVERAGEIF(AL64:AL94,"&lt;&gt;0"),2)</f>
        <v>3.37</v>
      </c>
      <c r="K423" s="191" t="s">
        <v>145</v>
      </c>
      <c r="L423" s="196">
        <f>MAX(AM4:AM368)</f>
        <v>5</v>
      </c>
      <c r="M423" s="193">
        <f>SMALL(AM4:AM368,COUNTIF(AM4:AM368,0)+1)</f>
        <v>2.8</v>
      </c>
    </row>
    <row r="424" spans="2:13" ht="30" x14ac:dyDescent="0.25">
      <c r="B424" s="192" t="s">
        <v>115</v>
      </c>
      <c r="C424" s="184">
        <f>ROUND(AVERAGEIF(AP95:AP124,"&lt;&gt;0"),2)</f>
        <v>9.02</v>
      </c>
      <c r="D424" s="184">
        <f>ROUND(AVERAGEIF(AQ95:AQ124,"&lt;&gt;0"),2)</f>
        <v>5.84</v>
      </c>
      <c r="E424" s="193">
        <f>ROUND(AVERAGEIF(AM95:AM124,"&lt;&gt;0"),2)</f>
        <v>3.03</v>
      </c>
      <c r="F424" s="193">
        <f>ROUND(AVERAGEIF(AN95:AN124,"&lt;&gt;0"),2)</f>
        <v>5.94</v>
      </c>
      <c r="G424" s="194">
        <f>ROUND(AVERAGEIF(AO94:AO123,"&lt;&gt;0"),3)</f>
        <v>3.7999999999999999E-2</v>
      </c>
      <c r="H424" s="195">
        <f>ROUND(AVERAGEIF(AK95:AK124,"&lt;&gt;0"),2)</f>
        <v>2.88</v>
      </c>
      <c r="I424" s="195">
        <f>ROUND(AVERAGEIF(AL95:AL124,"&lt;&gt;0"),2)</f>
        <v>3.32</v>
      </c>
      <c r="K424" s="191" t="s">
        <v>146</v>
      </c>
      <c r="L424" s="193">
        <f>MAX(AN4:AN368)</f>
        <v>17.7</v>
      </c>
      <c r="M424" s="193">
        <f>SMALL(AN4:AN368,COUNTIF(AN4:AN368,0)+1)</f>
        <v>3.36</v>
      </c>
    </row>
    <row r="425" spans="2:13" ht="30" x14ac:dyDescent="0.25">
      <c r="B425" s="192" t="s">
        <v>117</v>
      </c>
      <c r="C425" s="184">
        <f>ROUND(AVERAGEIF(AP125:AP155,"&lt;&gt;0"),2)</f>
        <v>13.48</v>
      </c>
      <c r="D425" s="184">
        <f>ROUND(AVERAGEIF(AQ125:AQ155,"&lt;&gt;0"),2)</f>
        <v>9.1300000000000008</v>
      </c>
      <c r="E425" s="193">
        <f>ROUND(AVERAGEIF(AM125:AM155,"&lt;&gt;0"),2)</f>
        <v>3.02</v>
      </c>
      <c r="F425" s="193">
        <f>ROUND(AVERAGEIF(AN125:AN155,"&lt;&gt;0"),2)</f>
        <v>5.9</v>
      </c>
      <c r="G425" s="194">
        <f>ROUND(AVERAGEIF(AO124:AO154,"&lt;&gt;0"),3)</f>
        <v>3.4000000000000002E-2</v>
      </c>
      <c r="H425" s="195">
        <f>ROUND(AVERAGEIF(AK125:AK155,"&lt;&gt;0"),2)</f>
        <v>3.41</v>
      </c>
      <c r="I425" s="195">
        <f>ROUND(AVERAGEIF(AL125:AL155,"&lt;&gt;0"),2)</f>
        <v>3.22</v>
      </c>
      <c r="K425" s="191" t="s">
        <v>147</v>
      </c>
      <c r="L425" s="195">
        <f>MAX(AK4:AK368)</f>
        <v>7.3000000000000007</v>
      </c>
      <c r="M425" s="195">
        <f>SMALL(AK4:AK368,COUNTIF(AK4:AK368,0)+1)</f>
        <v>2.13</v>
      </c>
    </row>
    <row r="426" spans="2:13" ht="30" x14ac:dyDescent="0.25">
      <c r="B426" s="192" t="s">
        <v>118</v>
      </c>
      <c r="C426" s="184">
        <f>ROUND(AVERAGEIF(AP156:AP185,"&lt;&gt;0"),2)</f>
        <v>18.600000000000001</v>
      </c>
      <c r="D426" s="184">
        <f>ROUND(AVERAGEIF(AQ156:AQ185,"&lt;&gt;0"),2)</f>
        <v>14.9</v>
      </c>
      <c r="E426" s="193">
        <f>ROUND(AVERAGEIF(AM156:AM185,"&lt;&gt;0"),2)</f>
        <v>3.08</v>
      </c>
      <c r="F426" s="193">
        <f>ROUND(AVERAGEIF(AN156:AN185,"&lt;&gt;0"),2)</f>
        <v>5.96</v>
      </c>
      <c r="G426" s="194">
        <f>ROUND(AVERAGEIF(AO155:AO184,"&lt;&gt;0"),3)</f>
        <v>9.5000000000000001E-2</v>
      </c>
      <c r="H426" s="195">
        <f>ROUND(AVERAGEIF(AK156:AK185,"&lt;&gt;0"),2)</f>
        <v>3.1</v>
      </c>
      <c r="I426" s="195">
        <f>ROUND(AVERAGEIF(AL156:AL185,"&lt;&gt;0"),2)</f>
        <v>3.03</v>
      </c>
      <c r="K426" s="191" t="s">
        <v>148</v>
      </c>
      <c r="L426" s="195">
        <f>MAX(AL4:AL368)</f>
        <v>7.61</v>
      </c>
      <c r="M426" s="195">
        <f>SMALL(AL4:AL368,COUNTIF(AL4:AL368,0)+1)</f>
        <v>1.59</v>
      </c>
    </row>
    <row r="427" spans="2:13" x14ac:dyDescent="0.25">
      <c r="B427" s="197" t="s">
        <v>119</v>
      </c>
      <c r="C427" s="167">
        <f>ROUND(AVERAGEIF(AP186:AP216,"&lt;&gt;0"),2)</f>
        <v>19.5</v>
      </c>
      <c r="D427" s="167">
        <f>ROUND(AVERAGEIF(AQ186:AQ216,"&lt;&gt;0"),2)</f>
        <v>17.420000000000002</v>
      </c>
      <c r="E427" s="168">
        <f>ROUND(AVERAGEIF(AM186:AM216,"&lt;&gt;0"),2)</f>
        <v>3.04</v>
      </c>
      <c r="F427" s="168">
        <f>ROUND(AVERAGEIF(AN186:AN216,"&lt;&gt;0"),2)</f>
        <v>5.9</v>
      </c>
      <c r="G427" s="198">
        <f>ROUND(AVERAGEIF(AO185:AO215,"&lt;&gt;0"),3)</f>
        <v>0.09</v>
      </c>
      <c r="H427" s="199">
        <f>ROUND(AVERAGEIF(AK186:AK216,"&lt;&gt;0"),2)</f>
        <v>3.01</v>
      </c>
      <c r="I427" s="199">
        <f>ROUND(AVERAGEIF(AL186:AL216,"&lt;&gt;0"),2)</f>
        <v>3.55</v>
      </c>
    </row>
    <row r="428" spans="2:13" x14ac:dyDescent="0.25">
      <c r="B428" s="197" t="s">
        <v>121</v>
      </c>
      <c r="C428" s="167">
        <f>ROUND(AVERAGEIF(AP217:AP247,"&lt;&gt;0"),2)</f>
        <v>20.62</v>
      </c>
      <c r="D428" s="167">
        <f>ROUND(AVERAGEIF(AQ217:AQ247,"&lt;&gt;0"),2)</f>
        <v>19.37</v>
      </c>
      <c r="E428" s="168">
        <f>ROUND(AVERAGEIF(AM217:AM247,"&lt;&gt;0"),2)</f>
        <v>3.03</v>
      </c>
      <c r="F428" s="168">
        <f>ROUND(AVERAGEIF(AN217:AN247,"&lt;&gt;0"),2)</f>
        <v>5.95</v>
      </c>
      <c r="G428" s="198">
        <f>ROUND(AVERAGEIF(AO216:AO246,"&lt;&gt;0"),3)</f>
        <v>8.1000000000000003E-2</v>
      </c>
      <c r="H428" s="199">
        <f>ROUND(AVERAGEIF(AK217:AK247,"&lt;&gt;0"),2)</f>
        <v>3.16</v>
      </c>
      <c r="I428" s="199">
        <f>ROUND(AVERAGEIF(AL217:AL247,"&lt;&gt;0"),2)</f>
        <v>3.27</v>
      </c>
    </row>
    <row r="429" spans="2:13" x14ac:dyDescent="0.25">
      <c r="B429" s="197" t="s">
        <v>122</v>
      </c>
      <c r="C429" s="167">
        <f>ROUND(AVERAGEIF(AP248:AP276,"&lt;&gt;0"),2)</f>
        <v>17.18</v>
      </c>
      <c r="D429" s="167">
        <f>ROUND(AVERAGEIF(AQ248:AQ277,"&lt;&gt;0"),2)</f>
        <v>17.28</v>
      </c>
      <c r="E429" s="168">
        <f>ROUND(AVERAGEIF(AM248:AM277,"&lt;&gt;0"),2)</f>
        <v>3.02</v>
      </c>
      <c r="F429" s="168">
        <f>ROUND(AVERAGEIF(AN248:AN277,"&lt;&gt;0"),2)</f>
        <v>6.4</v>
      </c>
      <c r="G429" s="198">
        <f>ROUND(AVERAGEIF(AO247:AO276,"&lt;&gt;0"),3)</f>
        <v>0.10199999999999999</v>
      </c>
      <c r="H429" s="199">
        <f>ROUND(AVERAGEIF(AK248:AK277,"&lt;&gt;0"),2)</f>
        <v>4.22</v>
      </c>
      <c r="I429" s="199">
        <f>ROUND(AVERAGEIF(AL248:AL277,"&lt;&gt;0"),2)</f>
        <v>4.87</v>
      </c>
    </row>
    <row r="430" spans="2:13" x14ac:dyDescent="0.25">
      <c r="B430" s="197" t="s">
        <v>123</v>
      </c>
      <c r="C430" s="167">
        <f>ROUND(AVERAGEIF(AP277:AP307,"&lt;&gt;0"),2)</f>
        <v>12.79</v>
      </c>
      <c r="D430" s="167">
        <f>ROUND(AVERAGEIF(AQ277:AQ307,"&lt;&gt;0"),2)</f>
        <v>14.01</v>
      </c>
      <c r="E430" s="168">
        <f>ROUND(AVERAGEIF(AM278:AM307,"&lt;&gt;0"),2)</f>
        <v>3.01</v>
      </c>
      <c r="F430" s="168">
        <f>ROUND(AVERAGEIF(AN278:AN307,"&lt;&gt;0"),2)</f>
        <v>5.96</v>
      </c>
      <c r="G430" s="198">
        <f>ROUND(AVERAGEIF(AO277:AO307,"&lt;&gt;0"),3)</f>
        <v>0.17499999999999999</v>
      </c>
      <c r="H430" s="199">
        <f>ROUND(AVERAGEIF(AK278:AK307,"&lt;&gt;0"),2)</f>
        <v>4.05</v>
      </c>
      <c r="I430" s="199">
        <f>ROUND(AVERAGEIF(AL278:AL307,"&lt;&gt;0"),2)</f>
        <v>5.32</v>
      </c>
    </row>
    <row r="431" spans="2:13" x14ac:dyDescent="0.25">
      <c r="B431" s="197" t="s">
        <v>124</v>
      </c>
      <c r="C431" s="167">
        <f>ROUND(AVERAGEIF(AP308:AP337,"&lt;&gt;0"),2)</f>
        <v>9.75</v>
      </c>
      <c r="D431" s="167">
        <f>ROUND(AVERAGEIF(AQ308:AQ337,"&lt;&gt;0"),2)</f>
        <v>10.55</v>
      </c>
      <c r="E431" s="168">
        <f>ROUND(AVERAGEIF(AM308:AM337,"&lt;&gt;0"),2)</f>
        <v>3.02</v>
      </c>
      <c r="F431" s="168">
        <f>ROUND(AVERAGEIF(AN308:AN337,"&lt;&gt;0"),2)</f>
        <v>5.89</v>
      </c>
      <c r="G431" s="198">
        <f>ROUND(AVERAGEIF(AO308:AO337,"&lt;&gt;0"),3)</f>
        <v>0.21299999999999999</v>
      </c>
      <c r="H431" s="199">
        <f>ROUND(AVERAGEIF(AK308:AK337,"&lt;&gt;0"),2)</f>
        <v>3.24</v>
      </c>
      <c r="I431" s="199">
        <f>ROUND(AVERAGEIF(AL308:AL337,"&lt;&gt;0"),2)</f>
        <v>3.26</v>
      </c>
    </row>
    <row r="432" spans="2:13" x14ac:dyDescent="0.25">
      <c r="B432" s="197" t="s">
        <v>125</v>
      </c>
      <c r="C432" s="167">
        <f>ROUND(AVERAGEIF(AP338:AP368,"&lt;&gt;0"),2)</f>
        <v>7.2</v>
      </c>
      <c r="D432" s="167">
        <f>ROUND(AVERAGEIF(AQ338:AQ368,"&lt;&gt;0"),2)</f>
        <v>7.39</v>
      </c>
      <c r="E432" s="168">
        <f>ROUND(AVERAGEIF(AM338:AM368,"&lt;&gt;0"),2)</f>
        <v>3.03</v>
      </c>
      <c r="F432" s="168">
        <f>ROUND(AVERAGEIF(AN338:AN368,"&lt;&gt;0"),2)</f>
        <v>5.83</v>
      </c>
      <c r="G432" s="198">
        <f>ROUND(AVERAGEIF(AO338:AO368,"&lt;&gt;0"),3)</f>
        <v>0.10299999999999999</v>
      </c>
      <c r="H432" s="199">
        <f>ROUND(AVERAGEIF(AK338:AK368,"&lt;&gt;0"),2)</f>
        <v>2.9</v>
      </c>
      <c r="I432" s="199">
        <f>ROUND(AVERAGEIF(AL338:AL368,"&lt;&gt;0"),2)</f>
        <v>2.94</v>
      </c>
    </row>
    <row r="433" spans="2:16" x14ac:dyDescent="0.25">
      <c r="B433" s="200" t="s">
        <v>149</v>
      </c>
      <c r="C433" s="201">
        <f>AVERAGE(C421:C432)</f>
        <v>12.429166666666665</v>
      </c>
      <c r="D433" s="201">
        <f t="shared" ref="D433:G433" si="34">AVERAGE(D421:D432)</f>
        <v>11.020833333333334</v>
      </c>
      <c r="E433" s="201">
        <f t="shared" si="34"/>
        <v>3.0308333333333337</v>
      </c>
      <c r="F433" s="201">
        <f t="shared" si="34"/>
        <v>5.9558333333333335</v>
      </c>
      <c r="G433" s="202">
        <f t="shared" si="34"/>
        <v>8.6750000000000008E-2</v>
      </c>
      <c r="H433" s="201">
        <f>AVERAGE(H421:H432)</f>
        <v>3.2633333333333336</v>
      </c>
      <c r="I433" s="201">
        <f>AVERAGE(I421:I432)</f>
        <v>3.5666666666666664</v>
      </c>
    </row>
    <row r="435" spans="2:16" ht="15.75" x14ac:dyDescent="0.25">
      <c r="B435" s="203" t="s">
        <v>135</v>
      </c>
      <c r="C435" s="203"/>
      <c r="D435" s="203"/>
      <c r="E435" s="203"/>
      <c r="F435" s="203"/>
    </row>
    <row r="436" spans="2:16" ht="30" x14ac:dyDescent="0.25">
      <c r="B436" s="204" t="s">
        <v>101</v>
      </c>
      <c r="C436" s="205" t="s">
        <v>150</v>
      </c>
      <c r="D436" s="206" t="s">
        <v>151</v>
      </c>
      <c r="E436" s="207" t="s">
        <v>152</v>
      </c>
      <c r="F436" s="207" t="s">
        <v>153</v>
      </c>
      <c r="I436" s="207" t="s">
        <v>106</v>
      </c>
      <c r="J436" s="207" t="s">
        <v>107</v>
      </c>
      <c r="N436" s="83" t="s">
        <v>108</v>
      </c>
      <c r="O436" s="83" t="s">
        <v>108</v>
      </c>
      <c r="P436" s="83" t="s">
        <v>109</v>
      </c>
    </row>
    <row r="437" spans="2:16" ht="30" x14ac:dyDescent="0.25">
      <c r="B437" s="208" t="s">
        <v>112</v>
      </c>
      <c r="C437" s="184">
        <f>ROUND(AVERAGEIF(AA4:AA34,"&lt;&gt;0"),2)</f>
        <v>13.88</v>
      </c>
      <c r="D437" s="184">
        <f>ROUND(AVERAGEIF(AE4:AE34,"&lt;&gt;0"),2)</f>
        <v>38.049999999999997</v>
      </c>
      <c r="E437" s="193">
        <f>ROUND(AVERAGEIF(AF4:AF34,"&lt;&gt;0"),2)</f>
        <v>27.75</v>
      </c>
      <c r="F437" s="193">
        <f>ROUND(AVERAGEIF(AJ4:AJ34,"&lt;&gt;0"),2)</f>
        <v>76.11</v>
      </c>
      <c r="G437" s="209"/>
      <c r="H437" s="207" t="s">
        <v>150</v>
      </c>
      <c r="I437" s="184">
        <f>MAX(AA4:AA368)</f>
        <v>17</v>
      </c>
      <c r="J437" s="184">
        <f>SMALL(AA4:AA368,COUNTIF(AA4:AA368,0)+1)</f>
        <v>7.9</v>
      </c>
      <c r="M437" s="83" t="s">
        <v>112</v>
      </c>
      <c r="N437" s="83">
        <v>4</v>
      </c>
      <c r="O437" s="83">
        <v>34</v>
      </c>
      <c r="P437" s="83">
        <f>O437-N437+1</f>
        <v>31</v>
      </c>
    </row>
    <row r="438" spans="2:16" ht="30" x14ac:dyDescent="0.25">
      <c r="B438" s="208" t="s">
        <v>113</v>
      </c>
      <c r="C438" s="184">
        <f>ROUND(AVERAGEIF(AA35:AA62,"&lt;&gt;0"),2)</f>
        <v>14.41</v>
      </c>
      <c r="D438" s="184">
        <f>ROUND(AVERAGEIF(AE35:AE62,"&lt;&gt;0"),2)</f>
        <v>40.39</v>
      </c>
      <c r="E438" s="193">
        <f>ROUND(AVERAGEIF(AF35:AF62,"&lt;&gt;0"),2)</f>
        <v>28.83</v>
      </c>
      <c r="F438" s="193">
        <f>ROUND(AVERAGEIF(AJ35:AJ62,"&lt;&gt;0"),2)</f>
        <v>80.78</v>
      </c>
      <c r="G438" s="209"/>
      <c r="H438" s="207" t="s">
        <v>151</v>
      </c>
      <c r="I438" s="184">
        <f>MAX(AE4:AE368)</f>
        <v>53.7</v>
      </c>
      <c r="J438" s="184">
        <f>SMALL(AE4:AE368,COUNTIF(AE4:AE368,0)+1)</f>
        <v>26.8</v>
      </c>
      <c r="M438" s="83" t="s">
        <v>113</v>
      </c>
      <c r="N438" s="83">
        <v>35</v>
      </c>
      <c r="O438" s="83">
        <v>62</v>
      </c>
      <c r="P438" s="83">
        <f t="shared" ref="P438:P448" si="35">O438-N438+1</f>
        <v>28</v>
      </c>
    </row>
    <row r="439" spans="2:16" ht="30" x14ac:dyDescent="0.25">
      <c r="B439" s="208" t="s">
        <v>114</v>
      </c>
      <c r="C439" s="184">
        <f>ROUND(AVERAGEIF(AA63:AA93,"&lt;&gt;0"),2)</f>
        <v>15.2</v>
      </c>
      <c r="D439" s="184">
        <f>ROUND(AVERAGEIF(AE63:AE93,"&lt;&gt;0"),2)</f>
        <v>40.869999999999997</v>
      </c>
      <c r="E439" s="193">
        <f>ROUND(AVERAGEIF(AF63:AF93,"&lt;&gt;0"),2)</f>
        <v>30.41</v>
      </c>
      <c r="F439" s="193">
        <f>ROUND(AVERAGEIF(AJ63:AJ93,"&lt;&gt;0"),2)</f>
        <v>81.73</v>
      </c>
      <c r="G439" s="209"/>
      <c r="H439" s="207" t="s">
        <v>152</v>
      </c>
      <c r="I439" s="193">
        <f>MAX(AF4:AF368)</f>
        <v>37.4</v>
      </c>
      <c r="J439" s="193">
        <f>SMALL(AF4:AF368,COUNTIF(AF4:AF368,0)+1)</f>
        <v>15.8</v>
      </c>
      <c r="M439" s="83" t="s">
        <v>114</v>
      </c>
      <c r="N439" s="83">
        <v>63</v>
      </c>
      <c r="O439" s="83">
        <v>93</v>
      </c>
      <c r="P439" s="83">
        <f t="shared" si="35"/>
        <v>31</v>
      </c>
    </row>
    <row r="440" spans="2:16" ht="30" x14ac:dyDescent="0.25">
      <c r="B440" s="208" t="s">
        <v>115</v>
      </c>
      <c r="C440" s="184">
        <f>ROUND(AVERAGEIF(AA94:AA123,"&lt;&gt;0"),2)</f>
        <v>10.9</v>
      </c>
      <c r="D440" s="184">
        <f>ROUND(AVERAGEIF(AE94:AE123,"&lt;&gt;0"),2)</f>
        <v>33.83</v>
      </c>
      <c r="E440" s="193">
        <f>ROUND(AVERAGEIF(AF94:AF123,"&lt;&gt;0"),2)</f>
        <v>21.64</v>
      </c>
      <c r="F440" s="193">
        <f>ROUND(AVERAGEIF(AJ94:AJ123,"&lt;&gt;0"),2)</f>
        <v>67.64</v>
      </c>
      <c r="G440" s="209"/>
      <c r="H440" s="207" t="s">
        <v>153</v>
      </c>
      <c r="I440" s="193">
        <f>MAX(AJ4:AJ368)</f>
        <v>107.4</v>
      </c>
      <c r="J440" s="193">
        <f>SMALL(AJ4:AJ368,COUNTIF(AJ4:AJ368,0)+1)</f>
        <v>47</v>
      </c>
      <c r="M440" s="83" t="s">
        <v>115</v>
      </c>
      <c r="N440" s="83">
        <v>94</v>
      </c>
      <c r="O440" s="83">
        <v>123</v>
      </c>
      <c r="P440" s="83">
        <f t="shared" si="35"/>
        <v>30</v>
      </c>
    </row>
    <row r="441" spans="2:16" x14ac:dyDescent="0.25">
      <c r="B441" s="210" t="s">
        <v>117</v>
      </c>
      <c r="C441" s="167">
        <f>ROUND(AVERAGEIF(AA124:AA154,"&lt;&gt;0"),2)</f>
        <v>9.5299999999999994</v>
      </c>
      <c r="D441" s="167">
        <f>ROUND(AVERAGEIF(AE124:AE154,"&lt;&gt;0"),2)</f>
        <v>32.119999999999997</v>
      </c>
      <c r="E441" s="168">
        <f>ROUND(AVERAGEIF(AF124:AF154,"&lt;&gt;0"),2)</f>
        <v>19.07</v>
      </c>
      <c r="F441" s="168">
        <f>ROUND(AVERAGEIF(AJ124:AJ154,"&lt;&gt;0"),2)</f>
        <v>64.25</v>
      </c>
      <c r="M441" s="83" t="s">
        <v>117</v>
      </c>
      <c r="N441" s="83">
        <v>124</v>
      </c>
      <c r="O441" s="83">
        <v>154</v>
      </c>
      <c r="P441" s="83">
        <f t="shared" si="35"/>
        <v>31</v>
      </c>
    </row>
    <row r="442" spans="2:16" x14ac:dyDescent="0.25">
      <c r="B442" s="210" t="s">
        <v>118</v>
      </c>
      <c r="C442" s="167">
        <f>ROUND(AVERAGEIF(AA155:AA184,"&lt;&gt;0"),2)</f>
        <v>12.69</v>
      </c>
      <c r="D442" s="167">
        <f>ROUND(AVERAGEIF(AE155:AE184,"&lt;&gt;0"),2)</f>
        <v>39.92</v>
      </c>
      <c r="E442" s="168">
        <f>ROUND(AVERAGEIF(AF155:AF184,"&lt;&gt;0"),2)</f>
        <v>25.37</v>
      </c>
      <c r="F442" s="168">
        <f>ROUND(AVERAGEIF(AJ155:AJ184,"&lt;&gt;0"),2)</f>
        <v>79.84</v>
      </c>
      <c r="M442" s="83" t="s">
        <v>118</v>
      </c>
      <c r="N442" s="83">
        <v>155</v>
      </c>
      <c r="O442" s="83">
        <v>184</v>
      </c>
      <c r="P442" s="83">
        <f t="shared" si="35"/>
        <v>30</v>
      </c>
    </row>
    <row r="443" spans="2:16" x14ac:dyDescent="0.25">
      <c r="B443" s="210" t="s">
        <v>119</v>
      </c>
      <c r="C443" s="167">
        <f>ROUND(AVERAGEIF(AA185:AA215,"&lt;&gt;0"),2)</f>
        <v>13.8</v>
      </c>
      <c r="D443" s="167">
        <f>ROUND(AVERAGEIF(AE185:AE215,"&lt;&gt;0"),2)</f>
        <v>42.93</v>
      </c>
      <c r="E443" s="168">
        <f>ROUND(AVERAGEIF(AF185:AF215,"&lt;&gt;0"),2)</f>
        <v>27.55</v>
      </c>
      <c r="F443" s="168">
        <f>ROUND(AVERAGEIF(AJ185:AJ215,"&lt;&gt;0"),2)</f>
        <v>84.39</v>
      </c>
      <c r="M443" s="83" t="s">
        <v>119</v>
      </c>
      <c r="N443" s="83">
        <v>185</v>
      </c>
      <c r="O443" s="83">
        <v>215</v>
      </c>
      <c r="P443" s="83">
        <f t="shared" si="35"/>
        <v>31</v>
      </c>
    </row>
    <row r="444" spans="2:16" x14ac:dyDescent="0.25">
      <c r="B444" s="210" t="s">
        <v>121</v>
      </c>
      <c r="C444" s="167">
        <f>ROUND(AVERAGEIF(AA216:AA246,"&lt;&gt;0"),2)</f>
        <v>14.46</v>
      </c>
      <c r="D444" s="167">
        <f>ROUND(AVERAGEIF(AE216:AE246,"&lt;&gt;0"),2)</f>
        <v>43.98</v>
      </c>
      <c r="E444" s="168">
        <f>ROUND(AVERAGEIF(AF216:AF246,"&lt;&gt;0"),2)</f>
        <v>28.92</v>
      </c>
      <c r="F444" s="168">
        <f>ROUND(AVERAGEIF(AJ216:AJ246,"&lt;&gt;0"),2)</f>
        <v>87.97</v>
      </c>
      <c r="M444" s="83" t="s">
        <v>121</v>
      </c>
      <c r="N444" s="83">
        <v>216</v>
      </c>
      <c r="O444" s="83">
        <v>246</v>
      </c>
      <c r="P444" s="83">
        <f t="shared" si="35"/>
        <v>31</v>
      </c>
    </row>
    <row r="445" spans="2:16" x14ac:dyDescent="0.25">
      <c r="B445" s="210" t="s">
        <v>122</v>
      </c>
      <c r="C445" s="167">
        <f>ROUND(AVERAGEIF(AA247:AA276,"&lt;&gt;0"),2)</f>
        <v>14.95</v>
      </c>
      <c r="D445" s="167">
        <f>ROUND(AVERAGEIF(AE247:AE276,"&lt;&gt;0"),2)</f>
        <v>49.25</v>
      </c>
      <c r="E445" s="168">
        <f>ROUND(AVERAGEIF(AF247:AF276,"&lt;&gt;0"),2)</f>
        <v>29.9</v>
      </c>
      <c r="F445" s="168">
        <f>ROUND(AVERAGEIF(AJ247:AJ276,"&lt;&gt;0"),2)</f>
        <v>98.5</v>
      </c>
      <c r="M445" s="83" t="s">
        <v>122</v>
      </c>
      <c r="N445" s="83">
        <v>247</v>
      </c>
      <c r="O445" s="83">
        <v>276</v>
      </c>
      <c r="P445" s="83">
        <f t="shared" si="35"/>
        <v>30</v>
      </c>
    </row>
    <row r="446" spans="2:16" x14ac:dyDescent="0.25">
      <c r="B446" s="210" t="s">
        <v>123</v>
      </c>
      <c r="C446" s="167">
        <f>ROUND(AVERAGEIF(AA277:AA307,"&lt;&gt;0"),2)</f>
        <v>13.61</v>
      </c>
      <c r="D446" s="167">
        <f>ROUND(AVERAGEIF(AE277:AE307,"&lt;&gt;0"),2)</f>
        <v>45.77</v>
      </c>
      <c r="E446" s="168">
        <f>ROUND(AVERAGEIF(AF277:AF307,"&lt;&gt;0"),2)</f>
        <v>27.61</v>
      </c>
      <c r="F446" s="168">
        <f>ROUND(AVERAGEIF(AJ277:AJ307,"&lt;&gt;0"),2)</f>
        <v>91.55</v>
      </c>
      <c r="M446" s="83" t="s">
        <v>123</v>
      </c>
      <c r="N446" s="83">
        <v>277</v>
      </c>
      <c r="O446" s="83">
        <v>307</v>
      </c>
      <c r="P446" s="83">
        <f t="shared" si="35"/>
        <v>31</v>
      </c>
    </row>
    <row r="447" spans="2:16" x14ac:dyDescent="0.25">
      <c r="B447" s="210" t="s">
        <v>124</v>
      </c>
      <c r="C447" s="167">
        <f>ROUND(AVERAGEIF(AA308:AA337,"&lt;&gt;0"),2)</f>
        <v>13.38</v>
      </c>
      <c r="D447" s="167">
        <f>ROUND(AVERAGEIF(AE308:AE337,"&lt;&gt;0"),2)</f>
        <v>42.51</v>
      </c>
      <c r="E447" s="168">
        <f t="shared" ref="E447" si="36">ROUND(AVERAGEIF(AF308:AF337,"&lt;&gt;0"),2)</f>
        <v>26.75</v>
      </c>
      <c r="F447" s="168">
        <f>ROUND(AVERAGEIF(AJ308:AJ337,"&lt;&gt;0"),2)</f>
        <v>84.64</v>
      </c>
      <c r="M447" s="83" t="s">
        <v>124</v>
      </c>
      <c r="N447" s="83">
        <v>308</v>
      </c>
      <c r="O447" s="83">
        <v>337</v>
      </c>
      <c r="P447" s="83">
        <f t="shared" si="35"/>
        <v>30</v>
      </c>
    </row>
    <row r="448" spans="2:16" x14ac:dyDescent="0.25">
      <c r="B448" s="210" t="s">
        <v>125</v>
      </c>
      <c r="C448" s="167">
        <f>ROUND(AVERAGEIF(AA338:AA367,"&lt;&gt;0"),2)</f>
        <v>12.45</v>
      </c>
      <c r="D448" s="167">
        <f>ROUND(AVERAGEIF(AE338:AE368,"&lt;&gt;0"),2)</f>
        <v>39.9</v>
      </c>
      <c r="E448" s="168">
        <f>ROUND(AVERAGEIF(AF338:AF368,"&lt;&gt;0"),2)</f>
        <v>24.98</v>
      </c>
      <c r="F448" s="168">
        <f>ROUND(AVERAGEIF(AJ338:AJ368,"&lt;&gt;0"),2)</f>
        <v>79.930000000000007</v>
      </c>
      <c r="M448" s="83" t="s">
        <v>125</v>
      </c>
      <c r="N448" s="83">
        <v>338</v>
      </c>
      <c r="O448" s="83">
        <v>368</v>
      </c>
      <c r="P448" s="83">
        <f t="shared" si="35"/>
        <v>31</v>
      </c>
    </row>
    <row r="449" spans="2:18" x14ac:dyDescent="0.25">
      <c r="B449" s="210" t="s">
        <v>126</v>
      </c>
      <c r="C449" s="172">
        <f>AVERAGE(C437:C448)</f>
        <v>13.271666666666667</v>
      </c>
      <c r="D449" s="172">
        <f t="shared" ref="D449:F449" si="37">AVERAGE(D437:D448)</f>
        <v>40.793333333333329</v>
      </c>
      <c r="E449" s="172">
        <f t="shared" si="37"/>
        <v>26.565000000000001</v>
      </c>
      <c r="F449" s="172">
        <f t="shared" si="37"/>
        <v>81.444166666666661</v>
      </c>
      <c r="P449" s="83">
        <f>SUM(P437:P448)</f>
        <v>365</v>
      </c>
    </row>
    <row r="451" spans="2:18" ht="15.75" x14ac:dyDescent="0.25">
      <c r="B451" s="211" t="s">
        <v>135</v>
      </c>
      <c r="C451" s="211"/>
      <c r="D451" s="211"/>
      <c r="K451" s="211" t="s">
        <v>135</v>
      </c>
      <c r="L451" s="211"/>
      <c r="M451" s="211"/>
      <c r="N451" s="211"/>
    </row>
    <row r="452" spans="2:18" ht="45" x14ac:dyDescent="0.25">
      <c r="B452" s="212" t="s">
        <v>101</v>
      </c>
      <c r="C452" s="213" t="s">
        <v>154</v>
      </c>
      <c r="D452" s="213" t="s">
        <v>155</v>
      </c>
      <c r="G452" s="213" t="s">
        <v>106</v>
      </c>
      <c r="H452" s="213" t="s">
        <v>107</v>
      </c>
      <c r="K452" s="212" t="s">
        <v>156</v>
      </c>
      <c r="L452" s="213" t="s">
        <v>157</v>
      </c>
      <c r="M452" s="213" t="s">
        <v>158</v>
      </c>
      <c r="N452" s="213" t="s">
        <v>159</v>
      </c>
    </row>
    <row r="453" spans="2:18" ht="45" x14ac:dyDescent="0.25">
      <c r="B453" s="214" t="s">
        <v>112</v>
      </c>
      <c r="C453" s="184">
        <f>ROUND(AVERAGEIF(O4:O34,"&lt;&gt;0"),2)</f>
        <v>46.69</v>
      </c>
      <c r="D453" s="184">
        <f>ROUND(AVERAGEIF(P4:P34,"&lt;&gt;0"),2)</f>
        <v>39.46</v>
      </c>
      <c r="F453" s="213" t="s">
        <v>154</v>
      </c>
      <c r="G453" s="184">
        <f>MAX(O4:O368)</f>
        <v>85</v>
      </c>
      <c r="H453" s="184">
        <f>SMALL(O4:O368,COUNTIF(O4:O368,0)+1)</f>
        <v>30</v>
      </c>
      <c r="K453" s="214" t="s">
        <v>112</v>
      </c>
      <c r="L453" s="184">
        <f>ROUND(AVERAGEIF(X4:X34,"&lt;&gt;0"),3)</f>
        <v>0.13100000000000001</v>
      </c>
      <c r="M453" s="184">
        <f>ROUND(AVERAGEIF(Y4:Y34,"&lt;&gt;0"),3)</f>
        <v>0.49299999999999999</v>
      </c>
      <c r="N453" s="184">
        <f>ROUND(AVERAGEIF(U4:U34,"&lt;&gt;0"),3)</f>
        <v>0.45300000000000001</v>
      </c>
      <c r="Q453" s="215" t="s">
        <v>160</v>
      </c>
      <c r="R453" s="209">
        <f>COUNTIF(Y4:Y368, "&gt;1")</f>
        <v>11</v>
      </c>
    </row>
    <row r="454" spans="2:18" ht="30" x14ac:dyDescent="0.25">
      <c r="B454" s="214" t="s">
        <v>113</v>
      </c>
      <c r="C454" s="184">
        <f>ROUND(AVERAGEIF(O35:O62,"&lt;&gt;0"),2)</f>
        <v>44.92</v>
      </c>
      <c r="D454" s="184">
        <f>ROUND(AVERAGEIF(P35:P62,"&lt;&gt;0"),2)</f>
        <v>37.67</v>
      </c>
      <c r="F454" s="213" t="s">
        <v>155</v>
      </c>
      <c r="G454" s="184">
        <f>MAX(P4:P368)</f>
        <v>74</v>
      </c>
      <c r="H454" s="184">
        <f>SMALL(P4:P368,COUNTIF(P4:P368,0)+1)</f>
        <v>24</v>
      </c>
      <c r="K454" s="214" t="s">
        <v>113</v>
      </c>
      <c r="L454" s="216">
        <f>ROUND(AVERAGEIF(X35:X62,"&lt;&gt;0"),3)</f>
        <v>0.21</v>
      </c>
      <c r="M454" s="216">
        <f>ROUND(AVERAGEIF(Y35:Y62,"&lt;&gt;0"),3)</f>
        <v>0.64500000000000002</v>
      </c>
      <c r="N454" s="216">
        <f>ROUND(AVERAGEIF(U35:U62,"&lt;&gt;0"),3)</f>
        <v>0.377</v>
      </c>
    </row>
    <row r="455" spans="2:18" x14ac:dyDescent="0.25">
      <c r="B455" s="217" t="s">
        <v>114</v>
      </c>
      <c r="C455" s="167">
        <f>ROUND(AVERAGEIF(O63:O93,"&lt;&gt;0"),2)</f>
        <v>49.07</v>
      </c>
      <c r="D455" s="167">
        <f>ROUND(AVERAGEIF(P63:P93,"&lt;&gt;0"),2)</f>
        <v>42.44</v>
      </c>
      <c r="K455" s="217" t="s">
        <v>114</v>
      </c>
      <c r="L455" s="167">
        <f>ROUND(AVERAGEIF(X63:X93,"&lt;&gt;0"),3)</f>
        <v>0.27400000000000002</v>
      </c>
      <c r="M455" s="167">
        <f>ROUND(AVERAGEIF(Y63:Y93,"&lt;&gt;0"),3)</f>
        <v>0.72399999999999998</v>
      </c>
      <c r="N455" s="167">
        <f>ROUND(AVERAGEIF(U63:U93,"&lt;&gt;0"),3)</f>
        <v>0.35099999999999998</v>
      </c>
    </row>
    <row r="456" spans="2:18" x14ac:dyDescent="0.25">
      <c r="B456" s="217" t="s">
        <v>161</v>
      </c>
      <c r="C456" s="167">
        <f>ROUND(AVERAGEIF(O94:O123,"&lt;&gt;0"),2)</f>
        <v>63.56</v>
      </c>
      <c r="D456" s="167">
        <f>ROUND(AVERAGEIF(P94:P123,"&lt;&gt;0"),2)</f>
        <v>55.96</v>
      </c>
      <c r="K456" s="217" t="s">
        <v>161</v>
      </c>
      <c r="L456" s="167">
        <f>ROUND(AVERAGEIF(X94:X123,"&lt;&gt;0"),3)</f>
        <v>0.16</v>
      </c>
      <c r="M456" s="167">
        <f>ROUND(AVERAGEIF(Y94:Y123,"&lt;&gt;0"),3)</f>
        <v>0.61499999999999999</v>
      </c>
      <c r="N456" s="167">
        <f>ROUND(AVERAGEIF(U94:U123,"&lt;&gt;0"),3)</f>
        <v>0.55700000000000005</v>
      </c>
    </row>
    <row r="457" spans="2:18" x14ac:dyDescent="0.25">
      <c r="B457" s="217" t="s">
        <v>117</v>
      </c>
      <c r="C457" s="167">
        <f>ROUND(AVERAGEIF(O124:O154,"&lt;&gt;0"),2)</f>
        <v>62.5</v>
      </c>
      <c r="D457" s="167">
        <f>ROUND(AVERAGEIF(P124:P154,"&lt;&gt;0"),2)</f>
        <v>55.42</v>
      </c>
      <c r="K457" s="217" t="s">
        <v>117</v>
      </c>
      <c r="L457" s="167">
        <f>ROUND(AVERAGEIF(X124:X154,"&lt;&gt;0"),3)</f>
        <v>0.10100000000000001</v>
      </c>
      <c r="M457" s="167">
        <f>ROUND(AVERAGEIF(Y124:Y154,"&lt;&gt;0"),3)</f>
        <v>0.75900000000000001</v>
      </c>
      <c r="N457" s="167">
        <f>ROUND(AVERAGEIF(U124:U154,"&lt;&gt;0"),3)</f>
        <v>0.625</v>
      </c>
    </row>
    <row r="458" spans="2:18" x14ac:dyDescent="0.25">
      <c r="B458" s="217" t="s">
        <v>118</v>
      </c>
      <c r="C458" s="167">
        <f>ROUND(AVERAGEIF(O155:O184,"&lt;&gt;0"),2)</f>
        <v>52.08</v>
      </c>
      <c r="D458" s="167">
        <f>ROUND(AVERAGEIF(P155:P184,"&lt;&gt;0"),2)</f>
        <v>44.85</v>
      </c>
      <c r="K458" s="217" t="s">
        <v>118</v>
      </c>
      <c r="L458" s="167">
        <f>ROUND(AVERAGEIF(X155:X184,"&lt;&gt;0"),3)</f>
        <v>0.10100000000000001</v>
      </c>
      <c r="M458" s="167">
        <f>ROUND(AVERAGEIF(Y155:Y184,"&lt;&gt;0"),3)</f>
        <v>0.44</v>
      </c>
      <c r="N458" s="167">
        <f>ROUND(AVERAGEIF(U155:U184,"&lt;&gt;0"),3)</f>
        <v>0.57399999999999995</v>
      </c>
    </row>
    <row r="459" spans="2:18" x14ac:dyDescent="0.25">
      <c r="B459" s="217" t="s">
        <v>119</v>
      </c>
      <c r="C459" s="167">
        <f>ROUND(AVERAGEIF(O185:O215,"&lt;&gt;0"),2)</f>
        <v>43.89</v>
      </c>
      <c r="D459" s="167">
        <f>ROUND(AVERAGEIF(P185:P215,"&lt;&gt;0"),2)</f>
        <v>36.67</v>
      </c>
      <c r="K459" s="217" t="s">
        <v>119</v>
      </c>
      <c r="L459" s="218">
        <f>ROUND(AVERAGEIF(X185:X215,"&lt;&gt;0"),2)</f>
        <v>0.09</v>
      </c>
      <c r="M459" s="218">
        <f>ROUND(AVERAGEIF(Y185:Y215,"&lt;&gt;0"),2)</f>
        <v>0.43</v>
      </c>
      <c r="N459" s="218">
        <f>ROUND(AVERAGEIF(U185:U215,"&lt;&gt;0"),2)</f>
        <v>1.04</v>
      </c>
    </row>
    <row r="460" spans="2:18" x14ac:dyDescent="0.25">
      <c r="B460" s="217" t="s">
        <v>121</v>
      </c>
      <c r="C460" s="167">
        <f>ROUND(AVERAGEIF(O216:O246,"&lt;&gt;0"),2)</f>
        <v>36.92</v>
      </c>
      <c r="D460" s="167">
        <f>ROUND(AVERAGEIF(P216:P246,"&lt;&gt;0"),2)</f>
        <v>30.12</v>
      </c>
      <c r="K460" s="217" t="s">
        <v>121</v>
      </c>
      <c r="L460" s="167">
        <f>ROUND(AVERAGEIF(X216:X246,"&lt;&gt;0"),3)</f>
        <v>0.11600000000000001</v>
      </c>
      <c r="M460" s="167">
        <f>ROUND(AVERAGEIF(Y216:Y246,"&lt;&gt;0"),3)</f>
        <v>0.29499999999999998</v>
      </c>
      <c r="N460" s="167">
        <f>ROUND(AVERAGEIF(U216:U246,"&lt;&gt;0"),3)</f>
        <v>0.54400000000000004</v>
      </c>
    </row>
    <row r="461" spans="2:18" x14ac:dyDescent="0.25">
      <c r="B461" s="217" t="s">
        <v>122</v>
      </c>
      <c r="C461" s="167">
        <f>ROUND(AVERAGEIF(O247:O276,"&lt;&gt;0"),2)</f>
        <v>39.159999999999997</v>
      </c>
      <c r="D461" s="167">
        <f>ROUND(AVERAGEIF(P247:P276,"&lt;&gt;0"),2)</f>
        <v>32.159999999999997</v>
      </c>
      <c r="K461" s="217" t="s">
        <v>122</v>
      </c>
      <c r="L461" s="167">
        <f>ROUND(AVERAGEIF(X247:X276,"&lt;&gt;0"),3)</f>
        <v>0.114</v>
      </c>
      <c r="M461" s="167">
        <f>ROUND(AVERAGEIF(Y247:Y276,"&lt;&gt;0"),3)</f>
        <v>0.29699999999999999</v>
      </c>
      <c r="N461" s="167">
        <f>ROUND(AVERAGEIF(U247:U276,"&lt;&gt;0"),3)</f>
        <v>0.60899999999999999</v>
      </c>
    </row>
    <row r="462" spans="2:18" x14ac:dyDescent="0.25">
      <c r="B462" s="217" t="s">
        <v>123</v>
      </c>
      <c r="C462" s="167">
        <f>ROUND(AVERAGEIF(O277:O307,"&lt;&gt;0"),2)</f>
        <v>39.85</v>
      </c>
      <c r="D462" s="167">
        <f>ROUND(AVERAGEIF(P277:P307,"&lt;&gt;0"),2)</f>
        <v>32.729999999999997</v>
      </c>
      <c r="K462" s="217" t="s">
        <v>123</v>
      </c>
      <c r="L462" s="167">
        <f>ROUND(AVERAGEIF(X277:X307,"&lt;&gt;0"),3)</f>
        <v>0.14899999999999999</v>
      </c>
      <c r="M462" s="167">
        <f>ROUND(AVERAGEIF(Y277:Y307,"&lt;&gt;0"),3)</f>
        <v>0.39500000000000002</v>
      </c>
      <c r="N462" s="167">
        <f>ROUND(AVERAGEIF(U277:U307,"&lt;&gt;0"),3)</f>
        <v>0.49399999999999999</v>
      </c>
    </row>
    <row r="463" spans="2:18" x14ac:dyDescent="0.25">
      <c r="B463" s="217" t="s">
        <v>124</v>
      </c>
      <c r="C463" s="167">
        <f>ROUND(AVERAGEIF(O308:O337,"&lt;&gt;0"),2)</f>
        <v>48.69</v>
      </c>
      <c r="D463" s="167">
        <f>ROUND(AVERAGEIF(P308:P337,"&lt;&gt;0"),2)</f>
        <v>40.92</v>
      </c>
      <c r="K463" s="217" t="s">
        <v>124</v>
      </c>
      <c r="L463" s="167">
        <f>ROUND(AVERAGEIF(X308:X337,"&lt;&gt;0"),3)</f>
        <v>0.22600000000000001</v>
      </c>
      <c r="M463" s="167">
        <f>ROUND(AVERAGEIF(Y308:Y337,"&lt;&gt;0"),3)</f>
        <v>0.68</v>
      </c>
      <c r="N463" s="167">
        <f>ROUND(AVERAGEIF(U308:U337,"&lt;&gt;0"),3)</f>
        <v>0.58799999999999997</v>
      </c>
    </row>
    <row r="464" spans="2:18" x14ac:dyDescent="0.25">
      <c r="B464" s="217" t="s">
        <v>125</v>
      </c>
      <c r="C464" s="167">
        <f>ROUND(AVERAGEIF(O338:O368,"&lt;&gt;0"),2)</f>
        <v>62.78</v>
      </c>
      <c r="D464" s="167">
        <f>ROUND(AVERAGEIF(P338:P368,"&lt;&gt;0"),2)</f>
        <v>55.04</v>
      </c>
      <c r="K464" s="217" t="s">
        <v>125</v>
      </c>
      <c r="L464" s="167">
        <f>ROUND(AVERAGEIF(X338:X368,"&lt;&gt;0"),3)</f>
        <v>0.21099999999999999</v>
      </c>
      <c r="M464" s="167">
        <f>ROUND(AVERAGEIF(Y338:Y368,"&lt;&gt;0"),3)</f>
        <v>0.56000000000000005</v>
      </c>
      <c r="N464" s="167">
        <f>ROUND(AVERAGEIF(U338:U368,"&lt;&gt;0"),3)</f>
        <v>0.97899999999999998</v>
      </c>
    </row>
    <row r="465" spans="2:16" x14ac:dyDescent="0.25">
      <c r="B465" s="217" t="s">
        <v>149</v>
      </c>
      <c r="C465" s="201">
        <f>AVERAGE(C453:C464)</f>
        <v>49.175833333333323</v>
      </c>
      <c r="D465" s="201">
        <f>AVERAGE(D453:D464)</f>
        <v>41.95333333333334</v>
      </c>
      <c r="K465" s="217" t="s">
        <v>149</v>
      </c>
      <c r="L465" s="202">
        <f>AVERAGE(L453:L464)</f>
        <v>0.15691666666666668</v>
      </c>
      <c r="M465" s="202">
        <f>AVERAGE(M453:M464)</f>
        <v>0.52775000000000005</v>
      </c>
      <c r="N465" s="202">
        <f>AVERAGE(N453:N464)</f>
        <v>0.59924999999999995</v>
      </c>
    </row>
    <row r="467" spans="2:16" x14ac:dyDescent="0.25">
      <c r="C467" s="220" t="s">
        <v>162</v>
      </c>
      <c r="D467" s="220"/>
      <c r="E467" s="220"/>
      <c r="F467" s="220"/>
    </row>
    <row r="468" spans="2:16" ht="30" x14ac:dyDescent="0.25">
      <c r="B468" s="221" t="s">
        <v>101</v>
      </c>
      <c r="C468" s="222" t="s">
        <v>163</v>
      </c>
      <c r="D468" s="223" t="s">
        <v>164</v>
      </c>
      <c r="E468" s="223" t="s">
        <v>165</v>
      </c>
      <c r="F468" s="223" t="s">
        <v>166</v>
      </c>
      <c r="I468" s="224" t="s">
        <v>106</v>
      </c>
      <c r="J468" s="224" t="s">
        <v>107</v>
      </c>
      <c r="N468" s="83" t="s">
        <v>108</v>
      </c>
      <c r="O468" s="83" t="s">
        <v>108</v>
      </c>
      <c r="P468" s="83" t="s">
        <v>109</v>
      </c>
    </row>
    <row r="469" spans="2:16" ht="30" x14ac:dyDescent="0.25">
      <c r="B469" s="225" t="s">
        <v>112</v>
      </c>
      <c r="C469" s="184">
        <f>ROUND(AVERAGEIF(K4:K34,"&lt;&gt;0"),2)</f>
        <v>1.62</v>
      </c>
      <c r="D469" s="184">
        <f>ROUND(AVERAGEIF(N4:N34,"&lt;&gt;0"),2)</f>
        <v>2</v>
      </c>
      <c r="E469" s="226">
        <f>(D469-C469)/D469</f>
        <v>0.18999999999999995</v>
      </c>
      <c r="F469" s="184">
        <f>D469-C469</f>
        <v>0.37999999999999989</v>
      </c>
      <c r="H469" s="223" t="s">
        <v>167</v>
      </c>
      <c r="I469" s="184">
        <f>MAX(K4:K368)</f>
        <v>2.2000000000000002</v>
      </c>
      <c r="J469" s="184">
        <f>SMALL(K4:K368,COUNTIF(K4:K368,0)+1)</f>
        <v>1.25</v>
      </c>
      <c r="M469" s="83" t="s">
        <v>112</v>
      </c>
      <c r="N469" s="83">
        <v>4</v>
      </c>
      <c r="O469" s="83">
        <v>34</v>
      </c>
      <c r="P469" s="83">
        <f>O469-N469+1</f>
        <v>31</v>
      </c>
    </row>
    <row r="470" spans="2:16" ht="30" x14ac:dyDescent="0.25">
      <c r="B470" s="225" t="s">
        <v>113</v>
      </c>
      <c r="C470" s="184">
        <f>ROUND(AVERAGEIF(K35:K62,"&lt;&gt;0"),2)</f>
        <v>1.59</v>
      </c>
      <c r="D470" s="184">
        <f>ROUND(AVERAGEIF(N35:N62,"&lt;&gt;0"),2)</f>
        <v>2.0299999999999998</v>
      </c>
      <c r="E470" s="226">
        <f t="shared" ref="E470:E481" si="38">(D470-C470)/D470</f>
        <v>0.21674876847290628</v>
      </c>
      <c r="F470" s="184">
        <f t="shared" ref="F470:F480" si="39">D470-C470</f>
        <v>0.43999999999999972</v>
      </c>
      <c r="H470" s="223" t="s">
        <v>168</v>
      </c>
      <c r="I470" s="184">
        <f>MAX(M4:M368)</f>
        <v>2.56</v>
      </c>
      <c r="J470" s="184">
        <f>SMALL(M4:M368,COUNTIF(M4:M368,0)+1)</f>
        <v>1.71</v>
      </c>
      <c r="M470" s="83" t="s">
        <v>113</v>
      </c>
      <c r="N470" s="83">
        <v>35</v>
      </c>
      <c r="O470" s="83">
        <v>62</v>
      </c>
      <c r="P470" s="83">
        <f t="shared" ref="P470:P480" si="40">O470-N470+1</f>
        <v>28</v>
      </c>
    </row>
    <row r="471" spans="2:16" x14ac:dyDescent="0.25">
      <c r="B471" s="227" t="s">
        <v>114</v>
      </c>
      <c r="C471" s="167">
        <f>ROUND(AVERAGEIF(K63:K93,"&lt;&gt;0"),2)</f>
        <v>1.62</v>
      </c>
      <c r="D471" s="167">
        <f>ROUND(AVERAGEIF(N63:N93,"&lt;&gt;0"),2)</f>
        <v>2.0299999999999998</v>
      </c>
      <c r="E471" s="228">
        <f t="shared" si="38"/>
        <v>0.20197044334975356</v>
      </c>
      <c r="F471" s="184">
        <f t="shared" si="39"/>
        <v>0.4099999999999997</v>
      </c>
      <c r="M471" s="83" t="s">
        <v>114</v>
      </c>
      <c r="N471" s="83">
        <v>63</v>
      </c>
      <c r="O471" s="83">
        <v>93</v>
      </c>
      <c r="P471" s="83">
        <f t="shared" si="40"/>
        <v>31</v>
      </c>
    </row>
    <row r="472" spans="2:16" x14ac:dyDescent="0.25">
      <c r="B472" s="227" t="s">
        <v>115</v>
      </c>
      <c r="C472" s="167">
        <f>ROUND(AVERAGEIF(K94:K123,"&lt;&gt;0"),2)</f>
        <v>1.6</v>
      </c>
      <c r="D472" s="167">
        <f>ROUND(AVERAGEIF(N94:N123,"&lt;&gt;0"),2)</f>
        <v>2.09</v>
      </c>
      <c r="E472" s="228">
        <f t="shared" si="38"/>
        <v>0.23444976076555016</v>
      </c>
      <c r="F472" s="184">
        <f t="shared" si="39"/>
        <v>0.48999999999999977</v>
      </c>
      <c r="M472" s="83" t="s">
        <v>115</v>
      </c>
      <c r="N472" s="83">
        <v>94</v>
      </c>
      <c r="O472" s="83">
        <v>123</v>
      </c>
      <c r="P472" s="83">
        <f t="shared" si="40"/>
        <v>30</v>
      </c>
    </row>
    <row r="473" spans="2:16" x14ac:dyDescent="0.25">
      <c r="B473" s="227" t="s">
        <v>117</v>
      </c>
      <c r="C473" s="167">
        <f>ROUND(AVERAGEIF(K124:K154,"&lt;&gt;0"),2)</f>
        <v>1.65</v>
      </c>
      <c r="D473" s="167">
        <f>ROUND(AVERAGEIF(N124:N154,"&lt;&gt;0"),2)</f>
        <v>2.2400000000000002</v>
      </c>
      <c r="E473" s="228">
        <f t="shared" si="38"/>
        <v>0.26339285714285726</v>
      </c>
      <c r="F473" s="184">
        <f t="shared" si="39"/>
        <v>0.5900000000000003</v>
      </c>
      <c r="M473" s="83" t="s">
        <v>117</v>
      </c>
      <c r="N473" s="83">
        <v>124</v>
      </c>
      <c r="O473" s="83">
        <v>154</v>
      </c>
      <c r="P473" s="83">
        <f t="shared" si="40"/>
        <v>31</v>
      </c>
    </row>
    <row r="474" spans="2:16" x14ac:dyDescent="0.25">
      <c r="B474" s="227" t="s">
        <v>118</v>
      </c>
      <c r="C474" s="167">
        <f>ROUND(AVERAGEIF(K155:K184,"&lt;&gt;0"),2)</f>
        <v>1.71</v>
      </c>
      <c r="D474" s="167">
        <f>ROUND(AVERAGEIF(N155:N184,"&lt;&gt;0"),2)</f>
        <v>2.81</v>
      </c>
      <c r="E474" s="228">
        <f t="shared" si="38"/>
        <v>0.3914590747330961</v>
      </c>
      <c r="F474" s="184">
        <f t="shared" si="39"/>
        <v>1.1000000000000001</v>
      </c>
      <c r="M474" s="83" t="s">
        <v>118</v>
      </c>
      <c r="N474" s="83">
        <v>155</v>
      </c>
      <c r="O474" s="83">
        <v>184</v>
      </c>
      <c r="P474" s="83">
        <f t="shared" si="40"/>
        <v>30</v>
      </c>
    </row>
    <row r="475" spans="2:16" x14ac:dyDescent="0.25">
      <c r="B475" s="227" t="s">
        <v>119</v>
      </c>
      <c r="C475" s="167">
        <f>ROUND(AVERAGEIF(K185:K215,"&lt;&gt;0"),2)</f>
        <v>1.82</v>
      </c>
      <c r="D475" s="167">
        <f>ROUND(AVERAGEIF(N185:N215,"&lt;&gt;0"),2)</f>
        <v>2.3199999999999998</v>
      </c>
      <c r="E475" s="228">
        <f t="shared" si="38"/>
        <v>0.21551724137931028</v>
      </c>
      <c r="F475" s="184">
        <f t="shared" si="39"/>
        <v>0.49999999999999978</v>
      </c>
      <c r="M475" s="83" t="s">
        <v>119</v>
      </c>
      <c r="N475" s="83">
        <v>185</v>
      </c>
      <c r="O475" s="83">
        <v>215</v>
      </c>
      <c r="P475" s="83">
        <f t="shared" si="40"/>
        <v>31</v>
      </c>
    </row>
    <row r="476" spans="2:16" x14ac:dyDescent="0.25">
      <c r="B476" s="227" t="s">
        <v>121</v>
      </c>
      <c r="C476" s="167">
        <f>ROUND(AVERAGEIF(K216:K246,"&lt;&gt;0"),2)</f>
        <v>1.68</v>
      </c>
      <c r="D476" s="167">
        <f>ROUND(AVERAGEIF(N216:N246,"&lt;&gt;0"),2)</f>
        <v>2.2400000000000002</v>
      </c>
      <c r="E476" s="228">
        <f t="shared" si="38"/>
        <v>0.25000000000000011</v>
      </c>
      <c r="F476" s="184">
        <f t="shared" si="39"/>
        <v>0.56000000000000028</v>
      </c>
      <c r="M476" s="83" t="s">
        <v>121</v>
      </c>
      <c r="N476" s="83">
        <v>216</v>
      </c>
      <c r="O476" s="83">
        <v>246</v>
      </c>
      <c r="P476" s="83">
        <f t="shared" si="40"/>
        <v>31</v>
      </c>
    </row>
    <row r="477" spans="2:16" x14ac:dyDescent="0.25">
      <c r="B477" s="227" t="s">
        <v>122</v>
      </c>
      <c r="C477" s="167">
        <f>ROUND(AVERAGEIF(K247:K276,"&lt;&gt;0"),2)</f>
        <v>1.71</v>
      </c>
      <c r="D477" s="167">
        <f>ROUND(AVERAGEIF(N247:N276,"&lt;&gt;0"),2)</f>
        <v>1.94</v>
      </c>
      <c r="E477" s="228">
        <f t="shared" si="38"/>
        <v>0.11855670103092783</v>
      </c>
      <c r="F477" s="184">
        <f t="shared" si="39"/>
        <v>0.22999999999999998</v>
      </c>
      <c r="M477" s="83" t="s">
        <v>122</v>
      </c>
      <c r="N477" s="83">
        <v>247</v>
      </c>
      <c r="O477" s="83">
        <v>276</v>
      </c>
      <c r="P477" s="83">
        <f t="shared" si="40"/>
        <v>30</v>
      </c>
    </row>
    <row r="478" spans="2:16" x14ac:dyDescent="0.25">
      <c r="B478" s="227" t="s">
        <v>123</v>
      </c>
      <c r="C478" s="167">
        <f>ROUND(AVERAGEIF(K277:K307,"&lt;&gt;0"),2)</f>
        <v>1.7</v>
      </c>
      <c r="D478" s="167">
        <f>ROUND(AVERAGEIF(N277:N307,"&lt;&gt;0"),2)</f>
        <v>2.02</v>
      </c>
      <c r="E478" s="228">
        <f t="shared" si="38"/>
        <v>0.15841584158415845</v>
      </c>
      <c r="F478" s="184">
        <f t="shared" si="39"/>
        <v>0.32000000000000006</v>
      </c>
      <c r="M478" s="83" t="s">
        <v>123</v>
      </c>
      <c r="N478" s="83">
        <v>277</v>
      </c>
      <c r="O478" s="83">
        <v>307</v>
      </c>
      <c r="P478" s="83">
        <f t="shared" si="40"/>
        <v>31</v>
      </c>
    </row>
    <row r="479" spans="2:16" x14ac:dyDescent="0.25">
      <c r="B479" s="227" t="s">
        <v>124</v>
      </c>
      <c r="C479" s="167">
        <f>ROUND(AVERAGEIF(K307:K337,"&lt;&gt;0"),2)</f>
        <v>1.61</v>
      </c>
      <c r="D479" s="167">
        <f>ROUND(AVERAGEIF(N307:N337,"&lt;&gt;0"),2)</f>
        <v>2.09</v>
      </c>
      <c r="E479" s="228">
        <f t="shared" si="38"/>
        <v>0.22966507177033482</v>
      </c>
      <c r="F479" s="184">
        <f t="shared" si="39"/>
        <v>0.47999999999999976</v>
      </c>
      <c r="M479" s="83" t="s">
        <v>124</v>
      </c>
      <c r="N479" s="83">
        <v>308</v>
      </c>
      <c r="O479" s="83">
        <v>337</v>
      </c>
      <c r="P479" s="83">
        <f t="shared" si="40"/>
        <v>30</v>
      </c>
    </row>
    <row r="480" spans="2:16" x14ac:dyDescent="0.25">
      <c r="B480" s="227" t="s">
        <v>125</v>
      </c>
      <c r="C480" s="167">
        <f>ROUND(AVERAGEIF(K338:K368,"&lt;&gt;0"),2)</f>
        <v>1.57</v>
      </c>
      <c r="D480" s="167">
        <f>ROUND(AVERAGEIF(N338:N368,"&lt;&gt;0"),2)</f>
        <v>1.96</v>
      </c>
      <c r="E480" s="228">
        <f t="shared" si="38"/>
        <v>0.19897959183673464</v>
      </c>
      <c r="F480" s="184">
        <f t="shared" si="39"/>
        <v>0.3899999999999999</v>
      </c>
      <c r="M480" s="83" t="s">
        <v>125</v>
      </c>
      <c r="N480" s="83">
        <v>338</v>
      </c>
      <c r="O480" s="83">
        <v>368</v>
      </c>
      <c r="P480" s="83">
        <f t="shared" si="40"/>
        <v>31</v>
      </c>
    </row>
    <row r="481" spans="2:16" x14ac:dyDescent="0.25">
      <c r="B481" s="229" t="s">
        <v>149</v>
      </c>
      <c r="C481" s="230">
        <f>AVERAGE(C469:C480)</f>
        <v>1.6566666666666665</v>
      </c>
      <c r="D481" s="230">
        <f>AVERAGE(D469:D480)</f>
        <v>2.1475</v>
      </c>
      <c r="E481" s="231">
        <f t="shared" si="38"/>
        <v>0.22856034148234386</v>
      </c>
      <c r="F481" s="230">
        <f>AVERAGE(F469:F480)</f>
        <v>0.49083333333333323</v>
      </c>
      <c r="P481" s="83">
        <f>SUM(P469:P480)</f>
        <v>365</v>
      </c>
    </row>
    <row r="482" spans="2:16" x14ac:dyDescent="0.25">
      <c r="B482" s="90" t="s">
        <v>169</v>
      </c>
    </row>
    <row r="483" spans="2:16" x14ac:dyDescent="0.25">
      <c r="B483" s="90" t="s">
        <v>170</v>
      </c>
    </row>
  </sheetData>
  <mergeCells count="48">
    <mergeCell ref="K451:N451"/>
    <mergeCell ref="C467:F467"/>
    <mergeCell ref="A385:B385"/>
    <mergeCell ref="B387:H387"/>
    <mergeCell ref="B403:F403"/>
    <mergeCell ref="B419:I419"/>
    <mergeCell ref="B435:F435"/>
    <mergeCell ref="B451:D451"/>
    <mergeCell ref="A379:B379"/>
    <mergeCell ref="A380:B380"/>
    <mergeCell ref="A381:B381"/>
    <mergeCell ref="A382:B382"/>
    <mergeCell ref="A383:B383"/>
    <mergeCell ref="A384:B384"/>
    <mergeCell ref="A373:B373"/>
    <mergeCell ref="A374:B374"/>
    <mergeCell ref="A375:B375"/>
    <mergeCell ref="A376:B376"/>
    <mergeCell ref="A377:B377"/>
    <mergeCell ref="A378:B378"/>
    <mergeCell ref="AP371:AQ371"/>
    <mergeCell ref="AT371:AU371"/>
    <mergeCell ref="AV371:AW371"/>
    <mergeCell ref="AX371:BA371"/>
    <mergeCell ref="BB371:BD371"/>
    <mergeCell ref="BE371:BH371"/>
    <mergeCell ref="BB2:BD2"/>
    <mergeCell ref="BE2:BH2"/>
    <mergeCell ref="D371:J371"/>
    <mergeCell ref="K371:N371"/>
    <mergeCell ref="O371:T371"/>
    <mergeCell ref="U371:Z371"/>
    <mergeCell ref="AA371:AE371"/>
    <mergeCell ref="AF371:AJ371"/>
    <mergeCell ref="AK371:AL371"/>
    <mergeCell ref="AM371:AN371"/>
    <mergeCell ref="AK2:AL2"/>
    <mergeCell ref="AM2:AN2"/>
    <mergeCell ref="AP2:AQ2"/>
    <mergeCell ref="AT2:AU2"/>
    <mergeCell ref="AV2:AW2"/>
    <mergeCell ref="AX2:BA2"/>
    <mergeCell ref="D2:J2"/>
    <mergeCell ref="K2:N2"/>
    <mergeCell ref="O2:T2"/>
    <mergeCell ref="U2:Z2"/>
    <mergeCell ref="AA2:AE2"/>
    <mergeCell ref="AF2:AJ2"/>
  </mergeCells>
  <conditionalFormatting sqref="C4 D4:BG178 J388:M390 I387:BH387 R388:BH389 S390:BH390 R390:R400 D369:BH370 D386:BH386 BI383">
    <cfRule type="cellIs" dxfId="17" priority="5" operator="equal">
      <formula>0</formula>
    </cfRule>
  </conditionalFormatting>
  <conditionalFormatting sqref="D388:E388 G388:H400">
    <cfRule type="cellIs" dxfId="16" priority="4" operator="equal">
      <formula>0</formula>
    </cfRule>
  </conditionalFormatting>
  <conditionalFormatting sqref="F388:F389 D389:E389">
    <cfRule type="cellIs" dxfId="15" priority="3" operator="equal">
      <formula>0</formula>
    </cfRule>
  </conditionalFormatting>
  <conditionalFormatting sqref="D390:F390">
    <cfRule type="cellIs" dxfId="14" priority="2" operator="equal">
      <formula>0</formula>
    </cfRule>
  </conditionalFormatting>
  <conditionalFormatting sqref="D179:BH368">
    <cfRule type="cellIs" dxfId="13" priority="1" operator="equal">
      <formula>0</formula>
    </cfRule>
  </conditionalFormatting>
  <pageMargins left="0.7" right="0.7" top="0.75" bottom="0.75" header="0.3" footer="0.3"/>
  <pageSetup orientation="portrait" horizontalDpi="1200" verticalDpi="120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F8A79C-14D3-41B5-9A3E-8CA3DF98E66E}">
  <sheetPr codeName="Sheet4"/>
  <dimension ref="A1:CE479"/>
  <sheetViews>
    <sheetView zoomScale="85" zoomScaleNormal="85" workbookViewId="0">
      <pane ySplit="3" topLeftCell="A18" activePane="bottomLeft" state="frozen"/>
      <selection activeCell="AE53" sqref="AE53"/>
      <selection pane="bottomLeft" activeCell="AE53" sqref="AE53"/>
    </sheetView>
  </sheetViews>
  <sheetFormatPr defaultColWidth="9.28515625" defaultRowHeight="15" x14ac:dyDescent="0.25"/>
  <cols>
    <col min="1" max="1" width="11.7109375" style="83" customWidth="1"/>
    <col min="2" max="2" width="11.7109375" style="219" customWidth="1"/>
    <col min="3" max="3" width="11.7109375" style="83" customWidth="1"/>
    <col min="4" max="4" width="9.28515625" style="83"/>
    <col min="5" max="5" width="10" style="83" customWidth="1"/>
    <col min="6" max="6" width="12.42578125" style="83" customWidth="1"/>
    <col min="7" max="7" width="13.5703125" style="83" customWidth="1"/>
    <col min="8" max="8" width="9.28515625" style="83"/>
    <col min="9" max="9" width="10.42578125" style="83" customWidth="1"/>
    <col min="10" max="10" width="9.28515625" style="83"/>
    <col min="11" max="11" width="12.7109375" style="83" customWidth="1"/>
    <col min="12" max="12" width="10.5703125" style="83" customWidth="1"/>
    <col min="13" max="13" width="9.7109375" style="83" customWidth="1"/>
    <col min="14" max="14" width="10.5703125" style="83" customWidth="1"/>
    <col min="15" max="25" width="9.28515625" style="83"/>
    <col min="26" max="26" width="9.7109375" style="83" customWidth="1"/>
    <col min="27" max="40" width="9.28515625" style="83"/>
    <col min="41" max="41" width="12.28515625" style="83" customWidth="1"/>
    <col min="42" max="43" width="9.28515625" style="83"/>
    <col min="44" max="44" width="11.28515625" style="83" customWidth="1"/>
    <col min="45" max="57" width="9.28515625" style="83"/>
    <col min="58" max="58" width="9.7109375" style="83" customWidth="1"/>
    <col min="59" max="59" width="10.42578125" style="83" customWidth="1"/>
    <col min="60" max="60" width="11.5703125" style="83" bestFit="1" customWidth="1"/>
    <col min="61" max="66" width="9.28515625" style="83"/>
    <col min="67" max="67" width="14.42578125" style="83" bestFit="1" customWidth="1"/>
    <col min="68" max="16384" width="9.28515625" style="83"/>
  </cols>
  <sheetData>
    <row r="1" spans="1:76" ht="15.75" thickBot="1" x14ac:dyDescent="0.3">
      <c r="A1" s="89" t="s">
        <v>0</v>
      </c>
      <c r="B1" s="90"/>
      <c r="C1" s="89"/>
    </row>
    <row r="2" spans="1:76" x14ac:dyDescent="0.25">
      <c r="A2" s="89"/>
      <c r="B2" s="90"/>
      <c r="C2" s="89"/>
      <c r="D2" s="91" t="s">
        <v>1</v>
      </c>
      <c r="E2" s="92"/>
      <c r="F2" s="92"/>
      <c r="G2" s="92"/>
      <c r="H2" s="92"/>
      <c r="I2" s="92"/>
      <c r="J2" s="93"/>
      <c r="K2" s="91" t="s">
        <v>2</v>
      </c>
      <c r="L2" s="92"/>
      <c r="M2" s="92"/>
      <c r="N2" s="93"/>
      <c r="O2" s="91" t="s">
        <v>3</v>
      </c>
      <c r="P2" s="92"/>
      <c r="Q2" s="92"/>
      <c r="R2" s="92"/>
      <c r="S2" s="92"/>
      <c r="T2" s="93"/>
      <c r="U2" s="94" t="s">
        <v>4</v>
      </c>
      <c r="V2" s="95"/>
      <c r="W2" s="95"/>
      <c r="X2" s="95"/>
      <c r="Y2" s="95"/>
      <c r="Z2" s="96"/>
      <c r="AA2" s="94" t="s">
        <v>5</v>
      </c>
      <c r="AB2" s="95"/>
      <c r="AC2" s="95"/>
      <c r="AD2" s="95"/>
      <c r="AE2" s="96"/>
      <c r="AF2" s="94" t="s">
        <v>6</v>
      </c>
      <c r="AG2" s="95"/>
      <c r="AH2" s="95"/>
      <c r="AI2" s="95"/>
      <c r="AJ2" s="96"/>
      <c r="AK2" s="94" t="s">
        <v>7</v>
      </c>
      <c r="AL2" s="96"/>
      <c r="AM2" s="94" t="s">
        <v>8</v>
      </c>
      <c r="AN2" s="96"/>
      <c r="AO2" s="97" t="s">
        <v>9</v>
      </c>
      <c r="AP2" s="94" t="s">
        <v>10</v>
      </c>
      <c r="AQ2" s="96"/>
      <c r="AR2" s="97" t="s">
        <v>11</v>
      </c>
      <c r="AS2" s="94" t="s">
        <v>12</v>
      </c>
      <c r="AT2" s="95"/>
      <c r="AU2" s="95" t="s">
        <v>13</v>
      </c>
      <c r="AV2" s="96"/>
      <c r="AW2" s="94" t="s">
        <v>14</v>
      </c>
      <c r="AX2" s="95"/>
      <c r="AY2" s="95"/>
      <c r="AZ2" s="96"/>
      <c r="BA2" s="94" t="s">
        <v>15</v>
      </c>
      <c r="BB2" s="95"/>
      <c r="BC2" s="96"/>
      <c r="BD2" s="94" t="s">
        <v>16</v>
      </c>
      <c r="BE2" s="95"/>
      <c r="BF2" s="95"/>
      <c r="BG2" s="96"/>
      <c r="BO2" s="99" t="s">
        <v>17</v>
      </c>
    </row>
    <row r="3" spans="1:76" x14ac:dyDescent="0.25">
      <c r="A3" s="100" t="s">
        <v>18</v>
      </c>
      <c r="B3" s="101" t="s">
        <v>63</v>
      </c>
      <c r="C3" s="100" t="s">
        <v>64</v>
      </c>
      <c r="D3" s="102" t="s">
        <v>19</v>
      </c>
      <c r="E3" s="100" t="s">
        <v>20</v>
      </c>
      <c r="F3" s="100" t="s">
        <v>21</v>
      </c>
      <c r="G3" s="100" t="s">
        <v>22</v>
      </c>
      <c r="H3" s="100" t="s">
        <v>23</v>
      </c>
      <c r="I3" s="100" t="s">
        <v>24</v>
      </c>
      <c r="J3" s="103" t="s">
        <v>25</v>
      </c>
      <c r="K3" s="102" t="s">
        <v>26</v>
      </c>
      <c r="L3" s="100" t="s">
        <v>27</v>
      </c>
      <c r="M3" s="100" t="s">
        <v>28</v>
      </c>
      <c r="N3" s="103" t="s">
        <v>29</v>
      </c>
      <c r="O3" s="102" t="s">
        <v>30</v>
      </c>
      <c r="P3" s="100" t="s">
        <v>31</v>
      </c>
      <c r="Q3" s="104" t="s">
        <v>32</v>
      </c>
      <c r="R3" s="104" t="s">
        <v>33</v>
      </c>
      <c r="S3" s="104" t="s">
        <v>34</v>
      </c>
      <c r="T3" s="105" t="s">
        <v>35</v>
      </c>
      <c r="U3" s="106" t="s">
        <v>19</v>
      </c>
      <c r="V3" s="104" t="s">
        <v>36</v>
      </c>
      <c r="W3" s="104" t="s">
        <v>22</v>
      </c>
      <c r="X3" s="104" t="s">
        <v>23</v>
      </c>
      <c r="Y3" s="104" t="s">
        <v>25</v>
      </c>
      <c r="Z3" s="105" t="s">
        <v>24</v>
      </c>
      <c r="AA3" s="106" t="s">
        <v>19</v>
      </c>
      <c r="AB3" s="104" t="s">
        <v>20</v>
      </c>
      <c r="AC3" s="104" t="s">
        <v>22</v>
      </c>
      <c r="AD3" s="104" t="s">
        <v>23</v>
      </c>
      <c r="AE3" s="105" t="s">
        <v>25</v>
      </c>
      <c r="AF3" s="106" t="s">
        <v>19</v>
      </c>
      <c r="AG3" s="104" t="s">
        <v>20</v>
      </c>
      <c r="AH3" s="104" t="s">
        <v>22</v>
      </c>
      <c r="AI3" s="104" t="s">
        <v>23</v>
      </c>
      <c r="AJ3" s="105" t="s">
        <v>25</v>
      </c>
      <c r="AK3" s="106" t="s">
        <v>19</v>
      </c>
      <c r="AL3" s="105" t="s">
        <v>25</v>
      </c>
      <c r="AM3" s="106" t="s">
        <v>19</v>
      </c>
      <c r="AN3" s="105" t="s">
        <v>25</v>
      </c>
      <c r="AO3" s="107" t="s">
        <v>37</v>
      </c>
      <c r="AP3" s="106" t="s">
        <v>19</v>
      </c>
      <c r="AQ3" s="105" t="s">
        <v>25</v>
      </c>
      <c r="AR3" s="107"/>
      <c r="AS3" s="106" t="s">
        <v>19</v>
      </c>
      <c r="AT3" s="104" t="s">
        <v>23</v>
      </c>
      <c r="AU3" s="104" t="s">
        <v>19</v>
      </c>
      <c r="AV3" s="105" t="s">
        <v>23</v>
      </c>
      <c r="AW3" s="106" t="s">
        <v>19</v>
      </c>
      <c r="AX3" s="104" t="s">
        <v>25</v>
      </c>
      <c r="AY3" s="104" t="s">
        <v>23</v>
      </c>
      <c r="AZ3" s="105" t="s">
        <v>38</v>
      </c>
      <c r="BA3" s="104" t="s">
        <v>39</v>
      </c>
      <c r="BB3" s="104" t="s">
        <v>40</v>
      </c>
      <c r="BC3" s="105" t="s">
        <v>41</v>
      </c>
      <c r="BD3" s="106" t="s">
        <v>2</v>
      </c>
      <c r="BE3" s="104" t="s">
        <v>42</v>
      </c>
      <c r="BF3" s="104" t="s">
        <v>43</v>
      </c>
      <c r="BG3" s="105" t="s">
        <v>44</v>
      </c>
      <c r="BH3" s="100" t="s">
        <v>18</v>
      </c>
      <c r="BI3" s="104"/>
      <c r="BJ3" s="104"/>
      <c r="BK3" s="104"/>
      <c r="BL3" s="104"/>
      <c r="BM3" s="104"/>
      <c r="BN3" s="104"/>
      <c r="BO3" s="108" t="s">
        <v>45</v>
      </c>
      <c r="BP3" s="104"/>
      <c r="BQ3" s="109"/>
      <c r="BR3" s="109"/>
      <c r="BS3" s="109"/>
      <c r="BT3" s="109"/>
      <c r="BU3" s="109"/>
      <c r="BV3" s="109"/>
      <c r="BW3" s="109"/>
      <c r="BX3" s="109"/>
    </row>
    <row r="4" spans="1:76" x14ac:dyDescent="0.25">
      <c r="A4" s="232">
        <v>43831</v>
      </c>
      <c r="B4" s="233" t="str">
        <f>HYPERLINK("#'" &amp; TEXT($A4,"d mmm yyyy") &amp; "'!A1","Click Here")</f>
        <v>Click Here</v>
      </c>
      <c r="C4" s="234" t="e">
        <f ca="1">INDIRECT("'" &amp; TEXT($A4, "d mmm yyyy") &amp; "'!I7")</f>
        <v>#REF!</v>
      </c>
      <c r="D4" s="83">
        <v>6.16</v>
      </c>
      <c r="E4" s="83">
        <v>5.1100000000000003</v>
      </c>
      <c r="F4" s="83">
        <v>5.2</v>
      </c>
      <c r="G4" s="83">
        <v>5.26</v>
      </c>
      <c r="H4" s="83">
        <v>5.3</v>
      </c>
      <c r="I4" s="83">
        <v>6.71</v>
      </c>
      <c r="J4" s="83">
        <v>7.14</v>
      </c>
      <c r="K4" s="83">
        <v>1.96</v>
      </c>
      <c r="L4" s="83">
        <v>2.14</v>
      </c>
      <c r="M4" s="83">
        <v>2.2000000000000002</v>
      </c>
      <c r="N4" s="83">
        <v>2.3199999999999998</v>
      </c>
      <c r="O4" s="83">
        <v>50</v>
      </c>
      <c r="P4" s="83">
        <v>44</v>
      </c>
      <c r="Q4" s="83">
        <v>15</v>
      </c>
      <c r="R4" s="83">
        <v>0</v>
      </c>
      <c r="S4" s="83">
        <v>0</v>
      </c>
      <c r="T4" s="83">
        <v>0</v>
      </c>
      <c r="U4" s="83">
        <v>0.28100000000000003</v>
      </c>
      <c r="V4" s="83">
        <v>0.32600000000000001</v>
      </c>
      <c r="W4" s="83">
        <v>0.63300000000000001</v>
      </c>
      <c r="X4" s="83">
        <v>0.104</v>
      </c>
      <c r="Y4" s="83">
        <v>0.442</v>
      </c>
      <c r="Z4" s="83">
        <v>0.56000000000000005</v>
      </c>
      <c r="AA4" s="83">
        <v>12.5</v>
      </c>
      <c r="AB4" s="83">
        <v>35.200000000000003</v>
      </c>
      <c r="AC4" s="83">
        <v>26.7</v>
      </c>
      <c r="AD4" s="83">
        <v>27.1</v>
      </c>
      <c r="AE4" s="83">
        <v>34.5</v>
      </c>
      <c r="AF4" s="83">
        <v>25</v>
      </c>
      <c r="AG4" s="83">
        <v>70.400000000000006</v>
      </c>
      <c r="AH4" s="83">
        <v>53.4</v>
      </c>
      <c r="AI4" s="83">
        <v>54.2</v>
      </c>
      <c r="AJ4" s="83">
        <v>69</v>
      </c>
      <c r="AK4" s="83">
        <v>3.1500000000000004</v>
      </c>
      <c r="AL4" s="83">
        <v>4.03</v>
      </c>
      <c r="AM4" s="83">
        <v>3</v>
      </c>
      <c r="AN4" s="83">
        <v>5.8</v>
      </c>
      <c r="AO4" s="83">
        <v>8.7999999999999995E-2</v>
      </c>
      <c r="AP4" s="83">
        <v>6.6</v>
      </c>
      <c r="AQ4" s="83">
        <v>0</v>
      </c>
      <c r="AR4" s="83">
        <v>0.43102677165354386</v>
      </c>
      <c r="AS4" s="83">
        <v>55.3</v>
      </c>
      <c r="AT4" s="83">
        <v>91.5</v>
      </c>
      <c r="AU4" s="83">
        <v>0.25690000000000002</v>
      </c>
      <c r="AV4" s="83">
        <v>3.8600000000000002E-2</v>
      </c>
      <c r="AW4" s="83">
        <v>12.99</v>
      </c>
      <c r="AX4" s="83">
        <v>12.7</v>
      </c>
      <c r="AY4" s="83">
        <v>12.7</v>
      </c>
      <c r="AZ4" s="83">
        <v>0</v>
      </c>
      <c r="BA4" s="83">
        <v>1.575</v>
      </c>
      <c r="BB4" s="83">
        <v>2.504</v>
      </c>
      <c r="BC4" s="83">
        <v>7.8540000000000001</v>
      </c>
      <c r="BD4" s="83">
        <v>2.6010267716535438</v>
      </c>
      <c r="BE4" s="83">
        <v>28.52</v>
      </c>
      <c r="BF4" s="83">
        <v>5.6</v>
      </c>
      <c r="BG4" s="83">
        <v>9.9</v>
      </c>
      <c r="BH4" s="232">
        <v>43831</v>
      </c>
      <c r="BO4" s="108" t="s">
        <v>46</v>
      </c>
    </row>
    <row r="5" spans="1:76" x14ac:dyDescent="0.25">
      <c r="A5" s="232">
        <v>43832</v>
      </c>
      <c r="B5" s="233" t="str">
        <f t="shared" ref="B5:B68" si="0">HYPERLINK("#'" &amp; TEXT($A5,"d mmm yyyy") &amp; "'!A1","Click Here")</f>
        <v>Click Here</v>
      </c>
      <c r="C5" s="234"/>
      <c r="D5" s="83">
        <v>6.2</v>
      </c>
      <c r="E5" s="83">
        <v>5.22</v>
      </c>
      <c r="F5" s="83">
        <v>5.35</v>
      </c>
      <c r="G5" s="83">
        <v>5.28</v>
      </c>
      <c r="H5" s="83">
        <v>5.3</v>
      </c>
      <c r="I5" s="83">
        <v>6.61</v>
      </c>
      <c r="J5" s="83">
        <v>6.7</v>
      </c>
      <c r="K5" s="83">
        <v>1.9</v>
      </c>
      <c r="L5" s="83">
        <v>2.06</v>
      </c>
      <c r="M5" s="83">
        <v>2.17</v>
      </c>
      <c r="N5" s="83">
        <v>2.2400000000000002</v>
      </c>
      <c r="O5" s="83">
        <v>50</v>
      </c>
      <c r="P5" s="83">
        <v>43</v>
      </c>
      <c r="Q5" s="83">
        <v>13</v>
      </c>
      <c r="R5" s="83">
        <v>0</v>
      </c>
      <c r="S5" s="83">
        <v>0</v>
      </c>
      <c r="T5" s="83">
        <v>0</v>
      </c>
      <c r="U5" s="83">
        <v>0.28299999999999997</v>
      </c>
      <c r="V5" s="83">
        <v>0.32700000000000001</v>
      </c>
      <c r="W5" s="83">
        <v>0.61099999999999999</v>
      </c>
      <c r="X5" s="83">
        <v>9.4E-2</v>
      </c>
      <c r="Y5" s="83">
        <v>0.47199999999999998</v>
      </c>
      <c r="Z5" s="83">
        <v>0.58099999999999996</v>
      </c>
      <c r="AA5" s="83">
        <v>12.9</v>
      </c>
      <c r="AB5" s="83">
        <v>31.4</v>
      </c>
      <c r="AC5" s="83">
        <v>26.6</v>
      </c>
      <c r="AD5" s="83">
        <v>27.4</v>
      </c>
      <c r="AE5" s="83">
        <v>34.6</v>
      </c>
      <c r="AF5" s="83">
        <v>25.8</v>
      </c>
      <c r="AG5" s="83">
        <v>62.8</v>
      </c>
      <c r="AH5" s="83">
        <v>53.2</v>
      </c>
      <c r="AI5" s="83">
        <v>54.8</v>
      </c>
      <c r="AJ5" s="83">
        <v>69.2</v>
      </c>
      <c r="AK5" s="83">
        <v>3.21</v>
      </c>
      <c r="AL5" s="83">
        <v>4.03</v>
      </c>
      <c r="AM5" s="83">
        <v>3.1</v>
      </c>
      <c r="AN5" s="83">
        <v>5.9</v>
      </c>
      <c r="AO5" s="83">
        <v>6.6000000000000003E-2</v>
      </c>
      <c r="AP5" s="83">
        <v>6.9</v>
      </c>
      <c r="AQ5" s="83">
        <v>4.4000000000000004</v>
      </c>
      <c r="AR5" s="83">
        <v>0.79284718923198705</v>
      </c>
      <c r="AS5" s="83">
        <v>55.6</v>
      </c>
      <c r="AT5" s="83">
        <v>91.7</v>
      </c>
      <c r="AU5" s="83">
        <v>0.25609999999999999</v>
      </c>
      <c r="AV5" s="83">
        <v>3.8300000000000001E-2</v>
      </c>
      <c r="AW5" s="83">
        <v>13.6</v>
      </c>
      <c r="AX5" s="83">
        <v>12.63</v>
      </c>
      <c r="AY5" s="83">
        <v>13.61</v>
      </c>
      <c r="AZ5" s="83">
        <v>0.98</v>
      </c>
      <c r="BA5" s="83">
        <v>1.575</v>
      </c>
      <c r="BB5" s="83">
        <v>2.504</v>
      </c>
      <c r="BC5" s="83">
        <v>8.5510000000000002</v>
      </c>
      <c r="BD5" s="83">
        <v>2.9328471892319872</v>
      </c>
      <c r="BE5" s="83">
        <v>27.81</v>
      </c>
      <c r="BF5" s="83">
        <v>5.6</v>
      </c>
      <c r="BG5" s="83">
        <v>10.1</v>
      </c>
      <c r="BH5" s="232">
        <v>43832</v>
      </c>
      <c r="BO5" s="141"/>
    </row>
    <row r="6" spans="1:76" x14ac:dyDescent="0.25">
      <c r="A6" s="232">
        <v>43833</v>
      </c>
      <c r="B6" s="233" t="str">
        <f t="shared" si="0"/>
        <v>Click Here</v>
      </c>
      <c r="C6" s="234"/>
      <c r="D6" s="83">
        <v>5.85</v>
      </c>
      <c r="E6" s="83">
        <v>5.29</v>
      </c>
      <c r="F6" s="83">
        <v>5.25</v>
      </c>
      <c r="G6" s="83">
        <v>5.32</v>
      </c>
      <c r="H6" s="83">
        <v>5.36</v>
      </c>
      <c r="I6" s="83">
        <v>6.94</v>
      </c>
      <c r="J6" s="83">
        <v>6.87</v>
      </c>
      <c r="K6" s="83">
        <v>1.97</v>
      </c>
      <c r="L6" s="83">
        <v>2.14</v>
      </c>
      <c r="M6" s="83">
        <v>2.17</v>
      </c>
      <c r="N6" s="83">
        <v>2.29</v>
      </c>
      <c r="O6" s="83">
        <v>46</v>
      </c>
      <c r="P6" s="83">
        <v>39</v>
      </c>
      <c r="Q6" s="83">
        <v>21</v>
      </c>
      <c r="R6" s="83">
        <v>0</v>
      </c>
      <c r="S6" s="83">
        <v>0</v>
      </c>
      <c r="T6" s="83">
        <v>0</v>
      </c>
      <c r="U6" s="83">
        <v>0.42699999999999999</v>
      </c>
      <c r="V6" s="83">
        <v>0.29899999999999999</v>
      </c>
      <c r="W6" s="83">
        <v>1.1599999999999999</v>
      </c>
      <c r="X6" s="83">
        <v>0.14499999999999999</v>
      </c>
      <c r="Y6" s="83">
        <v>0.42299999999999999</v>
      </c>
      <c r="Z6" s="83">
        <v>0.42699999999999999</v>
      </c>
      <c r="AA6" s="83">
        <v>13.3</v>
      </c>
      <c r="AB6" s="83">
        <v>29.8</v>
      </c>
      <c r="AC6" s="83">
        <v>26.7</v>
      </c>
      <c r="AD6" s="83">
        <v>57.4</v>
      </c>
      <c r="AE6" s="83">
        <v>36.5</v>
      </c>
      <c r="AF6" s="83">
        <v>26.6</v>
      </c>
      <c r="AG6" s="83">
        <v>59.6</v>
      </c>
      <c r="AH6" s="83">
        <v>53.4</v>
      </c>
      <c r="AI6" s="83">
        <v>54.8</v>
      </c>
      <c r="AJ6" s="83">
        <v>73</v>
      </c>
      <c r="AK6" s="83">
        <v>3.3499999999999996</v>
      </c>
      <c r="AL6" s="83">
        <v>3.55</v>
      </c>
      <c r="AM6" s="83">
        <v>2.6</v>
      </c>
      <c r="AN6" s="83">
        <v>6.1</v>
      </c>
      <c r="AO6" s="83">
        <v>8.9999999999999993E-3</v>
      </c>
      <c r="AP6" s="83">
        <v>7.1</v>
      </c>
      <c r="AQ6" s="83">
        <v>4.4000000000000004</v>
      </c>
      <c r="AR6" s="83">
        <v>0.78429206819866604</v>
      </c>
      <c r="AS6" s="83">
        <v>56.1</v>
      </c>
      <c r="AT6" s="83">
        <v>95.2</v>
      </c>
      <c r="AU6" s="83">
        <v>0.251</v>
      </c>
      <c r="AV6" s="83">
        <v>2.1399999999999999E-2</v>
      </c>
      <c r="AW6" s="83">
        <v>14.56</v>
      </c>
      <c r="AX6" s="83">
        <v>13.49</v>
      </c>
      <c r="AY6" s="83">
        <v>14.48</v>
      </c>
      <c r="AZ6" s="83">
        <v>0.99</v>
      </c>
      <c r="BA6" s="83">
        <v>0</v>
      </c>
      <c r="BB6" s="83">
        <v>0</v>
      </c>
      <c r="BC6" s="83">
        <v>0</v>
      </c>
      <c r="BD6" s="83">
        <v>2.8942920681986659</v>
      </c>
      <c r="BE6" s="83">
        <v>31.45</v>
      </c>
      <c r="BF6" s="83">
        <v>5.6</v>
      </c>
      <c r="BG6" s="83">
        <v>10.3</v>
      </c>
      <c r="BH6" s="232">
        <v>43833</v>
      </c>
      <c r="BO6" s="108"/>
    </row>
    <row r="7" spans="1:76" x14ac:dyDescent="0.25">
      <c r="A7" s="232">
        <v>43834</v>
      </c>
      <c r="B7" s="233" t="str">
        <f t="shared" si="0"/>
        <v>Click Here</v>
      </c>
      <c r="C7" s="234"/>
      <c r="D7" s="83">
        <v>5.89</v>
      </c>
      <c r="E7" s="83">
        <v>5.31</v>
      </c>
      <c r="F7" s="83">
        <v>5.27</v>
      </c>
      <c r="G7" s="83">
        <v>5.34</v>
      </c>
      <c r="H7" s="83">
        <v>5.36</v>
      </c>
      <c r="I7" s="83">
        <v>7.08</v>
      </c>
      <c r="J7" s="83">
        <v>7.01</v>
      </c>
      <c r="K7" s="83">
        <v>1.91</v>
      </c>
      <c r="L7" s="83">
        <v>2.11</v>
      </c>
      <c r="M7" s="83">
        <v>2.12</v>
      </c>
      <c r="N7" s="83">
        <v>2.1800000000000002</v>
      </c>
      <c r="O7" s="83">
        <v>45</v>
      </c>
      <c r="P7" s="83">
        <v>38</v>
      </c>
      <c r="Q7" s="83">
        <v>20</v>
      </c>
      <c r="R7" s="83">
        <v>0</v>
      </c>
      <c r="S7" s="83">
        <v>0</v>
      </c>
      <c r="T7" s="83">
        <v>0</v>
      </c>
      <c r="U7" s="83">
        <v>0.41899999999999998</v>
      </c>
      <c r="V7" s="83">
        <v>0.29399999999999998</v>
      </c>
      <c r="W7" s="83">
        <v>1.04</v>
      </c>
      <c r="X7" s="83">
        <v>0.14099999999999999</v>
      </c>
      <c r="Y7" s="83">
        <v>0.58899999999999997</v>
      </c>
      <c r="Z7" s="83">
        <v>0.60299999999999998</v>
      </c>
      <c r="AA7" s="83">
        <v>13.2</v>
      </c>
      <c r="AB7" s="83">
        <v>29.9</v>
      </c>
      <c r="AC7" s="83">
        <v>27.1</v>
      </c>
      <c r="AD7" s="83">
        <v>27.6</v>
      </c>
      <c r="AE7" s="83">
        <v>37.1</v>
      </c>
      <c r="AF7" s="83">
        <v>26.4</v>
      </c>
      <c r="AG7" s="83">
        <v>59.8</v>
      </c>
      <c r="AH7" s="83">
        <v>54.2</v>
      </c>
      <c r="AI7" s="83">
        <v>55.2</v>
      </c>
      <c r="AJ7" s="83">
        <v>74.2</v>
      </c>
      <c r="AK7" s="83">
        <v>3.2</v>
      </c>
      <c r="AL7" s="83">
        <v>3.5</v>
      </c>
      <c r="AM7" s="83">
        <v>2.8</v>
      </c>
      <c r="AN7" s="83">
        <v>5.9</v>
      </c>
      <c r="AO7" s="83">
        <v>1.2E-2</v>
      </c>
      <c r="AP7" s="83">
        <v>7.1</v>
      </c>
      <c r="AQ7" s="83">
        <v>4.4000000000000004</v>
      </c>
      <c r="AR7" s="83" t="s">
        <v>66</v>
      </c>
      <c r="AS7" s="83">
        <v>55.8</v>
      </c>
      <c r="AT7" s="83">
        <v>95.3</v>
      </c>
      <c r="AU7" s="83">
        <v>0.25209999999999999</v>
      </c>
      <c r="AV7" s="83">
        <v>2.1100000000000001E-2</v>
      </c>
      <c r="AW7" s="83">
        <v>14.17</v>
      </c>
      <c r="AX7" s="83">
        <v>13.2</v>
      </c>
      <c r="AY7" s="83">
        <v>14.16</v>
      </c>
      <c r="AZ7" s="83">
        <v>0.96</v>
      </c>
      <c r="BA7" s="83">
        <v>0</v>
      </c>
      <c r="BB7" s="83">
        <v>0</v>
      </c>
      <c r="BC7" s="83">
        <v>0</v>
      </c>
      <c r="BD7" s="83" t="s">
        <v>66</v>
      </c>
      <c r="BE7" s="83">
        <v>30.98</v>
      </c>
      <c r="BF7" s="83">
        <v>5.6</v>
      </c>
      <c r="BG7" s="83">
        <v>10.3</v>
      </c>
      <c r="BH7" s="232">
        <v>43834</v>
      </c>
      <c r="BO7" s="108" t="s">
        <v>47</v>
      </c>
    </row>
    <row r="8" spans="1:76" ht="15.75" thickBot="1" x14ac:dyDescent="0.3">
      <c r="A8" s="232">
        <v>43835</v>
      </c>
      <c r="B8" s="233" t="str">
        <f t="shared" si="0"/>
        <v>Click Here</v>
      </c>
      <c r="C8" s="234"/>
      <c r="D8" s="83">
        <v>0</v>
      </c>
      <c r="E8" s="83">
        <v>0</v>
      </c>
      <c r="F8" s="83">
        <v>0</v>
      </c>
      <c r="G8" s="83">
        <v>0</v>
      </c>
      <c r="H8" s="83">
        <v>0</v>
      </c>
      <c r="I8" s="83">
        <v>0</v>
      </c>
      <c r="J8" s="83">
        <v>0</v>
      </c>
      <c r="K8" s="83">
        <v>0</v>
      </c>
      <c r="L8" s="83">
        <v>0</v>
      </c>
      <c r="M8" s="83">
        <v>0</v>
      </c>
      <c r="N8" s="83">
        <v>0</v>
      </c>
      <c r="O8" s="83">
        <v>0</v>
      </c>
      <c r="P8" s="83">
        <v>0</v>
      </c>
      <c r="Q8" s="83">
        <v>0</v>
      </c>
      <c r="R8" s="83">
        <v>0</v>
      </c>
      <c r="S8" s="83">
        <v>0</v>
      </c>
      <c r="T8" s="83">
        <v>0</v>
      </c>
      <c r="U8" s="83">
        <v>0</v>
      </c>
      <c r="V8" s="83">
        <v>0</v>
      </c>
      <c r="W8" s="83">
        <v>0</v>
      </c>
      <c r="X8" s="83">
        <v>0</v>
      </c>
      <c r="Y8" s="83">
        <v>0</v>
      </c>
      <c r="Z8" s="83">
        <v>0</v>
      </c>
      <c r="AA8" s="83">
        <v>0</v>
      </c>
      <c r="AB8" s="83">
        <v>0</v>
      </c>
      <c r="AC8" s="83">
        <v>0</v>
      </c>
      <c r="AD8" s="83">
        <v>0</v>
      </c>
      <c r="AE8" s="83">
        <v>0</v>
      </c>
      <c r="AF8" s="83">
        <v>0</v>
      </c>
      <c r="AG8" s="83">
        <v>0</v>
      </c>
      <c r="AH8" s="83">
        <v>0</v>
      </c>
      <c r="AI8" s="83">
        <v>0</v>
      </c>
      <c r="AJ8" s="83">
        <v>0</v>
      </c>
      <c r="AK8" s="83" t="s">
        <v>66</v>
      </c>
      <c r="AL8" s="83" t="s">
        <v>66</v>
      </c>
      <c r="AM8" s="83">
        <v>0</v>
      </c>
      <c r="AN8" s="83">
        <v>0</v>
      </c>
      <c r="AO8" s="83">
        <v>0</v>
      </c>
      <c r="AP8" s="83">
        <v>0</v>
      </c>
      <c r="AQ8" s="83">
        <v>0</v>
      </c>
      <c r="AR8" s="83" t="s">
        <v>66</v>
      </c>
      <c r="AS8" s="83">
        <v>0</v>
      </c>
      <c r="AT8" s="83">
        <v>0</v>
      </c>
      <c r="AU8" s="83">
        <v>0</v>
      </c>
      <c r="AV8" s="83">
        <v>0</v>
      </c>
      <c r="AW8" s="83">
        <v>0</v>
      </c>
      <c r="AX8" s="83">
        <v>0</v>
      </c>
      <c r="AY8" s="83">
        <v>0</v>
      </c>
      <c r="AZ8" s="83">
        <v>0</v>
      </c>
      <c r="BA8" s="83">
        <v>0</v>
      </c>
      <c r="BB8" s="83">
        <v>0</v>
      </c>
      <c r="BC8" s="83">
        <v>0</v>
      </c>
      <c r="BD8" s="83" t="s">
        <v>66</v>
      </c>
      <c r="BE8" s="83">
        <v>0</v>
      </c>
      <c r="BF8" s="83">
        <v>0</v>
      </c>
      <c r="BG8" s="83">
        <v>0</v>
      </c>
      <c r="BH8" s="232">
        <v>43835</v>
      </c>
      <c r="BO8" s="145" t="s">
        <v>48</v>
      </c>
    </row>
    <row r="9" spans="1:76" x14ac:dyDescent="0.25">
      <c r="A9" s="232">
        <v>43836</v>
      </c>
      <c r="B9" s="233" t="str">
        <f t="shared" si="0"/>
        <v>Click Here</v>
      </c>
      <c r="C9" s="234"/>
      <c r="D9" s="83">
        <v>6.14</v>
      </c>
      <c r="E9" s="83">
        <v>5.24</v>
      </c>
      <c r="F9" s="83">
        <v>5.18</v>
      </c>
      <c r="G9" s="83">
        <v>5.26</v>
      </c>
      <c r="H9" s="83">
        <v>5.27</v>
      </c>
      <c r="I9" s="83">
        <v>6.4</v>
      </c>
      <c r="J9" s="83">
        <v>6.84</v>
      </c>
      <c r="K9" s="83">
        <v>1.8</v>
      </c>
      <c r="L9" s="83">
        <v>1.99</v>
      </c>
      <c r="M9" s="83">
        <v>2.04</v>
      </c>
      <c r="N9" s="83">
        <v>2.08</v>
      </c>
      <c r="O9" s="83">
        <v>47</v>
      </c>
      <c r="P9" s="83">
        <v>40</v>
      </c>
      <c r="Q9" s="83">
        <v>18</v>
      </c>
      <c r="R9" s="83">
        <v>1</v>
      </c>
      <c r="S9" s="83">
        <v>0</v>
      </c>
      <c r="T9" s="83">
        <v>0</v>
      </c>
      <c r="U9" s="83">
        <v>0.30099999999999999</v>
      </c>
      <c r="V9" s="83">
        <v>0.27300000000000002</v>
      </c>
      <c r="W9" s="83">
        <v>8.4000000000000005E-2</v>
      </c>
      <c r="X9" s="83">
        <v>0.113</v>
      </c>
      <c r="Y9" s="83">
        <v>0.51900000000000002</v>
      </c>
      <c r="Z9" s="83">
        <v>0.61199999999999999</v>
      </c>
      <c r="AA9" s="83">
        <v>13.2</v>
      </c>
      <c r="AB9" s="83">
        <v>32.700000000000003</v>
      </c>
      <c r="AC9" s="83">
        <v>26.4</v>
      </c>
      <c r="AD9" s="83">
        <v>27.1</v>
      </c>
      <c r="AE9" s="83">
        <v>36.200000000000003</v>
      </c>
      <c r="AF9" s="83">
        <v>26.4</v>
      </c>
      <c r="AG9" s="83">
        <v>65.400000000000006</v>
      </c>
      <c r="AH9" s="83">
        <v>52.8</v>
      </c>
      <c r="AI9" s="83">
        <v>54.2</v>
      </c>
      <c r="AJ9" s="83">
        <v>72.400000000000006</v>
      </c>
      <c r="AK9" s="83">
        <v>3.17</v>
      </c>
      <c r="AL9" s="83">
        <v>3.6500000000000004</v>
      </c>
      <c r="AM9" s="83">
        <v>3</v>
      </c>
      <c r="AN9" s="83">
        <v>5.7</v>
      </c>
      <c r="AO9" s="83">
        <v>2.1999999999999999E-2</v>
      </c>
      <c r="AP9" s="83">
        <v>6.9</v>
      </c>
      <c r="AQ9" s="83">
        <v>4.2</v>
      </c>
      <c r="AR9" s="83">
        <v>0.18785908726981582</v>
      </c>
      <c r="AS9" s="83">
        <v>55.6</v>
      </c>
      <c r="AT9" s="83">
        <v>91.9</v>
      </c>
      <c r="AU9" s="83">
        <v>0.25230000000000002</v>
      </c>
      <c r="AV9" s="83">
        <v>3.8100000000000002E-2</v>
      </c>
      <c r="AW9" s="83">
        <v>13.66</v>
      </c>
      <c r="AX9" s="83">
        <v>12.49</v>
      </c>
      <c r="AY9" s="83">
        <v>13.48</v>
      </c>
      <c r="AZ9" s="83">
        <v>0.99</v>
      </c>
      <c r="BA9" s="83">
        <v>0</v>
      </c>
      <c r="BB9" s="83">
        <v>0</v>
      </c>
      <c r="BC9" s="83">
        <v>0</v>
      </c>
      <c r="BD9" s="83">
        <v>2.1678590872698158</v>
      </c>
      <c r="BE9" s="83">
        <v>31.29</v>
      </c>
      <c r="BF9" s="83">
        <v>5.6</v>
      </c>
      <c r="BG9" s="83">
        <v>10.3</v>
      </c>
      <c r="BH9" s="232">
        <v>43836</v>
      </c>
      <c r="BO9" s="89" t="s">
        <v>49</v>
      </c>
    </row>
    <row r="10" spans="1:76" x14ac:dyDescent="0.25">
      <c r="A10" s="232">
        <v>43837</v>
      </c>
      <c r="B10" s="233" t="str">
        <f t="shared" si="0"/>
        <v>Click Here</v>
      </c>
      <c r="C10" s="234"/>
      <c r="D10" s="83">
        <v>6.57</v>
      </c>
      <c r="E10" s="83">
        <v>5.35</v>
      </c>
      <c r="F10" s="83">
        <v>5.17</v>
      </c>
      <c r="G10" s="83">
        <v>5.36</v>
      </c>
      <c r="H10" s="83">
        <v>5.36</v>
      </c>
      <c r="I10" s="83">
        <v>6.31</v>
      </c>
      <c r="J10" s="83">
        <v>6.67</v>
      </c>
      <c r="K10" s="83">
        <v>1.76</v>
      </c>
      <c r="L10" s="83">
        <v>1.94</v>
      </c>
      <c r="M10" s="83">
        <v>2.09</v>
      </c>
      <c r="N10" s="83">
        <v>2.0099999999999998</v>
      </c>
      <c r="O10" s="83">
        <v>47</v>
      </c>
      <c r="P10" s="83">
        <v>43</v>
      </c>
      <c r="Q10" s="83">
        <v>19</v>
      </c>
      <c r="R10" s="83">
        <v>2</v>
      </c>
      <c r="S10" s="83">
        <v>0</v>
      </c>
      <c r="T10" s="83">
        <v>0</v>
      </c>
      <c r="U10" s="83">
        <v>0.26800000000000002</v>
      </c>
      <c r="V10" s="83">
        <v>0.27600000000000002</v>
      </c>
      <c r="W10" s="83">
        <v>1.1599999999999999</v>
      </c>
      <c r="X10" s="83">
        <v>0.11600000000000001</v>
      </c>
      <c r="Y10" s="83">
        <v>4.1000000000000002E-2</v>
      </c>
      <c r="Z10" s="83">
        <v>0.51700000000000002</v>
      </c>
      <c r="AA10" s="83">
        <v>12.7</v>
      </c>
      <c r="AB10" s="83">
        <v>32.200000000000003</v>
      </c>
      <c r="AC10" s="83">
        <v>27.1</v>
      </c>
      <c r="AD10" s="83">
        <v>27</v>
      </c>
      <c r="AE10" s="83">
        <v>34.1</v>
      </c>
      <c r="AF10" s="83">
        <v>25.4</v>
      </c>
      <c r="AG10" s="83">
        <v>64.400000000000006</v>
      </c>
      <c r="AH10" s="83">
        <v>54.2</v>
      </c>
      <c r="AI10" s="83">
        <v>54</v>
      </c>
      <c r="AJ10" s="83">
        <v>68.2</v>
      </c>
      <c r="AK10" s="83">
        <v>3.2</v>
      </c>
      <c r="AL10" s="83">
        <v>3.6100000000000003</v>
      </c>
      <c r="AM10" s="83">
        <v>3</v>
      </c>
      <c r="AN10" s="83">
        <v>5.6</v>
      </c>
      <c r="AO10" s="83">
        <v>4.8000000000000001E-2</v>
      </c>
      <c r="AP10" s="83">
        <v>5.9</v>
      </c>
      <c r="AQ10" s="83">
        <v>4.0999999999999996</v>
      </c>
      <c r="AR10" s="83">
        <v>0.44606928406466517</v>
      </c>
      <c r="AS10" s="83">
        <v>53.7</v>
      </c>
      <c r="AT10" s="83">
        <v>90.1</v>
      </c>
      <c r="AU10" s="83">
        <v>0.26989999999999997</v>
      </c>
      <c r="AV10" s="83">
        <v>4.4900000000000002E-2</v>
      </c>
      <c r="AW10" s="83">
        <v>14.12</v>
      </c>
      <c r="AX10" s="83">
        <v>12.99</v>
      </c>
      <c r="AY10" s="83">
        <v>13.95</v>
      </c>
      <c r="AZ10" s="83">
        <v>0.96</v>
      </c>
      <c r="BA10" s="83">
        <v>1.575</v>
      </c>
      <c r="BB10" s="83">
        <v>2.504</v>
      </c>
      <c r="BC10" s="83">
        <v>8.9109999999999996</v>
      </c>
      <c r="BD10" s="83">
        <v>2.4660692840646652</v>
      </c>
      <c r="BE10" s="83">
        <v>30.73</v>
      </c>
      <c r="BF10" s="83">
        <v>5.6</v>
      </c>
      <c r="BG10" s="83">
        <v>10.5</v>
      </c>
      <c r="BH10" s="232">
        <v>43837</v>
      </c>
    </row>
    <row r="11" spans="1:76" x14ac:dyDescent="0.25">
      <c r="A11" s="232">
        <v>43838</v>
      </c>
      <c r="B11" s="233" t="str">
        <f t="shared" si="0"/>
        <v>Click Here</v>
      </c>
      <c r="C11" s="234"/>
      <c r="D11" s="83">
        <v>6</v>
      </c>
      <c r="E11" s="83">
        <v>5.23</v>
      </c>
      <c r="F11" s="83">
        <v>5.13</v>
      </c>
      <c r="G11" s="83">
        <v>5.3</v>
      </c>
      <c r="H11" s="83">
        <v>5.34</v>
      </c>
      <c r="I11" s="83">
        <v>6.69</v>
      </c>
      <c r="J11" s="83">
        <v>6.61</v>
      </c>
      <c r="K11" s="83">
        <v>1.94</v>
      </c>
      <c r="L11" s="83">
        <v>2.15</v>
      </c>
      <c r="M11" s="83">
        <v>2.2000000000000002</v>
      </c>
      <c r="N11" s="83">
        <v>2.19</v>
      </c>
      <c r="O11" s="83">
        <v>43</v>
      </c>
      <c r="P11" s="83">
        <v>36</v>
      </c>
      <c r="Q11" s="83">
        <v>15</v>
      </c>
      <c r="R11" s="83">
        <v>0</v>
      </c>
      <c r="S11" s="83">
        <v>0</v>
      </c>
      <c r="T11" s="83">
        <v>0</v>
      </c>
      <c r="U11" s="83">
        <v>0.40200000000000002</v>
      </c>
      <c r="V11" s="83">
        <v>0.27800000000000002</v>
      </c>
      <c r="W11" s="83">
        <v>1.17</v>
      </c>
      <c r="X11" s="83">
        <v>0.13700000000000001</v>
      </c>
      <c r="Y11" s="83">
        <v>2.2999999999999998</v>
      </c>
      <c r="Z11" s="83">
        <v>1.3320000000000001</v>
      </c>
      <c r="AA11" s="83">
        <v>13.2</v>
      </c>
      <c r="AB11" s="83">
        <v>34.700000000000003</v>
      </c>
      <c r="AC11" s="83">
        <v>27</v>
      </c>
      <c r="AD11" s="83">
        <v>27.4</v>
      </c>
      <c r="AE11" s="83">
        <v>34.5</v>
      </c>
      <c r="AF11" s="83">
        <v>26.4</v>
      </c>
      <c r="AG11" s="83">
        <v>69.400000000000006</v>
      </c>
      <c r="AH11" s="83">
        <v>54</v>
      </c>
      <c r="AI11" s="83">
        <v>54.8</v>
      </c>
      <c r="AJ11" s="83">
        <v>69</v>
      </c>
      <c r="AK11" s="83">
        <v>3.4699999999999998</v>
      </c>
      <c r="AL11" s="83">
        <v>2.2400000000000002</v>
      </c>
      <c r="AM11" s="83">
        <v>0</v>
      </c>
      <c r="AN11" s="83">
        <v>0</v>
      </c>
      <c r="AO11" s="83">
        <v>1.2999999999999999E-2</v>
      </c>
      <c r="AP11" s="83">
        <v>7.1</v>
      </c>
      <c r="AQ11" s="83">
        <v>4.2</v>
      </c>
      <c r="AR11" s="83">
        <v>0.6773465952563118</v>
      </c>
      <c r="AS11" s="83">
        <v>55.7</v>
      </c>
      <c r="AT11" s="83">
        <v>89.7</v>
      </c>
      <c r="AU11" s="83">
        <v>0.254</v>
      </c>
      <c r="AV11" s="83">
        <v>4.6800000000000001E-2</v>
      </c>
      <c r="AW11" s="83">
        <v>14.08</v>
      </c>
      <c r="AX11" s="83">
        <v>13.07</v>
      </c>
      <c r="AY11" s="83">
        <v>14</v>
      </c>
      <c r="AZ11" s="83">
        <v>0.93</v>
      </c>
      <c r="BA11" s="83">
        <v>0</v>
      </c>
      <c r="BB11" s="83">
        <v>0</v>
      </c>
      <c r="BC11" s="83">
        <v>0</v>
      </c>
      <c r="BD11" s="83">
        <v>2.7573465952563119</v>
      </c>
      <c r="BE11" s="83">
        <v>31.22</v>
      </c>
      <c r="BF11" s="83">
        <v>5.6</v>
      </c>
      <c r="BG11" s="83">
        <v>10.8</v>
      </c>
      <c r="BH11" s="232">
        <v>43838</v>
      </c>
    </row>
    <row r="12" spans="1:76" x14ac:dyDescent="0.25">
      <c r="A12" s="232">
        <v>43839</v>
      </c>
      <c r="B12" s="233" t="str">
        <f t="shared" si="0"/>
        <v>Click Here</v>
      </c>
      <c r="C12" s="234"/>
      <c r="D12" s="83">
        <v>6.03</v>
      </c>
      <c r="E12" s="83">
        <v>5.31</v>
      </c>
      <c r="F12" s="83">
        <v>5.34</v>
      </c>
      <c r="G12" s="83">
        <v>5.32</v>
      </c>
      <c r="H12" s="83">
        <v>5.33</v>
      </c>
      <c r="I12" s="83">
        <v>6.62</v>
      </c>
      <c r="J12" s="83">
        <v>6.7</v>
      </c>
      <c r="K12" s="83">
        <v>2</v>
      </c>
      <c r="L12" s="83">
        <v>2.09</v>
      </c>
      <c r="M12" s="83">
        <v>2.2000000000000002</v>
      </c>
      <c r="N12" s="83">
        <v>2.02</v>
      </c>
      <c r="O12" s="83">
        <v>42</v>
      </c>
      <c r="P12" s="83">
        <v>35</v>
      </c>
      <c r="Q12" s="83">
        <v>14</v>
      </c>
      <c r="R12" s="83">
        <v>0</v>
      </c>
      <c r="S12" s="83">
        <v>0</v>
      </c>
      <c r="T12" s="83">
        <v>0</v>
      </c>
      <c r="U12" s="83">
        <v>0.39700000000000002</v>
      </c>
      <c r="V12" s="83">
        <v>0.27800000000000002</v>
      </c>
      <c r="W12" s="83">
        <v>1.04</v>
      </c>
      <c r="X12" s="83">
        <v>0.11600000000000001</v>
      </c>
      <c r="Y12" s="83">
        <v>0.65800000000000003</v>
      </c>
      <c r="Z12" s="83">
        <v>0.64100000000000001</v>
      </c>
      <c r="AA12" s="83">
        <v>13.3</v>
      </c>
      <c r="AB12" s="83">
        <v>34.1</v>
      </c>
      <c r="AC12" s="83">
        <v>27.4</v>
      </c>
      <c r="AD12" s="83">
        <v>28.1</v>
      </c>
      <c r="AE12" s="83">
        <v>34.4</v>
      </c>
      <c r="AF12" s="83">
        <v>26.6</v>
      </c>
      <c r="AG12" s="83">
        <v>68.2</v>
      </c>
      <c r="AH12" s="83">
        <v>54.8</v>
      </c>
      <c r="AI12" s="83">
        <v>56.2</v>
      </c>
      <c r="AJ12" s="83">
        <v>68.8</v>
      </c>
      <c r="AK12" s="83">
        <v>3.4</v>
      </c>
      <c r="AL12" s="83">
        <v>2.96</v>
      </c>
      <c r="AM12" s="83">
        <v>0</v>
      </c>
      <c r="AN12" s="83">
        <v>0</v>
      </c>
      <c r="AO12" s="83">
        <v>1.2E-2</v>
      </c>
      <c r="AP12" s="83">
        <v>7.1</v>
      </c>
      <c r="AQ12" s="83">
        <v>4.2</v>
      </c>
      <c r="AR12" s="83">
        <v>0.69373353520060554</v>
      </c>
      <c r="AS12" s="83">
        <v>56.1</v>
      </c>
      <c r="AT12" s="83">
        <v>90.2</v>
      </c>
      <c r="AU12" s="83">
        <v>0.25330000000000003</v>
      </c>
      <c r="AV12" s="83">
        <v>4.5400000000000003E-2</v>
      </c>
      <c r="AW12" s="83">
        <v>14.26</v>
      </c>
      <c r="AX12" s="83">
        <v>13.21</v>
      </c>
      <c r="AY12" s="83">
        <v>14.16</v>
      </c>
      <c r="AZ12" s="83">
        <v>0.95</v>
      </c>
      <c r="BA12" s="83">
        <v>0</v>
      </c>
      <c r="BB12" s="83">
        <v>0</v>
      </c>
      <c r="BC12" s="83">
        <v>0</v>
      </c>
      <c r="BD12" s="83">
        <v>2.8037335352006054</v>
      </c>
      <c r="BE12" s="83">
        <v>30.98</v>
      </c>
      <c r="BF12" s="83">
        <v>5.6</v>
      </c>
      <c r="BG12" s="83">
        <v>10.8</v>
      </c>
      <c r="BH12" s="232">
        <v>43839</v>
      </c>
    </row>
    <row r="13" spans="1:76" x14ac:dyDescent="0.25">
      <c r="A13" s="232">
        <v>43840</v>
      </c>
      <c r="B13" s="233" t="str">
        <f t="shared" si="0"/>
        <v>Click Here</v>
      </c>
      <c r="C13" s="234"/>
      <c r="D13" s="83">
        <v>6.07</v>
      </c>
      <c r="E13" s="83">
        <v>5.25</v>
      </c>
      <c r="F13" s="83">
        <v>5.26</v>
      </c>
      <c r="G13" s="83">
        <v>5.34</v>
      </c>
      <c r="H13" s="83">
        <v>5.36</v>
      </c>
      <c r="I13" s="83">
        <v>6.74</v>
      </c>
      <c r="J13" s="83">
        <v>6.63</v>
      </c>
      <c r="K13" s="83">
        <v>1.97</v>
      </c>
      <c r="L13" s="83">
        <v>2.12</v>
      </c>
      <c r="M13" s="83">
        <v>2.19</v>
      </c>
      <c r="N13" s="83">
        <v>2.1</v>
      </c>
      <c r="O13" s="83">
        <v>49</v>
      </c>
      <c r="P13" s="83">
        <v>42</v>
      </c>
      <c r="Q13" s="83">
        <v>15</v>
      </c>
      <c r="R13" s="83">
        <v>1</v>
      </c>
      <c r="S13" s="83">
        <v>0</v>
      </c>
      <c r="T13" s="83">
        <v>0</v>
      </c>
      <c r="U13" s="83">
        <v>0.317</v>
      </c>
      <c r="V13" s="83">
        <v>0.27200000000000002</v>
      </c>
      <c r="W13" s="83">
        <v>0.89100000000000001</v>
      </c>
      <c r="X13" s="83">
        <v>0.104</v>
      </c>
      <c r="Y13" s="83">
        <v>0.54700000000000004</v>
      </c>
      <c r="Z13" s="83">
        <v>0.67200000000000004</v>
      </c>
      <c r="AA13" s="83">
        <v>13.3</v>
      </c>
      <c r="AB13" s="83">
        <v>32.200000000000003</v>
      </c>
      <c r="AC13" s="83">
        <v>27.3</v>
      </c>
      <c r="AD13" s="83">
        <v>27.5</v>
      </c>
      <c r="AE13" s="83">
        <v>33.6</v>
      </c>
      <c r="AF13" s="83">
        <v>26.6</v>
      </c>
      <c r="AG13" s="83">
        <v>64.400000000000006</v>
      </c>
      <c r="AH13" s="83">
        <v>54.6</v>
      </c>
      <c r="AI13" s="83">
        <v>55</v>
      </c>
      <c r="AJ13" s="83">
        <v>67.2</v>
      </c>
      <c r="AK13" s="83">
        <v>3.31</v>
      </c>
      <c r="AL13" s="83">
        <v>3.46</v>
      </c>
      <c r="AM13" s="83">
        <v>0</v>
      </c>
      <c r="AN13" s="83">
        <v>0</v>
      </c>
      <c r="AO13" s="83">
        <v>2.9000000000000001E-2</v>
      </c>
      <c r="AP13" s="83">
        <v>6.7</v>
      </c>
      <c r="AQ13" s="83">
        <v>4.4000000000000004</v>
      </c>
      <c r="AR13" s="83">
        <v>0.80208970588235307</v>
      </c>
      <c r="AS13" s="83">
        <v>56</v>
      </c>
      <c r="AT13" s="83">
        <v>90.5</v>
      </c>
      <c r="AU13" s="83">
        <v>0.25290000000000001</v>
      </c>
      <c r="AV13" s="83">
        <v>4.3900000000000002E-2</v>
      </c>
      <c r="AW13" s="83">
        <v>14.61</v>
      </c>
      <c r="AX13" s="83">
        <v>13.6</v>
      </c>
      <c r="AY13" s="83">
        <v>14.57</v>
      </c>
      <c r="AZ13" s="83">
        <v>0.97</v>
      </c>
      <c r="BA13" s="83">
        <v>0</v>
      </c>
      <c r="BB13" s="83">
        <v>0</v>
      </c>
      <c r="BC13" s="83">
        <v>0</v>
      </c>
      <c r="BD13" s="83">
        <v>3.012089705882353</v>
      </c>
      <c r="BE13" s="83">
        <v>29.97</v>
      </c>
      <c r="BF13" s="83">
        <v>5.6</v>
      </c>
      <c r="BG13" s="83">
        <v>11.1</v>
      </c>
      <c r="BH13" s="232">
        <v>43840</v>
      </c>
    </row>
    <row r="14" spans="1:76" x14ac:dyDescent="0.25">
      <c r="A14" s="232">
        <v>43841</v>
      </c>
      <c r="B14" s="233" t="str">
        <f t="shared" si="0"/>
        <v>Click Here</v>
      </c>
      <c r="C14" s="234"/>
      <c r="D14" s="83">
        <v>6.02</v>
      </c>
      <c r="E14" s="83">
        <v>5.31</v>
      </c>
      <c r="F14" s="83">
        <v>5.24</v>
      </c>
      <c r="G14" s="83">
        <v>5.36</v>
      </c>
      <c r="H14" s="83">
        <v>5.4</v>
      </c>
      <c r="I14" s="83">
        <v>6.79</v>
      </c>
      <c r="J14" s="83">
        <v>6.7</v>
      </c>
      <c r="K14" s="83">
        <v>1.94</v>
      </c>
      <c r="L14" s="83">
        <v>2.09</v>
      </c>
      <c r="M14" s="83">
        <v>2.0699999999999998</v>
      </c>
      <c r="N14" s="83">
        <v>2.13</v>
      </c>
      <c r="O14" s="83">
        <v>47</v>
      </c>
      <c r="P14" s="83">
        <v>40</v>
      </c>
      <c r="Q14" s="83">
        <v>13</v>
      </c>
      <c r="R14" s="83">
        <v>0</v>
      </c>
      <c r="S14" s="83">
        <v>0</v>
      </c>
      <c r="T14" s="83">
        <v>0</v>
      </c>
      <c r="U14" s="83">
        <v>0.27400000000000002</v>
      </c>
      <c r="V14" s="83">
        <v>0.26100000000000001</v>
      </c>
      <c r="W14" s="83">
        <v>0.91400000000000003</v>
      </c>
      <c r="X14" s="83">
        <v>0.109</v>
      </c>
      <c r="Y14" s="83">
        <v>0.47599999999999998</v>
      </c>
      <c r="Z14" s="83">
        <v>0.71</v>
      </c>
      <c r="AA14" s="83">
        <v>13</v>
      </c>
      <c r="AB14" s="83">
        <v>32.6</v>
      </c>
      <c r="AC14" s="83">
        <v>26.9</v>
      </c>
      <c r="AD14" s="83">
        <v>27.4</v>
      </c>
      <c r="AE14" s="83">
        <v>34.200000000000003</v>
      </c>
      <c r="AF14" s="83">
        <v>26</v>
      </c>
      <c r="AG14" s="83">
        <v>65.2</v>
      </c>
      <c r="AH14" s="83">
        <v>53.8</v>
      </c>
      <c r="AI14" s="83">
        <v>54.8</v>
      </c>
      <c r="AJ14" s="83">
        <v>68.400000000000006</v>
      </c>
      <c r="AK14" s="83">
        <v>3.08</v>
      </c>
      <c r="AL14" s="83">
        <v>3.53</v>
      </c>
      <c r="AM14" s="83">
        <v>0</v>
      </c>
      <c r="AN14" s="83">
        <v>0</v>
      </c>
      <c r="AO14" s="83">
        <v>9.7000000000000003E-2</v>
      </c>
      <c r="AP14" s="83">
        <v>6.6</v>
      </c>
      <c r="AQ14" s="83">
        <v>4.4000000000000004</v>
      </c>
      <c r="AR14" s="83">
        <v>0.7708327192336033</v>
      </c>
      <c r="AS14" s="83">
        <v>56.4</v>
      </c>
      <c r="AT14" s="83">
        <v>90.9</v>
      </c>
      <c r="AU14" s="83">
        <v>0.25090000000000001</v>
      </c>
      <c r="AV14" s="83">
        <v>4.0399999999999998E-2</v>
      </c>
      <c r="AW14" s="83">
        <v>14.66</v>
      </c>
      <c r="AX14" s="83">
        <v>13.57</v>
      </c>
      <c r="AY14" s="83">
        <v>14.56</v>
      </c>
      <c r="AZ14" s="83">
        <v>0.99</v>
      </c>
      <c r="BA14" s="83">
        <v>1.575</v>
      </c>
      <c r="BB14" s="83">
        <v>2.504</v>
      </c>
      <c r="BC14" s="83">
        <v>9.4909999999999997</v>
      </c>
      <c r="BD14" s="83">
        <v>2.9508327192336035</v>
      </c>
      <c r="BE14" s="83">
        <v>30.67</v>
      </c>
      <c r="BF14" s="83">
        <v>5.6</v>
      </c>
      <c r="BG14" s="83">
        <v>11.1</v>
      </c>
      <c r="BH14" s="232">
        <v>43841</v>
      </c>
    </row>
    <row r="15" spans="1:76" x14ac:dyDescent="0.25">
      <c r="A15" s="232">
        <v>43842</v>
      </c>
      <c r="B15" s="233" t="str">
        <f t="shared" si="0"/>
        <v>Click Here</v>
      </c>
      <c r="C15" s="234"/>
      <c r="D15" s="83">
        <v>0</v>
      </c>
      <c r="E15" s="83">
        <v>0</v>
      </c>
      <c r="F15" s="83">
        <v>0</v>
      </c>
      <c r="G15" s="83">
        <v>0</v>
      </c>
      <c r="H15" s="83">
        <v>0</v>
      </c>
      <c r="I15" s="83">
        <v>0</v>
      </c>
      <c r="J15" s="83">
        <v>0</v>
      </c>
      <c r="K15" s="83">
        <v>0</v>
      </c>
      <c r="L15" s="83">
        <v>0</v>
      </c>
      <c r="M15" s="83">
        <v>0</v>
      </c>
      <c r="N15" s="83">
        <v>0</v>
      </c>
      <c r="O15" s="83">
        <v>0</v>
      </c>
      <c r="P15" s="83">
        <v>0</v>
      </c>
      <c r="Q15" s="83">
        <v>0</v>
      </c>
      <c r="R15" s="83">
        <v>0</v>
      </c>
      <c r="S15" s="83">
        <v>0</v>
      </c>
      <c r="T15" s="83">
        <v>0</v>
      </c>
      <c r="U15" s="83">
        <v>0</v>
      </c>
      <c r="V15" s="83">
        <v>0</v>
      </c>
      <c r="W15" s="83">
        <v>0</v>
      </c>
      <c r="X15" s="83">
        <v>0</v>
      </c>
      <c r="Y15" s="83">
        <v>0</v>
      </c>
      <c r="Z15" s="83">
        <v>0</v>
      </c>
      <c r="AA15" s="83">
        <v>0</v>
      </c>
      <c r="AB15" s="83">
        <v>0</v>
      </c>
      <c r="AC15" s="83">
        <v>0</v>
      </c>
      <c r="AD15" s="83">
        <v>0</v>
      </c>
      <c r="AE15" s="83">
        <v>0</v>
      </c>
      <c r="AF15" s="83">
        <v>0</v>
      </c>
      <c r="AG15" s="83">
        <v>0</v>
      </c>
      <c r="AH15" s="83">
        <v>0</v>
      </c>
      <c r="AI15" s="83">
        <v>0</v>
      </c>
      <c r="AJ15" s="83">
        <v>0</v>
      </c>
      <c r="AK15" s="83" t="s">
        <v>66</v>
      </c>
      <c r="AL15" s="83" t="s">
        <v>66</v>
      </c>
      <c r="AM15" s="83">
        <v>0</v>
      </c>
      <c r="AN15" s="83">
        <v>0</v>
      </c>
      <c r="AO15" s="83">
        <v>0</v>
      </c>
      <c r="AP15" s="83">
        <v>0</v>
      </c>
      <c r="AQ15" s="83">
        <v>0</v>
      </c>
      <c r="AR15" s="83" t="s">
        <v>66</v>
      </c>
      <c r="AS15" s="83">
        <v>0</v>
      </c>
      <c r="AT15" s="83">
        <v>0</v>
      </c>
      <c r="AU15" s="83">
        <v>0</v>
      </c>
      <c r="AV15" s="83">
        <v>0</v>
      </c>
      <c r="AW15" s="83">
        <v>0</v>
      </c>
      <c r="AX15" s="83">
        <v>0</v>
      </c>
      <c r="AY15" s="83">
        <v>0</v>
      </c>
      <c r="AZ15" s="83">
        <v>0</v>
      </c>
      <c r="BA15" s="83">
        <v>0</v>
      </c>
      <c r="BB15" s="83">
        <v>0</v>
      </c>
      <c r="BC15" s="83">
        <v>0</v>
      </c>
      <c r="BD15" s="83" t="s">
        <v>66</v>
      </c>
      <c r="BE15" s="83">
        <v>0</v>
      </c>
      <c r="BF15" s="83">
        <v>0</v>
      </c>
      <c r="BG15" s="83">
        <v>0</v>
      </c>
      <c r="BH15" s="232">
        <v>43842</v>
      </c>
    </row>
    <row r="16" spans="1:76" x14ac:dyDescent="0.25">
      <c r="A16" s="232">
        <v>43843</v>
      </c>
      <c r="B16" s="233" t="str">
        <f t="shared" si="0"/>
        <v>Click Here</v>
      </c>
      <c r="C16" s="234"/>
      <c r="D16" s="83">
        <v>5.62</v>
      </c>
      <c r="E16" s="83">
        <v>5.23</v>
      </c>
      <c r="F16" s="83">
        <v>5.25</v>
      </c>
      <c r="G16" s="83">
        <v>5.32</v>
      </c>
      <c r="H16" s="83">
        <v>5.35</v>
      </c>
      <c r="I16" s="83">
        <v>6.97</v>
      </c>
      <c r="J16" s="83">
        <v>6.94</v>
      </c>
      <c r="K16" s="83">
        <v>1.96</v>
      </c>
      <c r="L16" s="83">
        <v>2.15</v>
      </c>
      <c r="M16" s="83">
        <v>2.2000000000000002</v>
      </c>
      <c r="N16" s="83">
        <v>2.2799999999999998</v>
      </c>
      <c r="O16" s="83">
        <v>42</v>
      </c>
      <c r="P16" s="83">
        <v>35</v>
      </c>
      <c r="Q16" s="83">
        <v>24</v>
      </c>
      <c r="R16" s="83">
        <v>0</v>
      </c>
      <c r="S16" s="83">
        <v>0</v>
      </c>
      <c r="T16" s="83">
        <v>0</v>
      </c>
      <c r="U16" s="83">
        <v>0.374</v>
      </c>
      <c r="V16" s="83">
        <v>0.25700000000000001</v>
      </c>
      <c r="W16" s="83">
        <v>1.46</v>
      </c>
      <c r="X16" s="83">
        <v>0.17799999999999999</v>
      </c>
      <c r="Y16" s="83">
        <v>0.47799999999999998</v>
      </c>
      <c r="Z16" s="83">
        <v>0.51300000000000001</v>
      </c>
      <c r="AA16" s="83">
        <v>13.8</v>
      </c>
      <c r="AB16" s="83">
        <v>34.299999999999997</v>
      </c>
      <c r="AC16" s="83">
        <v>28.1</v>
      </c>
      <c r="AD16" s="83">
        <v>27.4</v>
      </c>
      <c r="AE16" s="83">
        <v>36.4</v>
      </c>
      <c r="AF16" s="83">
        <v>27.6</v>
      </c>
      <c r="AG16" s="83">
        <v>68.599999999999994</v>
      </c>
      <c r="AH16" s="83">
        <v>56.2</v>
      </c>
      <c r="AI16" s="83">
        <v>54.8</v>
      </c>
      <c r="AJ16" s="83">
        <v>72.8</v>
      </c>
      <c r="AK16" s="83">
        <v>3.35</v>
      </c>
      <c r="AL16" s="83">
        <v>3.21</v>
      </c>
      <c r="AM16" s="83">
        <v>0</v>
      </c>
      <c r="AN16" s="83">
        <v>0</v>
      </c>
      <c r="AO16" s="83">
        <v>3.1E-2</v>
      </c>
      <c r="AP16" s="83">
        <v>7</v>
      </c>
      <c r="AQ16" s="83">
        <v>4.3</v>
      </c>
      <c r="AR16" s="83">
        <v>0.57525053533190595</v>
      </c>
      <c r="AS16" s="83">
        <v>56.7</v>
      </c>
      <c r="AT16" s="83">
        <v>91.4</v>
      </c>
      <c r="AU16" s="83">
        <v>0.24260000000000001</v>
      </c>
      <c r="AV16" s="83">
        <v>3.8699999999999998E-2</v>
      </c>
      <c r="AW16" s="83">
        <v>15.05</v>
      </c>
      <c r="AX16" s="83">
        <v>14.01</v>
      </c>
      <c r="AY16" s="83">
        <v>14.98</v>
      </c>
      <c r="AZ16" s="83">
        <v>0.97</v>
      </c>
      <c r="BA16" s="83">
        <v>0</v>
      </c>
      <c r="BB16" s="83">
        <v>0</v>
      </c>
      <c r="BC16" s="83">
        <v>0</v>
      </c>
      <c r="BD16" s="83">
        <v>2.7152505353319061</v>
      </c>
      <c r="BE16" s="83">
        <v>30.04</v>
      </c>
      <c r="BF16" s="83">
        <v>5.6</v>
      </c>
      <c r="BG16" s="83">
        <v>11.1</v>
      </c>
      <c r="BH16" s="232">
        <v>43843</v>
      </c>
    </row>
    <row r="17" spans="1:60" x14ac:dyDescent="0.25">
      <c r="A17" s="232">
        <v>43844</v>
      </c>
      <c r="B17" s="233" t="str">
        <f t="shared" si="0"/>
        <v>Click Here</v>
      </c>
      <c r="C17" s="234"/>
      <c r="D17" s="83">
        <v>5.89</v>
      </c>
      <c r="E17" s="83">
        <v>5.29</v>
      </c>
      <c r="F17" s="83">
        <v>5.26</v>
      </c>
      <c r="G17" s="83">
        <v>5.33</v>
      </c>
      <c r="H17" s="83">
        <v>5.37</v>
      </c>
      <c r="I17" s="83">
        <v>6.95</v>
      </c>
      <c r="J17" s="83">
        <v>6.98</v>
      </c>
      <c r="K17" s="83">
        <v>1.98</v>
      </c>
      <c r="L17" s="83">
        <v>2.0699999999999998</v>
      </c>
      <c r="M17" s="83">
        <v>2.2000000000000002</v>
      </c>
      <c r="N17" s="83">
        <v>2.09</v>
      </c>
      <c r="O17" s="83">
        <v>40</v>
      </c>
      <c r="P17" s="83">
        <v>33</v>
      </c>
      <c r="Q17" s="83">
        <v>18</v>
      </c>
      <c r="R17" s="83">
        <v>0</v>
      </c>
      <c r="S17" s="83">
        <v>0</v>
      </c>
      <c r="T17" s="83">
        <v>0</v>
      </c>
      <c r="U17" s="83">
        <v>0.374</v>
      </c>
      <c r="V17" s="83">
        <v>0.25</v>
      </c>
      <c r="W17" s="83">
        <v>1.38</v>
      </c>
      <c r="X17" s="83">
        <v>0.23</v>
      </c>
      <c r="Y17" s="83">
        <v>0.63200000000000001</v>
      </c>
      <c r="Z17" s="83">
        <v>0.66</v>
      </c>
      <c r="AA17" s="83">
        <v>14.1</v>
      </c>
      <c r="AB17" s="83">
        <v>35</v>
      </c>
      <c r="AC17" s="83">
        <v>28.4</v>
      </c>
      <c r="AD17" s="83">
        <v>27.5</v>
      </c>
      <c r="AE17" s="83">
        <v>36.200000000000003</v>
      </c>
      <c r="AF17" s="83">
        <v>28.2</v>
      </c>
      <c r="AG17" s="83">
        <v>70</v>
      </c>
      <c r="AH17" s="83">
        <v>56.8</v>
      </c>
      <c r="AI17" s="83">
        <v>55</v>
      </c>
      <c r="AJ17" s="83">
        <v>72.400000000000006</v>
      </c>
      <c r="AK17" s="83">
        <v>3.25</v>
      </c>
      <c r="AL17" s="83">
        <v>3.55</v>
      </c>
      <c r="AM17" s="83">
        <v>0</v>
      </c>
      <c r="AN17" s="83">
        <v>0</v>
      </c>
      <c r="AO17" s="83">
        <v>0</v>
      </c>
      <c r="AP17" s="83">
        <v>7.2</v>
      </c>
      <c r="AQ17" s="83">
        <v>4.2</v>
      </c>
      <c r="AR17" s="83">
        <v>0.81091126760563403</v>
      </c>
      <c r="AS17" s="83">
        <v>56.8</v>
      </c>
      <c r="AT17" s="83">
        <v>91.2</v>
      </c>
      <c r="AU17" s="83">
        <v>0.2424</v>
      </c>
      <c r="AV17" s="83">
        <v>3.95E-2</v>
      </c>
      <c r="AW17" s="83">
        <v>15.26</v>
      </c>
      <c r="AX17" s="83">
        <v>14.2</v>
      </c>
      <c r="AY17" s="83">
        <v>15.19</v>
      </c>
      <c r="AZ17" s="83">
        <v>0.99</v>
      </c>
      <c r="BA17" s="83">
        <v>0</v>
      </c>
      <c r="BB17" s="83">
        <v>0</v>
      </c>
      <c r="BC17" s="83">
        <v>0</v>
      </c>
      <c r="BD17" s="83">
        <v>2.9609112676056339</v>
      </c>
      <c r="BE17" s="83">
        <v>31.45</v>
      </c>
      <c r="BF17" s="83">
        <v>5.6</v>
      </c>
      <c r="BG17" s="83">
        <v>11.1</v>
      </c>
      <c r="BH17" s="232">
        <v>43844</v>
      </c>
    </row>
    <row r="18" spans="1:60" x14ac:dyDescent="0.25">
      <c r="A18" s="232">
        <v>43845</v>
      </c>
      <c r="B18" s="233" t="str">
        <f t="shared" si="0"/>
        <v>Click Here</v>
      </c>
      <c r="C18" s="234"/>
      <c r="D18" s="83">
        <v>5.95</v>
      </c>
      <c r="E18" s="83">
        <v>5.27</v>
      </c>
      <c r="F18" s="83">
        <v>5.31</v>
      </c>
      <c r="G18" s="83">
        <v>5.34</v>
      </c>
      <c r="H18" s="83">
        <v>5.41</v>
      </c>
      <c r="I18" s="83">
        <v>7.04</v>
      </c>
      <c r="J18" s="83">
        <v>6.97</v>
      </c>
      <c r="K18" s="83">
        <v>1.91</v>
      </c>
      <c r="L18" s="83">
        <v>2.11</v>
      </c>
      <c r="M18" s="83">
        <v>2.19</v>
      </c>
      <c r="N18" s="83">
        <v>1.9</v>
      </c>
      <c r="O18" s="83">
        <v>42</v>
      </c>
      <c r="P18" s="83">
        <v>34</v>
      </c>
      <c r="Q18" s="83">
        <v>19</v>
      </c>
      <c r="R18" s="83">
        <v>0</v>
      </c>
      <c r="S18" s="83">
        <v>0</v>
      </c>
      <c r="T18" s="83">
        <v>0</v>
      </c>
      <c r="U18" s="83">
        <v>0.39200000000000002</v>
      </c>
      <c r="V18" s="83">
        <v>0.29399999999999998</v>
      </c>
      <c r="W18" s="83">
        <v>1.51</v>
      </c>
      <c r="X18" s="83">
        <v>0.11700000000000001</v>
      </c>
      <c r="Y18" s="83">
        <v>0.54700000000000004</v>
      </c>
      <c r="Z18" s="83">
        <v>0.65500000000000003</v>
      </c>
      <c r="AA18" s="83">
        <v>13.7</v>
      </c>
      <c r="AB18" s="83">
        <v>34.700000000000003</v>
      </c>
      <c r="AC18" s="83">
        <v>28.1</v>
      </c>
      <c r="AD18" s="83">
        <v>27.5</v>
      </c>
      <c r="AE18" s="83">
        <v>36.200000000000003</v>
      </c>
      <c r="AF18" s="83">
        <v>27.4</v>
      </c>
      <c r="AG18" s="83">
        <v>69.400000000000006</v>
      </c>
      <c r="AH18" s="83">
        <v>56.2</v>
      </c>
      <c r="AI18" s="83">
        <v>55</v>
      </c>
      <c r="AJ18" s="83">
        <v>72.400000000000006</v>
      </c>
      <c r="AK18" s="83">
        <v>3.25</v>
      </c>
      <c r="AL18" s="83">
        <v>3.73</v>
      </c>
      <c r="AM18" s="83">
        <v>0</v>
      </c>
      <c r="AN18" s="83">
        <v>0</v>
      </c>
      <c r="AO18" s="83">
        <v>0.126</v>
      </c>
      <c r="AP18" s="83">
        <v>7.1</v>
      </c>
      <c r="AQ18" s="83">
        <v>4.5</v>
      </c>
      <c r="AR18" s="83">
        <v>0.85309084275811742</v>
      </c>
      <c r="AS18" s="83">
        <v>56.1</v>
      </c>
      <c r="AT18" s="83">
        <v>89.5</v>
      </c>
      <c r="AU18" s="83">
        <v>0.25109999999999999</v>
      </c>
      <c r="AV18" s="83">
        <v>4.82E-2</v>
      </c>
      <c r="AW18" s="83">
        <v>14.965999999999999</v>
      </c>
      <c r="AX18" s="83">
        <v>13.705</v>
      </c>
      <c r="AY18" s="83">
        <v>14.670999999999999</v>
      </c>
      <c r="AZ18" s="83">
        <v>0.96599999999999997</v>
      </c>
      <c r="BA18" s="83">
        <v>0</v>
      </c>
      <c r="BB18" s="83">
        <v>0</v>
      </c>
      <c r="BC18" s="83">
        <v>0</v>
      </c>
      <c r="BD18" s="83">
        <v>2.9230908427581173</v>
      </c>
      <c r="BE18" s="83">
        <v>31.3</v>
      </c>
      <c r="BF18" s="83">
        <v>5.6</v>
      </c>
      <c r="BG18" s="83">
        <v>11.1</v>
      </c>
      <c r="BH18" s="232">
        <v>43845</v>
      </c>
    </row>
    <row r="19" spans="1:60" x14ac:dyDescent="0.25">
      <c r="A19" s="232">
        <v>43846</v>
      </c>
      <c r="B19" s="233" t="str">
        <f t="shared" si="0"/>
        <v>Click Here</v>
      </c>
      <c r="C19" s="234"/>
      <c r="D19" s="83">
        <v>6.3</v>
      </c>
      <c r="E19" s="83">
        <v>5.36</v>
      </c>
      <c r="F19" s="83">
        <v>5.32</v>
      </c>
      <c r="G19" s="83">
        <v>5.6</v>
      </c>
      <c r="H19" s="83">
        <v>5.68</v>
      </c>
      <c r="I19" s="83">
        <v>7.47</v>
      </c>
      <c r="J19" s="83">
        <v>7.03</v>
      </c>
      <c r="K19" s="83">
        <v>1.84</v>
      </c>
      <c r="L19" s="83">
        <v>2.0699999999999998</v>
      </c>
      <c r="M19" s="83">
        <v>1.94</v>
      </c>
      <c r="N19" s="83">
        <v>1.96</v>
      </c>
      <c r="O19" s="83">
        <v>34</v>
      </c>
      <c r="P19" s="83">
        <v>22</v>
      </c>
      <c r="Q19" s="83">
        <v>19</v>
      </c>
      <c r="R19" s="83">
        <v>0</v>
      </c>
      <c r="S19" s="83">
        <v>0</v>
      </c>
      <c r="T19" s="83">
        <v>0</v>
      </c>
      <c r="U19" s="83">
        <v>0.47099999999999997</v>
      </c>
      <c r="V19" s="83">
        <v>8.5999999999999993E-2</v>
      </c>
      <c r="W19" s="83">
        <v>1.36</v>
      </c>
      <c r="X19" s="83">
        <v>0.19600000000000001</v>
      </c>
      <c r="Y19" s="83">
        <v>0.371</v>
      </c>
      <c r="Z19" s="83">
        <v>0.42299999999999999</v>
      </c>
      <c r="AA19" s="83">
        <v>13.6</v>
      </c>
      <c r="AB19" s="83">
        <v>33.5</v>
      </c>
      <c r="AC19" s="83">
        <v>27.9</v>
      </c>
      <c r="AD19" s="83">
        <v>27.4</v>
      </c>
      <c r="AE19" s="83">
        <v>36.4</v>
      </c>
      <c r="AF19" s="83">
        <v>27.2</v>
      </c>
      <c r="AG19" s="83">
        <v>67</v>
      </c>
      <c r="AH19" s="83">
        <v>55.8</v>
      </c>
      <c r="AI19" s="83">
        <v>54.8</v>
      </c>
      <c r="AJ19" s="83">
        <v>72.8</v>
      </c>
      <c r="AK19" s="83">
        <v>3.0300000000000002</v>
      </c>
      <c r="AL19" s="83">
        <v>3.8</v>
      </c>
      <c r="AM19" s="83">
        <v>0</v>
      </c>
      <c r="AN19" s="83">
        <v>0</v>
      </c>
      <c r="AO19" s="83">
        <v>5.8999999999999997E-2</v>
      </c>
      <c r="AP19" s="83">
        <v>6.8</v>
      </c>
      <c r="AQ19" s="83">
        <v>4.5</v>
      </c>
      <c r="AR19" s="83">
        <v>0.87520880681818181</v>
      </c>
      <c r="AS19" s="83">
        <v>55.6</v>
      </c>
      <c r="AT19" s="83">
        <v>90</v>
      </c>
      <c r="AU19" s="83">
        <v>0.25430000000000003</v>
      </c>
      <c r="AV19" s="83">
        <v>4.5699999999999998E-2</v>
      </c>
      <c r="AW19" s="83">
        <v>14.92</v>
      </c>
      <c r="AX19" s="83">
        <v>14.08</v>
      </c>
      <c r="AY19" s="83">
        <v>15.02</v>
      </c>
      <c r="AZ19" s="83">
        <v>0.94</v>
      </c>
      <c r="BA19" s="83">
        <v>0</v>
      </c>
      <c r="BB19" s="83">
        <v>0</v>
      </c>
      <c r="BC19" s="83">
        <v>0</v>
      </c>
      <c r="BD19" s="83">
        <v>2.9152088068181818</v>
      </c>
      <c r="BE19" s="83">
        <v>29.67</v>
      </c>
      <c r="BF19" s="83">
        <v>5.6</v>
      </c>
      <c r="BG19" s="83">
        <v>11.1</v>
      </c>
      <c r="BH19" s="232">
        <v>43846</v>
      </c>
    </row>
    <row r="20" spans="1:60" x14ac:dyDescent="0.25">
      <c r="A20" s="232">
        <v>43847</v>
      </c>
      <c r="B20" s="233" t="str">
        <f t="shared" si="0"/>
        <v>Click Here</v>
      </c>
      <c r="C20" s="234"/>
      <c r="D20" s="83">
        <v>6.17</v>
      </c>
      <c r="E20" s="83">
        <v>5.22</v>
      </c>
      <c r="F20" s="83">
        <v>5.31</v>
      </c>
      <c r="G20" s="83">
        <v>5.31</v>
      </c>
      <c r="H20" s="83">
        <v>5.34</v>
      </c>
      <c r="I20" s="83">
        <v>6.68</v>
      </c>
      <c r="J20" s="83">
        <v>7.49</v>
      </c>
      <c r="K20" s="83">
        <v>1.71</v>
      </c>
      <c r="L20" s="83">
        <v>1.93</v>
      </c>
      <c r="M20" s="83">
        <v>1.89</v>
      </c>
      <c r="N20" s="83">
        <v>1.87</v>
      </c>
      <c r="O20" s="83">
        <v>35</v>
      </c>
      <c r="P20" s="83">
        <v>24</v>
      </c>
      <c r="Q20" s="83">
        <v>20</v>
      </c>
      <c r="R20" s="83">
        <v>1</v>
      </c>
      <c r="S20" s="83">
        <v>0</v>
      </c>
      <c r="T20" s="83">
        <v>0</v>
      </c>
      <c r="U20" s="83">
        <v>0.46800000000000003</v>
      </c>
      <c r="V20" s="83">
        <v>5.2999999999999999E-2</v>
      </c>
      <c r="W20" s="83">
        <v>1.41</v>
      </c>
      <c r="X20" s="83">
        <v>0.183</v>
      </c>
      <c r="Y20" s="83">
        <v>0.38600000000000001</v>
      </c>
      <c r="Z20" s="83">
        <v>0.45400000000000001</v>
      </c>
      <c r="AA20" s="83">
        <v>13.9</v>
      </c>
      <c r="AB20" s="83">
        <v>34.1</v>
      </c>
      <c r="AC20" s="83">
        <v>28.3</v>
      </c>
      <c r="AD20" s="83">
        <v>27.7</v>
      </c>
      <c r="AE20" s="83">
        <v>38</v>
      </c>
      <c r="AF20" s="83">
        <v>27.8</v>
      </c>
      <c r="AG20" s="83">
        <v>68.2</v>
      </c>
      <c r="AH20" s="83">
        <v>56.6</v>
      </c>
      <c r="AI20" s="83">
        <v>55.4</v>
      </c>
      <c r="AJ20" s="83">
        <v>76</v>
      </c>
      <c r="AK20" s="83">
        <v>3.09</v>
      </c>
      <c r="AL20" s="83">
        <v>3.91</v>
      </c>
      <c r="AM20" s="83">
        <v>0</v>
      </c>
      <c r="AN20" s="83">
        <v>0</v>
      </c>
      <c r="AO20" s="83">
        <v>6.6000000000000003E-2</v>
      </c>
      <c r="AP20" s="83">
        <v>7.2</v>
      </c>
      <c r="AQ20" s="83">
        <v>4.3</v>
      </c>
      <c r="AR20" s="83">
        <v>0.97621621621621646</v>
      </c>
      <c r="AS20" s="83">
        <v>55.8</v>
      </c>
      <c r="AT20" s="83">
        <v>89.9</v>
      </c>
      <c r="AU20" s="83">
        <v>0.25409999999999999</v>
      </c>
      <c r="AV20" s="83">
        <v>4.5900000000000003E-2</v>
      </c>
      <c r="AW20" s="83">
        <v>14.33</v>
      </c>
      <c r="AX20" s="83">
        <v>13.32</v>
      </c>
      <c r="AY20" s="83">
        <v>14.27</v>
      </c>
      <c r="AZ20" s="83">
        <v>0.95</v>
      </c>
      <c r="BA20" s="83">
        <v>0</v>
      </c>
      <c r="BB20" s="83">
        <v>0</v>
      </c>
      <c r="BC20" s="83">
        <v>0</v>
      </c>
      <c r="BD20" s="83">
        <v>3.0062162162162163</v>
      </c>
      <c r="BE20" s="83">
        <v>29.32</v>
      </c>
      <c r="BF20" s="83">
        <v>5.6</v>
      </c>
      <c r="BG20" s="83">
        <v>11.1</v>
      </c>
      <c r="BH20" s="232">
        <v>43847</v>
      </c>
    </row>
    <row r="21" spans="1:60" x14ac:dyDescent="0.25">
      <c r="A21" s="232">
        <v>43848</v>
      </c>
      <c r="B21" s="233" t="str">
        <f t="shared" si="0"/>
        <v>Click Here</v>
      </c>
      <c r="C21" s="234"/>
      <c r="D21" s="83">
        <v>6.21</v>
      </c>
      <c r="E21" s="83">
        <v>5.24</v>
      </c>
      <c r="F21" s="83">
        <v>5.3</v>
      </c>
      <c r="G21" s="83">
        <v>5.35</v>
      </c>
      <c r="H21" s="83">
        <v>5.33</v>
      </c>
      <c r="I21" s="83">
        <v>6.61</v>
      </c>
      <c r="J21" s="83">
        <v>6.87</v>
      </c>
      <c r="K21" s="83">
        <v>1.8</v>
      </c>
      <c r="L21" s="83">
        <v>1.96</v>
      </c>
      <c r="M21" s="83">
        <v>2.0099999999999998</v>
      </c>
      <c r="N21" s="83">
        <v>2</v>
      </c>
      <c r="O21" s="83">
        <v>34</v>
      </c>
      <c r="P21" s="83">
        <v>25</v>
      </c>
      <c r="Q21" s="83">
        <v>18</v>
      </c>
      <c r="R21" s="83">
        <v>1</v>
      </c>
      <c r="S21" s="83">
        <v>0</v>
      </c>
      <c r="T21" s="83">
        <v>0</v>
      </c>
      <c r="U21" s="83">
        <v>0.45200000000000001</v>
      </c>
      <c r="V21" s="83">
        <v>0.02</v>
      </c>
      <c r="W21" s="83">
        <v>1.08</v>
      </c>
      <c r="X21" s="83">
        <v>0.11600000000000001</v>
      </c>
      <c r="Y21" s="83">
        <v>0.39900000000000002</v>
      </c>
      <c r="Z21" s="83">
        <v>0.56299999999999994</v>
      </c>
      <c r="AA21" s="83">
        <v>13.4</v>
      </c>
      <c r="AB21" s="83">
        <v>34.200000000000003</v>
      </c>
      <c r="AC21" s="83">
        <v>28.1</v>
      </c>
      <c r="AD21" s="83">
        <v>27.8</v>
      </c>
      <c r="AE21" s="83">
        <v>38.299999999999997</v>
      </c>
      <c r="AF21" s="83">
        <v>26.8</v>
      </c>
      <c r="AG21" s="83">
        <v>68.400000000000006</v>
      </c>
      <c r="AH21" s="83">
        <v>56.2</v>
      </c>
      <c r="AI21" s="83">
        <v>55.6</v>
      </c>
      <c r="AJ21" s="83">
        <v>76.599999999999994</v>
      </c>
      <c r="AK21" s="83">
        <v>3.0300000000000002</v>
      </c>
      <c r="AL21" s="83">
        <v>4.12</v>
      </c>
      <c r="AM21" s="83">
        <v>0</v>
      </c>
      <c r="AN21" s="83">
        <v>0</v>
      </c>
      <c r="AO21" s="83">
        <v>5.5E-2</v>
      </c>
      <c r="AP21" s="83">
        <v>7.2</v>
      </c>
      <c r="AQ21" s="83">
        <v>4.3</v>
      </c>
      <c r="AR21" s="83">
        <v>0.94379817799579602</v>
      </c>
      <c r="AS21" s="83">
        <v>55.9</v>
      </c>
      <c r="AT21" s="83">
        <v>90.2</v>
      </c>
      <c r="AU21" s="83">
        <v>0.254</v>
      </c>
      <c r="AV21" s="83">
        <v>4.5600000000000002E-2</v>
      </c>
      <c r="AW21" s="83">
        <v>15.17</v>
      </c>
      <c r="AX21" s="83">
        <v>14.27</v>
      </c>
      <c r="AY21" s="83">
        <v>15.21</v>
      </c>
      <c r="AZ21" s="83">
        <v>0.94</v>
      </c>
      <c r="BA21" s="83">
        <v>0</v>
      </c>
      <c r="BB21" s="83">
        <v>0</v>
      </c>
      <c r="BC21" s="83">
        <v>0</v>
      </c>
      <c r="BD21" s="83">
        <v>2.923798177995796</v>
      </c>
      <c r="BE21" s="83">
        <v>30.57</v>
      </c>
      <c r="BF21" s="83">
        <v>5.6</v>
      </c>
      <c r="BG21" s="83">
        <v>11.1</v>
      </c>
      <c r="BH21" s="232">
        <v>43848</v>
      </c>
    </row>
    <row r="22" spans="1:60" x14ac:dyDescent="0.25">
      <c r="A22" s="232">
        <v>43849</v>
      </c>
      <c r="B22" s="233" t="str">
        <f t="shared" si="0"/>
        <v>Click Here</v>
      </c>
      <c r="C22" s="234"/>
      <c r="D22" s="83">
        <v>0</v>
      </c>
      <c r="E22" s="83">
        <v>0</v>
      </c>
      <c r="F22" s="83">
        <v>0</v>
      </c>
      <c r="G22" s="83">
        <v>0</v>
      </c>
      <c r="H22" s="83">
        <v>0</v>
      </c>
      <c r="I22" s="83">
        <v>0</v>
      </c>
      <c r="J22" s="83">
        <v>0</v>
      </c>
      <c r="K22" s="83">
        <v>0</v>
      </c>
      <c r="L22" s="83">
        <v>0</v>
      </c>
      <c r="M22" s="83">
        <v>0</v>
      </c>
      <c r="N22" s="83">
        <v>0</v>
      </c>
      <c r="O22" s="83">
        <v>0</v>
      </c>
      <c r="P22" s="83">
        <v>0</v>
      </c>
      <c r="Q22" s="83">
        <v>0</v>
      </c>
      <c r="R22" s="83">
        <v>0</v>
      </c>
      <c r="S22" s="83">
        <v>0</v>
      </c>
      <c r="T22" s="83">
        <v>0</v>
      </c>
      <c r="U22" s="83">
        <v>0</v>
      </c>
      <c r="V22" s="83">
        <v>0</v>
      </c>
      <c r="W22" s="83">
        <v>0</v>
      </c>
      <c r="X22" s="83">
        <v>0</v>
      </c>
      <c r="Y22" s="83">
        <v>0</v>
      </c>
      <c r="Z22" s="83">
        <v>0</v>
      </c>
      <c r="AA22" s="83">
        <v>0</v>
      </c>
      <c r="AB22" s="83">
        <v>0</v>
      </c>
      <c r="AC22" s="83">
        <v>0</v>
      </c>
      <c r="AD22" s="83">
        <v>0</v>
      </c>
      <c r="AE22" s="83">
        <v>0</v>
      </c>
      <c r="AF22" s="83">
        <v>0</v>
      </c>
      <c r="AG22" s="83">
        <v>0</v>
      </c>
      <c r="AH22" s="83">
        <v>0</v>
      </c>
      <c r="AI22" s="83">
        <v>0</v>
      </c>
      <c r="AJ22" s="83">
        <v>0</v>
      </c>
      <c r="AK22" s="83" t="s">
        <v>66</v>
      </c>
      <c r="AL22" s="83" t="s">
        <v>66</v>
      </c>
      <c r="AM22" s="83">
        <v>0</v>
      </c>
      <c r="AN22" s="83">
        <v>0</v>
      </c>
      <c r="AO22" s="83">
        <v>0</v>
      </c>
      <c r="AP22" s="83">
        <v>0</v>
      </c>
      <c r="AQ22" s="83">
        <v>0</v>
      </c>
      <c r="AR22" s="83">
        <v>0.93731637405947699</v>
      </c>
      <c r="AS22" s="83">
        <v>0</v>
      </c>
      <c r="AT22" s="83">
        <v>0</v>
      </c>
      <c r="AU22" s="83">
        <v>0</v>
      </c>
      <c r="AV22" s="83">
        <v>0</v>
      </c>
      <c r="AW22" s="83">
        <v>15.015000000000001</v>
      </c>
      <c r="AX22" s="83">
        <v>13.955</v>
      </c>
      <c r="AY22" s="83">
        <v>14.914</v>
      </c>
      <c r="AZ22" s="83">
        <v>0.95899999999999996</v>
      </c>
      <c r="BA22" s="83">
        <v>0</v>
      </c>
      <c r="BB22" s="83">
        <v>0</v>
      </c>
      <c r="BC22" s="83">
        <v>0</v>
      </c>
      <c r="BD22" s="83">
        <v>2.8873163740594769</v>
      </c>
      <c r="BE22" s="83">
        <v>0</v>
      </c>
      <c r="BF22" s="83">
        <v>5.6</v>
      </c>
      <c r="BG22" s="83">
        <v>11.3</v>
      </c>
      <c r="BH22" s="232">
        <v>43849</v>
      </c>
    </row>
    <row r="23" spans="1:60" x14ac:dyDescent="0.25">
      <c r="A23" s="232">
        <v>43850</v>
      </c>
      <c r="B23" s="233" t="str">
        <f t="shared" si="0"/>
        <v>Click Here</v>
      </c>
      <c r="C23" s="234"/>
      <c r="D23" s="83">
        <v>6.13</v>
      </c>
      <c r="E23" s="83">
        <v>5.27</v>
      </c>
      <c r="F23" s="83">
        <v>5.3</v>
      </c>
      <c r="G23" s="83">
        <v>5.39</v>
      </c>
      <c r="H23" s="83">
        <v>5.37</v>
      </c>
      <c r="I23" s="83">
        <v>6.77</v>
      </c>
      <c r="J23" s="83">
        <v>6.94</v>
      </c>
      <c r="K23" s="83">
        <v>1.7</v>
      </c>
      <c r="L23" s="83">
        <v>1.98</v>
      </c>
      <c r="M23" s="83">
        <v>2.0099999999999998</v>
      </c>
      <c r="N23" s="83">
        <v>1.82</v>
      </c>
      <c r="O23" s="83">
        <v>37</v>
      </c>
      <c r="P23" s="83">
        <v>30</v>
      </c>
      <c r="Q23" s="83">
        <v>19</v>
      </c>
      <c r="R23" s="83">
        <v>1</v>
      </c>
      <c r="S23" s="83">
        <v>0</v>
      </c>
      <c r="T23" s="83">
        <v>0</v>
      </c>
      <c r="U23" s="83">
        <v>0.40899999999999997</v>
      </c>
      <c r="V23" s="83">
        <v>0.02</v>
      </c>
      <c r="W23" s="83">
        <v>1.1200000000000001</v>
      </c>
      <c r="X23" s="83">
        <v>0.124</v>
      </c>
      <c r="Y23" s="83">
        <v>0.374</v>
      </c>
      <c r="Z23" s="83">
        <v>0.50900000000000001</v>
      </c>
      <c r="AA23" s="83">
        <v>13.1</v>
      </c>
      <c r="AB23" s="83">
        <v>34.4</v>
      </c>
      <c r="AC23" s="83">
        <v>27.8</v>
      </c>
      <c r="AD23" s="83">
        <v>27.5</v>
      </c>
      <c r="AE23" s="83">
        <v>38</v>
      </c>
      <c r="AF23" s="83">
        <v>26.2</v>
      </c>
      <c r="AG23" s="83">
        <v>68.8</v>
      </c>
      <c r="AH23" s="83">
        <v>55.6</v>
      </c>
      <c r="AI23" s="83">
        <v>55</v>
      </c>
      <c r="AJ23" s="83">
        <v>76</v>
      </c>
      <c r="AK23" s="83">
        <v>3.02</v>
      </c>
      <c r="AL23" s="83">
        <v>3.96</v>
      </c>
      <c r="AM23" s="83">
        <v>0</v>
      </c>
      <c r="AN23" s="83">
        <v>0</v>
      </c>
      <c r="AO23" s="83">
        <v>4.7E-2</v>
      </c>
      <c r="AP23" s="83">
        <v>7.1</v>
      </c>
      <c r="AQ23" s="83">
        <v>4.3</v>
      </c>
      <c r="AR23" s="83">
        <v>0.91633163091590109</v>
      </c>
      <c r="AS23" s="83">
        <v>56.1</v>
      </c>
      <c r="AT23" s="83">
        <v>90.4</v>
      </c>
      <c r="AU23" s="83">
        <v>0.25309999999999999</v>
      </c>
      <c r="AV23" s="83">
        <v>4.3799999999999999E-2</v>
      </c>
      <c r="AW23" s="83">
        <v>15.659000000000001</v>
      </c>
      <c r="AX23" s="83">
        <v>14.685</v>
      </c>
      <c r="AY23" s="83">
        <v>15.654999999999999</v>
      </c>
      <c r="AZ23" s="83">
        <v>0.97</v>
      </c>
      <c r="BA23" s="83">
        <v>0</v>
      </c>
      <c r="BB23" s="83">
        <v>0</v>
      </c>
      <c r="BC23" s="83">
        <v>0</v>
      </c>
      <c r="BD23" s="83">
        <v>2.826331630915901</v>
      </c>
      <c r="BE23" s="83">
        <v>30.92</v>
      </c>
      <c r="BF23" s="83">
        <v>5.6</v>
      </c>
      <c r="BG23" s="83">
        <v>11.3</v>
      </c>
      <c r="BH23" s="232">
        <v>43850</v>
      </c>
    </row>
    <row r="24" spans="1:60" x14ac:dyDescent="0.25">
      <c r="A24" s="232">
        <v>43851</v>
      </c>
      <c r="B24" s="233" t="str">
        <f t="shared" si="0"/>
        <v>Click Here</v>
      </c>
      <c r="C24" s="234"/>
      <c r="D24" s="83">
        <v>6.07</v>
      </c>
      <c r="E24" s="83">
        <v>5.27</v>
      </c>
      <c r="F24" s="83">
        <v>5.31</v>
      </c>
      <c r="G24" s="83">
        <v>5.36</v>
      </c>
      <c r="H24" s="83">
        <v>5.4</v>
      </c>
      <c r="I24" s="83">
        <v>6.77</v>
      </c>
      <c r="J24" s="83">
        <v>6.76</v>
      </c>
      <c r="K24" s="83">
        <v>1.96</v>
      </c>
      <c r="L24" s="83">
        <v>2.13</v>
      </c>
      <c r="M24" s="83">
        <v>2.2000000000000002</v>
      </c>
      <c r="N24" s="83">
        <v>2.12</v>
      </c>
      <c r="O24" s="83">
        <v>33</v>
      </c>
      <c r="P24" s="83">
        <v>24</v>
      </c>
      <c r="Q24" s="83">
        <v>18</v>
      </c>
      <c r="R24" s="83">
        <v>0</v>
      </c>
      <c r="S24" s="83">
        <v>0</v>
      </c>
      <c r="T24" s="83">
        <v>0</v>
      </c>
      <c r="U24" s="83">
        <v>0.40300000000000002</v>
      </c>
      <c r="V24" s="83">
        <v>7.9000000000000001E-2</v>
      </c>
      <c r="W24" s="83">
        <v>1.18</v>
      </c>
      <c r="X24" s="83">
        <v>0.19800000000000001</v>
      </c>
      <c r="Y24" s="83">
        <v>0.51100000000000001</v>
      </c>
      <c r="Z24" s="83">
        <v>0.48799999999999999</v>
      </c>
      <c r="AA24" s="83">
        <v>14</v>
      </c>
      <c r="AB24" s="83">
        <v>34.299999999999997</v>
      </c>
      <c r="AC24" s="83">
        <v>29</v>
      </c>
      <c r="AD24" s="83">
        <v>27.5</v>
      </c>
      <c r="AE24" s="83">
        <v>35.6</v>
      </c>
      <c r="AF24" s="83">
        <v>28</v>
      </c>
      <c r="AG24" s="83">
        <v>68.599999999999994</v>
      </c>
      <c r="AH24" s="83">
        <v>58</v>
      </c>
      <c r="AI24" s="83">
        <v>55</v>
      </c>
      <c r="AJ24" s="83">
        <v>71.2</v>
      </c>
      <c r="AK24" s="83">
        <v>3.01</v>
      </c>
      <c r="AL24" s="83">
        <v>3.86</v>
      </c>
      <c r="AM24" s="83">
        <v>0</v>
      </c>
      <c r="AN24" s="83">
        <v>0</v>
      </c>
      <c r="AO24" s="83">
        <v>4.5999999999999999E-2</v>
      </c>
      <c r="AP24" s="83">
        <v>7</v>
      </c>
      <c r="AQ24" s="83">
        <v>4.3</v>
      </c>
      <c r="AR24" s="83">
        <v>1.0433690753690754</v>
      </c>
      <c r="AS24" s="83">
        <v>58.8</v>
      </c>
      <c r="AT24" s="83">
        <v>91.9</v>
      </c>
      <c r="AU24" s="83">
        <v>0.2301</v>
      </c>
      <c r="AV24" s="83">
        <v>3.6400000000000002E-2</v>
      </c>
      <c r="AW24" s="83">
        <v>14.04</v>
      </c>
      <c r="AX24" s="83">
        <v>12.87</v>
      </c>
      <c r="AY24" s="83">
        <v>13.86</v>
      </c>
      <c r="AZ24" s="83">
        <v>0.99</v>
      </c>
      <c r="BA24" s="83">
        <v>0</v>
      </c>
      <c r="BB24" s="83">
        <v>0</v>
      </c>
      <c r="BC24" s="83">
        <v>0</v>
      </c>
      <c r="BD24" s="83">
        <v>3.0333690753690754</v>
      </c>
      <c r="BE24" s="83">
        <v>31.54</v>
      </c>
      <c r="BF24" s="83">
        <v>5.6</v>
      </c>
      <c r="BG24" s="83">
        <v>11.3</v>
      </c>
      <c r="BH24" s="232">
        <v>43851</v>
      </c>
    </row>
    <row r="25" spans="1:60" x14ac:dyDescent="0.25">
      <c r="A25" s="232">
        <v>43852</v>
      </c>
      <c r="B25" s="233" t="str">
        <f t="shared" si="0"/>
        <v>Click Here</v>
      </c>
      <c r="C25" s="234"/>
      <c r="D25" s="83">
        <v>6.06</v>
      </c>
      <c r="E25" s="83">
        <v>5.08</v>
      </c>
      <c r="F25" s="83">
        <v>5.31</v>
      </c>
      <c r="G25" s="83">
        <v>5.21</v>
      </c>
      <c r="H25" s="83">
        <v>5.28</v>
      </c>
      <c r="I25" s="83">
        <v>6.57</v>
      </c>
      <c r="J25" s="83">
        <v>6.87</v>
      </c>
      <c r="K25" s="83">
        <v>1.81</v>
      </c>
      <c r="L25" s="83">
        <v>1.94</v>
      </c>
      <c r="M25" s="83">
        <v>1.93</v>
      </c>
      <c r="N25" s="83">
        <v>1.88</v>
      </c>
      <c r="O25" s="83">
        <v>34</v>
      </c>
      <c r="P25" s="83">
        <v>23</v>
      </c>
      <c r="Q25" s="83">
        <v>27</v>
      </c>
      <c r="R25" s="83">
        <v>3</v>
      </c>
      <c r="S25" s="83">
        <v>1</v>
      </c>
      <c r="T25" s="83">
        <v>0</v>
      </c>
      <c r="U25" s="83">
        <v>0.41599999999999998</v>
      </c>
      <c r="V25" s="83">
        <v>0.01</v>
      </c>
      <c r="W25" s="83">
        <v>1.87</v>
      </c>
      <c r="X25" s="83">
        <v>0.30199999999999999</v>
      </c>
      <c r="Y25" s="83">
        <v>0.57299999999999995</v>
      </c>
      <c r="Z25" s="83">
        <v>0.51600000000000001</v>
      </c>
      <c r="AA25" s="83">
        <v>13.6</v>
      </c>
      <c r="AB25" s="83">
        <v>34.700000000000003</v>
      </c>
      <c r="AC25" s="83">
        <v>29.8</v>
      </c>
      <c r="AD25" s="83">
        <v>28.6</v>
      </c>
      <c r="AE25" s="83">
        <v>37.4</v>
      </c>
      <c r="AF25" s="83">
        <v>27.2</v>
      </c>
      <c r="AG25" s="83">
        <v>69.400000000000006</v>
      </c>
      <c r="AH25" s="83">
        <v>59.6</v>
      </c>
      <c r="AI25" s="83">
        <v>57.2</v>
      </c>
      <c r="AJ25" s="83">
        <v>74.8</v>
      </c>
      <c r="AK25" s="83">
        <v>3.09</v>
      </c>
      <c r="AL25" s="83">
        <v>4.03</v>
      </c>
      <c r="AM25" s="83">
        <v>0</v>
      </c>
      <c r="AN25" s="83">
        <v>0</v>
      </c>
      <c r="AO25" s="83">
        <v>7.6999999999999999E-2</v>
      </c>
      <c r="AP25" s="83">
        <v>6.1</v>
      </c>
      <c r="AQ25" s="83">
        <v>4.2</v>
      </c>
      <c r="AR25" s="83">
        <v>1.0065060790273557</v>
      </c>
      <c r="AS25" s="83">
        <v>58.6</v>
      </c>
      <c r="AT25" s="83">
        <v>90.5</v>
      </c>
      <c r="AU25" s="83">
        <v>0.2303</v>
      </c>
      <c r="AV25" s="83">
        <v>4.3900000000000002E-2</v>
      </c>
      <c r="AW25" s="83">
        <v>14.86</v>
      </c>
      <c r="AX25" s="83">
        <v>13.16</v>
      </c>
      <c r="AY25" s="83">
        <v>14.15</v>
      </c>
      <c r="AZ25" s="83">
        <v>0.99</v>
      </c>
      <c r="BA25" s="83">
        <v>0</v>
      </c>
      <c r="BB25" s="83">
        <v>0</v>
      </c>
      <c r="BC25" s="83">
        <v>0</v>
      </c>
      <c r="BD25" s="83">
        <v>2.9265060790273556</v>
      </c>
      <c r="BE25" s="83">
        <v>28.43</v>
      </c>
      <c r="BF25" s="83">
        <v>5.6</v>
      </c>
      <c r="BG25" s="83">
        <v>11.3</v>
      </c>
      <c r="BH25" s="232">
        <v>43852</v>
      </c>
    </row>
    <row r="26" spans="1:60" x14ac:dyDescent="0.25">
      <c r="A26" s="232">
        <v>43853</v>
      </c>
      <c r="B26" s="233" t="str">
        <f t="shared" si="0"/>
        <v>Click Here</v>
      </c>
      <c r="C26" s="234"/>
      <c r="D26" s="83">
        <v>6.14</v>
      </c>
      <c r="E26" s="83">
        <v>5.23</v>
      </c>
      <c r="F26" s="83">
        <v>5.21</v>
      </c>
      <c r="G26" s="83">
        <v>5.27</v>
      </c>
      <c r="H26" s="83">
        <v>5.29</v>
      </c>
      <c r="I26" s="83">
        <v>6.43</v>
      </c>
      <c r="J26" s="83">
        <v>6.91</v>
      </c>
      <c r="K26" s="83">
        <v>1.84</v>
      </c>
      <c r="L26" s="83">
        <v>1.99</v>
      </c>
      <c r="M26" s="83">
        <v>1.96</v>
      </c>
      <c r="N26" s="83">
        <v>1.9</v>
      </c>
      <c r="O26" s="83">
        <v>33</v>
      </c>
      <c r="P26" s="83">
        <v>25</v>
      </c>
      <c r="Q26" s="83">
        <v>21</v>
      </c>
      <c r="R26" s="83">
        <v>1</v>
      </c>
      <c r="S26" s="83">
        <v>0</v>
      </c>
      <c r="T26" s="83">
        <v>0</v>
      </c>
      <c r="U26" s="83">
        <v>0.41199999999999998</v>
      </c>
      <c r="V26" s="83">
        <v>0.06</v>
      </c>
      <c r="W26" s="83">
        <v>1.22</v>
      </c>
      <c r="X26" s="83">
        <v>0.13300000000000001</v>
      </c>
      <c r="Y26" s="83">
        <v>0.56100000000000005</v>
      </c>
      <c r="Z26" s="83">
        <v>0.55700000000000005</v>
      </c>
      <c r="AA26" s="83">
        <v>14</v>
      </c>
      <c r="AB26" s="83">
        <v>31.8</v>
      </c>
      <c r="AC26" s="83">
        <v>24.6</v>
      </c>
      <c r="AD26" s="83">
        <v>26.8</v>
      </c>
      <c r="AE26" s="83">
        <v>37.299999999999997</v>
      </c>
      <c r="AF26" s="83">
        <v>28</v>
      </c>
      <c r="AG26" s="83">
        <v>63.6</v>
      </c>
      <c r="AH26" s="83">
        <v>49.2</v>
      </c>
      <c r="AI26" s="83">
        <v>53.6</v>
      </c>
      <c r="AJ26" s="83">
        <v>74.599999999999994</v>
      </c>
      <c r="AK26" s="83">
        <v>2.99</v>
      </c>
      <c r="AL26" s="83">
        <v>3.8899999999999997</v>
      </c>
      <c r="AM26" s="83">
        <v>0</v>
      </c>
      <c r="AN26" s="83">
        <v>0</v>
      </c>
      <c r="AO26" s="83">
        <v>5.8000000000000003E-2</v>
      </c>
      <c r="AP26" s="83">
        <v>7.1</v>
      </c>
      <c r="AQ26" s="83">
        <v>4.0999999999999996</v>
      </c>
      <c r="AR26" s="83">
        <v>0.98447879616963041</v>
      </c>
      <c r="AS26" s="83">
        <v>58.9</v>
      </c>
      <c r="AT26" s="83">
        <v>90.7</v>
      </c>
      <c r="AU26" s="83">
        <v>0.23</v>
      </c>
      <c r="AV26" s="83">
        <v>4.3700000000000003E-2</v>
      </c>
      <c r="AW26" s="83">
        <v>16.21</v>
      </c>
      <c r="AX26" s="83">
        <v>14.62</v>
      </c>
      <c r="AY26" s="83">
        <v>15.57</v>
      </c>
      <c r="AZ26" s="83">
        <v>0.95</v>
      </c>
      <c r="BA26" s="83">
        <v>1.575</v>
      </c>
      <c r="BB26" s="83">
        <v>2.504</v>
      </c>
      <c r="BC26" s="83">
        <v>10.541</v>
      </c>
      <c r="BD26" s="83">
        <v>2.9444787961696304</v>
      </c>
      <c r="BE26" s="83">
        <v>32.08</v>
      </c>
      <c r="BF26" s="83">
        <v>5.4</v>
      </c>
      <c r="BG26" s="83">
        <v>11.6</v>
      </c>
      <c r="BH26" s="232">
        <v>43853</v>
      </c>
    </row>
    <row r="27" spans="1:60" x14ac:dyDescent="0.25">
      <c r="A27" s="232">
        <v>43854</v>
      </c>
      <c r="B27" s="233" t="str">
        <f t="shared" si="0"/>
        <v>Click Here</v>
      </c>
      <c r="C27" s="234"/>
      <c r="D27" s="83">
        <v>5.9</v>
      </c>
      <c r="E27" s="83">
        <v>5.21</v>
      </c>
      <c r="F27" s="83">
        <v>5.09</v>
      </c>
      <c r="G27" s="83">
        <v>5.24</v>
      </c>
      <c r="H27" s="83">
        <v>5.33</v>
      </c>
      <c r="I27" s="83">
        <v>6.82</v>
      </c>
      <c r="J27" s="83">
        <v>6.75</v>
      </c>
      <c r="K27" s="83">
        <v>2</v>
      </c>
      <c r="L27" s="83">
        <v>2.14</v>
      </c>
      <c r="M27" s="83">
        <v>2.17</v>
      </c>
      <c r="N27" s="83">
        <v>1.94</v>
      </c>
      <c r="O27" s="83">
        <v>36</v>
      </c>
      <c r="P27" s="83">
        <v>29</v>
      </c>
      <c r="Q27" s="83">
        <v>11</v>
      </c>
      <c r="R27" s="83">
        <v>0</v>
      </c>
      <c r="S27" s="83">
        <v>0</v>
      </c>
      <c r="T27" s="83">
        <v>0</v>
      </c>
      <c r="U27" s="83">
        <v>0.48399999999999999</v>
      </c>
      <c r="V27" s="83">
        <v>2.5000000000000001E-2</v>
      </c>
      <c r="W27" s="83">
        <v>0.82399999999999995</v>
      </c>
      <c r="X27" s="83">
        <v>0.19700000000000001</v>
      </c>
      <c r="Y27" s="83">
        <v>0.59299999999999997</v>
      </c>
      <c r="Z27" s="83">
        <v>0.441</v>
      </c>
      <c r="AA27" s="83">
        <v>13.8</v>
      </c>
      <c r="AB27" s="83">
        <v>34</v>
      </c>
      <c r="AC27" s="83">
        <v>26.4</v>
      </c>
      <c r="AD27" s="83">
        <v>26.6</v>
      </c>
      <c r="AE27" s="83">
        <v>34.200000000000003</v>
      </c>
      <c r="AF27" s="83">
        <v>27.6</v>
      </c>
      <c r="AG27" s="83">
        <v>68</v>
      </c>
      <c r="AH27" s="83">
        <v>52.8</v>
      </c>
      <c r="AI27" s="83">
        <v>53.2</v>
      </c>
      <c r="AJ27" s="83">
        <v>68.400000000000006</v>
      </c>
      <c r="AK27" s="83">
        <v>3.13</v>
      </c>
      <c r="AL27" s="83">
        <v>3.6399999999999997</v>
      </c>
      <c r="AM27" s="83">
        <v>0</v>
      </c>
      <c r="AN27" s="83">
        <v>0</v>
      </c>
      <c r="AO27" s="83">
        <v>8.0000000000000002E-3</v>
      </c>
      <c r="AP27" s="83">
        <v>6.2</v>
      </c>
      <c r="AQ27" s="83">
        <v>4</v>
      </c>
      <c r="AR27" s="83">
        <v>0.5695199999999998</v>
      </c>
      <c r="AS27" s="83">
        <v>57.7</v>
      </c>
      <c r="AT27" s="83">
        <v>91.4</v>
      </c>
      <c r="AU27" s="83">
        <v>0.23880000000000001</v>
      </c>
      <c r="AV27" s="83">
        <v>3.8800000000000001E-2</v>
      </c>
      <c r="AW27" s="83">
        <v>14.61</v>
      </c>
      <c r="AX27" s="83">
        <v>13.5</v>
      </c>
      <c r="AY27" s="83">
        <v>14.48</v>
      </c>
      <c r="AZ27" s="83">
        <v>0.98</v>
      </c>
      <c r="BA27" s="83">
        <v>0</v>
      </c>
      <c r="BB27" s="83">
        <v>0</v>
      </c>
      <c r="BC27" s="83">
        <v>0</v>
      </c>
      <c r="BD27" s="83">
        <v>2.6695199999999999</v>
      </c>
      <c r="BE27" s="83">
        <v>29.57</v>
      </c>
      <c r="BF27" s="83">
        <v>5.4</v>
      </c>
      <c r="BG27" s="83">
        <v>11.8</v>
      </c>
      <c r="BH27" s="232">
        <v>43854</v>
      </c>
    </row>
    <row r="28" spans="1:60" x14ac:dyDescent="0.25">
      <c r="A28" s="232">
        <v>43855</v>
      </c>
      <c r="B28" s="233" t="str">
        <f t="shared" si="0"/>
        <v>Click Here</v>
      </c>
      <c r="C28" s="234"/>
      <c r="D28" s="83">
        <v>5.97</v>
      </c>
      <c r="E28" s="83">
        <v>5.08</v>
      </c>
      <c r="F28" s="83">
        <v>5.24</v>
      </c>
      <c r="G28" s="83">
        <v>5.44</v>
      </c>
      <c r="H28" s="83">
        <v>5.49</v>
      </c>
      <c r="I28" s="83">
        <v>7.22</v>
      </c>
      <c r="J28" s="83">
        <v>7.06</v>
      </c>
      <c r="K28" s="83">
        <v>1.98</v>
      </c>
      <c r="L28" s="83">
        <v>2.14</v>
      </c>
      <c r="M28" s="83">
        <v>2.1</v>
      </c>
      <c r="N28" s="83">
        <v>2.02</v>
      </c>
      <c r="O28" s="83">
        <v>36</v>
      </c>
      <c r="P28" s="83">
        <v>29</v>
      </c>
      <c r="Q28" s="83">
        <v>10</v>
      </c>
      <c r="R28" s="83">
        <v>0</v>
      </c>
      <c r="S28" s="83">
        <v>0</v>
      </c>
      <c r="T28" s="83">
        <v>0</v>
      </c>
      <c r="U28" s="83">
        <v>0.34899999999999998</v>
      </c>
      <c r="V28" s="83">
        <v>3.4000000000000002E-2</v>
      </c>
      <c r="W28" s="83">
        <v>1.1399999999999999</v>
      </c>
      <c r="X28" s="83">
        <v>0.20200000000000001</v>
      </c>
      <c r="Y28" s="83">
        <v>0.61099999999999999</v>
      </c>
      <c r="Z28" s="83">
        <v>0.46899999999999997</v>
      </c>
      <c r="AA28" s="83">
        <v>14.1</v>
      </c>
      <c r="AB28" s="83">
        <v>33.4</v>
      </c>
      <c r="AC28" s="83">
        <v>26.4</v>
      </c>
      <c r="AD28" s="83">
        <v>27.1</v>
      </c>
      <c r="AE28" s="83">
        <v>38.200000000000003</v>
      </c>
      <c r="AF28" s="83">
        <v>28.2</v>
      </c>
      <c r="AG28" s="83">
        <v>66.8</v>
      </c>
      <c r="AH28" s="83">
        <v>52.8</v>
      </c>
      <c r="AI28" s="83">
        <v>54.2</v>
      </c>
      <c r="AJ28" s="83">
        <v>76.400000000000006</v>
      </c>
      <c r="AK28" s="83">
        <v>3.26</v>
      </c>
      <c r="AL28" s="83">
        <v>3.75</v>
      </c>
      <c r="AM28" s="83">
        <v>0</v>
      </c>
      <c r="AN28" s="83">
        <v>0</v>
      </c>
      <c r="AO28" s="83">
        <v>1.2999999999999999E-2</v>
      </c>
      <c r="AP28" s="83">
        <v>6.9</v>
      </c>
      <c r="AQ28" s="83">
        <v>4</v>
      </c>
      <c r="AR28" s="83">
        <v>9.437053245805993E-2</v>
      </c>
      <c r="AS28" s="83">
        <v>57.4</v>
      </c>
      <c r="AT28" s="83">
        <v>91.3</v>
      </c>
      <c r="AU28" s="83">
        <v>0.23930000000000001</v>
      </c>
      <c r="AV28" s="83">
        <v>3.9100000000000003E-2</v>
      </c>
      <c r="AW28" s="83">
        <v>14.75</v>
      </c>
      <c r="AX28" s="83">
        <v>13.71</v>
      </c>
      <c r="AY28" s="83">
        <v>14.68</v>
      </c>
      <c r="AZ28" s="83">
        <v>0.97</v>
      </c>
      <c r="BA28" s="83">
        <v>0</v>
      </c>
      <c r="BB28" s="83">
        <v>0</v>
      </c>
      <c r="BC28" s="83">
        <v>0</v>
      </c>
      <c r="BD28" s="83">
        <v>2.2643705324580599</v>
      </c>
      <c r="BE28" s="83">
        <v>30.04</v>
      </c>
      <c r="BF28" s="83">
        <v>5.4</v>
      </c>
      <c r="BG28" s="83">
        <v>11.8</v>
      </c>
      <c r="BH28" s="232">
        <v>43855</v>
      </c>
    </row>
    <row r="29" spans="1:60" x14ac:dyDescent="0.25">
      <c r="A29" s="232">
        <v>43856</v>
      </c>
      <c r="B29" s="233" t="str">
        <f t="shared" si="0"/>
        <v>Click Here</v>
      </c>
      <c r="C29" s="234"/>
      <c r="D29" s="83">
        <v>0</v>
      </c>
      <c r="E29" s="83">
        <v>0</v>
      </c>
      <c r="F29" s="83">
        <v>0</v>
      </c>
      <c r="G29" s="83">
        <v>0</v>
      </c>
      <c r="H29" s="83">
        <v>0</v>
      </c>
      <c r="I29" s="83">
        <v>0</v>
      </c>
      <c r="J29" s="83">
        <v>0</v>
      </c>
      <c r="K29" s="83">
        <v>0</v>
      </c>
      <c r="L29" s="83">
        <v>0</v>
      </c>
      <c r="M29" s="83">
        <v>0</v>
      </c>
      <c r="N29" s="83">
        <v>0</v>
      </c>
      <c r="O29" s="83">
        <v>0</v>
      </c>
      <c r="P29" s="83">
        <v>0</v>
      </c>
      <c r="Q29" s="83">
        <v>0</v>
      </c>
      <c r="R29" s="83">
        <v>0</v>
      </c>
      <c r="S29" s="83">
        <v>0</v>
      </c>
      <c r="T29" s="83">
        <v>0</v>
      </c>
      <c r="U29" s="83">
        <v>0</v>
      </c>
      <c r="V29" s="83">
        <v>0</v>
      </c>
      <c r="W29" s="83">
        <v>0</v>
      </c>
      <c r="X29" s="83">
        <v>0</v>
      </c>
      <c r="Y29" s="83">
        <v>0</v>
      </c>
      <c r="Z29" s="83">
        <v>0</v>
      </c>
      <c r="AA29" s="83">
        <v>0</v>
      </c>
      <c r="AB29" s="83">
        <v>0</v>
      </c>
      <c r="AC29" s="83">
        <v>0</v>
      </c>
      <c r="AD29" s="83">
        <v>0</v>
      </c>
      <c r="AE29" s="83">
        <v>0</v>
      </c>
      <c r="AF29" s="83">
        <v>0</v>
      </c>
      <c r="AG29" s="83">
        <v>0</v>
      </c>
      <c r="AH29" s="83">
        <v>0</v>
      </c>
      <c r="AI29" s="83">
        <v>0</v>
      </c>
      <c r="AJ29" s="83">
        <v>0</v>
      </c>
      <c r="AK29" s="83" t="s">
        <v>66</v>
      </c>
      <c r="AL29" s="83" t="s">
        <v>66</v>
      </c>
      <c r="AM29" s="83">
        <v>0</v>
      </c>
      <c r="AN29" s="83">
        <v>0</v>
      </c>
      <c r="AO29" s="83">
        <v>0</v>
      </c>
      <c r="AP29" s="83">
        <v>0</v>
      </c>
      <c r="AQ29" s="83">
        <v>0</v>
      </c>
      <c r="AR29" s="83" t="s">
        <v>66</v>
      </c>
      <c r="AS29" s="83">
        <v>0</v>
      </c>
      <c r="AT29" s="83">
        <v>0</v>
      </c>
      <c r="AU29" s="83">
        <v>0</v>
      </c>
      <c r="AV29" s="83">
        <v>0</v>
      </c>
      <c r="AW29" s="83">
        <v>0</v>
      </c>
      <c r="AX29" s="83">
        <v>0</v>
      </c>
      <c r="AY29" s="83">
        <v>0</v>
      </c>
      <c r="AZ29" s="83">
        <v>0</v>
      </c>
      <c r="BA29" s="83">
        <v>0</v>
      </c>
      <c r="BB29" s="83">
        <v>0</v>
      </c>
      <c r="BC29" s="83">
        <v>0</v>
      </c>
      <c r="BD29" s="83" t="s">
        <v>66</v>
      </c>
      <c r="BE29" s="83">
        <v>0</v>
      </c>
      <c r="BF29" s="83">
        <v>0</v>
      </c>
      <c r="BG29" s="83">
        <v>0</v>
      </c>
      <c r="BH29" s="232">
        <v>43856</v>
      </c>
    </row>
    <row r="30" spans="1:60" x14ac:dyDescent="0.25">
      <c r="A30" s="232">
        <v>43857</v>
      </c>
      <c r="B30" s="233" t="str">
        <f t="shared" si="0"/>
        <v>Click Here</v>
      </c>
      <c r="C30" s="234"/>
      <c r="D30" s="83">
        <v>6.05</v>
      </c>
      <c r="E30" s="83">
        <v>5.19</v>
      </c>
      <c r="F30" s="83">
        <v>5.24</v>
      </c>
      <c r="G30" s="83">
        <v>5.28</v>
      </c>
      <c r="H30" s="83">
        <v>5.35</v>
      </c>
      <c r="I30" s="83">
        <v>6.53</v>
      </c>
      <c r="J30" s="83">
        <v>7.23</v>
      </c>
      <c r="K30" s="83">
        <v>2.0699999999999998</v>
      </c>
      <c r="L30" s="83">
        <v>2.1800000000000002</v>
      </c>
      <c r="M30" s="83">
        <v>2.2000000000000002</v>
      </c>
      <c r="N30" s="83">
        <v>2.27</v>
      </c>
      <c r="O30" s="83">
        <v>37</v>
      </c>
      <c r="P30" s="83">
        <v>28</v>
      </c>
      <c r="Q30" s="83">
        <v>12</v>
      </c>
      <c r="R30" s="83">
        <v>1</v>
      </c>
      <c r="S30" s="83">
        <v>0</v>
      </c>
      <c r="T30" s="83">
        <v>0</v>
      </c>
      <c r="U30" s="83">
        <v>0.36199999999999999</v>
      </c>
      <c r="V30" s="83">
        <v>6.3E-2</v>
      </c>
      <c r="W30" s="83">
        <v>0.93</v>
      </c>
      <c r="X30" s="83">
        <v>0.16800000000000001</v>
      </c>
      <c r="Y30" s="83">
        <v>0.50700000000000001</v>
      </c>
      <c r="Z30" s="83">
        <v>0.40600000000000003</v>
      </c>
      <c r="AA30" s="83">
        <v>13.7</v>
      </c>
      <c r="AB30" s="83">
        <v>33.200000000000003</v>
      </c>
      <c r="AC30" s="83">
        <v>26.4</v>
      </c>
      <c r="AD30" s="83">
        <v>26.7</v>
      </c>
      <c r="AE30" s="83">
        <v>37.5</v>
      </c>
      <c r="AF30" s="83">
        <v>27.4</v>
      </c>
      <c r="AG30" s="83">
        <v>66.400000000000006</v>
      </c>
      <c r="AH30" s="83">
        <v>52.8</v>
      </c>
      <c r="AI30" s="83">
        <v>53.4</v>
      </c>
      <c r="AJ30" s="83">
        <v>75</v>
      </c>
      <c r="AK30" s="83">
        <v>3.27</v>
      </c>
      <c r="AL30" s="83">
        <v>3.83</v>
      </c>
      <c r="AM30" s="83">
        <v>0</v>
      </c>
      <c r="AN30" s="83">
        <v>0</v>
      </c>
      <c r="AO30" s="83">
        <v>0.02</v>
      </c>
      <c r="AP30" s="83">
        <v>6</v>
      </c>
      <c r="AQ30" s="83">
        <v>4</v>
      </c>
      <c r="AR30" s="83">
        <v>0.58090079394523997</v>
      </c>
      <c r="AS30" s="83">
        <v>55.9</v>
      </c>
      <c r="AT30" s="83">
        <v>90</v>
      </c>
      <c r="AU30" s="83">
        <v>0.25190000000000001</v>
      </c>
      <c r="AV30" s="83">
        <v>4.5400000000000003E-2</v>
      </c>
      <c r="AW30" s="83">
        <v>14.583</v>
      </c>
      <c r="AX30" s="83">
        <v>13.477</v>
      </c>
      <c r="AY30" s="83">
        <v>14.583</v>
      </c>
      <c r="AZ30" s="83">
        <v>0.97</v>
      </c>
      <c r="BA30" s="83">
        <v>0</v>
      </c>
      <c r="BB30" s="83">
        <v>0</v>
      </c>
      <c r="BC30" s="83">
        <v>0</v>
      </c>
      <c r="BD30" s="83">
        <v>2.7209007939452401</v>
      </c>
      <c r="BE30" s="83">
        <v>28.55</v>
      </c>
      <c r="BF30" s="83">
        <v>5.4</v>
      </c>
      <c r="BG30" s="83">
        <v>11.8</v>
      </c>
      <c r="BH30" s="232">
        <v>43857</v>
      </c>
    </row>
    <row r="31" spans="1:60" x14ac:dyDescent="0.25">
      <c r="A31" s="232">
        <v>43858</v>
      </c>
      <c r="B31" s="233" t="str">
        <f t="shared" si="0"/>
        <v>Click Here</v>
      </c>
      <c r="C31" s="234"/>
      <c r="D31" s="83">
        <v>6.05</v>
      </c>
      <c r="E31" s="83">
        <v>5.24</v>
      </c>
      <c r="F31" s="83">
        <v>5.15</v>
      </c>
      <c r="G31" s="83">
        <v>5.31</v>
      </c>
      <c r="H31" s="83">
        <v>5.29</v>
      </c>
      <c r="I31" s="83">
        <v>6.34</v>
      </c>
      <c r="J31" s="83">
        <v>6.58</v>
      </c>
      <c r="K31" s="83">
        <v>1.78</v>
      </c>
      <c r="L31" s="83">
        <v>1.97</v>
      </c>
      <c r="M31" s="83">
        <v>2.04</v>
      </c>
      <c r="N31" s="83">
        <v>2.1800000000000002</v>
      </c>
      <c r="O31" s="83">
        <v>36</v>
      </c>
      <c r="P31" s="83">
        <v>29</v>
      </c>
      <c r="Q31" s="83">
        <v>13</v>
      </c>
      <c r="R31" s="83">
        <v>1</v>
      </c>
      <c r="S31" s="83">
        <v>0</v>
      </c>
      <c r="T31" s="83">
        <v>0</v>
      </c>
      <c r="U31" s="83">
        <v>0.34699999999999998</v>
      </c>
      <c r="V31" s="83">
        <v>9.0999999999999998E-2</v>
      </c>
      <c r="W31" s="83">
        <v>0.89100000000000001</v>
      </c>
      <c r="X31" s="83">
        <v>0.14299999999999999</v>
      </c>
      <c r="Y31" s="83">
        <v>0.499</v>
      </c>
      <c r="Z31" s="83">
        <v>0.52400000000000002</v>
      </c>
      <c r="AA31" s="83">
        <v>13.9</v>
      </c>
      <c r="AB31" s="83">
        <v>32.299999999999997</v>
      </c>
      <c r="AC31" s="83">
        <v>26.4</v>
      </c>
      <c r="AD31" s="83">
        <v>26.8</v>
      </c>
      <c r="AE31" s="83">
        <v>36.5</v>
      </c>
      <c r="AF31" s="83">
        <v>27.8</v>
      </c>
      <c r="AG31" s="83">
        <v>64.599999999999994</v>
      </c>
      <c r="AH31" s="83">
        <v>52.8</v>
      </c>
      <c r="AI31" s="83">
        <v>53.6</v>
      </c>
      <c r="AJ31" s="83">
        <v>73</v>
      </c>
      <c r="AK31" s="83">
        <v>3.1399999999999997</v>
      </c>
      <c r="AL31" s="83">
        <v>3.96</v>
      </c>
      <c r="AM31" s="83">
        <v>0</v>
      </c>
      <c r="AN31" s="83">
        <v>0</v>
      </c>
      <c r="AO31" s="83">
        <v>3.6999999999999998E-2</v>
      </c>
      <c r="AP31" s="83">
        <v>6.4</v>
      </c>
      <c r="AQ31" s="83">
        <v>4</v>
      </c>
      <c r="AR31" s="83">
        <v>0.55860698689956356</v>
      </c>
      <c r="AS31" s="83">
        <v>55</v>
      </c>
      <c r="AT31" s="83">
        <v>89.3</v>
      </c>
      <c r="AU31" s="83">
        <v>0.25890000000000002</v>
      </c>
      <c r="AV31" s="83">
        <v>4.9000000000000002E-2</v>
      </c>
      <c r="AW31" s="83">
        <v>14.84</v>
      </c>
      <c r="AX31" s="83">
        <v>13.74</v>
      </c>
      <c r="AY31" s="83">
        <v>14.72</v>
      </c>
      <c r="AZ31" s="83">
        <v>0.98</v>
      </c>
      <c r="BA31" s="83">
        <v>1.575</v>
      </c>
      <c r="BB31" s="83">
        <v>2.504</v>
      </c>
      <c r="BC31" s="83">
        <v>9.6609999999999996</v>
      </c>
      <c r="BD31" s="83">
        <v>2.7686069868995635</v>
      </c>
      <c r="BE31" s="83">
        <v>28.53</v>
      </c>
      <c r="BF31" s="83">
        <v>5.4</v>
      </c>
      <c r="BG31" s="83">
        <v>12</v>
      </c>
      <c r="BH31" s="232">
        <v>43858</v>
      </c>
    </row>
    <row r="32" spans="1:60" x14ac:dyDescent="0.25">
      <c r="A32" s="232">
        <v>43859</v>
      </c>
      <c r="B32" s="233" t="str">
        <f t="shared" si="0"/>
        <v>Click Here</v>
      </c>
      <c r="C32" s="234"/>
      <c r="D32" s="83">
        <v>5.96</v>
      </c>
      <c r="E32" s="83">
        <v>5.26</v>
      </c>
      <c r="F32" s="83">
        <v>5.1100000000000003</v>
      </c>
      <c r="G32" s="83">
        <v>5.33</v>
      </c>
      <c r="H32" s="83">
        <v>5.36</v>
      </c>
      <c r="I32" s="83">
        <v>6.9</v>
      </c>
      <c r="J32" s="83">
        <v>6.78</v>
      </c>
      <c r="K32" s="83">
        <v>1.88</v>
      </c>
      <c r="L32" s="83">
        <v>1.98</v>
      </c>
      <c r="M32" s="83">
        <v>2.0299999999999998</v>
      </c>
      <c r="N32" s="83">
        <v>2.08</v>
      </c>
      <c r="O32" s="83">
        <v>39</v>
      </c>
      <c r="P32" s="83">
        <v>32</v>
      </c>
      <c r="Q32" s="83">
        <v>11</v>
      </c>
      <c r="R32" s="83">
        <v>0</v>
      </c>
      <c r="S32" s="83">
        <v>0</v>
      </c>
      <c r="T32" s="83">
        <v>0</v>
      </c>
      <c r="U32" s="83">
        <v>0.34699999999999998</v>
      </c>
      <c r="V32" s="83">
        <v>1.2999999999999999E-2</v>
      </c>
      <c r="W32" s="83">
        <v>1.01</v>
      </c>
      <c r="X32" s="83">
        <v>0.13300000000000001</v>
      </c>
      <c r="Y32" s="83">
        <v>0.46300000000000002</v>
      </c>
      <c r="Z32" s="83">
        <v>0.53900000000000003</v>
      </c>
      <c r="AA32" s="83">
        <v>14.5</v>
      </c>
      <c r="AB32" s="83">
        <v>32.5</v>
      </c>
      <c r="AC32" s="83">
        <v>27</v>
      </c>
      <c r="AD32" s="83">
        <v>27.3</v>
      </c>
      <c r="AE32" s="83">
        <v>37.4</v>
      </c>
      <c r="AF32" s="83">
        <v>29</v>
      </c>
      <c r="AG32" s="83">
        <v>65</v>
      </c>
      <c r="AH32" s="83">
        <v>54</v>
      </c>
      <c r="AI32" s="83">
        <v>54.6</v>
      </c>
      <c r="AJ32" s="83">
        <v>74.8</v>
      </c>
      <c r="AK32" s="83">
        <v>3</v>
      </c>
      <c r="AL32" s="83">
        <v>3.31</v>
      </c>
      <c r="AM32" s="83">
        <v>0</v>
      </c>
      <c r="AN32" s="83">
        <v>0</v>
      </c>
      <c r="AO32" s="83">
        <v>8.0000000000000002E-3</v>
      </c>
      <c r="AP32" s="83">
        <v>6.9</v>
      </c>
      <c r="AQ32" s="83">
        <v>4</v>
      </c>
      <c r="AR32" s="83">
        <v>0.41510709117221412</v>
      </c>
      <c r="AS32" s="83">
        <v>57.3</v>
      </c>
      <c r="AT32" s="83">
        <v>92</v>
      </c>
      <c r="AU32" s="83">
        <v>0.24179999999999999</v>
      </c>
      <c r="AV32" s="83">
        <v>3.5900000000000001E-2</v>
      </c>
      <c r="AW32" s="83">
        <v>14.79</v>
      </c>
      <c r="AX32" s="83">
        <v>13.82</v>
      </c>
      <c r="AY32" s="83">
        <v>14.61</v>
      </c>
      <c r="AZ32" s="83">
        <v>0.79</v>
      </c>
      <c r="BA32" s="83">
        <v>0</v>
      </c>
      <c r="BB32" s="83">
        <v>0</v>
      </c>
      <c r="BC32" s="83">
        <v>0</v>
      </c>
      <c r="BD32" s="83">
        <v>2.5351070911722142</v>
      </c>
      <c r="BE32" s="83">
        <v>30.51</v>
      </c>
      <c r="BF32" s="83">
        <v>5.4</v>
      </c>
      <c r="BG32" s="83">
        <v>12</v>
      </c>
      <c r="BH32" s="232">
        <v>43859</v>
      </c>
    </row>
    <row r="33" spans="1:60" x14ac:dyDescent="0.25">
      <c r="A33" s="232">
        <v>43860</v>
      </c>
      <c r="B33" s="233" t="str">
        <f t="shared" si="0"/>
        <v>Click Here</v>
      </c>
      <c r="C33" s="234"/>
      <c r="D33" s="83">
        <v>6.16</v>
      </c>
      <c r="E33" s="83">
        <v>5.28</v>
      </c>
      <c r="F33" s="83">
        <v>5.32</v>
      </c>
      <c r="G33" s="83">
        <v>5.37</v>
      </c>
      <c r="H33" s="83">
        <v>5.41</v>
      </c>
      <c r="I33" s="83">
        <v>7.06</v>
      </c>
      <c r="J33" s="83">
        <v>6.99</v>
      </c>
      <c r="K33" s="83">
        <v>1.85</v>
      </c>
      <c r="L33" s="83">
        <v>2</v>
      </c>
      <c r="M33" s="83">
        <v>2.0499999999999998</v>
      </c>
      <c r="N33" s="83">
        <v>2.76</v>
      </c>
      <c r="O33" s="83">
        <v>38</v>
      </c>
      <c r="P33" s="83">
        <v>31</v>
      </c>
      <c r="Q33" s="83">
        <v>10</v>
      </c>
      <c r="R33" s="83">
        <v>0</v>
      </c>
      <c r="S33" s="83">
        <v>0</v>
      </c>
      <c r="T33" s="83">
        <v>0</v>
      </c>
      <c r="U33" s="83">
        <v>0.35199999999999998</v>
      </c>
      <c r="V33" s="83">
        <v>5.7000000000000002E-2</v>
      </c>
      <c r="W33" s="83">
        <v>1.1100000000000001</v>
      </c>
      <c r="X33" s="83">
        <v>0.13900000000000001</v>
      </c>
      <c r="Y33" s="83">
        <v>0.42099999999999999</v>
      </c>
      <c r="Z33" s="83">
        <v>0.45100000000000001</v>
      </c>
      <c r="AA33" s="83">
        <v>14.2</v>
      </c>
      <c r="AB33" s="83">
        <v>31.4</v>
      </c>
      <c r="AC33" s="83">
        <v>27</v>
      </c>
      <c r="AD33" s="83">
        <v>27.1</v>
      </c>
      <c r="AE33" s="83">
        <v>38.200000000000003</v>
      </c>
      <c r="AF33" s="83">
        <v>28.4</v>
      </c>
      <c r="AG33" s="83">
        <v>62.8</v>
      </c>
      <c r="AH33" s="83">
        <v>54</v>
      </c>
      <c r="AI33" s="83">
        <v>54.2</v>
      </c>
      <c r="AJ33" s="83">
        <v>76.400000000000006</v>
      </c>
      <c r="AK33" s="83">
        <v>3.21</v>
      </c>
      <c r="AL33" s="83">
        <v>3.56</v>
      </c>
      <c r="AM33" s="83">
        <v>0</v>
      </c>
      <c r="AN33" s="83">
        <v>0</v>
      </c>
      <c r="AO33" s="83">
        <v>1.0999999999999999E-2</v>
      </c>
      <c r="AP33" s="83">
        <v>6.2</v>
      </c>
      <c r="AQ33" s="83">
        <v>4.2</v>
      </c>
      <c r="AR33" s="83">
        <v>0.54326728439059147</v>
      </c>
      <c r="AS33" s="83">
        <v>57.4</v>
      </c>
      <c r="AT33" s="83">
        <v>92.2</v>
      </c>
      <c r="AU33" s="83">
        <v>0.2409</v>
      </c>
      <c r="AV33" s="83">
        <v>3.4799999999999998E-2</v>
      </c>
      <c r="AW33" s="83">
        <v>14.32</v>
      </c>
      <c r="AX33" s="83">
        <v>14.03</v>
      </c>
      <c r="AY33" s="83">
        <v>14.03</v>
      </c>
      <c r="AZ33" s="83">
        <v>0</v>
      </c>
      <c r="BA33" s="83">
        <v>0</v>
      </c>
      <c r="BB33" s="83">
        <v>0</v>
      </c>
      <c r="BC33" s="83">
        <v>0</v>
      </c>
      <c r="BD33" s="83">
        <v>2.2832672843905915</v>
      </c>
      <c r="BE33" s="83">
        <v>30.28</v>
      </c>
      <c r="BF33" s="83">
        <v>5.4</v>
      </c>
      <c r="BG33" s="83">
        <v>12</v>
      </c>
      <c r="BH33" s="232">
        <v>43860</v>
      </c>
    </row>
    <row r="34" spans="1:60" x14ac:dyDescent="0.25">
      <c r="A34" s="232">
        <v>43861</v>
      </c>
      <c r="B34" s="233" t="str">
        <f t="shared" si="0"/>
        <v>Click Here</v>
      </c>
      <c r="C34" s="234"/>
      <c r="D34" s="83">
        <v>6.09</v>
      </c>
      <c r="E34" s="83">
        <v>5.22</v>
      </c>
      <c r="F34" s="83">
        <v>5.27</v>
      </c>
      <c r="G34" s="83">
        <v>5.32</v>
      </c>
      <c r="H34" s="83">
        <v>5.39</v>
      </c>
      <c r="I34" s="83">
        <v>7.01</v>
      </c>
      <c r="J34" s="83">
        <v>6.97</v>
      </c>
      <c r="K34" s="83">
        <v>1.51</v>
      </c>
      <c r="L34" s="83">
        <v>1.79</v>
      </c>
      <c r="M34" s="83">
        <v>1.85</v>
      </c>
      <c r="N34" s="83">
        <v>1.44</v>
      </c>
      <c r="O34" s="83">
        <v>40</v>
      </c>
      <c r="P34" s="83">
        <v>33</v>
      </c>
      <c r="Q34" s="83">
        <v>10</v>
      </c>
      <c r="R34" s="83">
        <v>0</v>
      </c>
      <c r="S34" s="83">
        <v>0</v>
      </c>
      <c r="T34" s="83">
        <v>0</v>
      </c>
      <c r="U34" s="83">
        <v>0.30399999999999999</v>
      </c>
      <c r="V34" s="83">
        <v>0.247</v>
      </c>
      <c r="W34" s="83">
        <v>0.67700000000000005</v>
      </c>
      <c r="X34" s="83">
        <v>9.8000000000000004E-2</v>
      </c>
      <c r="Y34" s="83">
        <v>0.316</v>
      </c>
      <c r="Z34" s="83">
        <v>0.38</v>
      </c>
      <c r="AA34" s="83">
        <v>13.9</v>
      </c>
      <c r="AB34" s="83">
        <v>32.700000000000003</v>
      </c>
      <c r="AC34" s="83">
        <v>26.8</v>
      </c>
      <c r="AD34" s="83">
        <v>27</v>
      </c>
      <c r="AE34" s="83">
        <v>38.1</v>
      </c>
      <c r="AF34" s="83">
        <v>27.8</v>
      </c>
      <c r="AG34" s="83">
        <v>65.400000000000006</v>
      </c>
      <c r="AH34" s="83">
        <v>53.6</v>
      </c>
      <c r="AI34" s="83">
        <v>54</v>
      </c>
      <c r="AJ34" s="83">
        <v>76.2</v>
      </c>
      <c r="AK34" s="83">
        <v>3.1100000000000003</v>
      </c>
      <c r="AL34" s="83">
        <v>3.49</v>
      </c>
      <c r="AM34" s="83">
        <v>3.2</v>
      </c>
      <c r="AN34" s="83">
        <v>5.6</v>
      </c>
      <c r="AO34" s="83">
        <v>1.2999999999999999E-2</v>
      </c>
      <c r="AP34" s="83">
        <v>6.8</v>
      </c>
      <c r="AQ34" s="83">
        <v>4.0999999999999996</v>
      </c>
      <c r="AR34" s="83">
        <v>0.33267752212389379</v>
      </c>
      <c r="AS34" s="83">
        <v>58.8</v>
      </c>
      <c r="AT34" s="83">
        <v>90.2</v>
      </c>
      <c r="AU34" s="83">
        <v>0.2303</v>
      </c>
      <c r="AV34" s="83">
        <v>0.44800000000000001</v>
      </c>
      <c r="AW34" s="83">
        <v>15.221</v>
      </c>
      <c r="AX34" s="83">
        <v>14.125</v>
      </c>
      <c r="AY34" s="83">
        <v>15.09</v>
      </c>
      <c r="AZ34" s="83">
        <v>0.96499999999999997</v>
      </c>
      <c r="BA34" s="83">
        <v>0</v>
      </c>
      <c r="BB34" s="83">
        <v>0</v>
      </c>
      <c r="BC34" s="83">
        <v>0</v>
      </c>
      <c r="BD34" s="83">
        <v>1.8426775221238938</v>
      </c>
      <c r="BE34" s="83">
        <v>30.87</v>
      </c>
      <c r="BF34" s="83">
        <v>5.4</v>
      </c>
      <c r="BG34" s="83">
        <v>12</v>
      </c>
      <c r="BH34" s="232">
        <v>43861</v>
      </c>
    </row>
    <row r="35" spans="1:60" x14ac:dyDescent="0.25">
      <c r="A35" s="232">
        <v>43862</v>
      </c>
      <c r="B35" s="233" t="str">
        <f t="shared" si="0"/>
        <v>Click Here</v>
      </c>
      <c r="C35" s="234"/>
      <c r="D35" s="83">
        <v>6.07</v>
      </c>
      <c r="E35" s="83">
        <v>5.19</v>
      </c>
      <c r="F35" s="83">
        <v>5.25</v>
      </c>
      <c r="G35" s="83">
        <v>5.37</v>
      </c>
      <c r="H35" s="83">
        <v>5.41</v>
      </c>
      <c r="I35" s="83">
        <v>7.12</v>
      </c>
      <c r="J35" s="83">
        <v>7.09</v>
      </c>
      <c r="K35" s="83">
        <v>1.71</v>
      </c>
      <c r="L35" s="83">
        <v>2.06</v>
      </c>
      <c r="M35" s="83">
        <v>1.9</v>
      </c>
      <c r="N35" s="83">
        <v>1.47</v>
      </c>
      <c r="O35" s="83">
        <v>37</v>
      </c>
      <c r="P35" s="83">
        <v>30</v>
      </c>
      <c r="Q35" s="83">
        <v>14</v>
      </c>
      <c r="R35" s="83">
        <v>0</v>
      </c>
      <c r="S35" s="83">
        <v>0</v>
      </c>
      <c r="T35" s="83">
        <v>0</v>
      </c>
      <c r="U35" s="83">
        <v>0.36699999999999999</v>
      </c>
      <c r="V35" s="83">
        <v>0.245</v>
      </c>
      <c r="W35" s="83">
        <v>0.74099999999999999</v>
      </c>
      <c r="X35" s="83">
        <v>1.2E-2</v>
      </c>
      <c r="Y35" s="83">
        <v>0.30099999999999999</v>
      </c>
      <c r="Z35" s="83">
        <v>0.36599999999999999</v>
      </c>
      <c r="AA35" s="83">
        <v>14.6</v>
      </c>
      <c r="AB35" s="83">
        <v>33.4</v>
      </c>
      <c r="AC35" s="83">
        <v>26.9</v>
      </c>
      <c r="AD35" s="83">
        <v>27.2</v>
      </c>
      <c r="AE35" s="83">
        <v>38.799999999999997</v>
      </c>
      <c r="AF35" s="83">
        <v>29.2</v>
      </c>
      <c r="AG35" s="83">
        <v>66.8</v>
      </c>
      <c r="AH35" s="83">
        <v>53.8</v>
      </c>
      <c r="AI35" s="83">
        <v>54.4</v>
      </c>
      <c r="AJ35" s="83">
        <v>77.599999999999994</v>
      </c>
      <c r="AK35" s="83">
        <v>3.04</v>
      </c>
      <c r="AL35" s="83">
        <v>3.81</v>
      </c>
      <c r="AM35" s="83">
        <v>3.2</v>
      </c>
      <c r="AN35" s="83">
        <v>5.9</v>
      </c>
      <c r="AO35" s="83">
        <v>1.9E-2</v>
      </c>
      <c r="AP35" s="83">
        <v>7</v>
      </c>
      <c r="AQ35" s="83">
        <v>4.2</v>
      </c>
      <c r="AR35" s="83">
        <v>0.86944386617100378</v>
      </c>
      <c r="AS35" s="83">
        <v>57.6</v>
      </c>
      <c r="AT35" s="83">
        <v>90.3</v>
      </c>
      <c r="AU35" s="83">
        <v>0.23899999999999999</v>
      </c>
      <c r="AV35" s="83">
        <v>4.4299999999999999E-2</v>
      </c>
      <c r="AW35" s="83">
        <v>14.35</v>
      </c>
      <c r="AX35" s="83">
        <v>13.45</v>
      </c>
      <c r="AY35" s="83">
        <v>14.29</v>
      </c>
      <c r="AZ35" s="83">
        <v>0.84</v>
      </c>
      <c r="BA35" s="83">
        <v>1.575</v>
      </c>
      <c r="BB35" s="83">
        <v>2.504</v>
      </c>
      <c r="BC35" s="83">
        <v>9.3710000000000004</v>
      </c>
      <c r="BD35" s="83">
        <v>2.6794438661710038</v>
      </c>
      <c r="BE35" s="83">
        <v>30.65</v>
      </c>
      <c r="BF35" s="83">
        <v>5.4</v>
      </c>
      <c r="BG35" s="83">
        <v>12</v>
      </c>
      <c r="BH35" s="232">
        <v>43862</v>
      </c>
    </row>
    <row r="36" spans="1:60" x14ac:dyDescent="0.25">
      <c r="A36" s="232">
        <v>43863</v>
      </c>
      <c r="B36" s="233" t="str">
        <f t="shared" si="0"/>
        <v>Click Here</v>
      </c>
      <c r="C36" s="234"/>
      <c r="D36" s="83">
        <v>0</v>
      </c>
      <c r="E36" s="83">
        <v>0</v>
      </c>
      <c r="F36" s="83">
        <v>0</v>
      </c>
      <c r="G36" s="83">
        <v>0</v>
      </c>
      <c r="H36" s="83">
        <v>0</v>
      </c>
      <c r="I36" s="83">
        <v>0</v>
      </c>
      <c r="J36" s="83">
        <v>0</v>
      </c>
      <c r="K36" s="83">
        <v>0</v>
      </c>
      <c r="L36" s="83">
        <v>0</v>
      </c>
      <c r="M36" s="83">
        <v>0</v>
      </c>
      <c r="N36" s="83">
        <v>0</v>
      </c>
      <c r="O36" s="83">
        <v>0</v>
      </c>
      <c r="P36" s="83">
        <v>0</v>
      </c>
      <c r="Q36" s="83">
        <v>0</v>
      </c>
      <c r="R36" s="83">
        <v>0</v>
      </c>
      <c r="S36" s="83">
        <v>0</v>
      </c>
      <c r="T36" s="83">
        <v>0</v>
      </c>
      <c r="U36" s="83">
        <v>0</v>
      </c>
      <c r="V36" s="83">
        <v>0</v>
      </c>
      <c r="W36" s="83">
        <v>0</v>
      </c>
      <c r="X36" s="83">
        <v>0</v>
      </c>
      <c r="Y36" s="83">
        <v>0</v>
      </c>
      <c r="Z36" s="83">
        <v>0</v>
      </c>
      <c r="AA36" s="83">
        <v>0</v>
      </c>
      <c r="AB36" s="83">
        <v>0</v>
      </c>
      <c r="AC36" s="83">
        <v>0</v>
      </c>
      <c r="AD36" s="83">
        <v>0</v>
      </c>
      <c r="AE36" s="83">
        <v>0</v>
      </c>
      <c r="AF36" s="83">
        <v>0</v>
      </c>
      <c r="AG36" s="83">
        <v>0</v>
      </c>
      <c r="AH36" s="83">
        <v>0</v>
      </c>
      <c r="AI36" s="83">
        <v>0</v>
      </c>
      <c r="AJ36" s="83">
        <v>0</v>
      </c>
      <c r="AK36" s="83" t="s">
        <v>66</v>
      </c>
      <c r="AL36" s="83" t="s">
        <v>66</v>
      </c>
      <c r="AM36" s="83">
        <v>0</v>
      </c>
      <c r="AN36" s="83">
        <v>0</v>
      </c>
      <c r="AO36" s="83">
        <v>0</v>
      </c>
      <c r="AP36" s="83">
        <v>0</v>
      </c>
      <c r="AQ36" s="83">
        <v>0</v>
      </c>
      <c r="AR36" s="83" t="s">
        <v>66</v>
      </c>
      <c r="AS36" s="83">
        <v>0</v>
      </c>
      <c r="AT36" s="83">
        <v>0</v>
      </c>
      <c r="AU36" s="83">
        <v>0</v>
      </c>
      <c r="AV36" s="83">
        <v>0</v>
      </c>
      <c r="AW36" s="83">
        <v>0</v>
      </c>
      <c r="AX36" s="83">
        <v>0</v>
      </c>
      <c r="AY36" s="83">
        <v>0</v>
      </c>
      <c r="AZ36" s="83">
        <v>0</v>
      </c>
      <c r="BA36" s="83">
        <v>0</v>
      </c>
      <c r="BB36" s="83">
        <v>0</v>
      </c>
      <c r="BC36" s="83">
        <v>0</v>
      </c>
      <c r="BD36" s="83" t="s">
        <v>66</v>
      </c>
      <c r="BE36" s="83">
        <v>0</v>
      </c>
      <c r="BF36" s="83">
        <v>0</v>
      </c>
      <c r="BG36" s="83">
        <v>0</v>
      </c>
      <c r="BH36" s="232">
        <v>43863</v>
      </c>
    </row>
    <row r="37" spans="1:60" x14ac:dyDescent="0.25">
      <c r="A37" s="232">
        <v>43864</v>
      </c>
      <c r="B37" s="233" t="str">
        <f t="shared" si="0"/>
        <v>Click Here</v>
      </c>
      <c r="C37" s="234"/>
      <c r="D37" s="83">
        <v>5.91</v>
      </c>
      <c r="E37" s="83">
        <v>5.26</v>
      </c>
      <c r="F37" s="83">
        <v>5.26</v>
      </c>
      <c r="G37" s="83">
        <v>5.39</v>
      </c>
      <c r="H37" s="83">
        <v>5.44</v>
      </c>
      <c r="I37" s="83">
        <v>6.98</v>
      </c>
      <c r="J37" s="83">
        <v>7.14</v>
      </c>
      <c r="K37" s="83">
        <v>1.73</v>
      </c>
      <c r="L37" s="83">
        <v>1.89</v>
      </c>
      <c r="M37" s="83">
        <v>1.91</v>
      </c>
      <c r="N37" s="83">
        <v>2.1</v>
      </c>
      <c r="O37" s="83">
        <v>38</v>
      </c>
      <c r="P37" s="83">
        <v>31</v>
      </c>
      <c r="Q37" s="83">
        <v>12</v>
      </c>
      <c r="R37" s="83">
        <v>0</v>
      </c>
      <c r="S37" s="83">
        <v>0</v>
      </c>
      <c r="T37" s="83">
        <v>0</v>
      </c>
      <c r="U37" s="83">
        <v>0.34699999999999998</v>
      </c>
      <c r="V37" s="83">
        <v>0.253</v>
      </c>
      <c r="W37" s="83">
        <v>0.85199999999999998</v>
      </c>
      <c r="X37" s="83">
        <v>0.21199999999999999</v>
      </c>
      <c r="Y37" s="83">
        <v>0.68700000000000006</v>
      </c>
      <c r="Z37" s="83">
        <v>0.78500000000000003</v>
      </c>
      <c r="AA37" s="83">
        <v>14.4</v>
      </c>
      <c r="AB37" s="83">
        <v>32.5</v>
      </c>
      <c r="AC37" s="83">
        <v>27.1</v>
      </c>
      <c r="AD37" s="83">
        <v>27.7</v>
      </c>
      <c r="AE37" s="83">
        <v>38.4</v>
      </c>
      <c r="AF37" s="83">
        <v>28.8</v>
      </c>
      <c r="AG37" s="83">
        <v>65</v>
      </c>
      <c r="AH37" s="83">
        <v>54.2</v>
      </c>
      <c r="AI37" s="83">
        <v>55.4</v>
      </c>
      <c r="AJ37" s="83">
        <v>76.8</v>
      </c>
      <c r="AK37" s="83">
        <v>3.16</v>
      </c>
      <c r="AL37" s="83">
        <v>3.67</v>
      </c>
      <c r="AM37" s="83">
        <v>3.3</v>
      </c>
      <c r="AN37" s="83">
        <v>6.1</v>
      </c>
      <c r="AO37" s="83">
        <v>2.1000000000000001E-2</v>
      </c>
      <c r="AP37" s="83">
        <v>6.1</v>
      </c>
      <c r="AQ37" s="83">
        <v>4.2</v>
      </c>
      <c r="AR37" s="83">
        <v>0.79575297619047625</v>
      </c>
      <c r="AS37" s="83">
        <v>57.3</v>
      </c>
      <c r="AT37" s="83">
        <v>91.7</v>
      </c>
      <c r="AU37" s="83">
        <v>0.24179999999999999</v>
      </c>
      <c r="AV37" s="83">
        <v>3.7600000000000001E-2</v>
      </c>
      <c r="AW37" s="83">
        <v>15.14</v>
      </c>
      <c r="AX37" s="83">
        <v>13.44</v>
      </c>
      <c r="AY37" s="83">
        <v>15.27</v>
      </c>
      <c r="AZ37" s="83">
        <v>1.83</v>
      </c>
      <c r="BA37" s="83">
        <v>1.575</v>
      </c>
      <c r="BB37" s="83">
        <v>2.504</v>
      </c>
      <c r="BC37" s="83">
        <v>7.8540000000000001</v>
      </c>
      <c r="BD37" s="83">
        <v>2.7557529761904762</v>
      </c>
      <c r="BE37" s="83">
        <v>31.45</v>
      </c>
      <c r="BF37" s="83">
        <v>5.4</v>
      </c>
      <c r="BG37" s="83">
        <v>12</v>
      </c>
      <c r="BH37" s="232">
        <v>43864</v>
      </c>
    </row>
    <row r="38" spans="1:60" x14ac:dyDescent="0.25">
      <c r="A38" s="232">
        <v>43865</v>
      </c>
      <c r="B38" s="233" t="str">
        <f t="shared" si="0"/>
        <v>Click Here</v>
      </c>
      <c r="C38" s="234"/>
      <c r="D38" s="83">
        <v>6.01</v>
      </c>
      <c r="E38" s="83">
        <v>5.21</v>
      </c>
      <c r="F38" s="83">
        <v>5.27</v>
      </c>
      <c r="G38" s="83">
        <v>5.42</v>
      </c>
      <c r="H38" s="83">
        <v>5.44</v>
      </c>
      <c r="I38" s="83">
        <v>7.19</v>
      </c>
      <c r="J38" s="83">
        <v>7.21</v>
      </c>
      <c r="K38" s="83">
        <v>1.74</v>
      </c>
      <c r="L38" s="83">
        <v>1.88</v>
      </c>
      <c r="M38" s="83">
        <v>2</v>
      </c>
      <c r="N38" s="83">
        <v>2.02</v>
      </c>
      <c r="O38" s="83">
        <v>44</v>
      </c>
      <c r="P38" s="83">
        <v>37</v>
      </c>
      <c r="Q38" s="83">
        <v>15</v>
      </c>
      <c r="R38" s="83">
        <v>0</v>
      </c>
      <c r="S38" s="83">
        <v>0</v>
      </c>
      <c r="T38" s="83">
        <v>0</v>
      </c>
      <c r="U38" s="83">
        <v>0.34799999999999998</v>
      </c>
      <c r="V38" s="83">
        <v>0.246</v>
      </c>
      <c r="W38" s="83">
        <v>1.0900000000000001</v>
      </c>
      <c r="X38" s="83">
        <v>0.13100000000000001</v>
      </c>
      <c r="Y38" s="83">
        <v>0.40300000000000002</v>
      </c>
      <c r="Z38" s="83">
        <v>0.378</v>
      </c>
      <c r="AA38" s="83">
        <v>14.9</v>
      </c>
      <c r="AB38" s="83">
        <v>33</v>
      </c>
      <c r="AC38" s="83">
        <v>27.1</v>
      </c>
      <c r="AD38" s="83">
        <v>27.2</v>
      </c>
      <c r="AE38" s="83">
        <v>39.4</v>
      </c>
      <c r="AF38" s="83">
        <v>29.8</v>
      </c>
      <c r="AG38" s="83">
        <v>66</v>
      </c>
      <c r="AH38" s="83">
        <v>54.2</v>
      </c>
      <c r="AI38" s="83">
        <v>54.4</v>
      </c>
      <c r="AJ38" s="83">
        <v>78.8</v>
      </c>
      <c r="AK38" s="83">
        <v>3.23</v>
      </c>
      <c r="AL38" s="83">
        <v>3.36</v>
      </c>
      <c r="AM38" s="83">
        <v>3.6</v>
      </c>
      <c r="AN38" s="83">
        <v>6.4</v>
      </c>
      <c r="AO38" s="83">
        <v>1.0999999999999999E-2</v>
      </c>
      <c r="AP38" s="83">
        <v>6.9</v>
      </c>
      <c r="AQ38" s="83">
        <v>4.4000000000000004</v>
      </c>
      <c r="AR38" s="83">
        <v>0.47805657708628013</v>
      </c>
      <c r="AS38" s="83">
        <v>58</v>
      </c>
      <c r="AT38" s="83">
        <v>91.6</v>
      </c>
      <c r="AU38" s="83">
        <v>0.2364</v>
      </c>
      <c r="AV38" s="83">
        <v>3.7699999999999997E-2</v>
      </c>
      <c r="AW38" s="83">
        <v>14.44</v>
      </c>
      <c r="AX38" s="83">
        <v>14.14</v>
      </c>
      <c r="AY38" s="83">
        <v>14.14</v>
      </c>
      <c r="AZ38" s="83">
        <v>0</v>
      </c>
      <c r="BA38" s="83">
        <v>1.575</v>
      </c>
      <c r="BB38" s="83">
        <v>2.504</v>
      </c>
      <c r="BC38" s="83">
        <v>7.8540000000000001</v>
      </c>
      <c r="BD38" s="83">
        <v>2.4780565770862801</v>
      </c>
      <c r="BE38" s="83">
        <v>30.51</v>
      </c>
      <c r="BF38" s="83">
        <v>5.4</v>
      </c>
      <c r="BG38" s="83">
        <v>12</v>
      </c>
      <c r="BH38" s="232">
        <v>43865</v>
      </c>
    </row>
    <row r="39" spans="1:60" x14ac:dyDescent="0.25">
      <c r="A39" s="232">
        <v>43866</v>
      </c>
      <c r="B39" s="233" t="str">
        <f t="shared" si="0"/>
        <v>Click Here</v>
      </c>
      <c r="C39" s="234"/>
      <c r="D39" s="83">
        <v>6.01</v>
      </c>
      <c r="E39" s="83">
        <v>5.3</v>
      </c>
      <c r="F39" s="83">
        <v>5.28</v>
      </c>
      <c r="G39" s="83">
        <v>5.36</v>
      </c>
      <c r="H39" s="83">
        <v>5.4</v>
      </c>
      <c r="I39" s="83">
        <v>7</v>
      </c>
      <c r="J39" s="83">
        <v>7.07</v>
      </c>
      <c r="K39" s="83">
        <v>1.84</v>
      </c>
      <c r="L39" s="83">
        <v>2.0099999999999998</v>
      </c>
      <c r="M39" s="83">
        <v>1.99</v>
      </c>
      <c r="N39" s="83">
        <v>2.0099999999999998</v>
      </c>
      <c r="O39" s="83">
        <v>36</v>
      </c>
      <c r="P39" s="83">
        <v>28</v>
      </c>
      <c r="Q39" s="83">
        <v>14</v>
      </c>
      <c r="R39" s="83">
        <v>0</v>
      </c>
      <c r="S39" s="83">
        <v>0</v>
      </c>
      <c r="T39" s="83">
        <v>0</v>
      </c>
      <c r="U39" s="83">
        <v>0.371</v>
      </c>
      <c r="V39" s="83">
        <v>0.24</v>
      </c>
      <c r="W39" s="83">
        <v>0.96799999999999997</v>
      </c>
      <c r="X39" s="83">
        <v>0.107</v>
      </c>
      <c r="Y39" s="83">
        <v>0.39600000000000002</v>
      </c>
      <c r="Z39" s="83">
        <v>0.40699999999999997</v>
      </c>
      <c r="AA39" s="83">
        <v>14.5</v>
      </c>
      <c r="AB39" s="83">
        <v>33.200000000000003</v>
      </c>
      <c r="AC39" s="83">
        <v>27.1</v>
      </c>
      <c r="AD39" s="83">
        <v>27.6</v>
      </c>
      <c r="AE39" s="83">
        <v>38.799999999999997</v>
      </c>
      <c r="AF39" s="83">
        <v>29</v>
      </c>
      <c r="AG39" s="83">
        <v>66.400000000000006</v>
      </c>
      <c r="AH39" s="83">
        <v>54.2</v>
      </c>
      <c r="AI39" s="83">
        <v>55.2</v>
      </c>
      <c r="AJ39" s="83">
        <v>77.599999999999994</v>
      </c>
      <c r="AK39" s="83">
        <v>3.18</v>
      </c>
      <c r="AL39" s="83">
        <v>3.7</v>
      </c>
      <c r="AM39" s="83">
        <v>3.2</v>
      </c>
      <c r="AN39" s="83">
        <v>5.9</v>
      </c>
      <c r="AO39" s="83">
        <v>3.1E-2</v>
      </c>
      <c r="AP39" s="83">
        <v>5.9</v>
      </c>
      <c r="AQ39" s="83">
        <v>3.8</v>
      </c>
      <c r="AR39" s="83">
        <v>0.88872402570307907</v>
      </c>
      <c r="AS39" s="83">
        <v>58.4</v>
      </c>
      <c r="AT39" s="83">
        <v>91.4</v>
      </c>
      <c r="AU39" s="83">
        <v>0.23330000000000001</v>
      </c>
      <c r="AV39" s="83">
        <v>3.8800000000000001E-2</v>
      </c>
      <c r="AW39" s="83">
        <v>14.129</v>
      </c>
      <c r="AX39" s="83">
        <v>11.983000000000001</v>
      </c>
      <c r="AY39" s="83">
        <v>13.846</v>
      </c>
      <c r="AZ39" s="83">
        <v>1.863</v>
      </c>
      <c r="BA39" s="83">
        <v>0</v>
      </c>
      <c r="BB39" s="83">
        <v>0</v>
      </c>
      <c r="BC39" s="83">
        <v>0</v>
      </c>
      <c r="BD39" s="83">
        <v>2.848724025703079</v>
      </c>
      <c r="BE39" s="83">
        <v>30.27</v>
      </c>
      <c r="BF39" s="83">
        <v>5.4</v>
      </c>
      <c r="BG39" s="83">
        <v>12</v>
      </c>
      <c r="BH39" s="232">
        <v>43866</v>
      </c>
    </row>
    <row r="40" spans="1:60" x14ac:dyDescent="0.25">
      <c r="A40" s="232">
        <v>43867</v>
      </c>
      <c r="B40" s="233" t="str">
        <f t="shared" si="0"/>
        <v>Click Here</v>
      </c>
      <c r="C40" s="234"/>
      <c r="D40" s="83">
        <v>6.01</v>
      </c>
      <c r="E40" s="83">
        <v>5.29</v>
      </c>
      <c r="F40" s="83">
        <v>5.24</v>
      </c>
      <c r="G40" s="83">
        <v>5.33</v>
      </c>
      <c r="H40" s="83">
        <v>5.37</v>
      </c>
      <c r="I40" s="83">
        <v>6.95</v>
      </c>
      <c r="J40" s="83">
        <v>7.06</v>
      </c>
      <c r="K40" s="83">
        <v>1.8</v>
      </c>
      <c r="L40" s="83">
        <v>1.94</v>
      </c>
      <c r="M40" s="83">
        <v>2.0099999999999998</v>
      </c>
      <c r="N40" s="83">
        <v>1.97</v>
      </c>
      <c r="O40" s="83">
        <v>39</v>
      </c>
      <c r="P40" s="83">
        <v>33</v>
      </c>
      <c r="Q40" s="83">
        <v>17</v>
      </c>
      <c r="R40" s="83">
        <v>1</v>
      </c>
      <c r="S40" s="83">
        <v>0</v>
      </c>
      <c r="T40" s="83">
        <v>0</v>
      </c>
      <c r="U40" s="83">
        <v>0.29599999999999999</v>
      </c>
      <c r="V40" s="83">
        <v>0.24</v>
      </c>
      <c r="W40" s="83">
        <v>0.747</v>
      </c>
      <c r="X40" s="83">
        <v>0.13700000000000001</v>
      </c>
      <c r="Y40" s="83">
        <v>0.33100000000000002</v>
      </c>
      <c r="Z40" s="83">
        <v>0.437</v>
      </c>
      <c r="AA40" s="83">
        <v>15.1</v>
      </c>
      <c r="AB40" s="83">
        <v>33.4</v>
      </c>
      <c r="AC40" s="83">
        <v>27.3</v>
      </c>
      <c r="AD40" s="83">
        <v>27.9</v>
      </c>
      <c r="AE40" s="83">
        <v>38.5</v>
      </c>
      <c r="AF40" s="83">
        <v>30.2</v>
      </c>
      <c r="AG40" s="83">
        <v>66.8</v>
      </c>
      <c r="AH40" s="83">
        <v>54.6</v>
      </c>
      <c r="AI40" s="83">
        <v>55.8</v>
      </c>
      <c r="AJ40" s="83">
        <v>77</v>
      </c>
      <c r="AK40" s="83">
        <v>2.9699999999999998</v>
      </c>
      <c r="AL40" s="83">
        <v>3.6399999999999997</v>
      </c>
      <c r="AM40" s="83">
        <v>2.9</v>
      </c>
      <c r="AN40" s="83">
        <v>5.7</v>
      </c>
      <c r="AO40" s="83">
        <v>3.4000000000000002E-2</v>
      </c>
      <c r="AP40" s="83">
        <v>6.9</v>
      </c>
      <c r="AQ40" s="83">
        <v>4.0999999999999996</v>
      </c>
      <c r="AR40" s="83">
        <v>0.71417472924187742</v>
      </c>
      <c r="AS40" s="83">
        <v>58.6</v>
      </c>
      <c r="AT40" s="83">
        <v>90</v>
      </c>
      <c r="AU40" s="83">
        <v>0.2319</v>
      </c>
      <c r="AV40" s="83">
        <v>4.41E-2</v>
      </c>
      <c r="AW40" s="83">
        <v>14.83</v>
      </c>
      <c r="AX40" s="83">
        <v>13.85</v>
      </c>
      <c r="AY40" s="83">
        <v>14.79</v>
      </c>
      <c r="AZ40" s="83">
        <v>0.94</v>
      </c>
      <c r="BA40" s="83">
        <v>1.575</v>
      </c>
      <c r="BB40" s="83">
        <v>2.504</v>
      </c>
      <c r="BC40" s="83">
        <v>7.8540000000000001</v>
      </c>
      <c r="BD40" s="83">
        <v>2.6741747292418774</v>
      </c>
      <c r="BE40" s="83">
        <v>30.29</v>
      </c>
      <c r="BF40" s="83">
        <v>5.4</v>
      </c>
      <c r="BG40" s="83">
        <v>12</v>
      </c>
      <c r="BH40" s="232">
        <v>43867</v>
      </c>
    </row>
    <row r="41" spans="1:60" x14ac:dyDescent="0.25">
      <c r="A41" s="232">
        <v>43868</v>
      </c>
      <c r="B41" s="233" t="str">
        <f t="shared" si="0"/>
        <v>Click Here</v>
      </c>
      <c r="C41" s="234"/>
      <c r="D41" s="83">
        <v>6.21</v>
      </c>
      <c r="E41" s="83">
        <v>5.3</v>
      </c>
      <c r="F41" s="83">
        <v>5.28</v>
      </c>
      <c r="G41" s="83">
        <v>5.39</v>
      </c>
      <c r="H41" s="83">
        <v>5.43</v>
      </c>
      <c r="I41" s="83">
        <v>6.81</v>
      </c>
      <c r="J41" s="83">
        <v>7.09</v>
      </c>
      <c r="K41" s="83">
        <v>1.9</v>
      </c>
      <c r="L41" s="83">
        <v>2.1</v>
      </c>
      <c r="M41" s="83">
        <v>2.13</v>
      </c>
      <c r="N41" s="83">
        <v>2.16</v>
      </c>
      <c r="O41" s="83">
        <v>38</v>
      </c>
      <c r="P41" s="83">
        <v>31</v>
      </c>
      <c r="Q41" s="83">
        <v>15</v>
      </c>
      <c r="R41" s="83">
        <v>0</v>
      </c>
      <c r="S41" s="83">
        <v>0</v>
      </c>
      <c r="T41" s="83">
        <v>0</v>
      </c>
      <c r="U41" s="83">
        <v>0.28399999999999997</v>
      </c>
      <c r="V41" s="83">
        <v>0.22700000000000001</v>
      </c>
      <c r="W41" s="83">
        <v>0.70099999999999996</v>
      </c>
      <c r="X41" s="83">
        <v>0.11600000000000001</v>
      </c>
      <c r="Y41" s="83">
        <v>0.36299999999999999</v>
      </c>
      <c r="Z41" s="83">
        <v>0.441</v>
      </c>
      <c r="AA41" s="83">
        <v>15.6</v>
      </c>
      <c r="AB41" s="83">
        <v>32.700000000000003</v>
      </c>
      <c r="AC41" s="83">
        <v>27.1</v>
      </c>
      <c r="AD41" s="83">
        <v>27.8</v>
      </c>
      <c r="AE41" s="83">
        <v>38.700000000000003</v>
      </c>
      <c r="AF41" s="83">
        <v>31.2</v>
      </c>
      <c r="AG41" s="83">
        <v>65.400000000000006</v>
      </c>
      <c r="AH41" s="83">
        <v>54.2</v>
      </c>
      <c r="AI41" s="83">
        <v>55.6</v>
      </c>
      <c r="AJ41" s="83">
        <v>77.400000000000006</v>
      </c>
      <c r="AK41" s="83">
        <v>3.01</v>
      </c>
      <c r="AL41" s="83">
        <v>3.89</v>
      </c>
      <c r="AM41" s="83">
        <v>3</v>
      </c>
      <c r="AN41" s="83">
        <v>5.5</v>
      </c>
      <c r="AO41" s="83">
        <v>2.9000000000000001E-2</v>
      </c>
      <c r="AP41" s="83">
        <v>7.3</v>
      </c>
      <c r="AQ41" s="83">
        <v>4</v>
      </c>
      <c r="AR41" s="83">
        <v>0.74147446336047373</v>
      </c>
      <c r="AS41" s="83">
        <v>58.8</v>
      </c>
      <c r="AT41" s="83">
        <v>90.4</v>
      </c>
      <c r="AU41" s="83">
        <v>0.2316</v>
      </c>
      <c r="AV41" s="83">
        <v>4.3799999999999999E-2</v>
      </c>
      <c r="AW41" s="83">
        <v>14.48</v>
      </c>
      <c r="AX41" s="83">
        <v>13.51</v>
      </c>
      <c r="AY41" s="83">
        <v>14.5</v>
      </c>
      <c r="AZ41" s="83">
        <v>0.99</v>
      </c>
      <c r="BA41" s="83">
        <v>1.575</v>
      </c>
      <c r="BB41" s="83">
        <v>2.504</v>
      </c>
      <c r="BC41" s="83">
        <v>7.8540000000000001</v>
      </c>
      <c r="BD41" s="83">
        <v>2.7414744633604737</v>
      </c>
      <c r="BE41" s="83">
        <v>27.11</v>
      </c>
      <c r="BF41" s="83">
        <v>5.4</v>
      </c>
      <c r="BG41" s="83">
        <v>12</v>
      </c>
      <c r="BH41" s="232">
        <v>43868</v>
      </c>
    </row>
    <row r="42" spans="1:60" x14ac:dyDescent="0.25">
      <c r="A42" s="232">
        <v>43869</v>
      </c>
      <c r="B42" s="233" t="str">
        <f t="shared" si="0"/>
        <v>Click Here</v>
      </c>
      <c r="C42" s="234"/>
      <c r="D42" s="83">
        <v>6.07</v>
      </c>
      <c r="E42" s="83">
        <v>5.16</v>
      </c>
      <c r="F42" s="83">
        <v>5.29</v>
      </c>
      <c r="G42" s="83">
        <v>5.32</v>
      </c>
      <c r="H42" s="83">
        <v>5.34</v>
      </c>
      <c r="I42" s="83">
        <v>6.42</v>
      </c>
      <c r="J42" s="83">
        <v>6.9</v>
      </c>
      <c r="K42" s="83">
        <v>1.83</v>
      </c>
      <c r="L42" s="83">
        <v>1.99</v>
      </c>
      <c r="M42" s="83">
        <v>2</v>
      </c>
      <c r="N42" s="83">
        <v>2.02</v>
      </c>
      <c r="O42" s="83">
        <v>39</v>
      </c>
      <c r="P42" s="83">
        <v>30</v>
      </c>
      <c r="Q42" s="83">
        <v>12</v>
      </c>
      <c r="R42" s="83">
        <v>0</v>
      </c>
      <c r="S42" s="83">
        <v>0</v>
      </c>
      <c r="T42" s="83">
        <v>0</v>
      </c>
      <c r="U42" s="83">
        <v>0.316</v>
      </c>
      <c r="V42" s="83">
        <v>0.25700000000000001</v>
      </c>
      <c r="W42" s="83">
        <v>0.68899999999999995</v>
      </c>
      <c r="X42" s="83">
        <v>0.106</v>
      </c>
      <c r="Y42" s="83">
        <v>0.33800000000000002</v>
      </c>
      <c r="Z42" s="83">
        <v>0.41699999999999998</v>
      </c>
      <c r="AA42" s="83">
        <v>15.9</v>
      </c>
      <c r="AB42" s="83">
        <v>33.200000000000003</v>
      </c>
      <c r="AC42" s="83">
        <v>27.2</v>
      </c>
      <c r="AD42" s="83">
        <v>27.8</v>
      </c>
      <c r="AE42" s="83">
        <v>38.6</v>
      </c>
      <c r="AF42" s="83">
        <v>31.8</v>
      </c>
      <c r="AG42" s="83">
        <v>66.400000000000006</v>
      </c>
      <c r="AH42" s="83">
        <v>54.4</v>
      </c>
      <c r="AI42" s="83">
        <v>55.6</v>
      </c>
      <c r="AJ42" s="83">
        <v>77.2</v>
      </c>
      <c r="AK42" s="83">
        <v>2.98</v>
      </c>
      <c r="AL42" s="83">
        <v>3.9</v>
      </c>
      <c r="AM42" s="83">
        <v>2.8</v>
      </c>
      <c r="AN42" s="83">
        <v>5.7</v>
      </c>
      <c r="AO42" s="83">
        <v>4.7E-2</v>
      </c>
      <c r="AP42" s="83">
        <v>7.5</v>
      </c>
      <c r="AQ42" s="83">
        <v>4.0999999999999996</v>
      </c>
      <c r="AR42" s="83">
        <v>0.64018708240534528</v>
      </c>
      <c r="AS42" s="83">
        <v>58.5</v>
      </c>
      <c r="AT42" s="83">
        <v>91.6</v>
      </c>
      <c r="AU42" s="83">
        <v>0.23180000000000001</v>
      </c>
      <c r="AV42" s="83">
        <v>3.7699999999999997E-2</v>
      </c>
      <c r="AW42" s="83">
        <v>14.43</v>
      </c>
      <c r="AX42" s="83">
        <v>13.47</v>
      </c>
      <c r="AY42" s="83">
        <v>14.43</v>
      </c>
      <c r="AZ42" s="83">
        <v>0.96</v>
      </c>
      <c r="BA42" s="83">
        <v>0</v>
      </c>
      <c r="BB42" s="83">
        <v>0</v>
      </c>
      <c r="BC42" s="83">
        <v>0</v>
      </c>
      <c r="BD42" s="83">
        <v>2.6501870824053451</v>
      </c>
      <c r="BE42" s="83">
        <v>28.73</v>
      </c>
      <c r="BF42" s="83">
        <v>5.4</v>
      </c>
      <c r="BG42" s="83">
        <v>12.3</v>
      </c>
      <c r="BH42" s="232">
        <v>43869</v>
      </c>
    </row>
    <row r="43" spans="1:60" x14ac:dyDescent="0.25">
      <c r="A43" s="232">
        <v>43870</v>
      </c>
      <c r="B43" s="233" t="str">
        <f t="shared" si="0"/>
        <v>Click Here</v>
      </c>
      <c r="C43" s="234"/>
      <c r="D43" s="83">
        <v>0</v>
      </c>
      <c r="E43" s="83">
        <v>0</v>
      </c>
      <c r="F43" s="83">
        <v>0</v>
      </c>
      <c r="G43" s="83">
        <v>0</v>
      </c>
      <c r="H43" s="83">
        <v>0</v>
      </c>
      <c r="I43" s="83">
        <v>0</v>
      </c>
      <c r="J43" s="83">
        <v>0</v>
      </c>
      <c r="K43" s="83">
        <v>0</v>
      </c>
      <c r="L43" s="83">
        <v>0</v>
      </c>
      <c r="M43" s="83">
        <v>0</v>
      </c>
      <c r="N43" s="83">
        <v>0</v>
      </c>
      <c r="O43" s="83">
        <v>0</v>
      </c>
      <c r="P43" s="83">
        <v>0</v>
      </c>
      <c r="Q43" s="83">
        <v>0</v>
      </c>
      <c r="R43" s="83">
        <v>0</v>
      </c>
      <c r="S43" s="83">
        <v>0</v>
      </c>
      <c r="T43" s="83">
        <v>0</v>
      </c>
      <c r="U43" s="83">
        <v>0</v>
      </c>
      <c r="V43" s="83">
        <v>0</v>
      </c>
      <c r="W43" s="83">
        <v>0</v>
      </c>
      <c r="X43" s="83">
        <v>0</v>
      </c>
      <c r="Y43" s="83">
        <v>0</v>
      </c>
      <c r="Z43" s="83">
        <v>0</v>
      </c>
      <c r="AA43" s="83">
        <v>0</v>
      </c>
      <c r="AB43" s="83">
        <v>0</v>
      </c>
      <c r="AC43" s="83">
        <v>0</v>
      </c>
      <c r="AD43" s="83">
        <v>0</v>
      </c>
      <c r="AE43" s="83">
        <v>0</v>
      </c>
      <c r="AF43" s="83">
        <v>0</v>
      </c>
      <c r="AG43" s="83">
        <v>0</v>
      </c>
      <c r="AH43" s="83">
        <v>0</v>
      </c>
      <c r="AI43" s="83">
        <v>0</v>
      </c>
      <c r="AJ43" s="83">
        <v>0</v>
      </c>
      <c r="AK43" s="83" t="s">
        <v>66</v>
      </c>
      <c r="AL43" s="83" t="s">
        <v>66</v>
      </c>
      <c r="AM43" s="83">
        <v>0</v>
      </c>
      <c r="AN43" s="83">
        <v>0</v>
      </c>
      <c r="AO43" s="83">
        <v>0</v>
      </c>
      <c r="AP43" s="83">
        <v>0</v>
      </c>
      <c r="AQ43" s="83">
        <v>0</v>
      </c>
      <c r="AR43" s="83">
        <v>0.67260662093647516</v>
      </c>
      <c r="AS43" s="83">
        <v>0</v>
      </c>
      <c r="AT43" s="83">
        <v>0</v>
      </c>
      <c r="AU43" s="83">
        <v>0</v>
      </c>
      <c r="AV43" s="83">
        <v>0</v>
      </c>
      <c r="AW43" s="83">
        <v>14.673999999999999</v>
      </c>
      <c r="AX43" s="83">
        <v>13.412000000000001</v>
      </c>
      <c r="AY43" s="83">
        <v>14.382</v>
      </c>
      <c r="AZ43" s="83">
        <v>0.97</v>
      </c>
      <c r="BA43" s="83">
        <v>0</v>
      </c>
      <c r="BB43" s="83">
        <v>0</v>
      </c>
      <c r="BC43" s="83">
        <v>0</v>
      </c>
      <c r="BD43" s="83">
        <v>2.702606620936475</v>
      </c>
      <c r="BE43" s="83">
        <v>0</v>
      </c>
      <c r="BF43" s="83">
        <v>5.4</v>
      </c>
      <c r="BG43" s="83">
        <v>12.6</v>
      </c>
      <c r="BH43" s="232">
        <v>43870</v>
      </c>
    </row>
    <row r="44" spans="1:60" x14ac:dyDescent="0.25">
      <c r="A44" s="232">
        <v>43871</v>
      </c>
      <c r="B44" s="233" t="str">
        <f t="shared" si="0"/>
        <v>Click Here</v>
      </c>
      <c r="C44" s="234"/>
      <c r="D44" s="83">
        <v>6.05</v>
      </c>
      <c r="E44" s="83">
        <v>5.19</v>
      </c>
      <c r="F44" s="83">
        <v>5.24</v>
      </c>
      <c r="G44" s="83">
        <v>5.35</v>
      </c>
      <c r="H44" s="83">
        <v>5.4</v>
      </c>
      <c r="I44" s="83">
        <v>6.89</v>
      </c>
      <c r="J44" s="83">
        <v>6.73</v>
      </c>
      <c r="K44" s="83">
        <v>1.8</v>
      </c>
      <c r="L44" s="83">
        <v>2.0099999999999998</v>
      </c>
      <c r="M44" s="83">
        <v>2</v>
      </c>
      <c r="N44" s="83">
        <v>1.97</v>
      </c>
      <c r="O44" s="83">
        <v>40</v>
      </c>
      <c r="P44" s="83">
        <v>33</v>
      </c>
      <c r="Q44" s="83">
        <v>14</v>
      </c>
      <c r="R44" s="83">
        <v>0</v>
      </c>
      <c r="S44" s="83">
        <v>0</v>
      </c>
      <c r="T44" s="83">
        <v>0</v>
      </c>
      <c r="U44" s="83">
        <v>0.29799999999999999</v>
      </c>
      <c r="V44" s="83">
        <v>0.23699999999999999</v>
      </c>
      <c r="W44" s="83">
        <v>0.71099999999999997</v>
      </c>
      <c r="X44" s="83">
        <v>0.113</v>
      </c>
      <c r="Y44" s="83">
        <v>0.40100000000000002</v>
      </c>
      <c r="Z44" s="83">
        <v>0.498</v>
      </c>
      <c r="AA44" s="83">
        <v>15.4</v>
      </c>
      <c r="AB44" s="83">
        <v>33.6</v>
      </c>
      <c r="AC44" s="83">
        <v>26.9</v>
      </c>
      <c r="AD44" s="83">
        <v>27.5</v>
      </c>
      <c r="AE44" s="83">
        <v>38.799999999999997</v>
      </c>
      <c r="AF44" s="83">
        <v>30.8</v>
      </c>
      <c r="AG44" s="83">
        <v>67.2</v>
      </c>
      <c r="AH44" s="83">
        <v>53.8</v>
      </c>
      <c r="AI44" s="83">
        <v>55</v>
      </c>
      <c r="AJ44" s="83">
        <v>77.599999999999994</v>
      </c>
      <c r="AK44" s="83">
        <v>2.95</v>
      </c>
      <c r="AL44" s="83">
        <v>3.79</v>
      </c>
      <c r="AM44" s="83">
        <v>2.9</v>
      </c>
      <c r="AN44" s="83">
        <v>5.8</v>
      </c>
      <c r="AO44" s="83">
        <v>5.0999999999999997E-2</v>
      </c>
      <c r="AP44" s="83">
        <v>7.4</v>
      </c>
      <c r="AQ44" s="83">
        <v>4</v>
      </c>
      <c r="AR44" s="83">
        <v>0.75708165612420952</v>
      </c>
      <c r="AS44" s="83">
        <v>58.3</v>
      </c>
      <c r="AT44" s="83">
        <v>91.4</v>
      </c>
      <c r="AU44" s="83">
        <v>0.23280000000000001</v>
      </c>
      <c r="AV44" s="83">
        <v>3.95E-2</v>
      </c>
      <c r="AW44" s="83">
        <v>14.813000000000001</v>
      </c>
      <c r="AX44" s="83">
        <v>13.912000000000001</v>
      </c>
      <c r="AY44" s="83">
        <v>14.794</v>
      </c>
      <c r="AZ44" s="83">
        <v>0.88200000000000001</v>
      </c>
      <c r="BA44" s="83">
        <v>0</v>
      </c>
      <c r="BB44" s="83">
        <v>0</v>
      </c>
      <c r="BC44" s="83">
        <v>0</v>
      </c>
      <c r="BD44" s="83">
        <v>2.7170816561242095</v>
      </c>
      <c r="BE44" s="83">
        <v>30.51</v>
      </c>
      <c r="BF44" s="83">
        <v>5.4</v>
      </c>
      <c r="BG44" s="83">
        <v>12.6</v>
      </c>
      <c r="BH44" s="232">
        <v>43871</v>
      </c>
    </row>
    <row r="45" spans="1:60" x14ac:dyDescent="0.25">
      <c r="A45" s="232">
        <v>43872</v>
      </c>
      <c r="B45" s="233" t="str">
        <f t="shared" si="0"/>
        <v>Click Here</v>
      </c>
      <c r="C45" s="234"/>
      <c r="D45" s="83">
        <v>5.98</v>
      </c>
      <c r="E45" s="83">
        <v>5.17</v>
      </c>
      <c r="F45" s="83">
        <v>5.24</v>
      </c>
      <c r="G45" s="83">
        <v>5.37</v>
      </c>
      <c r="H45" s="83">
        <v>5.39</v>
      </c>
      <c r="I45" s="83">
        <v>7.24</v>
      </c>
      <c r="J45" s="83">
        <v>6.79</v>
      </c>
      <c r="K45" s="83">
        <v>1.68</v>
      </c>
      <c r="L45" s="83">
        <v>1.94</v>
      </c>
      <c r="M45" s="83">
        <v>1.95</v>
      </c>
      <c r="N45" s="83">
        <v>1.97</v>
      </c>
      <c r="O45" s="83">
        <v>39</v>
      </c>
      <c r="P45" s="83">
        <v>32</v>
      </c>
      <c r="Q45" s="83">
        <v>14</v>
      </c>
      <c r="R45" s="83">
        <v>0</v>
      </c>
      <c r="S45" s="83">
        <v>0</v>
      </c>
      <c r="T45" s="83">
        <v>0</v>
      </c>
      <c r="U45" s="83">
        <v>0.317</v>
      </c>
      <c r="V45" s="83">
        <v>0.252</v>
      </c>
      <c r="W45" s="83">
        <v>0.71899999999999997</v>
      </c>
      <c r="X45" s="83">
        <v>0.121</v>
      </c>
      <c r="Y45" s="83">
        <v>0.41699999999999998</v>
      </c>
      <c r="Z45" s="83">
        <v>0.51900000000000002</v>
      </c>
      <c r="AA45" s="83">
        <v>15.9</v>
      </c>
      <c r="AB45" s="83">
        <v>34.9</v>
      </c>
      <c r="AC45" s="83">
        <v>27.9</v>
      </c>
      <c r="AD45" s="83">
        <v>28.4</v>
      </c>
      <c r="AE45" s="83">
        <v>41.8</v>
      </c>
      <c r="AF45" s="83">
        <v>31.8</v>
      </c>
      <c r="AG45" s="83">
        <v>69.8</v>
      </c>
      <c r="AH45" s="83">
        <v>55.8</v>
      </c>
      <c r="AI45" s="83">
        <v>56.8</v>
      </c>
      <c r="AJ45" s="83">
        <v>83.6</v>
      </c>
      <c r="AK45" s="83">
        <v>2.86</v>
      </c>
      <c r="AL45" s="83">
        <v>3.63</v>
      </c>
      <c r="AM45" s="83">
        <v>3.1</v>
      </c>
      <c r="AN45" s="83">
        <v>5.6</v>
      </c>
      <c r="AO45" s="83">
        <v>7.0999999999999994E-2</v>
      </c>
      <c r="AP45" s="83">
        <v>7.3</v>
      </c>
      <c r="AQ45" s="83">
        <v>4.2</v>
      </c>
      <c r="AR45" s="83">
        <v>0.77068155619596568</v>
      </c>
      <c r="AS45" s="83">
        <v>57.3</v>
      </c>
      <c r="AT45" s="83">
        <v>91.3</v>
      </c>
      <c r="AU45" s="83">
        <v>0.24179999999999999</v>
      </c>
      <c r="AV45" s="83">
        <v>3.9300000000000002E-2</v>
      </c>
      <c r="AW45" s="83">
        <v>14.91</v>
      </c>
      <c r="AX45" s="83">
        <v>13.88</v>
      </c>
      <c r="AY45" s="83">
        <v>14.88</v>
      </c>
      <c r="AZ45" s="83">
        <v>1</v>
      </c>
      <c r="BA45" s="83">
        <v>1.575</v>
      </c>
      <c r="BB45" s="83">
        <v>2.504</v>
      </c>
      <c r="BC45" s="83">
        <v>7.8540000000000001</v>
      </c>
      <c r="BD45" s="83">
        <v>2.7406815561959657</v>
      </c>
      <c r="BE45" s="83">
        <v>29.76</v>
      </c>
      <c r="BF45" s="83">
        <v>5.4</v>
      </c>
      <c r="BG45" s="83">
        <v>12.6</v>
      </c>
      <c r="BH45" s="232">
        <v>43872</v>
      </c>
    </row>
    <row r="46" spans="1:60" x14ac:dyDescent="0.25">
      <c r="A46" s="232">
        <v>43873</v>
      </c>
      <c r="B46" s="233" t="str">
        <f t="shared" si="0"/>
        <v>Click Here</v>
      </c>
      <c r="C46" s="234"/>
      <c r="D46" s="83">
        <v>6.13</v>
      </c>
      <c r="E46" s="83">
        <v>5.28</v>
      </c>
      <c r="F46" s="83">
        <v>5.23</v>
      </c>
      <c r="G46" s="83">
        <v>5.36</v>
      </c>
      <c r="H46" s="83">
        <v>5.4</v>
      </c>
      <c r="I46" s="83">
        <v>7.02</v>
      </c>
      <c r="J46" s="83">
        <v>6.45</v>
      </c>
      <c r="K46" s="83">
        <v>1.63</v>
      </c>
      <c r="L46" s="83">
        <v>1.92</v>
      </c>
      <c r="M46" s="83">
        <v>1.9</v>
      </c>
      <c r="N46" s="83">
        <v>1.91</v>
      </c>
      <c r="O46" s="83">
        <v>38</v>
      </c>
      <c r="P46" s="83">
        <v>32</v>
      </c>
      <c r="Q46" s="83">
        <v>13</v>
      </c>
      <c r="R46" s="83">
        <v>1</v>
      </c>
      <c r="S46" s="83">
        <v>0</v>
      </c>
      <c r="T46" s="83">
        <v>0</v>
      </c>
      <c r="U46" s="83">
        <v>0.307</v>
      </c>
      <c r="V46" s="83">
        <v>0.25600000000000001</v>
      </c>
      <c r="W46" s="83">
        <v>0.68300000000000005</v>
      </c>
      <c r="X46" s="83">
        <v>0.13700000000000001</v>
      </c>
      <c r="Y46" s="83">
        <v>0.433</v>
      </c>
      <c r="Z46" s="83">
        <v>0.51600000000000001</v>
      </c>
      <c r="AA46" s="83">
        <v>16.100000000000001</v>
      </c>
      <c r="AB46" s="83">
        <v>35.1</v>
      </c>
      <c r="AC46" s="83">
        <v>27.6</v>
      </c>
      <c r="AD46" s="83">
        <v>27.8</v>
      </c>
      <c r="AE46" s="83">
        <v>39.700000000000003</v>
      </c>
      <c r="AF46" s="83">
        <v>32.200000000000003</v>
      </c>
      <c r="AG46" s="83">
        <v>70.2</v>
      </c>
      <c r="AH46" s="83">
        <v>55.2</v>
      </c>
      <c r="AI46" s="83">
        <v>55.6</v>
      </c>
      <c r="AJ46" s="83">
        <v>79.400000000000006</v>
      </c>
      <c r="AK46" s="83">
        <v>2.96</v>
      </c>
      <c r="AL46" s="83">
        <v>3.8200000000000003</v>
      </c>
      <c r="AM46" s="83">
        <v>3</v>
      </c>
      <c r="AN46" s="83">
        <v>5.8</v>
      </c>
      <c r="AO46" s="83">
        <v>5.5E-2</v>
      </c>
      <c r="AP46" s="83">
        <v>7.7</v>
      </c>
      <c r="AQ46" s="83">
        <v>4.0999999999999996</v>
      </c>
      <c r="AR46" s="83">
        <v>0.64930876597001697</v>
      </c>
      <c r="AS46" s="83">
        <v>57.5</v>
      </c>
      <c r="AT46" s="83">
        <v>91.6</v>
      </c>
      <c r="AU46" s="83">
        <v>0.24160000000000001</v>
      </c>
      <c r="AV46" s="83">
        <v>3.9E-2</v>
      </c>
      <c r="AW46" s="83">
        <v>14.512</v>
      </c>
      <c r="AX46" s="83">
        <v>13.541</v>
      </c>
      <c r="AY46" s="83">
        <v>14.391</v>
      </c>
      <c r="AZ46" s="83">
        <v>0.85</v>
      </c>
      <c r="BA46" s="83">
        <v>0</v>
      </c>
      <c r="BB46" s="83">
        <v>0</v>
      </c>
      <c r="BC46" s="83">
        <v>0</v>
      </c>
      <c r="BD46" s="83">
        <v>2.639308765970017</v>
      </c>
      <c r="BE46" s="83">
        <v>29.85</v>
      </c>
      <c r="BF46" s="83">
        <v>5.4</v>
      </c>
      <c r="BG46" s="83">
        <v>12.6</v>
      </c>
      <c r="BH46" s="232">
        <v>43873</v>
      </c>
    </row>
    <row r="47" spans="1:60" x14ac:dyDescent="0.25">
      <c r="A47" s="232">
        <v>43874</v>
      </c>
      <c r="B47" s="233" t="str">
        <f t="shared" si="0"/>
        <v>Click Here</v>
      </c>
      <c r="C47" s="234"/>
      <c r="D47" s="83">
        <v>5.82</v>
      </c>
      <c r="E47" s="83">
        <v>5.15</v>
      </c>
      <c r="F47" s="83">
        <v>5.27</v>
      </c>
      <c r="G47" s="83">
        <v>5.25</v>
      </c>
      <c r="H47" s="83">
        <v>5.29</v>
      </c>
      <c r="I47" s="83">
        <v>6.43</v>
      </c>
      <c r="J47" s="83">
        <v>6.86</v>
      </c>
      <c r="K47" s="83">
        <v>1.7</v>
      </c>
      <c r="L47" s="83">
        <v>2.0099999999999998</v>
      </c>
      <c r="M47" s="83">
        <v>2</v>
      </c>
      <c r="N47" s="83">
        <v>1.95</v>
      </c>
      <c r="O47" s="83">
        <v>39</v>
      </c>
      <c r="P47" s="83">
        <v>33</v>
      </c>
      <c r="Q47" s="83">
        <v>17</v>
      </c>
      <c r="R47" s="83">
        <v>2</v>
      </c>
      <c r="S47" s="83">
        <v>0</v>
      </c>
      <c r="T47" s="83">
        <v>0</v>
      </c>
      <c r="U47" s="83">
        <v>0.29799999999999999</v>
      </c>
      <c r="V47" s="83">
        <v>0.247</v>
      </c>
      <c r="W47" s="83">
        <v>1.26</v>
      </c>
      <c r="X47" s="83">
        <v>0.161</v>
      </c>
      <c r="Y47" s="83">
        <v>0.41599999999999998</v>
      </c>
      <c r="Z47" s="83">
        <v>0.443</v>
      </c>
      <c r="AA47" s="83">
        <v>15.5</v>
      </c>
      <c r="AB47" s="83">
        <v>35.700000000000003</v>
      </c>
      <c r="AC47" s="83">
        <v>27.8</v>
      </c>
      <c r="AD47" s="83">
        <v>28.4</v>
      </c>
      <c r="AE47" s="83">
        <v>40.799999999999997</v>
      </c>
      <c r="AF47" s="83">
        <v>31</v>
      </c>
      <c r="AG47" s="83">
        <v>71.400000000000006</v>
      </c>
      <c r="AH47" s="83">
        <v>55.6</v>
      </c>
      <c r="AI47" s="83">
        <v>56.8</v>
      </c>
      <c r="AJ47" s="83">
        <v>81.599999999999994</v>
      </c>
      <c r="AK47" s="83">
        <v>2.99</v>
      </c>
      <c r="AL47" s="83">
        <v>4.0199999999999996</v>
      </c>
      <c r="AM47" s="83">
        <v>3.1</v>
      </c>
      <c r="AN47" s="83">
        <v>5.9</v>
      </c>
      <c r="AO47" s="83">
        <v>6.6000000000000003E-2</v>
      </c>
      <c r="AP47" s="83">
        <v>6.1</v>
      </c>
      <c r="AQ47" s="83">
        <v>4.0999999999999996</v>
      </c>
      <c r="AR47" s="83">
        <v>0.77458284883720974</v>
      </c>
      <c r="AS47" s="83">
        <v>59.3</v>
      </c>
      <c r="AT47" s="83">
        <v>89.4</v>
      </c>
      <c r="AU47" s="83">
        <v>0.22650000000000001</v>
      </c>
      <c r="AV47" s="83">
        <v>4.87E-2</v>
      </c>
      <c r="AW47" s="83">
        <v>14.78</v>
      </c>
      <c r="AX47" s="83">
        <v>13.76</v>
      </c>
      <c r="AY47" s="83">
        <v>14.74</v>
      </c>
      <c r="AZ47" s="83">
        <v>0.98</v>
      </c>
      <c r="BA47" s="83">
        <v>1.575</v>
      </c>
      <c r="BB47" s="83">
        <v>2.504</v>
      </c>
      <c r="BC47" s="83">
        <v>9.6809999999999992</v>
      </c>
      <c r="BD47" s="83">
        <v>2.7645828488372097</v>
      </c>
      <c r="BE47" s="83">
        <v>28.23</v>
      </c>
      <c r="BF47" s="83">
        <v>5.4</v>
      </c>
      <c r="BG47" s="83">
        <v>12.9</v>
      </c>
      <c r="BH47" s="232">
        <v>43874</v>
      </c>
    </row>
    <row r="48" spans="1:60" x14ac:dyDescent="0.25">
      <c r="A48" s="232">
        <v>43875</v>
      </c>
      <c r="B48" s="233" t="str">
        <f t="shared" si="0"/>
        <v>Click Here</v>
      </c>
      <c r="C48" s="234"/>
      <c r="D48" s="83">
        <v>5.86</v>
      </c>
      <c r="E48" s="83">
        <v>5.35</v>
      </c>
      <c r="F48" s="83">
        <v>5.44</v>
      </c>
      <c r="G48" s="83">
        <v>5.37</v>
      </c>
      <c r="H48" s="83">
        <v>5.41</v>
      </c>
      <c r="I48" s="83">
        <v>6.98</v>
      </c>
      <c r="J48" s="83">
        <v>6.73</v>
      </c>
      <c r="K48" s="83">
        <v>1.69</v>
      </c>
      <c r="L48" s="83">
        <v>1.88</v>
      </c>
      <c r="M48" s="83">
        <v>1.83</v>
      </c>
      <c r="N48" s="83">
        <v>1.89</v>
      </c>
      <c r="O48" s="83">
        <v>38</v>
      </c>
      <c r="P48" s="83">
        <v>31</v>
      </c>
      <c r="Q48" s="83">
        <v>14</v>
      </c>
      <c r="R48" s="83">
        <v>1</v>
      </c>
      <c r="S48" s="83">
        <v>0</v>
      </c>
      <c r="T48" s="83">
        <v>0</v>
      </c>
      <c r="U48" s="83">
        <v>0.33500000000000002</v>
      </c>
      <c r="V48" s="83">
        <v>0.25600000000000001</v>
      </c>
      <c r="W48" s="83">
        <v>1.2</v>
      </c>
      <c r="X48" s="83">
        <v>0.13200000000000001</v>
      </c>
      <c r="Y48" s="83">
        <v>0.48299999999999998</v>
      </c>
      <c r="Z48" s="83">
        <v>0.46700000000000003</v>
      </c>
      <c r="AA48" s="83">
        <v>15.8</v>
      </c>
      <c r="AB48" s="83">
        <v>33.700000000000003</v>
      </c>
      <c r="AC48" s="83">
        <v>27.7</v>
      </c>
      <c r="AD48" s="83">
        <v>28</v>
      </c>
      <c r="AE48" s="83">
        <v>38.4</v>
      </c>
      <c r="AF48" s="83">
        <v>31.6</v>
      </c>
      <c r="AG48" s="83">
        <v>67.400000000000006</v>
      </c>
      <c r="AH48" s="83">
        <v>55.4</v>
      </c>
      <c r="AI48" s="83">
        <v>56</v>
      </c>
      <c r="AJ48" s="83">
        <v>76.8</v>
      </c>
      <c r="AK48" s="83">
        <v>3.1</v>
      </c>
      <c r="AL48" s="83">
        <v>3.5999999999999996</v>
      </c>
      <c r="AM48" s="83">
        <v>3.2</v>
      </c>
      <c r="AN48" s="83">
        <v>6.1</v>
      </c>
      <c r="AO48" s="83">
        <v>1.0999999999999999E-2</v>
      </c>
      <c r="AP48" s="83">
        <v>6.5</v>
      </c>
      <c r="AQ48" s="83">
        <v>4</v>
      </c>
      <c r="AR48" s="83">
        <v>0.80711552090715832</v>
      </c>
      <c r="AS48" s="83">
        <v>58.1</v>
      </c>
      <c r="AT48" s="83">
        <v>92.9</v>
      </c>
      <c r="AU48" s="83">
        <v>0.23569999999999999</v>
      </c>
      <c r="AV48" s="83">
        <v>3.1899999999999998E-2</v>
      </c>
      <c r="AW48" s="83">
        <v>15.14</v>
      </c>
      <c r="AX48" s="83">
        <v>14.11</v>
      </c>
      <c r="AY48" s="83">
        <v>15.04</v>
      </c>
      <c r="AZ48" s="83">
        <v>0.93</v>
      </c>
      <c r="BA48" s="83">
        <v>1.575</v>
      </c>
      <c r="BB48" s="83">
        <v>2.504</v>
      </c>
      <c r="BC48" s="83">
        <v>10.031000000000001</v>
      </c>
      <c r="BD48" s="83">
        <v>2.7671155209071583</v>
      </c>
      <c r="BE48" s="83">
        <v>30.98</v>
      </c>
      <c r="BF48" s="83">
        <v>5.2</v>
      </c>
      <c r="BG48" s="83">
        <v>13</v>
      </c>
      <c r="BH48" s="232">
        <v>43875</v>
      </c>
    </row>
    <row r="49" spans="1:60" x14ac:dyDescent="0.25">
      <c r="A49" s="232">
        <v>43876</v>
      </c>
      <c r="B49" s="233" t="str">
        <f t="shared" si="0"/>
        <v>Click Here</v>
      </c>
      <c r="C49" s="234"/>
      <c r="D49" s="83">
        <v>5.83</v>
      </c>
      <c r="E49" s="83">
        <v>5.34</v>
      </c>
      <c r="F49" s="83">
        <v>5.33</v>
      </c>
      <c r="G49" s="83">
        <v>5.36</v>
      </c>
      <c r="H49" s="83">
        <v>5.44</v>
      </c>
      <c r="I49" s="83">
        <v>7.08</v>
      </c>
      <c r="J49" s="83">
        <v>7.05</v>
      </c>
      <c r="K49" s="83">
        <v>1.71</v>
      </c>
      <c r="L49" s="83">
        <v>1.91</v>
      </c>
      <c r="M49" s="83">
        <v>2.0299999999999998</v>
      </c>
      <c r="N49" s="83">
        <v>2.0099999999999998</v>
      </c>
      <c r="O49" s="83">
        <v>38</v>
      </c>
      <c r="P49" s="83">
        <v>31</v>
      </c>
      <c r="Q49" s="83">
        <v>16</v>
      </c>
      <c r="R49" s="83">
        <v>1</v>
      </c>
      <c r="S49" s="83">
        <v>0</v>
      </c>
      <c r="T49" s="83">
        <v>0</v>
      </c>
      <c r="U49" s="83">
        <v>0.32400000000000001</v>
      </c>
      <c r="V49" s="83">
        <v>0.253</v>
      </c>
      <c r="W49" s="83">
        <v>1.1399999999999999</v>
      </c>
      <c r="X49" s="83">
        <v>0.128</v>
      </c>
      <c r="Y49" s="83">
        <v>0.48099999999999998</v>
      </c>
      <c r="Z49" s="83">
        <v>0.47499999999999998</v>
      </c>
      <c r="AA49" s="83">
        <v>15.6</v>
      </c>
      <c r="AB49" s="83">
        <v>33.4</v>
      </c>
      <c r="AC49" s="83">
        <v>27.6</v>
      </c>
      <c r="AD49" s="83">
        <v>28.3</v>
      </c>
      <c r="AE49" s="83">
        <v>40.700000000000003</v>
      </c>
      <c r="AF49" s="83">
        <v>31.2</v>
      </c>
      <c r="AG49" s="83">
        <v>66.8</v>
      </c>
      <c r="AH49" s="83">
        <v>55.2</v>
      </c>
      <c r="AI49" s="83">
        <v>56.6</v>
      </c>
      <c r="AJ49" s="83">
        <v>81.400000000000006</v>
      </c>
      <c r="AK49" s="83">
        <v>3.23</v>
      </c>
      <c r="AL49" s="83">
        <v>3.63</v>
      </c>
      <c r="AM49" s="83">
        <v>3.1</v>
      </c>
      <c r="AN49" s="83">
        <v>6</v>
      </c>
      <c r="AO49" s="83">
        <v>1.4E-2</v>
      </c>
      <c r="AP49" s="83">
        <v>6.4</v>
      </c>
      <c r="AQ49" s="83">
        <v>4</v>
      </c>
      <c r="AR49" s="83">
        <v>0.51926676176890219</v>
      </c>
      <c r="AS49" s="83">
        <v>58</v>
      </c>
      <c r="AT49" s="83">
        <v>92.5</v>
      </c>
      <c r="AU49" s="83">
        <v>0.2351</v>
      </c>
      <c r="AV49" s="83">
        <v>3.2500000000000001E-2</v>
      </c>
      <c r="AW49" s="83">
        <v>15.02</v>
      </c>
      <c r="AX49" s="83">
        <v>14.02</v>
      </c>
      <c r="AY49" s="83">
        <v>14.95</v>
      </c>
      <c r="AZ49" s="83">
        <v>0.93</v>
      </c>
      <c r="BA49" s="83">
        <v>0</v>
      </c>
      <c r="BB49" s="83">
        <v>0</v>
      </c>
      <c r="BC49" s="83">
        <v>0</v>
      </c>
      <c r="BD49" s="83">
        <v>2.4992667617689022</v>
      </c>
      <c r="BE49" s="83">
        <v>30.51</v>
      </c>
      <c r="BF49" s="83">
        <v>5.2</v>
      </c>
      <c r="BG49" s="83">
        <v>13</v>
      </c>
      <c r="BH49" s="232">
        <v>43876</v>
      </c>
    </row>
    <row r="50" spans="1:60" x14ac:dyDescent="0.25">
      <c r="A50" s="232">
        <v>43877</v>
      </c>
      <c r="B50" s="233" t="str">
        <f t="shared" si="0"/>
        <v>Click Here</v>
      </c>
      <c r="C50" s="234"/>
      <c r="D50" s="83">
        <v>0</v>
      </c>
      <c r="E50" s="83">
        <v>0</v>
      </c>
      <c r="F50" s="83">
        <v>0</v>
      </c>
      <c r="G50" s="83">
        <v>0</v>
      </c>
      <c r="H50" s="83">
        <v>0</v>
      </c>
      <c r="I50" s="83">
        <v>0</v>
      </c>
      <c r="J50" s="83">
        <v>0</v>
      </c>
      <c r="K50" s="83">
        <v>0</v>
      </c>
      <c r="L50" s="83">
        <v>0</v>
      </c>
      <c r="M50" s="83">
        <v>0</v>
      </c>
      <c r="N50" s="83">
        <v>0</v>
      </c>
      <c r="O50" s="83">
        <v>0</v>
      </c>
      <c r="P50" s="83">
        <v>0</v>
      </c>
      <c r="Q50" s="83">
        <v>0</v>
      </c>
      <c r="R50" s="83">
        <v>0</v>
      </c>
      <c r="S50" s="83">
        <v>0</v>
      </c>
      <c r="T50" s="83">
        <v>0</v>
      </c>
      <c r="U50" s="83">
        <v>0</v>
      </c>
      <c r="V50" s="83">
        <v>0</v>
      </c>
      <c r="W50" s="83">
        <v>0</v>
      </c>
      <c r="X50" s="83">
        <v>0</v>
      </c>
      <c r="Y50" s="83">
        <v>0</v>
      </c>
      <c r="Z50" s="83">
        <v>0</v>
      </c>
      <c r="AA50" s="83">
        <v>0</v>
      </c>
      <c r="AB50" s="83">
        <v>0</v>
      </c>
      <c r="AC50" s="83">
        <v>0</v>
      </c>
      <c r="AD50" s="83">
        <v>0</v>
      </c>
      <c r="AE50" s="83">
        <v>0</v>
      </c>
      <c r="AF50" s="83">
        <v>0</v>
      </c>
      <c r="AG50" s="83">
        <v>0</v>
      </c>
      <c r="AH50" s="83">
        <v>0</v>
      </c>
      <c r="AI50" s="83">
        <v>0</v>
      </c>
      <c r="AJ50" s="83">
        <v>0</v>
      </c>
      <c r="AK50" s="83" t="s">
        <v>66</v>
      </c>
      <c r="AL50" s="83" t="s">
        <v>66</v>
      </c>
      <c r="AM50" s="83">
        <v>0</v>
      </c>
      <c r="AN50" s="83">
        <v>0</v>
      </c>
      <c r="AO50" s="83">
        <v>0</v>
      </c>
      <c r="AP50" s="83">
        <v>0</v>
      </c>
      <c r="AQ50" s="83">
        <v>0</v>
      </c>
      <c r="AR50" s="83" t="s">
        <v>66</v>
      </c>
      <c r="AS50" s="83">
        <v>0</v>
      </c>
      <c r="AT50" s="83">
        <v>0</v>
      </c>
      <c r="AU50" s="83">
        <v>0</v>
      </c>
      <c r="AV50" s="83">
        <v>0</v>
      </c>
      <c r="AW50" s="83">
        <v>0</v>
      </c>
      <c r="AX50" s="83">
        <v>0</v>
      </c>
      <c r="AY50" s="83">
        <v>0</v>
      </c>
      <c r="AZ50" s="83">
        <v>0</v>
      </c>
      <c r="BA50" s="83">
        <v>0</v>
      </c>
      <c r="BB50" s="83">
        <v>0</v>
      </c>
      <c r="BC50" s="83">
        <v>0</v>
      </c>
      <c r="BD50" s="83" t="s">
        <v>66</v>
      </c>
      <c r="BE50" s="83">
        <v>0</v>
      </c>
      <c r="BF50" s="83">
        <v>0</v>
      </c>
      <c r="BG50" s="83">
        <v>0</v>
      </c>
      <c r="BH50" s="232">
        <v>43877</v>
      </c>
    </row>
    <row r="51" spans="1:60" x14ac:dyDescent="0.25">
      <c r="A51" s="232">
        <v>43878</v>
      </c>
      <c r="B51" s="233" t="str">
        <f t="shared" si="0"/>
        <v>Click Here</v>
      </c>
      <c r="C51" s="234"/>
      <c r="D51" s="83">
        <v>6.07</v>
      </c>
      <c r="E51" s="83">
        <v>5.0999999999999996</v>
      </c>
      <c r="F51" s="83">
        <v>5.15</v>
      </c>
      <c r="G51" s="83">
        <v>5.19</v>
      </c>
      <c r="H51" s="83">
        <v>5.24</v>
      </c>
      <c r="I51" s="83">
        <v>5.05</v>
      </c>
      <c r="J51" s="83">
        <v>5.5</v>
      </c>
      <c r="K51" s="83">
        <v>1.62</v>
      </c>
      <c r="L51" s="83">
        <v>1.89</v>
      </c>
      <c r="M51" s="83">
        <v>1.87</v>
      </c>
      <c r="N51" s="83">
        <v>1.83</v>
      </c>
      <c r="O51" s="83">
        <v>39</v>
      </c>
      <c r="P51" s="83">
        <v>32</v>
      </c>
      <c r="Q51" s="83">
        <v>17</v>
      </c>
      <c r="R51" s="83">
        <v>1</v>
      </c>
      <c r="S51" s="83">
        <v>0</v>
      </c>
      <c r="T51" s="83">
        <v>0</v>
      </c>
      <c r="U51" s="83">
        <v>0.29599999999999999</v>
      </c>
      <c r="V51" s="83">
        <v>0.247</v>
      </c>
      <c r="W51" s="83">
        <v>1.04</v>
      </c>
      <c r="X51" s="83">
        <v>0.13300000000000001</v>
      </c>
      <c r="Y51" s="83">
        <v>0.22800000000000001</v>
      </c>
      <c r="Z51" s="83">
        <v>0.216</v>
      </c>
      <c r="AA51" s="83">
        <v>15.9</v>
      </c>
      <c r="AB51" s="83">
        <v>34.799999999999997</v>
      </c>
      <c r="AC51" s="83">
        <v>27.5</v>
      </c>
      <c r="AD51" s="83">
        <v>27.7</v>
      </c>
      <c r="AE51" s="83">
        <v>30.1</v>
      </c>
      <c r="AF51" s="83">
        <v>31.8</v>
      </c>
      <c r="AG51" s="83">
        <v>69.599999999999994</v>
      </c>
      <c r="AH51" s="83">
        <v>55</v>
      </c>
      <c r="AI51" s="83">
        <v>55.4</v>
      </c>
      <c r="AJ51" s="83">
        <v>60.2</v>
      </c>
      <c r="AK51" s="83">
        <v>3.9499999999999997</v>
      </c>
      <c r="AL51" s="83">
        <v>3.08</v>
      </c>
      <c r="AM51" s="83">
        <v>3</v>
      </c>
      <c r="AN51" s="83">
        <v>5.2</v>
      </c>
      <c r="AO51" s="83">
        <v>2.8000000000000001E-2</v>
      </c>
      <c r="AP51" s="83">
        <v>7.4</v>
      </c>
      <c r="AQ51" s="83">
        <v>4</v>
      </c>
      <c r="AR51" s="83">
        <v>0.66955146798726584</v>
      </c>
      <c r="AS51" s="83">
        <v>58.2</v>
      </c>
      <c r="AT51" s="83">
        <v>92.3</v>
      </c>
      <c r="AU51" s="83">
        <v>0.23499999999999999</v>
      </c>
      <c r="AV51" s="83">
        <v>3.2500000000000001E-2</v>
      </c>
      <c r="AW51" s="83">
        <v>15.03</v>
      </c>
      <c r="AX51" s="83">
        <v>14.135</v>
      </c>
      <c r="AY51" s="83">
        <v>15.044</v>
      </c>
      <c r="AZ51" s="83">
        <v>0.90900000000000003</v>
      </c>
      <c r="BA51" s="83">
        <v>0</v>
      </c>
      <c r="BB51" s="83">
        <v>0</v>
      </c>
      <c r="BC51" s="83">
        <v>0</v>
      </c>
      <c r="BD51" s="83">
        <v>2.5595514679872657</v>
      </c>
      <c r="BE51" s="83">
        <v>31.04</v>
      </c>
      <c r="BF51" s="83">
        <v>5.2</v>
      </c>
      <c r="BG51" s="83">
        <v>12.8</v>
      </c>
      <c r="BH51" s="232">
        <v>43878</v>
      </c>
    </row>
    <row r="52" spans="1:60" x14ac:dyDescent="0.25">
      <c r="A52" s="232">
        <v>43879</v>
      </c>
      <c r="B52" s="233" t="str">
        <f t="shared" si="0"/>
        <v>Click Here</v>
      </c>
      <c r="C52" s="234"/>
      <c r="D52" s="83">
        <v>5.98</v>
      </c>
      <c r="E52" s="83">
        <v>5.15</v>
      </c>
      <c r="F52" s="83">
        <v>5.19</v>
      </c>
      <c r="G52" s="83">
        <v>5.31</v>
      </c>
      <c r="H52" s="83">
        <v>5.37</v>
      </c>
      <c r="I52" s="83">
        <v>6.09</v>
      </c>
      <c r="J52" s="83">
        <v>6.59</v>
      </c>
      <c r="K52" s="83">
        <v>1.48</v>
      </c>
      <c r="L52" s="83">
        <v>1.87</v>
      </c>
      <c r="M52" s="83">
        <v>1.89</v>
      </c>
      <c r="N52" s="83">
        <v>1.83</v>
      </c>
      <c r="O52" s="83">
        <v>38</v>
      </c>
      <c r="P52" s="83">
        <v>32</v>
      </c>
      <c r="Q52" s="83">
        <v>14</v>
      </c>
      <c r="R52" s="83">
        <v>0</v>
      </c>
      <c r="S52" s="83">
        <v>0</v>
      </c>
      <c r="T52" s="83">
        <v>0</v>
      </c>
      <c r="U52" s="83">
        <v>0.317</v>
      </c>
      <c r="V52" s="83">
        <v>0.246</v>
      </c>
      <c r="W52" s="83">
        <v>0.86599999999999999</v>
      </c>
      <c r="X52" s="83">
        <v>0.13300000000000001</v>
      </c>
      <c r="Y52" s="83">
        <v>0</v>
      </c>
      <c r="Z52" s="83">
        <v>0.48499999999999999</v>
      </c>
      <c r="AA52" s="83">
        <v>16</v>
      </c>
      <c r="AB52" s="83">
        <v>35.299999999999997</v>
      </c>
      <c r="AC52" s="83">
        <v>28</v>
      </c>
      <c r="AD52" s="83">
        <v>28.7</v>
      </c>
      <c r="AE52" s="83">
        <v>36.299999999999997</v>
      </c>
      <c r="AF52" s="83">
        <v>32</v>
      </c>
      <c r="AG52" s="83">
        <v>70.599999999999994</v>
      </c>
      <c r="AH52" s="83">
        <v>56</v>
      </c>
      <c r="AI52" s="83">
        <v>57.4</v>
      </c>
      <c r="AJ52" s="83">
        <v>72.599999999999994</v>
      </c>
      <c r="AK52" s="83">
        <v>3.2199999999999998</v>
      </c>
      <c r="AL52" s="83">
        <v>3.71</v>
      </c>
      <c r="AM52" s="83">
        <v>3</v>
      </c>
      <c r="AN52" s="83">
        <v>5.0999999999999996</v>
      </c>
      <c r="AO52" s="83">
        <v>5.5E-2</v>
      </c>
      <c r="AP52" s="83">
        <v>7.4</v>
      </c>
      <c r="AQ52" s="83">
        <v>4</v>
      </c>
      <c r="AR52" s="83">
        <v>0.69289082969432303</v>
      </c>
      <c r="AS52" s="83">
        <v>54.5</v>
      </c>
      <c r="AT52" s="83">
        <v>90.3</v>
      </c>
      <c r="AU52" s="83">
        <v>0.2631</v>
      </c>
      <c r="AV52" s="83">
        <v>4.4299999999999999E-2</v>
      </c>
      <c r="AW52" s="83">
        <v>14.73</v>
      </c>
      <c r="AX52" s="83">
        <v>13.74</v>
      </c>
      <c r="AY52" s="83">
        <v>14.69</v>
      </c>
      <c r="AZ52" s="83">
        <v>0.95</v>
      </c>
      <c r="BA52" s="83">
        <v>1.575</v>
      </c>
      <c r="BB52" s="83">
        <v>2.504</v>
      </c>
      <c r="BC52" s="83">
        <v>9.6609999999999996</v>
      </c>
      <c r="BD52" s="83">
        <v>2.622890829694323</v>
      </c>
      <c r="BE52" s="83">
        <v>30.3</v>
      </c>
      <c r="BF52" s="83">
        <v>5.6</v>
      </c>
      <c r="BG52" s="83">
        <v>12.8</v>
      </c>
      <c r="BH52" s="232">
        <v>43879</v>
      </c>
    </row>
    <row r="53" spans="1:60" x14ac:dyDescent="0.25">
      <c r="A53" s="232">
        <v>43880</v>
      </c>
      <c r="B53" s="233" t="str">
        <f t="shared" si="0"/>
        <v>Click Here</v>
      </c>
      <c r="C53" s="234"/>
      <c r="D53" s="83">
        <v>5.87</v>
      </c>
      <c r="E53" s="83">
        <v>5.32</v>
      </c>
      <c r="F53" s="83">
        <v>5.25</v>
      </c>
      <c r="G53" s="83">
        <v>5.43</v>
      </c>
      <c r="H53" s="83">
        <v>5.45</v>
      </c>
      <c r="I53" s="83">
        <v>7.01</v>
      </c>
      <c r="J53" s="83">
        <v>6.94</v>
      </c>
      <c r="K53" s="83">
        <v>1.57</v>
      </c>
      <c r="L53" s="83">
        <v>1.69</v>
      </c>
      <c r="M53" s="83">
        <v>1.8</v>
      </c>
      <c r="N53" s="83">
        <v>1.81</v>
      </c>
      <c r="O53" s="83">
        <v>38</v>
      </c>
      <c r="P53" s="83">
        <v>31</v>
      </c>
      <c r="Q53" s="83">
        <v>15</v>
      </c>
      <c r="R53" s="83">
        <v>0</v>
      </c>
      <c r="S53" s="83">
        <v>0</v>
      </c>
      <c r="T53" s="83">
        <v>0</v>
      </c>
      <c r="U53" s="83">
        <v>0.36199999999999999</v>
      </c>
      <c r="V53" s="83">
        <v>0.26400000000000001</v>
      </c>
      <c r="W53" s="83">
        <v>1.34</v>
      </c>
      <c r="X53" s="83">
        <v>0.22500000000000001</v>
      </c>
      <c r="Y53" s="83">
        <v>0.52300000000000002</v>
      </c>
      <c r="Z53" s="83">
        <v>0.54400000000000004</v>
      </c>
      <c r="AA53" s="83">
        <v>16.3</v>
      </c>
      <c r="AB53" s="83">
        <v>35.5</v>
      </c>
      <c r="AC53" s="83">
        <v>28.5</v>
      </c>
      <c r="AD53" s="83">
        <v>28.6</v>
      </c>
      <c r="AE53" s="83">
        <v>41</v>
      </c>
      <c r="AF53" s="83">
        <v>32.6</v>
      </c>
      <c r="AG53" s="83">
        <v>71</v>
      </c>
      <c r="AH53" s="83">
        <v>57</v>
      </c>
      <c r="AI53" s="83">
        <v>57.2</v>
      </c>
      <c r="AJ53" s="83">
        <v>82</v>
      </c>
      <c r="AK53" s="83">
        <v>3.7600000000000002</v>
      </c>
      <c r="AL53" s="83">
        <v>4.5199999999999996</v>
      </c>
      <c r="AM53" s="83">
        <v>3.5</v>
      </c>
      <c r="AN53" s="83">
        <v>6.8</v>
      </c>
      <c r="AO53" s="83">
        <v>8.0000000000000002E-3</v>
      </c>
      <c r="AP53" s="83">
        <v>7.6</v>
      </c>
      <c r="AQ53" s="83">
        <v>4</v>
      </c>
      <c r="AR53" s="83">
        <v>0.28598201936376166</v>
      </c>
      <c r="AS53" s="83">
        <v>57.1</v>
      </c>
      <c r="AT53" s="83">
        <v>89.7</v>
      </c>
      <c r="AU53" s="83">
        <v>0.24310000000000001</v>
      </c>
      <c r="AV53" s="83">
        <v>4.7E-2</v>
      </c>
      <c r="AW53" s="83">
        <v>14.49</v>
      </c>
      <c r="AX53" s="83">
        <v>14.26</v>
      </c>
      <c r="AY53" s="83">
        <v>14.26</v>
      </c>
      <c r="AZ53" s="83">
        <v>0</v>
      </c>
      <c r="BA53" s="83">
        <v>1.575</v>
      </c>
      <c r="BB53" s="83">
        <v>2.504</v>
      </c>
      <c r="BC53" s="83">
        <v>7.8540000000000001</v>
      </c>
      <c r="BD53" s="83">
        <v>2.1459820193637618</v>
      </c>
      <c r="BE53" s="83">
        <v>30.28</v>
      </c>
      <c r="BF53" s="83">
        <v>5.7</v>
      </c>
      <c r="BG53" s="83">
        <v>12.8</v>
      </c>
      <c r="BH53" s="232">
        <v>43880</v>
      </c>
    </row>
    <row r="54" spans="1:60" x14ac:dyDescent="0.25">
      <c r="A54" s="232">
        <v>43881</v>
      </c>
      <c r="B54" s="233" t="str">
        <f t="shared" si="0"/>
        <v>Click Here</v>
      </c>
      <c r="C54" s="234"/>
      <c r="D54" s="83">
        <v>5.94</v>
      </c>
      <c r="E54" s="83">
        <v>5.44</v>
      </c>
      <c r="F54" s="83">
        <v>5.35</v>
      </c>
      <c r="G54" s="83">
        <v>5.51</v>
      </c>
      <c r="H54" s="83">
        <v>5.53</v>
      </c>
      <c r="I54" s="83">
        <v>6.96</v>
      </c>
      <c r="J54" s="83">
        <v>6.95</v>
      </c>
      <c r="K54" s="83">
        <v>1.49</v>
      </c>
      <c r="L54" s="83">
        <v>1.71</v>
      </c>
      <c r="M54" s="83">
        <v>1.87</v>
      </c>
      <c r="N54" s="83">
        <v>1.88</v>
      </c>
      <c r="O54" s="83">
        <v>38</v>
      </c>
      <c r="P54" s="83">
        <v>31</v>
      </c>
      <c r="Q54" s="83">
        <v>14</v>
      </c>
      <c r="R54" s="83">
        <v>0</v>
      </c>
      <c r="S54" s="83">
        <v>0</v>
      </c>
      <c r="T54" s="83">
        <v>0</v>
      </c>
      <c r="U54" s="83">
        <v>0.33</v>
      </c>
      <c r="V54" s="83">
        <v>0.26200000000000001</v>
      </c>
      <c r="W54" s="83">
        <v>1.7</v>
      </c>
      <c r="X54" s="83">
        <v>0.64100000000000001</v>
      </c>
      <c r="Y54" s="83">
        <v>0.68400000000000005</v>
      </c>
      <c r="Z54" s="83">
        <v>0.84599999999999997</v>
      </c>
      <c r="AA54" s="83">
        <v>16.5</v>
      </c>
      <c r="AB54" s="83">
        <v>32.700000000000003</v>
      </c>
      <c r="AC54" s="83">
        <v>28.1</v>
      </c>
      <c r="AD54" s="83">
        <v>28.6</v>
      </c>
      <c r="AE54" s="83">
        <v>39.5</v>
      </c>
      <c r="AF54" s="83">
        <v>33</v>
      </c>
      <c r="AG54" s="83">
        <v>65.400000000000006</v>
      </c>
      <c r="AH54" s="83">
        <v>56.2</v>
      </c>
      <c r="AI54" s="83">
        <v>57.2</v>
      </c>
      <c r="AJ54" s="83">
        <v>79</v>
      </c>
      <c r="AK54" s="83">
        <v>3.38</v>
      </c>
      <c r="AL54" s="83">
        <v>4.0999999999999996</v>
      </c>
      <c r="AM54" s="83">
        <v>3.4</v>
      </c>
      <c r="AN54" s="83">
        <v>6.4</v>
      </c>
      <c r="AO54" s="83">
        <v>0.01</v>
      </c>
      <c r="AP54" s="83">
        <v>8.1999999999999993</v>
      </c>
      <c r="AQ54" s="83">
        <v>4.0999999999999996</v>
      </c>
      <c r="AR54" s="83">
        <v>0.74773740241305875</v>
      </c>
      <c r="AS54" s="83">
        <v>56.8</v>
      </c>
      <c r="AT54" s="83">
        <v>90.2</v>
      </c>
      <c r="AU54" s="83">
        <v>0.24390000000000001</v>
      </c>
      <c r="AV54" s="83">
        <v>4.6100000000000002E-2</v>
      </c>
      <c r="AW54" s="83">
        <v>14.97</v>
      </c>
      <c r="AX54" s="83">
        <v>14.09</v>
      </c>
      <c r="AY54" s="83">
        <v>15.03</v>
      </c>
      <c r="AZ54" s="83">
        <v>0.94</v>
      </c>
      <c r="BA54" s="83">
        <v>0</v>
      </c>
      <c r="BB54" s="83">
        <v>0</v>
      </c>
      <c r="BC54" s="83">
        <v>0</v>
      </c>
      <c r="BD54" s="83">
        <v>2.5577374024130588</v>
      </c>
      <c r="BE54" s="83">
        <v>30.51</v>
      </c>
      <c r="BF54" s="83">
        <v>5.7</v>
      </c>
      <c r="BG54" s="83">
        <v>12.8</v>
      </c>
      <c r="BH54" s="232">
        <v>43881</v>
      </c>
    </row>
    <row r="55" spans="1:60" x14ac:dyDescent="0.25">
      <c r="A55" s="232">
        <v>43882</v>
      </c>
      <c r="B55" s="233" t="str">
        <f t="shared" si="0"/>
        <v>Click Here</v>
      </c>
      <c r="C55" s="234"/>
      <c r="D55" s="83">
        <v>6</v>
      </c>
      <c r="E55" s="83">
        <v>5.36</v>
      </c>
      <c r="F55" s="83">
        <v>5.42</v>
      </c>
      <c r="G55" s="83">
        <v>5.46</v>
      </c>
      <c r="H55" s="83">
        <v>5.49</v>
      </c>
      <c r="I55" s="83">
        <v>7.01</v>
      </c>
      <c r="J55" s="83">
        <v>7.08</v>
      </c>
      <c r="K55" s="83">
        <v>1.54</v>
      </c>
      <c r="L55" s="83">
        <v>1.72</v>
      </c>
      <c r="M55" s="83">
        <v>1.9</v>
      </c>
      <c r="N55" s="83">
        <v>1.78</v>
      </c>
      <c r="O55" s="83">
        <v>41</v>
      </c>
      <c r="P55" s="83">
        <v>34</v>
      </c>
      <c r="Q55" s="83">
        <v>16</v>
      </c>
      <c r="R55" s="83">
        <v>1</v>
      </c>
      <c r="S55" s="83">
        <v>0</v>
      </c>
      <c r="T55" s="83">
        <v>0</v>
      </c>
      <c r="U55" s="83">
        <v>0.29099999999999998</v>
      </c>
      <c r="V55" s="83">
        <v>0.26900000000000002</v>
      </c>
      <c r="W55" s="83">
        <v>1.54</v>
      </c>
      <c r="X55" s="83">
        <v>0.317</v>
      </c>
      <c r="Y55" s="83">
        <v>0.312</v>
      </c>
      <c r="Z55" s="83">
        <v>0.47699999999999998</v>
      </c>
      <c r="AA55" s="83">
        <v>15.9</v>
      </c>
      <c r="AB55" s="83">
        <v>33.1</v>
      </c>
      <c r="AC55" s="83">
        <v>28.4</v>
      </c>
      <c r="AD55" s="83">
        <v>28.9</v>
      </c>
      <c r="AE55" s="83">
        <v>38.299999999999997</v>
      </c>
      <c r="AF55" s="83">
        <v>31.8</v>
      </c>
      <c r="AG55" s="83">
        <v>66.2</v>
      </c>
      <c r="AH55" s="83">
        <v>56.8</v>
      </c>
      <c r="AI55" s="83">
        <v>57.8</v>
      </c>
      <c r="AJ55" s="83">
        <v>76.599999999999994</v>
      </c>
      <c r="AK55" s="83">
        <v>3.37</v>
      </c>
      <c r="AL55" s="83">
        <v>4.04</v>
      </c>
      <c r="AM55" s="83">
        <v>3.2</v>
      </c>
      <c r="AN55" s="83">
        <v>5.9</v>
      </c>
      <c r="AO55" s="83">
        <v>7.0999999999999994E-2</v>
      </c>
      <c r="AP55" s="83">
        <v>7.9</v>
      </c>
      <c r="AQ55" s="83">
        <v>4</v>
      </c>
      <c r="AR55" s="83">
        <v>0.81461310170104961</v>
      </c>
      <c r="AS55" s="83">
        <v>56.4</v>
      </c>
      <c r="AT55" s="83">
        <v>90.9</v>
      </c>
      <c r="AU55" s="83">
        <v>0.24510000000000001</v>
      </c>
      <c r="AV55" s="83">
        <v>4.2999999999999997E-2</v>
      </c>
      <c r="AW55" s="83">
        <v>14.728999999999999</v>
      </c>
      <c r="AX55" s="83">
        <v>13.815</v>
      </c>
      <c r="AY55" s="83">
        <v>14.789</v>
      </c>
      <c r="AZ55" s="83">
        <v>0.97399999999999998</v>
      </c>
      <c r="BA55" s="83">
        <v>0</v>
      </c>
      <c r="BB55" s="83">
        <v>0</v>
      </c>
      <c r="BC55" s="83">
        <v>0</v>
      </c>
      <c r="BD55" s="83">
        <v>2.6346131017010497</v>
      </c>
      <c r="BE55" s="83">
        <v>30.11</v>
      </c>
      <c r="BF55" s="83">
        <v>5.5</v>
      </c>
      <c r="BG55" s="83">
        <v>12.8</v>
      </c>
      <c r="BH55" s="232">
        <v>43882</v>
      </c>
    </row>
    <row r="56" spans="1:60" x14ac:dyDescent="0.25">
      <c r="A56" s="232">
        <v>43883</v>
      </c>
      <c r="B56" s="233" t="str">
        <f t="shared" si="0"/>
        <v>Click Here</v>
      </c>
      <c r="C56" s="234"/>
      <c r="D56" s="83">
        <v>6.01</v>
      </c>
      <c r="E56" s="83">
        <v>5.44</v>
      </c>
      <c r="F56" s="83">
        <v>5.37</v>
      </c>
      <c r="G56" s="83">
        <v>5.46</v>
      </c>
      <c r="H56" s="83">
        <v>5.5</v>
      </c>
      <c r="I56" s="83">
        <v>7</v>
      </c>
      <c r="J56" s="83">
        <v>6.92</v>
      </c>
      <c r="K56" s="83">
        <v>1.5</v>
      </c>
      <c r="L56" s="83">
        <v>1.69</v>
      </c>
      <c r="M56" s="83">
        <v>1.9</v>
      </c>
      <c r="N56" s="83">
        <v>1.84</v>
      </c>
      <c r="O56" s="83">
        <v>42</v>
      </c>
      <c r="P56" s="83">
        <v>36</v>
      </c>
      <c r="Q56" s="83">
        <v>17</v>
      </c>
      <c r="R56" s="83">
        <v>1</v>
      </c>
      <c r="S56" s="83">
        <v>0</v>
      </c>
      <c r="T56" s="83">
        <v>0</v>
      </c>
      <c r="U56" s="83">
        <v>0.30099999999999999</v>
      </c>
      <c r="V56" s="83">
        <v>0.27</v>
      </c>
      <c r="W56" s="83">
        <v>1.45</v>
      </c>
      <c r="X56" s="83">
        <v>0.109</v>
      </c>
      <c r="Y56" s="83">
        <v>0.34100000000000003</v>
      </c>
      <c r="Z56" s="83">
        <v>0.46600000000000003</v>
      </c>
      <c r="AA56" s="83">
        <v>16</v>
      </c>
      <c r="AB56" s="83">
        <v>34.6</v>
      </c>
      <c r="AC56" s="83">
        <v>28</v>
      </c>
      <c r="AD56" s="83">
        <v>28.3</v>
      </c>
      <c r="AE56" s="83">
        <v>37.6</v>
      </c>
      <c r="AF56" s="83">
        <v>32</v>
      </c>
      <c r="AG56" s="83">
        <v>69.2</v>
      </c>
      <c r="AH56" s="83">
        <v>56</v>
      </c>
      <c r="AI56" s="83">
        <v>56.6</v>
      </c>
      <c r="AJ56" s="83">
        <v>75.2</v>
      </c>
      <c r="AK56" s="83">
        <v>3.01</v>
      </c>
      <c r="AL56" s="83">
        <v>3.95</v>
      </c>
      <c r="AM56" s="83">
        <v>3.1</v>
      </c>
      <c r="AN56" s="83">
        <v>6</v>
      </c>
      <c r="AO56" s="83">
        <v>2.7E-2</v>
      </c>
      <c r="AP56" s="83">
        <v>7.2</v>
      </c>
      <c r="AQ56" s="83">
        <v>4.7</v>
      </c>
      <c r="AR56" s="83">
        <v>0.59013684960798307</v>
      </c>
      <c r="AS56" s="83">
        <v>56.7</v>
      </c>
      <c r="AT56" s="83">
        <v>91.6</v>
      </c>
      <c r="AU56" s="83">
        <v>0.24260000000000001</v>
      </c>
      <c r="AV56" s="83">
        <v>3.9E-2</v>
      </c>
      <c r="AW56" s="83">
        <v>14.977</v>
      </c>
      <c r="AX56" s="83">
        <v>14.03</v>
      </c>
      <c r="AY56" s="83">
        <v>14.920999999999999</v>
      </c>
      <c r="AZ56" s="83">
        <v>0.89100000000000001</v>
      </c>
      <c r="BA56" s="83">
        <v>1.575</v>
      </c>
      <c r="BB56" s="83">
        <v>2.504</v>
      </c>
      <c r="BC56" s="83">
        <v>9.9570000000000007</v>
      </c>
      <c r="BD56" s="83">
        <v>2.520136849607983</v>
      </c>
      <c r="BE56" s="83">
        <v>30.33</v>
      </c>
      <c r="BF56" s="83">
        <v>5.5</v>
      </c>
      <c r="BG56" s="83">
        <v>12.8</v>
      </c>
      <c r="BH56" s="232">
        <v>43883</v>
      </c>
    </row>
    <row r="57" spans="1:60" x14ac:dyDescent="0.25">
      <c r="A57" s="232">
        <v>43884</v>
      </c>
      <c r="B57" s="233" t="str">
        <f t="shared" si="0"/>
        <v>Click Here</v>
      </c>
      <c r="C57" s="234"/>
      <c r="D57" s="83">
        <v>0</v>
      </c>
      <c r="E57" s="83">
        <v>0</v>
      </c>
      <c r="F57" s="83">
        <v>0</v>
      </c>
      <c r="G57" s="83">
        <v>0</v>
      </c>
      <c r="H57" s="83">
        <v>0</v>
      </c>
      <c r="I57" s="83">
        <v>0</v>
      </c>
      <c r="J57" s="83">
        <v>0</v>
      </c>
      <c r="K57" s="83">
        <v>0</v>
      </c>
      <c r="L57" s="83">
        <v>0</v>
      </c>
      <c r="M57" s="83">
        <v>0</v>
      </c>
      <c r="N57" s="83">
        <v>0</v>
      </c>
      <c r="O57" s="83">
        <v>0</v>
      </c>
      <c r="P57" s="83">
        <v>0</v>
      </c>
      <c r="Q57" s="83">
        <v>0</v>
      </c>
      <c r="R57" s="83">
        <v>0</v>
      </c>
      <c r="S57" s="83">
        <v>0</v>
      </c>
      <c r="T57" s="83">
        <v>0</v>
      </c>
      <c r="U57" s="83">
        <v>0</v>
      </c>
      <c r="V57" s="83">
        <v>0</v>
      </c>
      <c r="W57" s="83">
        <v>0</v>
      </c>
      <c r="X57" s="83">
        <v>0</v>
      </c>
      <c r="Y57" s="83">
        <v>0</v>
      </c>
      <c r="Z57" s="83">
        <v>0</v>
      </c>
      <c r="AA57" s="83">
        <v>0</v>
      </c>
      <c r="AB57" s="83">
        <v>0</v>
      </c>
      <c r="AC57" s="83">
        <v>0</v>
      </c>
      <c r="AD57" s="83">
        <v>0</v>
      </c>
      <c r="AE57" s="83">
        <v>0</v>
      </c>
      <c r="AF57" s="83">
        <v>0</v>
      </c>
      <c r="AG57" s="83">
        <v>0</v>
      </c>
      <c r="AH57" s="83">
        <v>0</v>
      </c>
      <c r="AI57" s="83">
        <v>0</v>
      </c>
      <c r="AJ57" s="83">
        <v>0</v>
      </c>
      <c r="AK57" s="83" t="s">
        <v>66</v>
      </c>
      <c r="AL57" s="83" t="s">
        <v>66</v>
      </c>
      <c r="AM57" s="83">
        <v>0</v>
      </c>
      <c r="AN57" s="83">
        <v>0</v>
      </c>
      <c r="AO57" s="83">
        <v>0</v>
      </c>
      <c r="AP57" s="83">
        <v>0</v>
      </c>
      <c r="AQ57" s="83">
        <v>0</v>
      </c>
      <c r="AR57" s="83" t="s">
        <v>66</v>
      </c>
      <c r="AS57" s="83">
        <v>0</v>
      </c>
      <c r="AT57" s="83">
        <v>0</v>
      </c>
      <c r="AU57" s="83">
        <v>0</v>
      </c>
      <c r="AV57" s="83">
        <v>0</v>
      </c>
      <c r="AW57" s="83">
        <v>0</v>
      </c>
      <c r="AX57" s="83">
        <v>0</v>
      </c>
      <c r="AY57" s="83">
        <v>0</v>
      </c>
      <c r="AZ57" s="83">
        <v>0</v>
      </c>
      <c r="BA57" s="83">
        <v>0</v>
      </c>
      <c r="BB57" s="83">
        <v>0</v>
      </c>
      <c r="BC57" s="83">
        <v>0</v>
      </c>
      <c r="BD57" s="83" t="s">
        <v>66</v>
      </c>
      <c r="BE57" s="83">
        <v>0</v>
      </c>
      <c r="BF57" s="83">
        <v>0</v>
      </c>
      <c r="BG57" s="83">
        <v>0</v>
      </c>
      <c r="BH57" s="232">
        <v>43884</v>
      </c>
    </row>
    <row r="58" spans="1:60" x14ac:dyDescent="0.25">
      <c r="A58" s="232">
        <v>43885</v>
      </c>
      <c r="B58" s="233" t="str">
        <f t="shared" si="0"/>
        <v>Click Here</v>
      </c>
      <c r="C58" s="234"/>
      <c r="D58" s="83">
        <v>5.83</v>
      </c>
      <c r="E58" s="83">
        <v>5.35</v>
      </c>
      <c r="F58" s="83">
        <v>5.37</v>
      </c>
      <c r="G58" s="83">
        <v>5.42</v>
      </c>
      <c r="H58" s="83">
        <v>5.46</v>
      </c>
      <c r="I58" s="83">
        <v>7.14</v>
      </c>
      <c r="J58" s="83">
        <v>7.11</v>
      </c>
      <c r="K58" s="83">
        <v>1.61</v>
      </c>
      <c r="L58" s="83">
        <v>1.8</v>
      </c>
      <c r="M58" s="83">
        <v>1.87</v>
      </c>
      <c r="N58" s="83">
        <v>1.83</v>
      </c>
      <c r="O58" s="83">
        <v>38</v>
      </c>
      <c r="P58" s="83">
        <v>31</v>
      </c>
      <c r="Q58" s="83">
        <v>15</v>
      </c>
      <c r="R58" s="83">
        <v>0</v>
      </c>
      <c r="S58" s="83">
        <v>0</v>
      </c>
      <c r="T58" s="83">
        <v>0</v>
      </c>
      <c r="U58" s="83">
        <v>0.40899999999999997</v>
      </c>
      <c r="V58" s="83">
        <v>0.27600000000000002</v>
      </c>
      <c r="W58" s="83">
        <v>1.17</v>
      </c>
      <c r="X58" s="83">
        <v>0.17599999999999999</v>
      </c>
      <c r="Y58" s="83">
        <v>0.60699999999999998</v>
      </c>
      <c r="Z58" s="83">
        <v>0.46200000000000002</v>
      </c>
      <c r="AA58" s="83">
        <v>16.2</v>
      </c>
      <c r="AB58" s="83">
        <v>35.9</v>
      </c>
      <c r="AC58" s="83">
        <v>28.4</v>
      </c>
      <c r="AD58" s="83">
        <v>28.9</v>
      </c>
      <c r="AE58" s="83">
        <v>40.5</v>
      </c>
      <c r="AF58" s="83">
        <v>32.4</v>
      </c>
      <c r="AG58" s="83">
        <v>71.8</v>
      </c>
      <c r="AH58" s="83">
        <v>56.8</v>
      </c>
      <c r="AI58" s="83">
        <v>57.8</v>
      </c>
      <c r="AJ58" s="83">
        <v>81</v>
      </c>
      <c r="AK58" s="83">
        <v>3.2800000000000002</v>
      </c>
      <c r="AL58" s="83">
        <v>3.96</v>
      </c>
      <c r="AM58" s="83">
        <v>3.2</v>
      </c>
      <c r="AN58" s="83">
        <v>6.2</v>
      </c>
      <c r="AO58" s="83">
        <v>8.9999999999999993E-3</v>
      </c>
      <c r="AP58" s="83">
        <v>8</v>
      </c>
      <c r="AQ58" s="83">
        <v>4</v>
      </c>
      <c r="AR58" s="83">
        <v>0.17172148355493388</v>
      </c>
      <c r="AS58" s="83">
        <v>56.5</v>
      </c>
      <c r="AT58" s="83">
        <v>91.5</v>
      </c>
      <c r="AU58" s="83">
        <v>0.248</v>
      </c>
      <c r="AV58" s="83">
        <v>3.8399999999999997E-2</v>
      </c>
      <c r="AW58" s="83">
        <v>15.32</v>
      </c>
      <c r="AX58" s="83">
        <v>14.29</v>
      </c>
      <c r="AY58" s="83">
        <v>15.14</v>
      </c>
      <c r="AZ58" s="83">
        <v>0.85</v>
      </c>
      <c r="BA58" s="83">
        <v>0</v>
      </c>
      <c r="BB58" s="83">
        <v>0</v>
      </c>
      <c r="BC58" s="83">
        <v>0</v>
      </c>
      <c r="BD58" s="83">
        <v>2.031721483554934</v>
      </c>
      <c r="BE58" s="83">
        <v>32.39</v>
      </c>
      <c r="BF58" s="83">
        <v>5.5</v>
      </c>
      <c r="BG58" s="83">
        <v>12.8</v>
      </c>
      <c r="BH58" s="232">
        <v>43885</v>
      </c>
    </row>
    <row r="59" spans="1:60" x14ac:dyDescent="0.25">
      <c r="A59" s="232">
        <v>43886</v>
      </c>
      <c r="B59" s="233" t="str">
        <f t="shared" si="0"/>
        <v>Click Here</v>
      </c>
      <c r="C59" s="234"/>
      <c r="D59" s="83">
        <v>5.91</v>
      </c>
      <c r="E59" s="83">
        <v>5.41</v>
      </c>
      <c r="F59" s="83">
        <v>5.37</v>
      </c>
      <c r="G59" s="83">
        <v>5.46</v>
      </c>
      <c r="H59" s="83">
        <v>5.5</v>
      </c>
      <c r="I59" s="83">
        <v>6.64</v>
      </c>
      <c r="J59" s="83">
        <v>6.82</v>
      </c>
      <c r="K59" s="83">
        <v>1.5</v>
      </c>
      <c r="L59" s="83">
        <v>1.7</v>
      </c>
      <c r="M59" s="83">
        <v>1.67</v>
      </c>
      <c r="N59" s="83">
        <v>1.75</v>
      </c>
      <c r="O59" s="83">
        <v>37</v>
      </c>
      <c r="P59" s="83">
        <v>30</v>
      </c>
      <c r="Q59" s="83">
        <v>14</v>
      </c>
      <c r="R59" s="83">
        <v>0</v>
      </c>
      <c r="S59" s="83">
        <v>0</v>
      </c>
      <c r="T59" s="83">
        <v>0</v>
      </c>
      <c r="U59" s="83">
        <v>0.47299999999999998</v>
      </c>
      <c r="V59" s="83">
        <v>0.26100000000000001</v>
      </c>
      <c r="W59" s="83">
        <v>1.17</v>
      </c>
      <c r="X59" s="83">
        <v>0.252</v>
      </c>
      <c r="Y59" s="83">
        <v>0.54200000000000004</v>
      </c>
      <c r="Z59" s="83">
        <v>0.52400000000000002</v>
      </c>
      <c r="AA59" s="83">
        <v>16.8</v>
      </c>
      <c r="AB59" s="83">
        <v>34.200000000000003</v>
      </c>
      <c r="AC59" s="83">
        <v>27.6</v>
      </c>
      <c r="AD59" s="83">
        <v>27.7</v>
      </c>
      <c r="AE59" s="83">
        <v>37.4</v>
      </c>
      <c r="AF59" s="83">
        <v>33.6</v>
      </c>
      <c r="AG59" s="83">
        <v>68.400000000000006</v>
      </c>
      <c r="AH59" s="83">
        <v>55.2</v>
      </c>
      <c r="AI59" s="83">
        <v>55.4</v>
      </c>
      <c r="AJ59" s="83">
        <v>74.8</v>
      </c>
      <c r="AK59" s="83">
        <v>3.06</v>
      </c>
      <c r="AL59" s="83">
        <v>4.04</v>
      </c>
      <c r="AM59" s="83">
        <v>3.4</v>
      </c>
      <c r="AN59" s="83">
        <v>6.5</v>
      </c>
      <c r="AO59" s="83">
        <v>1.4999999999999999E-2</v>
      </c>
      <c r="AP59" s="83">
        <v>6.3</v>
      </c>
      <c r="AQ59" s="83">
        <v>4</v>
      </c>
      <c r="AR59" s="83">
        <v>0.35182332155477058</v>
      </c>
      <c r="AS59" s="83">
        <v>56.9</v>
      </c>
      <c r="AT59" s="83">
        <v>91.9</v>
      </c>
      <c r="AU59" s="83">
        <v>0.24460000000000001</v>
      </c>
      <c r="AV59" s="83">
        <v>3.6499999999999998E-2</v>
      </c>
      <c r="AW59" s="83">
        <v>15.22</v>
      </c>
      <c r="AX59" s="83">
        <v>14.15</v>
      </c>
      <c r="AY59" s="83">
        <v>15.12</v>
      </c>
      <c r="AZ59" s="83">
        <v>0.97</v>
      </c>
      <c r="BA59" s="83">
        <v>0</v>
      </c>
      <c r="BB59" s="83">
        <v>0</v>
      </c>
      <c r="BC59" s="83">
        <v>0</v>
      </c>
      <c r="BD59" s="83">
        <v>2.0518233215547705</v>
      </c>
      <c r="BE59" s="83">
        <v>29.57</v>
      </c>
      <c r="BF59" s="83">
        <v>5.5</v>
      </c>
      <c r="BG59" s="83">
        <v>12.8</v>
      </c>
      <c r="BH59" s="232">
        <v>43886</v>
      </c>
    </row>
    <row r="60" spans="1:60" x14ac:dyDescent="0.25">
      <c r="A60" s="232">
        <v>43887</v>
      </c>
      <c r="B60" s="233" t="str">
        <f t="shared" si="0"/>
        <v>Click Here</v>
      </c>
      <c r="C60" s="234"/>
      <c r="D60" s="83">
        <v>6.04</v>
      </c>
      <c r="E60" s="83">
        <v>5.32</v>
      </c>
      <c r="F60" s="83">
        <v>5.38</v>
      </c>
      <c r="G60" s="83">
        <v>5.5</v>
      </c>
      <c r="H60" s="83">
        <v>5.54</v>
      </c>
      <c r="I60" s="83">
        <v>7.54</v>
      </c>
      <c r="J60" s="83">
        <v>7.6</v>
      </c>
      <c r="K60" s="83">
        <v>1.58</v>
      </c>
      <c r="L60" s="83">
        <v>1.79</v>
      </c>
      <c r="M60" s="83">
        <v>1.91</v>
      </c>
      <c r="N60" s="83">
        <v>1.95</v>
      </c>
      <c r="O60" s="83">
        <v>42</v>
      </c>
      <c r="P60" s="83">
        <v>35</v>
      </c>
      <c r="Q60" s="83">
        <v>19</v>
      </c>
      <c r="R60" s="83">
        <v>0</v>
      </c>
      <c r="S60" s="83">
        <v>0</v>
      </c>
      <c r="T60" s="83">
        <v>0</v>
      </c>
      <c r="U60" s="83">
        <v>0.36699999999999999</v>
      </c>
      <c r="V60" s="83">
        <v>0.28799999999999998</v>
      </c>
      <c r="W60" s="83">
        <v>1.19</v>
      </c>
      <c r="X60" s="83">
        <v>0.114</v>
      </c>
      <c r="Y60" s="83">
        <v>0.46700000000000003</v>
      </c>
      <c r="Z60" s="83">
        <v>0.42899999999999999</v>
      </c>
      <c r="AA60" s="83">
        <v>16.100000000000001</v>
      </c>
      <c r="AB60" s="83">
        <v>34.6</v>
      </c>
      <c r="AC60" s="83">
        <v>28.2</v>
      </c>
      <c r="AD60" s="83">
        <v>29</v>
      </c>
      <c r="AE60" s="83">
        <v>40.6</v>
      </c>
      <c r="AF60" s="83">
        <v>32.200000000000003</v>
      </c>
      <c r="AG60" s="83">
        <v>69.2</v>
      </c>
      <c r="AH60" s="83">
        <v>56.4</v>
      </c>
      <c r="AI60" s="83">
        <v>58</v>
      </c>
      <c r="AJ60" s="83">
        <v>81.2</v>
      </c>
      <c r="AK60" s="83">
        <v>3.23</v>
      </c>
      <c r="AL60" s="83">
        <v>4.0999999999999996</v>
      </c>
      <c r="AM60" s="83">
        <v>3.1</v>
      </c>
      <c r="AN60" s="83">
        <v>5.9</v>
      </c>
      <c r="AO60" s="83">
        <v>0.104</v>
      </c>
      <c r="AP60" s="83">
        <v>7.1</v>
      </c>
      <c r="AQ60" s="83">
        <v>4</v>
      </c>
      <c r="AR60" s="83">
        <v>-0.17845873944119561</v>
      </c>
      <c r="AS60" s="83">
        <v>57.5</v>
      </c>
      <c r="AT60" s="83">
        <v>89.8</v>
      </c>
      <c r="AU60" s="83">
        <v>0.24</v>
      </c>
      <c r="AV60" s="83">
        <v>4.6300000000000001E-2</v>
      </c>
      <c r="AW60" s="83">
        <v>15.61</v>
      </c>
      <c r="AX60" s="83">
        <v>15.39</v>
      </c>
      <c r="AY60" s="83">
        <v>15.39</v>
      </c>
      <c r="AZ60" s="83">
        <v>0</v>
      </c>
      <c r="BA60" s="83">
        <v>0</v>
      </c>
      <c r="BB60" s="83">
        <v>0</v>
      </c>
      <c r="BC60" s="83">
        <v>0</v>
      </c>
      <c r="BD60" s="83">
        <v>1.7015412605588043</v>
      </c>
      <c r="BE60" s="83">
        <v>29.9</v>
      </c>
      <c r="BF60" s="83">
        <v>5.5</v>
      </c>
      <c r="BG60" s="83">
        <v>12.8</v>
      </c>
      <c r="BH60" s="232">
        <v>43887</v>
      </c>
    </row>
    <row r="61" spans="1:60" x14ac:dyDescent="0.25">
      <c r="A61" s="232">
        <v>43888</v>
      </c>
      <c r="B61" s="233" t="str">
        <f t="shared" si="0"/>
        <v>Click Here</v>
      </c>
      <c r="C61" s="234"/>
      <c r="D61" s="83">
        <v>6.04</v>
      </c>
      <c r="E61" s="83">
        <v>5.32</v>
      </c>
      <c r="F61" s="83">
        <v>5.35</v>
      </c>
      <c r="G61" s="83">
        <v>5.5</v>
      </c>
      <c r="H61" s="83">
        <v>5.54</v>
      </c>
      <c r="I61" s="83">
        <v>7.29</v>
      </c>
      <c r="J61" s="83">
        <v>7.55</v>
      </c>
      <c r="K61" s="83">
        <v>1.57</v>
      </c>
      <c r="L61" s="83">
        <v>1.77</v>
      </c>
      <c r="M61" s="83">
        <v>1.77</v>
      </c>
      <c r="N61" s="83">
        <v>1.69</v>
      </c>
      <c r="O61" s="83">
        <v>43</v>
      </c>
      <c r="P61" s="83">
        <v>37</v>
      </c>
      <c r="Q61" s="83">
        <v>15</v>
      </c>
      <c r="R61" s="83">
        <v>0</v>
      </c>
      <c r="S61" s="83">
        <v>0</v>
      </c>
      <c r="T61" s="83">
        <v>0</v>
      </c>
      <c r="U61" s="83">
        <v>0.44600000000000001</v>
      </c>
      <c r="V61" s="83">
        <v>0.32100000000000001</v>
      </c>
      <c r="W61" s="83">
        <v>1.29</v>
      </c>
      <c r="X61" s="83">
        <v>0.16</v>
      </c>
      <c r="Y61" s="83">
        <v>0.41</v>
      </c>
      <c r="Z61" s="83">
        <v>0.49199999999999999</v>
      </c>
      <c r="AA61" s="83">
        <v>16.3</v>
      </c>
      <c r="AB61" s="83">
        <v>36.1</v>
      </c>
      <c r="AC61" s="83">
        <v>27.8</v>
      </c>
      <c r="AD61" s="83">
        <v>28.8</v>
      </c>
      <c r="AE61" s="83">
        <v>40.6</v>
      </c>
      <c r="AF61" s="83">
        <v>21.6</v>
      </c>
      <c r="AG61" s="83">
        <v>72.2</v>
      </c>
      <c r="AH61" s="83">
        <v>55.6</v>
      </c>
      <c r="AI61" s="83">
        <v>57.6</v>
      </c>
      <c r="AJ61" s="83">
        <v>81.2</v>
      </c>
      <c r="AK61" s="83">
        <v>3.26</v>
      </c>
      <c r="AL61" s="83">
        <v>4.25</v>
      </c>
      <c r="AM61" s="83">
        <v>3.1</v>
      </c>
      <c r="AN61" s="83">
        <v>6</v>
      </c>
      <c r="AO61" s="83">
        <v>5.0999999999999997E-2</v>
      </c>
      <c r="AP61" s="83">
        <v>7</v>
      </c>
      <c r="AQ61" s="83">
        <v>3.8</v>
      </c>
      <c r="AR61" s="83">
        <v>0.7174719334719335</v>
      </c>
      <c r="AS61" s="83">
        <v>58.2</v>
      </c>
      <c r="AT61" s="83">
        <v>92.8</v>
      </c>
      <c r="AU61" s="83">
        <v>0.23480000000000001</v>
      </c>
      <c r="AV61" s="83">
        <v>3.2199999999999999E-2</v>
      </c>
      <c r="AW61" s="83">
        <v>15.45</v>
      </c>
      <c r="AX61" s="83">
        <v>14.43</v>
      </c>
      <c r="AY61" s="83">
        <v>15.53</v>
      </c>
      <c r="AZ61" s="83">
        <v>1.1000000000000001</v>
      </c>
      <c r="BA61" s="83">
        <v>0</v>
      </c>
      <c r="BB61" s="83">
        <v>0</v>
      </c>
      <c r="BC61" s="83">
        <v>0</v>
      </c>
      <c r="BD61" s="83">
        <v>2.4974719334719335</v>
      </c>
      <c r="BE61" s="83">
        <v>30.23</v>
      </c>
      <c r="BF61" s="83">
        <v>5.3</v>
      </c>
      <c r="BG61" s="83">
        <v>12.8</v>
      </c>
      <c r="BH61" s="232">
        <v>43888</v>
      </c>
    </row>
    <row r="62" spans="1:60" x14ac:dyDescent="0.25">
      <c r="A62" s="232">
        <v>43889</v>
      </c>
      <c r="B62" s="233" t="str">
        <f t="shared" si="0"/>
        <v>Click Here</v>
      </c>
      <c r="C62" s="234"/>
      <c r="D62" s="83">
        <v>5.82</v>
      </c>
      <c r="E62" s="83">
        <v>5.2</v>
      </c>
      <c r="F62" s="83">
        <v>5.39</v>
      </c>
      <c r="G62" s="83">
        <v>5.29</v>
      </c>
      <c r="H62" s="83">
        <v>5.31</v>
      </c>
      <c r="I62" s="83">
        <v>6.56</v>
      </c>
      <c r="J62" s="83">
        <v>7.65</v>
      </c>
      <c r="K62" s="83">
        <v>1.53</v>
      </c>
      <c r="L62" s="83">
        <v>1.76</v>
      </c>
      <c r="M62" s="83">
        <v>1.75</v>
      </c>
      <c r="N62" s="83">
        <v>1.72</v>
      </c>
      <c r="O62" s="83">
        <v>42</v>
      </c>
      <c r="P62" s="83">
        <v>36</v>
      </c>
      <c r="Q62" s="83">
        <v>17</v>
      </c>
      <c r="R62" s="83">
        <v>2</v>
      </c>
      <c r="S62" s="83">
        <v>0</v>
      </c>
      <c r="T62" s="83">
        <v>0</v>
      </c>
      <c r="U62" s="83">
        <v>0.40100000000000002</v>
      </c>
      <c r="V62" s="83">
        <v>0.27</v>
      </c>
      <c r="W62" s="83">
        <v>1.39</v>
      </c>
      <c r="X62" s="83">
        <v>0.183</v>
      </c>
      <c r="Y62" s="83">
        <v>0.438</v>
      </c>
      <c r="Z62" s="83">
        <v>0.5</v>
      </c>
      <c r="AA62" s="83">
        <v>16.100000000000001</v>
      </c>
      <c r="AB62" s="83">
        <v>34.4</v>
      </c>
      <c r="AC62" s="83">
        <v>27.4</v>
      </c>
      <c r="AD62" s="83">
        <v>27.5</v>
      </c>
      <c r="AE62" s="83">
        <v>40.9</v>
      </c>
      <c r="AF62" s="83">
        <v>32.200000000000003</v>
      </c>
      <c r="AG62" s="83">
        <v>68.8</v>
      </c>
      <c r="AH62" s="83">
        <v>54.8</v>
      </c>
      <c r="AI62" s="83">
        <v>55</v>
      </c>
      <c r="AJ62" s="83">
        <v>81.8</v>
      </c>
      <c r="AK62" s="83">
        <v>3.1799999999999997</v>
      </c>
      <c r="AL62" s="83">
        <v>3.7699999999999996</v>
      </c>
      <c r="AM62" s="83">
        <v>3</v>
      </c>
      <c r="AN62" s="83">
        <v>5.8</v>
      </c>
      <c r="AO62" s="83">
        <v>7.8E-2</v>
      </c>
      <c r="AP62" s="83">
        <v>7.4</v>
      </c>
      <c r="AQ62" s="83">
        <v>3.8</v>
      </c>
      <c r="AR62" s="83">
        <v>0.67420132255694343</v>
      </c>
      <c r="AS62" s="83">
        <v>55.5</v>
      </c>
      <c r="AT62" s="83">
        <v>89.2</v>
      </c>
      <c r="AU62" s="83">
        <v>0.25540000000000002</v>
      </c>
      <c r="AV62" s="83">
        <v>4.9399999999999999E-2</v>
      </c>
      <c r="AW62" s="83">
        <v>14.66</v>
      </c>
      <c r="AX62" s="83">
        <v>13.61</v>
      </c>
      <c r="AY62" s="83">
        <v>14.6</v>
      </c>
      <c r="AZ62" s="83">
        <v>0.99</v>
      </c>
      <c r="BA62" s="83">
        <v>0</v>
      </c>
      <c r="BB62" s="83">
        <v>0</v>
      </c>
      <c r="BC62" s="83">
        <v>0</v>
      </c>
      <c r="BD62" s="83">
        <v>2.5442013225569435</v>
      </c>
      <c r="BE62" s="83">
        <v>29.32</v>
      </c>
      <c r="BF62" s="83">
        <v>5.3</v>
      </c>
      <c r="BG62" s="83">
        <v>12.8</v>
      </c>
      <c r="BH62" s="232">
        <v>43889</v>
      </c>
    </row>
    <row r="63" spans="1:60" x14ac:dyDescent="0.25">
      <c r="A63" s="232">
        <v>43890</v>
      </c>
      <c r="B63" s="233" t="str">
        <f t="shared" si="0"/>
        <v>Click Here</v>
      </c>
      <c r="C63" s="234"/>
      <c r="D63" s="83">
        <v>5.97</v>
      </c>
      <c r="E63" s="83">
        <v>5.23</v>
      </c>
      <c r="F63" s="83">
        <v>5.2</v>
      </c>
      <c r="G63" s="83">
        <v>5.37</v>
      </c>
      <c r="H63" s="83">
        <v>5.41</v>
      </c>
      <c r="I63" s="83">
        <v>6.76</v>
      </c>
      <c r="J63" s="83">
        <v>6.37</v>
      </c>
      <c r="K63" s="83">
        <v>1.64</v>
      </c>
      <c r="L63" s="83">
        <v>1.84</v>
      </c>
      <c r="M63" s="83">
        <v>1.87</v>
      </c>
      <c r="N63" s="83">
        <v>1.83</v>
      </c>
      <c r="O63" s="83">
        <v>43</v>
      </c>
      <c r="P63" s="83">
        <v>37</v>
      </c>
      <c r="Q63" s="83">
        <v>15</v>
      </c>
      <c r="R63" s="83">
        <v>1</v>
      </c>
      <c r="S63" s="83">
        <v>0</v>
      </c>
      <c r="T63" s="83">
        <v>0</v>
      </c>
      <c r="U63" s="83">
        <v>0.41399999999999998</v>
      </c>
      <c r="V63" s="83">
        <v>0.25700000000000001</v>
      </c>
      <c r="W63" s="83">
        <v>1.26</v>
      </c>
      <c r="X63" s="83">
        <v>0.113</v>
      </c>
      <c r="Y63" s="83">
        <v>0.34200000000000003</v>
      </c>
      <c r="Z63" s="83">
        <v>0.35699999999999998</v>
      </c>
      <c r="AA63" s="83">
        <v>15.7</v>
      </c>
      <c r="AB63" s="83">
        <v>34.200000000000003</v>
      </c>
      <c r="AC63" s="83">
        <v>27.1</v>
      </c>
      <c r="AD63" s="83">
        <v>27.7</v>
      </c>
      <c r="AE63" s="83">
        <v>32.799999999999997</v>
      </c>
      <c r="AF63" s="83">
        <v>31.4</v>
      </c>
      <c r="AG63" s="83">
        <v>68.400000000000006</v>
      </c>
      <c r="AH63" s="83">
        <v>54.2</v>
      </c>
      <c r="AI63" s="83">
        <v>55.4</v>
      </c>
      <c r="AJ63" s="83">
        <v>65.599999999999994</v>
      </c>
      <c r="AK63" s="83">
        <v>3.25</v>
      </c>
      <c r="AL63" s="83">
        <v>3.96</v>
      </c>
      <c r="AM63" s="83">
        <v>3.1</v>
      </c>
      <c r="AN63" s="83">
        <v>5.6</v>
      </c>
      <c r="AO63" s="83">
        <v>6.3E-2</v>
      </c>
      <c r="AP63" s="83">
        <v>6.6</v>
      </c>
      <c r="AQ63" s="83">
        <v>4</v>
      </c>
      <c r="AR63" s="83">
        <v>0.6942893436838391</v>
      </c>
      <c r="AS63" s="83">
        <v>55.7</v>
      </c>
      <c r="AT63" s="83">
        <v>89.6</v>
      </c>
      <c r="AU63" s="83">
        <v>0.25519999999999998</v>
      </c>
      <c r="AV63" s="83">
        <v>4.9099999999999998E-2</v>
      </c>
      <c r="AW63" s="83">
        <v>15.11</v>
      </c>
      <c r="AX63" s="83">
        <v>14.17</v>
      </c>
      <c r="AY63" s="83">
        <v>15.12</v>
      </c>
      <c r="AZ63" s="83">
        <v>0.95</v>
      </c>
      <c r="BA63" s="83">
        <v>0</v>
      </c>
      <c r="BB63" s="83">
        <v>0</v>
      </c>
      <c r="BC63" s="83">
        <v>0</v>
      </c>
      <c r="BD63" s="83">
        <v>2.634289343683839</v>
      </c>
      <c r="BE63" s="83">
        <v>28.56</v>
      </c>
      <c r="BF63" s="83">
        <v>5.3</v>
      </c>
      <c r="BG63" s="83">
        <v>12.8</v>
      </c>
      <c r="BH63" s="232">
        <v>43890</v>
      </c>
    </row>
    <row r="64" spans="1:60" x14ac:dyDescent="0.25">
      <c r="A64" s="232">
        <v>43891</v>
      </c>
      <c r="B64" s="233" t="str">
        <f t="shared" si="0"/>
        <v>Click Here</v>
      </c>
      <c r="C64" s="234"/>
      <c r="D64" s="83">
        <v>0</v>
      </c>
      <c r="E64" s="83">
        <v>0</v>
      </c>
      <c r="F64" s="83">
        <v>0</v>
      </c>
      <c r="G64" s="83">
        <v>0</v>
      </c>
      <c r="H64" s="83">
        <v>0</v>
      </c>
      <c r="I64" s="83">
        <v>0</v>
      </c>
      <c r="J64" s="83">
        <v>0</v>
      </c>
      <c r="K64" s="83">
        <v>0</v>
      </c>
      <c r="L64" s="83">
        <v>0</v>
      </c>
      <c r="M64" s="83">
        <v>0</v>
      </c>
      <c r="N64" s="83">
        <v>0</v>
      </c>
      <c r="O64" s="83">
        <v>0</v>
      </c>
      <c r="P64" s="83">
        <v>0</v>
      </c>
      <c r="Q64" s="83">
        <v>0</v>
      </c>
      <c r="R64" s="83">
        <v>0</v>
      </c>
      <c r="S64" s="83">
        <v>0</v>
      </c>
      <c r="T64" s="83">
        <v>0</v>
      </c>
      <c r="U64" s="83">
        <v>0</v>
      </c>
      <c r="V64" s="83">
        <v>0</v>
      </c>
      <c r="W64" s="83">
        <v>0</v>
      </c>
      <c r="X64" s="83">
        <v>0</v>
      </c>
      <c r="Y64" s="83">
        <v>0</v>
      </c>
      <c r="Z64" s="83">
        <v>0</v>
      </c>
      <c r="AA64" s="83">
        <v>0</v>
      </c>
      <c r="AB64" s="83">
        <v>0</v>
      </c>
      <c r="AC64" s="83">
        <v>0</v>
      </c>
      <c r="AD64" s="83">
        <v>0</v>
      </c>
      <c r="AE64" s="83">
        <v>0</v>
      </c>
      <c r="AF64" s="83">
        <v>0</v>
      </c>
      <c r="AG64" s="83">
        <v>0</v>
      </c>
      <c r="AH64" s="83">
        <v>0</v>
      </c>
      <c r="AI64" s="83">
        <v>0</v>
      </c>
      <c r="AJ64" s="83">
        <v>0</v>
      </c>
      <c r="AK64" s="83" t="s">
        <v>66</v>
      </c>
      <c r="AL64" s="83" t="s">
        <v>66</v>
      </c>
      <c r="AM64" s="83">
        <v>0</v>
      </c>
      <c r="AN64" s="83">
        <v>0</v>
      </c>
      <c r="AO64" s="83">
        <v>0</v>
      </c>
      <c r="AP64" s="83">
        <v>0</v>
      </c>
      <c r="AQ64" s="83">
        <v>0</v>
      </c>
      <c r="AR64" s="83">
        <v>0.7104412801353448</v>
      </c>
      <c r="AS64" s="83">
        <v>0</v>
      </c>
      <c r="AT64" s="83">
        <v>0</v>
      </c>
      <c r="AU64" s="83">
        <v>0</v>
      </c>
      <c r="AV64" s="83">
        <v>0</v>
      </c>
      <c r="AW64" s="83">
        <v>15.25</v>
      </c>
      <c r="AX64" s="83">
        <v>14.186</v>
      </c>
      <c r="AY64" s="83">
        <v>15.164</v>
      </c>
      <c r="AZ64" s="83">
        <v>0.97799999999999998</v>
      </c>
      <c r="BA64" s="83">
        <v>0</v>
      </c>
      <c r="BB64" s="83">
        <v>0</v>
      </c>
      <c r="BC64" s="83">
        <v>0</v>
      </c>
      <c r="BD64" s="83">
        <v>2.6604412801353448</v>
      </c>
      <c r="BE64" s="83">
        <v>0</v>
      </c>
      <c r="BF64" s="83">
        <v>5.3</v>
      </c>
      <c r="BG64" s="83">
        <v>12.8</v>
      </c>
      <c r="BH64" s="232">
        <v>43891</v>
      </c>
    </row>
    <row r="65" spans="1:60" x14ac:dyDescent="0.25">
      <c r="A65" s="232">
        <v>43892</v>
      </c>
      <c r="B65" s="233" t="str">
        <f t="shared" si="0"/>
        <v>Click Here</v>
      </c>
      <c r="C65" s="234"/>
      <c r="D65" s="83">
        <v>5.93</v>
      </c>
      <c r="E65" s="83">
        <v>5.21</v>
      </c>
      <c r="F65" s="83">
        <v>5.19</v>
      </c>
      <c r="G65" s="83">
        <v>5.49</v>
      </c>
      <c r="H65" s="83">
        <v>5.54</v>
      </c>
      <c r="I65" s="83">
        <v>7.28</v>
      </c>
      <c r="J65" s="83">
        <v>7.79</v>
      </c>
      <c r="K65" s="83">
        <v>1.67</v>
      </c>
      <c r="L65" s="83">
        <v>1.94</v>
      </c>
      <c r="M65" s="83">
        <v>2.0099999999999998</v>
      </c>
      <c r="N65" s="83">
        <v>1.99</v>
      </c>
      <c r="O65" s="83">
        <v>47</v>
      </c>
      <c r="P65" s="83">
        <v>41</v>
      </c>
      <c r="Q65" s="83">
        <v>18</v>
      </c>
      <c r="R65" s="83">
        <v>1</v>
      </c>
      <c r="S65" s="83">
        <v>0</v>
      </c>
      <c r="T65" s="83">
        <v>0</v>
      </c>
      <c r="U65" s="83">
        <v>0.317</v>
      </c>
      <c r="V65" s="83">
        <v>0.26400000000000001</v>
      </c>
      <c r="W65" s="83">
        <v>1.47</v>
      </c>
      <c r="X65" s="83">
        <v>0.112</v>
      </c>
      <c r="Y65" s="83">
        <v>0.41899999999999998</v>
      </c>
      <c r="Z65" s="83">
        <v>0.61299999999999999</v>
      </c>
      <c r="AA65" s="83">
        <v>16</v>
      </c>
      <c r="AB65" s="83">
        <v>34.1</v>
      </c>
      <c r="AC65" s="83">
        <v>27.4</v>
      </c>
      <c r="AD65" s="83">
        <v>27.8</v>
      </c>
      <c r="AE65" s="83">
        <v>38.5</v>
      </c>
      <c r="AF65" s="83">
        <v>32</v>
      </c>
      <c r="AG65" s="83">
        <v>68.2</v>
      </c>
      <c r="AH65" s="83">
        <v>54.8</v>
      </c>
      <c r="AI65" s="83">
        <v>55.6</v>
      </c>
      <c r="AJ65" s="83">
        <v>77</v>
      </c>
      <c r="AK65" s="83">
        <v>3.1500000000000004</v>
      </c>
      <c r="AL65" s="83">
        <v>4.1399999999999997</v>
      </c>
      <c r="AM65" s="83">
        <v>3.2</v>
      </c>
      <c r="AN65" s="83">
        <v>5.9</v>
      </c>
      <c r="AO65" s="83">
        <v>7.0999999999999994E-2</v>
      </c>
      <c r="AP65" s="83">
        <v>7.2</v>
      </c>
      <c r="AQ65" s="83">
        <v>3.8</v>
      </c>
      <c r="AR65" s="83">
        <v>0.76941256644405076</v>
      </c>
      <c r="AS65" s="83">
        <v>55.9</v>
      </c>
      <c r="AT65" s="83">
        <v>93.4</v>
      </c>
      <c r="AU65" s="83">
        <v>0.254</v>
      </c>
      <c r="AV65" s="83">
        <v>2.93E-2</v>
      </c>
      <c r="AW65" s="83">
        <v>15.54</v>
      </c>
      <c r="AX65" s="83">
        <v>14.673999999999999</v>
      </c>
      <c r="AY65" s="83">
        <v>15.585000000000001</v>
      </c>
      <c r="AZ65" s="83">
        <v>0.91100000000000003</v>
      </c>
      <c r="BA65" s="83">
        <v>0</v>
      </c>
      <c r="BB65" s="83">
        <v>0</v>
      </c>
      <c r="BC65" s="83">
        <v>0</v>
      </c>
      <c r="BD65" s="83">
        <v>2.6394125664440509</v>
      </c>
      <c r="BE65" s="83">
        <v>29.4</v>
      </c>
      <c r="BF65" s="83">
        <v>5.3</v>
      </c>
      <c r="BG65" s="83">
        <v>12.8</v>
      </c>
      <c r="BH65" s="232">
        <v>43892</v>
      </c>
    </row>
    <row r="66" spans="1:60" x14ac:dyDescent="0.25">
      <c r="A66" s="232">
        <v>43893</v>
      </c>
      <c r="B66" s="233" t="str">
        <f t="shared" si="0"/>
        <v>Click Here</v>
      </c>
      <c r="C66" s="234"/>
      <c r="D66" s="83">
        <v>6</v>
      </c>
      <c r="E66" s="83">
        <v>5.23</v>
      </c>
      <c r="F66" s="83">
        <v>5.19</v>
      </c>
      <c r="G66" s="83">
        <v>5.39</v>
      </c>
      <c r="H66" s="83">
        <v>5.41</v>
      </c>
      <c r="I66" s="83">
        <v>7.28</v>
      </c>
      <c r="J66" s="83">
        <v>7.29</v>
      </c>
      <c r="K66" s="83">
        <v>1.71</v>
      </c>
      <c r="L66" s="83">
        <v>1.94</v>
      </c>
      <c r="M66" s="83">
        <v>1.92</v>
      </c>
      <c r="N66" s="83">
        <v>1.75</v>
      </c>
      <c r="O66" s="83">
        <v>40</v>
      </c>
      <c r="P66" s="83">
        <v>33</v>
      </c>
      <c r="Q66" s="83">
        <v>33</v>
      </c>
      <c r="R66" s="83">
        <v>2</v>
      </c>
      <c r="S66" s="83">
        <v>0</v>
      </c>
      <c r="T66" s="83">
        <v>0</v>
      </c>
      <c r="U66" s="83">
        <v>0.311</v>
      </c>
      <c r="V66" s="83">
        <v>0.27</v>
      </c>
      <c r="W66" s="83">
        <v>2.68</v>
      </c>
      <c r="X66" s="83">
        <v>0.52400000000000002</v>
      </c>
      <c r="Y66" s="83">
        <v>0.41899999999999998</v>
      </c>
      <c r="Z66" s="83">
        <v>0.51800000000000002</v>
      </c>
      <c r="AA66" s="83">
        <v>15.9</v>
      </c>
      <c r="AB66" s="83">
        <v>34.1</v>
      </c>
      <c r="AC66" s="83">
        <v>26.4</v>
      </c>
      <c r="AD66" s="83">
        <v>27.8</v>
      </c>
      <c r="AE66" s="83">
        <v>39</v>
      </c>
      <c r="AF66" s="83">
        <v>31.8</v>
      </c>
      <c r="AG66" s="83">
        <v>68.2</v>
      </c>
      <c r="AH66" s="83">
        <v>52.8</v>
      </c>
      <c r="AI66" s="83">
        <v>55.6</v>
      </c>
      <c r="AJ66" s="83">
        <v>78</v>
      </c>
      <c r="AK66" s="83">
        <v>3.1100000000000003</v>
      </c>
      <c r="AL66" s="83">
        <v>4.12</v>
      </c>
      <c r="AM66" s="83">
        <v>2.9</v>
      </c>
      <c r="AN66" s="83">
        <v>6</v>
      </c>
      <c r="AO66" s="83">
        <v>8.4000000000000005E-2</v>
      </c>
      <c r="AP66" s="83">
        <v>7.2</v>
      </c>
      <c r="AQ66" s="83">
        <v>4.2</v>
      </c>
      <c r="AR66" s="83">
        <v>0.90391176470588275</v>
      </c>
      <c r="AS66" s="83">
        <v>56.1</v>
      </c>
      <c r="AT66" s="83">
        <v>92.8</v>
      </c>
      <c r="AU66" s="83">
        <v>0.25290000000000001</v>
      </c>
      <c r="AV66" s="83">
        <v>3.2199999999999999E-2</v>
      </c>
      <c r="AW66" s="83">
        <v>17.03</v>
      </c>
      <c r="AX66" s="83">
        <v>14.28</v>
      </c>
      <c r="AY66" s="83">
        <v>15.24</v>
      </c>
      <c r="AZ66" s="83">
        <v>0.96</v>
      </c>
      <c r="BA66" s="83">
        <v>0</v>
      </c>
      <c r="BB66" s="83">
        <v>0</v>
      </c>
      <c r="BC66" s="83">
        <v>0</v>
      </c>
      <c r="BD66" s="83">
        <v>2.6639117647058828</v>
      </c>
      <c r="BE66" s="83">
        <v>30.03</v>
      </c>
      <c r="BF66" s="83">
        <v>5.3</v>
      </c>
      <c r="BG66" s="83">
        <v>12.8</v>
      </c>
      <c r="BH66" s="232">
        <v>43893</v>
      </c>
    </row>
    <row r="67" spans="1:60" x14ac:dyDescent="0.25">
      <c r="A67" s="232">
        <v>43894</v>
      </c>
      <c r="B67" s="233" t="str">
        <f t="shared" si="0"/>
        <v>Click Here</v>
      </c>
      <c r="C67" s="234"/>
      <c r="D67" s="83">
        <v>6.02</v>
      </c>
      <c r="E67" s="83">
        <v>5.37</v>
      </c>
      <c r="F67" s="83">
        <v>5.22</v>
      </c>
      <c r="G67" s="83">
        <v>5.39</v>
      </c>
      <c r="H67" s="83">
        <v>5.44</v>
      </c>
      <c r="I67" s="83">
        <v>7.01</v>
      </c>
      <c r="J67" s="83">
        <v>7.22</v>
      </c>
      <c r="K67" s="83">
        <v>1.74</v>
      </c>
      <c r="L67" s="83">
        <v>1.96</v>
      </c>
      <c r="M67" s="83">
        <v>1.87</v>
      </c>
      <c r="N67" s="83">
        <v>1.8</v>
      </c>
      <c r="O67" s="83">
        <v>39</v>
      </c>
      <c r="P67" s="83">
        <v>32</v>
      </c>
      <c r="Q67" s="83">
        <v>29</v>
      </c>
      <c r="R67" s="83">
        <v>4</v>
      </c>
      <c r="S67" s="83">
        <v>1</v>
      </c>
      <c r="T67" s="83">
        <v>0</v>
      </c>
      <c r="U67" s="83">
        <v>0.30599999999999999</v>
      </c>
      <c r="V67" s="83">
        <v>0.251</v>
      </c>
      <c r="W67" s="83">
        <v>2.41</v>
      </c>
      <c r="X67" s="83">
        <v>0.432</v>
      </c>
      <c r="Y67" s="83">
        <v>0.46100000000000002</v>
      </c>
      <c r="Z67" s="83">
        <v>0.57399999999999995</v>
      </c>
      <c r="AA67" s="83">
        <v>16.600000000000001</v>
      </c>
      <c r="AB67" s="83">
        <v>30.4</v>
      </c>
      <c r="AC67" s="83">
        <v>26.8</v>
      </c>
      <c r="AD67" s="83">
        <v>27.7</v>
      </c>
      <c r="AE67" s="83">
        <v>37.700000000000003</v>
      </c>
      <c r="AF67" s="83">
        <v>33.200000000000003</v>
      </c>
      <c r="AG67" s="83">
        <v>60.8</v>
      </c>
      <c r="AH67" s="83">
        <v>53.6</v>
      </c>
      <c r="AI67" s="83">
        <v>55.4</v>
      </c>
      <c r="AJ67" s="83">
        <v>75.400000000000006</v>
      </c>
      <c r="AK67" s="83">
        <v>3.09</v>
      </c>
      <c r="AL67" s="83">
        <v>4.24</v>
      </c>
      <c r="AM67" s="83">
        <v>3</v>
      </c>
      <c r="AN67" s="83">
        <v>5.8</v>
      </c>
      <c r="AO67" s="83">
        <v>7.5999999999999998E-2</v>
      </c>
      <c r="AP67" s="83">
        <v>9.1999999999999993</v>
      </c>
      <c r="AQ67" s="83">
        <v>4</v>
      </c>
      <c r="AR67" s="83">
        <v>0.85440412979351033</v>
      </c>
      <c r="AS67" s="83">
        <v>56.3</v>
      </c>
      <c r="AT67" s="83">
        <v>89.8</v>
      </c>
      <c r="AU67" s="83">
        <v>0.25269999999999998</v>
      </c>
      <c r="AV67" s="83">
        <v>4.6300000000000001E-2</v>
      </c>
      <c r="AW67" s="83">
        <v>16.489999999999998</v>
      </c>
      <c r="AX67" s="83">
        <v>13.56</v>
      </c>
      <c r="AY67" s="83">
        <v>14.49</v>
      </c>
      <c r="AZ67" s="83">
        <v>0.93</v>
      </c>
      <c r="BA67" s="83">
        <v>0</v>
      </c>
      <c r="BB67" s="83">
        <v>0</v>
      </c>
      <c r="BC67" s="83">
        <v>0</v>
      </c>
      <c r="BD67" s="83">
        <v>2.6644041297935104</v>
      </c>
      <c r="BE67" s="83">
        <v>28.34</v>
      </c>
      <c r="BF67" s="83">
        <v>5.3</v>
      </c>
      <c r="BG67" s="83">
        <v>12.8</v>
      </c>
      <c r="BH67" s="232">
        <v>43894</v>
      </c>
    </row>
    <row r="68" spans="1:60" x14ac:dyDescent="0.25">
      <c r="A68" s="232">
        <v>43895</v>
      </c>
      <c r="B68" s="233" t="str">
        <f t="shared" si="0"/>
        <v>Click Here</v>
      </c>
      <c r="C68" s="234"/>
      <c r="D68" s="83">
        <v>6.1</v>
      </c>
      <c r="E68" s="83">
        <v>5.32</v>
      </c>
      <c r="F68" s="83">
        <v>5.21</v>
      </c>
      <c r="G68" s="83">
        <v>5.42</v>
      </c>
      <c r="H68" s="83">
        <v>5.47</v>
      </c>
      <c r="I68" s="83">
        <v>7.26</v>
      </c>
      <c r="J68" s="83">
        <v>6.94</v>
      </c>
      <c r="K68" s="83">
        <v>1.79</v>
      </c>
      <c r="L68" s="83">
        <v>2.0099999999999998</v>
      </c>
      <c r="M68" s="83">
        <v>2.06</v>
      </c>
      <c r="N68" s="83">
        <v>2.02</v>
      </c>
      <c r="O68" s="83">
        <v>40</v>
      </c>
      <c r="P68" s="83">
        <v>33</v>
      </c>
      <c r="Q68" s="83">
        <v>18</v>
      </c>
      <c r="R68" s="83">
        <v>1</v>
      </c>
      <c r="S68" s="83">
        <v>0</v>
      </c>
      <c r="T68" s="83">
        <v>0</v>
      </c>
      <c r="U68" s="83">
        <v>0.314</v>
      </c>
      <c r="V68" s="83">
        <v>0.26800000000000002</v>
      </c>
      <c r="W68" s="83">
        <v>0.98199999999999998</v>
      </c>
      <c r="X68" s="83">
        <v>8.5000000000000006E-2</v>
      </c>
      <c r="Y68" s="83">
        <v>0.41799999999999998</v>
      </c>
      <c r="Z68" s="83">
        <v>0.53300000000000003</v>
      </c>
      <c r="AA68" s="83">
        <v>16.3</v>
      </c>
      <c r="AB68" s="83">
        <v>34.700000000000003</v>
      </c>
      <c r="AC68" s="83">
        <v>27.5</v>
      </c>
      <c r="AD68" s="83">
        <v>27.9</v>
      </c>
      <c r="AE68" s="83">
        <v>38.4</v>
      </c>
      <c r="AF68" s="83">
        <v>32.6</v>
      </c>
      <c r="AG68" s="83">
        <v>69.400000000000006</v>
      </c>
      <c r="AH68" s="83">
        <v>55</v>
      </c>
      <c r="AI68" s="83">
        <v>55.8</v>
      </c>
      <c r="AJ68" s="83">
        <v>76.8</v>
      </c>
      <c r="AK68" s="83">
        <v>3.1500000000000004</v>
      </c>
      <c r="AL68" s="83">
        <v>4.1900000000000004</v>
      </c>
      <c r="AM68" s="83">
        <v>2.9</v>
      </c>
      <c r="AN68" s="83">
        <v>5.9</v>
      </c>
      <c r="AO68" s="83">
        <v>4.3999999999999997E-2</v>
      </c>
      <c r="AP68" s="83">
        <v>7.8</v>
      </c>
      <c r="AQ68" s="83">
        <v>4</v>
      </c>
      <c r="AR68" s="83">
        <v>0.7395200000000004</v>
      </c>
      <c r="AS68" s="83">
        <v>56.1</v>
      </c>
      <c r="AT68" s="83">
        <v>91.5</v>
      </c>
      <c r="AU68" s="83">
        <v>0.25290000000000001</v>
      </c>
      <c r="AV68" s="83">
        <v>3.8399999999999997E-2</v>
      </c>
      <c r="AW68" s="83">
        <v>15.28</v>
      </c>
      <c r="AX68" s="83">
        <v>14.25</v>
      </c>
      <c r="AY68" s="83">
        <v>15.24</v>
      </c>
      <c r="AZ68" s="83">
        <v>0.99</v>
      </c>
      <c r="BA68" s="83">
        <v>1.575</v>
      </c>
      <c r="BB68" s="83">
        <v>2.504</v>
      </c>
      <c r="BC68" s="83">
        <v>10.170999999999999</v>
      </c>
      <c r="BD68" s="83">
        <v>2.6695200000000003</v>
      </c>
      <c r="BE68" s="83">
        <v>28.17</v>
      </c>
      <c r="BF68" s="83">
        <v>5.3</v>
      </c>
      <c r="BG68" s="83">
        <v>12.8</v>
      </c>
      <c r="BH68" s="232">
        <v>43895</v>
      </c>
    </row>
    <row r="69" spans="1:60" x14ac:dyDescent="0.25">
      <c r="A69" s="232">
        <v>43896</v>
      </c>
      <c r="B69" s="233" t="str">
        <f t="shared" ref="B69:B132" si="1">HYPERLINK("#'" &amp; TEXT($A69,"d mmm yyyy") &amp; "'!A1","Click Here")</f>
        <v>Click Here</v>
      </c>
      <c r="C69" s="234"/>
      <c r="D69" s="83">
        <v>5.77</v>
      </c>
      <c r="E69" s="83">
        <v>5.38</v>
      </c>
      <c r="F69" s="83">
        <v>5.25</v>
      </c>
      <c r="G69" s="83">
        <v>5.39</v>
      </c>
      <c r="H69" s="83">
        <v>5.45</v>
      </c>
      <c r="I69" s="83">
        <v>6.77</v>
      </c>
      <c r="J69" s="83">
        <v>7.22</v>
      </c>
      <c r="K69" s="83">
        <v>1.55</v>
      </c>
      <c r="L69" s="83">
        <v>1.83</v>
      </c>
      <c r="M69" s="83">
        <v>1.82</v>
      </c>
      <c r="N69" s="83">
        <v>1.84</v>
      </c>
      <c r="O69" s="83">
        <v>44</v>
      </c>
      <c r="P69" s="83">
        <v>37</v>
      </c>
      <c r="Q69" s="83">
        <v>13</v>
      </c>
      <c r="R69" s="83">
        <v>0</v>
      </c>
      <c r="S69" s="83">
        <v>0</v>
      </c>
      <c r="T69" s="83">
        <v>0</v>
      </c>
      <c r="U69" s="83">
        <v>0.41</v>
      </c>
      <c r="V69" s="83">
        <v>0.26500000000000001</v>
      </c>
      <c r="W69" s="83">
        <v>0.97</v>
      </c>
      <c r="X69" s="83">
        <v>9.9000000000000005E-2</v>
      </c>
      <c r="Y69" s="83">
        <v>0.45100000000000001</v>
      </c>
      <c r="Z69" s="83">
        <v>0.44800000000000001</v>
      </c>
      <c r="AA69" s="83">
        <v>16.399999999999999</v>
      </c>
      <c r="AB69" s="83">
        <v>34</v>
      </c>
      <c r="AC69" s="83">
        <v>27.4</v>
      </c>
      <c r="AD69" s="83">
        <v>27.3</v>
      </c>
      <c r="AE69" s="83">
        <v>39.200000000000003</v>
      </c>
      <c r="AF69" s="83">
        <v>32.799999999999997</v>
      </c>
      <c r="AG69" s="83">
        <v>68</v>
      </c>
      <c r="AH69" s="83">
        <v>54.8</v>
      </c>
      <c r="AI69" s="83">
        <v>54.6</v>
      </c>
      <c r="AJ69" s="83">
        <v>78.400000000000006</v>
      </c>
      <c r="AK69" s="83">
        <v>3.18</v>
      </c>
      <c r="AL69" s="83">
        <v>3.58</v>
      </c>
      <c r="AM69" s="83">
        <v>3.1</v>
      </c>
      <c r="AN69" s="83">
        <v>5.8</v>
      </c>
      <c r="AO69" s="83">
        <v>3.5999999999999997E-2</v>
      </c>
      <c r="AP69" s="83">
        <v>7.5</v>
      </c>
      <c r="AQ69" s="83">
        <v>3.9</v>
      </c>
      <c r="AR69" s="83">
        <v>0.53042332613390908</v>
      </c>
      <c r="AS69" s="83">
        <v>57.1</v>
      </c>
      <c r="AT69" s="83">
        <v>92</v>
      </c>
      <c r="AU69" s="83">
        <v>0.24299999999999999</v>
      </c>
      <c r="AV69" s="83">
        <v>3.6200000000000003E-2</v>
      </c>
      <c r="AW69" s="83">
        <v>14.94</v>
      </c>
      <c r="AX69" s="83">
        <v>13.89</v>
      </c>
      <c r="AY69" s="83">
        <v>14.86</v>
      </c>
      <c r="AZ69" s="83">
        <v>0.97</v>
      </c>
      <c r="BA69" s="83">
        <v>1.575</v>
      </c>
      <c r="BB69" s="83">
        <v>2.504</v>
      </c>
      <c r="BC69" s="83">
        <v>7.8540000000000001</v>
      </c>
      <c r="BD69" s="83">
        <v>2.450423326133909</v>
      </c>
      <c r="BE69" s="83">
        <v>30.04</v>
      </c>
      <c r="BF69" s="83">
        <v>5</v>
      </c>
      <c r="BG69" s="83">
        <v>12.8</v>
      </c>
      <c r="BH69" s="232">
        <v>43896</v>
      </c>
    </row>
    <row r="70" spans="1:60" x14ac:dyDescent="0.25">
      <c r="A70" s="232">
        <v>43897</v>
      </c>
      <c r="B70" s="233" t="str">
        <f t="shared" si="1"/>
        <v>Click Here</v>
      </c>
      <c r="C70" s="234"/>
      <c r="D70" s="83">
        <v>5.79</v>
      </c>
      <c r="E70" s="83">
        <v>5.36</v>
      </c>
      <c r="F70" s="83">
        <v>5.38</v>
      </c>
      <c r="G70" s="83">
        <v>5.37</v>
      </c>
      <c r="H70" s="83">
        <v>5.44</v>
      </c>
      <c r="I70" s="83">
        <v>6.79</v>
      </c>
      <c r="J70" s="83">
        <v>6.74</v>
      </c>
      <c r="K70" s="83">
        <v>1.57</v>
      </c>
      <c r="L70" s="83">
        <v>1.86</v>
      </c>
      <c r="M70" s="83">
        <v>1.87</v>
      </c>
      <c r="N70" s="83">
        <v>1.89</v>
      </c>
      <c r="O70" s="83">
        <v>41</v>
      </c>
      <c r="P70" s="83">
        <v>35</v>
      </c>
      <c r="Q70" s="83">
        <v>12</v>
      </c>
      <c r="R70" s="83">
        <v>0</v>
      </c>
      <c r="S70" s="83">
        <v>0</v>
      </c>
      <c r="T70" s="83">
        <v>0</v>
      </c>
      <c r="U70" s="83">
        <v>0.39400000000000002</v>
      </c>
      <c r="V70" s="83">
        <v>0.249</v>
      </c>
      <c r="W70" s="83">
        <v>0.90600000000000003</v>
      </c>
      <c r="X70" s="83">
        <v>8.6999999999999994E-2</v>
      </c>
      <c r="Y70" s="83">
        <v>0.36299999999999999</v>
      </c>
      <c r="Z70" s="83">
        <v>0.35399999999999998</v>
      </c>
      <c r="AA70" s="83">
        <v>16.600000000000001</v>
      </c>
      <c r="AB70" s="83">
        <v>34.1</v>
      </c>
      <c r="AC70" s="83">
        <v>26.9</v>
      </c>
      <c r="AD70" s="83">
        <v>27.6</v>
      </c>
      <c r="AE70" s="83">
        <v>39.299999999999997</v>
      </c>
      <c r="AF70" s="83">
        <v>33.200000000000003</v>
      </c>
      <c r="AG70" s="83">
        <v>68.2</v>
      </c>
      <c r="AH70" s="83">
        <v>53.8</v>
      </c>
      <c r="AI70" s="83">
        <v>55.2</v>
      </c>
      <c r="AJ70" s="83">
        <v>78.599999999999994</v>
      </c>
      <c r="AK70" s="83">
        <v>3.1</v>
      </c>
      <c r="AL70" s="83">
        <v>3.76</v>
      </c>
      <c r="AM70" s="83">
        <v>3</v>
      </c>
      <c r="AN70" s="83">
        <v>6</v>
      </c>
      <c r="AO70" s="83">
        <v>3.4000000000000002E-2</v>
      </c>
      <c r="AP70" s="83">
        <v>7.5</v>
      </c>
      <c r="AQ70" s="83">
        <v>4</v>
      </c>
      <c r="AR70" s="83" t="s">
        <v>66</v>
      </c>
      <c r="AS70" s="83">
        <v>57.3</v>
      </c>
      <c r="AT70" s="83">
        <v>91.6</v>
      </c>
      <c r="AU70" s="83">
        <v>0.24260000000000001</v>
      </c>
      <c r="AV70" s="83">
        <v>3.7499999999999999E-2</v>
      </c>
      <c r="AW70" s="83">
        <v>14.98</v>
      </c>
      <c r="AX70" s="83">
        <v>14.75</v>
      </c>
      <c r="AY70" s="83">
        <v>14.75</v>
      </c>
      <c r="AZ70" s="83">
        <v>0</v>
      </c>
      <c r="BA70" s="83">
        <v>0</v>
      </c>
      <c r="BB70" s="83">
        <v>0</v>
      </c>
      <c r="BC70" s="83">
        <v>0</v>
      </c>
      <c r="BD70" s="83" t="s">
        <v>66</v>
      </c>
      <c r="BE70" s="83">
        <v>30.28</v>
      </c>
      <c r="BF70" s="83">
        <v>5</v>
      </c>
      <c r="BG70" s="83">
        <v>12.8</v>
      </c>
      <c r="BH70" s="232">
        <v>43897</v>
      </c>
    </row>
    <row r="71" spans="1:60" x14ac:dyDescent="0.25">
      <c r="A71" s="232">
        <v>43898</v>
      </c>
      <c r="B71" s="233" t="str">
        <f t="shared" si="1"/>
        <v>Click Here</v>
      </c>
      <c r="C71" s="234"/>
      <c r="D71" s="83">
        <v>0</v>
      </c>
      <c r="E71" s="83">
        <v>0</v>
      </c>
      <c r="F71" s="83">
        <v>0</v>
      </c>
      <c r="G71" s="83">
        <v>0</v>
      </c>
      <c r="H71" s="83">
        <v>0</v>
      </c>
      <c r="I71" s="83">
        <v>0</v>
      </c>
      <c r="J71" s="83">
        <v>0</v>
      </c>
      <c r="K71" s="83">
        <v>0</v>
      </c>
      <c r="L71" s="83">
        <v>0</v>
      </c>
      <c r="M71" s="83">
        <v>0</v>
      </c>
      <c r="N71" s="83">
        <v>0</v>
      </c>
      <c r="O71" s="83">
        <v>0</v>
      </c>
      <c r="P71" s="83">
        <v>0</v>
      </c>
      <c r="Q71" s="83">
        <v>0</v>
      </c>
      <c r="R71" s="83">
        <v>0</v>
      </c>
      <c r="S71" s="83">
        <v>0</v>
      </c>
      <c r="T71" s="83">
        <v>0</v>
      </c>
      <c r="U71" s="83">
        <v>0</v>
      </c>
      <c r="V71" s="83">
        <v>0</v>
      </c>
      <c r="W71" s="83">
        <v>0</v>
      </c>
      <c r="X71" s="83">
        <v>0</v>
      </c>
      <c r="Y71" s="83">
        <v>0</v>
      </c>
      <c r="Z71" s="83">
        <v>0</v>
      </c>
      <c r="AA71" s="83">
        <v>0</v>
      </c>
      <c r="AB71" s="83">
        <v>0</v>
      </c>
      <c r="AC71" s="83">
        <v>0</v>
      </c>
      <c r="AD71" s="83">
        <v>0</v>
      </c>
      <c r="AE71" s="83">
        <v>0</v>
      </c>
      <c r="AF71" s="83">
        <v>0</v>
      </c>
      <c r="AG71" s="83">
        <v>0</v>
      </c>
      <c r="AH71" s="83">
        <v>0</v>
      </c>
      <c r="AI71" s="83">
        <v>0</v>
      </c>
      <c r="AJ71" s="83">
        <v>0</v>
      </c>
      <c r="AK71" s="83" t="s">
        <v>66</v>
      </c>
      <c r="AL71" s="83" t="s">
        <v>66</v>
      </c>
      <c r="AM71" s="83">
        <v>0</v>
      </c>
      <c r="AN71" s="83">
        <v>0</v>
      </c>
      <c r="AO71" s="83">
        <v>0</v>
      </c>
      <c r="AP71" s="83">
        <v>0</v>
      </c>
      <c r="AQ71" s="83">
        <v>0</v>
      </c>
      <c r="AR71" s="83" t="s">
        <v>66</v>
      </c>
      <c r="AS71" s="83">
        <v>0</v>
      </c>
      <c r="AT71" s="83">
        <v>0</v>
      </c>
      <c r="AU71" s="83">
        <v>0</v>
      </c>
      <c r="AV71" s="83">
        <v>0</v>
      </c>
      <c r="AW71" s="83">
        <v>0</v>
      </c>
      <c r="AX71" s="83">
        <v>0</v>
      </c>
      <c r="AY71" s="83">
        <v>0</v>
      </c>
      <c r="AZ71" s="83">
        <v>0</v>
      </c>
      <c r="BA71" s="83">
        <v>0</v>
      </c>
      <c r="BB71" s="83">
        <v>0</v>
      </c>
      <c r="BC71" s="83">
        <v>0</v>
      </c>
      <c r="BD71" s="83" t="s">
        <v>66</v>
      </c>
      <c r="BE71" s="83">
        <v>0</v>
      </c>
      <c r="BF71" s="83">
        <v>0</v>
      </c>
      <c r="BG71" s="83">
        <v>0</v>
      </c>
      <c r="BH71" s="232">
        <v>43898</v>
      </c>
    </row>
    <row r="72" spans="1:60" x14ac:dyDescent="0.25">
      <c r="A72" s="232">
        <v>43899</v>
      </c>
      <c r="B72" s="233" t="str">
        <f t="shared" si="1"/>
        <v>Click Here</v>
      </c>
      <c r="C72" s="234"/>
      <c r="D72" s="83">
        <v>6.18</v>
      </c>
      <c r="E72" s="83">
        <v>5.42</v>
      </c>
      <c r="F72" s="83">
        <v>5.34</v>
      </c>
      <c r="G72" s="83">
        <v>5.41</v>
      </c>
      <c r="H72" s="83">
        <v>5.48</v>
      </c>
      <c r="I72" s="83">
        <v>6.84</v>
      </c>
      <c r="J72" s="83">
        <v>6.91</v>
      </c>
      <c r="K72" s="83">
        <v>1.59</v>
      </c>
      <c r="L72" s="83">
        <v>1.89</v>
      </c>
      <c r="M72" s="83">
        <v>1.9</v>
      </c>
      <c r="N72" s="83">
        <v>1.91</v>
      </c>
      <c r="O72" s="83">
        <v>40</v>
      </c>
      <c r="P72" s="83">
        <v>35</v>
      </c>
      <c r="Q72" s="83">
        <v>14</v>
      </c>
      <c r="R72" s="83">
        <v>0</v>
      </c>
      <c r="S72" s="83">
        <v>0</v>
      </c>
      <c r="T72" s="83">
        <v>0</v>
      </c>
      <c r="U72" s="83">
        <v>0.38100000000000001</v>
      </c>
      <c r="V72" s="83">
        <v>0.26400000000000001</v>
      </c>
      <c r="W72" s="83">
        <v>0.96299999999999997</v>
      </c>
      <c r="X72" s="83">
        <v>7.8E-2</v>
      </c>
      <c r="Y72" s="83">
        <v>0.39900000000000002</v>
      </c>
      <c r="Z72" s="83">
        <v>0.40300000000000002</v>
      </c>
      <c r="AA72" s="83">
        <v>16.7</v>
      </c>
      <c r="AB72" s="83">
        <v>34.799999999999997</v>
      </c>
      <c r="AC72" s="83">
        <v>27.3</v>
      </c>
      <c r="AD72" s="83">
        <v>27.9</v>
      </c>
      <c r="AE72" s="83">
        <v>40.299999999999997</v>
      </c>
      <c r="AF72" s="83">
        <v>33.4</v>
      </c>
      <c r="AG72" s="83">
        <v>69.599999999999994</v>
      </c>
      <c r="AH72" s="83">
        <v>54.6</v>
      </c>
      <c r="AI72" s="83">
        <v>55.8</v>
      </c>
      <c r="AJ72" s="83">
        <v>80.599999999999994</v>
      </c>
      <c r="AK72" s="83">
        <v>3.19</v>
      </c>
      <c r="AL72" s="83">
        <v>3.96</v>
      </c>
      <c r="AM72" s="83">
        <v>2.9</v>
      </c>
      <c r="AN72" s="83">
        <v>6.2</v>
      </c>
      <c r="AO72" s="83">
        <v>4.3999999999999997E-2</v>
      </c>
      <c r="AP72" s="83">
        <v>7</v>
      </c>
      <c r="AQ72" s="83">
        <v>3.9</v>
      </c>
      <c r="AR72" s="83">
        <v>0.81511114382452554</v>
      </c>
      <c r="AS72" s="83">
        <v>57.5</v>
      </c>
      <c r="AT72" s="83">
        <v>91.2</v>
      </c>
      <c r="AU72" s="83">
        <v>0.2424</v>
      </c>
      <c r="AV72" s="83">
        <v>3.78E-2</v>
      </c>
      <c r="AW72" s="83">
        <v>14.76</v>
      </c>
      <c r="AX72" s="83">
        <v>13.586</v>
      </c>
      <c r="AY72" s="83">
        <v>14.646000000000001</v>
      </c>
      <c r="AZ72" s="83">
        <v>1.06</v>
      </c>
      <c r="BA72" s="83">
        <v>0</v>
      </c>
      <c r="BB72" s="83">
        <v>0</v>
      </c>
      <c r="BC72" s="83">
        <v>0</v>
      </c>
      <c r="BD72" s="83">
        <v>2.7151111438245255</v>
      </c>
      <c r="BE72" s="83">
        <v>28.97</v>
      </c>
      <c r="BF72" s="83">
        <v>5</v>
      </c>
      <c r="BG72" s="83">
        <v>12.8</v>
      </c>
      <c r="BH72" s="232">
        <v>43899</v>
      </c>
    </row>
    <row r="73" spans="1:60" x14ac:dyDescent="0.25">
      <c r="A73" s="232">
        <v>43900</v>
      </c>
      <c r="B73" s="233" t="str">
        <f t="shared" si="1"/>
        <v>Click Here</v>
      </c>
      <c r="C73" s="234"/>
      <c r="D73" s="83">
        <v>6.41</v>
      </c>
      <c r="E73" s="83">
        <v>5.47</v>
      </c>
      <c r="F73" s="83">
        <v>5.32</v>
      </c>
      <c r="G73" s="83">
        <v>5.48</v>
      </c>
      <c r="H73" s="83">
        <v>5.5</v>
      </c>
      <c r="I73" s="83">
        <v>6.68</v>
      </c>
      <c r="J73" s="83">
        <v>6.72</v>
      </c>
      <c r="K73" s="83">
        <v>1.53</v>
      </c>
      <c r="L73" s="83">
        <v>1.8</v>
      </c>
      <c r="M73" s="83">
        <v>1.81</v>
      </c>
      <c r="N73" s="83">
        <v>1.79</v>
      </c>
      <c r="O73" s="83">
        <v>39</v>
      </c>
      <c r="P73" s="83">
        <v>33</v>
      </c>
      <c r="Q73" s="83">
        <v>12</v>
      </c>
      <c r="R73" s="83">
        <v>0</v>
      </c>
      <c r="S73" s="83">
        <v>0</v>
      </c>
      <c r="T73" s="83">
        <v>0</v>
      </c>
      <c r="U73" s="83">
        <v>0.377</v>
      </c>
      <c r="V73" s="83">
        <v>0.25700000000000001</v>
      </c>
      <c r="W73" s="83">
        <v>0.89100000000000001</v>
      </c>
      <c r="X73" s="83">
        <v>9.2999999999999999E-2</v>
      </c>
      <c r="Y73" s="83">
        <v>0.40200000000000002</v>
      </c>
      <c r="Z73" s="83">
        <v>0.45100000000000001</v>
      </c>
      <c r="AA73" s="83">
        <v>17</v>
      </c>
      <c r="AB73" s="83">
        <v>35.200000000000003</v>
      </c>
      <c r="AC73" s="83">
        <v>27.6</v>
      </c>
      <c r="AD73" s="83">
        <v>27.8</v>
      </c>
      <c r="AE73" s="83">
        <v>38.1</v>
      </c>
      <c r="AF73" s="83">
        <v>34</v>
      </c>
      <c r="AG73" s="83">
        <v>70.400000000000006</v>
      </c>
      <c r="AH73" s="83">
        <v>55.2</v>
      </c>
      <c r="AI73" s="83">
        <v>55.6</v>
      </c>
      <c r="AJ73" s="83">
        <v>76.2</v>
      </c>
      <c r="AK73" s="83">
        <v>3.25</v>
      </c>
      <c r="AL73" s="83">
        <v>4.05</v>
      </c>
      <c r="AM73" s="83">
        <v>3</v>
      </c>
      <c r="AN73" s="83">
        <v>6</v>
      </c>
      <c r="AO73" s="83">
        <v>3.3000000000000002E-2</v>
      </c>
      <c r="AP73" s="83">
        <v>6.9</v>
      </c>
      <c r="AQ73" s="83">
        <v>3.9</v>
      </c>
      <c r="AR73" s="83">
        <v>0.75607950651130951</v>
      </c>
      <c r="AS73" s="83">
        <v>57.9</v>
      </c>
      <c r="AT73" s="83">
        <v>91</v>
      </c>
      <c r="AU73" s="83">
        <v>0.24210000000000001</v>
      </c>
      <c r="AV73" s="83">
        <v>3.7999999999999999E-2</v>
      </c>
      <c r="AW73" s="83">
        <v>15.6</v>
      </c>
      <c r="AX73" s="83">
        <v>14.59</v>
      </c>
      <c r="AY73" s="83">
        <v>15.53</v>
      </c>
      <c r="AZ73" s="83">
        <v>0.94</v>
      </c>
      <c r="BA73" s="83">
        <v>1.575</v>
      </c>
      <c r="BB73" s="83">
        <v>2.504</v>
      </c>
      <c r="BC73" s="83">
        <v>10.510999999999999</v>
      </c>
      <c r="BD73" s="83">
        <v>2.6760795065113094</v>
      </c>
      <c r="BE73" s="83">
        <v>27.4</v>
      </c>
      <c r="BF73" s="83">
        <v>4.7</v>
      </c>
      <c r="BG73" s="83">
        <v>12.8</v>
      </c>
      <c r="BH73" s="232">
        <v>43900</v>
      </c>
    </row>
    <row r="74" spans="1:60" x14ac:dyDescent="0.25">
      <c r="A74" s="232">
        <v>43901</v>
      </c>
      <c r="B74" s="233" t="str">
        <f t="shared" si="1"/>
        <v>Click Here</v>
      </c>
      <c r="C74" s="234"/>
      <c r="D74" s="83">
        <v>5.84</v>
      </c>
      <c r="E74" s="83">
        <v>5.21</v>
      </c>
      <c r="F74" s="83">
        <v>5.27</v>
      </c>
      <c r="G74" s="83">
        <v>5.28</v>
      </c>
      <c r="H74" s="83">
        <v>5.35</v>
      </c>
      <c r="I74" s="83">
        <v>6.68</v>
      </c>
      <c r="J74" s="83">
        <v>6.83</v>
      </c>
      <c r="K74" s="83">
        <v>1.59</v>
      </c>
      <c r="L74" s="83">
        <v>1.84</v>
      </c>
      <c r="M74" s="83">
        <v>1.88</v>
      </c>
      <c r="N74" s="83">
        <v>1.94</v>
      </c>
      <c r="O74" s="83">
        <v>42</v>
      </c>
      <c r="P74" s="83">
        <v>36</v>
      </c>
      <c r="Q74" s="83">
        <v>10</v>
      </c>
      <c r="R74" s="83">
        <v>0</v>
      </c>
      <c r="S74" s="83">
        <v>0</v>
      </c>
      <c r="T74" s="83">
        <v>0</v>
      </c>
      <c r="U74" s="83">
        <v>0.377</v>
      </c>
      <c r="V74" s="83">
        <v>0.28899999999999998</v>
      </c>
      <c r="W74" s="83">
        <v>0.86099999999999999</v>
      </c>
      <c r="X74" s="83">
        <v>0.10299999999999999</v>
      </c>
      <c r="Y74" s="83">
        <v>0.49</v>
      </c>
      <c r="Z74" s="83">
        <v>0.48399999999999999</v>
      </c>
      <c r="AA74" s="83">
        <v>16.5</v>
      </c>
      <c r="AB74" s="83">
        <v>34</v>
      </c>
      <c r="AC74" s="83">
        <v>28.1</v>
      </c>
      <c r="AD74" s="83">
        <v>28.3</v>
      </c>
      <c r="AE74" s="83">
        <v>38.299999999999997</v>
      </c>
      <c r="AF74" s="83">
        <v>33</v>
      </c>
      <c r="AG74" s="83">
        <v>68</v>
      </c>
      <c r="AH74" s="83">
        <v>56.2</v>
      </c>
      <c r="AI74" s="83">
        <v>56.6</v>
      </c>
      <c r="AJ74" s="83">
        <v>76.599999999999994</v>
      </c>
      <c r="AK74" s="83">
        <v>3.1799999999999997</v>
      </c>
      <c r="AL74" s="83">
        <v>3.74</v>
      </c>
      <c r="AM74" s="83">
        <v>3.4</v>
      </c>
      <c r="AN74" s="83">
        <v>6.3</v>
      </c>
      <c r="AO74" s="83">
        <v>1.4999999999999999E-2</v>
      </c>
      <c r="AP74" s="83">
        <v>6.1</v>
      </c>
      <c r="AQ74" s="83">
        <v>3.8</v>
      </c>
      <c r="AR74" s="83">
        <v>0.5476559766763851</v>
      </c>
      <c r="AS74" s="83">
        <v>52.9</v>
      </c>
      <c r="AT74" s="83">
        <v>87</v>
      </c>
      <c r="AU74" s="83">
        <v>0.27589999999999998</v>
      </c>
      <c r="AV74" s="83">
        <v>6.0100000000000001E-2</v>
      </c>
      <c r="AW74" s="83">
        <v>14.76</v>
      </c>
      <c r="AX74" s="83">
        <v>13.72</v>
      </c>
      <c r="AY74" s="83">
        <v>14.63</v>
      </c>
      <c r="AZ74" s="83">
        <v>0.91</v>
      </c>
      <c r="BA74" s="83">
        <v>1.575</v>
      </c>
      <c r="BB74" s="83">
        <v>2.504</v>
      </c>
      <c r="BC74" s="83">
        <v>7.8540000000000001</v>
      </c>
      <c r="BD74" s="83">
        <v>2.4076559766763852</v>
      </c>
      <c r="BE74" s="83">
        <v>30.28</v>
      </c>
      <c r="BF74" s="83">
        <v>4.3</v>
      </c>
      <c r="BG74" s="83">
        <v>12.8</v>
      </c>
      <c r="BH74" s="232">
        <v>43901</v>
      </c>
    </row>
    <row r="75" spans="1:60" x14ac:dyDescent="0.25">
      <c r="A75" s="232">
        <v>43902</v>
      </c>
      <c r="B75" s="233" t="str">
        <f t="shared" si="1"/>
        <v>Click Here</v>
      </c>
      <c r="C75" s="234"/>
      <c r="D75" s="83">
        <v>5.91</v>
      </c>
      <c r="E75" s="83">
        <v>5.28</v>
      </c>
      <c r="F75" s="83">
        <v>5.25</v>
      </c>
      <c r="G75" s="83">
        <v>5.36</v>
      </c>
      <c r="H75" s="83">
        <v>5.44</v>
      </c>
      <c r="I75" s="83">
        <v>6.63</v>
      </c>
      <c r="J75" s="83">
        <v>6.71</v>
      </c>
      <c r="K75" s="83">
        <v>1.64</v>
      </c>
      <c r="L75" s="83">
        <v>1.88</v>
      </c>
      <c r="M75" s="83">
        <v>1.82</v>
      </c>
      <c r="N75" s="83">
        <v>1.86</v>
      </c>
      <c r="O75" s="83">
        <v>41</v>
      </c>
      <c r="P75" s="83">
        <v>34</v>
      </c>
      <c r="Q75" s="83">
        <v>14</v>
      </c>
      <c r="R75" s="83">
        <v>3</v>
      </c>
      <c r="S75" s="83">
        <v>0</v>
      </c>
      <c r="T75" s="83">
        <v>0</v>
      </c>
      <c r="U75" s="83">
        <v>0.36599999999999999</v>
      </c>
      <c r="V75" s="83">
        <v>0.35299999999999998</v>
      </c>
      <c r="W75" s="83">
        <v>1.04</v>
      </c>
      <c r="X75" s="83">
        <v>0.125</v>
      </c>
      <c r="Y75" s="83">
        <v>0.47599999999999998</v>
      </c>
      <c r="Z75" s="83">
        <v>0.49</v>
      </c>
      <c r="AA75" s="83">
        <v>16.8</v>
      </c>
      <c r="AB75" s="83">
        <v>33.9</v>
      </c>
      <c r="AC75" s="83">
        <v>28.2</v>
      </c>
      <c r="AD75" s="83">
        <v>28.2</v>
      </c>
      <c r="AE75" s="83">
        <v>37.700000000000003</v>
      </c>
      <c r="AF75" s="83">
        <v>33.6</v>
      </c>
      <c r="AG75" s="83">
        <v>67.8</v>
      </c>
      <c r="AH75" s="83">
        <v>56.4</v>
      </c>
      <c r="AI75" s="83">
        <v>56.4</v>
      </c>
      <c r="AJ75" s="83">
        <v>75.400000000000006</v>
      </c>
      <c r="AK75" s="83">
        <v>2.95</v>
      </c>
      <c r="AL75" s="83">
        <v>3.6899999999999995</v>
      </c>
      <c r="AM75" s="83">
        <v>3.3</v>
      </c>
      <c r="AN75" s="83">
        <v>6.2</v>
      </c>
      <c r="AO75" s="83">
        <v>1.7999999999999999E-2</v>
      </c>
      <c r="AP75" s="83">
        <v>6.8</v>
      </c>
      <c r="AQ75" s="83">
        <v>4.0999999999999996</v>
      </c>
      <c r="AR75" s="83">
        <v>0.81091707317073225</v>
      </c>
      <c r="AS75" s="83">
        <v>58.1</v>
      </c>
      <c r="AT75" s="83">
        <v>91.9</v>
      </c>
      <c r="AU75" s="83">
        <v>0.23530000000000001</v>
      </c>
      <c r="AV75" s="83">
        <v>3.6400000000000002E-2</v>
      </c>
      <c r="AW75" s="83">
        <v>15.54</v>
      </c>
      <c r="AX75" s="83">
        <v>14.35</v>
      </c>
      <c r="AY75" s="83">
        <v>15.33</v>
      </c>
      <c r="AZ75" s="83">
        <v>0.98</v>
      </c>
      <c r="BA75" s="83">
        <v>0</v>
      </c>
      <c r="BB75" s="83">
        <v>0</v>
      </c>
      <c r="BC75" s="83">
        <v>0</v>
      </c>
      <c r="BD75" s="83">
        <v>2.6509170731707323</v>
      </c>
      <c r="BE75" s="83">
        <v>30.98</v>
      </c>
      <c r="BF75" s="83">
        <v>4.3</v>
      </c>
      <c r="BG75" s="83">
        <v>13</v>
      </c>
      <c r="BH75" s="232">
        <v>43902</v>
      </c>
    </row>
    <row r="76" spans="1:60" x14ac:dyDescent="0.25">
      <c r="A76" s="232">
        <v>43903</v>
      </c>
      <c r="B76" s="233" t="str">
        <f t="shared" si="1"/>
        <v>Click Here</v>
      </c>
      <c r="C76" s="234"/>
      <c r="D76" s="83">
        <v>6</v>
      </c>
      <c r="E76" s="83">
        <v>5.24</v>
      </c>
      <c r="F76" s="83">
        <v>5.19</v>
      </c>
      <c r="G76" s="83">
        <v>5.35</v>
      </c>
      <c r="H76" s="83">
        <v>5.41</v>
      </c>
      <c r="I76" s="83">
        <v>6.74</v>
      </c>
      <c r="J76" s="83">
        <v>6.68</v>
      </c>
      <c r="K76" s="83">
        <v>1.69</v>
      </c>
      <c r="L76" s="83">
        <v>1.92</v>
      </c>
      <c r="M76" s="83">
        <v>1.89</v>
      </c>
      <c r="N76" s="83">
        <v>1.77</v>
      </c>
      <c r="O76" s="83">
        <v>40</v>
      </c>
      <c r="P76" s="83">
        <v>32</v>
      </c>
      <c r="Q76" s="83">
        <v>12</v>
      </c>
      <c r="R76" s="83">
        <v>1</v>
      </c>
      <c r="S76" s="83">
        <v>0</v>
      </c>
      <c r="T76" s="83">
        <v>0</v>
      </c>
      <c r="U76" s="83">
        <v>0.26100000000000001</v>
      </c>
      <c r="V76" s="83">
        <v>0.23899999999999999</v>
      </c>
      <c r="W76" s="83">
        <v>0.749</v>
      </c>
      <c r="X76" s="83">
        <v>9.6000000000000002E-2</v>
      </c>
      <c r="Y76" s="83">
        <v>0.41399999999999998</v>
      </c>
      <c r="Z76" s="83">
        <v>0.40699999999999997</v>
      </c>
      <c r="AA76" s="83">
        <v>16.5</v>
      </c>
      <c r="AB76" s="83">
        <v>34.1</v>
      </c>
      <c r="AC76" s="83">
        <v>28.1</v>
      </c>
      <c r="AD76" s="83">
        <v>28.6</v>
      </c>
      <c r="AE76" s="83">
        <v>36.9</v>
      </c>
      <c r="AF76" s="83">
        <v>33</v>
      </c>
      <c r="AG76" s="83">
        <v>68.2</v>
      </c>
      <c r="AH76" s="83">
        <v>56.2</v>
      </c>
      <c r="AI76" s="83">
        <v>57.2</v>
      </c>
      <c r="AJ76" s="83">
        <v>73.8</v>
      </c>
      <c r="AK76" s="83">
        <v>3.09</v>
      </c>
      <c r="AL76" s="83">
        <v>3.93</v>
      </c>
      <c r="AM76" s="83">
        <v>3.2</v>
      </c>
      <c r="AN76" s="83">
        <v>6</v>
      </c>
      <c r="AO76" s="83">
        <v>2.4E-2</v>
      </c>
      <c r="AP76" s="83">
        <v>6.9</v>
      </c>
      <c r="AQ76" s="83">
        <v>4.2</v>
      </c>
      <c r="AR76" s="83">
        <v>0.91272754158964875</v>
      </c>
      <c r="AS76" s="83">
        <v>58</v>
      </c>
      <c r="AT76" s="83">
        <v>92.4</v>
      </c>
      <c r="AU76" s="83">
        <v>0.2359</v>
      </c>
      <c r="AV76" s="83">
        <v>3.4099999999999998E-2</v>
      </c>
      <c r="AW76" s="83">
        <v>14.731999999999999</v>
      </c>
      <c r="AX76" s="83">
        <v>13.525</v>
      </c>
      <c r="AY76" s="83">
        <v>14.478999999999999</v>
      </c>
      <c r="AZ76" s="83">
        <v>0.95399999999999996</v>
      </c>
      <c r="BA76" s="83">
        <v>0</v>
      </c>
      <c r="BB76" s="83">
        <v>0</v>
      </c>
      <c r="BC76" s="83">
        <v>0</v>
      </c>
      <c r="BD76" s="83">
        <v>2.7327275415896488</v>
      </c>
      <c r="BE76" s="83">
        <v>30.27</v>
      </c>
      <c r="BF76" s="83">
        <v>4.3</v>
      </c>
      <c r="BG76" s="83">
        <v>13</v>
      </c>
      <c r="BH76" s="232">
        <v>43903</v>
      </c>
    </row>
    <row r="77" spans="1:60" x14ac:dyDescent="0.25">
      <c r="A77" s="232">
        <v>43904</v>
      </c>
      <c r="B77" s="233" t="str">
        <f t="shared" si="1"/>
        <v>Click Here</v>
      </c>
      <c r="C77" s="234"/>
      <c r="D77" s="83">
        <v>6.04</v>
      </c>
      <c r="E77" s="83">
        <v>5.2</v>
      </c>
      <c r="F77" s="83">
        <v>5.14</v>
      </c>
      <c r="G77" s="83">
        <v>5.34</v>
      </c>
      <c r="H77" s="83">
        <v>5.37</v>
      </c>
      <c r="I77" s="83">
        <v>6.89</v>
      </c>
      <c r="J77" s="83">
        <v>6.8</v>
      </c>
      <c r="K77" s="83">
        <v>1.74</v>
      </c>
      <c r="L77" s="83">
        <v>1.96</v>
      </c>
      <c r="M77" s="83">
        <v>1.93</v>
      </c>
      <c r="N77" s="83">
        <v>1.84</v>
      </c>
      <c r="O77" s="83">
        <v>40</v>
      </c>
      <c r="P77" s="83">
        <v>34</v>
      </c>
      <c r="Q77" s="83">
        <v>10</v>
      </c>
      <c r="R77" s="83">
        <v>0</v>
      </c>
      <c r="S77" s="83">
        <v>0</v>
      </c>
      <c r="T77" s="83">
        <v>0</v>
      </c>
      <c r="U77" s="83">
        <v>0.34</v>
      </c>
      <c r="V77" s="83">
        <v>0.26900000000000002</v>
      </c>
      <c r="W77" s="83">
        <v>0.67400000000000004</v>
      </c>
      <c r="X77" s="83">
        <v>9.0999999999999998E-2</v>
      </c>
      <c r="Y77" s="83">
        <v>0.36799999999999999</v>
      </c>
      <c r="Z77" s="83">
        <v>0.40600000000000003</v>
      </c>
      <c r="AA77" s="83">
        <v>16.5</v>
      </c>
      <c r="AB77" s="83">
        <v>36.6</v>
      </c>
      <c r="AC77" s="83">
        <v>28.4</v>
      </c>
      <c r="AD77" s="83">
        <v>28.5</v>
      </c>
      <c r="AE77" s="83">
        <v>40.299999999999997</v>
      </c>
      <c r="AF77" s="83">
        <v>33</v>
      </c>
      <c r="AG77" s="83">
        <v>73.2</v>
      </c>
      <c r="AH77" s="83">
        <v>56.8</v>
      </c>
      <c r="AI77" s="83">
        <v>57</v>
      </c>
      <c r="AJ77" s="83">
        <v>80.599999999999994</v>
      </c>
      <c r="AK77" s="83">
        <v>3.1100000000000003</v>
      </c>
      <c r="AL77" s="83">
        <v>3.6100000000000003</v>
      </c>
      <c r="AM77" s="83">
        <v>3.1</v>
      </c>
      <c r="AN77" s="83">
        <v>6</v>
      </c>
      <c r="AO77" s="83">
        <v>6.8000000000000005E-2</v>
      </c>
      <c r="AP77" s="83">
        <v>6</v>
      </c>
      <c r="AQ77" s="83">
        <v>4.3</v>
      </c>
      <c r="AR77" s="83">
        <v>0.89749401197604795</v>
      </c>
      <c r="AS77" s="83">
        <v>57.6</v>
      </c>
      <c r="AT77" s="83">
        <v>92.8</v>
      </c>
      <c r="AU77" s="83">
        <v>0.2394</v>
      </c>
      <c r="AV77" s="83">
        <v>3.1899999999999998E-2</v>
      </c>
      <c r="AW77" s="83">
        <v>14.41</v>
      </c>
      <c r="AX77" s="83">
        <v>13.36</v>
      </c>
      <c r="AY77" s="83">
        <v>14.33</v>
      </c>
      <c r="AZ77" s="83">
        <v>0.97</v>
      </c>
      <c r="BA77" s="83">
        <v>1.575</v>
      </c>
      <c r="BB77" s="83">
        <v>2.504</v>
      </c>
      <c r="BC77" s="83">
        <v>9.2810000000000006</v>
      </c>
      <c r="BD77" s="83">
        <v>2.697494011976048</v>
      </c>
      <c r="BE77" s="83">
        <v>30.7</v>
      </c>
      <c r="BF77" s="83">
        <v>4.3</v>
      </c>
      <c r="BG77" s="83">
        <v>13</v>
      </c>
      <c r="BH77" s="232">
        <v>43904</v>
      </c>
    </row>
    <row r="78" spans="1:60" x14ac:dyDescent="0.25">
      <c r="A78" s="232">
        <v>43905</v>
      </c>
      <c r="B78" s="233" t="str">
        <f t="shared" si="1"/>
        <v>Click Here</v>
      </c>
      <c r="C78" s="234"/>
      <c r="D78" s="83">
        <v>0</v>
      </c>
      <c r="E78" s="83">
        <v>0</v>
      </c>
      <c r="F78" s="83">
        <v>0</v>
      </c>
      <c r="G78" s="83">
        <v>0</v>
      </c>
      <c r="H78" s="83">
        <v>0</v>
      </c>
      <c r="I78" s="83">
        <v>0</v>
      </c>
      <c r="J78" s="83">
        <v>0</v>
      </c>
      <c r="K78" s="83">
        <v>0</v>
      </c>
      <c r="L78" s="83">
        <v>0</v>
      </c>
      <c r="M78" s="83">
        <v>0</v>
      </c>
      <c r="N78" s="83">
        <v>0</v>
      </c>
      <c r="O78" s="83">
        <v>0</v>
      </c>
      <c r="P78" s="83">
        <v>0</v>
      </c>
      <c r="Q78" s="83">
        <v>0</v>
      </c>
      <c r="R78" s="83">
        <v>0</v>
      </c>
      <c r="S78" s="83">
        <v>0</v>
      </c>
      <c r="T78" s="83">
        <v>0</v>
      </c>
      <c r="U78" s="83">
        <v>0</v>
      </c>
      <c r="V78" s="83">
        <v>0</v>
      </c>
      <c r="W78" s="83">
        <v>0</v>
      </c>
      <c r="X78" s="83">
        <v>0</v>
      </c>
      <c r="Y78" s="83">
        <v>0</v>
      </c>
      <c r="Z78" s="83">
        <v>0</v>
      </c>
      <c r="AA78" s="83">
        <v>0</v>
      </c>
      <c r="AB78" s="83">
        <v>0</v>
      </c>
      <c r="AC78" s="83">
        <v>0</v>
      </c>
      <c r="AD78" s="83">
        <v>0</v>
      </c>
      <c r="AE78" s="83">
        <v>0</v>
      </c>
      <c r="AF78" s="83">
        <v>0</v>
      </c>
      <c r="AG78" s="83">
        <v>0</v>
      </c>
      <c r="AH78" s="83">
        <v>0</v>
      </c>
      <c r="AI78" s="83">
        <v>0</v>
      </c>
      <c r="AJ78" s="83">
        <v>0</v>
      </c>
      <c r="AK78" s="83" t="s">
        <v>66</v>
      </c>
      <c r="AL78" s="83" t="s">
        <v>66</v>
      </c>
      <c r="AM78" s="83">
        <v>0</v>
      </c>
      <c r="AN78" s="83">
        <v>0</v>
      </c>
      <c r="AO78" s="83">
        <v>0</v>
      </c>
      <c r="AP78" s="83">
        <v>0</v>
      </c>
      <c r="AQ78" s="83">
        <v>0</v>
      </c>
      <c r="AR78" s="83" t="s">
        <v>66</v>
      </c>
      <c r="AS78" s="83">
        <v>0</v>
      </c>
      <c r="AT78" s="83">
        <v>0</v>
      </c>
      <c r="AU78" s="83">
        <v>0</v>
      </c>
      <c r="AV78" s="83">
        <v>0</v>
      </c>
      <c r="AW78" s="83">
        <v>0</v>
      </c>
      <c r="AX78" s="83">
        <v>0</v>
      </c>
      <c r="AY78" s="83">
        <v>0</v>
      </c>
      <c r="AZ78" s="83">
        <v>0</v>
      </c>
      <c r="BA78" s="83">
        <v>0</v>
      </c>
      <c r="BB78" s="83">
        <v>0</v>
      </c>
      <c r="BC78" s="83">
        <v>0</v>
      </c>
      <c r="BD78" s="83" t="s">
        <v>66</v>
      </c>
      <c r="BE78" s="83">
        <v>0</v>
      </c>
      <c r="BF78" s="83">
        <v>0</v>
      </c>
      <c r="BG78" s="83">
        <v>0</v>
      </c>
      <c r="BH78" s="232">
        <v>43905</v>
      </c>
    </row>
    <row r="79" spans="1:60" x14ac:dyDescent="0.25">
      <c r="A79" s="232">
        <v>43906</v>
      </c>
      <c r="B79" s="233" t="str">
        <f t="shared" si="1"/>
        <v>Click Here</v>
      </c>
      <c r="C79" s="234"/>
      <c r="D79" s="83">
        <v>5.63</v>
      </c>
      <c r="E79" s="83">
        <v>5.23</v>
      </c>
      <c r="F79" s="83">
        <v>5.16</v>
      </c>
      <c r="G79" s="83">
        <v>5.32</v>
      </c>
      <c r="H79" s="83">
        <v>5.36</v>
      </c>
      <c r="I79" s="83">
        <v>6.7</v>
      </c>
      <c r="J79" s="83">
        <v>6.79</v>
      </c>
      <c r="K79" s="83">
        <v>1.57</v>
      </c>
      <c r="L79" s="83">
        <v>1.87</v>
      </c>
      <c r="M79" s="83">
        <v>1.93</v>
      </c>
      <c r="N79" s="83">
        <v>1.81</v>
      </c>
      <c r="O79" s="83">
        <v>40</v>
      </c>
      <c r="P79" s="83">
        <v>33</v>
      </c>
      <c r="Q79" s="83">
        <v>9</v>
      </c>
      <c r="R79" s="83">
        <v>0</v>
      </c>
      <c r="S79" s="83">
        <v>0</v>
      </c>
      <c r="T79" s="83">
        <v>0</v>
      </c>
      <c r="U79" s="83">
        <v>0.35799999999999998</v>
      </c>
      <c r="V79" s="83">
        <v>0.26800000000000002</v>
      </c>
      <c r="W79" s="83">
        <v>1.07</v>
      </c>
      <c r="X79" s="83">
        <v>0.124</v>
      </c>
      <c r="Y79" s="83">
        <v>0.45</v>
      </c>
      <c r="Z79" s="83">
        <v>0.44900000000000001</v>
      </c>
      <c r="AA79" s="83">
        <v>16.5</v>
      </c>
      <c r="AB79" s="83">
        <v>35.5</v>
      </c>
      <c r="AC79" s="83">
        <v>28.4</v>
      </c>
      <c r="AD79" s="83">
        <v>28.5</v>
      </c>
      <c r="AE79" s="83">
        <v>39.200000000000003</v>
      </c>
      <c r="AF79" s="83">
        <v>33</v>
      </c>
      <c r="AG79" s="83">
        <v>71</v>
      </c>
      <c r="AH79" s="83">
        <v>56.8</v>
      </c>
      <c r="AI79" s="83">
        <v>57</v>
      </c>
      <c r="AJ79" s="83">
        <v>78.400000000000006</v>
      </c>
      <c r="AK79" s="83">
        <v>3.0300000000000002</v>
      </c>
      <c r="AL79" s="83">
        <v>3.83</v>
      </c>
      <c r="AM79" s="83">
        <v>3.2</v>
      </c>
      <c r="AN79" s="83">
        <v>6.1</v>
      </c>
      <c r="AO79" s="83">
        <v>5.0999999999999997E-2</v>
      </c>
      <c r="AP79" s="83">
        <v>6.6</v>
      </c>
      <c r="AQ79" s="83">
        <v>3.8</v>
      </c>
      <c r="AR79" s="83">
        <v>0.57920388349514562</v>
      </c>
      <c r="AS79" s="83">
        <v>58.2</v>
      </c>
      <c r="AT79" s="83">
        <v>93.1</v>
      </c>
      <c r="AU79" s="83">
        <v>0.2351</v>
      </c>
      <c r="AV79" s="83">
        <v>3.0800000000000001E-2</v>
      </c>
      <c r="AW79" s="83">
        <v>15.35</v>
      </c>
      <c r="AX79" s="83">
        <v>14.42</v>
      </c>
      <c r="AY79" s="83">
        <v>15.31</v>
      </c>
      <c r="AZ79" s="83">
        <v>0.89</v>
      </c>
      <c r="BA79" s="83">
        <v>1.575</v>
      </c>
      <c r="BB79" s="83">
        <v>2.504</v>
      </c>
      <c r="BC79" s="83">
        <v>10.340999999999999</v>
      </c>
      <c r="BD79" s="83">
        <v>2.4992038834951456</v>
      </c>
      <c r="BE79" s="83">
        <v>30.51</v>
      </c>
      <c r="BF79" s="83">
        <v>4.3</v>
      </c>
      <c r="BG79" s="83">
        <v>13</v>
      </c>
      <c r="BH79" s="232">
        <v>43906</v>
      </c>
    </row>
    <row r="80" spans="1:60" x14ac:dyDescent="0.25">
      <c r="A80" s="232">
        <v>43907</v>
      </c>
      <c r="B80" s="233" t="str">
        <f t="shared" si="1"/>
        <v>Click Here</v>
      </c>
      <c r="C80" s="234"/>
      <c r="D80" s="83">
        <v>5.85</v>
      </c>
      <c r="E80" s="83">
        <v>5.28</v>
      </c>
      <c r="F80" s="83">
        <v>5.27</v>
      </c>
      <c r="G80" s="83">
        <v>5.33</v>
      </c>
      <c r="H80" s="83">
        <v>5.41</v>
      </c>
      <c r="I80" s="83">
        <v>6.87</v>
      </c>
      <c r="J80" s="83">
        <v>6.83</v>
      </c>
      <c r="K80" s="83">
        <v>1.65</v>
      </c>
      <c r="L80" s="83">
        <v>1.93</v>
      </c>
      <c r="M80" s="83">
        <v>1.91</v>
      </c>
      <c r="N80" s="83">
        <v>2</v>
      </c>
      <c r="O80" s="83">
        <v>45</v>
      </c>
      <c r="P80" s="83">
        <v>37</v>
      </c>
      <c r="Q80" s="83">
        <v>14</v>
      </c>
      <c r="R80" s="83">
        <v>2</v>
      </c>
      <c r="S80" s="83">
        <v>0</v>
      </c>
      <c r="T80" s="83">
        <v>0</v>
      </c>
      <c r="U80" s="83">
        <v>0.35899999999999999</v>
      </c>
      <c r="V80" s="83">
        <v>0.26</v>
      </c>
      <c r="W80" s="83">
        <v>1.08</v>
      </c>
      <c r="X80" s="83">
        <v>0.104</v>
      </c>
      <c r="Y80" s="83">
        <v>0.45600000000000002</v>
      </c>
      <c r="Z80" s="83">
        <v>0.45100000000000001</v>
      </c>
      <c r="AA80" s="83">
        <v>16.100000000000001</v>
      </c>
      <c r="AB80" s="83">
        <v>34.200000000000003</v>
      </c>
      <c r="AC80" s="83">
        <v>28.4</v>
      </c>
      <c r="AD80" s="83">
        <v>28.5</v>
      </c>
      <c r="AE80" s="83">
        <v>39.799999999999997</v>
      </c>
      <c r="AF80" s="83">
        <v>32.200000000000003</v>
      </c>
      <c r="AG80" s="83">
        <v>68.400000000000006</v>
      </c>
      <c r="AH80" s="83">
        <v>56.8</v>
      </c>
      <c r="AI80" s="83">
        <v>57</v>
      </c>
      <c r="AJ80" s="83">
        <v>79.599999999999994</v>
      </c>
      <c r="AK80" s="83">
        <v>3.12</v>
      </c>
      <c r="AL80" s="83">
        <v>4.0600000000000005</v>
      </c>
      <c r="AM80" s="83">
        <v>3.1</v>
      </c>
      <c r="AN80" s="83">
        <v>6</v>
      </c>
      <c r="AO80" s="83">
        <v>8.9999999999999993E-3</v>
      </c>
      <c r="AP80" s="83">
        <v>5.8</v>
      </c>
      <c r="AQ80" s="83">
        <v>3.6</v>
      </c>
      <c r="AR80" s="83">
        <v>0.72386376811594211</v>
      </c>
      <c r="AS80" s="83">
        <v>57.9</v>
      </c>
      <c r="AT80" s="83">
        <v>91.6</v>
      </c>
      <c r="AU80" s="83">
        <v>0.23680000000000001</v>
      </c>
      <c r="AV80" s="83">
        <v>3.78E-2</v>
      </c>
      <c r="AW80" s="83">
        <v>14.89</v>
      </c>
      <c r="AX80" s="83">
        <v>13.8</v>
      </c>
      <c r="AY80" s="83">
        <v>14.77</v>
      </c>
      <c r="AZ80" s="83">
        <v>0.97</v>
      </c>
      <c r="BA80" s="83">
        <v>0</v>
      </c>
      <c r="BB80" s="83">
        <v>0</v>
      </c>
      <c r="BC80" s="83">
        <v>0</v>
      </c>
      <c r="BD80" s="83">
        <v>2.6838637681159421</v>
      </c>
      <c r="BE80" s="83">
        <v>30.29</v>
      </c>
      <c r="BF80" s="83">
        <v>4.3</v>
      </c>
      <c r="BG80" s="83">
        <v>13</v>
      </c>
      <c r="BH80" s="232">
        <v>43907</v>
      </c>
    </row>
    <row r="81" spans="1:60" x14ac:dyDescent="0.25">
      <c r="A81" s="232">
        <v>43908</v>
      </c>
      <c r="B81" s="233" t="str">
        <f t="shared" si="1"/>
        <v>Click Here</v>
      </c>
      <c r="C81" s="234"/>
      <c r="D81" s="83">
        <v>5.94</v>
      </c>
      <c r="E81" s="83">
        <v>5.22</v>
      </c>
      <c r="F81" s="83">
        <v>5.17</v>
      </c>
      <c r="G81" s="83">
        <v>5.27</v>
      </c>
      <c r="H81" s="83">
        <v>5.29</v>
      </c>
      <c r="I81" s="83">
        <v>5.49</v>
      </c>
      <c r="J81" s="83">
        <v>5.66</v>
      </c>
      <c r="K81" s="83">
        <v>1.67</v>
      </c>
      <c r="L81" s="83">
        <v>1.99</v>
      </c>
      <c r="M81" s="83">
        <v>1.96</v>
      </c>
      <c r="N81" s="83">
        <v>2.04</v>
      </c>
      <c r="O81" s="83">
        <v>44</v>
      </c>
      <c r="P81" s="83">
        <v>37</v>
      </c>
      <c r="Q81" s="83">
        <v>14</v>
      </c>
      <c r="R81" s="83">
        <v>1</v>
      </c>
      <c r="S81" s="83">
        <v>0</v>
      </c>
      <c r="T81" s="83">
        <v>0</v>
      </c>
      <c r="U81" s="83">
        <v>0.29099999999999998</v>
      </c>
      <c r="V81" s="83">
        <v>0.254</v>
      </c>
      <c r="W81" s="83">
        <v>0.89400000000000002</v>
      </c>
      <c r="X81" s="83">
        <v>0.14599999999999999</v>
      </c>
      <c r="Y81" s="83">
        <v>0.17599999999999999</v>
      </c>
      <c r="Z81" s="83">
        <v>0.14899999999999999</v>
      </c>
      <c r="AA81" s="83">
        <v>17.399999999999999</v>
      </c>
      <c r="AB81" s="83">
        <v>35.799999999999997</v>
      </c>
      <c r="AC81" s="83">
        <v>28.4</v>
      </c>
      <c r="AD81" s="83">
        <v>28.1</v>
      </c>
      <c r="AE81" s="83">
        <v>29.9</v>
      </c>
      <c r="AF81" s="83">
        <v>34.799999999999997</v>
      </c>
      <c r="AG81" s="83">
        <v>71.599999999999994</v>
      </c>
      <c r="AH81" s="83">
        <v>56.8</v>
      </c>
      <c r="AI81" s="83">
        <v>56.2</v>
      </c>
      <c r="AJ81" s="83">
        <v>59.8</v>
      </c>
      <c r="AK81" s="83">
        <v>3.2199999999999998</v>
      </c>
      <c r="AL81" s="83">
        <v>4.03</v>
      </c>
      <c r="AM81" s="83">
        <v>2.9</v>
      </c>
      <c r="AN81" s="83">
        <v>5.6</v>
      </c>
      <c r="AO81" s="83">
        <v>0.01</v>
      </c>
      <c r="AP81" s="83">
        <v>7.3</v>
      </c>
      <c r="AQ81" s="83">
        <v>3.7</v>
      </c>
      <c r="AR81" s="83">
        <v>0.53959309849029458</v>
      </c>
      <c r="AS81" s="83">
        <v>58</v>
      </c>
      <c r="AT81" s="83">
        <v>89.8</v>
      </c>
      <c r="AU81" s="83">
        <v>0.23619999999999999</v>
      </c>
      <c r="AV81" s="83">
        <v>4.6399999999999997E-2</v>
      </c>
      <c r="AW81" s="83">
        <v>14.12</v>
      </c>
      <c r="AX81" s="83">
        <v>13.91</v>
      </c>
      <c r="AY81" s="83">
        <v>13.91</v>
      </c>
      <c r="AZ81" s="83">
        <v>0</v>
      </c>
      <c r="BA81" s="83">
        <v>0</v>
      </c>
      <c r="BB81" s="83">
        <v>0</v>
      </c>
      <c r="BC81" s="83">
        <v>0</v>
      </c>
      <c r="BD81" s="83">
        <v>2.5395930984902946</v>
      </c>
      <c r="BE81" s="83">
        <v>30.06</v>
      </c>
      <c r="BF81" s="83">
        <v>4.3</v>
      </c>
      <c r="BG81" s="83">
        <v>13</v>
      </c>
      <c r="BH81" s="232">
        <v>43908</v>
      </c>
    </row>
    <row r="82" spans="1:60" x14ac:dyDescent="0.25">
      <c r="A82" s="232">
        <v>43909</v>
      </c>
      <c r="B82" s="233" t="str">
        <f t="shared" si="1"/>
        <v>Click Here</v>
      </c>
      <c r="C82" s="234"/>
      <c r="D82" s="83">
        <v>5.99</v>
      </c>
      <c r="E82" s="83">
        <v>5.22</v>
      </c>
      <c r="F82" s="83">
        <v>5.16</v>
      </c>
      <c r="G82" s="83">
        <v>5.4</v>
      </c>
      <c r="H82" s="83">
        <v>5.44</v>
      </c>
      <c r="I82" s="83">
        <v>7.27</v>
      </c>
      <c r="J82" s="83">
        <v>6.77</v>
      </c>
      <c r="K82" s="83">
        <v>1.74</v>
      </c>
      <c r="L82" s="83">
        <v>2.0099999999999998</v>
      </c>
      <c r="M82" s="83">
        <v>2.0099999999999998</v>
      </c>
      <c r="N82" s="83">
        <v>1.97</v>
      </c>
      <c r="O82" s="83">
        <v>40</v>
      </c>
      <c r="P82" s="83">
        <v>32</v>
      </c>
      <c r="Q82" s="83">
        <v>15</v>
      </c>
      <c r="R82" s="83">
        <v>0</v>
      </c>
      <c r="S82" s="83">
        <v>0</v>
      </c>
      <c r="T82" s="83">
        <v>0</v>
      </c>
      <c r="U82" s="83">
        <v>0.36099999999999999</v>
      </c>
      <c r="V82" s="83">
        <v>0.255</v>
      </c>
      <c r="W82" s="83">
        <v>0.69899999999999995</v>
      </c>
      <c r="X82" s="83">
        <v>0.104</v>
      </c>
      <c r="Y82" s="83">
        <v>0.40899999999999997</v>
      </c>
      <c r="Z82" s="83">
        <v>0.53700000000000003</v>
      </c>
      <c r="AA82" s="83">
        <v>16.899999999999999</v>
      </c>
      <c r="AB82" s="83">
        <v>36.1</v>
      </c>
      <c r="AC82" s="83">
        <v>28.3</v>
      </c>
      <c r="AD82" s="83">
        <v>29</v>
      </c>
      <c r="AE82" s="83">
        <v>40.6</v>
      </c>
      <c r="AF82" s="83">
        <v>33.799999999999997</v>
      </c>
      <c r="AG82" s="83">
        <v>72.2</v>
      </c>
      <c r="AH82" s="83">
        <v>56.6</v>
      </c>
      <c r="AI82" s="83">
        <v>58</v>
      </c>
      <c r="AJ82" s="83">
        <v>81.2</v>
      </c>
      <c r="AK82" s="83">
        <v>3.1399999999999997</v>
      </c>
      <c r="AL82" s="83">
        <v>4.09</v>
      </c>
      <c r="AM82" s="83">
        <v>3</v>
      </c>
      <c r="AN82" s="83">
        <v>5.8</v>
      </c>
      <c r="AO82" s="83">
        <v>1.4E-2</v>
      </c>
      <c r="AP82" s="83">
        <v>6.9</v>
      </c>
      <c r="AQ82" s="83">
        <v>3.9</v>
      </c>
      <c r="AR82" s="83">
        <v>0.83685628291948855</v>
      </c>
      <c r="AS82" s="83">
        <v>59.1</v>
      </c>
      <c r="AT82" s="83">
        <v>91.7</v>
      </c>
      <c r="AU82" s="83">
        <v>0.22989999999999999</v>
      </c>
      <c r="AV82" s="83">
        <v>3.7499999999999999E-2</v>
      </c>
      <c r="AW82" s="83">
        <v>14.37</v>
      </c>
      <c r="AX82" s="83">
        <v>13.29</v>
      </c>
      <c r="AY82" s="83">
        <v>14.27</v>
      </c>
      <c r="AZ82" s="83">
        <v>0.98</v>
      </c>
      <c r="BA82" s="83">
        <v>0</v>
      </c>
      <c r="BB82" s="83">
        <v>0</v>
      </c>
      <c r="BC82" s="83">
        <v>0</v>
      </c>
      <c r="BD82" s="83">
        <v>2.7868562829194885</v>
      </c>
      <c r="BE82" s="83">
        <v>29.41</v>
      </c>
      <c r="BF82" s="83">
        <v>4.3</v>
      </c>
      <c r="BG82" s="83">
        <v>13</v>
      </c>
      <c r="BH82" s="232">
        <v>43909</v>
      </c>
    </row>
    <row r="83" spans="1:60" x14ac:dyDescent="0.25">
      <c r="A83" s="232">
        <v>43910</v>
      </c>
      <c r="B83" s="233" t="str">
        <f t="shared" si="1"/>
        <v>Click Here</v>
      </c>
      <c r="C83" s="234"/>
      <c r="D83" s="83">
        <v>5.81</v>
      </c>
      <c r="E83" s="83">
        <v>5.0599999999999996</v>
      </c>
      <c r="F83" s="83">
        <v>5.22</v>
      </c>
      <c r="G83" s="83">
        <v>5.18</v>
      </c>
      <c r="H83" s="83">
        <v>5.19</v>
      </c>
      <c r="I83" s="83">
        <v>6.25</v>
      </c>
      <c r="J83" s="83">
        <v>7.44</v>
      </c>
      <c r="K83" s="83">
        <v>1.71</v>
      </c>
      <c r="L83" s="83">
        <v>1.92</v>
      </c>
      <c r="M83" s="83">
        <v>1.94</v>
      </c>
      <c r="N83" s="83">
        <v>1.88</v>
      </c>
      <c r="O83" s="83">
        <v>39</v>
      </c>
      <c r="P83" s="83">
        <v>33</v>
      </c>
      <c r="Q83" s="83">
        <v>14</v>
      </c>
      <c r="R83" s="83">
        <v>1</v>
      </c>
      <c r="S83" s="83">
        <v>0</v>
      </c>
      <c r="T83" s="83">
        <v>0</v>
      </c>
      <c r="U83" s="83">
        <v>0.34200000000000003</v>
      </c>
      <c r="V83" s="83">
        <v>0.253</v>
      </c>
      <c r="W83" s="83">
        <v>0.68300000000000005</v>
      </c>
      <c r="X83" s="83">
        <v>0.112</v>
      </c>
      <c r="Y83" s="83">
        <v>0.40100000000000002</v>
      </c>
      <c r="Z83" s="83">
        <v>0.41699999999999998</v>
      </c>
      <c r="AA83" s="83">
        <v>17.100000000000001</v>
      </c>
      <c r="AB83" s="83">
        <v>36.799999999999997</v>
      </c>
      <c r="AC83" s="83">
        <v>28.4</v>
      </c>
      <c r="AD83" s="83">
        <v>29</v>
      </c>
      <c r="AE83" s="83">
        <v>41</v>
      </c>
      <c r="AF83" s="83">
        <v>34.200000000000003</v>
      </c>
      <c r="AG83" s="83">
        <v>73.599999999999994</v>
      </c>
      <c r="AH83" s="83">
        <v>56.8</v>
      </c>
      <c r="AI83" s="83">
        <v>58</v>
      </c>
      <c r="AJ83" s="83">
        <v>82</v>
      </c>
      <c r="AK83" s="83">
        <v>3.1100000000000003</v>
      </c>
      <c r="AL83" s="83">
        <v>4.1499999999999995</v>
      </c>
      <c r="AM83" s="83">
        <v>3</v>
      </c>
      <c r="AN83" s="83">
        <v>6</v>
      </c>
      <c r="AO83" s="83">
        <v>2.1000000000000001E-2</v>
      </c>
      <c r="AP83" s="83">
        <v>7.2</v>
      </c>
      <c r="AQ83" s="83">
        <v>3.6</v>
      </c>
      <c r="AR83" s="83">
        <v>0.81350971096497982</v>
      </c>
      <c r="AS83" s="83">
        <v>59.3</v>
      </c>
      <c r="AT83" s="83">
        <v>91.3</v>
      </c>
      <c r="AU83" s="83">
        <v>0.22969999999999999</v>
      </c>
      <c r="AV83" s="83">
        <v>3.7199999999999997E-2</v>
      </c>
      <c r="AW83" s="83">
        <v>14.204000000000001</v>
      </c>
      <c r="AX83" s="83">
        <v>13.077999999999999</v>
      </c>
      <c r="AY83" s="83">
        <v>14.048</v>
      </c>
      <c r="AZ83" s="83">
        <v>0.97</v>
      </c>
      <c r="BA83" s="83">
        <v>0</v>
      </c>
      <c r="BB83" s="83">
        <v>0</v>
      </c>
      <c r="BC83" s="83">
        <v>0</v>
      </c>
      <c r="BD83" s="83">
        <v>2.7435097109649798</v>
      </c>
      <c r="BE83" s="83">
        <v>29.34</v>
      </c>
      <c r="BF83" s="83">
        <v>4.3</v>
      </c>
      <c r="BG83" s="83">
        <v>13</v>
      </c>
      <c r="BH83" s="232">
        <v>43910</v>
      </c>
    </row>
    <row r="84" spans="1:60" x14ac:dyDescent="0.25">
      <c r="A84" s="232">
        <v>43911</v>
      </c>
      <c r="B84" s="233" t="str">
        <f t="shared" si="1"/>
        <v>Click Here</v>
      </c>
      <c r="C84" s="234"/>
      <c r="D84" s="83">
        <v>6.11</v>
      </c>
      <c r="E84" s="83">
        <v>5.28</v>
      </c>
      <c r="F84" s="83">
        <v>5.17</v>
      </c>
      <c r="G84" s="83">
        <v>5.37</v>
      </c>
      <c r="H84" s="83">
        <v>5.38</v>
      </c>
      <c r="I84" s="83">
        <v>6.32</v>
      </c>
      <c r="J84" s="83">
        <v>7.44</v>
      </c>
      <c r="K84" s="83">
        <v>1.74</v>
      </c>
      <c r="L84" s="83">
        <v>1.95</v>
      </c>
      <c r="M84" s="83">
        <v>1.93</v>
      </c>
      <c r="N84" s="83">
        <v>1.88</v>
      </c>
      <c r="O84" s="83">
        <v>40</v>
      </c>
      <c r="P84" s="83">
        <v>34</v>
      </c>
      <c r="Q84" s="83">
        <v>16</v>
      </c>
      <c r="R84" s="83">
        <v>1</v>
      </c>
      <c r="S84" s="83">
        <v>0</v>
      </c>
      <c r="T84" s="83">
        <v>0</v>
      </c>
      <c r="U84" s="83">
        <v>0.36199999999999999</v>
      </c>
      <c r="V84" s="83">
        <v>0.27300000000000002</v>
      </c>
      <c r="W84" s="83">
        <v>1.0900000000000001</v>
      </c>
      <c r="X84" s="83">
        <v>9.0999999999999998E-2</v>
      </c>
      <c r="Y84" s="83">
        <v>0.42199999999999999</v>
      </c>
      <c r="Z84" s="83">
        <v>0.46400000000000002</v>
      </c>
      <c r="AA84" s="83">
        <v>17.3</v>
      </c>
      <c r="AB84" s="83">
        <v>36.200000000000003</v>
      </c>
      <c r="AC84" s="83">
        <v>28.4</v>
      </c>
      <c r="AD84" s="83">
        <v>28.9</v>
      </c>
      <c r="AE84" s="83">
        <v>41</v>
      </c>
      <c r="AF84" s="83">
        <v>34.6</v>
      </c>
      <c r="AG84" s="83">
        <v>72.400000000000006</v>
      </c>
      <c r="AH84" s="83">
        <v>56.8</v>
      </c>
      <c r="AI84" s="83">
        <v>57.8</v>
      </c>
      <c r="AJ84" s="83">
        <v>82</v>
      </c>
      <c r="AK84" s="83">
        <v>3.0700000000000003</v>
      </c>
      <c r="AL84" s="83">
        <v>4.05</v>
      </c>
      <c r="AM84" s="83">
        <v>2.9</v>
      </c>
      <c r="AN84" s="83">
        <v>6.1</v>
      </c>
      <c r="AO84" s="83">
        <v>3.7999999999999999E-2</v>
      </c>
      <c r="AP84" s="83">
        <v>7.5</v>
      </c>
      <c r="AQ84" s="83">
        <v>3.7</v>
      </c>
      <c r="AR84" s="83">
        <v>0.79287617668356258</v>
      </c>
      <c r="AS84" s="83">
        <v>55.6</v>
      </c>
      <c r="AT84" s="83">
        <v>89.7</v>
      </c>
      <c r="AU84" s="83">
        <v>0.25430000000000003</v>
      </c>
      <c r="AV84" s="83">
        <v>4.6800000000000001E-2</v>
      </c>
      <c r="AW84" s="83">
        <v>14.85</v>
      </c>
      <c r="AX84" s="83">
        <v>13.81</v>
      </c>
      <c r="AY84" s="83">
        <v>14.8</v>
      </c>
      <c r="AZ84" s="83">
        <v>0.99</v>
      </c>
      <c r="BA84" s="83">
        <v>0</v>
      </c>
      <c r="BB84" s="83">
        <v>0</v>
      </c>
      <c r="BC84" s="83">
        <v>0</v>
      </c>
      <c r="BD84" s="83">
        <v>2.7328761766835625</v>
      </c>
      <c r="BE84" s="83">
        <v>28.85</v>
      </c>
      <c r="BF84" s="83">
        <v>4.3</v>
      </c>
      <c r="BG84" s="83">
        <v>13</v>
      </c>
      <c r="BH84" s="232">
        <v>43911</v>
      </c>
    </row>
    <row r="85" spans="1:60" x14ac:dyDescent="0.25">
      <c r="A85" s="232">
        <v>43912</v>
      </c>
      <c r="B85" s="233" t="str">
        <f t="shared" si="1"/>
        <v>Click Here</v>
      </c>
      <c r="C85" s="234"/>
      <c r="D85" s="83">
        <v>0</v>
      </c>
      <c r="E85" s="83">
        <v>0</v>
      </c>
      <c r="F85" s="83">
        <v>0</v>
      </c>
      <c r="G85" s="83">
        <v>0</v>
      </c>
      <c r="H85" s="83">
        <v>0</v>
      </c>
      <c r="I85" s="83">
        <v>0</v>
      </c>
      <c r="J85" s="83">
        <v>0</v>
      </c>
      <c r="K85" s="83">
        <v>0</v>
      </c>
      <c r="L85" s="83">
        <v>0</v>
      </c>
      <c r="M85" s="83">
        <v>0</v>
      </c>
      <c r="N85" s="83">
        <v>0</v>
      </c>
      <c r="O85" s="83">
        <v>0</v>
      </c>
      <c r="P85" s="83">
        <v>0</v>
      </c>
      <c r="Q85" s="83">
        <v>0</v>
      </c>
      <c r="R85" s="83">
        <v>0</v>
      </c>
      <c r="S85" s="83">
        <v>0</v>
      </c>
      <c r="T85" s="83">
        <v>0</v>
      </c>
      <c r="U85" s="83">
        <v>0</v>
      </c>
      <c r="V85" s="83">
        <v>0</v>
      </c>
      <c r="W85" s="83">
        <v>0</v>
      </c>
      <c r="X85" s="83">
        <v>0</v>
      </c>
      <c r="Y85" s="83">
        <v>0</v>
      </c>
      <c r="Z85" s="83">
        <v>0</v>
      </c>
      <c r="AA85" s="83">
        <v>0</v>
      </c>
      <c r="AB85" s="83">
        <v>0</v>
      </c>
      <c r="AC85" s="83">
        <v>0</v>
      </c>
      <c r="AD85" s="83">
        <v>0</v>
      </c>
      <c r="AE85" s="83">
        <v>0</v>
      </c>
      <c r="AF85" s="83">
        <v>0</v>
      </c>
      <c r="AG85" s="83">
        <v>0</v>
      </c>
      <c r="AH85" s="83">
        <v>0</v>
      </c>
      <c r="AI85" s="83">
        <v>0</v>
      </c>
      <c r="AJ85" s="83">
        <v>0</v>
      </c>
      <c r="AK85" s="83" t="s">
        <v>66</v>
      </c>
      <c r="AL85" s="83" t="s">
        <v>66</v>
      </c>
      <c r="AM85" s="83">
        <v>0</v>
      </c>
      <c r="AN85" s="83">
        <v>0</v>
      </c>
      <c r="AO85" s="83">
        <v>0</v>
      </c>
      <c r="AP85" s="83">
        <v>0</v>
      </c>
      <c r="AQ85" s="83">
        <v>0</v>
      </c>
      <c r="AR85" s="83">
        <v>0.82055369252552368</v>
      </c>
      <c r="AS85" s="83">
        <v>0</v>
      </c>
      <c r="AT85" s="83">
        <v>0</v>
      </c>
      <c r="AU85" s="83">
        <v>0</v>
      </c>
      <c r="AV85" s="83">
        <v>0</v>
      </c>
      <c r="AW85" s="83">
        <v>14.58</v>
      </c>
      <c r="AX85" s="83">
        <v>13.419</v>
      </c>
      <c r="AY85" s="83">
        <v>14.388999999999999</v>
      </c>
      <c r="AZ85" s="83">
        <v>0.97</v>
      </c>
      <c r="BA85" s="83">
        <v>0</v>
      </c>
      <c r="BB85" s="83">
        <v>0</v>
      </c>
      <c r="BC85" s="83">
        <v>0</v>
      </c>
      <c r="BD85" s="83">
        <v>2.7705536925255236</v>
      </c>
      <c r="BE85" s="83">
        <v>0</v>
      </c>
      <c r="BF85" s="83">
        <v>4.3</v>
      </c>
      <c r="BG85" s="83">
        <v>13.4</v>
      </c>
      <c r="BH85" s="232">
        <v>43912</v>
      </c>
    </row>
    <row r="86" spans="1:60" x14ac:dyDescent="0.25">
      <c r="A86" s="232">
        <v>43913</v>
      </c>
      <c r="B86" s="233" t="str">
        <f t="shared" si="1"/>
        <v>Click Here</v>
      </c>
      <c r="C86" s="234"/>
      <c r="D86" s="83">
        <v>6.01</v>
      </c>
      <c r="E86" s="83">
        <v>5.22</v>
      </c>
      <c r="F86" s="83">
        <v>5.16</v>
      </c>
      <c r="G86" s="83">
        <v>5.34</v>
      </c>
      <c r="H86" s="83">
        <v>5.37</v>
      </c>
      <c r="I86" s="83">
        <v>7.19</v>
      </c>
      <c r="J86" s="83">
        <v>7.47</v>
      </c>
      <c r="K86" s="83">
        <v>1.74</v>
      </c>
      <c r="L86" s="83">
        <v>1.96</v>
      </c>
      <c r="M86" s="83">
        <v>2.0099999999999998</v>
      </c>
      <c r="N86" s="83">
        <v>1.98</v>
      </c>
      <c r="O86" s="83">
        <v>40</v>
      </c>
      <c r="P86" s="83">
        <v>34</v>
      </c>
      <c r="Q86" s="83">
        <v>10</v>
      </c>
      <c r="R86" s="83">
        <v>0</v>
      </c>
      <c r="S86" s="83">
        <v>0</v>
      </c>
      <c r="T86" s="83">
        <v>0</v>
      </c>
      <c r="U86" s="83">
        <v>0.29599999999999999</v>
      </c>
      <c r="V86" s="83">
        <v>0.217</v>
      </c>
      <c r="W86" s="83">
        <v>0.54100000000000004</v>
      </c>
      <c r="X86" s="83">
        <v>9.8000000000000004E-2</v>
      </c>
      <c r="Y86" s="83">
        <v>0.39900000000000002</v>
      </c>
      <c r="Z86" s="83">
        <v>0.38600000000000001</v>
      </c>
      <c r="AA86" s="83">
        <v>16.899999999999999</v>
      </c>
      <c r="AB86" s="83">
        <v>36.4</v>
      </c>
      <c r="AC86" s="83">
        <v>28.5</v>
      </c>
      <c r="AD86" s="83">
        <v>28.8</v>
      </c>
      <c r="AE86" s="83">
        <v>40.9</v>
      </c>
      <c r="AF86" s="83">
        <v>33.799999999999997</v>
      </c>
      <c r="AG86" s="83">
        <v>72.8</v>
      </c>
      <c r="AH86" s="83">
        <v>57</v>
      </c>
      <c r="AI86" s="83">
        <v>57.6</v>
      </c>
      <c r="AJ86" s="83">
        <v>81.8</v>
      </c>
      <c r="AK86" s="83">
        <v>3.13</v>
      </c>
      <c r="AL86" s="83">
        <v>3.8600000000000003</v>
      </c>
      <c r="AM86" s="83">
        <v>3.1</v>
      </c>
      <c r="AN86" s="83">
        <v>5.5</v>
      </c>
      <c r="AO86" s="83">
        <v>3.1E-2</v>
      </c>
      <c r="AP86" s="83">
        <v>7.1</v>
      </c>
      <c r="AQ86" s="83">
        <v>3.7</v>
      </c>
      <c r="AR86" s="83">
        <v>0.81153719008264513</v>
      </c>
      <c r="AS86" s="83">
        <v>58.9</v>
      </c>
      <c r="AT86" s="83">
        <v>91.9</v>
      </c>
      <c r="AU86" s="83">
        <v>0.23</v>
      </c>
      <c r="AV86" s="83">
        <v>3.0599999999999999E-2</v>
      </c>
      <c r="AW86" s="83">
        <v>15.025</v>
      </c>
      <c r="AX86" s="83">
        <v>13.914999999999999</v>
      </c>
      <c r="AY86" s="83">
        <v>14.826000000000001</v>
      </c>
      <c r="AZ86" s="83">
        <v>0.91100000000000003</v>
      </c>
      <c r="BA86" s="83">
        <v>0</v>
      </c>
      <c r="BB86" s="83">
        <v>0</v>
      </c>
      <c r="BC86" s="83">
        <v>0</v>
      </c>
      <c r="BD86" s="83">
        <v>2.7915371900826451</v>
      </c>
      <c r="BE86" s="83">
        <v>30.03</v>
      </c>
      <c r="BF86" s="83">
        <v>4.3</v>
      </c>
      <c r="BG86" s="83">
        <v>13.4</v>
      </c>
      <c r="BH86" s="232">
        <v>43913</v>
      </c>
    </row>
    <row r="87" spans="1:60" x14ac:dyDescent="0.25">
      <c r="A87" s="232">
        <v>43914</v>
      </c>
      <c r="B87" s="233" t="str">
        <f t="shared" si="1"/>
        <v>Click Here</v>
      </c>
      <c r="C87" s="234"/>
      <c r="D87" s="83">
        <v>6</v>
      </c>
      <c r="E87" s="83">
        <v>5.12</v>
      </c>
      <c r="F87" s="83">
        <v>5.16</v>
      </c>
      <c r="G87" s="83">
        <v>5.42</v>
      </c>
      <c r="H87" s="83">
        <v>5.49</v>
      </c>
      <c r="I87" s="83">
        <v>7.07</v>
      </c>
      <c r="J87" s="83">
        <v>7.2</v>
      </c>
      <c r="K87" s="83">
        <v>1.78</v>
      </c>
      <c r="L87" s="83">
        <v>2.0099999999999998</v>
      </c>
      <c r="M87" s="83">
        <v>2.04</v>
      </c>
      <c r="N87" s="83">
        <v>1.99</v>
      </c>
      <c r="O87" s="83">
        <v>39</v>
      </c>
      <c r="P87" s="83">
        <v>32</v>
      </c>
      <c r="Q87" s="83">
        <v>14</v>
      </c>
      <c r="R87" s="83">
        <v>0</v>
      </c>
      <c r="S87" s="83">
        <v>0</v>
      </c>
      <c r="T87" s="83">
        <v>0</v>
      </c>
      <c r="U87" s="83">
        <v>0.374</v>
      </c>
      <c r="V87" s="83">
        <v>0.24199999999999999</v>
      </c>
      <c r="W87" s="83">
        <v>0.59899999999999998</v>
      </c>
      <c r="X87" s="83">
        <v>0.10199999999999999</v>
      </c>
      <c r="Y87" s="83">
        <v>0.311</v>
      </c>
      <c r="Z87" s="83">
        <v>0.36399999999999999</v>
      </c>
      <c r="AA87" s="83">
        <v>16.8</v>
      </c>
      <c r="AB87" s="83">
        <v>36.700000000000003</v>
      </c>
      <c r="AC87" s="83">
        <v>28.5</v>
      </c>
      <c r="AD87" s="83">
        <v>28.8</v>
      </c>
      <c r="AE87" s="83">
        <v>41.4</v>
      </c>
      <c r="AF87" s="83">
        <v>33.6</v>
      </c>
      <c r="AG87" s="83">
        <v>73.400000000000006</v>
      </c>
      <c r="AH87" s="83">
        <v>57</v>
      </c>
      <c r="AI87" s="83">
        <v>57.6</v>
      </c>
      <c r="AJ87" s="83">
        <v>82.8</v>
      </c>
      <c r="AK87" s="83">
        <v>3.13</v>
      </c>
      <c r="AL87" s="83">
        <v>3.81</v>
      </c>
      <c r="AM87" s="83">
        <v>3.1</v>
      </c>
      <c r="AN87" s="83">
        <v>5.9</v>
      </c>
      <c r="AO87" s="83">
        <v>3.1E-2</v>
      </c>
      <c r="AP87" s="83">
        <v>5.9</v>
      </c>
      <c r="AQ87" s="83">
        <v>3.5</v>
      </c>
      <c r="AR87" s="83">
        <v>0.82929668674698842</v>
      </c>
      <c r="AS87" s="83">
        <v>59.2</v>
      </c>
      <c r="AT87" s="83">
        <v>93.5</v>
      </c>
      <c r="AU87" s="83">
        <v>0.22889999999999999</v>
      </c>
      <c r="AV87" s="83">
        <v>2.9000000000000001E-2</v>
      </c>
      <c r="AW87" s="83">
        <v>14.28</v>
      </c>
      <c r="AX87" s="83">
        <v>13.28</v>
      </c>
      <c r="AY87" s="83">
        <v>14.17</v>
      </c>
      <c r="AZ87" s="83">
        <v>0.89</v>
      </c>
      <c r="BA87" s="83">
        <v>0</v>
      </c>
      <c r="BB87" s="83">
        <v>0</v>
      </c>
      <c r="BC87" s="83">
        <v>0</v>
      </c>
      <c r="BD87" s="83">
        <v>2.7892966867469884</v>
      </c>
      <c r="BE87" s="83">
        <v>29.87</v>
      </c>
      <c r="BF87" s="83">
        <v>4.3</v>
      </c>
      <c r="BG87" s="83">
        <v>13.4</v>
      </c>
      <c r="BH87" s="232">
        <v>43914</v>
      </c>
    </row>
    <row r="88" spans="1:60" x14ac:dyDescent="0.25">
      <c r="A88" s="232">
        <v>43915</v>
      </c>
      <c r="B88" s="233" t="str">
        <f t="shared" si="1"/>
        <v>Click Here</v>
      </c>
      <c r="C88" s="234"/>
      <c r="D88" s="83">
        <v>5.99</v>
      </c>
      <c r="E88" s="83">
        <v>5.22</v>
      </c>
      <c r="F88" s="83">
        <v>5.16</v>
      </c>
      <c r="G88" s="83">
        <v>5.32</v>
      </c>
      <c r="H88" s="83">
        <v>5.37</v>
      </c>
      <c r="I88" s="83">
        <v>6.87</v>
      </c>
      <c r="J88" s="83">
        <v>7.08</v>
      </c>
      <c r="K88" s="83">
        <v>1.74</v>
      </c>
      <c r="L88" s="83">
        <v>1.95</v>
      </c>
      <c r="M88" s="83">
        <v>1.97</v>
      </c>
      <c r="N88" s="83">
        <v>1.93</v>
      </c>
      <c r="O88" s="83">
        <v>39</v>
      </c>
      <c r="P88" s="83">
        <v>31</v>
      </c>
      <c r="Q88" s="83">
        <v>15</v>
      </c>
      <c r="R88" s="83">
        <v>1</v>
      </c>
      <c r="S88" s="83">
        <v>0</v>
      </c>
      <c r="T88" s="83">
        <v>0</v>
      </c>
      <c r="U88" s="83">
        <v>0.379</v>
      </c>
      <c r="V88" s="83">
        <v>0.25700000000000001</v>
      </c>
      <c r="W88" s="83">
        <v>0.71399999999999997</v>
      </c>
      <c r="X88" s="83">
        <v>9.2999999999999999E-2</v>
      </c>
      <c r="Y88" s="83">
        <v>0.40600000000000003</v>
      </c>
      <c r="Z88" s="83">
        <v>0.42099999999999999</v>
      </c>
      <c r="AA88" s="83">
        <v>17.2</v>
      </c>
      <c r="AB88" s="83">
        <v>37.200000000000003</v>
      </c>
      <c r="AC88" s="83">
        <v>29.2</v>
      </c>
      <c r="AD88" s="83">
        <v>29.3</v>
      </c>
      <c r="AE88" s="83">
        <v>41.8</v>
      </c>
      <c r="AF88" s="83">
        <v>34.4</v>
      </c>
      <c r="AG88" s="83">
        <v>74.400000000000006</v>
      </c>
      <c r="AH88" s="83">
        <v>58.4</v>
      </c>
      <c r="AI88" s="83">
        <v>58.6</v>
      </c>
      <c r="AJ88" s="83">
        <v>83.6</v>
      </c>
      <c r="AK88" s="83">
        <v>3.12</v>
      </c>
      <c r="AL88" s="83">
        <v>4</v>
      </c>
      <c r="AM88" s="83">
        <v>3</v>
      </c>
      <c r="AN88" s="83">
        <v>6</v>
      </c>
      <c r="AO88" s="83">
        <v>4.2999999999999997E-2</v>
      </c>
      <c r="AP88" s="83">
        <v>6.6</v>
      </c>
      <c r="AQ88" s="83">
        <v>3.7</v>
      </c>
      <c r="AR88" s="83">
        <v>0.64093152691321853</v>
      </c>
      <c r="AS88" s="83">
        <v>59.5</v>
      </c>
      <c r="AT88" s="83">
        <v>93.1</v>
      </c>
      <c r="AU88" s="83">
        <v>0.2286</v>
      </c>
      <c r="AV88" s="83">
        <v>2.9399999999999999E-2</v>
      </c>
      <c r="AW88" s="83">
        <v>14.365</v>
      </c>
      <c r="AX88" s="83">
        <v>13.654999999999999</v>
      </c>
      <c r="AY88" s="83">
        <v>14.134</v>
      </c>
      <c r="AZ88" s="83">
        <v>0.47899999999999998</v>
      </c>
      <c r="BA88" s="83">
        <v>0</v>
      </c>
      <c r="BB88" s="83">
        <v>0</v>
      </c>
      <c r="BC88" s="83">
        <v>0</v>
      </c>
      <c r="BD88" s="83">
        <v>2.6209315269132185</v>
      </c>
      <c r="BE88" s="83">
        <v>30.1</v>
      </c>
      <c r="BF88" s="83">
        <v>4.3</v>
      </c>
      <c r="BG88" s="83">
        <v>13.4</v>
      </c>
      <c r="BH88" s="232">
        <v>43915</v>
      </c>
    </row>
    <row r="89" spans="1:60" x14ac:dyDescent="0.25">
      <c r="A89" s="232">
        <v>43916</v>
      </c>
      <c r="B89" s="233" t="str">
        <f t="shared" si="1"/>
        <v>Click Here</v>
      </c>
      <c r="C89" s="234"/>
      <c r="D89" s="83">
        <v>5.79</v>
      </c>
      <c r="E89" s="83">
        <v>4.99</v>
      </c>
      <c r="F89" s="83">
        <v>5.16</v>
      </c>
      <c r="G89" s="83">
        <v>5.0999999999999996</v>
      </c>
      <c r="H89" s="83">
        <v>5.05</v>
      </c>
      <c r="I89" s="83">
        <v>6.78</v>
      </c>
      <c r="J89" s="83">
        <v>7.06</v>
      </c>
      <c r="K89" s="83">
        <v>1.77</v>
      </c>
      <c r="L89" s="83">
        <v>1.94</v>
      </c>
      <c r="M89" s="83">
        <v>1.95</v>
      </c>
      <c r="N89" s="83">
        <v>1.93</v>
      </c>
      <c r="O89" s="83">
        <v>39</v>
      </c>
      <c r="P89" s="83">
        <v>33</v>
      </c>
      <c r="Q89" s="83">
        <v>12</v>
      </c>
      <c r="R89" s="83">
        <v>0</v>
      </c>
      <c r="S89" s="83">
        <v>0</v>
      </c>
      <c r="T89" s="83">
        <v>0</v>
      </c>
      <c r="U89" s="83">
        <v>0.36099999999999999</v>
      </c>
      <c r="V89" s="83">
        <v>0.24299999999999999</v>
      </c>
      <c r="W89" s="83">
        <v>0.91900000000000004</v>
      </c>
      <c r="X89" s="83">
        <v>0.104</v>
      </c>
      <c r="Y89" s="83">
        <v>0.39600000000000002</v>
      </c>
      <c r="Z89" s="83">
        <v>0.38900000000000001</v>
      </c>
      <c r="AA89" s="83">
        <v>16.899999999999999</v>
      </c>
      <c r="AB89" s="83">
        <v>36.799999999999997</v>
      </c>
      <c r="AC89" s="83">
        <v>29.3</v>
      </c>
      <c r="AD89" s="83">
        <v>29.6</v>
      </c>
      <c r="AE89" s="83">
        <v>41.9</v>
      </c>
      <c r="AF89" s="83">
        <v>33.799999999999997</v>
      </c>
      <c r="AG89" s="83">
        <v>73.599999999999994</v>
      </c>
      <c r="AH89" s="83">
        <v>58.6</v>
      </c>
      <c r="AI89" s="83">
        <v>59.2</v>
      </c>
      <c r="AJ89" s="83">
        <v>83.8</v>
      </c>
      <c r="AK89" s="83">
        <v>3.1100000000000003</v>
      </c>
      <c r="AL89" s="83">
        <v>3.8600000000000003</v>
      </c>
      <c r="AM89" s="83">
        <v>3</v>
      </c>
      <c r="AN89" s="83">
        <v>5.8</v>
      </c>
      <c r="AO89" s="83">
        <v>2.7E-2</v>
      </c>
      <c r="AP89" s="83">
        <v>6</v>
      </c>
      <c r="AQ89" s="83">
        <v>3.6</v>
      </c>
      <c r="AR89" s="83">
        <v>0.88411323641928097</v>
      </c>
      <c r="AS89" s="83">
        <v>58</v>
      </c>
      <c r="AT89" s="83">
        <v>91.2</v>
      </c>
      <c r="AU89" s="83">
        <v>0.2364</v>
      </c>
      <c r="AV89" s="83">
        <v>0.04</v>
      </c>
      <c r="AW89" s="83">
        <v>14.15</v>
      </c>
      <c r="AX89" s="83">
        <v>13.07</v>
      </c>
      <c r="AY89" s="83">
        <v>14.04</v>
      </c>
      <c r="AZ89" s="83">
        <v>0.97</v>
      </c>
      <c r="BA89" s="83">
        <v>1.575</v>
      </c>
      <c r="BB89" s="83">
        <v>2.504</v>
      </c>
      <c r="BC89" s="83">
        <v>8.9909999999999997</v>
      </c>
      <c r="BD89" s="83">
        <v>2.8341132364192809</v>
      </c>
      <c r="BE89" s="83">
        <v>31.14</v>
      </c>
      <c r="BF89" s="83">
        <v>4.3</v>
      </c>
      <c r="BG89" s="83">
        <v>13.6</v>
      </c>
      <c r="BH89" s="232">
        <v>43916</v>
      </c>
    </row>
    <row r="90" spans="1:60" x14ac:dyDescent="0.25">
      <c r="A90" s="232">
        <v>43917</v>
      </c>
      <c r="B90" s="233" t="str">
        <f t="shared" si="1"/>
        <v>Click Here</v>
      </c>
      <c r="C90" s="234"/>
      <c r="D90" s="83">
        <v>5.72</v>
      </c>
      <c r="E90" s="83">
        <v>5.12</v>
      </c>
      <c r="F90" s="83">
        <v>5.23</v>
      </c>
      <c r="G90" s="83">
        <v>5.16</v>
      </c>
      <c r="H90" s="83">
        <v>5.21</v>
      </c>
      <c r="I90" s="83">
        <v>6.78</v>
      </c>
      <c r="J90" s="83">
        <v>7.02</v>
      </c>
      <c r="K90" s="83">
        <v>1.75</v>
      </c>
      <c r="L90" s="83">
        <v>1.97</v>
      </c>
      <c r="M90" s="83">
        <v>1.84</v>
      </c>
      <c r="N90" s="83">
        <v>1.95</v>
      </c>
      <c r="O90" s="83">
        <v>43</v>
      </c>
      <c r="P90" s="83">
        <v>36</v>
      </c>
      <c r="Q90" s="83">
        <v>13</v>
      </c>
      <c r="R90" s="83">
        <v>0</v>
      </c>
      <c r="S90" s="83">
        <v>0</v>
      </c>
      <c r="T90" s="83">
        <v>0</v>
      </c>
      <c r="U90" s="83">
        <v>0.38200000000000001</v>
      </c>
      <c r="V90" s="83">
        <v>0.254</v>
      </c>
      <c r="W90" s="83">
        <v>1.1100000000000001</v>
      </c>
      <c r="X90" s="83">
        <v>0.13200000000000001</v>
      </c>
      <c r="Y90" s="83">
        <v>0.51600000000000001</v>
      </c>
      <c r="Z90" s="83">
        <v>0.436</v>
      </c>
      <c r="AA90" s="83">
        <v>17</v>
      </c>
      <c r="AB90" s="83">
        <v>35.6</v>
      </c>
      <c r="AC90" s="83">
        <v>29.7</v>
      </c>
      <c r="AD90" s="83">
        <v>29.6</v>
      </c>
      <c r="AE90" s="83">
        <v>42.2</v>
      </c>
      <c r="AF90" s="83">
        <v>34</v>
      </c>
      <c r="AG90" s="83">
        <v>71.2</v>
      </c>
      <c r="AH90" s="83">
        <v>59.4</v>
      </c>
      <c r="AI90" s="83">
        <v>59.2</v>
      </c>
      <c r="AJ90" s="83">
        <v>84.4</v>
      </c>
      <c r="AK90" s="83">
        <v>3</v>
      </c>
      <c r="AL90" s="83">
        <v>3.55</v>
      </c>
      <c r="AM90" s="83">
        <v>3.1</v>
      </c>
      <c r="AN90" s="83">
        <v>5.9</v>
      </c>
      <c r="AO90" s="83">
        <v>1.0999999999999999E-2</v>
      </c>
      <c r="AP90" s="83">
        <v>6.3</v>
      </c>
      <c r="AQ90" s="83">
        <v>3.5</v>
      </c>
      <c r="AR90" s="83">
        <v>0.50689185185185215</v>
      </c>
      <c r="AS90" s="83">
        <v>57.2</v>
      </c>
      <c r="AT90" s="83">
        <v>91.4</v>
      </c>
      <c r="AU90" s="83">
        <v>0.24210000000000001</v>
      </c>
      <c r="AV90" s="83">
        <v>3.8699999999999998E-2</v>
      </c>
      <c r="AW90" s="83">
        <v>14.6</v>
      </c>
      <c r="AX90" s="83">
        <v>13.5</v>
      </c>
      <c r="AY90" s="83">
        <v>14.45</v>
      </c>
      <c r="AZ90" s="83">
        <v>0.95</v>
      </c>
      <c r="BA90" s="83">
        <v>0</v>
      </c>
      <c r="BB90" s="83">
        <v>0</v>
      </c>
      <c r="BC90" s="83">
        <v>0</v>
      </c>
      <c r="BD90" s="83">
        <v>2.4468918518518521</v>
      </c>
      <c r="BE90" s="83">
        <v>30.98</v>
      </c>
      <c r="BF90" s="83">
        <v>4.3</v>
      </c>
      <c r="BG90" s="83">
        <v>13.6</v>
      </c>
      <c r="BH90" s="232">
        <v>43917</v>
      </c>
    </row>
    <row r="91" spans="1:60" x14ac:dyDescent="0.25">
      <c r="A91" s="232">
        <v>43918</v>
      </c>
      <c r="B91" s="233" t="str">
        <f t="shared" si="1"/>
        <v>Click Here</v>
      </c>
      <c r="C91" s="234"/>
      <c r="D91" s="83">
        <v>5.77</v>
      </c>
      <c r="E91" s="83">
        <v>5.18</v>
      </c>
      <c r="F91" s="83">
        <v>5.24</v>
      </c>
      <c r="G91" s="83">
        <v>5.21</v>
      </c>
      <c r="H91" s="83">
        <v>5.25</v>
      </c>
      <c r="I91" s="83">
        <v>7.01</v>
      </c>
      <c r="J91" s="83">
        <v>7.15</v>
      </c>
      <c r="K91" s="83">
        <v>1.73</v>
      </c>
      <c r="L91" s="83">
        <v>1.92</v>
      </c>
      <c r="M91" s="83">
        <v>1.88</v>
      </c>
      <c r="N91" s="83">
        <v>1.93</v>
      </c>
      <c r="O91" s="83">
        <v>42</v>
      </c>
      <c r="P91" s="83">
        <v>35</v>
      </c>
      <c r="Q91" s="83">
        <v>12</v>
      </c>
      <c r="R91" s="83">
        <v>0</v>
      </c>
      <c r="S91" s="83">
        <v>0</v>
      </c>
      <c r="T91" s="83">
        <v>0</v>
      </c>
      <c r="U91" s="83">
        <v>0.39300000000000002</v>
      </c>
      <c r="V91" s="83">
        <v>0.27700000000000002</v>
      </c>
      <c r="W91" s="83">
        <v>0.98</v>
      </c>
      <c r="X91" s="83">
        <v>0.127</v>
      </c>
      <c r="Y91" s="83">
        <v>0.53100000000000003</v>
      </c>
      <c r="Z91" s="83">
        <v>0.50600000000000001</v>
      </c>
      <c r="AA91" s="83">
        <v>16.899999999999999</v>
      </c>
      <c r="AB91" s="83">
        <v>35.4</v>
      </c>
      <c r="AC91" s="83">
        <v>29.6</v>
      </c>
      <c r="AD91" s="83">
        <v>30.1</v>
      </c>
      <c r="AE91" s="83">
        <v>42</v>
      </c>
      <c r="AF91" s="83">
        <v>33.799999999999997</v>
      </c>
      <c r="AG91" s="83">
        <v>70.8</v>
      </c>
      <c r="AH91" s="83">
        <v>59.2</v>
      </c>
      <c r="AI91" s="83">
        <v>60.2</v>
      </c>
      <c r="AJ91" s="83">
        <v>84</v>
      </c>
      <c r="AK91" s="83">
        <v>3.06</v>
      </c>
      <c r="AL91" s="83">
        <v>3.75</v>
      </c>
      <c r="AM91" s="83">
        <v>3</v>
      </c>
      <c r="AN91" s="83">
        <v>6.1</v>
      </c>
      <c r="AO91" s="83">
        <v>1.4E-2</v>
      </c>
      <c r="AP91" s="83">
        <v>6.3</v>
      </c>
      <c r="AQ91" s="83">
        <v>3.5</v>
      </c>
      <c r="AR91" s="83" t="s">
        <v>66</v>
      </c>
      <c r="AS91" s="83">
        <v>57</v>
      </c>
      <c r="AT91" s="83">
        <v>91.1</v>
      </c>
      <c r="AU91" s="83">
        <v>0.24279999999999999</v>
      </c>
      <c r="AV91" s="83">
        <v>3.9199999999999999E-2</v>
      </c>
      <c r="AW91" s="83">
        <v>14.67</v>
      </c>
      <c r="AX91" s="83">
        <v>13.72</v>
      </c>
      <c r="AY91" s="83">
        <v>14.57</v>
      </c>
      <c r="AZ91" s="83">
        <v>0.95</v>
      </c>
      <c r="BA91" s="83">
        <v>0</v>
      </c>
      <c r="BB91" s="83">
        <v>0</v>
      </c>
      <c r="BC91" s="83">
        <v>0</v>
      </c>
      <c r="BD91" s="83" t="s">
        <v>66</v>
      </c>
      <c r="BE91" s="83">
        <v>30.51</v>
      </c>
      <c r="BF91" s="83">
        <v>4.3</v>
      </c>
      <c r="BG91" s="83">
        <v>13.6</v>
      </c>
      <c r="BH91" s="232">
        <v>43918</v>
      </c>
    </row>
    <row r="92" spans="1:60" x14ac:dyDescent="0.25">
      <c r="A92" s="232">
        <v>43919</v>
      </c>
      <c r="B92" s="233" t="str">
        <f t="shared" si="1"/>
        <v>Click Here</v>
      </c>
      <c r="C92" s="234"/>
      <c r="D92" s="83">
        <v>0</v>
      </c>
      <c r="E92" s="83">
        <v>0</v>
      </c>
      <c r="F92" s="83">
        <v>0</v>
      </c>
      <c r="G92" s="83">
        <v>0</v>
      </c>
      <c r="H92" s="83">
        <v>0</v>
      </c>
      <c r="I92" s="83">
        <v>0</v>
      </c>
      <c r="J92" s="83">
        <v>0</v>
      </c>
      <c r="K92" s="83">
        <v>0</v>
      </c>
      <c r="L92" s="83">
        <v>0</v>
      </c>
      <c r="M92" s="83">
        <v>0</v>
      </c>
      <c r="N92" s="83">
        <v>0</v>
      </c>
      <c r="O92" s="83">
        <v>0</v>
      </c>
      <c r="P92" s="83">
        <v>0</v>
      </c>
      <c r="Q92" s="83">
        <v>0</v>
      </c>
      <c r="R92" s="83">
        <v>0</v>
      </c>
      <c r="S92" s="83">
        <v>0</v>
      </c>
      <c r="T92" s="83">
        <v>0</v>
      </c>
      <c r="U92" s="83">
        <v>0</v>
      </c>
      <c r="V92" s="83">
        <v>0</v>
      </c>
      <c r="W92" s="83">
        <v>0</v>
      </c>
      <c r="X92" s="83">
        <v>0</v>
      </c>
      <c r="Y92" s="83">
        <v>0</v>
      </c>
      <c r="Z92" s="83">
        <v>0</v>
      </c>
      <c r="AA92" s="83">
        <v>0</v>
      </c>
      <c r="AB92" s="83">
        <v>0</v>
      </c>
      <c r="AC92" s="83">
        <v>0</v>
      </c>
      <c r="AD92" s="83">
        <v>0</v>
      </c>
      <c r="AE92" s="83">
        <v>0</v>
      </c>
      <c r="AF92" s="83">
        <v>0</v>
      </c>
      <c r="AG92" s="83">
        <v>0</v>
      </c>
      <c r="AH92" s="83">
        <v>0</v>
      </c>
      <c r="AI92" s="83">
        <v>0</v>
      </c>
      <c r="AJ92" s="83">
        <v>0</v>
      </c>
      <c r="AK92" s="83" t="s">
        <v>66</v>
      </c>
      <c r="AL92" s="83" t="s">
        <v>66</v>
      </c>
      <c r="AM92" s="83">
        <v>0</v>
      </c>
      <c r="AN92" s="83">
        <v>0</v>
      </c>
      <c r="AO92" s="83">
        <v>0</v>
      </c>
      <c r="AP92" s="83">
        <v>0</v>
      </c>
      <c r="AQ92" s="83">
        <v>0</v>
      </c>
      <c r="AR92" s="83" t="s">
        <v>66</v>
      </c>
      <c r="AS92" s="83">
        <v>0</v>
      </c>
      <c r="AT92" s="83">
        <v>0</v>
      </c>
      <c r="AU92" s="83">
        <v>0</v>
      </c>
      <c r="AV92" s="83">
        <v>0</v>
      </c>
      <c r="AW92" s="83">
        <v>0</v>
      </c>
      <c r="AX92" s="83">
        <v>0</v>
      </c>
      <c r="AY92" s="83">
        <v>0</v>
      </c>
      <c r="AZ92" s="83">
        <v>0</v>
      </c>
      <c r="BA92" s="83">
        <v>0</v>
      </c>
      <c r="BB92" s="83">
        <v>0</v>
      </c>
      <c r="BC92" s="83">
        <v>0</v>
      </c>
      <c r="BD92" s="83" t="s">
        <v>66</v>
      </c>
      <c r="BE92" s="83">
        <v>0</v>
      </c>
      <c r="BF92" s="83">
        <v>0</v>
      </c>
      <c r="BG92" s="83">
        <v>0</v>
      </c>
      <c r="BH92" s="232">
        <v>43919</v>
      </c>
    </row>
    <row r="93" spans="1:60" x14ac:dyDescent="0.25">
      <c r="A93" s="232">
        <v>43920</v>
      </c>
      <c r="B93" s="233" t="str">
        <f t="shared" si="1"/>
        <v>Click Here</v>
      </c>
      <c r="C93" s="234"/>
      <c r="D93" s="83">
        <v>6.12</v>
      </c>
      <c r="E93" s="83">
        <v>5.27</v>
      </c>
      <c r="F93" s="83">
        <v>5.22</v>
      </c>
      <c r="G93" s="83">
        <v>5.35</v>
      </c>
      <c r="H93" s="83">
        <v>5.36</v>
      </c>
      <c r="I93" s="83">
        <v>7.18</v>
      </c>
      <c r="J93" s="83">
        <v>6.84</v>
      </c>
      <c r="K93" s="83">
        <v>1.75</v>
      </c>
      <c r="L93" s="83">
        <v>1.94</v>
      </c>
      <c r="M93" s="83">
        <v>1.9</v>
      </c>
      <c r="N93" s="83">
        <v>1.91</v>
      </c>
      <c r="O93" s="83">
        <v>40</v>
      </c>
      <c r="P93" s="83">
        <v>34</v>
      </c>
      <c r="Q93" s="83">
        <v>14</v>
      </c>
      <c r="R93" s="83">
        <v>0</v>
      </c>
      <c r="S93" s="83">
        <v>0</v>
      </c>
      <c r="T93" s="83">
        <v>0</v>
      </c>
      <c r="U93" s="83">
        <v>0.36099999999999999</v>
      </c>
      <c r="V93" s="83">
        <v>0.216</v>
      </c>
      <c r="W93" s="83">
        <v>0.89400000000000002</v>
      </c>
      <c r="X93" s="83">
        <v>0.113</v>
      </c>
      <c r="Y93" s="83">
        <v>0.39900000000000002</v>
      </c>
      <c r="Z93" s="83">
        <v>0.38700000000000001</v>
      </c>
      <c r="AA93" s="83">
        <v>16.399999999999999</v>
      </c>
      <c r="AB93" s="83">
        <v>34.799999999999997</v>
      </c>
      <c r="AC93" s="83">
        <v>29.3</v>
      </c>
      <c r="AD93" s="83">
        <v>29.4</v>
      </c>
      <c r="AE93" s="83">
        <v>42.4</v>
      </c>
      <c r="AF93" s="83">
        <v>32.799999999999997</v>
      </c>
      <c r="AG93" s="83">
        <v>69.599999999999994</v>
      </c>
      <c r="AH93" s="83">
        <v>58.6</v>
      </c>
      <c r="AI93" s="83">
        <v>58.8</v>
      </c>
      <c r="AJ93" s="83">
        <v>84.8</v>
      </c>
      <c r="AK93" s="83">
        <v>3.06</v>
      </c>
      <c r="AL93" s="83">
        <v>3.8099999999999996</v>
      </c>
      <c r="AM93" s="83">
        <v>3</v>
      </c>
      <c r="AN93" s="83">
        <v>6</v>
      </c>
      <c r="AO93" s="83">
        <v>2.1999999999999999E-2</v>
      </c>
      <c r="AP93" s="83">
        <v>5.4</v>
      </c>
      <c r="AQ93" s="83">
        <v>3.4</v>
      </c>
      <c r="AR93" s="83">
        <v>0.77463004055398299</v>
      </c>
      <c r="AS93" s="83">
        <v>57.4</v>
      </c>
      <c r="AT93" s="83">
        <v>91.3</v>
      </c>
      <c r="AU93" s="83">
        <v>0.24260000000000001</v>
      </c>
      <c r="AV93" s="83">
        <v>3.9E-2</v>
      </c>
      <c r="AW93" s="83">
        <v>14.143000000000001</v>
      </c>
      <c r="AX93" s="83">
        <v>13.069000000000001</v>
      </c>
      <c r="AY93" s="83">
        <v>14.041</v>
      </c>
      <c r="AZ93" s="83">
        <v>0.97199999999999998</v>
      </c>
      <c r="BA93" s="83">
        <v>0</v>
      </c>
      <c r="BB93" s="83">
        <v>0</v>
      </c>
      <c r="BC93" s="83">
        <v>0</v>
      </c>
      <c r="BD93" s="83">
        <v>2.734630040553983</v>
      </c>
      <c r="BE93" s="83">
        <v>28.59</v>
      </c>
      <c r="BF93" s="83">
        <v>4.3</v>
      </c>
      <c r="BG93" s="83">
        <v>13.6</v>
      </c>
      <c r="BH93" s="232">
        <v>43920</v>
      </c>
    </row>
    <row r="94" spans="1:60" x14ac:dyDescent="0.25">
      <c r="A94" s="232">
        <v>43921</v>
      </c>
      <c r="B94" s="233" t="str">
        <f t="shared" si="1"/>
        <v>Click Here</v>
      </c>
      <c r="D94" s="83">
        <v>6.08</v>
      </c>
      <c r="E94" s="83">
        <v>5.19</v>
      </c>
      <c r="F94" s="83">
        <v>5.24</v>
      </c>
      <c r="G94" s="83">
        <v>5.31</v>
      </c>
      <c r="H94" s="83">
        <v>5.35</v>
      </c>
      <c r="I94" s="83">
        <v>6.71</v>
      </c>
      <c r="J94" s="83">
        <v>7.16</v>
      </c>
      <c r="K94" s="83">
        <v>1.77</v>
      </c>
      <c r="L94" s="83">
        <v>1.96</v>
      </c>
      <c r="M94" s="83">
        <v>1.93</v>
      </c>
      <c r="N94" s="83">
        <v>1.88</v>
      </c>
      <c r="O94" s="83">
        <v>42</v>
      </c>
      <c r="P94" s="83">
        <v>35</v>
      </c>
      <c r="Q94" s="83">
        <v>13</v>
      </c>
      <c r="R94" s="83">
        <v>0</v>
      </c>
      <c r="S94" s="83">
        <v>0</v>
      </c>
      <c r="T94" s="83">
        <v>0</v>
      </c>
      <c r="U94" s="83">
        <v>0.34399999999999997</v>
      </c>
      <c r="V94" s="83">
        <v>0.217</v>
      </c>
      <c r="W94" s="83">
        <v>0.91400000000000003</v>
      </c>
      <c r="X94" s="83">
        <v>0.113</v>
      </c>
      <c r="Y94" s="83">
        <v>0.499</v>
      </c>
      <c r="Z94" s="83">
        <v>0.48099999999999998</v>
      </c>
      <c r="AA94" s="83">
        <v>16.3</v>
      </c>
      <c r="AB94" s="83">
        <v>34.4</v>
      </c>
      <c r="AC94" s="83">
        <v>29.3</v>
      </c>
      <c r="AD94" s="83">
        <v>28.9</v>
      </c>
      <c r="AE94" s="83">
        <v>42.4</v>
      </c>
      <c r="AF94" s="83">
        <v>23.6</v>
      </c>
      <c r="AG94" s="83">
        <v>68.8</v>
      </c>
      <c r="AH94" s="83">
        <v>58.6</v>
      </c>
      <c r="AI94" s="83">
        <v>57.8</v>
      </c>
      <c r="AJ94" s="83">
        <v>84.8</v>
      </c>
      <c r="AK94" s="83">
        <v>3.1</v>
      </c>
      <c r="AL94" s="83">
        <v>3.88</v>
      </c>
      <c r="AM94" s="83">
        <v>3</v>
      </c>
      <c r="AN94" s="83">
        <v>6.1</v>
      </c>
      <c r="AO94" s="83">
        <v>1.9E-2</v>
      </c>
      <c r="AP94" s="83">
        <v>5.3</v>
      </c>
      <c r="AQ94" s="83">
        <v>3.5</v>
      </c>
      <c r="AR94" s="83">
        <v>0.76181051073279082</v>
      </c>
      <c r="AS94" s="83">
        <v>57.6</v>
      </c>
      <c r="AT94" s="83">
        <v>91.5</v>
      </c>
      <c r="AU94" s="83">
        <v>0.24640000000000001</v>
      </c>
      <c r="AV94" s="83">
        <v>3.8899999999999997E-2</v>
      </c>
      <c r="AW94" s="83">
        <v>14.58</v>
      </c>
      <c r="AX94" s="83">
        <v>13.51</v>
      </c>
      <c r="AY94" s="83">
        <v>14.45</v>
      </c>
      <c r="AZ94" s="83">
        <v>0.94</v>
      </c>
      <c r="BA94" s="83">
        <v>1.575</v>
      </c>
      <c r="BB94" s="83">
        <v>2.504</v>
      </c>
      <c r="BC94" s="83">
        <v>9.4309999999999992</v>
      </c>
      <c r="BD94" s="83">
        <v>2.7418105107327908</v>
      </c>
      <c r="BE94" s="83">
        <v>30.17</v>
      </c>
      <c r="BF94" s="83">
        <v>4.3</v>
      </c>
      <c r="BG94" s="83">
        <v>13.8</v>
      </c>
      <c r="BH94" s="232">
        <v>43921</v>
      </c>
    </row>
    <row r="95" spans="1:60" x14ac:dyDescent="0.25">
      <c r="A95" s="232">
        <v>43922</v>
      </c>
      <c r="B95" s="233" t="str">
        <f t="shared" si="1"/>
        <v>Click Here</v>
      </c>
      <c r="D95" s="83">
        <v>5.63</v>
      </c>
      <c r="E95" s="83">
        <v>5.13</v>
      </c>
      <c r="F95" s="83">
        <v>5.17</v>
      </c>
      <c r="G95" s="83">
        <v>5.18</v>
      </c>
      <c r="H95" s="83">
        <v>5.28</v>
      </c>
      <c r="I95" s="83">
        <v>6.91</v>
      </c>
      <c r="J95" s="83">
        <v>7.1</v>
      </c>
      <c r="K95" s="83">
        <v>1.8</v>
      </c>
      <c r="L95" s="83">
        <v>1.99</v>
      </c>
      <c r="M95" s="83">
        <v>2.0099999999999998</v>
      </c>
      <c r="N95" s="83">
        <v>1.98</v>
      </c>
      <c r="O95" s="83">
        <v>42</v>
      </c>
      <c r="P95" s="83">
        <v>35</v>
      </c>
      <c r="Q95" s="83">
        <v>13</v>
      </c>
      <c r="R95" s="83">
        <v>0</v>
      </c>
      <c r="S95" s="83">
        <v>0</v>
      </c>
      <c r="T95" s="83">
        <v>0</v>
      </c>
      <c r="U95" s="83">
        <v>0.33300000000000002</v>
      </c>
      <c r="V95" s="83">
        <v>0.23899999999999999</v>
      </c>
      <c r="W95" s="83">
        <v>0.92400000000000004</v>
      </c>
      <c r="X95" s="83">
        <v>0.24199999999999999</v>
      </c>
      <c r="Y95" s="83">
        <v>0.499</v>
      </c>
      <c r="Z95" s="83">
        <v>0.45500000000000002</v>
      </c>
      <c r="AA95" s="83">
        <v>16.399999999999999</v>
      </c>
      <c r="AB95" s="83">
        <v>36.4</v>
      </c>
      <c r="AC95" s="83">
        <v>28.8</v>
      </c>
      <c r="AD95" s="83">
        <v>29</v>
      </c>
      <c r="AE95" s="83">
        <v>41.6</v>
      </c>
      <c r="AF95" s="83">
        <v>32.799999999999997</v>
      </c>
      <c r="AG95" s="83">
        <v>72.8</v>
      </c>
      <c r="AH95" s="83">
        <v>57.6</v>
      </c>
      <c r="AI95" s="83">
        <v>58</v>
      </c>
      <c r="AJ95" s="83">
        <v>83.2</v>
      </c>
      <c r="AK95" s="83">
        <v>3.04</v>
      </c>
      <c r="AL95" s="83">
        <v>3.6799999999999997</v>
      </c>
      <c r="AM95" s="83">
        <v>3.1</v>
      </c>
      <c r="AN95" s="83">
        <v>5.9</v>
      </c>
      <c r="AO95" s="83">
        <v>0.01</v>
      </c>
      <c r="AP95" s="83">
        <v>6</v>
      </c>
      <c r="AQ95" s="83">
        <v>3.5</v>
      </c>
      <c r="AR95" s="83">
        <v>0.4896455696202533</v>
      </c>
      <c r="AS95" s="83">
        <v>58.2</v>
      </c>
      <c r="AT95" s="83">
        <v>92.4</v>
      </c>
      <c r="AU95" s="83">
        <v>0.23499999999999999</v>
      </c>
      <c r="AV95" s="83">
        <v>0.34</v>
      </c>
      <c r="AW95" s="83">
        <v>14.46</v>
      </c>
      <c r="AX95" s="83">
        <v>13.43</v>
      </c>
      <c r="AY95" s="83">
        <v>14.38</v>
      </c>
      <c r="AZ95" s="83">
        <v>0.95</v>
      </c>
      <c r="BA95" s="83">
        <v>0</v>
      </c>
      <c r="BB95" s="83">
        <v>0</v>
      </c>
      <c r="BC95" s="83">
        <v>0</v>
      </c>
      <c r="BD95" s="83">
        <v>2.4596455696202533</v>
      </c>
      <c r="BE95" s="83">
        <v>30.28</v>
      </c>
      <c r="BF95" s="83">
        <v>4.3</v>
      </c>
      <c r="BG95" s="83">
        <v>14</v>
      </c>
      <c r="BH95" s="232">
        <v>43922</v>
      </c>
    </row>
    <row r="96" spans="1:60" x14ac:dyDescent="0.25">
      <c r="A96" s="232">
        <v>43923</v>
      </c>
      <c r="B96" s="233" t="str">
        <f t="shared" si="1"/>
        <v>Click Here</v>
      </c>
      <c r="D96" s="83">
        <v>5.75</v>
      </c>
      <c r="E96" s="83">
        <v>5.2</v>
      </c>
      <c r="F96" s="83">
        <v>5.15</v>
      </c>
      <c r="G96" s="83">
        <v>5.29</v>
      </c>
      <c r="H96" s="83">
        <v>5.34</v>
      </c>
      <c r="I96" s="83">
        <v>6.91</v>
      </c>
      <c r="J96" s="83">
        <v>7.17</v>
      </c>
      <c r="K96" s="83">
        <v>1.8</v>
      </c>
      <c r="L96" s="83">
        <v>1.98</v>
      </c>
      <c r="M96" s="83">
        <v>1.99</v>
      </c>
      <c r="N96" s="83">
        <v>1.98</v>
      </c>
      <c r="O96" s="83">
        <v>41</v>
      </c>
      <c r="P96" s="83">
        <v>34</v>
      </c>
      <c r="Q96" s="83">
        <v>11</v>
      </c>
      <c r="R96" s="83">
        <v>0</v>
      </c>
      <c r="S96" s="83">
        <v>0</v>
      </c>
      <c r="T96" s="83">
        <v>0</v>
      </c>
      <c r="U96" s="83">
        <v>0.32500000000000001</v>
      </c>
      <c r="V96" s="83">
        <v>0.23100000000000001</v>
      </c>
      <c r="W96" s="83">
        <v>1.07</v>
      </c>
      <c r="X96" s="83">
        <v>0.128</v>
      </c>
      <c r="Y96" s="83">
        <v>0.42899999999999999</v>
      </c>
      <c r="Z96" s="83">
        <v>0.44700000000000001</v>
      </c>
      <c r="AA96" s="83">
        <v>15.9</v>
      </c>
      <c r="AB96" s="83">
        <v>36.299999999999997</v>
      </c>
      <c r="AC96" s="83">
        <v>28.8</v>
      </c>
      <c r="AD96" s="83">
        <v>29</v>
      </c>
      <c r="AE96" s="83">
        <v>41.1</v>
      </c>
      <c r="AF96" s="83">
        <v>31.8</v>
      </c>
      <c r="AG96" s="83">
        <v>72.599999999999994</v>
      </c>
      <c r="AH96" s="83">
        <v>57.6</v>
      </c>
      <c r="AI96" s="83">
        <v>58</v>
      </c>
      <c r="AJ96" s="83">
        <v>82.2</v>
      </c>
      <c r="AK96" s="83">
        <v>3.02</v>
      </c>
      <c r="AL96" s="83">
        <v>3.74</v>
      </c>
      <c r="AM96" s="83">
        <v>3.2</v>
      </c>
      <c r="AN96" s="83">
        <v>6.1</v>
      </c>
      <c r="AO96" s="83">
        <v>1.2999999999999999E-2</v>
      </c>
      <c r="AP96" s="83">
        <v>5.5</v>
      </c>
      <c r="AQ96" s="83">
        <v>3.3</v>
      </c>
      <c r="AR96" s="83">
        <v>0.76335677655677681</v>
      </c>
      <c r="AS96" s="83">
        <v>58.1</v>
      </c>
      <c r="AT96" s="83">
        <v>92.2</v>
      </c>
      <c r="AU96" s="83">
        <v>0.2354</v>
      </c>
      <c r="AV96" s="83">
        <v>3.4599999999999999E-2</v>
      </c>
      <c r="AW96" s="83">
        <v>14.69</v>
      </c>
      <c r="AX96" s="83">
        <v>13.65</v>
      </c>
      <c r="AY96" s="83">
        <v>14.6</v>
      </c>
      <c r="AZ96" s="83">
        <v>0.95</v>
      </c>
      <c r="BA96" s="83">
        <v>0</v>
      </c>
      <c r="BB96" s="83">
        <v>0</v>
      </c>
      <c r="BC96" s="83">
        <v>0</v>
      </c>
      <c r="BD96" s="83">
        <v>2.7133567765567768</v>
      </c>
      <c r="BE96" s="83">
        <v>30.51</v>
      </c>
      <c r="BF96" s="83">
        <v>4.3</v>
      </c>
      <c r="BG96" s="83">
        <v>14</v>
      </c>
      <c r="BH96" s="232">
        <v>43923</v>
      </c>
    </row>
    <row r="97" spans="1:60" x14ac:dyDescent="0.25">
      <c r="A97" s="232">
        <v>43924</v>
      </c>
      <c r="B97" s="233" t="str">
        <f t="shared" si="1"/>
        <v>Click Here</v>
      </c>
      <c r="D97" s="83">
        <v>5.86</v>
      </c>
      <c r="E97" s="83">
        <v>5.14</v>
      </c>
      <c r="F97" s="83">
        <v>5.17</v>
      </c>
      <c r="G97" s="83">
        <v>5.27</v>
      </c>
      <c r="H97" s="83">
        <v>5.34</v>
      </c>
      <c r="I97" s="83">
        <v>7.17</v>
      </c>
      <c r="J97" s="83">
        <v>7.14</v>
      </c>
      <c r="K97" s="83">
        <v>1.82</v>
      </c>
      <c r="L97" s="83">
        <v>2.04</v>
      </c>
      <c r="M97" s="83">
        <v>1.96</v>
      </c>
      <c r="N97" s="83">
        <v>1.86</v>
      </c>
      <c r="O97" s="83">
        <v>39</v>
      </c>
      <c r="P97" s="83">
        <v>31</v>
      </c>
      <c r="Q97" s="83">
        <v>15</v>
      </c>
      <c r="R97" s="83">
        <v>0</v>
      </c>
      <c r="S97" s="83">
        <v>0</v>
      </c>
      <c r="T97" s="83">
        <v>0</v>
      </c>
      <c r="U97" s="83">
        <v>0.29699999999999999</v>
      </c>
      <c r="V97" s="83">
        <v>0.216</v>
      </c>
      <c r="W97" s="83">
        <v>0.72899999999999998</v>
      </c>
      <c r="X97" s="83">
        <v>0.11700000000000001</v>
      </c>
      <c r="Y97" s="83">
        <v>0.436</v>
      </c>
      <c r="Z97" s="83">
        <v>0.42699999999999999</v>
      </c>
      <c r="AA97" s="83">
        <v>17.100000000000001</v>
      </c>
      <c r="AB97" s="83">
        <v>36.6</v>
      </c>
      <c r="AC97" s="83">
        <v>28.8</v>
      </c>
      <c r="AD97" s="83">
        <v>30.7</v>
      </c>
      <c r="AE97" s="83">
        <v>41.2</v>
      </c>
      <c r="AF97" s="83">
        <v>34.200000000000003</v>
      </c>
      <c r="AG97" s="83">
        <v>73.2</v>
      </c>
      <c r="AH97" s="83">
        <v>57.6</v>
      </c>
      <c r="AI97" s="83">
        <v>61.4</v>
      </c>
      <c r="AJ97" s="83">
        <v>82.4</v>
      </c>
      <c r="AK97" s="83">
        <v>3.15</v>
      </c>
      <c r="AL97" s="83">
        <v>3.5999999999999996</v>
      </c>
      <c r="AM97" s="83">
        <v>3</v>
      </c>
      <c r="AN97" s="83">
        <v>6.1</v>
      </c>
      <c r="AO97" s="83">
        <v>2.4E-2</v>
      </c>
      <c r="AP97" s="83">
        <v>6.7</v>
      </c>
      <c r="AQ97" s="83">
        <v>3.4</v>
      </c>
      <c r="AR97" s="83">
        <v>0.76986950848194846</v>
      </c>
      <c r="AS97" s="83">
        <v>57.4</v>
      </c>
      <c r="AT97" s="83">
        <v>92</v>
      </c>
      <c r="AU97" s="83">
        <v>0.24260000000000001</v>
      </c>
      <c r="AV97" s="83">
        <v>3.7699999999999997E-2</v>
      </c>
      <c r="AW97" s="83">
        <v>14.884</v>
      </c>
      <c r="AX97" s="83">
        <v>13.794</v>
      </c>
      <c r="AY97" s="83">
        <v>14.769</v>
      </c>
      <c r="AZ97" s="83">
        <v>0.97499999999999998</v>
      </c>
      <c r="BA97" s="83">
        <v>0</v>
      </c>
      <c r="BB97" s="83">
        <v>0</v>
      </c>
      <c r="BC97" s="83">
        <v>0</v>
      </c>
      <c r="BD97" s="83">
        <v>2.7498695084819484</v>
      </c>
      <c r="BE97" s="83">
        <v>30.09</v>
      </c>
      <c r="BF97" s="83">
        <v>4.3</v>
      </c>
      <c r="BG97" s="83">
        <v>14</v>
      </c>
      <c r="BH97" s="232">
        <v>43924</v>
      </c>
    </row>
    <row r="98" spans="1:60" x14ac:dyDescent="0.25">
      <c r="A98" s="232">
        <v>43925</v>
      </c>
      <c r="B98" s="233" t="str">
        <f t="shared" si="1"/>
        <v>Click Here</v>
      </c>
      <c r="D98" s="83">
        <v>5.77</v>
      </c>
      <c r="E98" s="83">
        <v>5.2</v>
      </c>
      <c r="F98" s="83">
        <v>5.16</v>
      </c>
      <c r="G98" s="83">
        <v>5.26</v>
      </c>
      <c r="H98" s="83">
        <v>5.33</v>
      </c>
      <c r="I98" s="83">
        <v>7.19</v>
      </c>
      <c r="J98" s="83">
        <v>7.13</v>
      </c>
      <c r="K98" s="83">
        <v>1.77</v>
      </c>
      <c r="L98" s="83">
        <v>1.98</v>
      </c>
      <c r="M98" s="83">
        <v>1.99</v>
      </c>
      <c r="N98" s="83">
        <v>1.94</v>
      </c>
      <c r="O98" s="83">
        <v>39</v>
      </c>
      <c r="P98" s="83">
        <v>34</v>
      </c>
      <c r="Q98" s="83">
        <v>11</v>
      </c>
      <c r="R98" s="83">
        <v>0</v>
      </c>
      <c r="S98" s="83">
        <v>0</v>
      </c>
      <c r="T98" s="83">
        <v>0</v>
      </c>
      <c r="U98" s="83">
        <v>0.317</v>
      </c>
      <c r="V98" s="83">
        <v>0.21099999999999999</v>
      </c>
      <c r="W98" s="83">
        <v>0.746</v>
      </c>
      <c r="X98" s="83">
        <v>0.107</v>
      </c>
      <c r="Y98" s="83">
        <v>0.46100000000000002</v>
      </c>
      <c r="Z98" s="83">
        <v>0.42699999999999999</v>
      </c>
      <c r="AA98" s="83">
        <v>17.8</v>
      </c>
      <c r="AB98" s="83">
        <v>36.799999999999997</v>
      </c>
      <c r="AC98" s="83">
        <v>29.3</v>
      </c>
      <c r="AD98" s="83">
        <v>29.6</v>
      </c>
      <c r="AE98" s="83">
        <v>41.9</v>
      </c>
      <c r="AF98" s="83">
        <v>35.6</v>
      </c>
      <c r="AG98" s="83">
        <v>73.599999999999994</v>
      </c>
      <c r="AH98" s="83">
        <v>58.6</v>
      </c>
      <c r="AI98" s="83">
        <v>59.2</v>
      </c>
      <c r="AJ98" s="83">
        <v>83.8</v>
      </c>
      <c r="AK98" s="83">
        <v>3.18</v>
      </c>
      <c r="AL98" s="83">
        <v>3.6900000000000004</v>
      </c>
      <c r="AM98" s="83">
        <v>2.9</v>
      </c>
      <c r="AN98" s="83">
        <v>5.7</v>
      </c>
      <c r="AO98" s="83">
        <v>0.03</v>
      </c>
      <c r="AP98" s="83">
        <v>6.7</v>
      </c>
      <c r="AQ98" s="83">
        <v>3.3</v>
      </c>
      <c r="AR98" s="83">
        <v>0.64717647058823524</v>
      </c>
      <c r="AS98" s="83">
        <v>56.7</v>
      </c>
      <c r="AT98" s="83">
        <v>93</v>
      </c>
      <c r="AU98" s="83">
        <v>0.24260000000000001</v>
      </c>
      <c r="AV98" s="83">
        <v>3.15E-2</v>
      </c>
      <c r="AW98" s="83">
        <v>14.28</v>
      </c>
      <c r="AX98" s="83">
        <v>13.77</v>
      </c>
      <c r="AY98" s="83">
        <v>14.77</v>
      </c>
      <c r="AZ98" s="83">
        <v>1</v>
      </c>
      <c r="BA98" s="83">
        <v>1.575</v>
      </c>
      <c r="BB98" s="83">
        <v>2.504</v>
      </c>
      <c r="BC98" s="83">
        <v>9.6910000000000007</v>
      </c>
      <c r="BD98" s="83">
        <v>2.6171764705882352</v>
      </c>
      <c r="BE98" s="83">
        <v>30.89</v>
      </c>
      <c r="BF98" s="83">
        <v>4.3</v>
      </c>
      <c r="BG98" s="83">
        <v>14</v>
      </c>
      <c r="BH98" s="232">
        <v>43925</v>
      </c>
    </row>
    <row r="99" spans="1:60" x14ac:dyDescent="0.25">
      <c r="A99" s="232">
        <v>43926</v>
      </c>
      <c r="B99" s="233" t="str">
        <f t="shared" si="1"/>
        <v>Click Here</v>
      </c>
      <c r="D99" s="83">
        <v>0</v>
      </c>
      <c r="E99" s="83">
        <v>0</v>
      </c>
      <c r="F99" s="83">
        <v>0</v>
      </c>
      <c r="G99" s="83">
        <v>0</v>
      </c>
      <c r="H99" s="83">
        <v>0</v>
      </c>
      <c r="I99" s="83">
        <v>0</v>
      </c>
      <c r="J99" s="83">
        <v>0</v>
      </c>
      <c r="K99" s="83">
        <v>0</v>
      </c>
      <c r="L99" s="83">
        <v>0</v>
      </c>
      <c r="M99" s="83">
        <v>0</v>
      </c>
      <c r="N99" s="83">
        <v>0</v>
      </c>
      <c r="O99" s="83">
        <v>0</v>
      </c>
      <c r="P99" s="83">
        <v>0</v>
      </c>
      <c r="Q99" s="83">
        <v>0</v>
      </c>
      <c r="R99" s="83">
        <v>0</v>
      </c>
      <c r="S99" s="83">
        <v>0</v>
      </c>
      <c r="T99" s="83">
        <v>0</v>
      </c>
      <c r="U99" s="83">
        <v>0</v>
      </c>
      <c r="V99" s="83">
        <v>0</v>
      </c>
      <c r="W99" s="83">
        <v>0</v>
      </c>
      <c r="X99" s="83">
        <v>0</v>
      </c>
      <c r="Y99" s="83">
        <v>0</v>
      </c>
      <c r="Z99" s="83">
        <v>0</v>
      </c>
      <c r="AA99" s="83">
        <v>0</v>
      </c>
      <c r="AB99" s="83">
        <v>0</v>
      </c>
      <c r="AC99" s="83">
        <v>0</v>
      </c>
      <c r="AD99" s="83">
        <v>0</v>
      </c>
      <c r="AE99" s="83">
        <v>0</v>
      </c>
      <c r="AF99" s="83">
        <v>0</v>
      </c>
      <c r="AG99" s="83">
        <v>0</v>
      </c>
      <c r="AH99" s="83">
        <v>0</v>
      </c>
      <c r="AI99" s="83">
        <v>0</v>
      </c>
      <c r="AJ99" s="83">
        <v>0</v>
      </c>
      <c r="AK99" s="83" t="s">
        <v>66</v>
      </c>
      <c r="AL99" s="83" t="s">
        <v>66</v>
      </c>
      <c r="AM99" s="83">
        <v>0</v>
      </c>
      <c r="AN99" s="83">
        <v>0</v>
      </c>
      <c r="AO99" s="83">
        <v>0</v>
      </c>
      <c r="AP99" s="83">
        <v>0</v>
      </c>
      <c r="AQ99" s="83">
        <v>0</v>
      </c>
      <c r="AR99" s="83" t="s">
        <v>66</v>
      </c>
      <c r="AS99" s="83">
        <v>0</v>
      </c>
      <c r="AT99" s="83">
        <v>0</v>
      </c>
      <c r="AU99" s="83">
        <v>0</v>
      </c>
      <c r="AV99" s="83">
        <v>0</v>
      </c>
      <c r="AW99" s="83">
        <v>0</v>
      </c>
      <c r="AX99" s="83">
        <v>0</v>
      </c>
      <c r="AY99" s="83">
        <v>0</v>
      </c>
      <c r="AZ99" s="83">
        <v>0</v>
      </c>
      <c r="BA99" s="83">
        <v>0</v>
      </c>
      <c r="BB99" s="83">
        <v>0</v>
      </c>
      <c r="BC99" s="83">
        <v>0</v>
      </c>
      <c r="BD99" s="83" t="s">
        <v>66</v>
      </c>
      <c r="BE99" s="83">
        <v>0</v>
      </c>
      <c r="BF99" s="83">
        <v>0</v>
      </c>
      <c r="BG99" s="83">
        <v>0</v>
      </c>
      <c r="BH99" s="232">
        <v>43926</v>
      </c>
    </row>
    <row r="100" spans="1:60" x14ac:dyDescent="0.25">
      <c r="A100" s="232">
        <v>43927</v>
      </c>
      <c r="B100" s="233" t="str">
        <f t="shared" si="1"/>
        <v>Click Here</v>
      </c>
      <c r="D100" s="83">
        <v>5.83</v>
      </c>
      <c r="E100" s="83">
        <v>5.18</v>
      </c>
      <c r="F100" s="83">
        <v>5.15</v>
      </c>
      <c r="G100" s="83">
        <v>5.24</v>
      </c>
      <c r="H100" s="83">
        <v>5.36</v>
      </c>
      <c r="I100" s="83">
        <v>7.18</v>
      </c>
      <c r="J100" s="83">
        <v>7.2</v>
      </c>
      <c r="K100" s="83">
        <v>1.73</v>
      </c>
      <c r="L100" s="83">
        <v>1.96</v>
      </c>
      <c r="M100" s="83">
        <v>1.95</v>
      </c>
      <c r="N100" s="83">
        <v>1.94</v>
      </c>
      <c r="O100" s="83">
        <v>38</v>
      </c>
      <c r="P100" s="83">
        <v>32</v>
      </c>
      <c r="Q100" s="83">
        <v>12</v>
      </c>
      <c r="R100" s="83">
        <v>0</v>
      </c>
      <c r="S100" s="83">
        <v>0</v>
      </c>
      <c r="T100" s="83">
        <v>0</v>
      </c>
      <c r="U100" s="83">
        <v>0.28599999999999998</v>
      </c>
      <c r="V100" s="83">
        <v>0.22900000000000001</v>
      </c>
      <c r="W100" s="83">
        <v>0.84099999999999997</v>
      </c>
      <c r="X100" s="83">
        <v>0.10100000000000001</v>
      </c>
      <c r="Y100" s="83">
        <v>0.52100000000000002</v>
      </c>
      <c r="Z100" s="83">
        <v>0.49199999999999999</v>
      </c>
      <c r="AA100" s="83">
        <v>17.100000000000001</v>
      </c>
      <c r="AB100" s="83">
        <v>34.4</v>
      </c>
      <c r="AC100" s="83">
        <v>28.2</v>
      </c>
      <c r="AD100" s="83">
        <v>29.1</v>
      </c>
      <c r="AE100" s="83">
        <v>42.9</v>
      </c>
      <c r="AF100" s="83">
        <v>34.200000000000003</v>
      </c>
      <c r="AG100" s="83">
        <v>68.8</v>
      </c>
      <c r="AH100" s="83">
        <v>56.4</v>
      </c>
      <c r="AI100" s="83">
        <v>58.2</v>
      </c>
      <c r="AJ100" s="83">
        <v>85.8</v>
      </c>
      <c r="AK100" s="83">
        <v>3.0300000000000002</v>
      </c>
      <c r="AL100" s="83">
        <v>3.7</v>
      </c>
      <c r="AM100" s="83">
        <v>3.1</v>
      </c>
      <c r="AN100" s="83">
        <v>6</v>
      </c>
      <c r="AO100" s="83">
        <v>2.1000000000000001E-2</v>
      </c>
      <c r="AP100" s="83">
        <v>6.4</v>
      </c>
      <c r="AQ100" s="83">
        <v>3.2</v>
      </c>
      <c r="AR100" s="83">
        <v>0.57147839046199711</v>
      </c>
      <c r="AS100" s="83">
        <v>58.3</v>
      </c>
      <c r="AT100" s="83">
        <v>92.6</v>
      </c>
      <c r="AU100" s="83">
        <v>0.23519999999999999</v>
      </c>
      <c r="AV100" s="83">
        <v>3.4099999999999998E-2</v>
      </c>
      <c r="AW100" s="83">
        <v>14.47</v>
      </c>
      <c r="AX100" s="83">
        <v>13.42</v>
      </c>
      <c r="AY100" s="83">
        <v>14.39</v>
      </c>
      <c r="AZ100" s="83">
        <v>0.97</v>
      </c>
      <c r="BA100" s="83">
        <v>0</v>
      </c>
      <c r="BB100" s="83">
        <v>0</v>
      </c>
      <c r="BC100" s="83">
        <v>0</v>
      </c>
      <c r="BD100" s="83">
        <v>2.461478390461997</v>
      </c>
      <c r="BE100" s="83">
        <v>30.28</v>
      </c>
      <c r="BF100" s="83">
        <v>4.3</v>
      </c>
      <c r="BG100" s="83">
        <v>14</v>
      </c>
      <c r="BH100" s="232">
        <v>43927</v>
      </c>
    </row>
    <row r="101" spans="1:60" x14ac:dyDescent="0.25">
      <c r="A101" s="232">
        <v>43928</v>
      </c>
      <c r="B101" s="233" t="str">
        <f t="shared" si="1"/>
        <v>Click Here</v>
      </c>
      <c r="D101" s="83">
        <v>5.84</v>
      </c>
      <c r="E101" s="83">
        <v>5.28</v>
      </c>
      <c r="F101" s="83">
        <v>5.17</v>
      </c>
      <c r="G101" s="83">
        <v>5.31</v>
      </c>
      <c r="H101" s="83">
        <v>5.37</v>
      </c>
      <c r="I101" s="83">
        <v>6.84</v>
      </c>
      <c r="J101" s="83">
        <v>7.22</v>
      </c>
      <c r="K101" s="83">
        <v>1.73</v>
      </c>
      <c r="L101" s="83">
        <v>1.93</v>
      </c>
      <c r="M101" s="83">
        <v>1.94</v>
      </c>
      <c r="N101" s="83">
        <v>1.86</v>
      </c>
      <c r="O101" s="83">
        <v>37</v>
      </c>
      <c r="P101" s="83">
        <v>30</v>
      </c>
      <c r="Q101" s="83">
        <v>10</v>
      </c>
      <c r="R101" s="83">
        <v>0</v>
      </c>
      <c r="S101" s="83">
        <v>0</v>
      </c>
      <c r="T101" s="83">
        <v>0</v>
      </c>
      <c r="U101" s="83">
        <v>0.32600000000000001</v>
      </c>
      <c r="V101" s="83">
        <v>0.22800000000000001</v>
      </c>
      <c r="W101" s="83">
        <v>1.17</v>
      </c>
      <c r="X101" s="83">
        <v>0.125</v>
      </c>
      <c r="Y101" s="83">
        <v>0.51800000000000002</v>
      </c>
      <c r="Z101" s="83">
        <v>0.46</v>
      </c>
      <c r="AA101" s="83">
        <v>16.5</v>
      </c>
      <c r="AB101" s="83">
        <v>36.6</v>
      </c>
      <c r="AC101" s="83">
        <v>29.5</v>
      </c>
      <c r="AD101" s="83">
        <v>29.7</v>
      </c>
      <c r="AE101" s="83">
        <v>41.9</v>
      </c>
      <c r="AF101" s="83">
        <v>33</v>
      </c>
      <c r="AG101" s="83">
        <v>73.2</v>
      </c>
      <c r="AH101" s="83">
        <v>59</v>
      </c>
      <c r="AI101" s="83">
        <v>59.4</v>
      </c>
      <c r="AJ101" s="83">
        <v>83.8</v>
      </c>
      <c r="AK101" s="83">
        <v>2.99</v>
      </c>
      <c r="AL101" s="83">
        <v>3.6500000000000004</v>
      </c>
      <c r="AM101" s="83">
        <v>5.7</v>
      </c>
      <c r="AN101" s="83">
        <v>3.3</v>
      </c>
      <c r="AO101" s="83">
        <v>1.6E-2</v>
      </c>
      <c r="AP101" s="83">
        <v>5.7</v>
      </c>
      <c r="AQ101" s="83">
        <v>3.3</v>
      </c>
      <c r="AR101" s="83">
        <v>0.82350518518518534</v>
      </c>
      <c r="AS101" s="83">
        <v>54.2</v>
      </c>
      <c r="AT101" s="83">
        <v>91.6</v>
      </c>
      <c r="AU101" s="83">
        <v>0.26590000000000003</v>
      </c>
      <c r="AV101" s="83">
        <v>3.8100000000000002E-2</v>
      </c>
      <c r="AW101" s="83">
        <v>14.56</v>
      </c>
      <c r="AX101" s="83">
        <v>13.5</v>
      </c>
      <c r="AY101" s="83">
        <v>14.46</v>
      </c>
      <c r="AZ101" s="83">
        <v>0.96</v>
      </c>
      <c r="BA101" s="83">
        <v>0</v>
      </c>
      <c r="BB101" s="83">
        <v>0</v>
      </c>
      <c r="BC101" s="83">
        <v>0</v>
      </c>
      <c r="BD101" s="83">
        <v>2.7435051851851853</v>
      </c>
      <c r="BE101" s="83">
        <v>30.51</v>
      </c>
      <c r="BF101" s="83">
        <v>4.3</v>
      </c>
      <c r="BG101" s="83">
        <v>14</v>
      </c>
      <c r="BH101" s="232">
        <v>43928</v>
      </c>
    </row>
    <row r="102" spans="1:60" x14ac:dyDescent="0.25">
      <c r="A102" s="232">
        <v>43929</v>
      </c>
      <c r="B102" s="233" t="str">
        <f t="shared" si="1"/>
        <v>Click Here</v>
      </c>
      <c r="D102" s="83">
        <v>6.01</v>
      </c>
      <c r="E102" s="83">
        <v>5.2</v>
      </c>
      <c r="F102" s="83">
        <v>5.27</v>
      </c>
      <c r="G102" s="83">
        <v>5.37</v>
      </c>
      <c r="H102" s="83">
        <v>5.4</v>
      </c>
      <c r="I102" s="83">
        <v>7.29</v>
      </c>
      <c r="J102" s="83">
        <v>7.37</v>
      </c>
      <c r="K102" s="83">
        <v>1.7</v>
      </c>
      <c r="L102" s="83">
        <v>1.92</v>
      </c>
      <c r="M102" s="83">
        <v>1.9</v>
      </c>
      <c r="N102" s="83">
        <v>1.85</v>
      </c>
      <c r="O102" s="83">
        <v>39</v>
      </c>
      <c r="P102" s="83">
        <v>34</v>
      </c>
      <c r="Q102" s="83">
        <v>14</v>
      </c>
      <c r="R102" s="83">
        <v>0</v>
      </c>
      <c r="S102" s="83">
        <v>0</v>
      </c>
      <c r="T102" s="83">
        <v>0</v>
      </c>
      <c r="U102" s="83">
        <v>0.19800000000000001</v>
      </c>
      <c r="V102" s="83">
        <v>0.23699999999999999</v>
      </c>
      <c r="W102" s="83">
        <v>0.747</v>
      </c>
      <c r="X102" s="83">
        <v>0.10299999999999999</v>
      </c>
      <c r="Y102" s="83">
        <v>0.38200000000000001</v>
      </c>
      <c r="Z102" s="83">
        <v>0.436</v>
      </c>
      <c r="AA102" s="83">
        <v>16.600000000000001</v>
      </c>
      <c r="AB102" s="83">
        <v>38</v>
      </c>
      <c r="AC102" s="83">
        <v>29.6</v>
      </c>
      <c r="AD102" s="83">
        <v>30</v>
      </c>
      <c r="AE102" s="83">
        <v>43.6</v>
      </c>
      <c r="AF102" s="83">
        <v>33.200000000000003</v>
      </c>
      <c r="AG102" s="83">
        <v>76</v>
      </c>
      <c r="AH102" s="83">
        <v>59.2</v>
      </c>
      <c r="AI102" s="83">
        <v>60</v>
      </c>
      <c r="AJ102" s="83">
        <v>87.2</v>
      </c>
      <c r="AK102" s="83">
        <v>3.0300000000000002</v>
      </c>
      <c r="AL102" s="83">
        <v>3.54</v>
      </c>
      <c r="AM102" s="83">
        <v>3.1</v>
      </c>
      <c r="AN102" s="83">
        <v>5.9</v>
      </c>
      <c r="AO102" s="83">
        <v>3.4000000000000002E-2</v>
      </c>
      <c r="AP102" s="83">
        <v>5.7</v>
      </c>
      <c r="AQ102" s="83">
        <v>3.3</v>
      </c>
      <c r="AR102" s="83">
        <v>0.78882745038630531</v>
      </c>
      <c r="AS102" s="83">
        <v>58.5</v>
      </c>
      <c r="AT102" s="83">
        <v>92.5</v>
      </c>
      <c r="AU102" s="83">
        <v>0.23480000000000001</v>
      </c>
      <c r="AV102" s="83">
        <v>3.3599999999999998E-2</v>
      </c>
      <c r="AW102" s="83">
        <v>14.365</v>
      </c>
      <c r="AX102" s="83">
        <v>13.202</v>
      </c>
      <c r="AY102" s="83">
        <v>14.145</v>
      </c>
      <c r="AZ102" s="83">
        <v>0.94299999999999995</v>
      </c>
      <c r="BA102" s="83">
        <v>0</v>
      </c>
      <c r="BB102" s="83">
        <v>0</v>
      </c>
      <c r="BC102" s="83">
        <v>0</v>
      </c>
      <c r="BD102" s="83">
        <v>2.6988274503863052</v>
      </c>
      <c r="BE102" s="83">
        <v>30.78</v>
      </c>
      <c r="BF102" s="83">
        <v>4.3</v>
      </c>
      <c r="BG102" s="83">
        <v>14</v>
      </c>
      <c r="BH102" s="232">
        <v>43929</v>
      </c>
    </row>
    <row r="103" spans="1:60" x14ac:dyDescent="0.25">
      <c r="A103" s="232">
        <v>43930</v>
      </c>
      <c r="B103" s="233" t="str">
        <f t="shared" si="1"/>
        <v>Click Here</v>
      </c>
      <c r="D103" s="83">
        <v>5.9</v>
      </c>
      <c r="E103" s="83">
        <v>5.23</v>
      </c>
      <c r="F103" s="83">
        <v>1.99</v>
      </c>
      <c r="G103" s="83">
        <v>5.37</v>
      </c>
      <c r="H103" s="83">
        <v>5.4</v>
      </c>
      <c r="I103" s="83">
        <v>7.22</v>
      </c>
      <c r="J103" s="83">
        <v>7.3</v>
      </c>
      <c r="K103" s="83">
        <v>1.77</v>
      </c>
      <c r="L103" s="83">
        <v>2.0299999999999998</v>
      </c>
      <c r="M103" s="83">
        <v>1.99</v>
      </c>
      <c r="N103" s="83">
        <v>1.9</v>
      </c>
      <c r="O103" s="83">
        <v>39</v>
      </c>
      <c r="P103" s="83">
        <v>33</v>
      </c>
      <c r="Q103" s="83">
        <v>16</v>
      </c>
      <c r="R103" s="83">
        <v>0</v>
      </c>
      <c r="S103" s="83">
        <v>0</v>
      </c>
      <c r="T103" s="83">
        <v>0</v>
      </c>
      <c r="U103" s="83">
        <v>0.316</v>
      </c>
      <c r="V103" s="83">
        <v>0.245</v>
      </c>
      <c r="W103" s="83">
        <v>0.71299999999999997</v>
      </c>
      <c r="X103" s="83">
        <v>9.8000000000000004E-2</v>
      </c>
      <c r="Y103" s="83">
        <v>0.42599999999999999</v>
      </c>
      <c r="Z103" s="83">
        <v>0.51900000000000002</v>
      </c>
      <c r="AA103" s="83">
        <v>16.600000000000001</v>
      </c>
      <c r="AB103" s="83">
        <v>37.5</v>
      </c>
      <c r="AC103" s="83">
        <v>29.8</v>
      </c>
      <c r="AD103" s="83">
        <v>30.2</v>
      </c>
      <c r="AE103" s="83">
        <v>44</v>
      </c>
      <c r="AF103" s="83">
        <v>33.200000000000003</v>
      </c>
      <c r="AG103" s="83">
        <v>75</v>
      </c>
      <c r="AH103" s="83">
        <v>59.6</v>
      </c>
      <c r="AI103" s="83">
        <v>60.4</v>
      </c>
      <c r="AJ103" s="83">
        <v>88</v>
      </c>
      <c r="AK103" s="83">
        <v>3.17</v>
      </c>
      <c r="AL103" s="83">
        <v>3.6900000000000004</v>
      </c>
      <c r="AM103" s="83">
        <v>2.9</v>
      </c>
      <c r="AN103" s="83">
        <v>5.7</v>
      </c>
      <c r="AO103" s="83">
        <v>1.2E-2</v>
      </c>
      <c r="AP103" s="83">
        <v>5.6</v>
      </c>
      <c r="AQ103" s="83">
        <v>3.8</v>
      </c>
      <c r="AR103" s="83">
        <v>0.80557100591715947</v>
      </c>
      <c r="AS103" s="83">
        <v>55.7</v>
      </c>
      <c r="AT103" s="83">
        <v>93.4</v>
      </c>
      <c r="AU103" s="83">
        <v>0.25519999999999998</v>
      </c>
      <c r="AV103" s="83">
        <v>2.9100000000000001E-2</v>
      </c>
      <c r="AW103" s="83">
        <v>14.59</v>
      </c>
      <c r="AX103" s="83">
        <v>13.52</v>
      </c>
      <c r="AY103" s="83">
        <v>14.46</v>
      </c>
      <c r="AZ103" s="83">
        <v>0.94</v>
      </c>
      <c r="BA103" s="83">
        <v>0</v>
      </c>
      <c r="BB103" s="83">
        <v>0</v>
      </c>
      <c r="BC103" s="83">
        <v>0</v>
      </c>
      <c r="BD103" s="83">
        <v>2.6655710059171596</v>
      </c>
      <c r="BE103" s="83">
        <v>30.33</v>
      </c>
      <c r="BF103" s="83">
        <v>4.3</v>
      </c>
      <c r="BG103" s="83">
        <v>14</v>
      </c>
      <c r="BH103" s="232">
        <v>43930</v>
      </c>
    </row>
    <row r="104" spans="1:60" x14ac:dyDescent="0.25">
      <c r="A104" s="232">
        <v>43931</v>
      </c>
      <c r="B104" s="233" t="str">
        <f t="shared" si="1"/>
        <v>Click Here</v>
      </c>
      <c r="D104" s="83">
        <v>5.79</v>
      </c>
      <c r="E104" s="83">
        <v>5.07</v>
      </c>
      <c r="F104" s="83">
        <v>1.84</v>
      </c>
      <c r="G104" s="83">
        <v>5.22</v>
      </c>
      <c r="H104" s="83">
        <v>5.27</v>
      </c>
      <c r="I104" s="83">
        <v>7.26</v>
      </c>
      <c r="J104" s="83">
        <v>6.71</v>
      </c>
      <c r="K104" s="83">
        <v>1.68</v>
      </c>
      <c r="L104" s="83">
        <v>1.89</v>
      </c>
      <c r="M104" s="83">
        <v>1.84</v>
      </c>
      <c r="N104" s="83">
        <v>1.81</v>
      </c>
      <c r="O104" s="83">
        <v>40</v>
      </c>
      <c r="P104" s="83">
        <v>34</v>
      </c>
      <c r="Q104" s="83">
        <v>15</v>
      </c>
      <c r="R104" s="83">
        <v>1</v>
      </c>
      <c r="S104" s="83">
        <v>0</v>
      </c>
      <c r="T104" s="83">
        <v>0</v>
      </c>
      <c r="U104" s="83">
        <v>0.29899999999999999</v>
      </c>
      <c r="V104" s="83">
        <v>0.23699999999999999</v>
      </c>
      <c r="W104" s="83">
        <v>0.69899999999999995</v>
      </c>
      <c r="X104" s="83">
        <v>0.114</v>
      </c>
      <c r="Y104" s="83">
        <v>0.45300000000000001</v>
      </c>
      <c r="Z104" s="83">
        <v>0.47399999999999998</v>
      </c>
      <c r="AA104" s="83">
        <v>16.5</v>
      </c>
      <c r="AB104" s="83">
        <v>36.9</v>
      </c>
      <c r="AC104" s="83">
        <v>29.8</v>
      </c>
      <c r="AD104" s="83">
        <v>30.1</v>
      </c>
      <c r="AE104" s="83">
        <v>42.9</v>
      </c>
      <c r="AF104" s="83">
        <v>33</v>
      </c>
      <c r="AG104" s="83">
        <v>73.8</v>
      </c>
      <c r="AH104" s="83">
        <v>59.6</v>
      </c>
      <c r="AI104" s="83">
        <v>60.2</v>
      </c>
      <c r="AJ104" s="83">
        <v>85.8</v>
      </c>
      <c r="AK104" s="83">
        <v>3.13</v>
      </c>
      <c r="AL104" s="83">
        <v>3.73</v>
      </c>
      <c r="AM104" s="83">
        <v>3</v>
      </c>
      <c r="AN104" s="83">
        <v>5.9</v>
      </c>
      <c r="AO104" s="83">
        <v>2.1999999999999999E-2</v>
      </c>
      <c r="AP104" s="83">
        <v>5.6</v>
      </c>
      <c r="AQ104" s="83">
        <v>3.4</v>
      </c>
      <c r="AR104" s="83">
        <v>0.84035976331360929</v>
      </c>
      <c r="AS104" s="83">
        <v>55.9</v>
      </c>
      <c r="AT104" s="83">
        <v>93</v>
      </c>
      <c r="AU104" s="83">
        <v>0.255</v>
      </c>
      <c r="AV104" s="83">
        <v>2.9399999999999999E-2</v>
      </c>
      <c r="AW104" s="83">
        <v>13.776999999999999</v>
      </c>
      <c r="AX104" s="83">
        <v>12.675000000000001</v>
      </c>
      <c r="AY104" s="83">
        <v>13.645</v>
      </c>
      <c r="AZ104" s="83">
        <v>0.97</v>
      </c>
      <c r="BA104" s="83">
        <v>0</v>
      </c>
      <c r="BB104" s="83">
        <v>0</v>
      </c>
      <c r="BC104" s="83">
        <v>0</v>
      </c>
      <c r="BD104" s="83">
        <v>2.7003597633136094</v>
      </c>
      <c r="BE104" s="83">
        <v>25.76</v>
      </c>
      <c r="BF104" s="83">
        <v>4.3</v>
      </c>
      <c r="BG104" s="83">
        <v>14</v>
      </c>
      <c r="BH104" s="232">
        <v>43931</v>
      </c>
    </row>
    <row r="105" spans="1:60" x14ac:dyDescent="0.25">
      <c r="A105" s="232">
        <v>43932</v>
      </c>
      <c r="B105" s="233" t="str">
        <f t="shared" si="1"/>
        <v>Click Here</v>
      </c>
      <c r="D105" s="83">
        <v>5.8</v>
      </c>
      <c r="E105" s="83">
        <v>5.13</v>
      </c>
      <c r="F105" s="83">
        <v>5.16</v>
      </c>
      <c r="G105" s="83">
        <v>5.22</v>
      </c>
      <c r="H105" s="83">
        <v>5.28</v>
      </c>
      <c r="I105" s="83">
        <v>7.11</v>
      </c>
      <c r="J105" s="83">
        <v>6.82</v>
      </c>
      <c r="K105" s="83">
        <v>1.73</v>
      </c>
      <c r="L105" s="83">
        <v>1.97</v>
      </c>
      <c r="M105" s="83">
        <v>1.91</v>
      </c>
      <c r="N105" s="83">
        <v>1.85</v>
      </c>
      <c r="O105" s="83">
        <v>39</v>
      </c>
      <c r="P105" s="83">
        <v>32</v>
      </c>
      <c r="Q105" s="83">
        <v>18</v>
      </c>
      <c r="R105" s="83">
        <v>1</v>
      </c>
      <c r="S105" s="83">
        <v>0</v>
      </c>
      <c r="T105" s="83">
        <v>0</v>
      </c>
      <c r="U105" s="83">
        <v>0.30099999999999999</v>
      </c>
      <c r="V105" s="83">
        <v>0.23599999999999999</v>
      </c>
      <c r="W105" s="83">
        <v>0.81399999999999995</v>
      </c>
      <c r="X105" s="83">
        <v>0.112</v>
      </c>
      <c r="Y105" s="83">
        <v>0.47099999999999997</v>
      </c>
      <c r="Z105" s="83">
        <v>0.48699999999999999</v>
      </c>
      <c r="AA105" s="83">
        <v>16.3</v>
      </c>
      <c r="AB105" s="83">
        <v>37.5</v>
      </c>
      <c r="AC105" s="83">
        <v>30.1</v>
      </c>
      <c r="AD105" s="83">
        <v>30.2</v>
      </c>
      <c r="AE105" s="83">
        <v>42.5</v>
      </c>
      <c r="AF105" s="83">
        <v>32.6</v>
      </c>
      <c r="AG105" s="83">
        <v>75</v>
      </c>
      <c r="AH105" s="83">
        <v>60.2</v>
      </c>
      <c r="AI105" s="83">
        <v>60.4</v>
      </c>
      <c r="AJ105" s="83">
        <v>85</v>
      </c>
      <c r="AK105" s="83">
        <v>3.17</v>
      </c>
      <c r="AL105" s="83">
        <v>3.81</v>
      </c>
      <c r="AM105" s="83">
        <v>2.9</v>
      </c>
      <c r="AN105" s="83">
        <v>5.6</v>
      </c>
      <c r="AO105" s="83">
        <v>4.3999999999999997E-2</v>
      </c>
      <c r="AP105" s="83">
        <v>5.5</v>
      </c>
      <c r="AQ105" s="83">
        <v>3.5</v>
      </c>
      <c r="AR105" s="83">
        <v>0.77847526236881581</v>
      </c>
      <c r="AS105" s="83">
        <v>55.7</v>
      </c>
      <c r="AT105" s="83">
        <v>92.5</v>
      </c>
      <c r="AU105" s="83">
        <v>0.25319999999999998</v>
      </c>
      <c r="AV105" s="83">
        <v>3.3599999999999998E-2</v>
      </c>
      <c r="AW105" s="83">
        <v>14.41</v>
      </c>
      <c r="AX105" s="83">
        <v>13.34</v>
      </c>
      <c r="AY105" s="83">
        <v>14.3</v>
      </c>
      <c r="AZ105" s="83">
        <v>0.96</v>
      </c>
      <c r="BA105" s="83">
        <v>0</v>
      </c>
      <c r="BB105" s="83">
        <v>0</v>
      </c>
      <c r="BC105" s="83">
        <v>0</v>
      </c>
      <c r="BD105" s="83">
        <v>2.6984752623688157</v>
      </c>
      <c r="BE105" s="83">
        <v>30.17</v>
      </c>
      <c r="BF105" s="83">
        <v>4.3</v>
      </c>
      <c r="BG105" s="83">
        <v>14</v>
      </c>
      <c r="BH105" s="232">
        <v>43932</v>
      </c>
    </row>
    <row r="106" spans="1:60" x14ac:dyDescent="0.25">
      <c r="A106" s="232">
        <v>43933</v>
      </c>
      <c r="B106" s="233" t="str">
        <f t="shared" si="1"/>
        <v>Click Here</v>
      </c>
      <c r="D106" s="83">
        <v>0</v>
      </c>
      <c r="E106" s="83">
        <v>0</v>
      </c>
      <c r="F106" s="83">
        <v>0</v>
      </c>
      <c r="G106" s="83">
        <v>0</v>
      </c>
      <c r="H106" s="83">
        <v>0</v>
      </c>
      <c r="I106" s="83">
        <v>0</v>
      </c>
      <c r="J106" s="83">
        <v>0</v>
      </c>
      <c r="K106" s="83">
        <v>0</v>
      </c>
      <c r="L106" s="83">
        <v>0</v>
      </c>
      <c r="M106" s="83">
        <v>0</v>
      </c>
      <c r="N106" s="83">
        <v>0</v>
      </c>
      <c r="O106" s="83">
        <v>0</v>
      </c>
      <c r="P106" s="83">
        <v>0</v>
      </c>
      <c r="Q106" s="83">
        <v>0</v>
      </c>
      <c r="R106" s="83">
        <v>0</v>
      </c>
      <c r="S106" s="83">
        <v>0</v>
      </c>
      <c r="T106" s="83">
        <v>0</v>
      </c>
      <c r="U106" s="83">
        <v>0</v>
      </c>
      <c r="V106" s="83">
        <v>0</v>
      </c>
      <c r="W106" s="83">
        <v>0</v>
      </c>
      <c r="X106" s="83">
        <v>0</v>
      </c>
      <c r="Y106" s="83">
        <v>0</v>
      </c>
      <c r="Z106" s="83">
        <v>0</v>
      </c>
      <c r="AA106" s="83">
        <v>0</v>
      </c>
      <c r="AB106" s="83">
        <v>0</v>
      </c>
      <c r="AC106" s="83">
        <v>0</v>
      </c>
      <c r="AD106" s="83">
        <v>0</v>
      </c>
      <c r="AE106" s="83">
        <v>0</v>
      </c>
      <c r="AF106" s="83">
        <v>0</v>
      </c>
      <c r="AG106" s="83">
        <v>0</v>
      </c>
      <c r="AH106" s="83">
        <v>0</v>
      </c>
      <c r="AI106" s="83">
        <v>0</v>
      </c>
      <c r="AJ106" s="83">
        <v>0</v>
      </c>
      <c r="AK106" s="83" t="s">
        <v>66</v>
      </c>
      <c r="AL106" s="83" t="s">
        <v>66</v>
      </c>
      <c r="AM106" s="83">
        <v>0</v>
      </c>
      <c r="AN106" s="83">
        <v>0</v>
      </c>
      <c r="AO106" s="83">
        <v>0</v>
      </c>
      <c r="AP106" s="83">
        <v>0</v>
      </c>
      <c r="AQ106" s="83">
        <v>0</v>
      </c>
      <c r="AR106" s="83">
        <v>0.8122919488337097</v>
      </c>
      <c r="AS106" s="83">
        <v>0</v>
      </c>
      <c r="AT106" s="83">
        <v>0</v>
      </c>
      <c r="AU106" s="83">
        <v>0</v>
      </c>
      <c r="AV106" s="83">
        <v>0</v>
      </c>
      <c r="AW106" s="83">
        <v>14.29</v>
      </c>
      <c r="AX106" s="83">
        <v>13.29</v>
      </c>
      <c r="AY106" s="83">
        <v>14.23</v>
      </c>
      <c r="AZ106" s="83">
        <v>0.94</v>
      </c>
      <c r="BA106" s="83">
        <v>0</v>
      </c>
      <c r="BB106" s="83">
        <v>0</v>
      </c>
      <c r="BC106" s="83">
        <v>0</v>
      </c>
      <c r="BD106" s="83">
        <v>2.7222919488337096</v>
      </c>
      <c r="BE106" s="83">
        <v>0</v>
      </c>
      <c r="BF106" s="83">
        <v>4.3</v>
      </c>
      <c r="BG106" s="83">
        <v>14.4</v>
      </c>
      <c r="BH106" s="232">
        <v>43933</v>
      </c>
    </row>
    <row r="107" spans="1:60" x14ac:dyDescent="0.25">
      <c r="A107" s="232">
        <v>43934</v>
      </c>
      <c r="B107" s="233" t="str">
        <f t="shared" si="1"/>
        <v>Click Here</v>
      </c>
      <c r="D107" s="83">
        <v>5.92</v>
      </c>
      <c r="E107" s="83">
        <v>5.14</v>
      </c>
      <c r="F107" s="83">
        <v>5.1100000000000003</v>
      </c>
      <c r="G107" s="83">
        <v>5.2</v>
      </c>
      <c r="H107" s="83">
        <v>5.24</v>
      </c>
      <c r="I107" s="83">
        <v>6.89</v>
      </c>
      <c r="J107" s="83">
        <v>6.98</v>
      </c>
      <c r="K107" s="83">
        <v>1.67</v>
      </c>
      <c r="L107" s="83">
        <v>1.9</v>
      </c>
      <c r="M107" s="83">
        <v>1.9</v>
      </c>
      <c r="N107" s="83">
        <v>1.94</v>
      </c>
      <c r="O107" s="83">
        <v>43</v>
      </c>
      <c r="P107" s="83">
        <v>38</v>
      </c>
      <c r="Q107" s="83">
        <v>17</v>
      </c>
      <c r="R107" s="83">
        <v>0</v>
      </c>
      <c r="S107" s="83">
        <v>0</v>
      </c>
      <c r="T107" s="83">
        <v>0</v>
      </c>
      <c r="U107" s="83">
        <v>0.247</v>
      </c>
      <c r="V107" s="83">
        <v>0.23100000000000001</v>
      </c>
      <c r="W107" s="83">
        <v>0.79900000000000004</v>
      </c>
      <c r="X107" s="83">
        <v>0.109</v>
      </c>
      <c r="Y107" s="83">
        <v>0.46</v>
      </c>
      <c r="Z107" s="83">
        <v>0.53900000000000003</v>
      </c>
      <c r="AA107" s="83">
        <v>16.2</v>
      </c>
      <c r="AB107" s="83">
        <v>38.200000000000003</v>
      </c>
      <c r="AC107" s="83">
        <v>29.8</v>
      </c>
      <c r="AD107" s="83">
        <v>30.2</v>
      </c>
      <c r="AE107" s="83">
        <v>41.4</v>
      </c>
      <c r="AF107" s="83">
        <v>32.4</v>
      </c>
      <c r="AG107" s="83">
        <v>76.400000000000006</v>
      </c>
      <c r="AH107" s="83">
        <v>59.6</v>
      </c>
      <c r="AI107" s="83">
        <v>60.4</v>
      </c>
      <c r="AJ107" s="83">
        <v>82.8</v>
      </c>
      <c r="AK107" s="83">
        <v>3.1900000000000004</v>
      </c>
      <c r="AL107" s="83">
        <v>3.75</v>
      </c>
      <c r="AM107" s="83">
        <v>3</v>
      </c>
      <c r="AN107" s="83">
        <v>5.6</v>
      </c>
      <c r="AO107" s="83">
        <v>6.0999999999999999E-2</v>
      </c>
      <c r="AP107" s="83">
        <v>5.6</v>
      </c>
      <c r="AQ107" s="83">
        <v>3.4</v>
      </c>
      <c r="AR107" s="83">
        <v>0.82301788112234098</v>
      </c>
      <c r="AS107" s="83">
        <v>56.1</v>
      </c>
      <c r="AT107" s="83">
        <v>90.1</v>
      </c>
      <c r="AU107" s="83">
        <v>0.25290000000000001</v>
      </c>
      <c r="AV107" s="83">
        <v>4.4999999999999998E-2</v>
      </c>
      <c r="AW107" s="83">
        <v>15.224</v>
      </c>
      <c r="AX107" s="83">
        <v>14.148999999999999</v>
      </c>
      <c r="AY107" s="83">
        <v>15.128</v>
      </c>
      <c r="AZ107" s="83">
        <v>0.97899999999999998</v>
      </c>
      <c r="BA107" s="83">
        <v>0</v>
      </c>
      <c r="BB107" s="83">
        <v>0</v>
      </c>
      <c r="BC107" s="83">
        <v>0</v>
      </c>
      <c r="BD107" s="83">
        <v>2.7630178811223409</v>
      </c>
      <c r="BE107" s="83">
        <v>29.95</v>
      </c>
      <c r="BF107" s="83">
        <v>4.3</v>
      </c>
      <c r="BG107" s="83">
        <v>14.4</v>
      </c>
      <c r="BH107" s="232">
        <v>43934</v>
      </c>
    </row>
    <row r="108" spans="1:60" x14ac:dyDescent="0.25">
      <c r="A108" s="232">
        <v>43935</v>
      </c>
      <c r="B108" s="233" t="str">
        <f t="shared" si="1"/>
        <v>Click Here</v>
      </c>
      <c r="D108" s="83">
        <v>6</v>
      </c>
      <c r="E108" s="83">
        <v>5.12</v>
      </c>
      <c r="F108" s="83">
        <v>5.09</v>
      </c>
      <c r="G108" s="83">
        <v>5.37</v>
      </c>
      <c r="H108" s="83">
        <v>5.46</v>
      </c>
      <c r="I108" s="83">
        <v>7.01</v>
      </c>
      <c r="J108" s="83">
        <v>6.99</v>
      </c>
      <c r="K108" s="83">
        <v>1.65</v>
      </c>
      <c r="L108" s="83">
        <v>1.84</v>
      </c>
      <c r="M108" s="83">
        <v>0</v>
      </c>
      <c r="N108" s="83">
        <v>0</v>
      </c>
      <c r="O108" s="83">
        <v>45</v>
      </c>
      <c r="P108" s="83">
        <v>38</v>
      </c>
      <c r="Q108" s="83">
        <v>19</v>
      </c>
      <c r="R108" s="83">
        <v>1</v>
      </c>
      <c r="S108" s="83">
        <v>0</v>
      </c>
      <c r="T108" s="83">
        <v>0</v>
      </c>
      <c r="U108" s="83">
        <v>0.317</v>
      </c>
      <c r="V108" s="83">
        <v>0.22800000000000001</v>
      </c>
      <c r="W108" s="83">
        <v>0.96799999999999997</v>
      </c>
      <c r="X108" s="83">
        <v>0.217</v>
      </c>
      <c r="Y108" s="83">
        <v>0.39800000000000002</v>
      </c>
      <c r="Z108" s="83">
        <v>0.55700000000000005</v>
      </c>
      <c r="AA108" s="83">
        <v>16.600000000000001</v>
      </c>
      <c r="AB108" s="83">
        <v>39.6</v>
      </c>
      <c r="AC108" s="83">
        <v>30.9</v>
      </c>
      <c r="AD108" s="83">
        <v>30.7</v>
      </c>
      <c r="AE108" s="83">
        <v>42.2</v>
      </c>
      <c r="AF108" s="83">
        <v>33.200000000000003</v>
      </c>
      <c r="AG108" s="83">
        <v>79.2</v>
      </c>
      <c r="AH108" s="83">
        <v>61.8</v>
      </c>
      <c r="AI108" s="83">
        <v>61.4</v>
      </c>
      <c r="AJ108" s="83">
        <v>84.4</v>
      </c>
      <c r="AK108" s="83">
        <v>3.17</v>
      </c>
      <c r="AL108" s="83">
        <v>3.7600000000000002</v>
      </c>
      <c r="AM108" s="83">
        <v>3.1</v>
      </c>
      <c r="AN108" s="83">
        <v>5.7</v>
      </c>
      <c r="AO108" s="83">
        <v>6.8000000000000005E-2</v>
      </c>
      <c r="AP108" s="83">
        <v>6.1</v>
      </c>
      <c r="AQ108" s="83">
        <v>3.4</v>
      </c>
      <c r="AR108" s="83" t="s">
        <v>66</v>
      </c>
      <c r="AS108" s="83">
        <v>55.6</v>
      </c>
      <c r="AT108" s="83">
        <v>89.2</v>
      </c>
      <c r="AU108" s="83">
        <v>0.25230000000000002</v>
      </c>
      <c r="AV108" s="83">
        <v>4.9399999999999999E-2</v>
      </c>
      <c r="AW108" s="83">
        <v>14.36</v>
      </c>
      <c r="AX108" s="83">
        <v>14.76</v>
      </c>
      <c r="AY108" s="83">
        <v>15.75</v>
      </c>
      <c r="AZ108" s="83">
        <v>0.99</v>
      </c>
      <c r="BA108" s="83">
        <v>0</v>
      </c>
      <c r="BB108" s="83">
        <v>0</v>
      </c>
      <c r="BC108" s="83">
        <v>0</v>
      </c>
      <c r="BD108" s="83" t="s">
        <v>66</v>
      </c>
      <c r="BE108" s="83">
        <v>30.73</v>
      </c>
      <c r="BF108" s="83">
        <v>4.3</v>
      </c>
      <c r="BG108" s="83">
        <v>14.6</v>
      </c>
      <c r="BH108" s="232">
        <v>43935</v>
      </c>
    </row>
    <row r="109" spans="1:60" x14ac:dyDescent="0.25">
      <c r="A109" s="232">
        <v>43936</v>
      </c>
      <c r="B109" s="233" t="str">
        <f t="shared" si="1"/>
        <v>Click Here</v>
      </c>
      <c r="D109" s="83">
        <v>5.97</v>
      </c>
      <c r="E109" s="83">
        <v>5.13</v>
      </c>
      <c r="F109" s="83">
        <v>5.09</v>
      </c>
      <c r="G109" s="83">
        <v>5.23</v>
      </c>
      <c r="H109" s="83">
        <v>5.25</v>
      </c>
      <c r="I109" s="83">
        <v>6.71</v>
      </c>
      <c r="J109" s="83">
        <v>6.93</v>
      </c>
      <c r="K109" s="83">
        <v>1.73</v>
      </c>
      <c r="L109" s="83">
        <v>1.91</v>
      </c>
      <c r="M109" s="83">
        <v>1.89</v>
      </c>
      <c r="N109" s="83">
        <v>1.84</v>
      </c>
      <c r="O109" s="83">
        <v>46</v>
      </c>
      <c r="P109" s="83">
        <v>40</v>
      </c>
      <c r="Q109" s="83">
        <v>22</v>
      </c>
      <c r="R109" s="83">
        <v>3</v>
      </c>
      <c r="S109" s="83">
        <v>1</v>
      </c>
      <c r="T109" s="83">
        <v>0</v>
      </c>
      <c r="U109" s="83">
        <v>0.38600000000000001</v>
      </c>
      <c r="V109" s="83">
        <v>0.23699999999999999</v>
      </c>
      <c r="W109" s="83">
        <v>1.21</v>
      </c>
      <c r="X109" s="83">
        <v>0.311</v>
      </c>
      <c r="Y109" s="83">
        <v>0.496</v>
      </c>
      <c r="Z109" s="83">
        <v>0.58699999999999997</v>
      </c>
      <c r="AA109" s="83">
        <v>16.600000000000001</v>
      </c>
      <c r="AB109" s="83">
        <v>38.5</v>
      </c>
      <c r="AC109" s="83">
        <v>29.4</v>
      </c>
      <c r="AD109" s="83">
        <v>30.6</v>
      </c>
      <c r="AE109" s="83">
        <v>42.1</v>
      </c>
      <c r="AF109" s="83">
        <v>33.200000000000003</v>
      </c>
      <c r="AG109" s="83">
        <v>77</v>
      </c>
      <c r="AH109" s="83">
        <v>58.8</v>
      </c>
      <c r="AI109" s="83">
        <v>61.2</v>
      </c>
      <c r="AJ109" s="83">
        <v>84.2</v>
      </c>
      <c r="AK109" s="83">
        <v>3.2</v>
      </c>
      <c r="AL109" s="83">
        <v>3.8899999999999997</v>
      </c>
      <c r="AM109" s="83">
        <v>3</v>
      </c>
      <c r="AN109" s="83">
        <v>5.9</v>
      </c>
      <c r="AO109" s="83">
        <v>8.3000000000000004E-2</v>
      </c>
      <c r="AP109" s="83">
        <v>5.9</v>
      </c>
      <c r="AQ109" s="83">
        <v>3.4</v>
      </c>
      <c r="AR109" s="83">
        <v>0.15040936555891249</v>
      </c>
      <c r="AS109" s="83">
        <v>55.8</v>
      </c>
      <c r="AT109" s="83">
        <v>89</v>
      </c>
      <c r="AU109" s="83">
        <v>0.25209999999999999</v>
      </c>
      <c r="AV109" s="83">
        <v>4.9200000000000001E-2</v>
      </c>
      <c r="AW109" s="83">
        <v>15.35</v>
      </c>
      <c r="AX109" s="83">
        <v>13.24</v>
      </c>
      <c r="AY109" s="83">
        <v>14.21</v>
      </c>
      <c r="AZ109" s="83">
        <v>0.97</v>
      </c>
      <c r="BA109" s="83">
        <v>0</v>
      </c>
      <c r="BB109" s="83">
        <v>0</v>
      </c>
      <c r="BC109" s="83">
        <v>0</v>
      </c>
      <c r="BD109" s="83">
        <v>1.8904093655589125</v>
      </c>
      <c r="BE109" s="83">
        <v>27.78</v>
      </c>
      <c r="BF109" s="83">
        <v>4.3</v>
      </c>
      <c r="BG109" s="83">
        <v>14.6</v>
      </c>
      <c r="BH109" s="232">
        <v>43936</v>
      </c>
    </row>
    <row r="110" spans="1:60" x14ac:dyDescent="0.25">
      <c r="A110" s="232">
        <v>43937</v>
      </c>
      <c r="B110" s="233" t="str">
        <f t="shared" si="1"/>
        <v>Click Here</v>
      </c>
      <c r="D110" s="83">
        <v>0</v>
      </c>
      <c r="E110" s="83">
        <v>0</v>
      </c>
      <c r="F110" s="83">
        <v>0</v>
      </c>
      <c r="G110" s="83">
        <v>0</v>
      </c>
      <c r="H110" s="83">
        <v>0</v>
      </c>
      <c r="I110" s="83">
        <v>0</v>
      </c>
      <c r="J110" s="83">
        <v>0</v>
      </c>
      <c r="K110" s="83">
        <v>0</v>
      </c>
      <c r="L110" s="83">
        <v>0</v>
      </c>
      <c r="M110" s="83">
        <v>0</v>
      </c>
      <c r="N110" s="83">
        <v>0</v>
      </c>
      <c r="O110" s="83">
        <v>0</v>
      </c>
      <c r="P110" s="83">
        <v>0</v>
      </c>
      <c r="Q110" s="83">
        <v>0</v>
      </c>
      <c r="R110" s="83">
        <v>0</v>
      </c>
      <c r="S110" s="83">
        <v>0</v>
      </c>
      <c r="T110" s="83">
        <v>0</v>
      </c>
      <c r="U110" s="83">
        <v>0</v>
      </c>
      <c r="V110" s="83">
        <v>0</v>
      </c>
      <c r="W110" s="83">
        <v>0</v>
      </c>
      <c r="X110" s="83">
        <v>0</v>
      </c>
      <c r="Y110" s="83">
        <v>0</v>
      </c>
      <c r="Z110" s="83">
        <v>0</v>
      </c>
      <c r="AA110" s="83">
        <v>0</v>
      </c>
      <c r="AB110" s="83">
        <v>0</v>
      </c>
      <c r="AC110" s="83">
        <v>0</v>
      </c>
      <c r="AD110" s="83">
        <v>0</v>
      </c>
      <c r="AE110" s="83">
        <v>0</v>
      </c>
      <c r="AF110" s="83">
        <v>0</v>
      </c>
      <c r="AG110" s="83">
        <v>0</v>
      </c>
      <c r="AH110" s="83">
        <v>0</v>
      </c>
      <c r="AI110" s="83">
        <v>0</v>
      </c>
      <c r="AJ110" s="83">
        <v>0</v>
      </c>
      <c r="AK110" s="83" t="s">
        <v>66</v>
      </c>
      <c r="AL110" s="83" t="s">
        <v>66</v>
      </c>
      <c r="AM110" s="83">
        <v>0</v>
      </c>
      <c r="AN110" s="83">
        <v>0</v>
      </c>
      <c r="AO110" s="83">
        <v>0</v>
      </c>
      <c r="AP110" s="83">
        <v>0</v>
      </c>
      <c r="AQ110" s="83">
        <v>0</v>
      </c>
      <c r="AR110" s="83" t="s">
        <v>66</v>
      </c>
      <c r="AS110" s="83">
        <v>0</v>
      </c>
      <c r="AT110" s="83">
        <v>0</v>
      </c>
      <c r="AU110" s="83">
        <v>0</v>
      </c>
      <c r="AV110" s="83">
        <v>0</v>
      </c>
      <c r="AW110" s="83">
        <v>0</v>
      </c>
      <c r="AX110" s="83">
        <v>0</v>
      </c>
      <c r="AY110" s="83">
        <v>0</v>
      </c>
      <c r="AZ110" s="83">
        <v>0</v>
      </c>
      <c r="BA110" s="83">
        <v>0</v>
      </c>
      <c r="BB110" s="83">
        <v>0</v>
      </c>
      <c r="BC110" s="83">
        <v>0</v>
      </c>
      <c r="BD110" s="83" t="s">
        <v>66</v>
      </c>
      <c r="BE110" s="83">
        <v>0</v>
      </c>
      <c r="BF110" s="83">
        <v>0</v>
      </c>
      <c r="BG110" s="83">
        <v>0</v>
      </c>
      <c r="BH110" s="232">
        <v>43937</v>
      </c>
    </row>
    <row r="111" spans="1:60" x14ac:dyDescent="0.25">
      <c r="A111" s="232">
        <v>43938</v>
      </c>
      <c r="B111" s="233" t="str">
        <f t="shared" si="1"/>
        <v>Click Here</v>
      </c>
      <c r="D111" s="83">
        <v>5.63</v>
      </c>
      <c r="E111" s="83">
        <v>5.15</v>
      </c>
      <c r="F111" s="83">
        <v>5.25</v>
      </c>
      <c r="G111" s="83">
        <v>5.2</v>
      </c>
      <c r="H111" s="83">
        <v>5.26</v>
      </c>
      <c r="I111" s="83">
        <v>7.1</v>
      </c>
      <c r="J111" s="83">
        <v>7.35</v>
      </c>
      <c r="K111" s="83">
        <v>1.57</v>
      </c>
      <c r="L111" s="83">
        <v>1.76</v>
      </c>
      <c r="M111" s="83">
        <v>1.9</v>
      </c>
      <c r="N111" s="83">
        <v>1.9</v>
      </c>
      <c r="O111" s="83">
        <v>53</v>
      </c>
      <c r="P111" s="83">
        <v>46</v>
      </c>
      <c r="Q111" s="83">
        <v>16</v>
      </c>
      <c r="R111" s="83">
        <v>6</v>
      </c>
      <c r="S111" s="83">
        <v>0</v>
      </c>
      <c r="T111" s="83">
        <v>0</v>
      </c>
      <c r="U111" s="83">
        <v>0.36799999999999999</v>
      </c>
      <c r="V111" s="83">
        <v>0.247</v>
      </c>
      <c r="W111" s="83">
        <v>1.33</v>
      </c>
      <c r="X111" s="83">
        <v>0.13100000000000001</v>
      </c>
      <c r="Y111" s="83">
        <v>0.55300000000000005</v>
      </c>
      <c r="Z111" s="83">
        <v>0.44900000000000001</v>
      </c>
      <c r="AA111" s="83">
        <v>15.9</v>
      </c>
      <c r="AB111" s="83">
        <v>35.5</v>
      </c>
      <c r="AC111" s="83">
        <v>29.8</v>
      </c>
      <c r="AD111" s="83">
        <v>30.2</v>
      </c>
      <c r="AE111" s="83">
        <v>41.9</v>
      </c>
      <c r="AF111" s="83">
        <v>31.8</v>
      </c>
      <c r="AG111" s="83">
        <v>71</v>
      </c>
      <c r="AH111" s="83">
        <v>59.6</v>
      </c>
      <c r="AI111" s="83">
        <v>60.4</v>
      </c>
      <c r="AJ111" s="83">
        <v>83.8</v>
      </c>
      <c r="AK111" s="83">
        <v>3.16</v>
      </c>
      <c r="AL111" s="83">
        <v>3.8</v>
      </c>
      <c r="AM111" s="83">
        <v>3.1</v>
      </c>
      <c r="AN111" s="83">
        <v>6</v>
      </c>
      <c r="AO111" s="83">
        <v>1.4999999999999999E-2</v>
      </c>
      <c r="AP111" s="83">
        <v>5.9</v>
      </c>
      <c r="AQ111" s="83">
        <v>3.5</v>
      </c>
      <c r="AR111" s="83">
        <v>0.4394121079504012</v>
      </c>
      <c r="AS111" s="83">
        <v>51.2</v>
      </c>
      <c r="AT111" s="83">
        <v>91.7</v>
      </c>
      <c r="AU111" s="83">
        <v>0.29010000000000002</v>
      </c>
      <c r="AV111" s="83">
        <v>3.73E-2</v>
      </c>
      <c r="AW111" s="83">
        <v>14.76</v>
      </c>
      <c r="AX111" s="83">
        <v>13.71</v>
      </c>
      <c r="AY111" s="83">
        <v>14.68</v>
      </c>
      <c r="AZ111" s="83">
        <v>0.97</v>
      </c>
      <c r="BA111" s="83">
        <v>0</v>
      </c>
      <c r="BB111" s="83">
        <v>0</v>
      </c>
      <c r="BC111" s="83">
        <v>0</v>
      </c>
      <c r="BD111" s="83">
        <v>2.4094121079504012</v>
      </c>
      <c r="BE111" s="83">
        <v>34.270000000000003</v>
      </c>
      <c r="BF111" s="83">
        <v>4.3</v>
      </c>
      <c r="BG111" s="83">
        <v>15.2</v>
      </c>
      <c r="BH111" s="232">
        <v>43938</v>
      </c>
    </row>
    <row r="112" spans="1:60" x14ac:dyDescent="0.25">
      <c r="A112" s="232">
        <v>43939</v>
      </c>
      <c r="B112" s="233" t="str">
        <f t="shared" si="1"/>
        <v>Click Here</v>
      </c>
      <c r="D112" s="83">
        <v>5.73</v>
      </c>
      <c r="E112" s="83">
        <v>5.22</v>
      </c>
      <c r="F112" s="83">
        <v>5.0999999999999996</v>
      </c>
      <c r="G112" s="83">
        <v>5.3</v>
      </c>
      <c r="H112" s="83">
        <v>5.33</v>
      </c>
      <c r="I112" s="83">
        <v>7.12</v>
      </c>
      <c r="J112" s="83">
        <v>7.09</v>
      </c>
      <c r="K112" s="83">
        <v>1.66</v>
      </c>
      <c r="L112" s="83">
        <v>1.92</v>
      </c>
      <c r="M112" s="83">
        <v>2.0099999999999998</v>
      </c>
      <c r="N112" s="83">
        <v>1.98</v>
      </c>
      <c r="O112" s="83">
        <v>50</v>
      </c>
      <c r="P112" s="83">
        <v>43</v>
      </c>
      <c r="Q112" s="83">
        <v>14</v>
      </c>
      <c r="R112" s="83">
        <v>2</v>
      </c>
      <c r="S112" s="83">
        <v>0</v>
      </c>
      <c r="T112" s="83">
        <v>0</v>
      </c>
      <c r="U112" s="83">
        <v>0.32400000000000001</v>
      </c>
      <c r="V112" s="83">
        <v>0.24299999999999999</v>
      </c>
      <c r="W112" s="83">
        <v>1.17</v>
      </c>
      <c r="X112" s="83">
        <v>0.109</v>
      </c>
      <c r="Y112" s="83">
        <v>0.51100000000000001</v>
      </c>
      <c r="Z112" s="83">
        <v>0.47299999999999998</v>
      </c>
      <c r="AA112" s="83">
        <v>16.100000000000001</v>
      </c>
      <c r="AB112" s="83">
        <v>35.299999999999997</v>
      </c>
      <c r="AC112" s="83">
        <v>30.1</v>
      </c>
      <c r="AD112" s="83">
        <v>30</v>
      </c>
      <c r="AE112" s="83">
        <v>42.1</v>
      </c>
      <c r="AF112" s="83">
        <v>32.200000000000003</v>
      </c>
      <c r="AG112" s="83">
        <v>70.599999999999994</v>
      </c>
      <c r="AH112" s="83">
        <v>60.2</v>
      </c>
      <c r="AI112" s="83">
        <v>60</v>
      </c>
      <c r="AJ112" s="83">
        <v>84.2</v>
      </c>
      <c r="AK112" s="83">
        <v>3.04</v>
      </c>
      <c r="AL112" s="83">
        <v>3.6599999999999997</v>
      </c>
      <c r="AM112" s="83">
        <v>3.1</v>
      </c>
      <c r="AN112" s="83">
        <v>5.9</v>
      </c>
      <c r="AO112" s="83">
        <v>1.7999999999999999E-2</v>
      </c>
      <c r="AP112" s="83">
        <v>6</v>
      </c>
      <c r="AQ112" s="83">
        <v>3.6</v>
      </c>
      <c r="AR112" s="83" t="s">
        <v>66</v>
      </c>
      <c r="AS112" s="83">
        <v>51.3</v>
      </c>
      <c r="AT112" s="83">
        <v>91.4</v>
      </c>
      <c r="AU112" s="83">
        <v>0.28999999999999998</v>
      </c>
      <c r="AV112" s="83">
        <v>3.8100000000000002E-2</v>
      </c>
      <c r="AW112" s="83">
        <v>14.82</v>
      </c>
      <c r="AX112" s="83">
        <v>13.8</v>
      </c>
      <c r="AY112" s="83">
        <v>14.77</v>
      </c>
      <c r="AZ112" s="83">
        <v>0.97</v>
      </c>
      <c r="BA112" s="83">
        <v>0</v>
      </c>
      <c r="BB112" s="83">
        <v>0</v>
      </c>
      <c r="BC112" s="83">
        <v>0</v>
      </c>
      <c r="BD112" s="83" t="s">
        <v>66</v>
      </c>
      <c r="BE112" s="83">
        <v>31.92</v>
      </c>
      <c r="BF112" s="83">
        <v>4.3</v>
      </c>
      <c r="BG112" s="83">
        <v>15.2</v>
      </c>
      <c r="BH112" s="232">
        <v>43939</v>
      </c>
    </row>
    <row r="113" spans="1:60" x14ac:dyDescent="0.25">
      <c r="A113" s="232">
        <v>43940</v>
      </c>
      <c r="B113" s="233" t="str">
        <f t="shared" si="1"/>
        <v>Click Here</v>
      </c>
      <c r="D113" s="83">
        <v>0</v>
      </c>
      <c r="E113" s="83">
        <v>0</v>
      </c>
      <c r="F113" s="83">
        <v>0</v>
      </c>
      <c r="G113" s="83">
        <v>0</v>
      </c>
      <c r="H113" s="83">
        <v>0</v>
      </c>
      <c r="I113" s="83">
        <v>0</v>
      </c>
      <c r="J113" s="83">
        <v>0</v>
      </c>
      <c r="K113" s="83">
        <v>0</v>
      </c>
      <c r="L113" s="83">
        <v>0</v>
      </c>
      <c r="M113" s="83">
        <v>0</v>
      </c>
      <c r="N113" s="83">
        <v>0</v>
      </c>
      <c r="O113" s="83">
        <v>0</v>
      </c>
      <c r="P113" s="83">
        <v>0</v>
      </c>
      <c r="Q113" s="83">
        <v>0</v>
      </c>
      <c r="R113" s="83">
        <v>0</v>
      </c>
      <c r="S113" s="83">
        <v>0</v>
      </c>
      <c r="T113" s="83">
        <v>0</v>
      </c>
      <c r="U113" s="83">
        <v>0</v>
      </c>
      <c r="V113" s="83">
        <v>0</v>
      </c>
      <c r="W113" s="83">
        <v>0</v>
      </c>
      <c r="X113" s="83">
        <v>0</v>
      </c>
      <c r="Y113" s="83">
        <v>0</v>
      </c>
      <c r="Z113" s="83">
        <v>0</v>
      </c>
      <c r="AA113" s="83">
        <v>0</v>
      </c>
      <c r="AB113" s="83">
        <v>0</v>
      </c>
      <c r="AC113" s="83">
        <v>0</v>
      </c>
      <c r="AD113" s="83">
        <v>0</v>
      </c>
      <c r="AE113" s="83">
        <v>0</v>
      </c>
      <c r="AF113" s="83">
        <v>0</v>
      </c>
      <c r="AG113" s="83">
        <v>0</v>
      </c>
      <c r="AH113" s="83">
        <v>0</v>
      </c>
      <c r="AI113" s="83">
        <v>0</v>
      </c>
      <c r="AJ113" s="83">
        <v>0</v>
      </c>
      <c r="AK113" s="83" t="s">
        <v>66</v>
      </c>
      <c r="AL113" s="83" t="s">
        <v>66</v>
      </c>
      <c r="AM113" s="83">
        <v>0</v>
      </c>
      <c r="AN113" s="83">
        <v>0</v>
      </c>
      <c r="AO113" s="83">
        <v>0</v>
      </c>
      <c r="AP113" s="83">
        <v>0</v>
      </c>
      <c r="AQ113" s="83">
        <v>0</v>
      </c>
      <c r="AR113" s="83" t="s">
        <v>66</v>
      </c>
      <c r="AS113" s="83">
        <v>0</v>
      </c>
      <c r="AT113" s="83">
        <v>0</v>
      </c>
      <c r="AU113" s="83">
        <v>0</v>
      </c>
      <c r="AV113" s="83">
        <v>0</v>
      </c>
      <c r="AW113" s="83">
        <v>0</v>
      </c>
      <c r="AX113" s="83">
        <v>0</v>
      </c>
      <c r="AY113" s="83">
        <v>0</v>
      </c>
      <c r="AZ113" s="83">
        <v>0</v>
      </c>
      <c r="BA113" s="83">
        <v>0</v>
      </c>
      <c r="BB113" s="83">
        <v>0</v>
      </c>
      <c r="BC113" s="83">
        <v>0</v>
      </c>
      <c r="BD113" s="83" t="s">
        <v>66</v>
      </c>
      <c r="BE113" s="83">
        <v>0</v>
      </c>
      <c r="BF113" s="83">
        <v>0</v>
      </c>
      <c r="BG113" s="83">
        <v>0</v>
      </c>
      <c r="BH113" s="232">
        <v>43940</v>
      </c>
    </row>
    <row r="114" spans="1:60" x14ac:dyDescent="0.25">
      <c r="A114" s="232">
        <v>43941</v>
      </c>
      <c r="B114" s="233" t="str">
        <f t="shared" si="1"/>
        <v>Click Here</v>
      </c>
      <c r="D114" s="83">
        <v>6</v>
      </c>
      <c r="E114" s="83">
        <v>5.0599999999999996</v>
      </c>
      <c r="F114" s="83">
        <v>5.21</v>
      </c>
      <c r="G114" s="83">
        <v>5.19</v>
      </c>
      <c r="H114" s="83">
        <v>5.22</v>
      </c>
      <c r="I114" s="83">
        <v>6.21</v>
      </c>
      <c r="J114" s="83">
        <v>6.83</v>
      </c>
      <c r="K114" s="83">
        <v>1.61</v>
      </c>
      <c r="L114" s="83">
        <v>1.89</v>
      </c>
      <c r="M114" s="83">
        <v>1.99</v>
      </c>
      <c r="N114" s="83">
        <v>1.96</v>
      </c>
      <c r="O114" s="83">
        <v>50</v>
      </c>
      <c r="P114" s="83">
        <v>44</v>
      </c>
      <c r="Q114" s="83">
        <v>15</v>
      </c>
      <c r="R114" s="83">
        <v>1</v>
      </c>
      <c r="S114" s="83">
        <v>0</v>
      </c>
      <c r="T114" s="83">
        <v>0</v>
      </c>
      <c r="U114" s="83">
        <v>0.311</v>
      </c>
      <c r="V114" s="83">
        <v>0.216</v>
      </c>
      <c r="W114" s="83">
        <v>1.06</v>
      </c>
      <c r="X114" s="83">
        <v>0.113</v>
      </c>
      <c r="Y114" s="83">
        <v>0.47099999999999997</v>
      </c>
      <c r="Z114" s="83">
        <v>0.35399999999999998</v>
      </c>
      <c r="AA114" s="83">
        <v>13.4</v>
      </c>
      <c r="AB114" s="83">
        <v>34.200000000000003</v>
      </c>
      <c r="AC114" s="83">
        <v>28.6</v>
      </c>
      <c r="AD114" s="83">
        <v>28.7</v>
      </c>
      <c r="AE114" s="83">
        <v>30.3</v>
      </c>
      <c r="AF114" s="83">
        <v>26.8</v>
      </c>
      <c r="AG114" s="83">
        <v>68.400000000000006</v>
      </c>
      <c r="AH114" s="83">
        <v>57.2</v>
      </c>
      <c r="AI114" s="83">
        <v>57.4</v>
      </c>
      <c r="AJ114" s="83">
        <v>60.6</v>
      </c>
      <c r="AK114" s="83">
        <v>3.0700000000000003</v>
      </c>
      <c r="AL114" s="83">
        <v>3.7</v>
      </c>
      <c r="AM114" s="83">
        <v>3.1</v>
      </c>
      <c r="AN114" s="83">
        <v>5.8</v>
      </c>
      <c r="AO114" s="83">
        <v>3.5999999999999997E-2</v>
      </c>
      <c r="AP114" s="83">
        <v>5.9</v>
      </c>
      <c r="AQ114" s="83">
        <v>3.6</v>
      </c>
      <c r="AR114" s="83">
        <v>0.63668537195723074</v>
      </c>
      <c r="AS114" s="83">
        <v>51.5</v>
      </c>
      <c r="AT114" s="83">
        <v>91.6</v>
      </c>
      <c r="AU114" s="83">
        <v>0.29089999999999999</v>
      </c>
      <c r="AV114" s="83">
        <v>3.7900000000000003E-2</v>
      </c>
      <c r="AW114" s="83">
        <v>14.260999999999999</v>
      </c>
      <c r="AX114" s="83">
        <v>13.186999999999999</v>
      </c>
      <c r="AY114" s="83">
        <v>14.154999999999999</v>
      </c>
      <c r="AZ114" s="83">
        <v>0.96799999999999997</v>
      </c>
      <c r="BA114" s="83">
        <v>0</v>
      </c>
      <c r="BB114" s="83">
        <v>0</v>
      </c>
      <c r="BC114" s="83">
        <v>0</v>
      </c>
      <c r="BD114" s="83">
        <v>2.7266853719572306</v>
      </c>
      <c r="BE114" s="83">
        <v>25.14</v>
      </c>
      <c r="BF114" s="83">
        <v>4.3</v>
      </c>
      <c r="BG114" s="83">
        <v>15.2</v>
      </c>
      <c r="BH114" s="232">
        <v>43941</v>
      </c>
    </row>
    <row r="115" spans="1:60" x14ac:dyDescent="0.25">
      <c r="A115" s="232">
        <v>43942</v>
      </c>
      <c r="B115" s="233" t="str">
        <f t="shared" si="1"/>
        <v>Click Here</v>
      </c>
      <c r="D115" s="83">
        <v>6.04</v>
      </c>
      <c r="E115" s="83">
        <v>5.3</v>
      </c>
      <c r="F115" s="83">
        <v>5.01</v>
      </c>
      <c r="G115" s="83">
        <v>5.15</v>
      </c>
      <c r="H115" s="83">
        <v>5.17</v>
      </c>
      <c r="I115" s="83">
        <v>5.53</v>
      </c>
      <c r="J115" s="83">
        <v>5.65</v>
      </c>
      <c r="K115" s="83">
        <v>1.86</v>
      </c>
      <c r="L115" s="83">
        <v>1.99</v>
      </c>
      <c r="M115" s="83">
        <v>2.11</v>
      </c>
      <c r="N115" s="83">
        <v>2.2200000000000002</v>
      </c>
      <c r="O115" s="83">
        <v>50</v>
      </c>
      <c r="P115" s="83">
        <v>42</v>
      </c>
      <c r="Q115" s="83">
        <v>20</v>
      </c>
      <c r="R115" s="83">
        <v>3</v>
      </c>
      <c r="S115" s="83">
        <v>1</v>
      </c>
      <c r="T115" s="83">
        <v>0</v>
      </c>
      <c r="U115" s="83">
        <v>0.39600000000000002</v>
      </c>
      <c r="V115" s="83">
        <v>0.22</v>
      </c>
      <c r="W115" s="83">
        <v>1.89</v>
      </c>
      <c r="X115" s="83">
        <v>0.121</v>
      </c>
      <c r="Y115" s="83">
        <v>0.27100000000000002</v>
      </c>
      <c r="Z115" s="83">
        <v>0.123</v>
      </c>
      <c r="AA115" s="83">
        <v>14.2</v>
      </c>
      <c r="AB115" s="83">
        <v>35.700000000000003</v>
      </c>
      <c r="AC115" s="83">
        <v>28.7</v>
      </c>
      <c r="AD115" s="83">
        <v>27.8</v>
      </c>
      <c r="AE115" s="83">
        <v>30.3</v>
      </c>
      <c r="AF115" s="83">
        <v>28.4</v>
      </c>
      <c r="AG115" s="83">
        <v>71.400000000000006</v>
      </c>
      <c r="AH115" s="83">
        <v>57.4</v>
      </c>
      <c r="AI115" s="83">
        <v>55.6</v>
      </c>
      <c r="AJ115" s="83">
        <v>60.6</v>
      </c>
      <c r="AK115" s="83">
        <v>3.06</v>
      </c>
      <c r="AL115" s="83">
        <v>4.43</v>
      </c>
      <c r="AM115" s="83">
        <v>2.9</v>
      </c>
      <c r="AN115" s="83">
        <v>5.5</v>
      </c>
      <c r="AO115" s="83">
        <v>8.8999999999999996E-2</v>
      </c>
      <c r="AP115" s="83">
        <v>6.3</v>
      </c>
      <c r="AQ115" s="83">
        <v>3.5</v>
      </c>
      <c r="AR115" s="83">
        <v>0.50484609878310627</v>
      </c>
      <c r="AS115" s="83">
        <v>51.5</v>
      </c>
      <c r="AT115" s="83">
        <v>87.8</v>
      </c>
      <c r="AU115" s="83">
        <v>0.28989999999999999</v>
      </c>
      <c r="AV115" s="83">
        <v>5.6500000000000002E-2</v>
      </c>
      <c r="AW115" s="83">
        <v>14.96</v>
      </c>
      <c r="AX115" s="83">
        <v>13.97</v>
      </c>
      <c r="AY115" s="83">
        <v>14.94</v>
      </c>
      <c r="AZ115" s="83">
        <v>0.97</v>
      </c>
      <c r="BA115" s="83">
        <v>1.575</v>
      </c>
      <c r="BB115" s="83">
        <v>2.504</v>
      </c>
      <c r="BC115" s="83">
        <v>9.891</v>
      </c>
      <c r="BD115" s="83">
        <v>2.7948460987831063</v>
      </c>
      <c r="BE115" s="83">
        <v>28.62</v>
      </c>
      <c r="BF115" s="83">
        <v>4.3</v>
      </c>
      <c r="BG115" s="83">
        <v>15.2</v>
      </c>
      <c r="BH115" s="232">
        <v>43942</v>
      </c>
    </row>
    <row r="116" spans="1:60" x14ac:dyDescent="0.25">
      <c r="A116" s="232">
        <v>43943</v>
      </c>
      <c r="B116" s="233" t="str">
        <f t="shared" si="1"/>
        <v>Click Here</v>
      </c>
      <c r="D116" s="83">
        <v>5.51</v>
      </c>
      <c r="E116" s="83">
        <v>5.25</v>
      </c>
      <c r="F116" s="83">
        <v>5.29</v>
      </c>
      <c r="G116" s="83">
        <v>5.05</v>
      </c>
      <c r="H116" s="83">
        <v>5.09</v>
      </c>
      <c r="I116" s="83">
        <v>0</v>
      </c>
      <c r="J116" s="83">
        <v>5.62</v>
      </c>
      <c r="K116" s="83">
        <v>1.98</v>
      </c>
      <c r="L116" s="83">
        <v>2.0299999999999998</v>
      </c>
      <c r="M116" s="83">
        <v>2.13</v>
      </c>
      <c r="N116" s="83">
        <v>2.33</v>
      </c>
      <c r="O116" s="83">
        <v>49</v>
      </c>
      <c r="P116" s="83">
        <v>42</v>
      </c>
      <c r="Q116" s="83">
        <v>16</v>
      </c>
      <c r="R116" s="83">
        <v>2</v>
      </c>
      <c r="S116" s="83">
        <v>0</v>
      </c>
      <c r="T116" s="83">
        <v>0</v>
      </c>
      <c r="U116" s="83">
        <v>0.32100000000000001</v>
      </c>
      <c r="V116" s="83">
        <v>0.22800000000000001</v>
      </c>
      <c r="W116" s="83">
        <v>1.29</v>
      </c>
      <c r="X116" s="83">
        <v>0.13600000000000001</v>
      </c>
      <c r="Y116" s="83">
        <v>0.13500000000000001</v>
      </c>
      <c r="Z116" s="83">
        <v>6.9000000000000006E-2</v>
      </c>
      <c r="AA116" s="83">
        <v>14.1</v>
      </c>
      <c r="AB116" s="83">
        <v>34.5</v>
      </c>
      <c r="AC116" s="83">
        <v>29.5</v>
      </c>
      <c r="AD116" s="83">
        <v>30</v>
      </c>
      <c r="AE116" s="83">
        <v>32.6</v>
      </c>
      <c r="AF116" s="83">
        <v>28.2</v>
      </c>
      <c r="AG116" s="83">
        <v>69</v>
      </c>
      <c r="AH116" s="83">
        <v>59</v>
      </c>
      <c r="AI116" s="83">
        <v>60</v>
      </c>
      <c r="AJ116" s="83">
        <v>65.2</v>
      </c>
      <c r="AK116" s="83">
        <v>2.95</v>
      </c>
      <c r="AL116" s="83">
        <v>4.05</v>
      </c>
      <c r="AM116" s="83">
        <v>3</v>
      </c>
      <c r="AN116" s="83">
        <v>5.6</v>
      </c>
      <c r="AO116" s="83">
        <v>0.17799999999999999</v>
      </c>
      <c r="AP116" s="83">
        <v>6.2</v>
      </c>
      <c r="AQ116" s="83">
        <v>3.5</v>
      </c>
      <c r="AR116" s="83">
        <v>0.42510709117221435</v>
      </c>
      <c r="AS116" s="83">
        <v>47.1</v>
      </c>
      <c r="AT116" s="83">
        <v>90</v>
      </c>
      <c r="AU116" s="83">
        <v>0.32679999999999998</v>
      </c>
      <c r="AV116" s="83">
        <v>4.5400000000000003E-2</v>
      </c>
      <c r="AW116" s="83">
        <v>14.91</v>
      </c>
      <c r="AX116" s="83">
        <v>13.82</v>
      </c>
      <c r="AY116" s="83">
        <v>14.79</v>
      </c>
      <c r="AZ116" s="83">
        <v>0.97</v>
      </c>
      <c r="BA116" s="83">
        <v>0</v>
      </c>
      <c r="BB116" s="83">
        <v>0</v>
      </c>
      <c r="BC116" s="83">
        <v>0</v>
      </c>
      <c r="BD116" s="83">
        <v>2.5351070911722142</v>
      </c>
      <c r="BE116" s="83">
        <v>31.92</v>
      </c>
      <c r="BF116" s="83">
        <v>4.3</v>
      </c>
      <c r="BG116" s="83">
        <v>15.2</v>
      </c>
      <c r="BH116" s="232">
        <v>43943</v>
      </c>
    </row>
    <row r="117" spans="1:60" x14ac:dyDescent="0.25">
      <c r="A117" s="232">
        <v>43944</v>
      </c>
      <c r="B117" s="233" t="str">
        <f t="shared" si="1"/>
        <v>Click Here</v>
      </c>
      <c r="D117" s="83">
        <v>5.68</v>
      </c>
      <c r="E117" s="83">
        <v>5.16</v>
      </c>
      <c r="F117" s="83">
        <v>5.23</v>
      </c>
      <c r="G117" s="83">
        <v>5.23</v>
      </c>
      <c r="H117" s="83">
        <v>5.25</v>
      </c>
      <c r="I117" s="83">
        <v>7.04</v>
      </c>
      <c r="J117" s="83">
        <v>6.95</v>
      </c>
      <c r="K117" s="83">
        <v>1.6</v>
      </c>
      <c r="L117" s="83">
        <v>1.8</v>
      </c>
      <c r="M117" s="83">
        <v>2.04</v>
      </c>
      <c r="N117" s="83">
        <v>1.83</v>
      </c>
      <c r="O117" s="83">
        <v>48</v>
      </c>
      <c r="P117" s="83">
        <v>41</v>
      </c>
      <c r="Q117" s="83">
        <v>14</v>
      </c>
      <c r="R117" s="83">
        <v>1</v>
      </c>
      <c r="S117" s="83">
        <v>0</v>
      </c>
      <c r="T117" s="83">
        <v>0</v>
      </c>
      <c r="U117" s="83">
        <v>0.314</v>
      </c>
      <c r="V117" s="83">
        <v>0.222</v>
      </c>
      <c r="W117" s="83">
        <v>1.59</v>
      </c>
      <c r="X117" s="83">
        <v>0.107</v>
      </c>
      <c r="Y117" s="83">
        <v>0.624</v>
      </c>
      <c r="Z117" s="83">
        <v>0.53300000000000003</v>
      </c>
      <c r="AA117" s="83">
        <v>14.2</v>
      </c>
      <c r="AB117" s="83">
        <v>32.9</v>
      </c>
      <c r="AC117" s="83">
        <v>28.2</v>
      </c>
      <c r="AD117" s="83">
        <v>28.5</v>
      </c>
      <c r="AE117" s="83">
        <v>38.1</v>
      </c>
      <c r="AF117" s="83">
        <v>28.4</v>
      </c>
      <c r="AG117" s="83">
        <v>65.8</v>
      </c>
      <c r="AH117" s="83">
        <v>56.4</v>
      </c>
      <c r="AI117" s="83">
        <v>57</v>
      </c>
      <c r="AJ117" s="83">
        <v>76.2</v>
      </c>
      <c r="AK117" s="83">
        <v>2.92</v>
      </c>
      <c r="AL117" s="83">
        <v>4</v>
      </c>
      <c r="AM117" s="83">
        <v>3.1</v>
      </c>
      <c r="AN117" s="83">
        <v>6</v>
      </c>
      <c r="AO117" s="83">
        <v>2.5000000000000001E-2</v>
      </c>
      <c r="AP117" s="83">
        <v>6.4</v>
      </c>
      <c r="AQ117" s="83">
        <v>3.7</v>
      </c>
      <c r="AR117" s="83">
        <v>0.9289463768115942</v>
      </c>
      <c r="AS117" s="83">
        <v>47.3</v>
      </c>
      <c r="AT117" s="83">
        <v>88.3</v>
      </c>
      <c r="AU117" s="83">
        <v>0.32500000000000001</v>
      </c>
      <c r="AV117" s="83">
        <v>5.3999999999999999E-2</v>
      </c>
      <c r="AW117" s="83">
        <v>14.97</v>
      </c>
      <c r="AX117" s="83">
        <v>13.8</v>
      </c>
      <c r="AY117" s="83">
        <v>14.76</v>
      </c>
      <c r="AZ117" s="83">
        <v>0.96</v>
      </c>
      <c r="BA117" s="83">
        <v>0</v>
      </c>
      <c r="BB117" s="83">
        <v>0</v>
      </c>
      <c r="BC117" s="83">
        <v>0</v>
      </c>
      <c r="BD117" s="83">
        <v>2.8289463768115941</v>
      </c>
      <c r="BE117" s="83">
        <v>30.04</v>
      </c>
      <c r="BF117" s="83">
        <v>4.3</v>
      </c>
      <c r="BG117" s="83">
        <v>15.2</v>
      </c>
      <c r="BH117" s="232">
        <v>43944</v>
      </c>
    </row>
    <row r="118" spans="1:60" x14ac:dyDescent="0.25">
      <c r="A118" s="232">
        <v>43945</v>
      </c>
      <c r="B118" s="233" t="str">
        <f t="shared" si="1"/>
        <v>Click Here</v>
      </c>
      <c r="D118" s="83">
        <v>5.86</v>
      </c>
      <c r="E118" s="83">
        <v>5.09</v>
      </c>
      <c r="F118" s="83">
        <v>5.13</v>
      </c>
      <c r="G118" s="83">
        <v>5.32</v>
      </c>
      <c r="H118" s="83">
        <v>5.36</v>
      </c>
      <c r="I118" s="83">
        <v>7.14</v>
      </c>
      <c r="J118" s="83">
        <v>7.1</v>
      </c>
      <c r="K118" s="83">
        <v>1.67</v>
      </c>
      <c r="L118" s="83">
        <v>1.93</v>
      </c>
      <c r="M118" s="83">
        <v>1.88</v>
      </c>
      <c r="N118" s="83">
        <v>1.97</v>
      </c>
      <c r="O118" s="83">
        <v>53</v>
      </c>
      <c r="P118" s="83">
        <v>44</v>
      </c>
      <c r="Q118" s="83">
        <v>14</v>
      </c>
      <c r="R118" s="83">
        <v>0</v>
      </c>
      <c r="S118" s="83">
        <v>0</v>
      </c>
      <c r="T118" s="83">
        <v>0</v>
      </c>
      <c r="U118" s="83">
        <v>0.311</v>
      </c>
      <c r="V118" s="83">
        <v>0.218</v>
      </c>
      <c r="W118" s="83">
        <v>0.69199999999999995</v>
      </c>
      <c r="X118" s="83">
        <v>0.106</v>
      </c>
      <c r="Y118" s="83">
        <v>0.51</v>
      </c>
      <c r="Z118" s="83">
        <v>0.57999999999999996</v>
      </c>
      <c r="AA118" s="83">
        <v>14.2</v>
      </c>
      <c r="AB118" s="83">
        <v>34</v>
      </c>
      <c r="AC118" s="83">
        <v>28.4</v>
      </c>
      <c r="AD118" s="83">
        <v>28.2</v>
      </c>
      <c r="AE118" s="83">
        <v>36.200000000000003</v>
      </c>
      <c r="AF118" s="83">
        <v>28.4</v>
      </c>
      <c r="AG118" s="83">
        <v>68</v>
      </c>
      <c r="AH118" s="83">
        <v>56.8</v>
      </c>
      <c r="AI118" s="83">
        <v>56.4</v>
      </c>
      <c r="AJ118" s="83">
        <v>72.400000000000006</v>
      </c>
      <c r="AK118" s="83">
        <v>3.09</v>
      </c>
      <c r="AL118" s="83">
        <v>3.91</v>
      </c>
      <c r="AM118" s="83">
        <v>2.9</v>
      </c>
      <c r="AN118" s="83">
        <v>6</v>
      </c>
      <c r="AO118" s="83">
        <v>7.5999999999999998E-2</v>
      </c>
      <c r="AP118" s="83">
        <v>6.1</v>
      </c>
      <c r="AQ118" s="83">
        <v>3.9</v>
      </c>
      <c r="AR118" s="83">
        <v>0.73791235771148012</v>
      </c>
      <c r="AS118" s="83">
        <v>47.7</v>
      </c>
      <c r="AT118" s="83">
        <v>90.7</v>
      </c>
      <c r="AU118" s="83">
        <v>0.32290000000000002</v>
      </c>
      <c r="AV118" s="83">
        <v>4.2299999999999997E-2</v>
      </c>
      <c r="AW118" s="83">
        <v>14.715999999999999</v>
      </c>
      <c r="AX118" s="83">
        <v>13.441000000000001</v>
      </c>
      <c r="AY118" s="83">
        <v>14.4</v>
      </c>
      <c r="AZ118" s="83">
        <v>0.95899999999999996</v>
      </c>
      <c r="BA118" s="83">
        <v>0</v>
      </c>
      <c r="BB118" s="83">
        <v>0</v>
      </c>
      <c r="BC118" s="83">
        <v>0</v>
      </c>
      <c r="BD118" s="83">
        <v>2.7579123577114801</v>
      </c>
      <c r="BE118" s="83">
        <v>29.39</v>
      </c>
      <c r="BF118" s="83">
        <v>4.3</v>
      </c>
      <c r="BG118" s="83">
        <v>15.2</v>
      </c>
      <c r="BH118" s="232">
        <v>43945</v>
      </c>
    </row>
    <row r="119" spans="1:60" x14ac:dyDescent="0.25">
      <c r="A119" s="232">
        <v>43946</v>
      </c>
      <c r="B119" s="233" t="str">
        <f t="shared" si="1"/>
        <v>Click Here</v>
      </c>
      <c r="D119" s="83">
        <v>5.89</v>
      </c>
      <c r="E119" s="83">
        <v>5.09</v>
      </c>
      <c r="F119" s="83">
        <v>5.03</v>
      </c>
      <c r="G119" s="83">
        <v>6.36</v>
      </c>
      <c r="H119" s="83">
        <v>5.39</v>
      </c>
      <c r="I119" s="83">
        <v>7.27</v>
      </c>
      <c r="J119" s="83">
        <v>7.3</v>
      </c>
      <c r="K119" s="83">
        <v>1.74</v>
      </c>
      <c r="L119" s="83">
        <v>2.0099999999999998</v>
      </c>
      <c r="M119" s="83">
        <v>2</v>
      </c>
      <c r="N119" s="83">
        <v>1.91</v>
      </c>
      <c r="O119" s="83">
        <v>51</v>
      </c>
      <c r="P119" s="83">
        <v>43</v>
      </c>
      <c r="Q119" s="83">
        <v>14</v>
      </c>
      <c r="R119" s="83">
        <v>0</v>
      </c>
      <c r="S119" s="83">
        <v>0</v>
      </c>
      <c r="T119" s="83">
        <v>0</v>
      </c>
      <c r="U119" s="83">
        <v>0.32400000000000001</v>
      </c>
      <c r="V119" s="83">
        <v>0.217</v>
      </c>
      <c r="W119" s="83">
        <v>0.60899999999999999</v>
      </c>
      <c r="X119" s="83">
        <v>0.112</v>
      </c>
      <c r="Y119" s="83">
        <v>0.36899999999999999</v>
      </c>
      <c r="Z119" s="83">
        <v>0.45800000000000002</v>
      </c>
      <c r="AA119" s="83">
        <v>14</v>
      </c>
      <c r="AB119" s="83">
        <v>35.4</v>
      </c>
      <c r="AC119" s="83">
        <v>28.1</v>
      </c>
      <c r="AD119" s="83">
        <v>28.2</v>
      </c>
      <c r="AE119" s="83">
        <v>40.200000000000003</v>
      </c>
      <c r="AF119" s="83">
        <v>28</v>
      </c>
      <c r="AG119" s="83">
        <v>70.8</v>
      </c>
      <c r="AH119" s="83">
        <v>56.2</v>
      </c>
      <c r="AI119" s="83">
        <v>56.4</v>
      </c>
      <c r="AJ119" s="83">
        <v>80.400000000000006</v>
      </c>
      <c r="AK119" s="83">
        <v>3.13</v>
      </c>
      <c r="AL119" s="83">
        <v>3.77</v>
      </c>
      <c r="AM119" s="83">
        <v>2.9</v>
      </c>
      <c r="AN119" s="83">
        <v>5.9</v>
      </c>
      <c r="AO119" s="83">
        <v>9.4E-2</v>
      </c>
      <c r="AP119" s="83">
        <v>6.3</v>
      </c>
      <c r="AQ119" s="83">
        <v>3.8</v>
      </c>
      <c r="AR119" s="83">
        <v>0.76783710407239814</v>
      </c>
      <c r="AS119" s="83">
        <v>48</v>
      </c>
      <c r="AT119" s="83">
        <v>91.2</v>
      </c>
      <c r="AU119" s="83">
        <v>0.3201</v>
      </c>
      <c r="AV119" s="83">
        <v>3.9899999999999998E-2</v>
      </c>
      <c r="AW119" s="83">
        <v>14.41</v>
      </c>
      <c r="AX119" s="83">
        <v>13.26</v>
      </c>
      <c r="AY119" s="83">
        <v>14.23</v>
      </c>
      <c r="AZ119" s="83">
        <v>0.97</v>
      </c>
      <c r="BA119" s="83">
        <v>1.575</v>
      </c>
      <c r="BB119" s="83">
        <v>2.504</v>
      </c>
      <c r="BC119" s="83">
        <v>9.1809999999999992</v>
      </c>
      <c r="BD119" s="83">
        <v>2.7178371040723981</v>
      </c>
      <c r="BE119" s="83">
        <v>30.06</v>
      </c>
      <c r="BF119" s="83">
        <v>4.3</v>
      </c>
      <c r="BG119" s="83">
        <v>15.2</v>
      </c>
      <c r="BH119" s="232">
        <v>43946</v>
      </c>
    </row>
    <row r="120" spans="1:60" x14ac:dyDescent="0.25">
      <c r="A120" s="232">
        <v>43947</v>
      </c>
      <c r="B120" s="233" t="str">
        <f t="shared" si="1"/>
        <v>Click Here</v>
      </c>
      <c r="D120" s="83">
        <v>0</v>
      </c>
      <c r="E120" s="83">
        <v>0</v>
      </c>
      <c r="F120" s="83">
        <v>0</v>
      </c>
      <c r="G120" s="83">
        <v>0</v>
      </c>
      <c r="H120" s="83">
        <v>0</v>
      </c>
      <c r="I120" s="83">
        <v>0</v>
      </c>
      <c r="J120" s="83">
        <v>0</v>
      </c>
      <c r="K120" s="83">
        <v>0</v>
      </c>
      <c r="L120" s="83">
        <v>0</v>
      </c>
      <c r="M120" s="83">
        <v>0</v>
      </c>
      <c r="N120" s="83">
        <v>0</v>
      </c>
      <c r="O120" s="83">
        <v>0</v>
      </c>
      <c r="P120" s="83">
        <v>0</v>
      </c>
      <c r="Q120" s="83">
        <v>0</v>
      </c>
      <c r="R120" s="83">
        <v>0</v>
      </c>
      <c r="S120" s="83">
        <v>0</v>
      </c>
      <c r="T120" s="83">
        <v>0</v>
      </c>
      <c r="U120" s="83">
        <v>0</v>
      </c>
      <c r="V120" s="83">
        <v>0</v>
      </c>
      <c r="W120" s="83">
        <v>0</v>
      </c>
      <c r="X120" s="83">
        <v>0</v>
      </c>
      <c r="Y120" s="83">
        <v>0</v>
      </c>
      <c r="Z120" s="83">
        <v>0</v>
      </c>
      <c r="AA120" s="83">
        <v>0</v>
      </c>
      <c r="AB120" s="83">
        <v>0</v>
      </c>
      <c r="AC120" s="83">
        <v>0</v>
      </c>
      <c r="AD120" s="83">
        <v>0</v>
      </c>
      <c r="AE120" s="83">
        <v>0</v>
      </c>
      <c r="AF120" s="83">
        <v>0</v>
      </c>
      <c r="AG120" s="83">
        <v>0</v>
      </c>
      <c r="AH120" s="83">
        <v>0</v>
      </c>
      <c r="AI120" s="83">
        <v>0</v>
      </c>
      <c r="AJ120" s="83">
        <v>0</v>
      </c>
      <c r="AK120" s="83" t="s">
        <v>66</v>
      </c>
      <c r="AL120" s="83" t="s">
        <v>66</v>
      </c>
      <c r="AM120" s="83">
        <v>0</v>
      </c>
      <c r="AN120" s="83">
        <v>0</v>
      </c>
      <c r="AO120" s="83">
        <v>0</v>
      </c>
      <c r="AP120" s="83">
        <v>0</v>
      </c>
      <c r="AQ120" s="83">
        <v>0</v>
      </c>
      <c r="AR120" s="83" t="s">
        <v>66</v>
      </c>
      <c r="AS120" s="83">
        <v>0</v>
      </c>
      <c r="AT120" s="83">
        <v>0</v>
      </c>
      <c r="AU120" s="83">
        <v>0</v>
      </c>
      <c r="AV120" s="83">
        <v>0</v>
      </c>
      <c r="AW120" s="83">
        <v>0</v>
      </c>
      <c r="AX120" s="83">
        <v>0</v>
      </c>
      <c r="AY120" s="83">
        <v>0</v>
      </c>
      <c r="AZ120" s="83">
        <v>0</v>
      </c>
      <c r="BA120" s="83">
        <v>0</v>
      </c>
      <c r="BB120" s="83">
        <v>0</v>
      </c>
      <c r="BC120" s="83">
        <v>0</v>
      </c>
      <c r="BD120" s="83" t="s">
        <v>66</v>
      </c>
      <c r="BE120" s="83">
        <v>0</v>
      </c>
      <c r="BF120" s="83">
        <v>0</v>
      </c>
      <c r="BG120" s="83">
        <v>0</v>
      </c>
      <c r="BH120" s="232">
        <v>43947</v>
      </c>
    </row>
    <row r="121" spans="1:60" x14ac:dyDescent="0.25">
      <c r="A121" s="232">
        <v>43948</v>
      </c>
      <c r="B121" s="233" t="str">
        <f t="shared" si="1"/>
        <v>Click Here</v>
      </c>
      <c r="D121" s="83">
        <v>5.54</v>
      </c>
      <c r="E121" s="83">
        <v>5.05</v>
      </c>
      <c r="F121" s="83">
        <v>5.03</v>
      </c>
      <c r="G121" s="83">
        <v>5.18</v>
      </c>
      <c r="H121" s="83">
        <v>5.22</v>
      </c>
      <c r="I121" s="83">
        <v>6.94</v>
      </c>
      <c r="J121" s="83">
        <v>7.26</v>
      </c>
      <c r="K121" s="83">
        <v>1.68</v>
      </c>
      <c r="L121" s="83">
        <v>1.8</v>
      </c>
      <c r="M121" s="83">
        <v>1.91</v>
      </c>
      <c r="N121" s="83">
        <v>1.8</v>
      </c>
      <c r="O121" s="83">
        <v>59</v>
      </c>
      <c r="P121" s="83">
        <v>52</v>
      </c>
      <c r="Q121" s="83">
        <v>34</v>
      </c>
      <c r="R121" s="83">
        <v>2</v>
      </c>
      <c r="S121" s="83">
        <v>0</v>
      </c>
      <c r="T121" s="83">
        <v>0</v>
      </c>
      <c r="U121" s="83">
        <v>0.314</v>
      </c>
      <c r="V121" s="83">
        <v>0.22500000000000001</v>
      </c>
      <c r="W121" s="83">
        <v>1.61</v>
      </c>
      <c r="X121" s="83">
        <v>0.20300000000000001</v>
      </c>
      <c r="Y121" s="83">
        <v>0.68600000000000005</v>
      </c>
      <c r="Z121" s="83">
        <v>0.54300000000000004</v>
      </c>
      <c r="AA121" s="83">
        <v>14</v>
      </c>
      <c r="AB121" s="83">
        <v>34.6</v>
      </c>
      <c r="AC121" s="83">
        <v>28.1</v>
      </c>
      <c r="AD121" s="83">
        <v>28.2</v>
      </c>
      <c r="AE121" s="83">
        <v>39.700000000000003</v>
      </c>
      <c r="AF121" s="83">
        <v>28</v>
      </c>
      <c r="AG121" s="83">
        <v>69.2</v>
      </c>
      <c r="AH121" s="83">
        <v>56.2</v>
      </c>
      <c r="AI121" s="83">
        <v>56.4</v>
      </c>
      <c r="AJ121" s="83">
        <v>79.400000000000006</v>
      </c>
      <c r="AK121" s="83">
        <v>2.88</v>
      </c>
      <c r="AL121" s="83">
        <v>3.67</v>
      </c>
      <c r="AM121" s="83">
        <v>3</v>
      </c>
      <c r="AN121" s="83">
        <v>5.8</v>
      </c>
      <c r="AO121" s="83">
        <v>1.2999999999999999E-2</v>
      </c>
      <c r="AP121" s="83">
        <v>6.7</v>
      </c>
      <c r="AQ121" s="83">
        <v>3.8</v>
      </c>
      <c r="AR121" s="83">
        <v>0.5642233651726678</v>
      </c>
      <c r="AS121" s="83">
        <v>48.8</v>
      </c>
      <c r="AT121" s="83">
        <v>86.5</v>
      </c>
      <c r="AU121" s="83">
        <v>0.311</v>
      </c>
      <c r="AV121" s="83">
        <v>6.2799999999999995E-2</v>
      </c>
      <c r="AW121" s="83">
        <v>14.74</v>
      </c>
      <c r="AX121" s="83">
        <v>13.61</v>
      </c>
      <c r="AY121" s="83">
        <v>14.55</v>
      </c>
      <c r="AZ121" s="83">
        <v>0.94</v>
      </c>
      <c r="BA121" s="83">
        <v>0</v>
      </c>
      <c r="BB121" s="83">
        <v>0</v>
      </c>
      <c r="BC121" s="83">
        <v>0</v>
      </c>
      <c r="BD121" s="83">
        <v>2.5742233651726676</v>
      </c>
      <c r="BE121" s="83">
        <v>30.04</v>
      </c>
      <c r="BF121" s="83">
        <v>4.3</v>
      </c>
      <c r="BG121" s="83">
        <v>15.2</v>
      </c>
      <c r="BH121" s="232">
        <v>43948</v>
      </c>
    </row>
    <row r="122" spans="1:60" x14ac:dyDescent="0.25">
      <c r="A122" s="232">
        <v>43949</v>
      </c>
      <c r="B122" s="233" t="str">
        <f t="shared" si="1"/>
        <v>Click Here</v>
      </c>
      <c r="D122" s="83">
        <v>5.78</v>
      </c>
      <c r="E122" s="83">
        <v>5.09</v>
      </c>
      <c r="F122" s="83">
        <v>4.97</v>
      </c>
      <c r="G122" s="83">
        <v>5.18</v>
      </c>
      <c r="H122" s="83">
        <v>5.24</v>
      </c>
      <c r="I122" s="83">
        <v>7.09</v>
      </c>
      <c r="J122" s="83">
        <v>7.24</v>
      </c>
      <c r="K122" s="83">
        <v>1.69</v>
      </c>
      <c r="L122" s="83">
        <v>1.81</v>
      </c>
      <c r="M122" s="83">
        <v>1.95</v>
      </c>
      <c r="N122" s="83">
        <v>1.96</v>
      </c>
      <c r="O122" s="83">
        <v>56</v>
      </c>
      <c r="P122" s="83">
        <v>49</v>
      </c>
      <c r="Q122" s="83">
        <v>21</v>
      </c>
      <c r="R122" s="83">
        <v>1</v>
      </c>
      <c r="S122" s="83">
        <v>0</v>
      </c>
      <c r="T122" s="83">
        <v>0</v>
      </c>
      <c r="U122" s="83">
        <v>0.29399999999999998</v>
      </c>
      <c r="V122" s="83">
        <v>0.216</v>
      </c>
      <c r="W122" s="83">
        <v>1.73</v>
      </c>
      <c r="X122" s="83">
        <v>0.19400000000000001</v>
      </c>
      <c r="Y122" s="83">
        <v>0.67700000000000005</v>
      </c>
      <c r="Z122" s="83">
        <v>0.59699999999999998</v>
      </c>
      <c r="AA122" s="83">
        <v>14.1</v>
      </c>
      <c r="AB122" s="83">
        <v>36.299999999999997</v>
      </c>
      <c r="AC122" s="83">
        <v>28.3</v>
      </c>
      <c r="AD122" s="83">
        <v>28.2</v>
      </c>
      <c r="AE122" s="83">
        <v>37</v>
      </c>
      <c r="AF122" s="83">
        <v>28.2</v>
      </c>
      <c r="AG122" s="83">
        <v>72.599999999999994</v>
      </c>
      <c r="AH122" s="83">
        <v>56.6</v>
      </c>
      <c r="AI122" s="83">
        <v>56.4</v>
      </c>
      <c r="AJ122" s="83">
        <v>74</v>
      </c>
      <c r="AK122" s="83">
        <v>2.87</v>
      </c>
      <c r="AL122" s="83">
        <v>3.73</v>
      </c>
      <c r="AM122" s="83">
        <v>3.1</v>
      </c>
      <c r="AN122" s="83">
        <v>5.9</v>
      </c>
      <c r="AO122" s="83">
        <v>1.6E-2</v>
      </c>
      <c r="AP122" s="83">
        <v>8.4</v>
      </c>
      <c r="AQ122" s="83">
        <v>4</v>
      </c>
      <c r="AR122" s="83">
        <v>0.82077023121387249</v>
      </c>
      <c r="AS122" s="83">
        <v>49.1</v>
      </c>
      <c r="AT122" s="83">
        <v>88.6</v>
      </c>
      <c r="AU122" s="83">
        <v>0.30890000000000001</v>
      </c>
      <c r="AV122" s="83">
        <v>5.6099999999999997E-2</v>
      </c>
      <c r="AW122" s="83">
        <v>14.95</v>
      </c>
      <c r="AX122" s="83">
        <v>13.84</v>
      </c>
      <c r="AY122" s="83">
        <v>14.8</v>
      </c>
      <c r="AZ122" s="83">
        <v>0.96</v>
      </c>
      <c r="BA122" s="83">
        <v>0</v>
      </c>
      <c r="BB122" s="83">
        <v>0</v>
      </c>
      <c r="BC122" s="83">
        <v>0</v>
      </c>
      <c r="BD122" s="83">
        <v>2.8207702312138725</v>
      </c>
      <c r="BE122" s="83">
        <v>30.04</v>
      </c>
      <c r="BF122" s="83">
        <v>4.3</v>
      </c>
      <c r="BG122" s="83">
        <v>15.2</v>
      </c>
      <c r="BH122" s="232">
        <v>43949</v>
      </c>
    </row>
    <row r="123" spans="1:60" x14ac:dyDescent="0.25">
      <c r="A123" s="232">
        <v>43950</v>
      </c>
      <c r="B123" s="233" t="str">
        <f t="shared" si="1"/>
        <v>Click Here</v>
      </c>
      <c r="D123" s="83">
        <v>5.84</v>
      </c>
      <c r="E123" s="83">
        <v>5</v>
      </c>
      <c r="F123" s="83">
        <v>5.09</v>
      </c>
      <c r="G123" s="83">
        <v>5.29</v>
      </c>
      <c r="H123" s="83">
        <v>5.32</v>
      </c>
      <c r="I123" s="83">
        <v>7.12</v>
      </c>
      <c r="J123" s="83">
        <v>7.18</v>
      </c>
      <c r="K123" s="83">
        <v>1.74</v>
      </c>
      <c r="L123" s="83">
        <v>1.96</v>
      </c>
      <c r="M123" s="83">
        <v>1.99</v>
      </c>
      <c r="N123" s="83">
        <v>1.98</v>
      </c>
      <c r="O123" s="83">
        <v>54</v>
      </c>
      <c r="P123" s="83">
        <v>48</v>
      </c>
      <c r="Q123" s="83">
        <v>14</v>
      </c>
      <c r="R123" s="83">
        <v>1</v>
      </c>
      <c r="S123" s="83">
        <v>0</v>
      </c>
      <c r="T123" s="83">
        <v>0</v>
      </c>
      <c r="U123" s="83">
        <v>0.29599999999999999</v>
      </c>
      <c r="V123" s="83">
        <v>0.23300000000000001</v>
      </c>
      <c r="W123" s="83">
        <v>0.89500000000000002</v>
      </c>
      <c r="X123" s="83">
        <v>0.112</v>
      </c>
      <c r="Y123" s="83">
        <v>0.47899999999999998</v>
      </c>
      <c r="Z123" s="83">
        <v>0.52400000000000002</v>
      </c>
      <c r="AA123" s="83">
        <v>14.2</v>
      </c>
      <c r="AB123" s="83">
        <v>36.5</v>
      </c>
      <c r="AC123" s="83">
        <v>28.4</v>
      </c>
      <c r="AD123" s="83">
        <v>28.3</v>
      </c>
      <c r="AE123" s="83">
        <v>39.1</v>
      </c>
      <c r="AF123" s="83">
        <v>28.4</v>
      </c>
      <c r="AG123" s="83">
        <v>73</v>
      </c>
      <c r="AH123" s="83">
        <v>56.8</v>
      </c>
      <c r="AI123" s="83">
        <v>56.6</v>
      </c>
      <c r="AJ123" s="83">
        <v>78.2</v>
      </c>
      <c r="AK123" s="83">
        <v>3.0300000000000002</v>
      </c>
      <c r="AL123" s="83">
        <v>3.7600000000000002</v>
      </c>
      <c r="AM123" s="83">
        <v>3.1</v>
      </c>
      <c r="AN123" s="83">
        <v>5.7</v>
      </c>
      <c r="AO123" s="83">
        <v>2.9000000000000001E-2</v>
      </c>
      <c r="AP123" s="83">
        <v>8.6999999999999993</v>
      </c>
      <c r="AQ123" s="83">
        <v>4</v>
      </c>
      <c r="AR123" s="83">
        <v>0.57916358024691328</v>
      </c>
      <c r="AS123" s="83">
        <v>49</v>
      </c>
      <c r="AT123" s="83">
        <v>89.6</v>
      </c>
      <c r="AU123" s="83">
        <v>0.31009999999999999</v>
      </c>
      <c r="AV123" s="83">
        <v>4.7E-2</v>
      </c>
      <c r="AW123" s="83">
        <v>13.32</v>
      </c>
      <c r="AX123" s="83">
        <v>12.96</v>
      </c>
      <c r="AY123" s="83">
        <v>12.96</v>
      </c>
      <c r="AZ123" s="83">
        <v>0</v>
      </c>
      <c r="BA123" s="83">
        <v>0</v>
      </c>
      <c r="BB123" s="83">
        <v>0</v>
      </c>
      <c r="BC123" s="83">
        <v>0</v>
      </c>
      <c r="BD123" s="83">
        <v>2.5691635802469133</v>
      </c>
      <c r="BE123" s="83">
        <v>29.91</v>
      </c>
      <c r="BF123" s="83">
        <v>4.3</v>
      </c>
      <c r="BG123" s="83">
        <v>15.2</v>
      </c>
      <c r="BH123" s="232">
        <v>43950</v>
      </c>
    </row>
    <row r="124" spans="1:60" x14ac:dyDescent="0.25">
      <c r="A124" s="232">
        <v>43951</v>
      </c>
      <c r="B124" s="233" t="str">
        <f t="shared" si="1"/>
        <v>Click Here</v>
      </c>
      <c r="D124" s="83">
        <v>5.9</v>
      </c>
      <c r="E124" s="83">
        <v>5.05</v>
      </c>
      <c r="F124" s="83">
        <v>5.07</v>
      </c>
      <c r="G124" s="83">
        <v>5.22</v>
      </c>
      <c r="H124" s="83">
        <v>5.27</v>
      </c>
      <c r="I124" s="83">
        <v>7.19</v>
      </c>
      <c r="J124" s="83">
        <v>7.55</v>
      </c>
      <c r="K124" s="83">
        <v>1.69</v>
      </c>
      <c r="L124" s="83">
        <v>1.88</v>
      </c>
      <c r="M124" s="83">
        <v>1.97</v>
      </c>
      <c r="N124" s="83">
        <v>2.0499999999999998</v>
      </c>
      <c r="O124" s="83">
        <v>56</v>
      </c>
      <c r="P124" s="83">
        <v>49</v>
      </c>
      <c r="Q124" s="83">
        <v>17</v>
      </c>
      <c r="R124" s="83">
        <v>0</v>
      </c>
      <c r="S124" s="83">
        <v>0</v>
      </c>
      <c r="T124" s="83">
        <v>0</v>
      </c>
      <c r="U124" s="83">
        <v>0.32400000000000001</v>
      </c>
      <c r="V124" s="83">
        <v>0.23799999999999999</v>
      </c>
      <c r="W124" s="83">
        <v>1.57</v>
      </c>
      <c r="X124" s="83">
        <v>0.13900000000000001</v>
      </c>
      <c r="Y124" s="83">
        <v>0.51200000000000001</v>
      </c>
      <c r="Z124" s="83">
        <v>0.49</v>
      </c>
      <c r="AA124" s="83">
        <v>14.2</v>
      </c>
      <c r="AB124" s="83">
        <v>36.5</v>
      </c>
      <c r="AC124" s="83">
        <v>28.4</v>
      </c>
      <c r="AD124" s="83">
        <v>28.5</v>
      </c>
      <c r="AE124" s="83">
        <v>40.9</v>
      </c>
      <c r="AF124" s="83">
        <v>28.4</v>
      </c>
      <c r="AG124" s="83">
        <v>73</v>
      </c>
      <c r="AH124" s="83">
        <v>56.8</v>
      </c>
      <c r="AI124" s="83">
        <v>57</v>
      </c>
      <c r="AJ124" s="83">
        <v>81.8</v>
      </c>
      <c r="AK124" s="83">
        <v>3.0300000000000002</v>
      </c>
      <c r="AL124" s="83">
        <v>3.77</v>
      </c>
      <c r="AM124" s="83">
        <v>2.9</v>
      </c>
      <c r="AN124" s="83">
        <v>5.8</v>
      </c>
      <c r="AO124" s="83">
        <v>9.7000000000000003E-2</v>
      </c>
      <c r="AP124" s="83">
        <v>8.6</v>
      </c>
      <c r="AQ124" s="83">
        <v>4.0999999999999996</v>
      </c>
      <c r="AR124" s="83">
        <v>0.68376772451046586</v>
      </c>
      <c r="AS124" s="83">
        <v>49.6</v>
      </c>
      <c r="AT124" s="83">
        <v>88.1</v>
      </c>
      <c r="AU124" s="83">
        <v>0.30509999999999998</v>
      </c>
      <c r="AV124" s="83" t="s">
        <v>171</v>
      </c>
      <c r="AW124" s="83">
        <v>15.86</v>
      </c>
      <c r="AX124" s="83">
        <v>14.81</v>
      </c>
      <c r="AY124" s="83">
        <v>15.75</v>
      </c>
      <c r="AZ124" s="83">
        <v>0.94</v>
      </c>
      <c r="BA124" s="83">
        <v>0</v>
      </c>
      <c r="BB124" s="83">
        <v>0</v>
      </c>
      <c r="BC124" s="83">
        <v>0</v>
      </c>
      <c r="BD124" s="83">
        <v>2.7037677245104659</v>
      </c>
      <c r="BE124" s="83">
        <v>30.32</v>
      </c>
      <c r="BF124" s="83">
        <v>4.3</v>
      </c>
      <c r="BG124" s="83">
        <v>15.2</v>
      </c>
      <c r="BH124" s="232">
        <v>43951</v>
      </c>
    </row>
    <row r="125" spans="1:60" x14ac:dyDescent="0.25">
      <c r="A125" s="232">
        <v>43952</v>
      </c>
      <c r="B125" s="233" t="str">
        <f t="shared" si="1"/>
        <v>Click Here</v>
      </c>
      <c r="D125" s="83">
        <v>5.7</v>
      </c>
      <c r="E125" s="83">
        <v>4.62</v>
      </c>
      <c r="F125" s="83">
        <v>5.04</v>
      </c>
      <c r="G125" s="83">
        <v>4.84</v>
      </c>
      <c r="H125" s="83">
        <v>4.8099999999999996</v>
      </c>
      <c r="I125" s="83">
        <v>7.01</v>
      </c>
      <c r="J125" s="83">
        <v>6.53</v>
      </c>
      <c r="K125" s="83">
        <v>1.61</v>
      </c>
      <c r="L125" s="83">
        <v>1.87</v>
      </c>
      <c r="M125" s="83">
        <v>1.95</v>
      </c>
      <c r="N125" s="83">
        <v>2</v>
      </c>
      <c r="O125" s="83">
        <v>55</v>
      </c>
      <c r="P125" s="83">
        <v>49</v>
      </c>
      <c r="Q125" s="83">
        <v>18</v>
      </c>
      <c r="R125" s="83">
        <v>1</v>
      </c>
      <c r="S125" s="83">
        <v>0</v>
      </c>
      <c r="T125" s="83">
        <v>0</v>
      </c>
      <c r="U125" s="83">
        <v>0.316</v>
      </c>
      <c r="V125" s="83">
        <v>0.22800000000000001</v>
      </c>
      <c r="W125" s="83">
        <v>1.49</v>
      </c>
      <c r="X125" s="83">
        <v>0.113</v>
      </c>
      <c r="Y125" s="83">
        <v>0.36099999999999999</v>
      </c>
      <c r="Z125" s="83">
        <v>0.186</v>
      </c>
      <c r="AA125" s="83">
        <v>14.1</v>
      </c>
      <c r="AB125" s="83">
        <v>36.5</v>
      </c>
      <c r="AC125" s="83">
        <v>28.8</v>
      </c>
      <c r="AD125" s="83">
        <v>28.9</v>
      </c>
      <c r="AE125" s="83">
        <v>38.700000000000003</v>
      </c>
      <c r="AF125" s="83">
        <v>28.2</v>
      </c>
      <c r="AG125" s="83">
        <v>73</v>
      </c>
      <c r="AH125" s="83">
        <v>57.6</v>
      </c>
      <c r="AI125" s="83">
        <v>57.8</v>
      </c>
      <c r="AJ125" s="83">
        <v>77.400000000000006</v>
      </c>
      <c r="AK125" s="83">
        <v>3.01</v>
      </c>
      <c r="AL125" s="83">
        <v>3.87</v>
      </c>
      <c r="AM125" s="83">
        <v>3</v>
      </c>
      <c r="AN125" s="83">
        <v>5.9</v>
      </c>
      <c r="AO125" s="83">
        <v>8.1000000000000003E-2</v>
      </c>
      <c r="AP125" s="83">
        <v>8.4</v>
      </c>
      <c r="AQ125" s="83">
        <v>4.0999999999999996</v>
      </c>
      <c r="AR125" s="83">
        <v>0.81727633587786253</v>
      </c>
      <c r="AS125" s="83">
        <v>49.8</v>
      </c>
      <c r="AT125" s="83">
        <v>88.4</v>
      </c>
      <c r="AU125" s="83">
        <v>0.30520000000000003</v>
      </c>
      <c r="AV125" s="83">
        <v>5.4600000000000003E-2</v>
      </c>
      <c r="AW125" s="83">
        <v>14.14</v>
      </c>
      <c r="AX125" s="83">
        <v>13.1</v>
      </c>
      <c r="AY125" s="83">
        <v>14.04</v>
      </c>
      <c r="AZ125" s="83">
        <v>0.94</v>
      </c>
      <c r="BA125" s="83">
        <v>0</v>
      </c>
      <c r="BB125" s="83">
        <v>0</v>
      </c>
      <c r="BC125" s="83">
        <v>0</v>
      </c>
      <c r="BD125" s="83">
        <v>2.8272763358778623</v>
      </c>
      <c r="BE125" s="83">
        <v>26.46</v>
      </c>
      <c r="BF125" s="83">
        <v>4.3</v>
      </c>
      <c r="BG125" s="83">
        <v>15.2</v>
      </c>
      <c r="BH125" s="232">
        <v>43952</v>
      </c>
    </row>
    <row r="126" spans="1:60" x14ac:dyDescent="0.25">
      <c r="A126" s="232">
        <v>43953</v>
      </c>
      <c r="B126" s="233" t="str">
        <f t="shared" si="1"/>
        <v>Click Here</v>
      </c>
      <c r="D126" s="83">
        <v>5.79</v>
      </c>
      <c r="E126" s="83">
        <v>4.75</v>
      </c>
      <c r="F126" s="83">
        <v>5.04</v>
      </c>
      <c r="G126" s="83">
        <v>4.88</v>
      </c>
      <c r="H126" s="83">
        <v>4.83</v>
      </c>
      <c r="I126" s="83">
        <v>6.56</v>
      </c>
      <c r="J126" s="83">
        <v>6.84</v>
      </c>
      <c r="K126" s="83">
        <v>1.69</v>
      </c>
      <c r="L126" s="83">
        <v>1.98</v>
      </c>
      <c r="M126" s="83">
        <v>2.0699999999999998</v>
      </c>
      <c r="N126" s="83">
        <v>2.12</v>
      </c>
      <c r="O126" s="83">
        <v>56</v>
      </c>
      <c r="P126" s="83">
        <v>48</v>
      </c>
      <c r="Q126" s="83">
        <v>16</v>
      </c>
      <c r="R126" s="83">
        <v>0</v>
      </c>
      <c r="S126" s="83">
        <v>0</v>
      </c>
      <c r="T126" s="83">
        <v>0</v>
      </c>
      <c r="U126" s="83">
        <v>0.32400000000000001</v>
      </c>
      <c r="V126" s="83">
        <v>0.02</v>
      </c>
      <c r="W126" s="83">
        <v>1.36</v>
      </c>
      <c r="X126" s="83">
        <v>0.104</v>
      </c>
      <c r="Y126" s="83">
        <v>0.56299999999999994</v>
      </c>
      <c r="Z126" s="83">
        <v>0.52700000000000002</v>
      </c>
      <c r="AA126" s="83">
        <v>13.6</v>
      </c>
      <c r="AB126" s="83">
        <v>35.200000000000003</v>
      </c>
      <c r="AC126" s="83">
        <v>29.2</v>
      </c>
      <c r="AD126" s="83">
        <v>29.3</v>
      </c>
      <c r="AE126" s="83">
        <v>39.5</v>
      </c>
      <c r="AF126" s="83">
        <v>27.2</v>
      </c>
      <c r="AG126" s="83">
        <v>70.400000000000006</v>
      </c>
      <c r="AH126" s="83">
        <v>58.4</v>
      </c>
      <c r="AI126" s="83">
        <v>58.6</v>
      </c>
      <c r="AJ126" s="83">
        <v>79</v>
      </c>
      <c r="AK126" s="83">
        <v>2.99</v>
      </c>
      <c r="AL126" s="83">
        <v>3.9699999999999998</v>
      </c>
      <c r="AM126" s="83">
        <v>3.1</v>
      </c>
      <c r="AN126" s="83">
        <v>5.6</v>
      </c>
      <c r="AO126" s="83">
        <v>6.9000000000000006E-2</v>
      </c>
      <c r="AP126" s="83">
        <v>7.6</v>
      </c>
      <c r="AQ126" s="83">
        <v>4</v>
      </c>
      <c r="AR126" s="83">
        <v>0.57675999999999972</v>
      </c>
      <c r="AS126" s="83">
        <v>49.7</v>
      </c>
      <c r="AT126" s="83">
        <v>86.9</v>
      </c>
      <c r="AU126" s="83">
        <v>0.30520000000000003</v>
      </c>
      <c r="AV126" s="83">
        <v>6.0699999999999997E-2</v>
      </c>
      <c r="AW126" s="83">
        <v>14.67</v>
      </c>
      <c r="AX126" s="83">
        <v>13.5</v>
      </c>
      <c r="AY126" s="83">
        <v>14.46</v>
      </c>
      <c r="AZ126" s="83">
        <v>0.96</v>
      </c>
      <c r="BA126" s="83">
        <v>0</v>
      </c>
      <c r="BB126" s="83">
        <v>0</v>
      </c>
      <c r="BC126" s="83">
        <v>0</v>
      </c>
      <c r="BD126" s="83">
        <v>2.6967599999999998</v>
      </c>
      <c r="BE126" s="83">
        <v>30.46</v>
      </c>
      <c r="BF126" s="83">
        <v>4.3</v>
      </c>
      <c r="BG126" s="83">
        <v>15.2</v>
      </c>
      <c r="BH126" s="232">
        <v>43953</v>
      </c>
    </row>
    <row r="127" spans="1:60" x14ac:dyDescent="0.25">
      <c r="A127" s="232">
        <v>43954</v>
      </c>
      <c r="B127" s="233" t="str">
        <f t="shared" si="1"/>
        <v>Click Here</v>
      </c>
      <c r="D127" s="83">
        <v>0</v>
      </c>
      <c r="E127" s="83">
        <v>0</v>
      </c>
      <c r="F127" s="83">
        <v>0</v>
      </c>
      <c r="G127" s="83">
        <v>0</v>
      </c>
      <c r="H127" s="83">
        <v>0</v>
      </c>
      <c r="I127" s="83">
        <v>0</v>
      </c>
      <c r="J127" s="83">
        <v>0</v>
      </c>
      <c r="K127" s="83">
        <v>0</v>
      </c>
      <c r="L127" s="83">
        <v>0</v>
      </c>
      <c r="M127" s="83">
        <v>0</v>
      </c>
      <c r="N127" s="83">
        <v>0</v>
      </c>
      <c r="O127" s="83">
        <v>0</v>
      </c>
      <c r="P127" s="83">
        <v>0</v>
      </c>
      <c r="Q127" s="83">
        <v>0</v>
      </c>
      <c r="R127" s="83">
        <v>0</v>
      </c>
      <c r="S127" s="83">
        <v>0</v>
      </c>
      <c r="T127" s="83">
        <v>0</v>
      </c>
      <c r="U127" s="83">
        <v>0</v>
      </c>
      <c r="V127" s="83">
        <v>0</v>
      </c>
      <c r="W127" s="83">
        <v>0</v>
      </c>
      <c r="X127" s="83">
        <v>0</v>
      </c>
      <c r="Y127" s="83">
        <v>0</v>
      </c>
      <c r="Z127" s="83">
        <v>0</v>
      </c>
      <c r="AA127" s="83">
        <v>0</v>
      </c>
      <c r="AB127" s="83">
        <v>0</v>
      </c>
      <c r="AC127" s="83">
        <v>0</v>
      </c>
      <c r="AD127" s="83">
        <v>0</v>
      </c>
      <c r="AE127" s="83">
        <v>0</v>
      </c>
      <c r="AF127" s="83">
        <v>0</v>
      </c>
      <c r="AG127" s="83">
        <v>0</v>
      </c>
      <c r="AH127" s="83">
        <v>0</v>
      </c>
      <c r="AI127" s="83">
        <v>0</v>
      </c>
      <c r="AJ127" s="83">
        <v>0</v>
      </c>
      <c r="AK127" s="83" t="s">
        <v>66</v>
      </c>
      <c r="AL127" s="83" t="s">
        <v>66</v>
      </c>
      <c r="AM127" s="83">
        <v>0</v>
      </c>
      <c r="AN127" s="83">
        <v>0</v>
      </c>
      <c r="AO127" s="83">
        <v>0</v>
      </c>
      <c r="AP127" s="83">
        <v>0</v>
      </c>
      <c r="AQ127" s="83">
        <v>0</v>
      </c>
      <c r="AR127" s="83">
        <v>0.57852088772845933</v>
      </c>
      <c r="AS127" s="83">
        <v>0</v>
      </c>
      <c r="AT127" s="83">
        <v>0</v>
      </c>
      <c r="AU127" s="83">
        <v>0</v>
      </c>
      <c r="AV127" s="83">
        <v>0</v>
      </c>
      <c r="AW127" s="83">
        <v>16.41</v>
      </c>
      <c r="AX127" s="83">
        <v>15.32</v>
      </c>
      <c r="AY127" s="83">
        <v>16.32</v>
      </c>
      <c r="AZ127" s="83">
        <v>1</v>
      </c>
      <c r="BA127" s="83">
        <v>0</v>
      </c>
      <c r="BB127" s="83">
        <v>0</v>
      </c>
      <c r="BC127" s="83">
        <v>0</v>
      </c>
      <c r="BD127" s="83">
        <v>2.7385208877284595</v>
      </c>
      <c r="BE127" s="83">
        <v>0</v>
      </c>
      <c r="BF127" s="83">
        <v>4.3</v>
      </c>
      <c r="BG127" s="83">
        <v>15.2</v>
      </c>
      <c r="BH127" s="232">
        <v>43954</v>
      </c>
    </row>
    <row r="128" spans="1:60" x14ac:dyDescent="0.25">
      <c r="A128" s="232">
        <v>43955</v>
      </c>
      <c r="B128" s="233" t="str">
        <f t="shared" si="1"/>
        <v>Click Here</v>
      </c>
      <c r="D128" s="83">
        <v>6.2</v>
      </c>
      <c r="E128" s="83">
        <v>5.07</v>
      </c>
      <c r="F128" s="83">
        <v>4.99</v>
      </c>
      <c r="G128" s="83">
        <v>5.09</v>
      </c>
      <c r="H128" s="83">
        <v>5.15</v>
      </c>
      <c r="I128" s="83">
        <v>6.69</v>
      </c>
      <c r="J128" s="83">
        <v>6.68</v>
      </c>
      <c r="K128" s="83">
        <v>1.66</v>
      </c>
      <c r="L128" s="83">
        <v>1.9</v>
      </c>
      <c r="M128" s="83">
        <v>1.94</v>
      </c>
      <c r="N128" s="83">
        <v>2.06</v>
      </c>
      <c r="O128" s="83">
        <v>57</v>
      </c>
      <c r="P128" s="83">
        <v>50</v>
      </c>
      <c r="Q128" s="83">
        <v>16</v>
      </c>
      <c r="R128" s="83">
        <v>2</v>
      </c>
      <c r="S128" s="83">
        <v>0</v>
      </c>
      <c r="T128" s="83">
        <v>0</v>
      </c>
      <c r="U128" s="83">
        <v>0.29799999999999999</v>
      </c>
      <c r="V128" s="83">
        <v>1.6E-2</v>
      </c>
      <c r="W128" s="83">
        <v>1.19</v>
      </c>
      <c r="X128" s="83">
        <v>0.109</v>
      </c>
      <c r="Y128" s="83">
        <v>0.50700000000000001</v>
      </c>
      <c r="Z128" s="83">
        <v>0.624</v>
      </c>
      <c r="AA128" s="83">
        <v>11.6</v>
      </c>
      <c r="AB128" s="83">
        <v>33.5</v>
      </c>
      <c r="AC128" s="83">
        <v>28.1</v>
      </c>
      <c r="AD128" s="83">
        <v>28</v>
      </c>
      <c r="AE128" s="83">
        <v>35.1</v>
      </c>
      <c r="AF128" s="83">
        <v>23.2</v>
      </c>
      <c r="AG128" s="83">
        <v>67</v>
      </c>
      <c r="AH128" s="83">
        <v>56.2</v>
      </c>
      <c r="AI128" s="83">
        <v>56</v>
      </c>
      <c r="AJ128" s="83">
        <v>70.2</v>
      </c>
      <c r="AK128" s="83">
        <v>3.05</v>
      </c>
      <c r="AL128" s="83">
        <v>3.97</v>
      </c>
      <c r="AM128" s="83">
        <v>3</v>
      </c>
      <c r="AN128" s="83">
        <v>5.7</v>
      </c>
      <c r="AO128" s="83">
        <v>6.4000000000000001E-2</v>
      </c>
      <c r="AP128" s="83">
        <v>6.8</v>
      </c>
      <c r="AQ128" s="83">
        <v>4</v>
      </c>
      <c r="AR128" s="83">
        <v>0.704469601677149</v>
      </c>
      <c r="AS128" s="83">
        <v>49</v>
      </c>
      <c r="AT128" s="83">
        <v>89.6</v>
      </c>
      <c r="AU128" s="83">
        <v>0.30919999999999997</v>
      </c>
      <c r="AV128" s="83">
        <v>4.9099999999999998E-2</v>
      </c>
      <c r="AW128" s="83">
        <v>15.54</v>
      </c>
      <c r="AX128" s="83">
        <v>14.31</v>
      </c>
      <c r="AY128" s="83">
        <v>15.29</v>
      </c>
      <c r="AZ128" s="83">
        <v>0.98</v>
      </c>
      <c r="BA128" s="83">
        <v>0</v>
      </c>
      <c r="BB128" s="83">
        <v>0</v>
      </c>
      <c r="BC128" s="83">
        <v>0</v>
      </c>
      <c r="BD128" s="83">
        <v>2.7344696016771488</v>
      </c>
      <c r="BE128" s="83">
        <v>29.66</v>
      </c>
      <c r="BF128" s="83">
        <v>4.3</v>
      </c>
      <c r="BG128" s="83">
        <v>15.2</v>
      </c>
      <c r="BH128" s="232">
        <v>43955</v>
      </c>
    </row>
    <row r="129" spans="1:60" x14ac:dyDescent="0.25">
      <c r="A129" s="232">
        <v>43956</v>
      </c>
      <c r="B129" s="233" t="str">
        <f t="shared" si="1"/>
        <v>Click Here</v>
      </c>
      <c r="D129" s="83">
        <v>6.09</v>
      </c>
      <c r="E129" s="83">
        <v>5</v>
      </c>
      <c r="F129" s="83">
        <v>5.03</v>
      </c>
      <c r="G129" s="83">
        <v>5.17</v>
      </c>
      <c r="H129" s="83">
        <v>5.19</v>
      </c>
      <c r="I129" s="83">
        <v>6.91</v>
      </c>
      <c r="J129" s="83">
        <v>6.57</v>
      </c>
      <c r="K129" s="83">
        <v>1.7</v>
      </c>
      <c r="L129" s="83">
        <v>1.99</v>
      </c>
      <c r="M129" s="83">
        <v>1.93</v>
      </c>
      <c r="N129" s="83">
        <v>1.98</v>
      </c>
      <c r="O129" s="83">
        <v>59</v>
      </c>
      <c r="P129" s="83">
        <v>51</v>
      </c>
      <c r="Q129" s="83">
        <v>10</v>
      </c>
      <c r="R129" s="83">
        <v>0</v>
      </c>
      <c r="S129" s="83">
        <v>0</v>
      </c>
      <c r="T129" s="83">
        <v>0</v>
      </c>
      <c r="U129" s="83">
        <v>0.30399999999999999</v>
      </c>
      <c r="V129" s="83">
        <v>1.7000000000000001E-2</v>
      </c>
      <c r="W129" s="83">
        <v>1.39</v>
      </c>
      <c r="X129" s="83">
        <v>0.107</v>
      </c>
      <c r="Y129" s="83">
        <v>0.54200000000000004</v>
      </c>
      <c r="Z129" s="83">
        <v>0.64700000000000002</v>
      </c>
      <c r="AA129" s="83">
        <v>11.6</v>
      </c>
      <c r="AB129" s="83">
        <v>34</v>
      </c>
      <c r="AC129" s="83">
        <v>28.6</v>
      </c>
      <c r="AD129" s="83">
        <v>28.2</v>
      </c>
      <c r="AE129" s="83">
        <v>36.299999999999997</v>
      </c>
      <c r="AF129" s="83">
        <v>23.2</v>
      </c>
      <c r="AG129" s="83">
        <v>68</v>
      </c>
      <c r="AH129" s="83">
        <v>57.2</v>
      </c>
      <c r="AI129" s="83">
        <v>56.4</v>
      </c>
      <c r="AJ129" s="83">
        <v>72.599999999999994</v>
      </c>
      <c r="AK129" s="83">
        <v>2.91</v>
      </c>
      <c r="AL129" s="83">
        <v>4.03</v>
      </c>
      <c r="AM129" s="83">
        <v>3.1</v>
      </c>
      <c r="AN129" s="83">
        <v>6.2</v>
      </c>
      <c r="AO129" s="83">
        <v>7.3999999999999996E-2</v>
      </c>
      <c r="AP129" s="83">
        <v>7.3</v>
      </c>
      <c r="AQ129" s="83">
        <v>4.0999999999999996</v>
      </c>
      <c r="AR129" s="83">
        <v>0.54028767123287658</v>
      </c>
      <c r="AS129" s="83">
        <v>47.3</v>
      </c>
      <c r="AT129" s="83">
        <v>88</v>
      </c>
      <c r="AU129" s="83">
        <v>0.32500000000000001</v>
      </c>
      <c r="AV129" s="83">
        <v>5.5E-2</v>
      </c>
      <c r="AW129" s="83">
        <v>14.37</v>
      </c>
      <c r="AX129" s="83">
        <v>13.14</v>
      </c>
      <c r="AY129" s="83">
        <v>14.11</v>
      </c>
      <c r="AZ129" s="83">
        <v>0.97</v>
      </c>
      <c r="BA129" s="83">
        <v>0</v>
      </c>
      <c r="BB129" s="83">
        <v>0</v>
      </c>
      <c r="BC129" s="83">
        <v>0</v>
      </c>
      <c r="BD129" s="83">
        <v>2.5902876712328764</v>
      </c>
      <c r="BE129" s="83">
        <v>30.6</v>
      </c>
      <c r="BF129" s="83">
        <v>4.5999999999999996</v>
      </c>
      <c r="BG129" s="83">
        <v>15.4</v>
      </c>
      <c r="BH129" s="232">
        <v>43956</v>
      </c>
    </row>
    <row r="130" spans="1:60" x14ac:dyDescent="0.25">
      <c r="A130" s="232">
        <v>43957</v>
      </c>
      <c r="B130" s="233" t="str">
        <f t="shared" si="1"/>
        <v>Click Here</v>
      </c>
      <c r="D130" s="83">
        <v>5.91</v>
      </c>
      <c r="E130" s="83">
        <v>4.96</v>
      </c>
      <c r="F130" s="83">
        <v>5.0199999999999996</v>
      </c>
      <c r="G130" s="83">
        <v>5.04</v>
      </c>
      <c r="H130" s="83">
        <v>5.09</v>
      </c>
      <c r="I130" s="83">
        <v>6.21</v>
      </c>
      <c r="J130" s="83">
        <v>7.02</v>
      </c>
      <c r="K130" s="83">
        <v>1.55</v>
      </c>
      <c r="L130" s="83">
        <v>1.75</v>
      </c>
      <c r="M130" s="83">
        <v>1.86</v>
      </c>
      <c r="N130" s="83">
        <v>2.13</v>
      </c>
      <c r="O130" s="83">
        <v>58</v>
      </c>
      <c r="P130" s="83">
        <v>50</v>
      </c>
      <c r="Q130" s="83">
        <v>15</v>
      </c>
      <c r="R130" s="83">
        <v>0</v>
      </c>
      <c r="S130" s="83">
        <v>0</v>
      </c>
      <c r="T130" s="83">
        <v>0</v>
      </c>
      <c r="U130" s="83">
        <v>0.30099999999999999</v>
      </c>
      <c r="V130" s="83">
        <v>1.7000000000000001E-2</v>
      </c>
      <c r="W130" s="83">
        <v>1.41</v>
      </c>
      <c r="X130" s="83">
        <v>0.10199999999999999</v>
      </c>
      <c r="Y130" s="83">
        <v>0.53800000000000003</v>
      </c>
      <c r="Z130" s="83">
        <v>0.624</v>
      </c>
      <c r="AA130" s="83">
        <v>11.7</v>
      </c>
      <c r="AB130" s="83">
        <v>34.4</v>
      </c>
      <c r="AC130" s="83">
        <v>28.2</v>
      </c>
      <c r="AD130" s="83">
        <v>28.3</v>
      </c>
      <c r="AE130" s="83">
        <v>35.6</v>
      </c>
      <c r="AF130" s="83">
        <v>23.4</v>
      </c>
      <c r="AG130" s="83">
        <v>68.8</v>
      </c>
      <c r="AH130" s="83">
        <v>56.4</v>
      </c>
      <c r="AI130" s="83">
        <v>56.6</v>
      </c>
      <c r="AJ130" s="83">
        <v>71.2</v>
      </c>
      <c r="AK130" s="83">
        <v>2.88</v>
      </c>
      <c r="AL130" s="83">
        <v>4.03</v>
      </c>
      <c r="AM130" s="83">
        <v>3</v>
      </c>
      <c r="AN130" s="83">
        <v>6</v>
      </c>
      <c r="AO130" s="83">
        <v>8.3000000000000004E-2</v>
      </c>
      <c r="AP130" s="83">
        <v>7.8</v>
      </c>
      <c r="AQ130" s="83">
        <v>4.4000000000000004</v>
      </c>
      <c r="AR130" s="83">
        <v>0.66418195376584643</v>
      </c>
      <c r="AS130" s="83">
        <v>47.5</v>
      </c>
      <c r="AT130" s="83">
        <v>84.4</v>
      </c>
      <c r="AU130" s="83">
        <v>0.32490000000000002</v>
      </c>
      <c r="AV130" s="83">
        <v>7.3599999999999999E-2</v>
      </c>
      <c r="AW130" s="83">
        <v>14.57</v>
      </c>
      <c r="AX130" s="83">
        <v>13.41</v>
      </c>
      <c r="AY130" s="83">
        <v>14.37</v>
      </c>
      <c r="AZ130" s="83">
        <v>0.96</v>
      </c>
      <c r="BA130" s="83">
        <v>0</v>
      </c>
      <c r="BB130" s="83">
        <v>0</v>
      </c>
      <c r="BC130" s="83">
        <v>0</v>
      </c>
      <c r="BD130" s="83">
        <v>2.7141819537658463</v>
      </c>
      <c r="BE130" s="83">
        <v>27.59</v>
      </c>
      <c r="BF130" s="83">
        <v>4.8</v>
      </c>
      <c r="BG130" s="83">
        <v>15.4</v>
      </c>
      <c r="BH130" s="232">
        <v>43957</v>
      </c>
    </row>
    <row r="131" spans="1:60" x14ac:dyDescent="0.25">
      <c r="A131" s="232">
        <v>43958</v>
      </c>
      <c r="B131" s="233" t="str">
        <f t="shared" si="1"/>
        <v>Click Here</v>
      </c>
      <c r="D131" s="83">
        <v>5.93</v>
      </c>
      <c r="E131" s="83">
        <v>5.04</v>
      </c>
      <c r="F131" s="83">
        <v>5.1100000000000003</v>
      </c>
      <c r="G131" s="83">
        <v>5.0999999999999996</v>
      </c>
      <c r="H131" s="83">
        <v>5.13</v>
      </c>
      <c r="I131" s="83">
        <v>6.71</v>
      </c>
      <c r="J131" s="83">
        <v>6.8</v>
      </c>
      <c r="K131" s="83">
        <v>1.64</v>
      </c>
      <c r="L131" s="83">
        <v>1.8</v>
      </c>
      <c r="M131" s="83">
        <v>2</v>
      </c>
      <c r="N131" s="83">
        <v>2.19</v>
      </c>
      <c r="O131" s="83">
        <v>57</v>
      </c>
      <c r="P131" s="83">
        <v>50</v>
      </c>
      <c r="Q131" s="83">
        <v>16</v>
      </c>
      <c r="R131" s="83">
        <v>0</v>
      </c>
      <c r="S131" s="83">
        <v>0</v>
      </c>
      <c r="T131" s="83">
        <v>0</v>
      </c>
      <c r="U131" s="83">
        <v>0.28599999999999998</v>
      </c>
      <c r="V131" s="83">
        <v>1E-3</v>
      </c>
      <c r="W131" s="83">
        <v>1.37</v>
      </c>
      <c r="X131" s="83">
        <v>9.8000000000000004E-2</v>
      </c>
      <c r="Y131" s="83">
        <v>0.53</v>
      </c>
      <c r="Z131" s="83">
        <v>0.63100000000000001</v>
      </c>
      <c r="AA131" s="83">
        <v>11.5</v>
      </c>
      <c r="AB131" s="83">
        <v>34.6</v>
      </c>
      <c r="AC131" s="83">
        <v>27.9</v>
      </c>
      <c r="AD131" s="83">
        <v>28.1</v>
      </c>
      <c r="AE131" s="83">
        <v>35.4</v>
      </c>
      <c r="AF131" s="83">
        <v>23</v>
      </c>
      <c r="AG131" s="83">
        <v>69.2</v>
      </c>
      <c r="AH131" s="83">
        <v>55.8</v>
      </c>
      <c r="AI131" s="83">
        <v>56.2</v>
      </c>
      <c r="AJ131" s="83">
        <v>70.8</v>
      </c>
      <c r="AK131" s="83">
        <v>2.96</v>
      </c>
      <c r="AL131" s="83">
        <v>4.01</v>
      </c>
      <c r="AM131" s="83">
        <v>2.9</v>
      </c>
      <c r="AN131" s="83">
        <v>6.1</v>
      </c>
      <c r="AO131" s="83">
        <v>9.0999999999999998E-2</v>
      </c>
      <c r="AP131" s="83">
        <v>7.8</v>
      </c>
      <c r="AQ131" s="83">
        <v>4.5</v>
      </c>
      <c r="AR131" s="83">
        <v>0.52752028469750867</v>
      </c>
      <c r="AS131" s="83">
        <v>47.7</v>
      </c>
      <c r="AT131" s="83">
        <v>86.2</v>
      </c>
      <c r="AU131" s="83">
        <v>0.3231</v>
      </c>
      <c r="AV131" s="83">
        <v>6.1899999999999997E-2</v>
      </c>
      <c r="AW131" s="83">
        <v>14.44</v>
      </c>
      <c r="AX131" s="83">
        <v>14.05</v>
      </c>
      <c r="AY131" s="83">
        <v>14.05</v>
      </c>
      <c r="AZ131" s="83">
        <v>0</v>
      </c>
      <c r="BA131" s="83">
        <v>1.575</v>
      </c>
      <c r="BB131" s="83">
        <v>2.504</v>
      </c>
      <c r="BC131" s="83">
        <v>9.9710000000000001</v>
      </c>
      <c r="BD131" s="83">
        <v>2.7075202846975088</v>
      </c>
      <c r="BE131" s="83">
        <v>29.64</v>
      </c>
      <c r="BF131" s="83">
        <v>4.8</v>
      </c>
      <c r="BG131" s="83">
        <v>15.6</v>
      </c>
      <c r="BH131" s="232">
        <v>43958</v>
      </c>
    </row>
    <row r="132" spans="1:60" x14ac:dyDescent="0.25">
      <c r="A132" s="232">
        <v>43959</v>
      </c>
      <c r="B132" s="233" t="str">
        <f t="shared" si="1"/>
        <v>Click Here</v>
      </c>
      <c r="D132" s="83">
        <v>5.46</v>
      </c>
      <c r="E132" s="83">
        <v>4.8899999999999997</v>
      </c>
      <c r="F132" s="83">
        <v>5.05</v>
      </c>
      <c r="G132" s="83">
        <v>5.05</v>
      </c>
      <c r="H132" s="83">
        <v>5.0999999999999996</v>
      </c>
      <c r="I132" s="83">
        <v>6.98</v>
      </c>
      <c r="J132" s="83">
        <v>7.11</v>
      </c>
      <c r="K132" s="83">
        <v>1.63</v>
      </c>
      <c r="L132" s="83">
        <v>1.75</v>
      </c>
      <c r="M132" s="83">
        <v>1.97</v>
      </c>
      <c r="N132" s="83">
        <v>1.95</v>
      </c>
      <c r="O132" s="83">
        <v>58</v>
      </c>
      <c r="P132" s="83">
        <v>51</v>
      </c>
      <c r="Q132" s="83">
        <v>15</v>
      </c>
      <c r="R132" s="83">
        <v>1</v>
      </c>
      <c r="S132" s="83">
        <v>0</v>
      </c>
      <c r="T132" s="83">
        <v>0</v>
      </c>
      <c r="U132" s="83">
        <v>0.34200000000000003</v>
      </c>
      <c r="V132" s="83">
        <v>8.0000000000000002E-3</v>
      </c>
      <c r="W132" s="83">
        <v>1.99</v>
      </c>
      <c r="X132" s="83">
        <v>0.28000000000000003</v>
      </c>
      <c r="Y132" s="83">
        <v>0.82199999999999995</v>
      </c>
      <c r="Z132" s="83">
        <v>0.59199999999999997</v>
      </c>
      <c r="AA132" s="83">
        <v>10.4</v>
      </c>
      <c r="AB132" s="83">
        <v>32.799999999999997</v>
      </c>
      <c r="AC132" s="83">
        <v>27.1</v>
      </c>
      <c r="AD132" s="83">
        <v>27.3</v>
      </c>
      <c r="AE132" s="83">
        <v>35.200000000000003</v>
      </c>
      <c r="AF132" s="83">
        <v>20.8</v>
      </c>
      <c r="AG132" s="83">
        <v>65.599999999999994</v>
      </c>
      <c r="AH132" s="83">
        <v>54.2</v>
      </c>
      <c r="AI132" s="83">
        <v>54.6</v>
      </c>
      <c r="AJ132" s="83">
        <v>70.400000000000006</v>
      </c>
      <c r="AK132" s="83">
        <v>2.99</v>
      </c>
      <c r="AL132" s="83">
        <v>3.8</v>
      </c>
      <c r="AM132" s="83">
        <v>3.1</v>
      </c>
      <c r="AN132" s="83">
        <v>5.9</v>
      </c>
      <c r="AO132" s="83">
        <v>3.0000000000000001E-3</v>
      </c>
      <c r="AP132" s="83">
        <v>6.9</v>
      </c>
      <c r="AQ132" s="83">
        <v>4.0999999999999996</v>
      </c>
      <c r="AR132" s="83">
        <v>0.60140688575899892</v>
      </c>
      <c r="AS132" s="83">
        <v>50.3</v>
      </c>
      <c r="AT132" s="83">
        <v>87</v>
      </c>
      <c r="AU132" s="83">
        <v>0.29770000000000002</v>
      </c>
      <c r="AV132" s="83">
        <v>6.0100000000000001E-2</v>
      </c>
      <c r="AW132" s="83">
        <v>14.04</v>
      </c>
      <c r="AX132" s="83">
        <v>0</v>
      </c>
      <c r="AY132" s="83">
        <v>13.75</v>
      </c>
      <c r="AZ132" s="83">
        <v>0.97</v>
      </c>
      <c r="BA132" s="83">
        <v>0</v>
      </c>
      <c r="BB132" s="83">
        <v>0</v>
      </c>
      <c r="BC132" s="83">
        <v>0</v>
      </c>
      <c r="BD132" s="83">
        <v>2.741406885758999</v>
      </c>
      <c r="BE132" s="83">
        <v>31.69</v>
      </c>
      <c r="BF132" s="83">
        <v>4.8</v>
      </c>
      <c r="BG132" s="83">
        <v>15.6</v>
      </c>
      <c r="BH132" s="232">
        <v>43959</v>
      </c>
    </row>
    <row r="133" spans="1:60" x14ac:dyDescent="0.25">
      <c r="A133" s="232">
        <v>43960</v>
      </c>
      <c r="B133" s="233" t="str">
        <f t="shared" ref="B133:B196" si="2">HYPERLINK("#'" &amp; TEXT($A133,"d mmm yyyy") &amp; "'!A1","Click Here")</f>
        <v>Click Here</v>
      </c>
      <c r="D133" s="83">
        <v>5.26</v>
      </c>
      <c r="E133" s="83">
        <v>4.9800000000000004</v>
      </c>
      <c r="F133" s="83">
        <v>2.0499999999999998</v>
      </c>
      <c r="G133" s="83">
        <v>5.03</v>
      </c>
      <c r="H133" s="83">
        <v>5.09</v>
      </c>
      <c r="I133" s="83">
        <v>7.03</v>
      </c>
      <c r="J133" s="83">
        <v>7.07</v>
      </c>
      <c r="K133" s="83">
        <v>1.65</v>
      </c>
      <c r="L133" s="83">
        <v>1.81</v>
      </c>
      <c r="M133" s="83">
        <v>2.0499999999999998</v>
      </c>
      <c r="N133" s="83">
        <v>2.02</v>
      </c>
      <c r="O133" s="83">
        <v>56</v>
      </c>
      <c r="P133" s="83">
        <v>49</v>
      </c>
      <c r="Q133" s="83">
        <v>14</v>
      </c>
      <c r="R133" s="83">
        <v>1</v>
      </c>
      <c r="S133" s="83">
        <v>0</v>
      </c>
      <c r="T133" s="83">
        <v>0</v>
      </c>
      <c r="U133" s="83">
        <v>0.317</v>
      </c>
      <c r="V133" s="83">
        <v>0.01</v>
      </c>
      <c r="W133" s="83">
        <v>2.1800000000000002</v>
      </c>
      <c r="X133" s="83">
        <v>0.313</v>
      </c>
      <c r="Y133" s="83">
        <v>0.46800000000000003</v>
      </c>
      <c r="Z133" s="83">
        <v>0.38400000000000001</v>
      </c>
      <c r="AA133" s="83">
        <v>10.6</v>
      </c>
      <c r="AB133" s="83">
        <v>30.3</v>
      </c>
      <c r="AC133" s="83">
        <v>26.3</v>
      </c>
      <c r="AD133" s="83">
        <v>26.6</v>
      </c>
      <c r="AE133" s="83">
        <v>33.6</v>
      </c>
      <c r="AF133" s="83">
        <v>21.2</v>
      </c>
      <c r="AG133" s="83">
        <v>60.6</v>
      </c>
      <c r="AH133" s="83">
        <v>52.6</v>
      </c>
      <c r="AI133" s="83">
        <v>53.2</v>
      </c>
      <c r="AJ133" s="83">
        <v>67.2</v>
      </c>
      <c r="AK133" s="83">
        <v>2.94</v>
      </c>
      <c r="AL133" s="83">
        <v>3.76</v>
      </c>
      <c r="AM133" s="83">
        <v>3</v>
      </c>
      <c r="AN133" s="83">
        <v>5.9</v>
      </c>
      <c r="AO133" s="83">
        <v>1.0999999999999999E-2</v>
      </c>
      <c r="AP133" s="83">
        <v>7.7</v>
      </c>
      <c r="AQ133" s="83">
        <v>4.5</v>
      </c>
      <c r="AR133" s="83" t="s">
        <v>66</v>
      </c>
      <c r="AS133" s="83">
        <v>50.8</v>
      </c>
      <c r="AT133" s="83">
        <v>88.4</v>
      </c>
      <c r="AU133" s="83">
        <v>0.29649999999999999</v>
      </c>
      <c r="AV133" s="83">
        <v>5.8900000000000001E-2</v>
      </c>
      <c r="AW133" s="83">
        <v>14.23</v>
      </c>
      <c r="AX133" s="83">
        <v>13.84</v>
      </c>
      <c r="AY133" s="83">
        <v>13.84</v>
      </c>
      <c r="AZ133" s="83">
        <v>0</v>
      </c>
      <c r="BA133" s="83">
        <v>0</v>
      </c>
      <c r="BB133" s="83">
        <v>0</v>
      </c>
      <c r="BC133" s="83">
        <v>0</v>
      </c>
      <c r="BD133" s="83" t="s">
        <v>66</v>
      </c>
      <c r="BE133" s="83">
        <v>30.75</v>
      </c>
      <c r="BF133" s="83">
        <v>4.8</v>
      </c>
      <c r="BG133" s="83">
        <v>15.6</v>
      </c>
      <c r="BH133" s="232">
        <v>43960</v>
      </c>
    </row>
    <row r="134" spans="1:60" x14ac:dyDescent="0.25">
      <c r="A134" s="232">
        <v>43961</v>
      </c>
      <c r="B134" s="233" t="str">
        <f t="shared" si="2"/>
        <v>Click Here</v>
      </c>
      <c r="D134" s="83">
        <v>0</v>
      </c>
      <c r="E134" s="83">
        <v>0</v>
      </c>
      <c r="F134" s="83">
        <v>0</v>
      </c>
      <c r="G134" s="83">
        <v>0</v>
      </c>
      <c r="H134" s="83">
        <v>0</v>
      </c>
      <c r="I134" s="83">
        <v>0</v>
      </c>
      <c r="J134" s="83">
        <v>0</v>
      </c>
      <c r="K134" s="83">
        <v>0</v>
      </c>
      <c r="L134" s="83">
        <v>0</v>
      </c>
      <c r="M134" s="83">
        <v>0</v>
      </c>
      <c r="N134" s="83">
        <v>0</v>
      </c>
      <c r="O134" s="83">
        <v>0</v>
      </c>
      <c r="P134" s="83">
        <v>0</v>
      </c>
      <c r="Q134" s="83">
        <v>0</v>
      </c>
      <c r="R134" s="83">
        <v>0</v>
      </c>
      <c r="S134" s="83">
        <v>0</v>
      </c>
      <c r="T134" s="83">
        <v>0</v>
      </c>
      <c r="U134" s="83">
        <v>0</v>
      </c>
      <c r="V134" s="83">
        <v>0</v>
      </c>
      <c r="W134" s="83">
        <v>0</v>
      </c>
      <c r="X134" s="83">
        <v>0</v>
      </c>
      <c r="Y134" s="83">
        <v>0</v>
      </c>
      <c r="Z134" s="83">
        <v>0</v>
      </c>
      <c r="AA134" s="83">
        <v>0</v>
      </c>
      <c r="AB134" s="83">
        <v>0</v>
      </c>
      <c r="AC134" s="83">
        <v>0</v>
      </c>
      <c r="AD134" s="83">
        <v>0</v>
      </c>
      <c r="AE134" s="83">
        <v>0</v>
      </c>
      <c r="AF134" s="83">
        <v>0</v>
      </c>
      <c r="AG134" s="83">
        <v>0</v>
      </c>
      <c r="AH134" s="83">
        <v>0</v>
      </c>
      <c r="AI134" s="83">
        <v>0</v>
      </c>
      <c r="AJ134" s="83">
        <v>0</v>
      </c>
      <c r="AK134" s="83" t="s">
        <v>66</v>
      </c>
      <c r="AL134" s="83" t="s">
        <v>66</v>
      </c>
      <c r="AM134" s="83">
        <v>0</v>
      </c>
      <c r="AN134" s="83">
        <v>0</v>
      </c>
      <c r="AO134" s="83">
        <v>0</v>
      </c>
      <c r="AP134" s="83">
        <v>0</v>
      </c>
      <c r="AQ134" s="83">
        <v>0</v>
      </c>
      <c r="AR134" s="83" t="s">
        <v>66</v>
      </c>
      <c r="AS134" s="83">
        <v>0</v>
      </c>
      <c r="AT134" s="83">
        <v>0</v>
      </c>
      <c r="AU134" s="83">
        <v>0</v>
      </c>
      <c r="AV134" s="83">
        <v>0</v>
      </c>
      <c r="AW134" s="83">
        <v>0</v>
      </c>
      <c r="AX134" s="83">
        <v>0</v>
      </c>
      <c r="AY134" s="83">
        <v>0</v>
      </c>
      <c r="AZ134" s="83">
        <v>0</v>
      </c>
      <c r="BA134" s="83">
        <v>0</v>
      </c>
      <c r="BB134" s="83">
        <v>0</v>
      </c>
      <c r="BC134" s="83">
        <v>0</v>
      </c>
      <c r="BD134" s="83" t="s">
        <v>66</v>
      </c>
      <c r="BE134" s="83">
        <v>0</v>
      </c>
      <c r="BF134" s="83">
        <v>0</v>
      </c>
      <c r="BG134" s="83">
        <v>0</v>
      </c>
      <c r="BH134" s="232">
        <v>43961</v>
      </c>
    </row>
    <row r="135" spans="1:60" x14ac:dyDescent="0.25">
      <c r="A135" s="232">
        <v>43962</v>
      </c>
      <c r="B135" s="233" t="str">
        <f t="shared" si="2"/>
        <v>Click Here</v>
      </c>
      <c r="D135" s="83">
        <v>5.96</v>
      </c>
      <c r="E135" s="83">
        <v>4.92</v>
      </c>
      <c r="F135" s="83">
        <v>5.0199999999999996</v>
      </c>
      <c r="G135" s="83">
        <v>5.04</v>
      </c>
      <c r="H135" s="83">
        <v>5.05</v>
      </c>
      <c r="I135" s="83">
        <v>8.91</v>
      </c>
      <c r="J135" s="83">
        <v>8.86</v>
      </c>
      <c r="K135" s="83">
        <v>1.44</v>
      </c>
      <c r="L135" s="83">
        <v>1.6</v>
      </c>
      <c r="M135" s="83">
        <v>1.76</v>
      </c>
      <c r="N135" s="83">
        <v>1.91</v>
      </c>
      <c r="O135" s="83">
        <v>55</v>
      </c>
      <c r="P135" s="83">
        <v>47</v>
      </c>
      <c r="Q135" s="83">
        <v>16</v>
      </c>
      <c r="R135" s="83">
        <v>1</v>
      </c>
      <c r="S135" s="83">
        <v>0</v>
      </c>
      <c r="T135" s="83">
        <v>0</v>
      </c>
      <c r="U135" s="83">
        <v>0.312</v>
      </c>
      <c r="V135" s="83">
        <v>0.27400000000000002</v>
      </c>
      <c r="W135" s="83">
        <v>1.71</v>
      </c>
      <c r="X135" s="83">
        <v>0.161</v>
      </c>
      <c r="Y135" s="83">
        <v>0.47299999999999998</v>
      </c>
      <c r="Z135" s="83">
        <v>0.42699999999999999</v>
      </c>
      <c r="AA135" s="83">
        <v>9.8000000000000007</v>
      </c>
      <c r="AB135" s="83">
        <v>32.4</v>
      </c>
      <c r="AC135" s="83">
        <v>25.5</v>
      </c>
      <c r="AD135" s="83">
        <v>26</v>
      </c>
      <c r="AE135" s="83">
        <v>42.2</v>
      </c>
      <c r="AF135" s="83">
        <v>19.600000000000001</v>
      </c>
      <c r="AG135" s="83">
        <v>64.8</v>
      </c>
      <c r="AH135" s="83">
        <v>51</v>
      </c>
      <c r="AI135" s="83">
        <v>52</v>
      </c>
      <c r="AJ135" s="83">
        <v>84.4</v>
      </c>
      <c r="AK135" s="83">
        <v>2.96</v>
      </c>
      <c r="AL135" s="83">
        <v>3.79</v>
      </c>
      <c r="AM135" s="83">
        <v>3</v>
      </c>
      <c r="AN135" s="83">
        <v>6.3</v>
      </c>
      <c r="AO135" s="83">
        <v>0.02</v>
      </c>
      <c r="AP135" s="83">
        <v>6.1</v>
      </c>
      <c r="AQ135" s="83">
        <v>4.0999999999999996</v>
      </c>
      <c r="AR135" s="83">
        <v>0.70598036207425663</v>
      </c>
      <c r="AS135" s="83">
        <v>50.6</v>
      </c>
      <c r="AT135" s="83">
        <v>85.5</v>
      </c>
      <c r="AU135" s="83">
        <v>0.29670000000000002</v>
      </c>
      <c r="AV135" s="83">
        <v>6.8400000000000002E-2</v>
      </c>
      <c r="AW135" s="83">
        <v>14.327999999999999</v>
      </c>
      <c r="AX135" s="83">
        <v>13.036</v>
      </c>
      <c r="AY135" s="83">
        <v>14.000999999999999</v>
      </c>
      <c r="AZ135" s="83">
        <v>0.96499999999999997</v>
      </c>
      <c r="BA135" s="83">
        <v>0</v>
      </c>
      <c r="BB135" s="83">
        <v>0</v>
      </c>
      <c r="BC135" s="83">
        <v>0</v>
      </c>
      <c r="BD135" s="83">
        <v>2.7359803620742564</v>
      </c>
      <c r="BE135" s="83">
        <v>28.19</v>
      </c>
      <c r="BF135" s="83">
        <v>4.8</v>
      </c>
      <c r="BG135" s="83">
        <v>15</v>
      </c>
      <c r="BH135" s="232">
        <v>43962</v>
      </c>
    </row>
    <row r="136" spans="1:60" x14ac:dyDescent="0.25">
      <c r="A136" s="232">
        <v>43963</v>
      </c>
      <c r="B136" s="233" t="str">
        <f t="shared" si="2"/>
        <v>Click Here</v>
      </c>
      <c r="D136" s="83">
        <v>6.01</v>
      </c>
      <c r="E136" s="83">
        <v>4.95</v>
      </c>
      <c r="F136" s="83">
        <v>5.03</v>
      </c>
      <c r="G136" s="83">
        <v>5.0599999999999996</v>
      </c>
      <c r="H136" s="83">
        <v>5.1100000000000003</v>
      </c>
      <c r="I136" s="83">
        <v>6.3</v>
      </c>
      <c r="J136" s="83">
        <v>6.51</v>
      </c>
      <c r="K136" s="83">
        <v>1.58</v>
      </c>
      <c r="L136" s="83">
        <v>1.76</v>
      </c>
      <c r="M136" s="83">
        <v>1.96</v>
      </c>
      <c r="N136" s="83">
        <v>2.04</v>
      </c>
      <c r="O136" s="83">
        <v>54</v>
      </c>
      <c r="P136" s="83">
        <v>48</v>
      </c>
      <c r="Q136" s="83">
        <v>14</v>
      </c>
      <c r="R136" s="83">
        <v>1</v>
      </c>
      <c r="S136" s="83">
        <v>0</v>
      </c>
      <c r="T136" s="83">
        <v>0</v>
      </c>
      <c r="U136" s="83">
        <v>0.316</v>
      </c>
      <c r="V136" s="83">
        <v>0.25700000000000001</v>
      </c>
      <c r="W136" s="83">
        <v>1.49</v>
      </c>
      <c r="X136" s="83">
        <v>0.183</v>
      </c>
      <c r="Y136" s="83">
        <v>0.76600000000000001</v>
      </c>
      <c r="Z136" s="83">
        <v>0.70399999999999996</v>
      </c>
      <c r="AA136" s="83">
        <v>9.6</v>
      </c>
      <c r="AB136" s="83">
        <v>32.200000000000003</v>
      </c>
      <c r="AC136" s="83">
        <v>25.8</v>
      </c>
      <c r="AD136" s="83">
        <v>25.6</v>
      </c>
      <c r="AE136" s="83">
        <v>32.9</v>
      </c>
      <c r="AF136" s="83">
        <v>19.2</v>
      </c>
      <c r="AG136" s="83">
        <v>64.400000000000006</v>
      </c>
      <c r="AH136" s="83">
        <v>51.6</v>
      </c>
      <c r="AI136" s="83">
        <v>51.2</v>
      </c>
      <c r="AJ136" s="83">
        <v>65.8</v>
      </c>
      <c r="AK136" s="83">
        <v>2.9699999999999998</v>
      </c>
      <c r="AL136" s="83">
        <v>3.87</v>
      </c>
      <c r="AM136" s="83">
        <v>3</v>
      </c>
      <c r="AN136" s="83">
        <v>5.6</v>
      </c>
      <c r="AO136" s="83">
        <v>2.5999999999999999E-2</v>
      </c>
      <c r="AP136" s="83">
        <v>5.9</v>
      </c>
      <c r="AQ136" s="83">
        <v>4</v>
      </c>
      <c r="AR136" s="83">
        <v>0.48456541353383509</v>
      </c>
      <c r="AS136" s="83">
        <v>52.2</v>
      </c>
      <c r="AT136" s="83">
        <v>88.3</v>
      </c>
      <c r="AU136" s="83">
        <v>0.2823</v>
      </c>
      <c r="AV136" s="83">
        <v>5.3800000000000001E-2</v>
      </c>
      <c r="AW136" s="83">
        <v>14.53</v>
      </c>
      <c r="AX136" s="83">
        <v>13.3</v>
      </c>
      <c r="AY136" s="83">
        <v>14.25</v>
      </c>
      <c r="AZ136" s="83">
        <v>0.95</v>
      </c>
      <c r="BA136" s="83">
        <v>1.575</v>
      </c>
      <c r="BB136" s="83">
        <v>2.504</v>
      </c>
      <c r="BC136" s="83">
        <v>9.2210000000000001</v>
      </c>
      <c r="BD136" s="83">
        <v>2.634565413533835</v>
      </c>
      <c r="BE136" s="83">
        <v>29.13</v>
      </c>
      <c r="BF136" s="83">
        <v>5</v>
      </c>
      <c r="BG136" s="83">
        <v>14</v>
      </c>
      <c r="BH136" s="232">
        <v>43963</v>
      </c>
    </row>
    <row r="137" spans="1:60" x14ac:dyDescent="0.25">
      <c r="A137" s="232">
        <v>43964</v>
      </c>
      <c r="B137" s="233" t="str">
        <f t="shared" si="2"/>
        <v>Click Here</v>
      </c>
      <c r="D137" s="83">
        <v>5.66</v>
      </c>
      <c r="E137" s="83">
        <v>4.96</v>
      </c>
      <c r="F137" s="83">
        <v>5.1100000000000003</v>
      </c>
      <c r="G137" s="83">
        <v>4.99</v>
      </c>
      <c r="H137" s="83">
        <v>5.01</v>
      </c>
      <c r="I137" s="83">
        <v>6.7</v>
      </c>
      <c r="J137" s="83">
        <v>6.27</v>
      </c>
      <c r="K137" s="83">
        <v>1.66</v>
      </c>
      <c r="L137" s="83">
        <v>1.8</v>
      </c>
      <c r="M137" s="83">
        <v>1.95</v>
      </c>
      <c r="N137" s="83">
        <v>2.44</v>
      </c>
      <c r="O137" s="83">
        <v>52</v>
      </c>
      <c r="P137" s="83">
        <v>44</v>
      </c>
      <c r="Q137" s="83">
        <v>12</v>
      </c>
      <c r="R137" s="83">
        <v>0</v>
      </c>
      <c r="S137" s="83">
        <v>0</v>
      </c>
      <c r="T137" s="83">
        <v>0</v>
      </c>
      <c r="U137" s="83">
        <v>0.35199999999999998</v>
      </c>
      <c r="V137" s="83">
        <v>0.29399999999999998</v>
      </c>
      <c r="W137" s="83">
        <v>1.4</v>
      </c>
      <c r="X137" s="83">
        <v>0.16500000000000001</v>
      </c>
      <c r="Y137" s="83">
        <v>0.73099999999999998</v>
      </c>
      <c r="Z137" s="83">
        <v>0.60599999999999998</v>
      </c>
      <c r="AA137" s="83">
        <v>9.6</v>
      </c>
      <c r="AB137" s="83">
        <v>30.8</v>
      </c>
      <c r="AC137" s="83">
        <v>26.5</v>
      </c>
      <c r="AD137" s="83">
        <v>26.6</v>
      </c>
      <c r="AE137" s="83">
        <v>32.700000000000003</v>
      </c>
      <c r="AF137" s="83">
        <v>19.2</v>
      </c>
      <c r="AG137" s="83">
        <v>61.6</v>
      </c>
      <c r="AH137" s="83">
        <v>53</v>
      </c>
      <c r="AI137" s="83">
        <v>26.6</v>
      </c>
      <c r="AJ137" s="83">
        <v>65.400000000000006</v>
      </c>
      <c r="AK137" s="83">
        <v>2.94</v>
      </c>
      <c r="AL137" s="83">
        <v>3.73</v>
      </c>
      <c r="AM137" s="83">
        <v>3.1</v>
      </c>
      <c r="AN137" s="83">
        <v>5.8</v>
      </c>
      <c r="AO137" s="83">
        <v>2.1999999999999999E-2</v>
      </c>
      <c r="AP137" s="83">
        <v>6.6</v>
      </c>
      <c r="AQ137" s="83">
        <v>4</v>
      </c>
      <c r="AR137" s="83">
        <v>0.66966315789473674</v>
      </c>
      <c r="AS137" s="83">
        <v>53.5</v>
      </c>
      <c r="AT137" s="83">
        <v>89.7</v>
      </c>
      <c r="AU137" s="83">
        <v>0.27139999999999997</v>
      </c>
      <c r="AV137" s="83">
        <v>4.7199999999999999E-2</v>
      </c>
      <c r="AW137" s="83">
        <v>14.53</v>
      </c>
      <c r="AX137" s="83">
        <v>13.3</v>
      </c>
      <c r="AY137" s="83">
        <v>14.26</v>
      </c>
      <c r="AZ137" s="83">
        <v>0.96</v>
      </c>
      <c r="BA137" s="83">
        <v>1.575</v>
      </c>
      <c r="BB137" s="83">
        <v>2.504</v>
      </c>
      <c r="BC137" s="83">
        <v>9.2210000000000001</v>
      </c>
      <c r="BD137" s="83">
        <v>2.7096631578947368</v>
      </c>
      <c r="BE137" s="83">
        <v>30.28</v>
      </c>
      <c r="BF137" s="83">
        <v>5.3</v>
      </c>
      <c r="BG137" s="83">
        <v>15.2</v>
      </c>
      <c r="BH137" s="232">
        <v>43964</v>
      </c>
    </row>
    <row r="138" spans="1:60" x14ac:dyDescent="0.25">
      <c r="A138" s="232">
        <v>43965</v>
      </c>
      <c r="B138" s="233" t="str">
        <f t="shared" si="2"/>
        <v>Click Here</v>
      </c>
      <c r="D138" s="83">
        <v>5.76</v>
      </c>
      <c r="E138" s="83">
        <v>5.01</v>
      </c>
      <c r="F138" s="83">
        <v>5.07</v>
      </c>
      <c r="G138" s="83">
        <v>5.13</v>
      </c>
      <c r="H138" s="83">
        <v>5.12</v>
      </c>
      <c r="I138" s="83">
        <v>7</v>
      </c>
      <c r="J138" s="83">
        <v>6.81</v>
      </c>
      <c r="K138" s="83">
        <v>1.68</v>
      </c>
      <c r="L138" s="83">
        <v>1.83</v>
      </c>
      <c r="M138" s="83">
        <v>2.0099999999999998</v>
      </c>
      <c r="N138" s="83">
        <v>1.76</v>
      </c>
      <c r="O138" s="83">
        <v>52</v>
      </c>
      <c r="P138" s="83">
        <v>43</v>
      </c>
      <c r="Q138" s="83">
        <v>13</v>
      </c>
      <c r="R138" s="83">
        <v>1</v>
      </c>
      <c r="S138" s="83">
        <v>0</v>
      </c>
      <c r="T138" s="83">
        <v>0</v>
      </c>
      <c r="U138" s="83">
        <v>0.35</v>
      </c>
      <c r="V138" s="83">
        <v>0.33500000000000002</v>
      </c>
      <c r="W138" s="83">
        <v>1.29</v>
      </c>
      <c r="X138" s="83">
        <v>0.2</v>
      </c>
      <c r="Y138" s="83">
        <v>0.68100000000000005</v>
      </c>
      <c r="Z138" s="83">
        <v>0.57299999999999995</v>
      </c>
      <c r="AA138" s="83">
        <v>9.4</v>
      </c>
      <c r="AB138" s="83">
        <v>32.200000000000003</v>
      </c>
      <c r="AC138" s="83">
        <v>25.7</v>
      </c>
      <c r="AD138" s="83">
        <v>26.1</v>
      </c>
      <c r="AE138" s="83">
        <v>33.200000000000003</v>
      </c>
      <c r="AF138" s="83">
        <v>18.8</v>
      </c>
      <c r="AG138" s="83">
        <v>64.400000000000006</v>
      </c>
      <c r="AH138" s="83">
        <v>51.4</v>
      </c>
      <c r="AI138" s="83">
        <v>52.2</v>
      </c>
      <c r="AJ138" s="83">
        <v>66.400000000000006</v>
      </c>
      <c r="AK138" s="83">
        <v>2.8</v>
      </c>
      <c r="AL138" s="83">
        <v>3.75</v>
      </c>
      <c r="AM138" s="83">
        <v>3.1</v>
      </c>
      <c r="AN138" s="83">
        <v>5.9</v>
      </c>
      <c r="AO138" s="83">
        <v>0.02</v>
      </c>
      <c r="AP138" s="83">
        <v>7.4</v>
      </c>
      <c r="AQ138" s="83">
        <v>4</v>
      </c>
      <c r="AR138" s="83">
        <v>0.98011145038167902</v>
      </c>
      <c r="AS138" s="83">
        <v>53.2</v>
      </c>
      <c r="AT138" s="83">
        <v>88.5</v>
      </c>
      <c r="AU138" s="83">
        <v>0.27379999999999999</v>
      </c>
      <c r="AV138" s="83">
        <v>5.28E-2</v>
      </c>
      <c r="AW138" s="83">
        <v>14.34</v>
      </c>
      <c r="AX138" s="83">
        <v>13.1</v>
      </c>
      <c r="AY138" s="83">
        <v>14.06</v>
      </c>
      <c r="AZ138" s="83">
        <v>0.96</v>
      </c>
      <c r="BA138" s="83">
        <v>0</v>
      </c>
      <c r="BB138" s="83">
        <v>0</v>
      </c>
      <c r="BC138" s="83">
        <v>0</v>
      </c>
      <c r="BD138" s="83">
        <v>2.980111450381679</v>
      </c>
      <c r="BE138" s="83">
        <v>30.04</v>
      </c>
      <c r="BF138" s="83">
        <v>5.3</v>
      </c>
      <c r="BG138" s="83">
        <v>15.5</v>
      </c>
      <c r="BH138" s="232">
        <v>43965</v>
      </c>
    </row>
    <row r="139" spans="1:60" x14ac:dyDescent="0.25">
      <c r="A139" s="232">
        <v>43966</v>
      </c>
      <c r="B139" s="233" t="str">
        <f t="shared" si="2"/>
        <v>Click Here</v>
      </c>
      <c r="D139" s="83">
        <v>5.9</v>
      </c>
      <c r="E139" s="83">
        <v>4.96</v>
      </c>
      <c r="F139" s="83">
        <v>4.9800000000000004</v>
      </c>
      <c r="G139" s="83">
        <v>5.24</v>
      </c>
      <c r="H139" s="83">
        <v>5.19</v>
      </c>
      <c r="I139" s="83">
        <v>7.43</v>
      </c>
      <c r="J139" s="83">
        <v>7.53</v>
      </c>
      <c r="K139" s="83">
        <v>1.71</v>
      </c>
      <c r="L139" s="83">
        <v>1.95</v>
      </c>
      <c r="M139" s="83">
        <v>1.97</v>
      </c>
      <c r="N139" s="83">
        <v>2.13</v>
      </c>
      <c r="O139" s="83">
        <v>60</v>
      </c>
      <c r="P139" s="83">
        <v>54</v>
      </c>
      <c r="Q139" s="83">
        <v>17</v>
      </c>
      <c r="R139" s="83">
        <v>0</v>
      </c>
      <c r="S139" s="83">
        <v>0</v>
      </c>
      <c r="T139" s="83">
        <v>0</v>
      </c>
      <c r="U139" s="83">
        <v>0.28399999999999997</v>
      </c>
      <c r="V139" s="83">
        <v>0.32800000000000001</v>
      </c>
      <c r="W139" s="83">
        <v>1.39</v>
      </c>
      <c r="X139" s="83">
        <v>8.6999999999999994E-2</v>
      </c>
      <c r="Y139" s="83">
        <v>0.52400000000000002</v>
      </c>
      <c r="Z139" s="83">
        <v>0.56799999999999995</v>
      </c>
      <c r="AA139" s="83">
        <v>9.6999999999999993</v>
      </c>
      <c r="AB139" s="83">
        <v>34.299999999999997</v>
      </c>
      <c r="AC139" s="83">
        <v>26.7</v>
      </c>
      <c r="AD139" s="83">
        <v>26.8</v>
      </c>
      <c r="AE139" s="83">
        <v>34.200000000000003</v>
      </c>
      <c r="AF139" s="83">
        <v>19.399999999999999</v>
      </c>
      <c r="AG139" s="83">
        <v>68.599999999999994</v>
      </c>
      <c r="AH139" s="83">
        <v>53.4</v>
      </c>
      <c r="AI139" s="83">
        <v>56.6</v>
      </c>
      <c r="AJ139" s="83">
        <v>68.400000000000006</v>
      </c>
      <c r="AK139" s="83">
        <v>2.9699999999999998</v>
      </c>
      <c r="AL139" s="83">
        <v>3.8</v>
      </c>
      <c r="AM139" s="83">
        <v>3.1</v>
      </c>
      <c r="AN139" s="83">
        <v>5.8</v>
      </c>
      <c r="AO139" s="83">
        <v>9.0999999999999998E-2</v>
      </c>
      <c r="AP139" s="83">
        <v>8.6999999999999993</v>
      </c>
      <c r="AQ139" s="83">
        <v>4.4000000000000004</v>
      </c>
      <c r="AR139" s="83">
        <v>0.59872111846946297</v>
      </c>
      <c r="AS139" s="83">
        <v>53.3</v>
      </c>
      <c r="AT139" s="83">
        <v>88</v>
      </c>
      <c r="AU139" s="83">
        <v>0.27260000000000001</v>
      </c>
      <c r="AV139" s="83">
        <v>5.5300000000000002E-2</v>
      </c>
      <c r="AW139" s="83">
        <v>13.98</v>
      </c>
      <c r="AX139" s="83">
        <v>13.59</v>
      </c>
      <c r="AY139" s="83">
        <v>13.59</v>
      </c>
      <c r="AZ139" s="83">
        <v>0</v>
      </c>
      <c r="BA139" s="83">
        <v>0</v>
      </c>
      <c r="BB139" s="83">
        <v>0</v>
      </c>
      <c r="BC139" s="83">
        <v>0</v>
      </c>
      <c r="BD139" s="83">
        <v>2.7487211184694629</v>
      </c>
      <c r="BE139" s="83">
        <v>30.59</v>
      </c>
      <c r="BF139" s="83">
        <v>5.5</v>
      </c>
      <c r="BG139" s="83">
        <v>15.3</v>
      </c>
      <c r="BH139" s="232">
        <v>43966</v>
      </c>
    </row>
    <row r="140" spans="1:60" x14ac:dyDescent="0.25">
      <c r="A140" s="232">
        <v>43967</v>
      </c>
      <c r="B140" s="233" t="str">
        <f t="shared" si="2"/>
        <v>Click Here</v>
      </c>
      <c r="D140" s="83">
        <v>5.98</v>
      </c>
      <c r="E140" s="83">
        <v>5.08</v>
      </c>
      <c r="F140" s="83">
        <v>5.0199999999999996</v>
      </c>
      <c r="G140" s="83">
        <v>5.2</v>
      </c>
      <c r="H140" s="83">
        <v>5.19</v>
      </c>
      <c r="I140" s="83">
        <v>7.67</v>
      </c>
      <c r="J140" s="83">
        <v>7.71</v>
      </c>
      <c r="K140" s="83">
        <v>1.75</v>
      </c>
      <c r="L140" s="83">
        <v>1.96</v>
      </c>
      <c r="M140" s="83">
        <v>2</v>
      </c>
      <c r="N140" s="83">
        <v>2.0499999999999998</v>
      </c>
      <c r="O140" s="83">
        <v>56</v>
      </c>
      <c r="P140" s="83">
        <v>48</v>
      </c>
      <c r="Q140" s="83">
        <v>14</v>
      </c>
      <c r="R140" s="83">
        <v>0</v>
      </c>
      <c r="S140" s="83">
        <v>0</v>
      </c>
      <c r="T140" s="83">
        <v>0</v>
      </c>
      <c r="U140" s="83">
        <v>0.31</v>
      </c>
      <c r="V140" s="83">
        <v>0.32400000000000001</v>
      </c>
      <c r="W140" s="83">
        <v>0.92800000000000005</v>
      </c>
      <c r="X140" s="83">
        <v>8.6999999999999994E-2</v>
      </c>
      <c r="Y140" s="83">
        <v>0.36799999999999999</v>
      </c>
      <c r="Z140" s="83">
        <v>0.42899999999999999</v>
      </c>
      <c r="AA140" s="83">
        <v>10.199999999999999</v>
      </c>
      <c r="AB140" s="83">
        <v>34.700000000000003</v>
      </c>
      <c r="AC140" s="83">
        <v>27.1</v>
      </c>
      <c r="AD140" s="83">
        <v>27.4</v>
      </c>
      <c r="AE140" s="83">
        <v>35.200000000000003</v>
      </c>
      <c r="AF140" s="83">
        <v>20.399999999999999</v>
      </c>
      <c r="AG140" s="83">
        <v>69.400000000000006</v>
      </c>
      <c r="AH140" s="83">
        <v>54.2</v>
      </c>
      <c r="AI140" s="83">
        <v>54.8</v>
      </c>
      <c r="AJ140" s="83">
        <v>70.400000000000006</v>
      </c>
      <c r="AK140" s="83">
        <v>2.8899999999999997</v>
      </c>
      <c r="AL140" s="83">
        <v>3.8</v>
      </c>
      <c r="AM140" s="83">
        <v>3</v>
      </c>
      <c r="AN140" s="83">
        <v>5.8</v>
      </c>
      <c r="AO140" s="83">
        <v>8.4000000000000005E-2</v>
      </c>
      <c r="AP140" s="83">
        <v>8.6999999999999993</v>
      </c>
      <c r="AQ140" s="83">
        <v>4.4000000000000004</v>
      </c>
      <c r="AR140" s="83">
        <v>0.76830150753768844</v>
      </c>
      <c r="AS140" s="83">
        <v>51.3</v>
      </c>
      <c r="AT140" s="83">
        <v>89.6</v>
      </c>
      <c r="AU140" s="83">
        <v>0.28999999999999998</v>
      </c>
      <c r="AV140" s="83">
        <v>4.9099999999999998E-2</v>
      </c>
      <c r="AW140" s="83">
        <v>13.24</v>
      </c>
      <c r="AX140" s="83">
        <v>11.94</v>
      </c>
      <c r="AY140" s="83">
        <v>12.93</v>
      </c>
      <c r="AZ140" s="83">
        <v>0.99</v>
      </c>
      <c r="BA140" s="83">
        <v>1.575</v>
      </c>
      <c r="BB140" s="83">
        <v>2.504</v>
      </c>
      <c r="BC140" s="83">
        <v>7.8609999999999998</v>
      </c>
      <c r="BD140" s="83">
        <v>3.0183015075376884</v>
      </c>
      <c r="BE140" s="83">
        <v>30.03</v>
      </c>
      <c r="BF140" s="83">
        <v>5.7</v>
      </c>
      <c r="BG140" s="83">
        <v>15.3</v>
      </c>
      <c r="BH140" s="232">
        <v>43967</v>
      </c>
    </row>
    <row r="141" spans="1:60" x14ac:dyDescent="0.25">
      <c r="A141" s="232">
        <v>43968</v>
      </c>
      <c r="B141" s="233" t="str">
        <f t="shared" si="2"/>
        <v>Click Here</v>
      </c>
      <c r="D141" s="83">
        <v>0</v>
      </c>
      <c r="E141" s="83">
        <v>0</v>
      </c>
      <c r="F141" s="83">
        <v>0</v>
      </c>
      <c r="G141" s="83">
        <v>0</v>
      </c>
      <c r="H141" s="83">
        <v>0</v>
      </c>
      <c r="I141" s="83">
        <v>0</v>
      </c>
      <c r="J141" s="83">
        <v>0</v>
      </c>
      <c r="K141" s="83">
        <v>0</v>
      </c>
      <c r="L141" s="83">
        <v>0</v>
      </c>
      <c r="M141" s="83">
        <v>0</v>
      </c>
      <c r="N141" s="83">
        <v>0</v>
      </c>
      <c r="O141" s="83">
        <v>0</v>
      </c>
      <c r="P141" s="83">
        <v>0</v>
      </c>
      <c r="Q141" s="83">
        <v>0</v>
      </c>
      <c r="R141" s="83">
        <v>0</v>
      </c>
      <c r="S141" s="83">
        <v>0</v>
      </c>
      <c r="T141" s="83">
        <v>0</v>
      </c>
      <c r="U141" s="83">
        <v>0</v>
      </c>
      <c r="V141" s="83">
        <v>0</v>
      </c>
      <c r="W141" s="83">
        <v>0</v>
      </c>
      <c r="X141" s="83">
        <v>0</v>
      </c>
      <c r="Y141" s="83">
        <v>0</v>
      </c>
      <c r="Z141" s="83">
        <v>0</v>
      </c>
      <c r="AA141" s="83">
        <v>0</v>
      </c>
      <c r="AB141" s="83">
        <v>0</v>
      </c>
      <c r="AC141" s="83">
        <v>0</v>
      </c>
      <c r="AD141" s="83">
        <v>0</v>
      </c>
      <c r="AE141" s="83">
        <v>0</v>
      </c>
      <c r="AF141" s="83">
        <v>0</v>
      </c>
      <c r="AG141" s="83">
        <v>0</v>
      </c>
      <c r="AH141" s="83">
        <v>0</v>
      </c>
      <c r="AI141" s="83">
        <v>0</v>
      </c>
      <c r="AJ141" s="83">
        <v>0</v>
      </c>
      <c r="AK141" s="83" t="s">
        <v>66</v>
      </c>
      <c r="AL141" s="83" t="s">
        <v>66</v>
      </c>
      <c r="AM141" s="83">
        <v>0</v>
      </c>
      <c r="AN141" s="83">
        <v>0</v>
      </c>
      <c r="AO141" s="83">
        <v>0</v>
      </c>
      <c r="AP141" s="83">
        <v>0</v>
      </c>
      <c r="AQ141" s="83">
        <v>0</v>
      </c>
      <c r="AR141" s="83" t="s">
        <v>66</v>
      </c>
      <c r="AS141" s="83">
        <v>0</v>
      </c>
      <c r="AT141" s="83">
        <v>0</v>
      </c>
      <c r="AU141" s="83">
        <v>0</v>
      </c>
      <c r="AV141" s="83">
        <v>0</v>
      </c>
      <c r="AW141" s="83">
        <v>0</v>
      </c>
      <c r="AX141" s="83">
        <v>0</v>
      </c>
      <c r="AY141" s="83">
        <v>0</v>
      </c>
      <c r="AZ141" s="83">
        <v>0</v>
      </c>
      <c r="BA141" s="83">
        <v>0</v>
      </c>
      <c r="BB141" s="83">
        <v>0</v>
      </c>
      <c r="BC141" s="83">
        <v>0</v>
      </c>
      <c r="BD141" s="83" t="s">
        <v>66</v>
      </c>
      <c r="BE141" s="83">
        <v>0</v>
      </c>
      <c r="BF141" s="83">
        <v>0</v>
      </c>
      <c r="BG141" s="83">
        <v>0</v>
      </c>
      <c r="BH141" s="232">
        <v>43968</v>
      </c>
    </row>
    <row r="142" spans="1:60" x14ac:dyDescent="0.25">
      <c r="A142" s="232">
        <v>43969</v>
      </c>
      <c r="B142" s="233" t="str">
        <f t="shared" si="2"/>
        <v>Click Here</v>
      </c>
      <c r="D142" s="83">
        <v>6.05</v>
      </c>
      <c r="E142" s="83">
        <v>4.95</v>
      </c>
      <c r="F142" s="83">
        <v>4.9400000000000004</v>
      </c>
      <c r="G142" s="83">
        <v>5</v>
      </c>
      <c r="H142" s="83">
        <v>5.04</v>
      </c>
      <c r="I142" s="83">
        <v>7.19</v>
      </c>
      <c r="J142" s="83">
        <v>7.01</v>
      </c>
      <c r="K142" s="83">
        <v>1.61</v>
      </c>
      <c r="L142" s="83">
        <v>1.73</v>
      </c>
      <c r="M142" s="83">
        <v>1.95</v>
      </c>
      <c r="N142" s="83">
        <v>2.12</v>
      </c>
      <c r="O142" s="83">
        <v>54</v>
      </c>
      <c r="P142" s="83">
        <v>47</v>
      </c>
      <c r="Q142" s="83">
        <v>12</v>
      </c>
      <c r="R142" s="83">
        <v>0</v>
      </c>
      <c r="S142" s="83">
        <v>0</v>
      </c>
      <c r="T142" s="83">
        <v>0</v>
      </c>
      <c r="U142" s="83">
        <v>0.308</v>
      </c>
      <c r="V142" s="83">
        <v>0.29899999999999999</v>
      </c>
      <c r="W142" s="83">
        <v>0.98699999999999999</v>
      </c>
      <c r="X142" s="83">
        <v>9.4E-2</v>
      </c>
      <c r="Y142" s="83">
        <v>0.46899999999999997</v>
      </c>
      <c r="Z142" s="83">
        <v>0.44500000000000001</v>
      </c>
      <c r="AA142" s="83">
        <v>10.1</v>
      </c>
      <c r="AB142" s="83">
        <v>33.6</v>
      </c>
      <c r="AC142" s="83">
        <v>28</v>
      </c>
      <c r="AD142" s="83">
        <v>27.2</v>
      </c>
      <c r="AE142" s="83">
        <v>34.200000000000003</v>
      </c>
      <c r="AF142" s="83">
        <v>20.2</v>
      </c>
      <c r="AG142" s="83">
        <v>67.2</v>
      </c>
      <c r="AH142" s="83">
        <v>56</v>
      </c>
      <c r="AI142" s="83">
        <v>54.4</v>
      </c>
      <c r="AJ142" s="83">
        <v>68.400000000000006</v>
      </c>
      <c r="AK142" s="83">
        <v>2.8</v>
      </c>
      <c r="AL142" s="83">
        <v>3.86</v>
      </c>
      <c r="AM142" s="83">
        <v>3.1</v>
      </c>
      <c r="AN142" s="83">
        <v>5.9</v>
      </c>
      <c r="AO142" s="83">
        <v>4.3999999999999997E-2</v>
      </c>
      <c r="AP142" s="83">
        <v>8.8000000000000007</v>
      </c>
      <c r="AQ142" s="83">
        <v>4.5999999999999996</v>
      </c>
      <c r="AR142" s="83">
        <v>0.59610492332526244</v>
      </c>
      <c r="AS142" s="83">
        <v>53.6</v>
      </c>
      <c r="AT142" s="83">
        <v>90.1</v>
      </c>
      <c r="AU142" s="83">
        <v>0.27189999999999998</v>
      </c>
      <c r="AV142" s="83">
        <v>5.0799999999999998E-2</v>
      </c>
      <c r="AW142" s="83">
        <v>13.63</v>
      </c>
      <c r="AX142" s="83">
        <v>12.39</v>
      </c>
      <c r="AY142" s="83">
        <v>13.33</v>
      </c>
      <c r="AZ142" s="83">
        <v>0.94</v>
      </c>
      <c r="BA142" s="83">
        <v>1.575</v>
      </c>
      <c r="BB142" s="83">
        <v>2.504</v>
      </c>
      <c r="BC142" s="83">
        <v>8.3109999999999999</v>
      </c>
      <c r="BD142" s="83">
        <v>2.6661049233252623</v>
      </c>
      <c r="BE142" s="83">
        <v>30.04</v>
      </c>
      <c r="BF142" s="83">
        <v>5.7</v>
      </c>
      <c r="BG142" s="83">
        <v>15.3</v>
      </c>
      <c r="BH142" s="232">
        <v>43969</v>
      </c>
    </row>
    <row r="143" spans="1:60" x14ac:dyDescent="0.25">
      <c r="A143" s="232">
        <v>43970</v>
      </c>
      <c r="B143" s="233" t="str">
        <f t="shared" si="2"/>
        <v>Click Here</v>
      </c>
      <c r="D143" s="83">
        <v>5.71</v>
      </c>
      <c r="E143" s="83">
        <v>5.01</v>
      </c>
      <c r="F143" s="83">
        <v>5.15</v>
      </c>
      <c r="G143" s="83">
        <v>5.05</v>
      </c>
      <c r="H143" s="83">
        <v>5.07</v>
      </c>
      <c r="I143" s="83">
        <v>7.26</v>
      </c>
      <c r="J143" s="83">
        <v>7.3</v>
      </c>
      <c r="K143" s="83">
        <v>1.79</v>
      </c>
      <c r="L143" s="83">
        <v>1.93</v>
      </c>
      <c r="M143" s="83">
        <v>2.15</v>
      </c>
      <c r="N143" s="83">
        <v>1.96</v>
      </c>
      <c r="O143" s="83">
        <v>48</v>
      </c>
      <c r="P143" s="83">
        <v>41</v>
      </c>
      <c r="Q143" s="83">
        <v>19</v>
      </c>
      <c r="R143" s="83">
        <v>1</v>
      </c>
      <c r="S143" s="83">
        <v>0</v>
      </c>
      <c r="T143" s="83">
        <v>0</v>
      </c>
      <c r="U143" s="83">
        <v>0.33400000000000002</v>
      </c>
      <c r="V143" s="83">
        <v>0.28799999999999998</v>
      </c>
      <c r="W143" s="83">
        <v>0.95899999999999996</v>
      </c>
      <c r="X143" s="83">
        <v>0.13500000000000001</v>
      </c>
      <c r="Y143" s="83">
        <v>0.54300000000000004</v>
      </c>
      <c r="Z143" s="83">
        <v>0.40799999999999997</v>
      </c>
      <c r="AA143" s="83">
        <v>10.7</v>
      </c>
      <c r="AB143" s="83">
        <v>34.799999999999997</v>
      </c>
      <c r="AC143" s="83">
        <v>29.4</v>
      </c>
      <c r="AD143" s="83">
        <v>29.3</v>
      </c>
      <c r="AE143" s="83">
        <v>36.5</v>
      </c>
      <c r="AF143" s="83">
        <v>21.4</v>
      </c>
      <c r="AG143" s="83">
        <v>69.599999999999994</v>
      </c>
      <c r="AH143" s="83">
        <v>58.8</v>
      </c>
      <c r="AI143" s="83">
        <v>58.6</v>
      </c>
      <c r="AJ143" s="83">
        <v>73</v>
      </c>
      <c r="AK143" s="83">
        <v>2.83</v>
      </c>
      <c r="AL143" s="83">
        <v>3.7699999999999996</v>
      </c>
      <c r="AM143" s="83">
        <v>3.1</v>
      </c>
      <c r="AN143" s="83">
        <v>6</v>
      </c>
      <c r="AO143" s="83">
        <v>2.3E-2</v>
      </c>
      <c r="AP143" s="83">
        <v>10</v>
      </c>
      <c r="AQ143" s="83">
        <v>5.9</v>
      </c>
      <c r="AR143" s="83">
        <v>0.86397322834645696</v>
      </c>
      <c r="AS143" s="83">
        <v>54.7</v>
      </c>
      <c r="AT143" s="83">
        <v>89</v>
      </c>
      <c r="AU143" s="83">
        <v>0.26129999999999998</v>
      </c>
      <c r="AV143" s="83">
        <v>5.0200000000000002E-2</v>
      </c>
      <c r="AW143" s="83">
        <v>13.99</v>
      </c>
      <c r="AX143" s="83">
        <v>12.7</v>
      </c>
      <c r="AY143" s="83">
        <v>13.68</v>
      </c>
      <c r="AZ143" s="83">
        <v>0.98</v>
      </c>
      <c r="BA143" s="83">
        <v>0</v>
      </c>
      <c r="BB143" s="83">
        <v>0</v>
      </c>
      <c r="BC143" s="83">
        <v>0</v>
      </c>
      <c r="BD143" s="83">
        <v>3.0739732283464569</v>
      </c>
      <c r="BE143" s="83">
        <v>29.81</v>
      </c>
      <c r="BF143" s="83">
        <v>5.7</v>
      </c>
      <c r="BG143" s="83">
        <v>15.3</v>
      </c>
      <c r="BH143" s="232">
        <v>43970</v>
      </c>
    </row>
    <row r="144" spans="1:60" x14ac:dyDescent="0.25">
      <c r="A144" s="232">
        <v>43971</v>
      </c>
      <c r="B144" s="233" t="str">
        <f t="shared" si="2"/>
        <v>Click Here</v>
      </c>
      <c r="D144" s="83">
        <v>5.98</v>
      </c>
      <c r="E144" s="83">
        <v>5.09</v>
      </c>
      <c r="F144" s="83">
        <v>5.0199999999999996</v>
      </c>
      <c r="G144" s="83">
        <v>5.14</v>
      </c>
      <c r="H144" s="83">
        <v>5.17</v>
      </c>
      <c r="I144" s="83">
        <v>7.12</v>
      </c>
      <c r="J144" s="83">
        <v>7.09</v>
      </c>
      <c r="K144" s="83">
        <v>1.84</v>
      </c>
      <c r="L144" s="83">
        <v>1.99</v>
      </c>
      <c r="M144" s="83">
        <v>2.2000000000000002</v>
      </c>
      <c r="N144" s="83">
        <v>2.2799999999999998</v>
      </c>
      <c r="O144" s="83">
        <v>56</v>
      </c>
      <c r="P144" s="83">
        <v>47</v>
      </c>
      <c r="Q144" s="83">
        <v>15</v>
      </c>
      <c r="R144" s="83">
        <v>0</v>
      </c>
      <c r="S144" s="83">
        <v>0</v>
      </c>
      <c r="T144" s="83">
        <v>0</v>
      </c>
      <c r="U144" s="83">
        <v>0.317</v>
      </c>
      <c r="V144" s="83">
        <v>0.29799999999999999</v>
      </c>
      <c r="W144" s="83">
        <v>0.86399999999999999</v>
      </c>
      <c r="X144" s="83">
        <v>8.1000000000000003E-2</v>
      </c>
      <c r="Y144" s="83">
        <v>0.42699999999999999</v>
      </c>
      <c r="Z144" s="83">
        <v>0.435</v>
      </c>
      <c r="AA144" s="83">
        <v>10.9</v>
      </c>
      <c r="AB144" s="83">
        <v>34.799999999999997</v>
      </c>
      <c r="AC144" s="83">
        <v>29.6</v>
      </c>
      <c r="AD144" s="83">
        <v>29.1</v>
      </c>
      <c r="AE144" s="83">
        <v>32.6</v>
      </c>
      <c r="AF144" s="83">
        <v>21.8</v>
      </c>
      <c r="AG144" s="83">
        <v>69.599999999999994</v>
      </c>
      <c r="AH144" s="83">
        <v>59.2</v>
      </c>
      <c r="AI144" s="83">
        <v>58.2</v>
      </c>
      <c r="AJ144" s="83">
        <v>65.2</v>
      </c>
      <c r="AK144" s="83">
        <v>2.9299999999999997</v>
      </c>
      <c r="AL144" s="83">
        <v>3.83</v>
      </c>
      <c r="AM144" s="83">
        <v>3</v>
      </c>
      <c r="AN144" s="83">
        <v>5.9</v>
      </c>
      <c r="AO144" s="83">
        <v>5.8000000000000003E-2</v>
      </c>
      <c r="AP144" s="83">
        <v>9.8000000000000007</v>
      </c>
      <c r="AQ144" s="83">
        <v>6.2</v>
      </c>
      <c r="AR144" s="83">
        <v>0.66593607305936109</v>
      </c>
      <c r="AS144" s="83">
        <v>55.6</v>
      </c>
      <c r="AT144" s="83">
        <v>90</v>
      </c>
      <c r="AU144" s="83">
        <v>0.25230000000000002</v>
      </c>
      <c r="AV144" s="83">
        <v>4.5499999999999999E-2</v>
      </c>
      <c r="AW144" s="83">
        <v>13.887</v>
      </c>
      <c r="AX144" s="83">
        <v>14.483000000000001</v>
      </c>
      <c r="AY144" s="83">
        <v>13.448</v>
      </c>
      <c r="AZ144" s="83">
        <v>0.96499999999999997</v>
      </c>
      <c r="BA144" s="83">
        <v>0</v>
      </c>
      <c r="BB144" s="83">
        <v>0</v>
      </c>
      <c r="BC144" s="83">
        <v>0</v>
      </c>
      <c r="BD144" s="83">
        <v>3.0059360730593609</v>
      </c>
      <c r="BE144" s="83">
        <v>29.63</v>
      </c>
      <c r="BF144" s="83">
        <v>5.7</v>
      </c>
      <c r="BG144" s="83">
        <v>15.3</v>
      </c>
      <c r="BH144" s="232">
        <v>43971</v>
      </c>
    </row>
    <row r="145" spans="1:60" x14ac:dyDescent="0.25">
      <c r="A145" s="232">
        <v>43972</v>
      </c>
      <c r="B145" s="233" t="str">
        <f t="shared" si="2"/>
        <v>Click Here</v>
      </c>
      <c r="D145" s="83">
        <v>5.92</v>
      </c>
      <c r="E145" s="83">
        <v>5.01</v>
      </c>
      <c r="F145" s="83">
        <v>4.9800000000000004</v>
      </c>
      <c r="G145" s="83">
        <v>5.07</v>
      </c>
      <c r="H145" s="83">
        <v>5.0999999999999996</v>
      </c>
      <c r="I145" s="83">
        <v>6.39</v>
      </c>
      <c r="J145" s="83">
        <v>6.45</v>
      </c>
      <c r="K145" s="83">
        <v>1.81</v>
      </c>
      <c r="L145" s="83">
        <v>1.94</v>
      </c>
      <c r="M145" s="83">
        <v>2.09</v>
      </c>
      <c r="N145" s="83">
        <v>2.19</v>
      </c>
      <c r="O145" s="83">
        <v>59</v>
      </c>
      <c r="P145" s="83">
        <v>50</v>
      </c>
      <c r="Q145" s="83">
        <v>14</v>
      </c>
      <c r="R145" s="83">
        <v>0</v>
      </c>
      <c r="S145" s="83">
        <v>0</v>
      </c>
      <c r="T145" s="83">
        <v>0</v>
      </c>
      <c r="U145" s="83">
        <v>0.32700000000000001</v>
      </c>
      <c r="V145" s="83">
        <v>0.28399999999999997</v>
      </c>
      <c r="W145" s="83">
        <v>0.74099999999999999</v>
      </c>
      <c r="X145" s="83">
        <v>8.8999999999999996E-2</v>
      </c>
      <c r="Y145" s="83">
        <v>0.59399999999999997</v>
      </c>
      <c r="Z145" s="83">
        <v>0.67100000000000004</v>
      </c>
      <c r="AA145" s="83">
        <v>10</v>
      </c>
      <c r="AB145" s="83">
        <v>35</v>
      </c>
      <c r="AC145" s="83">
        <v>30.1</v>
      </c>
      <c r="AD145" s="83">
        <v>29.4</v>
      </c>
      <c r="AE145" s="83">
        <v>31.2</v>
      </c>
      <c r="AF145" s="83">
        <v>20</v>
      </c>
      <c r="AG145" s="83">
        <v>70</v>
      </c>
      <c r="AH145" s="83">
        <v>60.2</v>
      </c>
      <c r="AI145" s="83">
        <v>58.8</v>
      </c>
      <c r="AJ145" s="83">
        <v>62.4</v>
      </c>
      <c r="AK145" s="83">
        <v>2.9299999999999997</v>
      </c>
      <c r="AL145" s="83">
        <v>3.79</v>
      </c>
      <c r="AM145" s="83">
        <v>2.9</v>
      </c>
      <c r="AN145" s="83">
        <v>6.1</v>
      </c>
      <c r="AO145" s="83">
        <v>4.1000000000000002E-2</v>
      </c>
      <c r="AP145" s="83">
        <v>10.8</v>
      </c>
      <c r="AQ145" s="83">
        <v>6.8</v>
      </c>
      <c r="AR145" s="83">
        <v>0.6885996978851967</v>
      </c>
      <c r="AS145" s="83">
        <v>53.4</v>
      </c>
      <c r="AT145" s="83">
        <v>88.8</v>
      </c>
      <c r="AU145" s="83">
        <v>0.2732</v>
      </c>
      <c r="AV145" s="83">
        <v>5.1299999999999998E-2</v>
      </c>
      <c r="AW145" s="83">
        <v>14.47</v>
      </c>
      <c r="AX145" s="83">
        <v>13.24</v>
      </c>
      <c r="AY145" s="83">
        <v>14.22</v>
      </c>
      <c r="AZ145" s="83">
        <v>0.98</v>
      </c>
      <c r="BA145" s="83">
        <v>0</v>
      </c>
      <c r="BB145" s="83">
        <v>0</v>
      </c>
      <c r="BC145" s="83">
        <v>0</v>
      </c>
      <c r="BD145" s="83">
        <v>2.9485996978851965</v>
      </c>
      <c r="BE145" s="83">
        <v>30.36</v>
      </c>
      <c r="BF145" s="83">
        <v>5.7</v>
      </c>
      <c r="BG145" s="83">
        <v>15.3</v>
      </c>
      <c r="BH145" s="232">
        <v>43972</v>
      </c>
    </row>
    <row r="146" spans="1:60" x14ac:dyDescent="0.25">
      <c r="A146" s="232">
        <v>43973</v>
      </c>
      <c r="B146" s="233" t="str">
        <f t="shared" si="2"/>
        <v>Click Here</v>
      </c>
      <c r="D146" s="83">
        <v>5.73</v>
      </c>
      <c r="E146" s="83">
        <v>4.7300000000000004</v>
      </c>
      <c r="F146" s="83">
        <v>4.9800000000000004</v>
      </c>
      <c r="G146" s="83">
        <v>4.82</v>
      </c>
      <c r="H146" s="83">
        <v>4.87</v>
      </c>
      <c r="I146" s="83">
        <v>6.7</v>
      </c>
      <c r="J146" s="83">
        <v>7.15</v>
      </c>
      <c r="K146" s="83">
        <v>1.84</v>
      </c>
      <c r="L146" s="83">
        <v>2.0699999999999998</v>
      </c>
      <c r="M146" s="83">
        <v>2.2000000000000002</v>
      </c>
      <c r="N146" s="83">
        <v>2.31</v>
      </c>
      <c r="O146" s="83">
        <v>59</v>
      </c>
      <c r="P146" s="83">
        <v>51</v>
      </c>
      <c r="Q146" s="83">
        <v>15</v>
      </c>
      <c r="R146" s="83">
        <v>1</v>
      </c>
      <c r="S146" s="83">
        <v>0</v>
      </c>
      <c r="T146" s="83">
        <v>0</v>
      </c>
      <c r="U146" s="83">
        <v>0.34200000000000003</v>
      </c>
      <c r="V146" s="83">
        <v>0.33600000000000002</v>
      </c>
      <c r="W146" s="83">
        <v>0.81399999999999995</v>
      </c>
      <c r="X146" s="83">
        <v>8.5999999999999993E-2</v>
      </c>
      <c r="Y146" s="83">
        <v>0.48099999999999998</v>
      </c>
      <c r="Z146" s="83">
        <v>0.49299999999999999</v>
      </c>
      <c r="AA146" s="83">
        <v>10.6</v>
      </c>
      <c r="AB146" s="83">
        <v>36.200000000000003</v>
      </c>
      <c r="AC146" s="83">
        <v>31.5</v>
      </c>
      <c r="AD146" s="83">
        <v>31.4</v>
      </c>
      <c r="AE146" s="83">
        <v>35.6</v>
      </c>
      <c r="AF146" s="83">
        <v>21.2</v>
      </c>
      <c r="AG146" s="83">
        <v>72.400000000000006</v>
      </c>
      <c r="AH146" s="83">
        <v>63</v>
      </c>
      <c r="AI146" s="83">
        <v>62.8</v>
      </c>
      <c r="AJ146" s="83">
        <v>71.2</v>
      </c>
      <c r="AK146" s="83">
        <v>2.9699999999999998</v>
      </c>
      <c r="AL146" s="83">
        <v>3.8499999999999996</v>
      </c>
      <c r="AM146" s="83">
        <v>3</v>
      </c>
      <c r="AN146" s="83">
        <v>5.9</v>
      </c>
      <c r="AO146" s="83">
        <v>3.5999999999999997E-2</v>
      </c>
      <c r="AP146" s="83">
        <v>12.7</v>
      </c>
      <c r="AQ146" s="83">
        <v>7.4</v>
      </c>
      <c r="AR146" s="83">
        <v>0.55616116802452176</v>
      </c>
      <c r="AS146" s="83">
        <v>53.6</v>
      </c>
      <c r="AT146" s="83">
        <v>89</v>
      </c>
      <c r="AU146" s="83">
        <v>0.27300000000000002</v>
      </c>
      <c r="AV146" s="83">
        <v>5.11E-2</v>
      </c>
      <c r="AW146" s="83">
        <v>13.722</v>
      </c>
      <c r="AX146" s="83">
        <v>12.397</v>
      </c>
      <c r="AY146" s="83">
        <v>13.36</v>
      </c>
      <c r="AZ146" s="83">
        <v>0.96299999999999997</v>
      </c>
      <c r="BA146" s="83">
        <v>0</v>
      </c>
      <c r="BB146" s="83">
        <v>0</v>
      </c>
      <c r="BC146" s="83">
        <v>0</v>
      </c>
      <c r="BD146" s="83">
        <v>2.8861611680245218</v>
      </c>
      <c r="BE146" s="83">
        <v>29.22</v>
      </c>
      <c r="BF146" s="83">
        <v>5.9</v>
      </c>
      <c r="BG146" s="83">
        <v>15.7</v>
      </c>
      <c r="BH146" s="232">
        <v>43973</v>
      </c>
    </row>
    <row r="147" spans="1:60" x14ac:dyDescent="0.25">
      <c r="A147" s="232">
        <v>43974</v>
      </c>
      <c r="B147" s="233" t="str">
        <f t="shared" si="2"/>
        <v>Click Here</v>
      </c>
      <c r="D147" s="83">
        <v>6.23</v>
      </c>
      <c r="E147" s="83">
        <v>5.01</v>
      </c>
      <c r="F147" s="83">
        <v>5.0599999999999996</v>
      </c>
      <c r="G147" s="83">
        <v>5.0599999999999996</v>
      </c>
      <c r="H147" s="83">
        <v>5.07</v>
      </c>
      <c r="I147" s="83">
        <v>8.0399999999999991</v>
      </c>
      <c r="J147" s="83">
        <v>8.35</v>
      </c>
      <c r="K147" s="83">
        <v>1.57</v>
      </c>
      <c r="L147" s="83">
        <v>1.78</v>
      </c>
      <c r="M147" s="83">
        <v>1.94</v>
      </c>
      <c r="N147" s="83">
        <v>2.16</v>
      </c>
      <c r="O147" s="83">
        <v>58</v>
      </c>
      <c r="P147" s="83">
        <v>51</v>
      </c>
      <c r="Q147" s="83">
        <v>16</v>
      </c>
      <c r="R147" s="83">
        <v>1</v>
      </c>
      <c r="S147" s="83">
        <v>0</v>
      </c>
      <c r="T147" s="83">
        <v>0</v>
      </c>
      <c r="U147" s="83">
        <v>0.36099999999999999</v>
      </c>
      <c r="V147" s="83">
        <v>0.33200000000000002</v>
      </c>
      <c r="W147" s="83">
        <v>0.80100000000000005</v>
      </c>
      <c r="X147" s="83">
        <v>9.6000000000000002E-2</v>
      </c>
      <c r="Y147" s="83">
        <v>0.39700000000000002</v>
      </c>
      <c r="Z147" s="83">
        <v>0.38</v>
      </c>
      <c r="AA147" s="83">
        <v>35.4</v>
      </c>
      <c r="AB147" s="83">
        <v>31.5</v>
      </c>
      <c r="AC147" s="83">
        <v>31.8</v>
      </c>
      <c r="AD147" s="83">
        <v>31.6</v>
      </c>
      <c r="AE147" s="83">
        <v>42</v>
      </c>
      <c r="AF147" s="83">
        <v>70.8</v>
      </c>
      <c r="AG147" s="83">
        <v>63</v>
      </c>
      <c r="AH147" s="83">
        <v>63.6</v>
      </c>
      <c r="AI147" s="83">
        <v>63.2</v>
      </c>
      <c r="AJ147" s="83">
        <v>84</v>
      </c>
      <c r="AK147" s="83">
        <v>2.92</v>
      </c>
      <c r="AL147" s="83">
        <v>3.8200000000000003</v>
      </c>
      <c r="AM147" s="83">
        <v>3</v>
      </c>
      <c r="AN147" s="83">
        <v>6.2</v>
      </c>
      <c r="AO147" s="83">
        <v>3.9E-2</v>
      </c>
      <c r="AP147" s="83">
        <v>11.6</v>
      </c>
      <c r="AQ147" s="83">
        <v>7.6</v>
      </c>
      <c r="AR147" s="83">
        <v>0.49644304791830329</v>
      </c>
      <c r="AS147" s="83">
        <v>53.3</v>
      </c>
      <c r="AT147" s="83">
        <v>89.1</v>
      </c>
      <c r="AU147" s="83">
        <v>0.27329999999999999</v>
      </c>
      <c r="AV147" s="83">
        <v>4.99E-2</v>
      </c>
      <c r="AW147" s="83">
        <v>13.94</v>
      </c>
      <c r="AX147" s="83">
        <v>12.73</v>
      </c>
      <c r="AY147" s="83">
        <v>13.7</v>
      </c>
      <c r="AZ147" s="83">
        <v>0.97</v>
      </c>
      <c r="BA147" s="83">
        <v>0</v>
      </c>
      <c r="BB147" s="83">
        <v>0</v>
      </c>
      <c r="BC147" s="83">
        <v>0</v>
      </c>
      <c r="BD147" s="83">
        <v>3.0164430479183033</v>
      </c>
      <c r="BE147" s="83">
        <v>30.4</v>
      </c>
      <c r="BF147" s="83">
        <v>6.3</v>
      </c>
      <c r="BG147" s="83">
        <v>16</v>
      </c>
      <c r="BH147" s="232">
        <v>43974</v>
      </c>
    </row>
    <row r="148" spans="1:60" x14ac:dyDescent="0.25">
      <c r="A148" s="232">
        <v>43975</v>
      </c>
      <c r="B148" s="233" t="str">
        <f t="shared" si="2"/>
        <v>Click Here</v>
      </c>
      <c r="D148" s="83">
        <v>0</v>
      </c>
      <c r="E148" s="83">
        <v>0</v>
      </c>
      <c r="F148" s="83">
        <v>0</v>
      </c>
      <c r="G148" s="83">
        <v>0</v>
      </c>
      <c r="H148" s="83">
        <v>0</v>
      </c>
      <c r="I148" s="83">
        <v>0</v>
      </c>
      <c r="J148" s="83">
        <v>0</v>
      </c>
      <c r="K148" s="83">
        <v>0</v>
      </c>
      <c r="L148" s="83">
        <v>0</v>
      </c>
      <c r="M148" s="83">
        <v>0</v>
      </c>
      <c r="N148" s="83">
        <v>0</v>
      </c>
      <c r="O148" s="83">
        <v>0</v>
      </c>
      <c r="P148" s="83">
        <v>0</v>
      </c>
      <c r="Q148" s="83">
        <v>0</v>
      </c>
      <c r="R148" s="83">
        <v>0</v>
      </c>
      <c r="S148" s="83">
        <v>0</v>
      </c>
      <c r="T148" s="83">
        <v>0</v>
      </c>
      <c r="U148" s="83">
        <v>0</v>
      </c>
      <c r="V148" s="83">
        <v>0</v>
      </c>
      <c r="W148" s="83">
        <v>0</v>
      </c>
      <c r="X148" s="83">
        <v>0</v>
      </c>
      <c r="Y148" s="83">
        <v>0</v>
      </c>
      <c r="Z148" s="83">
        <v>0</v>
      </c>
      <c r="AA148" s="83">
        <v>0</v>
      </c>
      <c r="AB148" s="83">
        <v>0</v>
      </c>
      <c r="AC148" s="83">
        <v>0</v>
      </c>
      <c r="AD148" s="83">
        <v>0</v>
      </c>
      <c r="AE148" s="83">
        <v>0</v>
      </c>
      <c r="AF148" s="83">
        <v>0</v>
      </c>
      <c r="AG148" s="83">
        <v>0</v>
      </c>
      <c r="AH148" s="83">
        <v>0</v>
      </c>
      <c r="AI148" s="83">
        <v>0</v>
      </c>
      <c r="AJ148" s="83">
        <v>0</v>
      </c>
      <c r="AK148" s="83" t="s">
        <v>66</v>
      </c>
      <c r="AL148" s="83" t="s">
        <v>66</v>
      </c>
      <c r="AM148" s="83">
        <v>0</v>
      </c>
      <c r="AN148" s="83">
        <v>0</v>
      </c>
      <c r="AO148" s="83">
        <v>0</v>
      </c>
      <c r="AP148" s="83">
        <v>0</v>
      </c>
      <c r="AQ148" s="83">
        <v>0</v>
      </c>
      <c r="AR148" s="83">
        <v>0.2776511627906979</v>
      </c>
      <c r="AS148" s="83">
        <v>0</v>
      </c>
      <c r="AT148" s="83">
        <v>0</v>
      </c>
      <c r="AU148" s="83">
        <v>0</v>
      </c>
      <c r="AV148" s="83">
        <v>0</v>
      </c>
      <c r="AW148" s="83">
        <v>14.15</v>
      </c>
      <c r="AX148" s="83">
        <v>13.76</v>
      </c>
      <c r="AY148" s="83">
        <v>13.76</v>
      </c>
      <c r="AZ148" s="83">
        <v>0</v>
      </c>
      <c r="BA148" s="83">
        <v>0</v>
      </c>
      <c r="BB148" s="83">
        <v>0</v>
      </c>
      <c r="BC148" s="83">
        <v>0</v>
      </c>
      <c r="BD148" s="83">
        <v>2.8876511627906978</v>
      </c>
      <c r="BE148" s="83">
        <v>0</v>
      </c>
      <c r="BF148" s="83">
        <v>6.3</v>
      </c>
      <c r="BG148" s="83">
        <v>15.7</v>
      </c>
      <c r="BH148" s="232">
        <v>43975</v>
      </c>
    </row>
    <row r="149" spans="1:60" x14ac:dyDescent="0.25">
      <c r="A149" s="232">
        <v>43976</v>
      </c>
      <c r="B149" s="233" t="str">
        <f t="shared" si="2"/>
        <v>Click Here</v>
      </c>
      <c r="D149" s="83">
        <v>6.19</v>
      </c>
      <c r="E149" s="83">
        <v>5.01</v>
      </c>
      <c r="F149" s="83">
        <v>5.04</v>
      </c>
      <c r="G149" s="83">
        <v>5.0999999999999996</v>
      </c>
      <c r="H149" s="83">
        <v>5.12</v>
      </c>
      <c r="I149" s="83">
        <v>7.84</v>
      </c>
      <c r="J149" s="83">
        <v>7.97</v>
      </c>
      <c r="K149" s="83">
        <v>1.8</v>
      </c>
      <c r="L149" s="83">
        <v>2.04</v>
      </c>
      <c r="M149" s="83">
        <v>2.2000000000000002</v>
      </c>
      <c r="N149" s="83">
        <v>2.5099999999999998</v>
      </c>
      <c r="O149" s="83">
        <v>57</v>
      </c>
      <c r="P149" s="83">
        <v>50</v>
      </c>
      <c r="Q149" s="83">
        <v>15</v>
      </c>
      <c r="R149" s="83">
        <v>0</v>
      </c>
      <c r="S149" s="83">
        <v>0</v>
      </c>
      <c r="T149" s="83">
        <v>0</v>
      </c>
      <c r="U149" s="83">
        <v>0.309</v>
      </c>
      <c r="V149" s="83">
        <v>0.34599999999999997</v>
      </c>
      <c r="W149" s="83">
        <v>0.78400000000000003</v>
      </c>
      <c r="X149" s="83">
        <v>8.8999999999999996E-2</v>
      </c>
      <c r="Y149" s="83">
        <v>0.20100000000000001</v>
      </c>
      <c r="Z149" s="83">
        <v>0.11700000000000001</v>
      </c>
      <c r="AA149" s="83">
        <v>10.199999999999999</v>
      </c>
      <c r="AB149" s="83">
        <v>34.799999999999997</v>
      </c>
      <c r="AC149" s="83">
        <v>30.9</v>
      </c>
      <c r="AD149" s="83">
        <v>31.3</v>
      </c>
      <c r="AE149" s="83">
        <v>41.4</v>
      </c>
      <c r="AF149" s="83">
        <v>20.399999999999999</v>
      </c>
      <c r="AG149" s="83">
        <v>69.599999999999994</v>
      </c>
      <c r="AH149" s="83">
        <v>61.8</v>
      </c>
      <c r="AI149" s="83">
        <v>62.6</v>
      </c>
      <c r="AJ149" s="83">
        <v>82.8</v>
      </c>
      <c r="AK149" s="83">
        <v>2.99</v>
      </c>
      <c r="AL149" s="83">
        <v>3.8499999999999996</v>
      </c>
      <c r="AM149" s="83">
        <v>2.9</v>
      </c>
      <c r="AN149" s="83">
        <v>6.2</v>
      </c>
      <c r="AO149" s="83">
        <v>4.7E-2</v>
      </c>
      <c r="AP149" s="83">
        <v>12</v>
      </c>
      <c r="AQ149" s="83">
        <v>8.1</v>
      </c>
      <c r="AR149" s="83">
        <v>0.50836065573770517</v>
      </c>
      <c r="AS149" s="83">
        <v>54.6</v>
      </c>
      <c r="AT149" s="83">
        <v>89.7</v>
      </c>
      <c r="AU149" s="83">
        <v>0.26219999999999999</v>
      </c>
      <c r="AV149" s="83">
        <v>4.7199999999999999E-2</v>
      </c>
      <c r="AW149" s="83">
        <v>15.034000000000001</v>
      </c>
      <c r="AX149" s="83">
        <v>13.847</v>
      </c>
      <c r="AY149" s="83">
        <v>14.821</v>
      </c>
      <c r="AZ149" s="83">
        <v>0.97399999999999998</v>
      </c>
      <c r="BA149" s="83">
        <v>0</v>
      </c>
      <c r="BB149" s="83">
        <v>0</v>
      </c>
      <c r="BC149" s="83">
        <v>0</v>
      </c>
      <c r="BD149" s="83">
        <v>3.078360655737705</v>
      </c>
      <c r="BE149" s="83">
        <v>30.38</v>
      </c>
      <c r="BF149" s="83">
        <v>6.3</v>
      </c>
      <c r="BG149" s="83">
        <v>15.7</v>
      </c>
      <c r="BH149" s="232">
        <v>43976</v>
      </c>
    </row>
    <row r="150" spans="1:60" x14ac:dyDescent="0.25">
      <c r="A150" s="232">
        <v>43977</v>
      </c>
      <c r="B150" s="233" t="str">
        <f t="shared" si="2"/>
        <v>Click Here</v>
      </c>
      <c r="D150" s="83">
        <v>6.09</v>
      </c>
      <c r="E150" s="83">
        <v>5.0999999999999996</v>
      </c>
      <c r="F150" s="83">
        <v>5.0199999999999996</v>
      </c>
      <c r="G150" s="83">
        <v>5.09</v>
      </c>
      <c r="H150" s="83">
        <v>5.12</v>
      </c>
      <c r="I150" s="83">
        <v>7.68</v>
      </c>
      <c r="J150" s="83">
        <v>7.7</v>
      </c>
      <c r="K150" s="83">
        <v>1.79</v>
      </c>
      <c r="L150" s="83">
        <v>1.98</v>
      </c>
      <c r="M150" s="83">
        <v>2.2000000000000002</v>
      </c>
      <c r="N150" s="83">
        <v>2.64</v>
      </c>
      <c r="O150" s="83">
        <v>59</v>
      </c>
      <c r="P150" s="83">
        <v>52</v>
      </c>
      <c r="Q150" s="83">
        <v>17</v>
      </c>
      <c r="R150" s="83">
        <v>0</v>
      </c>
      <c r="S150" s="83">
        <v>0</v>
      </c>
      <c r="T150" s="83">
        <v>0</v>
      </c>
      <c r="U150" s="83">
        <v>0.40100000000000002</v>
      </c>
      <c r="V150" s="83">
        <v>0.52400000000000002</v>
      </c>
      <c r="W150" s="83">
        <v>0.81699999999999995</v>
      </c>
      <c r="X150" s="83">
        <v>8.5000000000000006E-2</v>
      </c>
      <c r="Y150" s="83">
        <v>0.23699999999999999</v>
      </c>
      <c r="Z150" s="83">
        <v>0.129</v>
      </c>
      <c r="AA150" s="83">
        <v>10.4</v>
      </c>
      <c r="AB150" s="83">
        <v>32.9</v>
      </c>
      <c r="AC150" s="83">
        <v>28.4</v>
      </c>
      <c r="AD150" s="83">
        <v>28.7</v>
      </c>
      <c r="AE150" s="83">
        <v>40.700000000000003</v>
      </c>
      <c r="AF150" s="83">
        <v>20.8</v>
      </c>
      <c r="AG150" s="83">
        <v>65.8</v>
      </c>
      <c r="AH150" s="83">
        <v>56.8</v>
      </c>
      <c r="AI150" s="83">
        <v>57.4</v>
      </c>
      <c r="AJ150" s="83">
        <v>81.400000000000006</v>
      </c>
      <c r="AK150" s="83">
        <v>3.0700000000000003</v>
      </c>
      <c r="AL150" s="83">
        <v>3.9699999999999998</v>
      </c>
      <c r="AM150" s="83">
        <v>3.1</v>
      </c>
      <c r="AN150" s="83">
        <v>0</v>
      </c>
      <c r="AO150" s="83">
        <v>0</v>
      </c>
      <c r="AP150" s="83">
        <v>3.1</v>
      </c>
      <c r="AQ150" s="83">
        <v>5.9</v>
      </c>
      <c r="AR150" s="83">
        <v>0.36809852941176491</v>
      </c>
      <c r="AS150" s="83">
        <v>55.1</v>
      </c>
      <c r="AT150" s="83">
        <v>90.5</v>
      </c>
      <c r="AU150" s="83">
        <v>0.25950000000000001</v>
      </c>
      <c r="AV150" s="83">
        <v>4.3700000000000003E-2</v>
      </c>
      <c r="AW150" s="83">
        <v>14.85</v>
      </c>
      <c r="AX150" s="83">
        <v>13.6</v>
      </c>
      <c r="AY150" s="83">
        <v>14.55</v>
      </c>
      <c r="AZ150" s="83">
        <v>0.95</v>
      </c>
      <c r="BA150" s="83">
        <v>1.575</v>
      </c>
      <c r="BB150" s="83">
        <v>2.504</v>
      </c>
      <c r="BC150" s="83">
        <v>9.5210000000000008</v>
      </c>
      <c r="BD150" s="83">
        <v>3.0180985294117648</v>
      </c>
      <c r="BE150" s="83">
        <v>29.34</v>
      </c>
      <c r="BF150" s="83">
        <v>6.3</v>
      </c>
      <c r="BG150" s="83">
        <v>15.7</v>
      </c>
      <c r="BH150" s="232">
        <v>43977</v>
      </c>
    </row>
    <row r="151" spans="1:60" x14ac:dyDescent="0.25">
      <c r="A151" s="232">
        <v>43978</v>
      </c>
      <c r="B151" s="233" t="str">
        <f t="shared" si="2"/>
        <v>Click Here</v>
      </c>
      <c r="D151" s="83">
        <v>5.97</v>
      </c>
      <c r="E151" s="83">
        <v>4.9800000000000004</v>
      </c>
      <c r="F151" s="83">
        <v>5.0199999999999996</v>
      </c>
      <c r="G151" s="83">
        <v>5.01</v>
      </c>
      <c r="H151" s="83">
        <v>5.0199999999999996</v>
      </c>
      <c r="I151" s="83">
        <v>7.69</v>
      </c>
      <c r="J151" s="83">
        <v>7.8</v>
      </c>
      <c r="K151" s="83">
        <v>1.89</v>
      </c>
      <c r="L151" s="83">
        <v>2.06</v>
      </c>
      <c r="M151" s="83">
        <v>2.2000000000000002</v>
      </c>
      <c r="N151" s="83">
        <v>2.54</v>
      </c>
      <c r="O151" s="83">
        <v>57</v>
      </c>
      <c r="P151" s="83">
        <v>49</v>
      </c>
      <c r="Q151" s="83">
        <v>10</v>
      </c>
      <c r="R151" s="83">
        <v>1</v>
      </c>
      <c r="S151" s="83">
        <v>0</v>
      </c>
      <c r="T151" s="83">
        <v>0</v>
      </c>
      <c r="U151" s="83">
        <v>0.37</v>
      </c>
      <c r="V151" s="83">
        <v>0.42399999999999999</v>
      </c>
      <c r="W151" s="83">
        <v>0.81699999999999995</v>
      </c>
      <c r="X151" s="83">
        <v>9.8000000000000004E-2</v>
      </c>
      <c r="Y151" s="83">
        <v>0.28100000000000003</v>
      </c>
      <c r="Z151" s="83">
        <v>0.156</v>
      </c>
      <c r="AA151" s="83">
        <v>10.1</v>
      </c>
      <c r="AB151" s="83">
        <v>33.200000000000003</v>
      </c>
      <c r="AC151" s="83">
        <v>27.9</v>
      </c>
      <c r="AD151" s="83">
        <v>28.4</v>
      </c>
      <c r="AE151" s="83">
        <v>43.1</v>
      </c>
      <c r="AF151" s="83">
        <v>20.399999999999999</v>
      </c>
      <c r="AG151" s="83">
        <v>66.400000000000006</v>
      </c>
      <c r="AH151" s="83">
        <v>55.8</v>
      </c>
      <c r="AI151" s="83">
        <v>56.8</v>
      </c>
      <c r="AJ151" s="83">
        <v>86.2</v>
      </c>
      <c r="AK151" s="83">
        <v>3.0300000000000002</v>
      </c>
      <c r="AL151" s="83">
        <v>3.66</v>
      </c>
      <c r="AM151" s="83">
        <v>3.1</v>
      </c>
      <c r="AN151" s="83">
        <v>5.9</v>
      </c>
      <c r="AO151" s="83">
        <v>8.1000000000000003E-2</v>
      </c>
      <c r="AP151" s="83">
        <v>12.3</v>
      </c>
      <c r="AQ151" s="83">
        <v>8.1999999999999993</v>
      </c>
      <c r="AR151" s="83">
        <v>0.58102628120893529</v>
      </c>
      <c r="AS151" s="83">
        <v>54.8</v>
      </c>
      <c r="AT151" s="83">
        <v>90.8</v>
      </c>
      <c r="AU151" s="83">
        <v>0.26200000000000001</v>
      </c>
      <c r="AV151" s="83">
        <v>4.2099999999999999E-2</v>
      </c>
      <c r="AW151" s="83">
        <v>16.350000000000001</v>
      </c>
      <c r="AX151" s="83">
        <v>15.22</v>
      </c>
      <c r="AY151" s="83">
        <v>16.16</v>
      </c>
      <c r="AZ151" s="83">
        <v>0.94</v>
      </c>
      <c r="BA151" s="83">
        <v>0</v>
      </c>
      <c r="BB151" s="83">
        <v>0</v>
      </c>
      <c r="BC151" s="83">
        <v>0</v>
      </c>
      <c r="BD151" s="83">
        <v>3.1210262812089353</v>
      </c>
      <c r="BE151" s="83">
        <v>29.72</v>
      </c>
      <c r="BF151" s="83">
        <v>6.3</v>
      </c>
      <c r="BG151" s="83">
        <v>15.5</v>
      </c>
      <c r="BH151" s="232">
        <v>43978</v>
      </c>
    </row>
    <row r="152" spans="1:60" x14ac:dyDescent="0.25">
      <c r="A152" s="232">
        <v>43979</v>
      </c>
      <c r="B152" s="233" t="str">
        <f t="shared" si="2"/>
        <v>Click Here</v>
      </c>
      <c r="D152" s="83">
        <v>5.96</v>
      </c>
      <c r="E152" s="83">
        <v>5.01</v>
      </c>
      <c r="F152" s="83">
        <v>4.99</v>
      </c>
      <c r="G152" s="83">
        <v>5.07</v>
      </c>
      <c r="H152" s="83">
        <v>5.0999999999999996</v>
      </c>
      <c r="I152" s="83">
        <v>7.68</v>
      </c>
      <c r="J152" s="83">
        <v>7.77</v>
      </c>
      <c r="K152" s="83">
        <v>1.87</v>
      </c>
      <c r="L152" s="83">
        <v>2</v>
      </c>
      <c r="M152" s="83">
        <v>2.2000000000000002</v>
      </c>
      <c r="N152" s="83">
        <v>2.5099999999999998</v>
      </c>
      <c r="O152" s="83">
        <v>54</v>
      </c>
      <c r="P152" s="83">
        <v>47</v>
      </c>
      <c r="Q152" s="83">
        <v>14</v>
      </c>
      <c r="R152" s="83">
        <v>0</v>
      </c>
      <c r="S152" s="83">
        <v>0</v>
      </c>
      <c r="T152" s="83">
        <v>0</v>
      </c>
      <c r="U152" s="83">
        <v>0.39200000000000002</v>
      </c>
      <c r="V152" s="83">
        <v>0.441</v>
      </c>
      <c r="W152" s="83">
        <v>0.89600000000000002</v>
      </c>
      <c r="X152" s="83">
        <v>9.4E-2</v>
      </c>
      <c r="Y152" s="83">
        <v>0.17399999999999999</v>
      </c>
      <c r="Z152" s="83">
        <v>0.111</v>
      </c>
      <c r="AA152" s="83">
        <v>11.6</v>
      </c>
      <c r="AB152" s="83">
        <v>39.200000000000003</v>
      </c>
      <c r="AC152" s="83">
        <v>34.1</v>
      </c>
      <c r="AD152" s="83">
        <v>33.9</v>
      </c>
      <c r="AE152" s="83">
        <v>44.8</v>
      </c>
      <c r="AF152" s="83">
        <v>23.2</v>
      </c>
      <c r="AG152" s="83">
        <v>78.400000000000006</v>
      </c>
      <c r="AH152" s="83">
        <v>68.2</v>
      </c>
      <c r="AI152" s="83">
        <v>67.8</v>
      </c>
      <c r="AJ152" s="83">
        <v>89.6</v>
      </c>
      <c r="AK152" s="83">
        <v>2.91</v>
      </c>
      <c r="AL152" s="83">
        <v>3.59</v>
      </c>
      <c r="AM152" s="83">
        <v>2.9</v>
      </c>
      <c r="AN152" s="83">
        <v>5.8</v>
      </c>
      <c r="AO152" s="83">
        <v>6.2E-2</v>
      </c>
      <c r="AP152" s="83">
        <v>15.3</v>
      </c>
      <c r="AQ152" s="83">
        <v>9.3000000000000007</v>
      </c>
      <c r="AR152" s="83">
        <v>0.31402827380952347</v>
      </c>
      <c r="AS152" s="83">
        <v>56.4</v>
      </c>
      <c r="AT152" s="83">
        <v>91.3</v>
      </c>
      <c r="AU152" s="83">
        <v>0.24829999999999999</v>
      </c>
      <c r="AV152" s="83">
        <v>3.9199999999999999E-2</v>
      </c>
      <c r="AW152" s="83">
        <v>14.74</v>
      </c>
      <c r="AX152" s="83">
        <v>13.44</v>
      </c>
      <c r="AY152" s="83">
        <v>14.43</v>
      </c>
      <c r="AZ152" s="83">
        <v>0.99</v>
      </c>
      <c r="BA152" s="83">
        <v>1.575</v>
      </c>
      <c r="BB152" s="83">
        <v>2.504</v>
      </c>
      <c r="BC152" s="83">
        <v>9.3610000000000007</v>
      </c>
      <c r="BD152" s="83">
        <v>3.0540282738095237</v>
      </c>
      <c r="BE152" s="83">
        <v>30.18</v>
      </c>
      <c r="BF152" s="83">
        <v>6.3</v>
      </c>
      <c r="BG152" s="83">
        <v>15.5</v>
      </c>
      <c r="BH152" s="232">
        <v>43979</v>
      </c>
    </row>
    <row r="153" spans="1:60" x14ac:dyDescent="0.25">
      <c r="A153" s="232">
        <v>43980</v>
      </c>
      <c r="B153" s="233" t="str">
        <f t="shared" si="2"/>
        <v>Click Here</v>
      </c>
      <c r="D153" s="83">
        <v>5.79</v>
      </c>
      <c r="E153" s="83">
        <v>4.8</v>
      </c>
      <c r="F153" s="83">
        <v>4.97</v>
      </c>
      <c r="G153" s="83">
        <v>4.82</v>
      </c>
      <c r="H153" s="83">
        <v>4.8</v>
      </c>
      <c r="I153" s="83">
        <v>8.43</v>
      </c>
      <c r="J153" s="83">
        <v>7.88</v>
      </c>
      <c r="K153" s="83">
        <v>1.83</v>
      </c>
      <c r="L153" s="83">
        <v>2</v>
      </c>
      <c r="M153" s="83">
        <v>2.2000000000000002</v>
      </c>
      <c r="N153" s="83">
        <v>2.85</v>
      </c>
      <c r="O153" s="83">
        <v>49</v>
      </c>
      <c r="P153" s="83">
        <v>42</v>
      </c>
      <c r="Q153" s="83">
        <v>12</v>
      </c>
      <c r="R153" s="83">
        <v>0</v>
      </c>
      <c r="S153" s="83">
        <v>0</v>
      </c>
      <c r="T153" s="83">
        <v>0</v>
      </c>
      <c r="U153" s="83">
        <v>0.43099999999999999</v>
      </c>
      <c r="V153" s="83">
        <v>0.48199999999999998</v>
      </c>
      <c r="W153" s="83">
        <v>0.53</v>
      </c>
      <c r="X153" s="83">
        <v>0.10100000000000001</v>
      </c>
      <c r="Y153" s="83">
        <v>0.20100000000000001</v>
      </c>
      <c r="Z153" s="83">
        <v>0.11799999999999999</v>
      </c>
      <c r="AA153" s="83">
        <v>12.2</v>
      </c>
      <c r="AB153" s="83">
        <v>40</v>
      </c>
      <c r="AC153" s="83">
        <v>34.700000000000003</v>
      </c>
      <c r="AD153" s="83">
        <v>33.6</v>
      </c>
      <c r="AE153" s="83">
        <v>44</v>
      </c>
      <c r="AF153" s="83">
        <v>24.4</v>
      </c>
      <c r="AG153" s="83">
        <v>80</v>
      </c>
      <c r="AH153" s="83">
        <v>69.400000000000006</v>
      </c>
      <c r="AI153" s="83">
        <v>67.2</v>
      </c>
      <c r="AJ153" s="83">
        <v>88</v>
      </c>
      <c r="AK153" s="83">
        <v>3.01</v>
      </c>
      <c r="AL153" s="83">
        <v>3.71</v>
      </c>
      <c r="AM153" s="83">
        <v>3.1</v>
      </c>
      <c r="AN153" s="83">
        <v>5.9</v>
      </c>
      <c r="AO153" s="83">
        <v>0.25</v>
      </c>
      <c r="AP153" s="83">
        <v>16.100000000000001</v>
      </c>
      <c r="AQ153" s="83">
        <v>9.6999999999999993</v>
      </c>
      <c r="AR153" s="83">
        <v>-7.0511140235910208E-2</v>
      </c>
      <c r="AS153" s="83">
        <v>56.6</v>
      </c>
      <c r="AT153" s="83">
        <v>91.1</v>
      </c>
      <c r="AU153" s="83">
        <v>0.2472</v>
      </c>
      <c r="AV153" s="83">
        <v>4.0800000000000003E-2</v>
      </c>
      <c r="AW153" s="83">
        <v>16.489999999999998</v>
      </c>
      <c r="AX153" s="83">
        <v>15.26</v>
      </c>
      <c r="AY153" s="83">
        <v>16.239999999999998</v>
      </c>
      <c r="AZ153" s="83">
        <v>0.98</v>
      </c>
      <c r="BA153" s="83">
        <v>0</v>
      </c>
      <c r="BB153" s="83">
        <v>0</v>
      </c>
      <c r="BC153" s="83">
        <v>0</v>
      </c>
      <c r="BD153" s="83">
        <v>2.6894888597640896</v>
      </c>
      <c r="BE153" s="83">
        <v>30.51</v>
      </c>
      <c r="BF153" s="83">
        <v>6.3</v>
      </c>
      <c r="BG153" s="83">
        <v>15.5</v>
      </c>
      <c r="BH153" s="232">
        <v>43980</v>
      </c>
    </row>
    <row r="154" spans="1:60" x14ac:dyDescent="0.25">
      <c r="A154" s="232">
        <v>43981</v>
      </c>
      <c r="B154" s="233" t="str">
        <f t="shared" si="2"/>
        <v>Click Here</v>
      </c>
      <c r="D154" s="83">
        <v>5.96</v>
      </c>
      <c r="E154" s="83">
        <v>4.9000000000000004</v>
      </c>
      <c r="F154" s="83">
        <v>4.9400000000000004</v>
      </c>
      <c r="G154" s="83">
        <v>4.93</v>
      </c>
      <c r="H154" s="83">
        <v>5.03</v>
      </c>
      <c r="I154" s="83">
        <v>7.77</v>
      </c>
      <c r="J154" s="83">
        <v>7.56</v>
      </c>
      <c r="K154" s="83">
        <v>1.64</v>
      </c>
      <c r="L154" s="83">
        <v>1.76</v>
      </c>
      <c r="M154" s="83">
        <v>2.0699999999999998</v>
      </c>
      <c r="N154" s="83">
        <v>2.65</v>
      </c>
      <c r="O154" s="83">
        <v>48</v>
      </c>
      <c r="P154" s="83">
        <v>40</v>
      </c>
      <c r="Q154" s="83">
        <v>11</v>
      </c>
      <c r="R154" s="83">
        <v>0</v>
      </c>
      <c r="S154" s="83">
        <v>0</v>
      </c>
      <c r="T154" s="83">
        <v>0</v>
      </c>
      <c r="U154" s="83">
        <v>0.38900000000000001</v>
      </c>
      <c r="V154" s="83">
        <v>0.39100000000000001</v>
      </c>
      <c r="W154" s="83">
        <v>0.45100000000000001</v>
      </c>
      <c r="X154" s="83">
        <v>0.09</v>
      </c>
      <c r="Y154" s="83">
        <v>0.27200000000000002</v>
      </c>
      <c r="Z154" s="83">
        <v>0.16900000000000001</v>
      </c>
      <c r="AA154" s="83">
        <v>12.4</v>
      </c>
      <c r="AB154" s="83">
        <v>40.5</v>
      </c>
      <c r="AC154" s="83">
        <v>37</v>
      </c>
      <c r="AD154" s="83">
        <v>35.299999999999997</v>
      </c>
      <c r="AE154" s="83">
        <v>41.6</v>
      </c>
      <c r="AF154" s="83">
        <v>24.8</v>
      </c>
      <c r="AG154" s="83">
        <v>81</v>
      </c>
      <c r="AH154" s="83">
        <v>74</v>
      </c>
      <c r="AI154" s="83">
        <v>70.599999999999994</v>
      </c>
      <c r="AJ154" s="83">
        <v>83.2</v>
      </c>
      <c r="AK154" s="83">
        <v>2.8</v>
      </c>
      <c r="AL154" s="83">
        <v>3.7</v>
      </c>
      <c r="AM154" s="83">
        <v>3</v>
      </c>
      <c r="AN154" s="83">
        <v>6</v>
      </c>
      <c r="AO154" s="83">
        <v>0.18</v>
      </c>
      <c r="AP154" s="83">
        <v>18</v>
      </c>
      <c r="AQ154" s="83">
        <v>10.6</v>
      </c>
      <c r="AR154" s="83" t="s">
        <v>66</v>
      </c>
      <c r="AS154" s="83">
        <v>56.4</v>
      </c>
      <c r="AT154" s="83">
        <v>91.3</v>
      </c>
      <c r="AU154" s="83">
        <v>0.24779999999999999</v>
      </c>
      <c r="AV154" s="83">
        <v>4.0099999999999997E-2</v>
      </c>
      <c r="AW154" s="83">
        <v>15.45</v>
      </c>
      <c r="AX154" s="83">
        <v>14.29</v>
      </c>
      <c r="AY154" s="83">
        <v>15.24</v>
      </c>
      <c r="AZ154" s="83">
        <v>0.95</v>
      </c>
      <c r="BA154" s="83">
        <v>0</v>
      </c>
      <c r="BB154" s="83">
        <v>0</v>
      </c>
      <c r="BC154" s="83">
        <v>0</v>
      </c>
      <c r="BD154" s="83" t="s">
        <v>66</v>
      </c>
      <c r="BE154" s="83">
        <v>30.04</v>
      </c>
      <c r="BF154" s="83">
        <v>6.3</v>
      </c>
      <c r="BG154" s="83">
        <v>13.5</v>
      </c>
      <c r="BH154" s="232">
        <v>43981</v>
      </c>
    </row>
    <row r="155" spans="1:60" x14ac:dyDescent="0.25">
      <c r="A155" s="232">
        <v>43982</v>
      </c>
      <c r="B155" s="233" t="str">
        <f t="shared" si="2"/>
        <v>Click Here</v>
      </c>
      <c r="D155" s="83">
        <v>0</v>
      </c>
      <c r="E155" s="83">
        <v>0</v>
      </c>
      <c r="F155" s="83">
        <v>0</v>
      </c>
      <c r="G155" s="83">
        <v>0</v>
      </c>
      <c r="H155" s="83">
        <v>0</v>
      </c>
      <c r="I155" s="83">
        <v>0</v>
      </c>
      <c r="J155" s="83">
        <v>0</v>
      </c>
      <c r="K155" s="83">
        <v>0</v>
      </c>
      <c r="L155" s="83">
        <v>0</v>
      </c>
      <c r="M155" s="83">
        <v>0</v>
      </c>
      <c r="N155" s="83">
        <v>0</v>
      </c>
      <c r="O155" s="83">
        <v>0</v>
      </c>
      <c r="P155" s="83">
        <v>0</v>
      </c>
      <c r="Q155" s="83">
        <v>0</v>
      </c>
      <c r="R155" s="83">
        <v>0</v>
      </c>
      <c r="S155" s="83">
        <v>0</v>
      </c>
      <c r="T155" s="83">
        <v>0</v>
      </c>
      <c r="U155" s="83">
        <v>0</v>
      </c>
      <c r="V155" s="83">
        <v>0</v>
      </c>
      <c r="W155" s="83">
        <v>0</v>
      </c>
      <c r="X155" s="83">
        <v>0</v>
      </c>
      <c r="Y155" s="83">
        <v>0</v>
      </c>
      <c r="Z155" s="83">
        <v>0</v>
      </c>
      <c r="AA155" s="83">
        <v>0</v>
      </c>
      <c r="AB155" s="83">
        <v>0</v>
      </c>
      <c r="AC155" s="83">
        <v>0</v>
      </c>
      <c r="AD155" s="83">
        <v>0</v>
      </c>
      <c r="AE155" s="83">
        <v>0</v>
      </c>
      <c r="AF155" s="83">
        <v>0</v>
      </c>
      <c r="AG155" s="83">
        <v>0</v>
      </c>
      <c r="AH155" s="83">
        <v>0</v>
      </c>
      <c r="AI155" s="83">
        <v>0</v>
      </c>
      <c r="AJ155" s="83">
        <v>0</v>
      </c>
      <c r="AK155" s="83" t="s">
        <v>66</v>
      </c>
      <c r="AL155" s="83" t="s">
        <v>66</v>
      </c>
      <c r="AM155" s="83">
        <v>0</v>
      </c>
      <c r="AN155" s="83">
        <v>0</v>
      </c>
      <c r="AO155" s="83">
        <v>0</v>
      </c>
      <c r="AP155" s="83">
        <v>0</v>
      </c>
      <c r="AQ155" s="83">
        <v>0</v>
      </c>
      <c r="AR155" s="83" t="s">
        <v>66</v>
      </c>
      <c r="AS155" s="83">
        <v>0</v>
      </c>
      <c r="AT155" s="83">
        <v>0</v>
      </c>
      <c r="AU155" s="83">
        <v>0</v>
      </c>
      <c r="AV155" s="83">
        <v>0</v>
      </c>
      <c r="AW155" s="83">
        <v>0</v>
      </c>
      <c r="AX155" s="83">
        <v>0</v>
      </c>
      <c r="AY155" s="83">
        <v>0</v>
      </c>
      <c r="AZ155" s="83">
        <v>0</v>
      </c>
      <c r="BA155" s="83">
        <v>0</v>
      </c>
      <c r="BB155" s="83">
        <v>0</v>
      </c>
      <c r="BC155" s="83">
        <v>0</v>
      </c>
      <c r="BD155" s="83" t="s">
        <v>66</v>
      </c>
      <c r="BE155" s="83">
        <v>0</v>
      </c>
      <c r="BF155" s="83">
        <v>0</v>
      </c>
      <c r="BG155" s="83">
        <v>0</v>
      </c>
      <c r="BH155" s="232">
        <v>43982</v>
      </c>
    </row>
    <row r="156" spans="1:60" x14ac:dyDescent="0.25">
      <c r="A156" s="232">
        <v>43983</v>
      </c>
      <c r="B156" s="233" t="str">
        <f t="shared" si="2"/>
        <v>Click Here</v>
      </c>
      <c r="D156" s="83">
        <v>6.18</v>
      </c>
      <c r="E156" s="83">
        <v>4.82</v>
      </c>
      <c r="F156" s="83">
        <v>5.01</v>
      </c>
      <c r="G156" s="83">
        <v>4.83</v>
      </c>
      <c r="H156" s="83">
        <v>4.8499999999999996</v>
      </c>
      <c r="I156" s="83">
        <v>7.41</v>
      </c>
      <c r="J156" s="83">
        <v>7.48</v>
      </c>
      <c r="K156" s="83">
        <v>1.6</v>
      </c>
      <c r="L156" s="83">
        <v>1.91</v>
      </c>
      <c r="M156" s="83">
        <v>2.11</v>
      </c>
      <c r="N156" s="83">
        <v>2.16</v>
      </c>
      <c r="O156" s="83">
        <v>49</v>
      </c>
      <c r="P156" s="83">
        <v>42</v>
      </c>
      <c r="Q156" s="83">
        <v>13</v>
      </c>
      <c r="R156" s="83">
        <v>0</v>
      </c>
      <c r="S156" s="83">
        <v>0</v>
      </c>
      <c r="T156" s="83">
        <v>0</v>
      </c>
      <c r="U156" s="83">
        <v>0.41599999999999998</v>
      </c>
      <c r="V156" s="83">
        <v>0.42699999999999999</v>
      </c>
      <c r="W156" s="83">
        <v>0.61299999999999999</v>
      </c>
      <c r="X156" s="83">
        <v>8.4000000000000005E-2</v>
      </c>
      <c r="Y156" s="83">
        <v>0.23599999999999999</v>
      </c>
      <c r="Z156" s="83">
        <v>0.217</v>
      </c>
      <c r="AA156" s="83">
        <v>13.5</v>
      </c>
      <c r="AB156" s="83">
        <v>39.700000000000003</v>
      </c>
      <c r="AC156" s="83">
        <v>38</v>
      </c>
      <c r="AD156" s="83">
        <v>37.6</v>
      </c>
      <c r="AE156" s="83">
        <v>44.8</v>
      </c>
      <c r="AF156" s="83">
        <v>27</v>
      </c>
      <c r="AG156" s="83">
        <v>79.400000000000006</v>
      </c>
      <c r="AH156" s="83">
        <v>76</v>
      </c>
      <c r="AI156" s="83">
        <v>75.2</v>
      </c>
      <c r="AJ156" s="83">
        <v>89.6</v>
      </c>
      <c r="AK156" s="83">
        <v>2.83</v>
      </c>
      <c r="AL156" s="83">
        <v>3.9899999999999998</v>
      </c>
      <c r="AM156" s="83">
        <v>2.9</v>
      </c>
      <c r="AN156" s="83">
        <v>6.1</v>
      </c>
      <c r="AO156" s="83">
        <v>8.3000000000000004E-2</v>
      </c>
      <c r="AP156" s="83">
        <v>17.5</v>
      </c>
      <c r="AQ156" s="83">
        <v>12</v>
      </c>
      <c r="AR156" s="83">
        <v>1.0689276923076925</v>
      </c>
      <c r="AS156" s="83">
        <v>56.6</v>
      </c>
      <c r="AT156" s="83">
        <v>91.6</v>
      </c>
      <c r="AU156" s="83">
        <v>0.24759999999999999</v>
      </c>
      <c r="AV156" s="83">
        <v>3.9899999999999998E-2</v>
      </c>
      <c r="AW156" s="83">
        <v>15.1</v>
      </c>
      <c r="AX156" s="83">
        <v>13</v>
      </c>
      <c r="AY156" s="83">
        <v>14.95</v>
      </c>
      <c r="AZ156" s="83">
        <v>1.95</v>
      </c>
      <c r="BA156" s="83">
        <v>0</v>
      </c>
      <c r="BB156" s="83">
        <v>0</v>
      </c>
      <c r="BC156" s="83">
        <v>0</v>
      </c>
      <c r="BD156" s="83">
        <v>3.2789276923076924</v>
      </c>
      <c r="BE156" s="83">
        <v>28.47</v>
      </c>
      <c r="BF156" s="83">
        <v>6.6</v>
      </c>
      <c r="BG156" s="83">
        <v>12.7</v>
      </c>
      <c r="BH156" s="232">
        <v>43983</v>
      </c>
    </row>
    <row r="157" spans="1:60" x14ac:dyDescent="0.25">
      <c r="A157" s="232">
        <v>43984</v>
      </c>
      <c r="B157" s="233" t="str">
        <f t="shared" si="2"/>
        <v>Click Here</v>
      </c>
      <c r="D157" s="83">
        <v>6.58</v>
      </c>
      <c r="E157" s="83">
        <v>4.93</v>
      </c>
      <c r="F157" s="83">
        <v>5.0199999999999996</v>
      </c>
      <c r="G157" s="83">
        <v>4.9400000000000004</v>
      </c>
      <c r="H157" s="83">
        <v>4.9969999999999999</v>
      </c>
      <c r="I157" s="83">
        <v>7.91</v>
      </c>
      <c r="J157" s="83">
        <v>7.58</v>
      </c>
      <c r="K157" s="83">
        <v>1.58</v>
      </c>
      <c r="L157" s="83">
        <v>1.83</v>
      </c>
      <c r="M157" s="83">
        <v>2.06</v>
      </c>
      <c r="N157" s="83">
        <v>2.13</v>
      </c>
      <c r="O157" s="83">
        <v>52</v>
      </c>
      <c r="P157" s="83">
        <v>44</v>
      </c>
      <c r="Q157" s="83">
        <v>20</v>
      </c>
      <c r="R157" s="83">
        <v>3</v>
      </c>
      <c r="S157" s="83">
        <v>1</v>
      </c>
      <c r="T157" s="83">
        <v>0</v>
      </c>
      <c r="U157" s="83">
        <v>0.40699999999999997</v>
      </c>
      <c r="V157" s="83">
        <v>0.41599999999999998</v>
      </c>
      <c r="W157" s="83">
        <v>1.1259999999999999</v>
      </c>
      <c r="X157" s="83">
        <v>0.114</v>
      </c>
      <c r="Y157" s="83">
        <v>0.26100000000000001</v>
      </c>
      <c r="Z157" s="83">
        <v>0.125</v>
      </c>
      <c r="AA157" s="83">
        <v>13</v>
      </c>
      <c r="AB157" s="83">
        <v>40.5</v>
      </c>
      <c r="AC157" s="83">
        <v>37.700000000000003</v>
      </c>
      <c r="AD157" s="83">
        <v>36.9</v>
      </c>
      <c r="AE157" s="83">
        <v>45</v>
      </c>
      <c r="AF157" s="83">
        <v>26</v>
      </c>
      <c r="AG157" s="83">
        <v>81</v>
      </c>
      <c r="AH157" s="83">
        <v>75.400000000000006</v>
      </c>
      <c r="AI157" s="83">
        <v>73.8</v>
      </c>
      <c r="AJ157" s="83">
        <v>90</v>
      </c>
      <c r="AK157" s="83">
        <v>2.8899999999999997</v>
      </c>
      <c r="AL157" s="83">
        <v>3.9899999999999998</v>
      </c>
      <c r="AM157" s="83">
        <v>3</v>
      </c>
      <c r="AN157" s="83">
        <v>6.3</v>
      </c>
      <c r="AO157" s="83">
        <v>9.7000000000000003E-2</v>
      </c>
      <c r="AP157" s="83">
        <v>17.7</v>
      </c>
      <c r="AQ157" s="83">
        <v>12.1</v>
      </c>
      <c r="AR157" s="83">
        <v>0.66835359888190071</v>
      </c>
      <c r="AS157" s="83">
        <v>56.4</v>
      </c>
      <c r="AT157" s="83">
        <v>91.4</v>
      </c>
      <c r="AU157" s="83">
        <v>0.24779999999999999</v>
      </c>
      <c r="AV157" s="83">
        <v>4.0099999999999997E-2</v>
      </c>
      <c r="AW157" s="83">
        <v>15.9</v>
      </c>
      <c r="AX157" s="83">
        <v>14.31</v>
      </c>
      <c r="AY157" s="83">
        <v>14.31</v>
      </c>
      <c r="AZ157" s="83">
        <v>0</v>
      </c>
      <c r="BA157" s="83">
        <v>1.575</v>
      </c>
      <c r="BB157" s="83">
        <v>2.504</v>
      </c>
      <c r="BC157" s="83">
        <v>10.231</v>
      </c>
      <c r="BD157" s="83">
        <v>2.8683535988819009</v>
      </c>
      <c r="BE157" s="83">
        <v>29.11</v>
      </c>
      <c r="BF157" s="83">
        <v>6.8</v>
      </c>
      <c r="BG157" s="83">
        <v>12.5</v>
      </c>
      <c r="BH157" s="232">
        <v>43984</v>
      </c>
    </row>
    <row r="158" spans="1:60" x14ac:dyDescent="0.25">
      <c r="A158" s="232">
        <v>43985</v>
      </c>
      <c r="B158" s="233" t="str">
        <f t="shared" si="2"/>
        <v>Click Here</v>
      </c>
      <c r="D158" s="83">
        <v>5.94</v>
      </c>
      <c r="E158" s="83">
        <v>5.08</v>
      </c>
      <c r="F158" s="83">
        <v>5.04</v>
      </c>
      <c r="G158" s="83">
        <v>5.13</v>
      </c>
      <c r="H158" s="83">
        <v>5.14</v>
      </c>
      <c r="I158" s="83">
        <v>8.06</v>
      </c>
      <c r="J158" s="83">
        <v>7.52</v>
      </c>
      <c r="K158" s="83">
        <v>1.48</v>
      </c>
      <c r="L158" s="83">
        <v>1.75</v>
      </c>
      <c r="M158" s="83">
        <v>2.1</v>
      </c>
      <c r="N158" s="83">
        <v>2.17</v>
      </c>
      <c r="O158" s="83">
        <v>47</v>
      </c>
      <c r="P158" s="83">
        <v>40</v>
      </c>
      <c r="Q158" s="83">
        <v>41</v>
      </c>
      <c r="R158" s="83">
        <v>2</v>
      </c>
      <c r="S158" s="83">
        <v>0</v>
      </c>
      <c r="T158" s="83">
        <v>0</v>
      </c>
      <c r="U158" s="83">
        <v>0.48499999999999999</v>
      </c>
      <c r="V158" s="83">
        <v>0.41299999999999998</v>
      </c>
      <c r="W158" s="83">
        <v>0.432</v>
      </c>
      <c r="X158" s="83">
        <v>0.125</v>
      </c>
      <c r="Y158" s="83">
        <v>0.20300000000000001</v>
      </c>
      <c r="Z158" s="83">
        <v>0.17100000000000001</v>
      </c>
      <c r="AA158" s="83">
        <v>12.7</v>
      </c>
      <c r="AB158" s="83">
        <v>39.299999999999997</v>
      </c>
      <c r="AC158" s="83">
        <v>36.6</v>
      </c>
      <c r="AD158" s="83">
        <v>37.299999999999997</v>
      </c>
      <c r="AE158" s="83">
        <v>45.7</v>
      </c>
      <c r="AF158" s="83">
        <v>25.4</v>
      </c>
      <c r="AG158" s="83">
        <v>78.599999999999994</v>
      </c>
      <c r="AH158" s="83">
        <v>73.2</v>
      </c>
      <c r="AI158" s="83">
        <v>74.599999999999994</v>
      </c>
      <c r="AJ158" s="83">
        <v>91.4</v>
      </c>
      <c r="AK158" s="83">
        <v>3.85</v>
      </c>
      <c r="AL158" s="83">
        <v>3.6100000000000003</v>
      </c>
      <c r="AM158" s="83">
        <v>3.1</v>
      </c>
      <c r="AN158" s="83">
        <v>6.4</v>
      </c>
      <c r="AO158" s="83">
        <v>0.22800000000000001</v>
      </c>
      <c r="AP158" s="83">
        <v>17.600000000000001</v>
      </c>
      <c r="AQ158" s="83">
        <v>12.1</v>
      </c>
      <c r="AR158" s="83">
        <v>0.71395552260934014</v>
      </c>
      <c r="AS158" s="83">
        <v>57.1</v>
      </c>
      <c r="AT158" s="83">
        <v>92.2</v>
      </c>
      <c r="AU158" s="83">
        <v>0.2432</v>
      </c>
      <c r="AV158" s="83">
        <v>3.5299999999999998E-2</v>
      </c>
      <c r="AW158" s="83">
        <v>16.61</v>
      </c>
      <c r="AX158" s="83">
        <v>13.49</v>
      </c>
      <c r="AY158" s="83">
        <v>14.42</v>
      </c>
      <c r="AZ158" s="83">
        <v>0.93</v>
      </c>
      <c r="BA158" s="83">
        <v>0</v>
      </c>
      <c r="BB158" s="83">
        <v>0</v>
      </c>
      <c r="BC158" s="83">
        <v>0</v>
      </c>
      <c r="BD158" s="83">
        <v>2.8939555226093403</v>
      </c>
      <c r="BE158" s="83">
        <v>31.69</v>
      </c>
      <c r="BF158" s="83">
        <v>6.8</v>
      </c>
      <c r="BG158" s="83">
        <v>12.3</v>
      </c>
      <c r="BH158" s="232">
        <v>43985</v>
      </c>
    </row>
    <row r="159" spans="1:60" x14ac:dyDescent="0.25">
      <c r="A159" s="232">
        <v>43986</v>
      </c>
      <c r="B159" s="233" t="str">
        <f t="shared" si="2"/>
        <v>Click Here</v>
      </c>
      <c r="D159" s="83">
        <v>5.99</v>
      </c>
      <c r="E159" s="83">
        <v>5.13</v>
      </c>
      <c r="F159" s="83">
        <v>5.21</v>
      </c>
      <c r="G159" s="83">
        <v>5.0599999999999996</v>
      </c>
      <c r="H159" s="83">
        <v>5.08</v>
      </c>
      <c r="I159" s="83">
        <v>7.88</v>
      </c>
      <c r="J159" s="83">
        <v>7.96</v>
      </c>
      <c r="K159" s="83">
        <v>1.62</v>
      </c>
      <c r="L159" s="83">
        <v>1.75</v>
      </c>
      <c r="M159" s="83">
        <v>2.02</v>
      </c>
      <c r="N159" s="83">
        <v>2.02</v>
      </c>
      <c r="O159" s="83">
        <v>57</v>
      </c>
      <c r="P159" s="83">
        <v>49</v>
      </c>
      <c r="Q159" s="83">
        <v>14</v>
      </c>
      <c r="R159" s="83">
        <v>0</v>
      </c>
      <c r="S159" s="83">
        <v>0</v>
      </c>
      <c r="T159" s="83">
        <v>0</v>
      </c>
      <c r="U159" s="83">
        <v>0.51100000000000001</v>
      </c>
      <c r="V159" s="83">
        <v>1E-3</v>
      </c>
      <c r="W159" s="83">
        <v>0.43099999999999999</v>
      </c>
      <c r="X159" s="83">
        <v>9.7000000000000003E-2</v>
      </c>
      <c r="Y159" s="83">
        <v>0.23100000000000001</v>
      </c>
      <c r="Z159" s="83">
        <v>0.107</v>
      </c>
      <c r="AA159" s="83">
        <v>12.5</v>
      </c>
      <c r="AB159" s="83">
        <v>34.200000000000003</v>
      </c>
      <c r="AC159" s="83">
        <v>34.299999999999997</v>
      </c>
      <c r="AD159" s="83">
        <v>34.5</v>
      </c>
      <c r="AE159" s="83">
        <v>42.9</v>
      </c>
      <c r="AF159" s="83">
        <v>25</v>
      </c>
      <c r="AG159" s="83">
        <v>68.400000000000006</v>
      </c>
      <c r="AH159" s="83">
        <v>68.599999999999994</v>
      </c>
      <c r="AI159" s="83">
        <v>69</v>
      </c>
      <c r="AJ159" s="83">
        <v>85.8</v>
      </c>
      <c r="AK159" s="83">
        <v>3.71</v>
      </c>
      <c r="AL159" s="83">
        <v>3.59</v>
      </c>
      <c r="AM159" s="83">
        <v>3.1</v>
      </c>
      <c r="AN159" s="83">
        <v>6.2</v>
      </c>
      <c r="AO159" s="83">
        <v>0.21</v>
      </c>
      <c r="AP159" s="83">
        <v>16.2</v>
      </c>
      <c r="AQ159" s="83">
        <v>12</v>
      </c>
      <c r="AR159" s="83">
        <v>0.52166569767441873</v>
      </c>
      <c r="AS159" s="83">
        <v>57.3</v>
      </c>
      <c r="AT159" s="83">
        <v>92</v>
      </c>
      <c r="AU159" s="83">
        <v>0.24260000000000001</v>
      </c>
      <c r="AV159" s="83">
        <v>3.6200000000000003E-2</v>
      </c>
      <c r="AW159" s="83">
        <v>14.97</v>
      </c>
      <c r="AX159" s="83">
        <v>13.26</v>
      </c>
      <c r="AY159" s="83">
        <v>14.74</v>
      </c>
      <c r="AZ159" s="83">
        <v>0.98</v>
      </c>
      <c r="BA159" s="83">
        <v>0</v>
      </c>
      <c r="BB159" s="83">
        <v>0</v>
      </c>
      <c r="BC159" s="83">
        <v>0</v>
      </c>
      <c r="BD159" s="83">
        <v>2.6916656976744187</v>
      </c>
      <c r="BE159" s="83">
        <v>30.28</v>
      </c>
      <c r="BF159" s="83">
        <v>6.8</v>
      </c>
      <c r="BG159" s="83">
        <v>11</v>
      </c>
      <c r="BH159" s="232">
        <v>43986</v>
      </c>
    </row>
    <row r="160" spans="1:60" x14ac:dyDescent="0.25">
      <c r="A160" s="232">
        <v>43987</v>
      </c>
      <c r="B160" s="233" t="str">
        <f t="shared" si="2"/>
        <v>Click Here</v>
      </c>
      <c r="D160" s="83">
        <v>6.01</v>
      </c>
      <c r="E160" s="83">
        <v>5.2</v>
      </c>
      <c r="F160" s="83">
        <v>5.12</v>
      </c>
      <c r="G160" s="83">
        <v>5.09</v>
      </c>
      <c r="H160" s="83">
        <v>5.12</v>
      </c>
      <c r="I160" s="83">
        <v>4.6900000000000004</v>
      </c>
      <c r="J160" s="83">
        <v>4.78</v>
      </c>
      <c r="K160" s="83">
        <v>1.69</v>
      </c>
      <c r="L160" s="83">
        <v>1.92</v>
      </c>
      <c r="M160" s="83">
        <v>2.1800000000000002</v>
      </c>
      <c r="N160" s="83">
        <v>2.2400000000000002</v>
      </c>
      <c r="O160" s="83">
        <v>54</v>
      </c>
      <c r="P160" s="83">
        <v>47</v>
      </c>
      <c r="Q160" s="83">
        <v>11</v>
      </c>
      <c r="R160" s="83">
        <v>0</v>
      </c>
      <c r="S160" s="83">
        <v>0</v>
      </c>
      <c r="T160" s="83">
        <v>0</v>
      </c>
      <c r="U160" s="83">
        <v>0.40100000000000002</v>
      </c>
      <c r="V160" s="83">
        <v>0</v>
      </c>
      <c r="W160" s="83">
        <v>0.39200000000000002</v>
      </c>
      <c r="X160" s="83">
        <v>8.4000000000000005E-2</v>
      </c>
      <c r="Y160" s="83">
        <v>0.124</v>
      </c>
      <c r="Z160" s="83">
        <v>5.8999999999999997E-2</v>
      </c>
      <c r="AA160" s="83">
        <v>12.7</v>
      </c>
      <c r="AB160" s="83">
        <v>34.5</v>
      </c>
      <c r="AC160" s="83">
        <v>33.700000000000003</v>
      </c>
      <c r="AD160" s="83">
        <v>34.1</v>
      </c>
      <c r="AE160" s="83">
        <v>43.4</v>
      </c>
      <c r="AF160" s="83">
        <v>25.4</v>
      </c>
      <c r="AG160" s="83">
        <v>69</v>
      </c>
      <c r="AH160" s="83">
        <v>67.400000000000006</v>
      </c>
      <c r="AI160" s="83">
        <v>68.2</v>
      </c>
      <c r="AJ160" s="83">
        <v>86.8</v>
      </c>
      <c r="AK160" s="83">
        <v>3.55</v>
      </c>
      <c r="AL160" s="83">
        <v>3.5999999999999996</v>
      </c>
      <c r="AM160" s="83">
        <v>3</v>
      </c>
      <c r="AN160" s="83">
        <v>5.9</v>
      </c>
      <c r="AO160" s="83">
        <v>0.17399999999999999</v>
      </c>
      <c r="AP160" s="83">
        <v>16.3</v>
      </c>
      <c r="AQ160" s="83">
        <v>12.1</v>
      </c>
      <c r="AR160" s="83">
        <v>2.8441890166027939E-2</v>
      </c>
      <c r="AS160" s="83">
        <v>57.1</v>
      </c>
      <c r="AT160" s="83">
        <v>92.3</v>
      </c>
      <c r="AU160" s="83">
        <v>0.24299999999999999</v>
      </c>
      <c r="AV160" s="83">
        <v>3.4099999999999998E-2</v>
      </c>
      <c r="AW160" s="83">
        <v>14.631</v>
      </c>
      <c r="AX160" s="83">
        <v>13.311</v>
      </c>
      <c r="AY160" s="83">
        <v>14.276</v>
      </c>
      <c r="AZ160" s="83">
        <v>0.96499999999999997</v>
      </c>
      <c r="BA160" s="83">
        <v>0</v>
      </c>
      <c r="BB160" s="83">
        <v>0</v>
      </c>
      <c r="BC160" s="83">
        <v>0</v>
      </c>
      <c r="BD160" s="83">
        <v>2.4584418901660281</v>
      </c>
      <c r="BE160" s="83">
        <v>30.05</v>
      </c>
      <c r="BF160" s="83">
        <v>6.8</v>
      </c>
      <c r="BG160" s="83">
        <v>11</v>
      </c>
      <c r="BH160" s="232">
        <v>43987</v>
      </c>
    </row>
    <row r="161" spans="1:60" x14ac:dyDescent="0.25">
      <c r="A161" s="232">
        <v>43988</v>
      </c>
      <c r="B161" s="233" t="str">
        <f t="shared" si="2"/>
        <v>Click Here</v>
      </c>
      <c r="D161" s="83">
        <v>6.07</v>
      </c>
      <c r="E161" s="83">
        <v>5.09</v>
      </c>
      <c r="F161" s="83">
        <v>5.12</v>
      </c>
      <c r="G161" s="83">
        <v>5.04</v>
      </c>
      <c r="H161" s="83">
        <v>5.0999999999999996</v>
      </c>
      <c r="I161" s="83">
        <v>7.29</v>
      </c>
      <c r="J161" s="83">
        <v>7.55</v>
      </c>
      <c r="K161" s="83">
        <v>1.77</v>
      </c>
      <c r="L161" s="83">
        <v>1.99</v>
      </c>
      <c r="M161" s="83">
        <v>2.2000000000000002</v>
      </c>
      <c r="N161" s="83">
        <v>2.3199999999999998</v>
      </c>
      <c r="O161" s="83">
        <v>59</v>
      </c>
      <c r="P161" s="83">
        <v>51</v>
      </c>
      <c r="Q161" s="83">
        <v>10</v>
      </c>
      <c r="R161" s="83">
        <v>0</v>
      </c>
      <c r="S161" s="83">
        <v>0</v>
      </c>
      <c r="T161" s="83">
        <v>0</v>
      </c>
      <c r="U161" s="83">
        <v>0.34599999999999997</v>
      </c>
      <c r="V161" s="83">
        <v>0</v>
      </c>
      <c r="W161" s="83">
        <v>0.34</v>
      </c>
      <c r="X161" s="83">
        <v>7.9000000000000001E-2</v>
      </c>
      <c r="Y161" s="83">
        <v>0.127</v>
      </c>
      <c r="Z161" s="83">
        <v>8.7999999999999995E-2</v>
      </c>
      <c r="AA161" s="83">
        <v>13.5</v>
      </c>
      <c r="AB161" s="83">
        <v>33.9</v>
      </c>
      <c r="AC161" s="83">
        <v>31.9</v>
      </c>
      <c r="AD161" s="83">
        <v>32.4</v>
      </c>
      <c r="AE161" s="83">
        <v>44.6</v>
      </c>
      <c r="AF161" s="83">
        <v>27</v>
      </c>
      <c r="AG161" s="83">
        <v>67.8</v>
      </c>
      <c r="AH161" s="83">
        <v>63.8</v>
      </c>
      <c r="AI161" s="83">
        <v>64.8</v>
      </c>
      <c r="AJ161" s="83">
        <v>89.2</v>
      </c>
      <c r="AK161" s="83">
        <v>3.75</v>
      </c>
      <c r="AL161" s="83">
        <v>3.94</v>
      </c>
      <c r="AM161" s="83">
        <v>3.1</v>
      </c>
      <c r="AN161" s="83">
        <v>6.2</v>
      </c>
      <c r="AO161" s="83">
        <v>9.8000000000000004E-2</v>
      </c>
      <c r="AP161" s="83">
        <v>0</v>
      </c>
      <c r="AQ161" s="83">
        <v>0</v>
      </c>
      <c r="AR161" s="83">
        <v>0.85320574162679508</v>
      </c>
      <c r="AS161" s="83">
        <v>56.9</v>
      </c>
      <c r="AT161" s="83">
        <v>93.1</v>
      </c>
      <c r="AU161" s="83">
        <v>0.24410000000000001</v>
      </c>
      <c r="AV161" s="83">
        <v>2.9600000000000001E-2</v>
      </c>
      <c r="AW161" s="83">
        <v>13.72</v>
      </c>
      <c r="AX161" s="83">
        <v>12.54</v>
      </c>
      <c r="AY161" s="83">
        <v>13.47</v>
      </c>
      <c r="AZ161" s="83">
        <v>0.93</v>
      </c>
      <c r="BA161" s="83">
        <v>0</v>
      </c>
      <c r="BB161" s="83">
        <v>0</v>
      </c>
      <c r="BC161" s="83">
        <v>0</v>
      </c>
      <c r="BD161" s="83">
        <v>3.1932057416267949</v>
      </c>
      <c r="BE161" s="83">
        <v>30.18</v>
      </c>
      <c r="BF161" s="83">
        <v>6.8</v>
      </c>
      <c r="BG161" s="83">
        <v>11</v>
      </c>
      <c r="BH161" s="232">
        <v>43988</v>
      </c>
    </row>
    <row r="162" spans="1:60" x14ac:dyDescent="0.25">
      <c r="A162" s="232">
        <v>43989</v>
      </c>
      <c r="B162" s="233" t="str">
        <f t="shared" si="2"/>
        <v>Click Here</v>
      </c>
      <c r="D162" s="83">
        <v>0</v>
      </c>
      <c r="E162" s="83">
        <v>0</v>
      </c>
      <c r="F162" s="83">
        <v>0</v>
      </c>
      <c r="G162" s="83">
        <v>0</v>
      </c>
      <c r="H162" s="83">
        <v>0</v>
      </c>
      <c r="I162" s="83">
        <v>0</v>
      </c>
      <c r="J162" s="83">
        <v>0</v>
      </c>
      <c r="K162" s="83">
        <v>0</v>
      </c>
      <c r="L162" s="83">
        <v>0</v>
      </c>
      <c r="M162" s="83">
        <v>0</v>
      </c>
      <c r="N162" s="83">
        <v>0</v>
      </c>
      <c r="O162" s="83">
        <v>0</v>
      </c>
      <c r="P162" s="83">
        <v>0</v>
      </c>
      <c r="Q162" s="83">
        <v>0</v>
      </c>
      <c r="R162" s="83">
        <v>0</v>
      </c>
      <c r="S162" s="83">
        <v>0</v>
      </c>
      <c r="T162" s="83">
        <v>0</v>
      </c>
      <c r="U162" s="83">
        <v>0</v>
      </c>
      <c r="V162" s="83">
        <v>0</v>
      </c>
      <c r="W162" s="83">
        <v>0</v>
      </c>
      <c r="X162" s="83">
        <v>0</v>
      </c>
      <c r="Y162" s="83">
        <v>0</v>
      </c>
      <c r="Z162" s="83">
        <v>0</v>
      </c>
      <c r="AA162" s="83">
        <v>0</v>
      </c>
      <c r="AB162" s="83">
        <v>0</v>
      </c>
      <c r="AC162" s="83">
        <v>0</v>
      </c>
      <c r="AD162" s="83">
        <v>0</v>
      </c>
      <c r="AE162" s="83">
        <v>0</v>
      </c>
      <c r="AF162" s="83">
        <v>0</v>
      </c>
      <c r="AG162" s="83">
        <v>0</v>
      </c>
      <c r="AH162" s="83">
        <v>0</v>
      </c>
      <c r="AI162" s="83">
        <v>0</v>
      </c>
      <c r="AJ162" s="83">
        <v>0</v>
      </c>
      <c r="AK162" s="83" t="s">
        <v>66</v>
      </c>
      <c r="AL162" s="83" t="s">
        <v>66</v>
      </c>
      <c r="AM162" s="83">
        <v>0</v>
      </c>
      <c r="AN162" s="83">
        <v>0</v>
      </c>
      <c r="AO162" s="83">
        <v>0</v>
      </c>
      <c r="AP162" s="83">
        <v>0</v>
      </c>
      <c r="AQ162" s="83">
        <v>0</v>
      </c>
      <c r="AR162" s="83" t="s">
        <v>66</v>
      </c>
      <c r="AS162" s="83">
        <v>0</v>
      </c>
      <c r="AT162" s="83">
        <v>0</v>
      </c>
      <c r="AU162" s="83">
        <v>0</v>
      </c>
      <c r="AV162" s="83">
        <v>0</v>
      </c>
      <c r="AW162" s="83">
        <v>0</v>
      </c>
      <c r="AX162" s="83">
        <v>0</v>
      </c>
      <c r="AY162" s="83">
        <v>0</v>
      </c>
      <c r="AZ162" s="83">
        <v>0</v>
      </c>
      <c r="BA162" s="83">
        <v>0</v>
      </c>
      <c r="BB162" s="83">
        <v>0</v>
      </c>
      <c r="BC162" s="83">
        <v>0</v>
      </c>
      <c r="BD162" s="83" t="s">
        <v>66</v>
      </c>
      <c r="BE162" s="83">
        <v>0</v>
      </c>
      <c r="BF162" s="83">
        <v>0</v>
      </c>
      <c r="BG162" s="83">
        <v>0</v>
      </c>
      <c r="BH162" s="232">
        <v>43989</v>
      </c>
    </row>
    <row r="163" spans="1:60" x14ac:dyDescent="0.25">
      <c r="A163" s="232">
        <v>43990</v>
      </c>
      <c r="B163" s="233" t="str">
        <f t="shared" si="2"/>
        <v>Click Here</v>
      </c>
      <c r="D163" s="83">
        <v>5.76</v>
      </c>
      <c r="E163" s="83">
        <v>5.0999999999999996</v>
      </c>
      <c r="F163" s="83">
        <v>5.13</v>
      </c>
      <c r="G163" s="83">
        <v>5.12</v>
      </c>
      <c r="H163" s="83">
        <v>5.09</v>
      </c>
      <c r="I163" s="83">
        <v>7.83</v>
      </c>
      <c r="J163" s="83">
        <v>7.88</v>
      </c>
      <c r="K163" s="83">
        <v>1.68</v>
      </c>
      <c r="L163" s="83">
        <v>1.81</v>
      </c>
      <c r="M163" s="83">
        <v>2.19</v>
      </c>
      <c r="N163" s="83">
        <v>2.2400000000000002</v>
      </c>
      <c r="O163" s="83">
        <v>50</v>
      </c>
      <c r="P163" s="83">
        <v>42</v>
      </c>
      <c r="Q163" s="83">
        <v>8</v>
      </c>
      <c r="R163" s="83">
        <v>0</v>
      </c>
      <c r="S163" s="83">
        <v>0</v>
      </c>
      <c r="T163" s="83">
        <v>0</v>
      </c>
      <c r="U163" s="83">
        <v>0.56599999999999995</v>
      </c>
      <c r="V163" s="83">
        <v>0.53200000000000003</v>
      </c>
      <c r="W163" s="83">
        <v>0.42399999999999999</v>
      </c>
      <c r="X163" s="83">
        <v>0.16800000000000001</v>
      </c>
      <c r="Y163" s="83">
        <v>0.16900000000000001</v>
      </c>
      <c r="Z163" s="83">
        <v>7.5999999999999998E-2</v>
      </c>
      <c r="AA163" s="83">
        <v>12.3</v>
      </c>
      <c r="AB163" s="83">
        <v>35.4</v>
      </c>
      <c r="AC163" s="83">
        <v>34.1</v>
      </c>
      <c r="AD163" s="83">
        <v>34.5</v>
      </c>
      <c r="AE163" s="83">
        <v>44</v>
      </c>
      <c r="AF163" s="83">
        <v>24.6</v>
      </c>
      <c r="AG163" s="83">
        <v>70.8</v>
      </c>
      <c r="AH163" s="83">
        <v>68.2</v>
      </c>
      <c r="AI163" s="83">
        <v>69</v>
      </c>
      <c r="AJ163" s="83">
        <v>88</v>
      </c>
      <c r="AK163" s="83">
        <v>3.27</v>
      </c>
      <c r="AL163" s="83">
        <v>3.69</v>
      </c>
      <c r="AM163" s="83">
        <v>3.1</v>
      </c>
      <c r="AN163" s="83">
        <v>6</v>
      </c>
      <c r="AO163" s="83">
        <v>0.19800000000000001</v>
      </c>
      <c r="AP163" s="83">
        <v>16.3</v>
      </c>
      <c r="AQ163" s="83">
        <v>12.9</v>
      </c>
      <c r="AR163" s="83">
        <v>0.62529774436090202</v>
      </c>
      <c r="AS163" s="83">
        <v>54.3</v>
      </c>
      <c r="AT163" s="83">
        <v>91.5</v>
      </c>
      <c r="AU163" s="83">
        <v>0.2646</v>
      </c>
      <c r="AV163" s="83">
        <v>3.85E-2</v>
      </c>
      <c r="AW163" s="83">
        <v>14.54</v>
      </c>
      <c r="AX163" s="83">
        <v>13.3</v>
      </c>
      <c r="AY163" s="83">
        <v>14.29</v>
      </c>
      <c r="AZ163" s="83">
        <v>0.99</v>
      </c>
      <c r="BA163" s="83">
        <v>0</v>
      </c>
      <c r="BB163" s="83">
        <v>0</v>
      </c>
      <c r="BC163" s="83">
        <v>0</v>
      </c>
      <c r="BD163" s="83">
        <v>2.9352977443609021</v>
      </c>
      <c r="BE163" s="83">
        <v>30.04</v>
      </c>
      <c r="BF163" s="83">
        <v>6.8</v>
      </c>
      <c r="BG163" s="83">
        <v>11</v>
      </c>
      <c r="BH163" s="232">
        <v>43990</v>
      </c>
    </row>
    <row r="164" spans="1:60" x14ac:dyDescent="0.25">
      <c r="A164" s="232">
        <v>43991</v>
      </c>
      <c r="B164" s="233" t="str">
        <f t="shared" si="2"/>
        <v>Click Here</v>
      </c>
      <c r="D164" s="83">
        <v>5.84</v>
      </c>
      <c r="E164" s="83">
        <v>5.17</v>
      </c>
      <c r="F164" s="83">
        <v>5.15</v>
      </c>
      <c r="G164" s="83">
        <v>5.17</v>
      </c>
      <c r="H164" s="83">
        <v>5.19</v>
      </c>
      <c r="I164" s="83">
        <v>7.62</v>
      </c>
      <c r="J164" s="83">
        <v>7.35</v>
      </c>
      <c r="K164" s="83">
        <v>1.71</v>
      </c>
      <c r="L164" s="83">
        <v>1.89</v>
      </c>
      <c r="M164" s="83">
        <v>2.2000000000000002</v>
      </c>
      <c r="N164" s="83">
        <v>2.2200000000000002</v>
      </c>
      <c r="O164" s="83">
        <v>48</v>
      </c>
      <c r="P164" s="83">
        <v>40</v>
      </c>
      <c r="Q164" s="83">
        <v>8</v>
      </c>
      <c r="R164" s="83">
        <v>0</v>
      </c>
      <c r="S164" s="83">
        <v>0</v>
      </c>
      <c r="T164" s="83">
        <v>0</v>
      </c>
      <c r="U164" s="83">
        <v>0.58399999999999996</v>
      </c>
      <c r="V164" s="83">
        <v>0.47099999999999997</v>
      </c>
      <c r="W164" s="83">
        <v>0.48399999999999999</v>
      </c>
      <c r="X164" s="83">
        <v>9.4E-2</v>
      </c>
      <c r="Y164" s="83">
        <v>0.22500000000000001</v>
      </c>
      <c r="Z164" s="83">
        <v>0.112</v>
      </c>
      <c r="AA164" s="83">
        <v>12.4</v>
      </c>
      <c r="AB164" s="83">
        <v>35</v>
      </c>
      <c r="AC164" s="83">
        <v>34.4</v>
      </c>
      <c r="AD164" s="83">
        <v>34.299999999999997</v>
      </c>
      <c r="AE164" s="83">
        <v>44.2</v>
      </c>
      <c r="AF164" s="83">
        <v>24.8</v>
      </c>
      <c r="AG164" s="83">
        <v>70</v>
      </c>
      <c r="AH164" s="83">
        <v>68.8</v>
      </c>
      <c r="AI164" s="83">
        <v>68.599999999999994</v>
      </c>
      <c r="AJ164" s="83">
        <v>88.4</v>
      </c>
      <c r="AK164" s="83">
        <v>3.38</v>
      </c>
      <c r="AL164" s="83">
        <v>3.88</v>
      </c>
      <c r="AM164" s="83">
        <v>3</v>
      </c>
      <c r="AN164" s="83">
        <v>5.8</v>
      </c>
      <c r="AO164" s="83">
        <v>0.16400000000000001</v>
      </c>
      <c r="AP164" s="83">
        <v>16.100000000000001</v>
      </c>
      <c r="AQ164" s="83">
        <v>12.8</v>
      </c>
      <c r="AR164" s="83">
        <v>0.83237212750185341</v>
      </c>
      <c r="AS164" s="83">
        <v>54.2</v>
      </c>
      <c r="AT164" s="83">
        <v>91.7</v>
      </c>
      <c r="AU164" s="83">
        <v>0.26519999999999999</v>
      </c>
      <c r="AV164" s="83">
        <v>3.78E-2</v>
      </c>
      <c r="AW164" s="83">
        <v>14.65</v>
      </c>
      <c r="AX164" s="83">
        <v>13.49</v>
      </c>
      <c r="AY164" s="83">
        <v>14.46</v>
      </c>
      <c r="AZ164" s="83">
        <v>0.97</v>
      </c>
      <c r="BA164" s="83">
        <v>0</v>
      </c>
      <c r="BB164" s="83">
        <v>0</v>
      </c>
      <c r="BC164" s="83">
        <v>0</v>
      </c>
      <c r="BD164" s="83">
        <v>3.0423721275018534</v>
      </c>
      <c r="BE164" s="83">
        <v>29.81</v>
      </c>
      <c r="BF164" s="83">
        <v>6.8</v>
      </c>
      <c r="BG164" s="83">
        <v>10</v>
      </c>
      <c r="BH164" s="232">
        <v>43991</v>
      </c>
    </row>
    <row r="165" spans="1:60" x14ac:dyDescent="0.25">
      <c r="A165" s="232">
        <v>43992</v>
      </c>
      <c r="B165" s="233" t="str">
        <f t="shared" si="2"/>
        <v>Click Here</v>
      </c>
      <c r="D165" s="83">
        <v>6.05</v>
      </c>
      <c r="E165" s="83">
        <v>5.0999999999999996</v>
      </c>
      <c r="F165" s="83">
        <v>5.19</v>
      </c>
      <c r="G165" s="83">
        <v>5.12</v>
      </c>
      <c r="H165" s="83">
        <v>5.17</v>
      </c>
      <c r="I165" s="83">
        <v>7.4</v>
      </c>
      <c r="J165" s="83">
        <v>7.23</v>
      </c>
      <c r="K165" s="83">
        <v>1.73</v>
      </c>
      <c r="L165" s="83">
        <v>1.86</v>
      </c>
      <c r="M165" s="83">
        <v>2.1800000000000002</v>
      </c>
      <c r="N165" s="83">
        <v>2.14</v>
      </c>
      <c r="O165" s="83">
        <v>47</v>
      </c>
      <c r="P165" s="83">
        <v>40</v>
      </c>
      <c r="Q165" s="83">
        <v>6</v>
      </c>
      <c r="R165" s="83">
        <v>0</v>
      </c>
      <c r="S165" s="83">
        <v>0</v>
      </c>
      <c r="T165" s="83">
        <v>0</v>
      </c>
      <c r="U165" s="83">
        <v>0.379</v>
      </c>
      <c r="V165" s="83">
        <v>0.44800000000000001</v>
      </c>
      <c r="W165" s="83">
        <v>0.35799999999999998</v>
      </c>
      <c r="X165" s="83">
        <v>8.7999999999999995E-2</v>
      </c>
      <c r="Y165" s="83">
        <v>0.21199999999999999</v>
      </c>
      <c r="Z165" s="83">
        <v>0.13500000000000001</v>
      </c>
      <c r="AA165" s="83">
        <v>12.1</v>
      </c>
      <c r="AB165" s="83">
        <v>35</v>
      </c>
      <c r="AC165" s="83">
        <v>32.700000000000003</v>
      </c>
      <c r="AD165" s="83">
        <v>32.200000000000003</v>
      </c>
      <c r="AE165" s="83">
        <v>40.5</v>
      </c>
      <c r="AF165" s="83">
        <v>24.2</v>
      </c>
      <c r="AG165" s="83">
        <v>70</v>
      </c>
      <c r="AH165" s="83">
        <v>65.400000000000006</v>
      </c>
      <c r="AI165" s="83">
        <v>64.400000000000006</v>
      </c>
      <c r="AJ165" s="83">
        <v>81</v>
      </c>
      <c r="AK165" s="83">
        <v>3.3</v>
      </c>
      <c r="AL165" s="83">
        <v>3.63</v>
      </c>
      <c r="AM165" s="83">
        <v>3.1</v>
      </c>
      <c r="AN165" s="83">
        <v>5.9</v>
      </c>
      <c r="AO165" s="83">
        <v>7.2999999999999995E-2</v>
      </c>
      <c r="AP165" s="83">
        <v>14.5</v>
      </c>
      <c r="AQ165" s="83">
        <v>12.1</v>
      </c>
      <c r="AR165" s="83">
        <v>0.74909090909090947</v>
      </c>
      <c r="AS165" s="83">
        <v>54.4</v>
      </c>
      <c r="AT165" s="83">
        <v>91.5</v>
      </c>
      <c r="AU165" s="83">
        <v>0.26469999999999999</v>
      </c>
      <c r="AV165" s="83">
        <v>3.8199999999999998E-2</v>
      </c>
      <c r="AW165" s="83">
        <v>14.17</v>
      </c>
      <c r="AX165" s="83">
        <v>13.86</v>
      </c>
      <c r="AY165" s="83">
        <v>13.86</v>
      </c>
      <c r="AZ165" s="83">
        <v>0</v>
      </c>
      <c r="BA165" s="83">
        <v>0</v>
      </c>
      <c r="BB165" s="83">
        <v>0</v>
      </c>
      <c r="BC165" s="83">
        <v>0</v>
      </c>
      <c r="BD165" s="83">
        <v>2.8890909090909096</v>
      </c>
      <c r="BE165" s="83">
        <v>30.04</v>
      </c>
      <c r="BF165" s="83">
        <v>6.8</v>
      </c>
      <c r="BG165" s="83">
        <v>9.6999999999999993</v>
      </c>
      <c r="BH165" s="232">
        <v>43992</v>
      </c>
    </row>
    <row r="166" spans="1:60" x14ac:dyDescent="0.25">
      <c r="A166" s="232">
        <v>43993</v>
      </c>
      <c r="B166" s="233" t="str">
        <f t="shared" si="2"/>
        <v>Click Here</v>
      </c>
      <c r="D166" s="83">
        <v>5.85</v>
      </c>
      <c r="E166" s="83">
        <v>5.0599999999999996</v>
      </c>
      <c r="F166" s="83">
        <v>5.07</v>
      </c>
      <c r="G166" s="83">
        <v>5.1100000000000003</v>
      </c>
      <c r="H166" s="83">
        <v>5.15</v>
      </c>
      <c r="I166" s="83">
        <v>7.25</v>
      </c>
      <c r="J166" s="83">
        <v>7.27</v>
      </c>
      <c r="K166" s="83">
        <v>1.74</v>
      </c>
      <c r="L166" s="83">
        <v>1.88</v>
      </c>
      <c r="M166" s="83">
        <v>2.12</v>
      </c>
      <c r="N166" s="83">
        <v>2.14</v>
      </c>
      <c r="O166" s="83">
        <v>51</v>
      </c>
      <c r="P166" s="83">
        <v>43</v>
      </c>
      <c r="Q166" s="83">
        <v>10</v>
      </c>
      <c r="R166" s="83">
        <v>0</v>
      </c>
      <c r="S166" s="83">
        <v>0</v>
      </c>
      <c r="T166" s="83">
        <v>0</v>
      </c>
      <c r="U166" s="83">
        <v>0.40899999999999997</v>
      </c>
      <c r="V166" s="83">
        <v>0.39600000000000002</v>
      </c>
      <c r="W166" s="83">
        <v>0.379</v>
      </c>
      <c r="X166" s="83">
        <v>9.2999999999999999E-2</v>
      </c>
      <c r="Y166" s="83">
        <v>0.59699999999999998</v>
      </c>
      <c r="Z166" s="83">
        <v>0.34899999999999998</v>
      </c>
      <c r="AA166" s="83">
        <v>12.3</v>
      </c>
      <c r="AB166" s="83">
        <v>35.1</v>
      </c>
      <c r="AC166" s="83">
        <v>33.1</v>
      </c>
      <c r="AD166" s="83">
        <v>33.200000000000003</v>
      </c>
      <c r="AE166" s="83">
        <v>40.799999999999997</v>
      </c>
      <c r="AF166" s="83">
        <v>24.6</v>
      </c>
      <c r="AG166" s="83">
        <v>70.2</v>
      </c>
      <c r="AH166" s="83">
        <v>66.2</v>
      </c>
      <c r="AI166" s="83">
        <v>66.400000000000006</v>
      </c>
      <c r="AJ166" s="83">
        <v>81.599999999999994</v>
      </c>
      <c r="AK166" s="83">
        <v>3.46</v>
      </c>
      <c r="AL166" s="83">
        <v>3.99</v>
      </c>
      <c r="AM166" s="83">
        <v>3.2</v>
      </c>
      <c r="AN166" s="83">
        <v>6</v>
      </c>
      <c r="AO166" s="83">
        <v>0.03</v>
      </c>
      <c r="AP166" s="83">
        <v>15.2</v>
      </c>
      <c r="AQ166" s="83">
        <v>12.2</v>
      </c>
      <c r="AR166" s="83">
        <v>0.72099782451051508</v>
      </c>
      <c r="AS166" s="83">
        <v>54.6</v>
      </c>
      <c r="AT166" s="83">
        <v>90.7</v>
      </c>
      <c r="AU166" s="83">
        <v>0.26290000000000002</v>
      </c>
      <c r="AV166" s="83">
        <v>4.2299999999999997E-2</v>
      </c>
      <c r="AW166" s="83">
        <v>14.12</v>
      </c>
      <c r="AX166" s="83">
        <v>13.79</v>
      </c>
      <c r="AY166" s="83">
        <v>13.79</v>
      </c>
      <c r="AZ166" s="83">
        <v>0</v>
      </c>
      <c r="BA166" s="83">
        <v>0</v>
      </c>
      <c r="BB166" s="83">
        <v>0</v>
      </c>
      <c r="BC166" s="83">
        <v>0</v>
      </c>
      <c r="BD166" s="83">
        <v>2.830997824510515</v>
      </c>
      <c r="BE166" s="83">
        <v>29.57</v>
      </c>
      <c r="BF166" s="83">
        <v>6.8</v>
      </c>
      <c r="BG166" s="83">
        <v>9.6999999999999993</v>
      </c>
      <c r="BH166" s="232">
        <v>43993</v>
      </c>
    </row>
    <row r="167" spans="1:60" x14ac:dyDescent="0.25">
      <c r="A167" s="232">
        <v>43994</v>
      </c>
      <c r="B167" s="233" t="str">
        <f t="shared" si="2"/>
        <v>Click Here</v>
      </c>
      <c r="D167" s="83">
        <v>6.36</v>
      </c>
      <c r="E167" s="83">
        <v>5</v>
      </c>
      <c r="F167" s="83">
        <v>5.07</v>
      </c>
      <c r="G167" s="83">
        <v>5.04</v>
      </c>
      <c r="H167" s="83">
        <v>5.0599999999999996</v>
      </c>
      <c r="I167" s="83">
        <v>6.83</v>
      </c>
      <c r="J167" s="83">
        <v>6.95</v>
      </c>
      <c r="K167" s="83">
        <v>1.69</v>
      </c>
      <c r="L167" s="83">
        <v>1.87</v>
      </c>
      <c r="M167" s="83">
        <v>2.0299999999999998</v>
      </c>
      <c r="N167" s="83">
        <v>2.06</v>
      </c>
      <c r="O167" s="83">
        <v>51</v>
      </c>
      <c r="P167" s="83">
        <v>44</v>
      </c>
      <c r="Q167" s="83">
        <v>11</v>
      </c>
      <c r="R167" s="83">
        <v>0</v>
      </c>
      <c r="S167" s="83">
        <v>0</v>
      </c>
      <c r="T167" s="83">
        <v>0</v>
      </c>
      <c r="U167" s="83">
        <v>0.499</v>
      </c>
      <c r="V167" s="83">
        <v>0.496</v>
      </c>
      <c r="W167" s="83">
        <v>0.39700000000000002</v>
      </c>
      <c r="X167" s="83">
        <v>8.4000000000000005E-2</v>
      </c>
      <c r="Y167" s="83">
        <v>0.30599999999999999</v>
      </c>
      <c r="Z167" s="83">
        <v>0.158</v>
      </c>
      <c r="AA167" s="83">
        <v>12.6</v>
      </c>
      <c r="AB167" s="83">
        <v>36.200000000000003</v>
      </c>
      <c r="AC167" s="83">
        <v>33.4</v>
      </c>
      <c r="AD167" s="83">
        <v>33.200000000000003</v>
      </c>
      <c r="AE167" s="83">
        <v>40.700000000000003</v>
      </c>
      <c r="AF167" s="83">
        <v>25.2</v>
      </c>
      <c r="AG167" s="83">
        <v>72.400000000000006</v>
      </c>
      <c r="AH167" s="83">
        <v>66.8</v>
      </c>
      <c r="AI167" s="83">
        <v>66.400000000000006</v>
      </c>
      <c r="AJ167" s="83">
        <v>81.400000000000006</v>
      </c>
      <c r="AK167" s="83">
        <v>3.43</v>
      </c>
      <c r="AL167" s="83">
        <v>4.05</v>
      </c>
      <c r="AM167" s="83">
        <v>3.1</v>
      </c>
      <c r="AN167" s="83">
        <v>6.1</v>
      </c>
      <c r="AO167" s="83">
        <v>3.6999999999999998E-2</v>
      </c>
      <c r="AP167" s="83">
        <v>15</v>
      </c>
      <c r="AQ167" s="83">
        <v>12.5</v>
      </c>
      <c r="AR167" s="83">
        <v>0.79</v>
      </c>
      <c r="AS167" s="83">
        <v>54.7</v>
      </c>
      <c r="AT167" s="83">
        <v>90.9</v>
      </c>
      <c r="AU167" s="83">
        <v>0.26279999999999998</v>
      </c>
      <c r="AV167" s="83">
        <v>4.2099999999999999E-2</v>
      </c>
      <c r="AW167" s="83">
        <v>14.77</v>
      </c>
      <c r="AX167" s="83">
        <v>13.62</v>
      </c>
      <c r="AY167" s="83">
        <v>14.55</v>
      </c>
      <c r="AZ167" s="83">
        <v>0.93</v>
      </c>
      <c r="BA167" s="83">
        <v>0</v>
      </c>
      <c r="BB167" s="83">
        <v>0</v>
      </c>
      <c r="BC167" s="83">
        <v>0</v>
      </c>
      <c r="BD167" s="83">
        <v>2.94</v>
      </c>
      <c r="BE167" s="83">
        <v>25.87</v>
      </c>
      <c r="BF167" s="83">
        <v>6.8</v>
      </c>
      <c r="BG167" s="83">
        <v>9.6999999999999993</v>
      </c>
      <c r="BH167" s="232">
        <v>43994</v>
      </c>
    </row>
    <row r="168" spans="1:60" x14ac:dyDescent="0.25">
      <c r="A168" s="232">
        <v>43995</v>
      </c>
      <c r="B168" s="233" t="str">
        <f t="shared" si="2"/>
        <v>Click Here</v>
      </c>
      <c r="D168" s="83">
        <v>6.28</v>
      </c>
      <c r="E168" s="83">
        <v>5.03</v>
      </c>
      <c r="F168" s="83">
        <v>5.05</v>
      </c>
      <c r="G168" s="83">
        <v>5.05</v>
      </c>
      <c r="H168" s="83">
        <v>5.08</v>
      </c>
      <c r="I168" s="83">
        <v>7.14</v>
      </c>
      <c r="J168" s="83">
        <v>7.53</v>
      </c>
      <c r="K168" s="83">
        <v>1.73</v>
      </c>
      <c r="L168" s="83">
        <v>1.91</v>
      </c>
      <c r="M168" s="83">
        <v>2.14</v>
      </c>
      <c r="N168" s="83">
        <v>2.2000000000000002</v>
      </c>
      <c r="O168" s="83">
        <v>50</v>
      </c>
      <c r="P168" s="83">
        <v>43</v>
      </c>
      <c r="Q168" s="83">
        <v>10</v>
      </c>
      <c r="R168" s="83">
        <v>0</v>
      </c>
      <c r="S168" s="83">
        <v>0</v>
      </c>
      <c r="T168" s="83">
        <v>0</v>
      </c>
      <c r="U168" s="83">
        <v>0.73099999999999998</v>
      </c>
      <c r="V168" s="83">
        <v>0.80600000000000005</v>
      </c>
      <c r="W168" s="83">
        <v>0.38100000000000001</v>
      </c>
      <c r="X168" s="83">
        <v>8.2000000000000003E-2</v>
      </c>
      <c r="Y168" s="83">
        <v>0.11600000000000001</v>
      </c>
      <c r="Z168" s="83">
        <v>7.3999999999999996E-2</v>
      </c>
      <c r="AA168" s="83">
        <v>12.5</v>
      </c>
      <c r="AB168" s="83">
        <v>36.4</v>
      </c>
      <c r="AC168" s="83">
        <v>34.299999999999997</v>
      </c>
      <c r="AD168" s="83">
        <v>34.4</v>
      </c>
      <c r="AE168" s="83">
        <v>41.9</v>
      </c>
      <c r="AF168" s="83">
        <v>25</v>
      </c>
      <c r="AG168" s="83">
        <v>72.8</v>
      </c>
      <c r="AH168" s="83">
        <v>68.599999999999994</v>
      </c>
      <c r="AI168" s="83">
        <v>68.8</v>
      </c>
      <c r="AJ168" s="83">
        <v>83.8</v>
      </c>
      <c r="AK168" s="83">
        <v>3.37</v>
      </c>
      <c r="AL168" s="83">
        <v>3.93</v>
      </c>
      <c r="AM168" s="83">
        <v>3</v>
      </c>
      <c r="AN168" s="83">
        <v>6.3</v>
      </c>
      <c r="AO168" s="83">
        <v>1.4E-2</v>
      </c>
      <c r="AP168" s="83">
        <v>16.100000000000001</v>
      </c>
      <c r="AQ168" s="83">
        <v>12.9</v>
      </c>
      <c r="AR168" s="83">
        <v>0.69653555219364582</v>
      </c>
      <c r="AS168" s="83">
        <v>59.9</v>
      </c>
      <c r="AT168" s="83">
        <v>91</v>
      </c>
      <c r="AU168" s="83">
        <v>0.21260000000000001</v>
      </c>
      <c r="AV168" s="83">
        <v>4.2000000000000003E-2</v>
      </c>
      <c r="AW168" s="83">
        <v>14.45</v>
      </c>
      <c r="AX168" s="83">
        <v>13.22</v>
      </c>
      <c r="AY168" s="83">
        <v>14.22</v>
      </c>
      <c r="AZ168" s="83">
        <v>1</v>
      </c>
      <c r="BA168" s="83">
        <v>0</v>
      </c>
      <c r="BB168" s="83">
        <v>0</v>
      </c>
      <c r="BC168" s="83">
        <v>0</v>
      </c>
      <c r="BD168" s="83">
        <v>2.9465355521936458</v>
      </c>
      <c r="BE168" s="83">
        <v>31.27</v>
      </c>
      <c r="BF168" s="83">
        <v>6.8</v>
      </c>
      <c r="BG168" s="83">
        <v>9.6999999999999993</v>
      </c>
      <c r="BH168" s="232">
        <v>43995</v>
      </c>
    </row>
    <row r="169" spans="1:60" x14ac:dyDescent="0.25">
      <c r="A169" s="232">
        <v>43996</v>
      </c>
      <c r="B169" s="233" t="str">
        <f t="shared" si="2"/>
        <v>Click Here</v>
      </c>
      <c r="D169" s="83">
        <v>0</v>
      </c>
      <c r="E169" s="83">
        <v>0</v>
      </c>
      <c r="F169" s="83">
        <v>0</v>
      </c>
      <c r="G169" s="83">
        <v>0</v>
      </c>
      <c r="H169" s="83">
        <v>0</v>
      </c>
      <c r="I169" s="83">
        <v>0</v>
      </c>
      <c r="J169" s="83">
        <v>0</v>
      </c>
      <c r="K169" s="83">
        <v>0</v>
      </c>
      <c r="L169" s="83">
        <v>0</v>
      </c>
      <c r="M169" s="83">
        <v>0</v>
      </c>
      <c r="N169" s="83">
        <v>0</v>
      </c>
      <c r="O169" s="83">
        <v>0</v>
      </c>
      <c r="P169" s="83">
        <v>0</v>
      </c>
      <c r="Q169" s="83">
        <v>0</v>
      </c>
      <c r="R169" s="83">
        <v>0</v>
      </c>
      <c r="S169" s="83">
        <v>0</v>
      </c>
      <c r="T169" s="83">
        <v>0</v>
      </c>
      <c r="U169" s="83">
        <v>0</v>
      </c>
      <c r="V169" s="83">
        <v>0</v>
      </c>
      <c r="W169" s="83">
        <v>0</v>
      </c>
      <c r="X169" s="83">
        <v>0</v>
      </c>
      <c r="Y169" s="83">
        <v>0</v>
      </c>
      <c r="Z169" s="83">
        <v>0</v>
      </c>
      <c r="AA169" s="83">
        <v>0</v>
      </c>
      <c r="AB169" s="83">
        <v>0</v>
      </c>
      <c r="AC169" s="83">
        <v>0</v>
      </c>
      <c r="AD169" s="83">
        <v>0</v>
      </c>
      <c r="AE169" s="83">
        <v>0</v>
      </c>
      <c r="AF169" s="83">
        <v>0</v>
      </c>
      <c r="AG169" s="83">
        <v>0</v>
      </c>
      <c r="AH169" s="83">
        <v>0</v>
      </c>
      <c r="AI169" s="83">
        <v>0</v>
      </c>
      <c r="AJ169" s="83">
        <v>0</v>
      </c>
      <c r="AK169" s="83" t="s">
        <v>66</v>
      </c>
      <c r="AL169" s="83" t="s">
        <v>66</v>
      </c>
      <c r="AM169" s="83">
        <v>0</v>
      </c>
      <c r="AN169" s="83">
        <v>0</v>
      </c>
      <c r="AO169" s="83">
        <v>0</v>
      </c>
      <c r="AP169" s="83">
        <v>0</v>
      </c>
      <c r="AQ169" s="83">
        <v>0</v>
      </c>
      <c r="AR169" s="83">
        <v>0.6192426470588237</v>
      </c>
      <c r="AS169" s="83">
        <v>0</v>
      </c>
      <c r="AT169" s="83">
        <v>0</v>
      </c>
      <c r="AU169" s="83">
        <v>0</v>
      </c>
      <c r="AV169" s="83">
        <v>0</v>
      </c>
      <c r="AW169" s="83">
        <v>13.91</v>
      </c>
      <c r="AX169" s="83">
        <v>13.6</v>
      </c>
      <c r="AY169" s="83">
        <v>13.6</v>
      </c>
      <c r="AZ169" s="83">
        <v>0</v>
      </c>
      <c r="BA169" s="83">
        <v>0</v>
      </c>
      <c r="BB169" s="83">
        <v>0</v>
      </c>
      <c r="BC169" s="83">
        <v>0</v>
      </c>
      <c r="BD169" s="83">
        <v>2.8892426470588237</v>
      </c>
      <c r="BE169" s="83">
        <v>0</v>
      </c>
      <c r="BF169" s="83">
        <v>6.8</v>
      </c>
      <c r="BG169" s="83">
        <v>9.6999999999999993</v>
      </c>
      <c r="BH169" s="232">
        <v>43996</v>
      </c>
    </row>
    <row r="170" spans="1:60" x14ac:dyDescent="0.25">
      <c r="A170" s="232">
        <v>43997</v>
      </c>
      <c r="B170" s="233" t="str">
        <f t="shared" si="2"/>
        <v>Click Here</v>
      </c>
      <c r="D170" s="83">
        <v>6.07</v>
      </c>
      <c r="E170" s="83">
        <v>5.14</v>
      </c>
      <c r="F170" s="83">
        <v>5.08</v>
      </c>
      <c r="G170" s="83">
        <v>5.17</v>
      </c>
      <c r="H170" s="83">
        <v>5.2</v>
      </c>
      <c r="I170" s="83">
        <v>7.09</v>
      </c>
      <c r="J170" s="83">
        <v>7.17</v>
      </c>
      <c r="K170" s="83">
        <v>1.74</v>
      </c>
      <c r="L170" s="83">
        <v>1.9</v>
      </c>
      <c r="M170" s="83">
        <v>2.16</v>
      </c>
      <c r="N170" s="83">
        <v>2.2200000000000002</v>
      </c>
      <c r="O170" s="83">
        <v>49</v>
      </c>
      <c r="P170" s="83">
        <v>42</v>
      </c>
      <c r="Q170" s="83">
        <v>10</v>
      </c>
      <c r="R170" s="83">
        <v>0</v>
      </c>
      <c r="S170" s="83">
        <v>0</v>
      </c>
      <c r="T170" s="83">
        <v>0</v>
      </c>
      <c r="U170" s="83">
        <v>0.46800000000000003</v>
      </c>
      <c r="V170" s="83">
        <v>0.59299999999999997</v>
      </c>
      <c r="W170" s="83">
        <v>0.371</v>
      </c>
      <c r="X170" s="83">
        <v>7.9000000000000001E-2</v>
      </c>
      <c r="Y170" s="83">
        <v>0.30099999999999999</v>
      </c>
      <c r="Z170" s="83">
        <v>0.45400000000000001</v>
      </c>
      <c r="AA170" s="83">
        <v>12.6</v>
      </c>
      <c r="AB170" s="83">
        <v>36</v>
      </c>
      <c r="AC170" s="83">
        <v>34.1</v>
      </c>
      <c r="AD170" s="83">
        <v>34.200000000000003</v>
      </c>
      <c r="AE170" s="83">
        <v>41.7</v>
      </c>
      <c r="AF170" s="83">
        <v>25.2</v>
      </c>
      <c r="AG170" s="83">
        <v>72</v>
      </c>
      <c r="AH170" s="83">
        <v>68.2</v>
      </c>
      <c r="AI170" s="83">
        <v>68.400000000000006</v>
      </c>
      <c r="AJ170" s="83">
        <v>83.4</v>
      </c>
      <c r="AK170" s="83">
        <v>3.43</v>
      </c>
      <c r="AL170" s="83">
        <v>4.05</v>
      </c>
      <c r="AM170" s="83">
        <v>3.1</v>
      </c>
      <c r="AN170" s="83">
        <v>5.7</v>
      </c>
      <c r="AO170" s="83">
        <v>4.5999999999999999E-2</v>
      </c>
      <c r="AP170" s="83">
        <v>16.100000000000001</v>
      </c>
      <c r="AQ170" s="83">
        <v>13.1</v>
      </c>
      <c r="AR170" s="83">
        <v>0.78855632823365784</v>
      </c>
      <c r="AS170" s="83">
        <v>54.9</v>
      </c>
      <c r="AT170" s="83">
        <v>92.1</v>
      </c>
      <c r="AU170" s="83">
        <v>0.21190000000000001</v>
      </c>
      <c r="AV170" s="83">
        <v>3.5700000000000003E-2</v>
      </c>
      <c r="AW170" s="83">
        <v>15.54</v>
      </c>
      <c r="AX170" s="83">
        <v>14.38</v>
      </c>
      <c r="AY170" s="83">
        <v>15.36</v>
      </c>
      <c r="AZ170" s="83">
        <v>0.98</v>
      </c>
      <c r="BA170" s="83">
        <v>0</v>
      </c>
      <c r="BB170" s="83">
        <v>0</v>
      </c>
      <c r="BC170" s="83">
        <v>0</v>
      </c>
      <c r="BD170" s="83">
        <v>3.0485563282336576</v>
      </c>
      <c r="BE170" s="83">
        <v>30.38</v>
      </c>
      <c r="BF170" s="83">
        <v>6.8</v>
      </c>
      <c r="BG170" s="83">
        <v>9.6999999999999993</v>
      </c>
      <c r="BH170" s="232">
        <v>43997</v>
      </c>
    </row>
    <row r="171" spans="1:60" x14ac:dyDescent="0.25">
      <c r="A171" s="232">
        <v>43998</v>
      </c>
      <c r="B171" s="233" t="str">
        <f t="shared" si="2"/>
        <v>Click Here</v>
      </c>
      <c r="D171" s="83">
        <v>6.02</v>
      </c>
      <c r="E171" s="83">
        <v>5.07</v>
      </c>
      <c r="F171" s="83">
        <v>5.05</v>
      </c>
      <c r="G171" s="83">
        <v>5.38</v>
      </c>
      <c r="H171" s="83">
        <v>5.39</v>
      </c>
      <c r="I171" s="83">
        <v>7.57</v>
      </c>
      <c r="J171" s="83">
        <v>7.6</v>
      </c>
      <c r="K171" s="83">
        <v>1.8</v>
      </c>
      <c r="L171" s="83">
        <v>2.04</v>
      </c>
      <c r="M171" s="83">
        <v>2.2000000000000002</v>
      </c>
      <c r="N171" s="83">
        <v>2.33</v>
      </c>
      <c r="O171" s="83">
        <v>57</v>
      </c>
      <c r="P171" s="83">
        <v>50</v>
      </c>
      <c r="Q171" s="83">
        <v>7</v>
      </c>
      <c r="R171" s="83">
        <v>0</v>
      </c>
      <c r="S171" s="83">
        <v>0</v>
      </c>
      <c r="T171" s="83">
        <v>0</v>
      </c>
      <c r="U171" s="83">
        <v>0.26100000000000001</v>
      </c>
      <c r="V171" s="83">
        <v>0.53200000000000003</v>
      </c>
      <c r="W171" s="83">
        <v>0.31900000000000001</v>
      </c>
      <c r="X171" s="83">
        <v>7.3999999999999996E-2</v>
      </c>
      <c r="Y171" s="83">
        <v>0.17599999999999999</v>
      </c>
      <c r="Z171" s="83">
        <v>6.7000000000000004E-2</v>
      </c>
      <c r="AA171" s="83">
        <v>12.9</v>
      </c>
      <c r="AB171" s="83">
        <v>36.700000000000003</v>
      </c>
      <c r="AC171" s="83">
        <v>34.9</v>
      </c>
      <c r="AD171" s="83">
        <v>35.200000000000003</v>
      </c>
      <c r="AE171" s="83">
        <v>44.1</v>
      </c>
      <c r="AF171" s="83">
        <v>25.8</v>
      </c>
      <c r="AG171" s="83">
        <v>73.400000000000006</v>
      </c>
      <c r="AH171" s="83">
        <v>69.8</v>
      </c>
      <c r="AI171" s="83">
        <v>70.400000000000006</v>
      </c>
      <c r="AJ171" s="83">
        <v>88.2</v>
      </c>
      <c r="AK171" s="83">
        <v>3.27</v>
      </c>
      <c r="AL171" s="83">
        <v>3.89</v>
      </c>
      <c r="AM171" s="83">
        <v>3.2</v>
      </c>
      <c r="AN171" s="83">
        <v>6.1</v>
      </c>
      <c r="AO171" s="83">
        <v>6.0999999999999999E-2</v>
      </c>
      <c r="AP171" s="83">
        <v>16.899999999999999</v>
      </c>
      <c r="AQ171" s="83">
        <v>13.4</v>
      </c>
      <c r="AR171" s="83">
        <v>0.85489484536082472</v>
      </c>
      <c r="AS171" s="83">
        <v>55.1</v>
      </c>
      <c r="AT171" s="83">
        <v>93.7</v>
      </c>
      <c r="AU171" s="83">
        <v>0.2571</v>
      </c>
      <c r="AV171" s="83">
        <v>2.8299999999999999E-2</v>
      </c>
      <c r="AW171" s="83">
        <v>15.68</v>
      </c>
      <c r="AX171" s="83">
        <v>14.55</v>
      </c>
      <c r="AY171" s="83">
        <v>15.51</v>
      </c>
      <c r="AZ171" s="83">
        <v>0.96</v>
      </c>
      <c r="BA171" s="83">
        <v>0</v>
      </c>
      <c r="BB171" s="83">
        <v>0</v>
      </c>
      <c r="BC171" s="83">
        <v>0</v>
      </c>
      <c r="BD171" s="83">
        <v>3.1648948453608248</v>
      </c>
      <c r="BE171" s="83">
        <v>30.48</v>
      </c>
      <c r="BF171" s="83">
        <v>6.8</v>
      </c>
      <c r="BG171" s="83">
        <v>9.5</v>
      </c>
      <c r="BH171" s="232">
        <v>43998</v>
      </c>
    </row>
    <row r="172" spans="1:60" x14ac:dyDescent="0.25">
      <c r="A172" s="232">
        <v>43999</v>
      </c>
      <c r="B172" s="233" t="str">
        <f t="shared" si="2"/>
        <v>Click Here</v>
      </c>
      <c r="D172" s="83">
        <v>6.26</v>
      </c>
      <c r="E172" s="83">
        <v>5.14</v>
      </c>
      <c r="F172" s="83">
        <v>5.09</v>
      </c>
      <c r="G172" s="83">
        <v>5.13</v>
      </c>
      <c r="H172" s="83">
        <v>5.18</v>
      </c>
      <c r="I172" s="83">
        <v>7.54</v>
      </c>
      <c r="J172" s="83">
        <v>7.67</v>
      </c>
      <c r="K172" s="83">
        <v>1.77</v>
      </c>
      <c r="L172" s="83">
        <v>2.02</v>
      </c>
      <c r="M172" s="83">
        <v>2.1800000000000002</v>
      </c>
      <c r="N172" s="83">
        <v>2.31</v>
      </c>
      <c r="O172" s="83">
        <v>56</v>
      </c>
      <c r="P172" s="83">
        <v>48</v>
      </c>
      <c r="Q172" s="83">
        <v>9</v>
      </c>
      <c r="R172" s="83">
        <v>0</v>
      </c>
      <c r="S172" s="83">
        <v>0</v>
      </c>
      <c r="T172" s="83">
        <v>0</v>
      </c>
      <c r="U172" s="83">
        <v>0.46100000000000002</v>
      </c>
      <c r="V172" s="83">
        <v>0.48699999999999999</v>
      </c>
      <c r="W172" s="83">
        <v>0.36899999999999999</v>
      </c>
      <c r="X172" s="83">
        <v>8.1000000000000003E-2</v>
      </c>
      <c r="Y172" s="83">
        <v>0.192</v>
      </c>
      <c r="Z172" s="83">
        <v>6.3E-2</v>
      </c>
      <c r="AA172" s="83">
        <v>12.9</v>
      </c>
      <c r="AB172" s="83">
        <v>38.1</v>
      </c>
      <c r="AC172" s="83">
        <v>35</v>
      </c>
      <c r="AD172" s="83">
        <v>34.9</v>
      </c>
      <c r="AE172" s="83">
        <v>43.9</v>
      </c>
      <c r="AF172" s="83">
        <v>25.8</v>
      </c>
      <c r="AG172" s="83">
        <v>76.2</v>
      </c>
      <c r="AH172" s="83">
        <v>70</v>
      </c>
      <c r="AI172" s="83">
        <v>69.8</v>
      </c>
      <c r="AJ172" s="83">
        <v>87.8</v>
      </c>
      <c r="AK172" s="83">
        <v>3.15</v>
      </c>
      <c r="AL172" s="83">
        <v>3.94</v>
      </c>
      <c r="AM172" s="83">
        <v>3.1</v>
      </c>
      <c r="AN172" s="83">
        <v>6.3</v>
      </c>
      <c r="AO172" s="83">
        <v>4.3999999999999997E-2</v>
      </c>
      <c r="AP172" s="83">
        <v>17.2</v>
      </c>
      <c r="AQ172" s="83">
        <v>13.8</v>
      </c>
      <c r="AR172" s="83">
        <v>0.47393817204301047</v>
      </c>
      <c r="AS172" s="83">
        <v>55.3</v>
      </c>
      <c r="AT172" s="83">
        <v>93.5</v>
      </c>
      <c r="AU172" s="83">
        <v>0.25690000000000002</v>
      </c>
      <c r="AV172" s="83">
        <v>2.8500000000000001E-2</v>
      </c>
      <c r="AW172" s="83">
        <v>15.18</v>
      </c>
      <c r="AX172" s="83">
        <v>14.88</v>
      </c>
      <c r="AY172" s="83">
        <v>14.88</v>
      </c>
      <c r="AZ172" s="83">
        <v>0</v>
      </c>
      <c r="BA172" s="83">
        <v>0</v>
      </c>
      <c r="BB172" s="83">
        <v>0</v>
      </c>
      <c r="BC172" s="83">
        <v>0</v>
      </c>
      <c r="BD172" s="83">
        <v>2.8039381720430105</v>
      </c>
      <c r="BE172" s="83">
        <v>27.13</v>
      </c>
      <c r="BF172" s="83">
        <v>6.8</v>
      </c>
      <c r="BG172" s="83">
        <v>9.5</v>
      </c>
      <c r="BH172" s="232">
        <v>43999</v>
      </c>
    </row>
    <row r="173" spans="1:60" x14ac:dyDescent="0.25">
      <c r="A173" s="232">
        <v>44000</v>
      </c>
      <c r="B173" s="233" t="str">
        <f t="shared" si="2"/>
        <v>Click Here</v>
      </c>
      <c r="D173" s="83">
        <v>6.36</v>
      </c>
      <c r="E173" s="83">
        <v>5.13</v>
      </c>
      <c r="F173" s="83">
        <v>5.18</v>
      </c>
      <c r="G173" s="83">
        <v>5.14</v>
      </c>
      <c r="H173" s="83">
        <v>5.17</v>
      </c>
      <c r="I173" s="83">
        <v>7.22</v>
      </c>
      <c r="J173" s="83">
        <v>7.44</v>
      </c>
      <c r="K173" s="83">
        <v>1.73</v>
      </c>
      <c r="L173" s="83">
        <v>1.98</v>
      </c>
      <c r="M173" s="83">
        <v>2.16</v>
      </c>
      <c r="N173" s="83">
        <v>2.2799999999999998</v>
      </c>
      <c r="O173" s="83">
        <v>57</v>
      </c>
      <c r="P173" s="83">
        <v>48</v>
      </c>
      <c r="Q173" s="83">
        <v>10</v>
      </c>
      <c r="R173" s="83">
        <v>1</v>
      </c>
      <c r="S173" s="83">
        <v>0</v>
      </c>
      <c r="T173" s="83">
        <v>0</v>
      </c>
      <c r="U173" s="83">
        <v>0.42199999999999999</v>
      </c>
      <c r="V173" s="83">
        <v>0.436</v>
      </c>
      <c r="W173" s="83">
        <v>0.40100000000000002</v>
      </c>
      <c r="X173" s="83">
        <v>8.5999999999999993E-2</v>
      </c>
      <c r="Y173" s="83">
        <v>0.17299999999999999</v>
      </c>
      <c r="Z173" s="83">
        <v>6.4000000000000001E-2</v>
      </c>
      <c r="AA173" s="83">
        <v>12.8</v>
      </c>
      <c r="AB173" s="83">
        <v>36.5</v>
      </c>
      <c r="AC173" s="83">
        <v>33.1</v>
      </c>
      <c r="AD173" s="83">
        <v>34.700000000000003</v>
      </c>
      <c r="AE173" s="83">
        <v>43.2</v>
      </c>
      <c r="AF173" s="83">
        <v>25.6</v>
      </c>
      <c r="AG173" s="83">
        <v>36.5</v>
      </c>
      <c r="AH173" s="83">
        <v>66.2</v>
      </c>
      <c r="AI173" s="83">
        <v>69.400000000000006</v>
      </c>
      <c r="AJ173" s="83">
        <v>86.4</v>
      </c>
      <c r="AK173" s="83">
        <v>3.1799999999999997</v>
      </c>
      <c r="AL173" s="83">
        <v>4.04</v>
      </c>
      <c r="AM173" s="83">
        <v>3</v>
      </c>
      <c r="AN173" s="83">
        <v>6.4</v>
      </c>
      <c r="AO173" s="83">
        <v>2.9000000000000001E-2</v>
      </c>
      <c r="AP173" s="83">
        <v>16.899999999999999</v>
      </c>
      <c r="AQ173" s="83">
        <v>13.8</v>
      </c>
      <c r="AR173" s="83">
        <v>0.62449472096530956</v>
      </c>
      <c r="AS173" s="83">
        <v>55.5</v>
      </c>
      <c r="AT173" s="83">
        <v>88.8</v>
      </c>
      <c r="AU173" s="83">
        <v>0.25669999999999998</v>
      </c>
      <c r="AV173" s="83">
        <v>5.1200000000000002E-2</v>
      </c>
      <c r="AW173" s="83">
        <v>14.38</v>
      </c>
      <c r="AX173" s="83">
        <v>13.26</v>
      </c>
      <c r="AY173" s="83">
        <v>14.24</v>
      </c>
      <c r="AZ173" s="83">
        <v>0.98</v>
      </c>
      <c r="BA173" s="83">
        <v>0</v>
      </c>
      <c r="BB173" s="83">
        <v>0</v>
      </c>
      <c r="BC173" s="83">
        <v>0</v>
      </c>
      <c r="BD173" s="83">
        <v>2.9444947209653094</v>
      </c>
      <c r="BE173" s="83">
        <v>30.06</v>
      </c>
      <c r="BF173" s="83">
        <v>6.8</v>
      </c>
      <c r="BG173" s="83">
        <v>9.4</v>
      </c>
      <c r="BH173" s="232">
        <v>44000</v>
      </c>
    </row>
    <row r="174" spans="1:60" x14ac:dyDescent="0.25">
      <c r="A174" s="232">
        <v>44001</v>
      </c>
      <c r="B174" s="233" t="str">
        <f t="shared" si="2"/>
        <v>Click Here</v>
      </c>
      <c r="D174" s="83">
        <v>5.72</v>
      </c>
      <c r="E174" s="83">
        <v>5.13</v>
      </c>
      <c r="F174" s="83">
        <v>5.13</v>
      </c>
      <c r="G174" s="83">
        <v>5.17</v>
      </c>
      <c r="H174" s="83">
        <v>5.2</v>
      </c>
      <c r="I174" s="83">
        <v>7.6</v>
      </c>
      <c r="J174" s="83">
        <v>7.24</v>
      </c>
      <c r="K174" s="83">
        <v>1.73</v>
      </c>
      <c r="L174" s="83">
        <v>1.81</v>
      </c>
      <c r="M174" s="83">
        <v>2.12</v>
      </c>
      <c r="N174" s="83">
        <v>2.31</v>
      </c>
      <c r="O174" s="83">
        <v>55</v>
      </c>
      <c r="P174" s="83">
        <v>47</v>
      </c>
      <c r="Q174" s="83">
        <v>10</v>
      </c>
      <c r="R174" s="83">
        <v>0</v>
      </c>
      <c r="S174" s="83">
        <v>0</v>
      </c>
      <c r="T174" s="83">
        <v>0</v>
      </c>
      <c r="U174" s="83">
        <v>0.436</v>
      </c>
      <c r="V174" s="83">
        <v>0.441</v>
      </c>
      <c r="W174" s="83">
        <v>0.41</v>
      </c>
      <c r="X174" s="83">
        <v>0.09</v>
      </c>
      <c r="Y174" s="83">
        <v>0.15</v>
      </c>
      <c r="Z174" s="83">
        <v>7.0999999999999994E-2</v>
      </c>
      <c r="AA174" s="83">
        <v>13</v>
      </c>
      <c r="AB174" s="83">
        <v>35.700000000000003</v>
      </c>
      <c r="AC174" s="83">
        <v>34.4</v>
      </c>
      <c r="AD174" s="83">
        <v>34.700000000000003</v>
      </c>
      <c r="AE174" s="83">
        <v>43.5</v>
      </c>
      <c r="AF174" s="83">
        <v>26</v>
      </c>
      <c r="AG174" s="83">
        <v>71.400000000000006</v>
      </c>
      <c r="AH174" s="83">
        <v>68.8</v>
      </c>
      <c r="AI174" s="83">
        <v>69.400000000000006</v>
      </c>
      <c r="AJ174" s="83">
        <v>87</v>
      </c>
      <c r="AK174" s="83">
        <v>3.27</v>
      </c>
      <c r="AL174" s="83">
        <v>3.9299999999999997</v>
      </c>
      <c r="AM174" s="83">
        <v>3.1</v>
      </c>
      <c r="AN174" s="83">
        <v>6.2</v>
      </c>
      <c r="AO174" s="83">
        <v>3.1E-2</v>
      </c>
      <c r="AP174" s="83">
        <v>17.100000000000001</v>
      </c>
      <c r="AQ174" s="83">
        <v>13.8</v>
      </c>
      <c r="AR174" s="83">
        <v>0.34083537023723931</v>
      </c>
      <c r="AS174" s="83">
        <v>55.3</v>
      </c>
      <c r="AT174" s="83">
        <v>90.2</v>
      </c>
      <c r="AU174" s="83">
        <v>0.2571</v>
      </c>
      <c r="AV174" s="83">
        <v>4.4200000000000003E-2</v>
      </c>
      <c r="AW174" s="83">
        <v>15.06</v>
      </c>
      <c r="AX174" s="83">
        <v>13.91</v>
      </c>
      <c r="AY174" s="83">
        <v>14.86</v>
      </c>
      <c r="AZ174" s="83">
        <v>0.95</v>
      </c>
      <c r="BA174" s="83">
        <v>0</v>
      </c>
      <c r="BB174" s="83">
        <v>0</v>
      </c>
      <c r="BC174" s="83">
        <v>0</v>
      </c>
      <c r="BD174" s="83">
        <v>2.5908353702372393</v>
      </c>
      <c r="BE174" s="83">
        <v>29.57</v>
      </c>
      <c r="BF174" s="83">
        <v>6.8</v>
      </c>
      <c r="BG174" s="83">
        <v>9.4</v>
      </c>
      <c r="BH174" s="232">
        <v>44001</v>
      </c>
    </row>
    <row r="175" spans="1:60" x14ac:dyDescent="0.25">
      <c r="A175" s="232">
        <v>44002</v>
      </c>
      <c r="B175" s="233" t="str">
        <f t="shared" si="2"/>
        <v>Click Here</v>
      </c>
      <c r="D175" s="83">
        <v>5.68</v>
      </c>
      <c r="E175" s="83">
        <v>5.09</v>
      </c>
      <c r="F175" s="83">
        <v>5.14</v>
      </c>
      <c r="G175" s="83">
        <v>5.14</v>
      </c>
      <c r="H175" s="83">
        <v>5.18</v>
      </c>
      <c r="I175" s="83">
        <v>7.6</v>
      </c>
      <c r="J175" s="83">
        <v>7.52</v>
      </c>
      <c r="K175" s="83">
        <v>1.77</v>
      </c>
      <c r="L175" s="83">
        <v>1.81</v>
      </c>
      <c r="M175" s="83">
        <v>2.2000000000000002</v>
      </c>
      <c r="N175" s="83">
        <v>1.68</v>
      </c>
      <c r="O175" s="83">
        <v>53</v>
      </c>
      <c r="P175" s="83">
        <v>45</v>
      </c>
      <c r="Q175" s="83">
        <v>9</v>
      </c>
      <c r="R175" s="83">
        <v>0</v>
      </c>
      <c r="S175" s="83">
        <v>0</v>
      </c>
      <c r="T175" s="83">
        <v>0</v>
      </c>
      <c r="U175" s="83">
        <v>0.39800000000000002</v>
      </c>
      <c r="V175" s="83">
        <v>0.4</v>
      </c>
      <c r="W175" s="83">
        <v>0.40500000000000003</v>
      </c>
      <c r="X175" s="83">
        <v>8.7999999999999995E-2</v>
      </c>
      <c r="Y175" s="83">
        <v>0.14799999999999999</v>
      </c>
      <c r="Z175" s="83">
        <v>0.107</v>
      </c>
      <c r="AA175" s="83">
        <v>12.9</v>
      </c>
      <c r="AB175" s="83">
        <v>35.1</v>
      </c>
      <c r="AC175" s="83">
        <v>34.200000000000003</v>
      </c>
      <c r="AD175" s="83">
        <v>34.5</v>
      </c>
      <c r="AE175" s="83">
        <v>42.8</v>
      </c>
      <c r="AF175" s="83">
        <v>25.8</v>
      </c>
      <c r="AG175" s="83">
        <v>70.2</v>
      </c>
      <c r="AH175" s="83">
        <v>68.400000000000006</v>
      </c>
      <c r="AI175" s="83">
        <v>69</v>
      </c>
      <c r="AJ175" s="83">
        <v>85.6</v>
      </c>
      <c r="AK175" s="83">
        <v>3.2800000000000002</v>
      </c>
      <c r="AL175" s="83">
        <v>4.03</v>
      </c>
      <c r="AM175" s="83">
        <v>3.2</v>
      </c>
      <c r="AN175" s="83">
        <v>6.1</v>
      </c>
      <c r="AO175" s="83">
        <v>2.8000000000000001E-2</v>
      </c>
      <c r="AP175" s="83">
        <v>17</v>
      </c>
      <c r="AQ175" s="83">
        <v>13.6</v>
      </c>
      <c r="AR175" s="83">
        <v>0.86998149575944428</v>
      </c>
      <c r="AS175" s="83">
        <v>55.4</v>
      </c>
      <c r="AT175" s="83">
        <v>91</v>
      </c>
      <c r="AU175" s="83">
        <v>0.25679999999999997</v>
      </c>
      <c r="AV175" s="83">
        <v>4.2900000000000001E-2</v>
      </c>
      <c r="AW175" s="83">
        <v>14.09</v>
      </c>
      <c r="AX175" s="83">
        <v>12.97</v>
      </c>
      <c r="AY175" s="83">
        <v>13.92</v>
      </c>
      <c r="AZ175" s="83">
        <v>0.95</v>
      </c>
      <c r="BA175" s="83">
        <v>0</v>
      </c>
      <c r="BB175" s="83">
        <v>0</v>
      </c>
      <c r="BC175" s="83">
        <v>0</v>
      </c>
      <c r="BD175" s="83">
        <v>3.0099814957594444</v>
      </c>
      <c r="BE175" s="83">
        <v>30.04</v>
      </c>
      <c r="BF175" s="83">
        <v>6.8</v>
      </c>
      <c r="BG175" s="83">
        <v>9.1</v>
      </c>
      <c r="BH175" s="232">
        <v>44002</v>
      </c>
    </row>
    <row r="176" spans="1:60" x14ac:dyDescent="0.25">
      <c r="A176" s="232">
        <v>44003</v>
      </c>
      <c r="B176" s="233" t="str">
        <f t="shared" si="2"/>
        <v>Click Here</v>
      </c>
      <c r="D176" s="83">
        <v>0</v>
      </c>
      <c r="E176" s="83">
        <v>0</v>
      </c>
      <c r="F176" s="83">
        <v>0</v>
      </c>
      <c r="G176" s="83">
        <v>0</v>
      </c>
      <c r="H176" s="83">
        <v>0</v>
      </c>
      <c r="I176" s="83">
        <v>0</v>
      </c>
      <c r="J176" s="83">
        <v>0</v>
      </c>
      <c r="K176" s="83">
        <v>0</v>
      </c>
      <c r="L176" s="83">
        <v>0</v>
      </c>
      <c r="M176" s="83">
        <v>0</v>
      </c>
      <c r="N176" s="83">
        <v>0</v>
      </c>
      <c r="O176" s="83">
        <v>0</v>
      </c>
      <c r="P176" s="83">
        <v>0</v>
      </c>
      <c r="Q176" s="83">
        <v>0</v>
      </c>
      <c r="R176" s="83">
        <v>0</v>
      </c>
      <c r="S176" s="83">
        <v>0</v>
      </c>
      <c r="T176" s="83">
        <v>0</v>
      </c>
      <c r="U176" s="83">
        <v>0</v>
      </c>
      <c r="V176" s="83">
        <v>0</v>
      </c>
      <c r="W176" s="83">
        <v>0</v>
      </c>
      <c r="X176" s="83">
        <v>0</v>
      </c>
      <c r="Y176" s="83">
        <v>0</v>
      </c>
      <c r="Z176" s="83">
        <v>0</v>
      </c>
      <c r="AA176" s="83">
        <v>0</v>
      </c>
      <c r="AB176" s="83">
        <v>0</v>
      </c>
      <c r="AC176" s="83">
        <v>0</v>
      </c>
      <c r="AD176" s="83">
        <v>0</v>
      </c>
      <c r="AE176" s="83">
        <v>0</v>
      </c>
      <c r="AF176" s="83">
        <v>0</v>
      </c>
      <c r="AG176" s="83">
        <v>0</v>
      </c>
      <c r="AH176" s="83">
        <v>0</v>
      </c>
      <c r="AI176" s="83">
        <v>0</v>
      </c>
      <c r="AJ176" s="83">
        <v>0</v>
      </c>
      <c r="AK176" s="83" t="s">
        <v>66</v>
      </c>
      <c r="AL176" s="83" t="s">
        <v>66</v>
      </c>
      <c r="AM176" s="83">
        <v>0</v>
      </c>
      <c r="AN176" s="83">
        <v>0</v>
      </c>
      <c r="AO176" s="83">
        <v>0</v>
      </c>
      <c r="AP176" s="83">
        <v>0</v>
      </c>
      <c r="AQ176" s="83">
        <v>0</v>
      </c>
      <c r="AR176" s="83" t="s">
        <v>66</v>
      </c>
      <c r="AS176" s="83">
        <v>0</v>
      </c>
      <c r="AT176" s="83">
        <v>0</v>
      </c>
      <c r="AU176" s="83">
        <v>0</v>
      </c>
      <c r="AV176" s="83">
        <v>0</v>
      </c>
      <c r="AW176" s="83">
        <v>0</v>
      </c>
      <c r="AX176" s="83">
        <v>0</v>
      </c>
      <c r="AY176" s="83">
        <v>0</v>
      </c>
      <c r="AZ176" s="83">
        <v>0</v>
      </c>
      <c r="BA176" s="83">
        <v>0</v>
      </c>
      <c r="BB176" s="83">
        <v>0</v>
      </c>
      <c r="BC176" s="83">
        <v>0</v>
      </c>
      <c r="BD176" s="83" t="s">
        <v>66</v>
      </c>
      <c r="BE176" s="83">
        <v>0</v>
      </c>
      <c r="BF176" s="83">
        <v>0</v>
      </c>
      <c r="BG176" s="83">
        <v>0</v>
      </c>
      <c r="BH176" s="232">
        <v>44003</v>
      </c>
    </row>
    <row r="177" spans="1:60" x14ac:dyDescent="0.25">
      <c r="A177" s="232">
        <v>44004</v>
      </c>
      <c r="B177" s="233" t="str">
        <f t="shared" si="2"/>
        <v>Click Here</v>
      </c>
      <c r="D177" s="83">
        <v>6.38</v>
      </c>
      <c r="E177" s="83">
        <v>5.26</v>
      </c>
      <c r="F177" s="83">
        <v>5.14</v>
      </c>
      <c r="G177" s="83">
        <v>5.17</v>
      </c>
      <c r="H177" s="83">
        <v>5.16</v>
      </c>
      <c r="I177" s="83">
        <v>7.28</v>
      </c>
      <c r="J177" s="83">
        <v>7.44</v>
      </c>
      <c r="K177" s="83">
        <v>1.69</v>
      </c>
      <c r="L177" s="83">
        <v>1.8</v>
      </c>
      <c r="M177" s="83">
        <v>2.09</v>
      </c>
      <c r="N177" s="83">
        <v>2.06</v>
      </c>
      <c r="O177" s="83">
        <v>54</v>
      </c>
      <c r="P177" s="83">
        <v>46</v>
      </c>
      <c r="Q177" s="83">
        <v>11</v>
      </c>
      <c r="R177" s="83">
        <v>0</v>
      </c>
      <c r="S177" s="83">
        <v>0</v>
      </c>
      <c r="T177" s="83">
        <v>0</v>
      </c>
      <c r="U177" s="83">
        <v>0.373</v>
      </c>
      <c r="V177" s="83">
        <v>0.38400000000000001</v>
      </c>
      <c r="W177" s="83">
        <v>0.41699999999999998</v>
      </c>
      <c r="X177" s="83">
        <v>8.1000000000000003E-2</v>
      </c>
      <c r="Y177" s="83">
        <v>0.11700000000000001</v>
      </c>
      <c r="Z177" s="83">
        <v>7.2999999999999995E-2</v>
      </c>
      <c r="AA177" s="83">
        <v>12.6</v>
      </c>
      <c r="AB177" s="83">
        <v>36.200000000000003</v>
      </c>
      <c r="AC177" s="83">
        <v>33.4</v>
      </c>
      <c r="AD177" s="83">
        <v>34.200000000000003</v>
      </c>
      <c r="AE177" s="83">
        <v>43.4</v>
      </c>
      <c r="AF177" s="83">
        <v>25.2</v>
      </c>
      <c r="AG177" s="83">
        <v>72.400000000000006</v>
      </c>
      <c r="AH177" s="83">
        <v>66.8</v>
      </c>
      <c r="AI177" s="83">
        <v>68.400000000000006</v>
      </c>
      <c r="AJ177" s="83">
        <v>86.8</v>
      </c>
      <c r="AK177" s="83">
        <v>3.24</v>
      </c>
      <c r="AL177" s="83">
        <v>4.07</v>
      </c>
      <c r="AM177" s="83">
        <v>3.1</v>
      </c>
      <c r="AN177" s="83">
        <v>6.3</v>
      </c>
      <c r="AO177" s="83">
        <v>3.3000000000000002E-2</v>
      </c>
      <c r="AP177" s="83">
        <v>16.3</v>
      </c>
      <c r="AQ177" s="83">
        <v>13.9</v>
      </c>
      <c r="AR177" s="83">
        <v>0.91266520467836276</v>
      </c>
      <c r="AS177" s="83">
        <v>55.6</v>
      </c>
      <c r="AT177" s="83">
        <v>91.3</v>
      </c>
      <c r="AU177" s="83">
        <v>0.25659999999999999</v>
      </c>
      <c r="AV177" s="83">
        <v>4.2700000000000002E-2</v>
      </c>
      <c r="AW177" s="83">
        <v>15.64</v>
      </c>
      <c r="AX177" s="83">
        <v>13.68</v>
      </c>
      <c r="AY177" s="83">
        <v>15.63</v>
      </c>
      <c r="AZ177" s="83">
        <v>1.95</v>
      </c>
      <c r="BA177" s="83">
        <v>0</v>
      </c>
      <c r="BB177" s="83">
        <v>0</v>
      </c>
      <c r="BC177" s="83">
        <v>0</v>
      </c>
      <c r="BD177" s="83">
        <v>3.1026652046783627</v>
      </c>
      <c r="BE177" s="83">
        <v>29.91</v>
      </c>
      <c r="BF177" s="83">
        <v>6.8</v>
      </c>
      <c r="BG177" s="83">
        <v>8.8000000000000007</v>
      </c>
      <c r="BH177" s="232">
        <v>44004</v>
      </c>
    </row>
    <row r="178" spans="1:60" x14ac:dyDescent="0.25">
      <c r="A178" s="232">
        <v>44005</v>
      </c>
      <c r="B178" s="233" t="str">
        <f t="shared" si="2"/>
        <v>Click Here</v>
      </c>
      <c r="D178" s="83">
        <v>6.25</v>
      </c>
      <c r="E178" s="83">
        <v>5.17</v>
      </c>
      <c r="F178" s="83">
        <v>5.12</v>
      </c>
      <c r="G178" s="83">
        <v>5.19</v>
      </c>
      <c r="H178" s="83">
        <v>5.18</v>
      </c>
      <c r="I178" s="83">
        <v>7.49</v>
      </c>
      <c r="J178" s="83">
        <v>7.63</v>
      </c>
      <c r="K178" s="83">
        <v>1.74</v>
      </c>
      <c r="L178" s="83">
        <v>1.88</v>
      </c>
      <c r="M178" s="83">
        <v>2.1</v>
      </c>
      <c r="N178" s="83">
        <v>2.2200000000000002</v>
      </c>
      <c r="O178" s="83">
        <v>56</v>
      </c>
      <c r="P178" s="83">
        <v>48</v>
      </c>
      <c r="Q178" s="83">
        <v>10</v>
      </c>
      <c r="R178" s="83">
        <v>0</v>
      </c>
      <c r="S178" s="83">
        <v>0</v>
      </c>
      <c r="T178" s="83">
        <v>0</v>
      </c>
      <c r="U178" s="83">
        <v>0.34399999999999997</v>
      </c>
      <c r="V178" s="83">
        <v>0.38600000000000001</v>
      </c>
      <c r="W178" s="83">
        <v>0.40699999999999997</v>
      </c>
      <c r="X178" s="83">
        <v>8.8999999999999996E-2</v>
      </c>
      <c r="Y178" s="83">
        <v>0.128</v>
      </c>
      <c r="Z178" s="83">
        <v>7.8E-2</v>
      </c>
      <c r="AA178" s="83">
        <v>12.9</v>
      </c>
      <c r="AB178" s="83">
        <v>35.700000000000003</v>
      </c>
      <c r="AC178" s="83">
        <v>33.1</v>
      </c>
      <c r="AD178" s="83">
        <v>34.4</v>
      </c>
      <c r="AE178" s="83">
        <v>44.2</v>
      </c>
      <c r="AF178" s="83">
        <v>25.8</v>
      </c>
      <c r="AG178" s="83">
        <v>71.400000000000006</v>
      </c>
      <c r="AH178" s="83">
        <v>66.2</v>
      </c>
      <c r="AI178" s="83">
        <v>68.8</v>
      </c>
      <c r="AJ178" s="83">
        <v>88.4</v>
      </c>
      <c r="AK178" s="83">
        <v>3.37</v>
      </c>
      <c r="AL178" s="83">
        <v>4.08</v>
      </c>
      <c r="AM178" s="83">
        <v>3</v>
      </c>
      <c r="AN178" s="83">
        <v>6.1</v>
      </c>
      <c r="AO178" s="83">
        <v>4.1000000000000002E-2</v>
      </c>
      <c r="AP178" s="83">
        <v>16.399999999999999</v>
      </c>
      <c r="AQ178" s="83">
        <v>13.9</v>
      </c>
      <c r="AR178" s="83">
        <v>0.40137420474262653</v>
      </c>
      <c r="AS178" s="83">
        <v>55.8</v>
      </c>
      <c r="AT178" s="83">
        <v>91.9</v>
      </c>
      <c r="AU178" s="83">
        <v>0.25540000000000002</v>
      </c>
      <c r="AV178" s="83">
        <v>3.9699999999999999E-2</v>
      </c>
      <c r="AW178" s="83">
        <v>17.52</v>
      </c>
      <c r="AX178" s="83">
        <v>17.29</v>
      </c>
      <c r="AY178" s="83">
        <v>17.29</v>
      </c>
      <c r="AZ178" s="83">
        <v>0</v>
      </c>
      <c r="BA178" s="83">
        <v>0</v>
      </c>
      <c r="BB178" s="83">
        <v>0</v>
      </c>
      <c r="BC178" s="83">
        <v>0</v>
      </c>
      <c r="BD178" s="83">
        <v>2.7213742047426264</v>
      </c>
      <c r="BE178" s="83">
        <v>28.93</v>
      </c>
      <c r="BF178" s="83">
        <v>6.8</v>
      </c>
      <c r="BG178" s="83">
        <v>8.8000000000000007</v>
      </c>
      <c r="BH178" s="232">
        <v>44005</v>
      </c>
    </row>
    <row r="179" spans="1:60" x14ac:dyDescent="0.25">
      <c r="A179" s="232">
        <v>44006</v>
      </c>
      <c r="B179" s="233" t="str">
        <f t="shared" si="2"/>
        <v>Click Here</v>
      </c>
      <c r="D179" s="83">
        <v>5.77</v>
      </c>
      <c r="E179" s="83">
        <v>5.08</v>
      </c>
      <c r="F179" s="83">
        <v>5.07</v>
      </c>
      <c r="G179" s="83">
        <v>5.05</v>
      </c>
      <c r="H179" s="83">
        <v>5.12</v>
      </c>
      <c r="I179" s="83">
        <v>7.61</v>
      </c>
      <c r="J179" s="83">
        <v>7.54</v>
      </c>
      <c r="K179" s="83">
        <v>1.64</v>
      </c>
      <c r="L179" s="83">
        <v>1.75</v>
      </c>
      <c r="M179" s="83">
        <v>2.0699999999999998</v>
      </c>
      <c r="N179" s="83">
        <v>2.23</v>
      </c>
      <c r="O179" s="83">
        <v>44</v>
      </c>
      <c r="P179" s="83">
        <v>37</v>
      </c>
      <c r="Q179" s="83">
        <v>11</v>
      </c>
      <c r="R179" s="83">
        <v>0</v>
      </c>
      <c r="S179" s="83">
        <v>0</v>
      </c>
      <c r="T179" s="83">
        <v>0</v>
      </c>
      <c r="U179" s="83">
        <v>0.40899999999999997</v>
      </c>
      <c r="V179" s="83">
        <v>0.371</v>
      </c>
      <c r="W179" s="83">
        <v>0.47299999999999998</v>
      </c>
      <c r="X179" s="83">
        <v>8.5999999999999993E-2</v>
      </c>
      <c r="Y179" s="83">
        <v>0.159</v>
      </c>
      <c r="Z179" s="83">
        <v>7.0999999999999994E-2</v>
      </c>
      <c r="AA179" s="83">
        <v>14</v>
      </c>
      <c r="AB179" s="83">
        <v>38.200000000000003</v>
      </c>
      <c r="AC179" s="83">
        <v>36.299999999999997</v>
      </c>
      <c r="AD179" s="83">
        <v>36.200000000000003</v>
      </c>
      <c r="AE179" s="83">
        <v>44.6</v>
      </c>
      <c r="AF179" s="83">
        <v>28</v>
      </c>
      <c r="AG179" s="83">
        <v>76.400000000000006</v>
      </c>
      <c r="AH179" s="83">
        <v>72.599999999999994</v>
      </c>
      <c r="AI179" s="83">
        <v>72.400000000000006</v>
      </c>
      <c r="AJ179" s="83">
        <v>89.2</v>
      </c>
      <c r="AK179" s="83">
        <v>3.1100000000000003</v>
      </c>
      <c r="AL179" s="83">
        <v>3.83</v>
      </c>
      <c r="AM179" s="83">
        <v>3.1</v>
      </c>
      <c r="AN179" s="83">
        <v>6</v>
      </c>
      <c r="AO179" s="83">
        <v>0.158</v>
      </c>
      <c r="AP179" s="83">
        <v>19.5</v>
      </c>
      <c r="AQ179" s="83">
        <v>14.6</v>
      </c>
      <c r="AR179" s="83">
        <v>0.49592646172393007</v>
      </c>
      <c r="AS179" s="83">
        <v>57.9</v>
      </c>
      <c r="AT179" s="83">
        <v>91.3</v>
      </c>
      <c r="AU179" s="83">
        <v>0.2374</v>
      </c>
      <c r="AV179" s="83">
        <v>3.9600000000000003E-2</v>
      </c>
      <c r="AW179" s="83">
        <v>17.71</v>
      </c>
      <c r="AX179" s="83">
        <v>17.579999999999998</v>
      </c>
      <c r="AY179" s="83">
        <v>16.59</v>
      </c>
      <c r="AZ179" s="83">
        <v>0.99</v>
      </c>
      <c r="BA179" s="83">
        <v>0</v>
      </c>
      <c r="BB179" s="83">
        <v>0</v>
      </c>
      <c r="BC179" s="83">
        <v>0</v>
      </c>
      <c r="BD179" s="83">
        <v>2.8359264617239299</v>
      </c>
      <c r="BE179" s="83">
        <v>29.81</v>
      </c>
      <c r="BF179" s="83">
        <v>6.8</v>
      </c>
      <c r="BG179" s="83">
        <v>8.8000000000000007</v>
      </c>
      <c r="BH179" s="232">
        <v>44006</v>
      </c>
    </row>
    <row r="180" spans="1:60" x14ac:dyDescent="0.25">
      <c r="A180" s="232">
        <v>44007</v>
      </c>
      <c r="B180" s="233" t="str">
        <f t="shared" si="2"/>
        <v>Click Here</v>
      </c>
      <c r="D180" s="83">
        <v>5.89</v>
      </c>
      <c r="E180" s="83">
        <v>5.13</v>
      </c>
      <c r="F180" s="83">
        <v>5.17</v>
      </c>
      <c r="G180" s="83">
        <v>5.14</v>
      </c>
      <c r="H180" s="83">
        <v>5.12</v>
      </c>
      <c r="I180" s="83">
        <v>7.44</v>
      </c>
      <c r="J180" s="83">
        <v>7.56</v>
      </c>
      <c r="K180" s="83">
        <v>1.6</v>
      </c>
      <c r="L180" s="83">
        <v>1.72</v>
      </c>
      <c r="M180" s="83">
        <v>2.12</v>
      </c>
      <c r="N180" s="83">
        <v>2.77</v>
      </c>
      <c r="O180" s="83">
        <v>42</v>
      </c>
      <c r="P180" s="83">
        <v>35</v>
      </c>
      <c r="Q180" s="83">
        <v>10</v>
      </c>
      <c r="R180" s="83">
        <v>0</v>
      </c>
      <c r="S180" s="83">
        <v>0</v>
      </c>
      <c r="T180" s="83">
        <v>0</v>
      </c>
      <c r="U180" s="83">
        <v>0.39400000000000002</v>
      </c>
      <c r="V180" s="83">
        <v>0.375</v>
      </c>
      <c r="W180" s="83">
        <v>0.439</v>
      </c>
      <c r="X180" s="83">
        <v>9.0999999999999998E-2</v>
      </c>
      <c r="Y180" s="83">
        <v>0.19600000000000001</v>
      </c>
      <c r="Z180" s="83">
        <v>9.4E-2</v>
      </c>
      <c r="AA180" s="83">
        <v>14.7</v>
      </c>
      <c r="AB180" s="83">
        <v>39.700000000000003</v>
      </c>
      <c r="AC180" s="83">
        <v>38.4</v>
      </c>
      <c r="AD180" s="83">
        <v>38.4</v>
      </c>
      <c r="AE180" s="83">
        <v>46.4</v>
      </c>
      <c r="AF180" s="83">
        <v>29.4</v>
      </c>
      <c r="AG180" s="83">
        <v>79.400000000000006</v>
      </c>
      <c r="AH180" s="83">
        <v>76.8</v>
      </c>
      <c r="AI180" s="83">
        <v>76.8</v>
      </c>
      <c r="AJ180" s="83">
        <v>92.8</v>
      </c>
      <c r="AK180" s="83">
        <v>3.18</v>
      </c>
      <c r="AL180" s="83">
        <v>4</v>
      </c>
      <c r="AM180" s="83">
        <v>3</v>
      </c>
      <c r="AN180" s="83">
        <v>5.9</v>
      </c>
      <c r="AO180" s="83">
        <v>0.14299999999999999</v>
      </c>
      <c r="AP180" s="83">
        <v>21.3</v>
      </c>
      <c r="AQ180" s="83">
        <v>15.6</v>
      </c>
      <c r="AR180" s="83">
        <v>0.53011708482676267</v>
      </c>
      <c r="AS180" s="83">
        <v>57.6</v>
      </c>
      <c r="AT180" s="83">
        <v>91.1</v>
      </c>
      <c r="AU180" s="83">
        <v>0.23799999999999999</v>
      </c>
      <c r="AV180" s="83">
        <v>4.02E-2</v>
      </c>
      <c r="AW180" s="83">
        <v>17.84</v>
      </c>
      <c r="AX180" s="83">
        <v>16.739999999999998</v>
      </c>
      <c r="AY180" s="83">
        <v>17.72</v>
      </c>
      <c r="AZ180" s="83">
        <v>0.98</v>
      </c>
      <c r="BA180" s="83">
        <v>0</v>
      </c>
      <c r="BB180" s="83">
        <v>0</v>
      </c>
      <c r="BC180" s="83">
        <v>0</v>
      </c>
      <c r="BD180" s="83">
        <v>2.9301170848267626</v>
      </c>
      <c r="BE180" s="83">
        <v>30.04</v>
      </c>
      <c r="BF180" s="83">
        <v>6.8</v>
      </c>
      <c r="BG180" s="83">
        <v>8.5</v>
      </c>
      <c r="BH180" s="232">
        <v>44007</v>
      </c>
    </row>
    <row r="181" spans="1:60" x14ac:dyDescent="0.25">
      <c r="A181" s="232">
        <v>44008</v>
      </c>
      <c r="B181" s="233" t="str">
        <f t="shared" si="2"/>
        <v>Click Here</v>
      </c>
      <c r="D181" s="83">
        <v>5.91</v>
      </c>
      <c r="E181" s="83">
        <v>5.15</v>
      </c>
      <c r="F181" s="83">
        <v>5.19</v>
      </c>
      <c r="G181" s="83">
        <v>5.14</v>
      </c>
      <c r="H181" s="83">
        <v>5.1100000000000003</v>
      </c>
      <c r="I181" s="83">
        <v>7.48</v>
      </c>
      <c r="J181" s="83">
        <v>7.58</v>
      </c>
      <c r="K181" s="83">
        <v>1.63</v>
      </c>
      <c r="L181" s="83">
        <v>1.79</v>
      </c>
      <c r="M181" s="83">
        <v>2.11</v>
      </c>
      <c r="N181" s="83">
        <v>2.6</v>
      </c>
      <c r="O181" s="83">
        <v>43</v>
      </c>
      <c r="P181" s="83">
        <v>37</v>
      </c>
      <c r="Q181" s="83">
        <v>11</v>
      </c>
      <c r="R181" s="83">
        <v>0</v>
      </c>
      <c r="S181" s="83">
        <v>0</v>
      </c>
      <c r="T181" s="83">
        <v>0</v>
      </c>
      <c r="U181" s="83">
        <v>0.39</v>
      </c>
      <c r="V181" s="83">
        <v>0.36899999999999999</v>
      </c>
      <c r="W181" s="83">
        <v>0.41099999999999998</v>
      </c>
      <c r="X181" s="83">
        <v>8.3000000000000004E-2</v>
      </c>
      <c r="Y181" s="83">
        <v>0.18099999999999999</v>
      </c>
      <c r="Z181" s="83">
        <v>7.5999999999999998E-2</v>
      </c>
      <c r="AA181" s="83">
        <v>14.5</v>
      </c>
      <c r="AB181" s="83">
        <v>39.299999999999997</v>
      </c>
      <c r="AC181" s="83">
        <v>38.5</v>
      </c>
      <c r="AD181" s="83">
        <v>38.200000000000003</v>
      </c>
      <c r="AE181" s="83">
        <v>44.3</v>
      </c>
      <c r="AF181" s="83">
        <v>29</v>
      </c>
      <c r="AG181" s="83">
        <v>78.599999999999994</v>
      </c>
      <c r="AH181" s="83">
        <v>77</v>
      </c>
      <c r="AI181" s="83">
        <v>76.400000000000006</v>
      </c>
      <c r="AJ181" s="83">
        <v>88.6</v>
      </c>
      <c r="AK181" s="83">
        <v>3.14</v>
      </c>
      <c r="AL181" s="83">
        <v>3.98</v>
      </c>
      <c r="AM181" s="83">
        <v>3.1</v>
      </c>
      <c r="AN181" s="83">
        <v>6</v>
      </c>
      <c r="AO181" s="83">
        <v>8.3000000000000004E-2</v>
      </c>
      <c r="AP181" s="83">
        <v>21.4</v>
      </c>
      <c r="AQ181" s="83">
        <v>15.6</v>
      </c>
      <c r="AR181" s="83">
        <v>0.17131724543849369</v>
      </c>
      <c r="AS181" s="83">
        <v>57.8</v>
      </c>
      <c r="AT181" s="83">
        <v>91.3</v>
      </c>
      <c r="AU181" s="83">
        <v>0.2379</v>
      </c>
      <c r="AV181" s="83">
        <v>0.04</v>
      </c>
      <c r="AW181" s="83">
        <v>17.25</v>
      </c>
      <c r="AX181" s="83">
        <v>16.989999999999998</v>
      </c>
      <c r="AY181" s="83">
        <v>16.989999999999998</v>
      </c>
      <c r="AZ181" s="83">
        <v>0</v>
      </c>
      <c r="BA181" s="83">
        <v>0</v>
      </c>
      <c r="BB181" s="83">
        <v>0</v>
      </c>
      <c r="BC181" s="83">
        <v>0</v>
      </c>
      <c r="BD181" s="83">
        <v>2.6513172454384937</v>
      </c>
      <c r="BE181" s="83">
        <v>0</v>
      </c>
      <c r="BF181" s="83">
        <v>6.8</v>
      </c>
      <c r="BG181" s="83">
        <v>8.3000000000000007</v>
      </c>
      <c r="BH181" s="232">
        <v>44008</v>
      </c>
    </row>
    <row r="182" spans="1:60" x14ac:dyDescent="0.25">
      <c r="A182" s="232">
        <v>44009</v>
      </c>
      <c r="B182" s="233" t="str">
        <f t="shared" si="2"/>
        <v>Click Here</v>
      </c>
      <c r="D182" s="83">
        <v>5.95</v>
      </c>
      <c r="E182" s="83">
        <v>5.01</v>
      </c>
      <c r="F182" s="83">
        <v>5.25</v>
      </c>
      <c r="G182" s="83">
        <v>5</v>
      </c>
      <c r="H182" s="83">
        <v>4.97</v>
      </c>
      <c r="I182" s="83">
        <v>6.83</v>
      </c>
      <c r="J182" s="83">
        <v>7.38</v>
      </c>
      <c r="K182" s="83">
        <v>1.61</v>
      </c>
      <c r="L182" s="83">
        <v>1.77</v>
      </c>
      <c r="M182" s="83">
        <v>2.06</v>
      </c>
      <c r="N182" s="83">
        <v>2.4900000000000002</v>
      </c>
      <c r="O182" s="83">
        <v>41</v>
      </c>
      <c r="P182" s="83">
        <v>32</v>
      </c>
      <c r="Q182" s="83">
        <v>10</v>
      </c>
      <c r="R182" s="83">
        <v>0</v>
      </c>
      <c r="S182" s="83">
        <v>0</v>
      </c>
      <c r="T182" s="83">
        <v>0</v>
      </c>
      <c r="U182" s="83">
        <v>0.376</v>
      </c>
      <c r="V182" s="83">
        <v>0</v>
      </c>
      <c r="W182" s="83">
        <v>0.40300000000000002</v>
      </c>
      <c r="X182" s="83">
        <v>9.6000000000000002E-2</v>
      </c>
      <c r="Y182" s="83">
        <v>0.191</v>
      </c>
      <c r="Z182" s="83">
        <v>0.14699999999999999</v>
      </c>
      <c r="AA182" s="83">
        <v>15.7</v>
      </c>
      <c r="AB182" s="83">
        <v>40.200000000000003</v>
      </c>
      <c r="AC182" s="83">
        <v>40</v>
      </c>
      <c r="AD182" s="83">
        <v>40.799999999999997</v>
      </c>
      <c r="AE182" s="83">
        <v>47.2</v>
      </c>
      <c r="AF182" s="83">
        <v>31.4</v>
      </c>
      <c r="AG182" s="83">
        <v>80.400000000000006</v>
      </c>
      <c r="AH182" s="83">
        <v>80</v>
      </c>
      <c r="AI182" s="83">
        <v>81.599999999999994</v>
      </c>
      <c r="AJ182" s="83">
        <v>94.4</v>
      </c>
      <c r="AK182" s="83">
        <v>3.18</v>
      </c>
      <c r="AL182" s="83">
        <v>3.9299999999999997</v>
      </c>
      <c r="AM182" s="83">
        <v>3</v>
      </c>
      <c r="AN182" s="83">
        <v>5.9</v>
      </c>
      <c r="AO182" s="83">
        <v>9.0999999999999998E-2</v>
      </c>
      <c r="AP182" s="83">
        <v>23</v>
      </c>
      <c r="AQ182" s="83">
        <v>17.399999999999999</v>
      </c>
      <c r="AR182" s="83">
        <v>0.32648841826604924</v>
      </c>
      <c r="AS182" s="83">
        <v>57.6</v>
      </c>
      <c r="AT182" s="83">
        <v>91.5</v>
      </c>
      <c r="AU182" s="83">
        <v>0.23810000000000001</v>
      </c>
      <c r="AV182" s="83">
        <v>3.9899999999999998E-2</v>
      </c>
      <c r="AW182" s="83">
        <v>16.21</v>
      </c>
      <c r="AX182" s="83">
        <v>15.11</v>
      </c>
      <c r="AY182" s="83">
        <v>16.09</v>
      </c>
      <c r="AZ182" s="83">
        <v>0.98</v>
      </c>
      <c r="BA182" s="83">
        <v>0</v>
      </c>
      <c r="BB182" s="83">
        <v>0</v>
      </c>
      <c r="BC182" s="83">
        <v>0</v>
      </c>
      <c r="BD182" s="83">
        <v>2.7164884182660494</v>
      </c>
      <c r="BE182" s="83">
        <v>28.46</v>
      </c>
      <c r="BF182" s="83">
        <v>6.8</v>
      </c>
      <c r="BG182" s="83">
        <v>8.3000000000000007</v>
      </c>
      <c r="BH182" s="232">
        <v>44009</v>
      </c>
    </row>
    <row r="183" spans="1:60" x14ac:dyDescent="0.25">
      <c r="A183" s="232">
        <v>44010</v>
      </c>
      <c r="B183" s="233" t="str">
        <f t="shared" si="2"/>
        <v>Click Here</v>
      </c>
      <c r="D183" s="83">
        <v>0</v>
      </c>
      <c r="E183" s="83">
        <v>0</v>
      </c>
      <c r="F183" s="83">
        <v>0</v>
      </c>
      <c r="G183" s="83">
        <v>0</v>
      </c>
      <c r="H183" s="83">
        <v>0</v>
      </c>
      <c r="I183" s="83">
        <v>0</v>
      </c>
      <c r="J183" s="83">
        <v>0</v>
      </c>
      <c r="K183" s="83">
        <v>0</v>
      </c>
      <c r="L183" s="83">
        <v>0</v>
      </c>
      <c r="M183" s="83">
        <v>0</v>
      </c>
      <c r="N183" s="83">
        <v>0</v>
      </c>
      <c r="O183" s="83">
        <v>0</v>
      </c>
      <c r="P183" s="83">
        <v>0</v>
      </c>
      <c r="Q183" s="83">
        <v>0</v>
      </c>
      <c r="R183" s="83">
        <v>0</v>
      </c>
      <c r="S183" s="83">
        <v>0</v>
      </c>
      <c r="T183" s="83">
        <v>0</v>
      </c>
      <c r="U183" s="83">
        <v>0</v>
      </c>
      <c r="V183" s="83">
        <v>0</v>
      </c>
      <c r="W183" s="83">
        <v>0</v>
      </c>
      <c r="X183" s="83">
        <v>0</v>
      </c>
      <c r="Y183" s="83">
        <v>0</v>
      </c>
      <c r="Z183" s="83">
        <v>0</v>
      </c>
      <c r="AA183" s="83">
        <v>0</v>
      </c>
      <c r="AB183" s="83">
        <v>0</v>
      </c>
      <c r="AC183" s="83">
        <v>0</v>
      </c>
      <c r="AD183" s="83">
        <v>0</v>
      </c>
      <c r="AE183" s="83">
        <v>0</v>
      </c>
      <c r="AF183" s="83">
        <v>0</v>
      </c>
      <c r="AG183" s="83">
        <v>0</v>
      </c>
      <c r="AH183" s="83">
        <v>0</v>
      </c>
      <c r="AI183" s="83">
        <v>0</v>
      </c>
      <c r="AJ183" s="83">
        <v>0</v>
      </c>
      <c r="AK183" s="83" t="s">
        <v>66</v>
      </c>
      <c r="AL183" s="83" t="s">
        <v>66</v>
      </c>
      <c r="AM183" s="83">
        <v>0</v>
      </c>
      <c r="AN183" s="83">
        <v>0</v>
      </c>
      <c r="AO183" s="83">
        <v>0</v>
      </c>
      <c r="AP183" s="83">
        <v>0</v>
      </c>
      <c r="AQ183" s="83">
        <v>0</v>
      </c>
      <c r="AR183" s="83" t="s">
        <v>66</v>
      </c>
      <c r="AS183" s="83">
        <v>0</v>
      </c>
      <c r="AT183" s="83">
        <v>0</v>
      </c>
      <c r="AU183" s="83">
        <v>0</v>
      </c>
      <c r="AV183" s="83">
        <v>0</v>
      </c>
      <c r="AW183" s="83">
        <v>0</v>
      </c>
      <c r="AX183" s="83">
        <v>0</v>
      </c>
      <c r="AY183" s="83">
        <v>0</v>
      </c>
      <c r="AZ183" s="83">
        <v>0</v>
      </c>
      <c r="BA183" s="83">
        <v>0</v>
      </c>
      <c r="BB183" s="83">
        <v>0</v>
      </c>
      <c r="BC183" s="83">
        <v>0</v>
      </c>
      <c r="BD183" s="83" t="s">
        <v>66</v>
      </c>
      <c r="BE183" s="83">
        <v>0</v>
      </c>
      <c r="BF183" s="83">
        <v>0</v>
      </c>
      <c r="BG183" s="83">
        <v>0</v>
      </c>
      <c r="BH183" s="232">
        <v>44010</v>
      </c>
    </row>
    <row r="184" spans="1:60" x14ac:dyDescent="0.25">
      <c r="A184" s="232">
        <v>44011</v>
      </c>
      <c r="B184" s="233" t="str">
        <f t="shared" si="2"/>
        <v>Click Here</v>
      </c>
      <c r="D184" s="83">
        <v>5.61</v>
      </c>
      <c r="E184" s="83">
        <v>5.09</v>
      </c>
      <c r="F184" s="83">
        <v>5.0599999999999996</v>
      </c>
      <c r="G184" s="83">
        <v>5.12</v>
      </c>
      <c r="H184" s="83">
        <v>5.15</v>
      </c>
      <c r="I184" s="83">
        <v>7.54</v>
      </c>
      <c r="J184" s="83">
        <v>6.98</v>
      </c>
      <c r="K184" s="83">
        <v>1.48</v>
      </c>
      <c r="L184" s="83">
        <v>1.67</v>
      </c>
      <c r="M184" s="83">
        <v>2.14</v>
      </c>
      <c r="N184" s="83">
        <v>2.4300000000000002</v>
      </c>
      <c r="O184" s="83">
        <v>41</v>
      </c>
      <c r="P184" s="83">
        <v>33</v>
      </c>
      <c r="Q184" s="83">
        <v>16</v>
      </c>
      <c r="R184" s="83">
        <v>0</v>
      </c>
      <c r="S184" s="83">
        <v>0</v>
      </c>
      <c r="T184" s="83">
        <v>0</v>
      </c>
      <c r="U184" s="83">
        <v>0.40600000000000003</v>
      </c>
      <c r="V184" s="83">
        <v>0</v>
      </c>
      <c r="W184" s="83">
        <v>0.80400000000000005</v>
      </c>
      <c r="X184" s="83">
        <v>8.6999999999999994E-2</v>
      </c>
      <c r="Y184" s="83">
        <v>0.16200000000000001</v>
      </c>
      <c r="Z184" s="83">
        <v>6.9000000000000006E-2</v>
      </c>
      <c r="AA184" s="83">
        <v>15.3</v>
      </c>
      <c r="AB184" s="83">
        <v>40.6</v>
      </c>
      <c r="AC184" s="83">
        <v>39.200000000000003</v>
      </c>
      <c r="AD184" s="83">
        <v>39.1</v>
      </c>
      <c r="AE184" s="83">
        <v>48.8</v>
      </c>
      <c r="AF184" s="83">
        <v>30.6</v>
      </c>
      <c r="AG184" s="83">
        <v>81.2</v>
      </c>
      <c r="AH184" s="83">
        <v>78.400000000000006</v>
      </c>
      <c r="AI184" s="83">
        <v>78.2</v>
      </c>
      <c r="AJ184" s="83">
        <v>97.6</v>
      </c>
      <c r="AK184" s="83">
        <v>3.19</v>
      </c>
      <c r="AL184" s="83">
        <v>3.86</v>
      </c>
      <c r="AM184" s="83">
        <v>3.1</v>
      </c>
      <c r="AN184" s="83">
        <v>6</v>
      </c>
      <c r="AO184" s="83">
        <v>0.129</v>
      </c>
      <c r="AP184" s="83">
        <v>21.7</v>
      </c>
      <c r="AQ184" s="83">
        <v>17.600000000000001</v>
      </c>
      <c r="AR184" s="83">
        <v>0.58134080996884707</v>
      </c>
      <c r="AS184" s="83">
        <v>58.8</v>
      </c>
      <c r="AT184" s="83">
        <v>91.7</v>
      </c>
      <c r="AU184" s="83">
        <v>0.23</v>
      </c>
      <c r="AV184" s="83">
        <v>3.7499999999999999E-2</v>
      </c>
      <c r="AW184" s="83">
        <v>17.09</v>
      </c>
      <c r="AX184" s="83">
        <v>16.05</v>
      </c>
      <c r="AY184" s="83">
        <v>17.02</v>
      </c>
      <c r="AZ184" s="83">
        <v>0.97</v>
      </c>
      <c r="BA184" s="83">
        <v>0</v>
      </c>
      <c r="BB184" s="83">
        <v>0</v>
      </c>
      <c r="BC184" s="83">
        <v>0</v>
      </c>
      <c r="BD184" s="83">
        <v>2.9313408099688472</v>
      </c>
      <c r="BE184" s="83">
        <v>29.81</v>
      </c>
      <c r="BF184" s="83">
        <v>7</v>
      </c>
      <c r="BG184" s="83">
        <v>8.1999999999999993</v>
      </c>
      <c r="BH184" s="232">
        <v>44011</v>
      </c>
    </row>
    <row r="185" spans="1:60" x14ac:dyDescent="0.25">
      <c r="A185" s="232">
        <v>44012</v>
      </c>
      <c r="B185" s="233" t="str">
        <f t="shared" si="2"/>
        <v>Click Here</v>
      </c>
      <c r="D185" s="83">
        <v>6.05</v>
      </c>
      <c r="E185" s="83">
        <v>5.16</v>
      </c>
      <c r="F185" s="83">
        <v>5.08</v>
      </c>
      <c r="G185" s="83">
        <v>5.35</v>
      </c>
      <c r="H185" s="83">
        <v>5.39</v>
      </c>
      <c r="I185" s="83">
        <v>7.44</v>
      </c>
      <c r="J185" s="83">
        <v>7.5</v>
      </c>
      <c r="K185" s="83">
        <v>1.54</v>
      </c>
      <c r="L185" s="83">
        <v>1.7</v>
      </c>
      <c r="M185" s="83">
        <v>2.2000000000000002</v>
      </c>
      <c r="N185" s="83">
        <v>2.2599999999999998</v>
      </c>
      <c r="O185" s="83">
        <v>40</v>
      </c>
      <c r="P185" s="83">
        <v>32</v>
      </c>
      <c r="Q185" s="83">
        <v>12</v>
      </c>
      <c r="R185" s="83">
        <v>0</v>
      </c>
      <c r="S185" s="83">
        <v>0</v>
      </c>
      <c r="T185" s="83">
        <v>0</v>
      </c>
      <c r="U185" s="83">
        <v>0.38700000000000001</v>
      </c>
      <c r="V185" s="83">
        <v>0.374</v>
      </c>
      <c r="W185" s="83">
        <v>0.45200000000000001</v>
      </c>
      <c r="X185" s="83">
        <v>8.5999999999999993E-2</v>
      </c>
      <c r="Y185" s="83">
        <v>0.14299999999999999</v>
      </c>
      <c r="Z185" s="83">
        <v>0.09</v>
      </c>
      <c r="AA185" s="83">
        <v>15.4</v>
      </c>
      <c r="AB185" s="83">
        <v>40.5</v>
      </c>
      <c r="AC185" s="83">
        <v>38.9</v>
      </c>
      <c r="AD185" s="83">
        <v>39.200000000000003</v>
      </c>
      <c r="AE185" s="83">
        <v>49.3</v>
      </c>
      <c r="AF185" s="83">
        <v>30.8</v>
      </c>
      <c r="AG185" s="83">
        <v>81</v>
      </c>
      <c r="AH185" s="83">
        <v>77.8</v>
      </c>
      <c r="AI185" s="83">
        <v>78.400000000000006</v>
      </c>
      <c r="AJ185" s="83">
        <v>98.6</v>
      </c>
      <c r="AK185" s="83">
        <v>2.98</v>
      </c>
      <c r="AL185" s="83">
        <v>3.7</v>
      </c>
      <c r="AM185" s="83">
        <v>3.3</v>
      </c>
      <c r="AN185" s="83">
        <v>5.8</v>
      </c>
      <c r="AO185" s="83">
        <v>9.9000000000000005E-2</v>
      </c>
      <c r="AP185" s="83">
        <v>22</v>
      </c>
      <c r="AQ185" s="83">
        <v>17.5</v>
      </c>
      <c r="AR185" s="83">
        <v>0.5067383177570095</v>
      </c>
      <c r="AS185" s="83">
        <v>59.1</v>
      </c>
      <c r="AT185" s="83">
        <v>92.1</v>
      </c>
      <c r="AU185" s="83">
        <v>0.2278</v>
      </c>
      <c r="AV185" s="83">
        <v>3.4500000000000003E-2</v>
      </c>
      <c r="AW185" s="83">
        <v>16.09</v>
      </c>
      <c r="AX185" s="83">
        <v>14.98</v>
      </c>
      <c r="AY185" s="83">
        <v>15.96</v>
      </c>
      <c r="AZ185" s="83">
        <v>0.98</v>
      </c>
      <c r="BA185" s="83">
        <v>0</v>
      </c>
      <c r="BB185" s="83">
        <v>0</v>
      </c>
      <c r="BC185" s="83">
        <v>0</v>
      </c>
      <c r="BD185" s="83">
        <v>2.8067383177570093</v>
      </c>
      <c r="BE185" s="83">
        <v>29.57</v>
      </c>
      <c r="BF185" s="83">
        <v>7</v>
      </c>
      <c r="BG185" s="83">
        <v>7.5</v>
      </c>
      <c r="BH185" s="232">
        <v>44012</v>
      </c>
    </row>
    <row r="186" spans="1:60" x14ac:dyDescent="0.25">
      <c r="A186" s="232">
        <v>44013</v>
      </c>
      <c r="B186" s="233" t="str">
        <f t="shared" si="2"/>
        <v>Click Here</v>
      </c>
      <c r="D186" s="83">
        <v>6.01</v>
      </c>
      <c r="E186" s="83">
        <v>5.0999999999999996</v>
      </c>
      <c r="F186" s="83">
        <v>5.13</v>
      </c>
      <c r="G186" s="83">
        <v>5.3</v>
      </c>
      <c r="H186" s="83">
        <v>5.41</v>
      </c>
      <c r="I186" s="83">
        <v>7.16</v>
      </c>
      <c r="J186" s="83">
        <v>7.1</v>
      </c>
      <c r="K186" s="83">
        <v>1.58</v>
      </c>
      <c r="L186" s="83">
        <v>1.27</v>
      </c>
      <c r="M186" s="83">
        <v>2.2000000000000002</v>
      </c>
      <c r="N186" s="83">
        <v>2.39</v>
      </c>
      <c r="O186" s="83">
        <v>48</v>
      </c>
      <c r="P186" s="83">
        <v>39</v>
      </c>
      <c r="Q186" s="83">
        <v>17</v>
      </c>
      <c r="R186" s="83">
        <v>0</v>
      </c>
      <c r="S186" s="83">
        <v>0</v>
      </c>
      <c r="T186" s="83">
        <v>0</v>
      </c>
      <c r="U186" s="83">
        <v>0.35899999999999999</v>
      </c>
      <c r="V186" s="83">
        <v>0.39100000000000001</v>
      </c>
      <c r="W186" s="83">
        <v>0.39900000000000002</v>
      </c>
      <c r="X186" s="83">
        <v>9.0999999999999998E-2</v>
      </c>
      <c r="Y186" s="83">
        <v>0.17</v>
      </c>
      <c r="Z186" s="83">
        <v>4.9000000000000002E-2</v>
      </c>
      <c r="AA186" s="83">
        <v>15.6</v>
      </c>
      <c r="AB186" s="83">
        <v>40.4</v>
      </c>
      <c r="AC186" s="83">
        <v>38.200000000000003</v>
      </c>
      <c r="AD186" s="83">
        <v>37.299999999999997</v>
      </c>
      <c r="AE186" s="83">
        <v>47</v>
      </c>
      <c r="AF186" s="83">
        <v>31.2</v>
      </c>
      <c r="AG186" s="83">
        <v>80.8</v>
      </c>
      <c r="AH186" s="83">
        <v>76.400000000000006</v>
      </c>
      <c r="AI186" s="83">
        <v>74.599999999999994</v>
      </c>
      <c r="AJ186" s="83">
        <v>94</v>
      </c>
      <c r="AK186" s="83">
        <v>3.29</v>
      </c>
      <c r="AL186" s="83">
        <v>3.93</v>
      </c>
      <c r="AM186" s="83">
        <v>3</v>
      </c>
      <c r="AN186" s="83">
        <v>6.1</v>
      </c>
      <c r="AO186" s="83">
        <v>0.107</v>
      </c>
      <c r="AP186" s="83">
        <v>22.6</v>
      </c>
      <c r="AQ186" s="83">
        <v>18.100000000000001</v>
      </c>
      <c r="AR186" s="83">
        <v>0.43601174934725861</v>
      </c>
      <c r="AS186" s="83">
        <v>57.6</v>
      </c>
      <c r="AT186" s="83">
        <v>92.2</v>
      </c>
      <c r="AU186" s="83">
        <v>0.23810000000000001</v>
      </c>
      <c r="AV186" s="83">
        <v>3.5799999999999998E-2</v>
      </c>
      <c r="AW186" s="83">
        <v>15.53</v>
      </c>
      <c r="AX186" s="83">
        <v>15.32</v>
      </c>
      <c r="AY186" s="83">
        <v>15.32</v>
      </c>
      <c r="AZ186" s="83">
        <v>0</v>
      </c>
      <c r="BA186" s="83">
        <v>0</v>
      </c>
      <c r="BB186" s="83">
        <v>0</v>
      </c>
      <c r="BC186" s="83">
        <v>0</v>
      </c>
      <c r="BD186" s="83">
        <v>2.7960117493472585</v>
      </c>
      <c r="BE186" s="83">
        <v>29.72</v>
      </c>
      <c r="BF186" s="83">
        <v>7</v>
      </c>
      <c r="BG186" s="83">
        <v>7.5</v>
      </c>
      <c r="BH186" s="232">
        <v>44013</v>
      </c>
    </row>
    <row r="187" spans="1:60" x14ac:dyDescent="0.25">
      <c r="A187" s="232">
        <v>44014</v>
      </c>
      <c r="B187" s="233" t="str">
        <f t="shared" si="2"/>
        <v>Click Here</v>
      </c>
      <c r="D187" s="83">
        <v>6.03</v>
      </c>
      <c r="E187" s="83">
        <v>5.15</v>
      </c>
      <c r="F187" s="83">
        <v>5.1100000000000003</v>
      </c>
      <c r="G187" s="83">
        <v>5.31</v>
      </c>
      <c r="H187" s="83">
        <v>5.37</v>
      </c>
      <c r="I187" s="83">
        <v>7.29</v>
      </c>
      <c r="J187" s="83">
        <v>7.38</v>
      </c>
      <c r="K187" s="83">
        <v>1.61</v>
      </c>
      <c r="L187" s="83">
        <v>1.84</v>
      </c>
      <c r="M187" s="83">
        <v>2.2000000000000002</v>
      </c>
      <c r="N187" s="83">
        <v>2.4300000000000002</v>
      </c>
      <c r="O187" s="83">
        <v>42</v>
      </c>
      <c r="P187" s="83">
        <v>33</v>
      </c>
      <c r="Q187" s="83">
        <v>14</v>
      </c>
      <c r="R187" s="83">
        <v>0</v>
      </c>
      <c r="S187" s="83">
        <v>0</v>
      </c>
      <c r="T187" s="83">
        <v>0</v>
      </c>
      <c r="U187" s="83">
        <v>0.29799999999999999</v>
      </c>
      <c r="V187" s="83">
        <v>0.39700000000000002</v>
      </c>
      <c r="W187" s="83">
        <v>0.39900000000000002</v>
      </c>
      <c r="X187" s="83">
        <v>9.4E-2</v>
      </c>
      <c r="Y187" s="83">
        <v>0.13700000000000001</v>
      </c>
      <c r="Z187" s="83">
        <v>0.05</v>
      </c>
      <c r="AA187" s="83">
        <v>15.9</v>
      </c>
      <c r="AB187" s="83">
        <v>39.799999999999997</v>
      </c>
      <c r="AC187" s="83">
        <v>39.1</v>
      </c>
      <c r="AD187" s="83">
        <v>40.299999999999997</v>
      </c>
      <c r="AE187" s="83">
        <v>49</v>
      </c>
      <c r="AF187" s="83">
        <v>31.8</v>
      </c>
      <c r="AG187" s="83">
        <v>79.599999999999994</v>
      </c>
      <c r="AH187" s="83">
        <v>79.2</v>
      </c>
      <c r="AI187" s="83">
        <v>80.599999999999994</v>
      </c>
      <c r="AJ187" s="83">
        <v>98</v>
      </c>
      <c r="AK187" s="83">
        <v>3.12</v>
      </c>
      <c r="AL187" s="83">
        <v>4.0500000000000007</v>
      </c>
      <c r="AM187" s="83">
        <v>3</v>
      </c>
      <c r="AN187" s="83">
        <v>6</v>
      </c>
      <c r="AO187" s="83">
        <v>8.5999999999999993E-2</v>
      </c>
      <c r="AP187" s="83">
        <v>23.3</v>
      </c>
      <c r="AQ187" s="83">
        <v>18.5</v>
      </c>
      <c r="AR187" s="83" t="s">
        <v>66</v>
      </c>
      <c r="AS187" s="83">
        <v>61</v>
      </c>
      <c r="AT187" s="83">
        <v>92.4</v>
      </c>
      <c r="AU187" s="83">
        <v>0.21440000000000001</v>
      </c>
      <c r="AV187" s="83">
        <v>3.39E-2</v>
      </c>
      <c r="AW187" s="83">
        <v>14.97</v>
      </c>
      <c r="AX187" s="83">
        <v>13.9</v>
      </c>
      <c r="AY187" s="83">
        <v>14.84</v>
      </c>
      <c r="AZ187" s="83">
        <v>0.94</v>
      </c>
      <c r="BA187" s="83">
        <v>0</v>
      </c>
      <c r="BB187" s="83">
        <v>0</v>
      </c>
      <c r="BC187" s="83">
        <v>0</v>
      </c>
      <c r="BD187" s="83" t="s">
        <v>66</v>
      </c>
      <c r="BE187" s="83">
        <v>30.54</v>
      </c>
      <c r="BF187" s="83">
        <v>7</v>
      </c>
      <c r="BG187" s="83">
        <v>7.5</v>
      </c>
      <c r="BH187" s="232">
        <v>44014</v>
      </c>
    </row>
    <row r="188" spans="1:60" x14ac:dyDescent="0.25">
      <c r="A188" s="232">
        <v>44015</v>
      </c>
      <c r="B188" s="233" t="str">
        <f t="shared" si="2"/>
        <v>Click Here</v>
      </c>
      <c r="D188" s="83">
        <v>6.31</v>
      </c>
      <c r="E188" s="83">
        <v>5.33</v>
      </c>
      <c r="F188" s="83">
        <v>5.18</v>
      </c>
      <c r="G188" s="83">
        <v>5.39</v>
      </c>
      <c r="H188" s="83">
        <v>5.42</v>
      </c>
      <c r="I188" s="83">
        <v>7.06</v>
      </c>
      <c r="J188" s="83">
        <v>7.23</v>
      </c>
      <c r="K188" s="83">
        <v>1.59</v>
      </c>
      <c r="L188" s="83">
        <v>1.8</v>
      </c>
      <c r="M188" s="83">
        <v>1.99</v>
      </c>
      <c r="N188" s="83">
        <v>2.27</v>
      </c>
      <c r="O188" s="83">
        <v>44</v>
      </c>
      <c r="P188" s="83">
        <v>36</v>
      </c>
      <c r="Q188" s="83">
        <v>12</v>
      </c>
      <c r="R188" s="83">
        <v>0</v>
      </c>
      <c r="S188" s="83">
        <v>0</v>
      </c>
      <c r="T188" s="83">
        <v>0</v>
      </c>
      <c r="U188" s="83">
        <v>0.38100000000000001</v>
      </c>
      <c r="V188" s="83">
        <v>0.42599999999999999</v>
      </c>
      <c r="W188" s="83">
        <v>0.42099999999999999</v>
      </c>
      <c r="X188" s="83">
        <v>9.6000000000000002E-2</v>
      </c>
      <c r="Y188" s="83">
        <v>0.16300000000000001</v>
      </c>
      <c r="Z188" s="83">
        <v>7.3999999999999996E-2</v>
      </c>
      <c r="AA188" s="83">
        <v>14.9</v>
      </c>
      <c r="AB188" s="83">
        <v>38.1</v>
      </c>
      <c r="AC188" s="83">
        <v>36.4</v>
      </c>
      <c r="AD188" s="83">
        <v>37</v>
      </c>
      <c r="AE188" s="83">
        <v>47</v>
      </c>
      <c r="AF188" s="83">
        <v>29.8</v>
      </c>
      <c r="AG188" s="83">
        <v>76.2</v>
      </c>
      <c r="AH188" s="83">
        <v>72.8</v>
      </c>
      <c r="AI188" s="83">
        <v>74</v>
      </c>
      <c r="AJ188" s="83">
        <v>94</v>
      </c>
      <c r="AK188" s="83">
        <v>3.16</v>
      </c>
      <c r="AL188" s="83">
        <v>4.01</v>
      </c>
      <c r="AM188" s="83">
        <v>3.1</v>
      </c>
      <c r="AN188" s="83">
        <v>5.8</v>
      </c>
      <c r="AO188" s="83">
        <v>9.4E-2</v>
      </c>
      <c r="AP188" s="83">
        <v>20.399999999999999</v>
      </c>
      <c r="AQ188" s="83">
        <v>17.899999999999999</v>
      </c>
      <c r="AR188" s="83">
        <v>0.90262372046486572</v>
      </c>
      <c r="AS188" s="83">
        <v>59.9</v>
      </c>
      <c r="AT188" s="83">
        <v>92.6</v>
      </c>
      <c r="AU188" s="83">
        <v>0.21460000000000001</v>
      </c>
      <c r="AV188" s="83">
        <v>3.3700000000000001E-2</v>
      </c>
      <c r="AW188" s="83">
        <v>14.138</v>
      </c>
      <c r="AX188" s="83">
        <v>12.993</v>
      </c>
      <c r="AY188" s="83">
        <v>13.965</v>
      </c>
      <c r="AZ188" s="83">
        <v>0.97199999999999998</v>
      </c>
      <c r="BA188" s="83">
        <v>0</v>
      </c>
      <c r="BB188" s="83">
        <v>0</v>
      </c>
      <c r="BC188" s="83">
        <v>0</v>
      </c>
      <c r="BD188" s="83">
        <v>3.1126237204648657</v>
      </c>
      <c r="BE188" s="83">
        <v>28.09</v>
      </c>
      <c r="BF188" s="83">
        <v>7</v>
      </c>
      <c r="BG188" s="83">
        <v>7.5</v>
      </c>
      <c r="BH188" s="232">
        <v>44015</v>
      </c>
    </row>
    <row r="189" spans="1:60" x14ac:dyDescent="0.25">
      <c r="A189" s="232">
        <v>44016</v>
      </c>
      <c r="B189" s="233" t="str">
        <f t="shared" si="2"/>
        <v>Click Here</v>
      </c>
      <c r="D189" s="83">
        <v>6.3</v>
      </c>
      <c r="E189" s="83">
        <v>5.18</v>
      </c>
      <c r="F189" s="83">
        <v>5.14</v>
      </c>
      <c r="G189" s="83">
        <v>5.21</v>
      </c>
      <c r="H189" s="83">
        <v>5.32</v>
      </c>
      <c r="I189" s="83">
        <v>6.96</v>
      </c>
      <c r="J189" s="83">
        <v>6.96</v>
      </c>
      <c r="K189" s="83">
        <v>1.76</v>
      </c>
      <c r="L189" s="83">
        <v>1.95</v>
      </c>
      <c r="M189" s="83">
        <v>2.0099999999999998</v>
      </c>
      <c r="N189" s="83">
        <v>2.14</v>
      </c>
      <c r="O189" s="83">
        <v>43</v>
      </c>
      <c r="P189" s="83">
        <v>36</v>
      </c>
      <c r="Q189" s="83">
        <v>14</v>
      </c>
      <c r="R189" s="83">
        <v>1</v>
      </c>
      <c r="S189" s="83">
        <v>0</v>
      </c>
      <c r="T189" s="83">
        <v>0</v>
      </c>
      <c r="U189" s="83">
        <v>0.42099999999999999</v>
      </c>
      <c r="V189" s="83">
        <v>0.436</v>
      </c>
      <c r="W189" s="83">
        <v>0.50600000000000001</v>
      </c>
      <c r="X189" s="83">
        <v>9.8000000000000004E-2</v>
      </c>
      <c r="Y189" s="83">
        <v>0.189</v>
      </c>
      <c r="Z189" s="83">
        <v>7.3999999999999996E-2</v>
      </c>
      <c r="AA189" s="83">
        <v>14.2</v>
      </c>
      <c r="AB189" s="83">
        <v>38.5</v>
      </c>
      <c r="AC189" s="83">
        <v>36.6</v>
      </c>
      <c r="AD189" s="83">
        <v>36.200000000000003</v>
      </c>
      <c r="AE189" s="83">
        <v>46.4</v>
      </c>
      <c r="AF189" s="83">
        <v>28.4</v>
      </c>
      <c r="AG189" s="83">
        <v>77</v>
      </c>
      <c r="AH189" s="83">
        <v>73.2</v>
      </c>
      <c r="AI189" s="83">
        <v>72.400000000000006</v>
      </c>
      <c r="AJ189" s="83">
        <v>92.8</v>
      </c>
      <c r="AK189" s="83">
        <v>3.12</v>
      </c>
      <c r="AL189" s="83">
        <v>3.89</v>
      </c>
      <c r="AM189" s="83">
        <v>3</v>
      </c>
      <c r="AN189" s="83">
        <v>6</v>
      </c>
      <c r="AO189" s="83">
        <v>7.0999999999999994E-2</v>
      </c>
      <c r="AP189" s="83">
        <v>18.8</v>
      </c>
      <c r="AQ189" s="83">
        <v>17.3</v>
      </c>
      <c r="AR189" s="83">
        <v>1.5477482732156562</v>
      </c>
      <c r="AS189" s="83">
        <v>59.7</v>
      </c>
      <c r="AT189" s="83">
        <v>92.4</v>
      </c>
      <c r="AU189" s="83">
        <v>0.21479999999999999</v>
      </c>
      <c r="AV189" s="83">
        <v>3.39E-2</v>
      </c>
      <c r="AW189" s="83">
        <v>14.2</v>
      </c>
      <c r="AX189" s="83">
        <v>13.03</v>
      </c>
      <c r="AY189" s="83">
        <v>14.02</v>
      </c>
      <c r="AZ189" s="83">
        <v>0.99</v>
      </c>
      <c r="BA189" s="83">
        <v>0</v>
      </c>
      <c r="BB189" s="83">
        <v>0</v>
      </c>
      <c r="BC189" s="83">
        <v>0</v>
      </c>
      <c r="BD189" s="83">
        <v>3.6877482732156563</v>
      </c>
      <c r="BE189" s="83">
        <v>29.06</v>
      </c>
      <c r="BF189" s="83">
        <v>7</v>
      </c>
      <c r="BG189" s="83">
        <v>7.5</v>
      </c>
      <c r="BH189" s="232">
        <v>44016</v>
      </c>
    </row>
    <row r="190" spans="1:60" x14ac:dyDescent="0.25">
      <c r="A190" s="232">
        <v>44017</v>
      </c>
      <c r="B190" s="233" t="str">
        <f t="shared" si="2"/>
        <v>Click Here</v>
      </c>
      <c r="D190" s="83">
        <v>0</v>
      </c>
      <c r="E190" s="83">
        <v>0</v>
      </c>
      <c r="F190" s="83">
        <v>0</v>
      </c>
      <c r="G190" s="83">
        <v>0</v>
      </c>
      <c r="H190" s="83">
        <v>0</v>
      </c>
      <c r="I190" s="83">
        <v>0</v>
      </c>
      <c r="J190" s="83">
        <v>0</v>
      </c>
      <c r="K190" s="83">
        <v>0</v>
      </c>
      <c r="L190" s="83">
        <v>0</v>
      </c>
      <c r="M190" s="83">
        <v>0</v>
      </c>
      <c r="N190" s="83">
        <v>0</v>
      </c>
      <c r="O190" s="83">
        <v>0</v>
      </c>
      <c r="P190" s="83">
        <v>0</v>
      </c>
      <c r="Q190" s="83">
        <v>0</v>
      </c>
      <c r="R190" s="83">
        <v>0</v>
      </c>
      <c r="S190" s="83">
        <v>0</v>
      </c>
      <c r="T190" s="83">
        <v>0</v>
      </c>
      <c r="U190" s="83">
        <v>0</v>
      </c>
      <c r="V190" s="83">
        <v>0</v>
      </c>
      <c r="W190" s="83">
        <v>0</v>
      </c>
      <c r="X190" s="83">
        <v>0</v>
      </c>
      <c r="Y190" s="83">
        <v>0</v>
      </c>
      <c r="Z190" s="83">
        <v>0</v>
      </c>
      <c r="AA190" s="83">
        <v>0</v>
      </c>
      <c r="AB190" s="83">
        <v>0</v>
      </c>
      <c r="AC190" s="83">
        <v>0</v>
      </c>
      <c r="AD190" s="83">
        <v>0</v>
      </c>
      <c r="AE190" s="83">
        <v>0</v>
      </c>
      <c r="AF190" s="83">
        <v>0</v>
      </c>
      <c r="AG190" s="83">
        <v>0</v>
      </c>
      <c r="AH190" s="83">
        <v>0</v>
      </c>
      <c r="AI190" s="83">
        <v>0</v>
      </c>
      <c r="AJ190" s="83">
        <v>0</v>
      </c>
      <c r="AK190" s="83" t="s">
        <v>66</v>
      </c>
      <c r="AL190" s="83" t="s">
        <v>66</v>
      </c>
      <c r="AM190" s="83">
        <v>0</v>
      </c>
      <c r="AN190" s="83">
        <v>0</v>
      </c>
      <c r="AO190" s="83">
        <v>0</v>
      </c>
      <c r="AP190" s="83">
        <v>0</v>
      </c>
      <c r="AQ190" s="83">
        <v>0</v>
      </c>
      <c r="AR190" s="83" t="s">
        <v>66</v>
      </c>
      <c r="AS190" s="83">
        <v>0</v>
      </c>
      <c r="AT190" s="83">
        <v>0</v>
      </c>
      <c r="AU190" s="83">
        <v>0</v>
      </c>
      <c r="AV190" s="83">
        <v>0</v>
      </c>
      <c r="AW190" s="83">
        <v>0</v>
      </c>
      <c r="AX190" s="83">
        <v>0</v>
      </c>
      <c r="AY190" s="83">
        <v>0</v>
      </c>
      <c r="AZ190" s="83">
        <v>0</v>
      </c>
      <c r="BA190" s="83">
        <v>0</v>
      </c>
      <c r="BB190" s="83">
        <v>0</v>
      </c>
      <c r="BC190" s="83">
        <v>0</v>
      </c>
      <c r="BD190" s="83" t="s">
        <v>66</v>
      </c>
      <c r="BE190" s="83">
        <v>0</v>
      </c>
      <c r="BF190" s="83">
        <v>0</v>
      </c>
      <c r="BG190" s="83">
        <v>0</v>
      </c>
      <c r="BH190" s="232">
        <v>44017</v>
      </c>
    </row>
    <row r="191" spans="1:60" x14ac:dyDescent="0.25">
      <c r="A191" s="232">
        <v>44018</v>
      </c>
      <c r="B191" s="233" t="str">
        <f t="shared" si="2"/>
        <v>Click Here</v>
      </c>
      <c r="D191" s="83">
        <v>5.61</v>
      </c>
      <c r="E191" s="83">
        <v>5.0599999999999996</v>
      </c>
      <c r="F191" s="83">
        <v>5.08</v>
      </c>
      <c r="G191" s="83">
        <v>5.04</v>
      </c>
      <c r="H191" s="83">
        <v>5.18</v>
      </c>
      <c r="I191" s="83">
        <v>7.43</v>
      </c>
      <c r="J191" s="83">
        <v>6.87</v>
      </c>
      <c r="K191" s="83">
        <v>1.79</v>
      </c>
      <c r="L191" s="83">
        <v>1.92</v>
      </c>
      <c r="M191" s="83">
        <v>2.2000000000000002</v>
      </c>
      <c r="N191" s="83">
        <v>2.04</v>
      </c>
      <c r="O191" s="83">
        <v>39</v>
      </c>
      <c r="P191" s="83">
        <v>32</v>
      </c>
      <c r="Q191" s="83">
        <v>18</v>
      </c>
      <c r="R191" s="83">
        <v>0</v>
      </c>
      <c r="S191" s="83">
        <v>0</v>
      </c>
      <c r="T191" s="83">
        <v>0</v>
      </c>
      <c r="U191" s="83">
        <v>0.41499999999999998</v>
      </c>
      <c r="V191" s="83">
        <v>0.40600000000000003</v>
      </c>
      <c r="W191" s="83">
        <v>0.66900000000000004</v>
      </c>
      <c r="X191" s="83">
        <v>9.4E-2</v>
      </c>
      <c r="Y191" s="83">
        <v>0.14399999999999999</v>
      </c>
      <c r="Z191" s="83">
        <v>7.4999999999999997E-2</v>
      </c>
      <c r="AA191" s="83">
        <v>14.4</v>
      </c>
      <c r="AB191" s="83">
        <v>38.799999999999997</v>
      </c>
      <c r="AC191" s="83">
        <v>37.4</v>
      </c>
      <c r="AD191" s="83">
        <v>36.6</v>
      </c>
      <c r="AE191" s="83">
        <v>46.7</v>
      </c>
      <c r="AF191" s="83">
        <v>28.8</v>
      </c>
      <c r="AG191" s="83">
        <v>77.599999999999994</v>
      </c>
      <c r="AH191" s="83">
        <v>74.8</v>
      </c>
      <c r="AI191" s="83">
        <v>73.2</v>
      </c>
      <c r="AJ191" s="83">
        <v>93.4</v>
      </c>
      <c r="AK191" s="83">
        <v>3.0700000000000003</v>
      </c>
      <c r="AL191" s="83">
        <v>3.8</v>
      </c>
      <c r="AM191" s="83">
        <v>3.1</v>
      </c>
      <c r="AN191" s="83">
        <v>5.9</v>
      </c>
      <c r="AO191" s="83">
        <v>8.7999999999999995E-2</v>
      </c>
      <c r="AP191" s="83">
        <v>19.2</v>
      </c>
      <c r="AQ191" s="83">
        <v>17.100000000000001</v>
      </c>
      <c r="AR191" s="83">
        <v>0.8354617814276688</v>
      </c>
      <c r="AS191" s="83">
        <v>59.8</v>
      </c>
      <c r="AT191" s="83">
        <v>91.9</v>
      </c>
      <c r="AU191" s="83">
        <v>0.223</v>
      </c>
      <c r="AV191" s="83">
        <v>3.6299999999999999E-2</v>
      </c>
      <c r="AW191" s="83">
        <v>16.8</v>
      </c>
      <c r="AX191" s="83">
        <v>15.83</v>
      </c>
      <c r="AY191" s="83">
        <v>16.670000000000002</v>
      </c>
      <c r="AZ191" s="83">
        <v>0.84</v>
      </c>
      <c r="BA191" s="83">
        <v>0</v>
      </c>
      <c r="BB191" s="83">
        <v>0</v>
      </c>
      <c r="BC191" s="83">
        <v>0</v>
      </c>
      <c r="BD191" s="83">
        <v>3.035461781427669</v>
      </c>
      <c r="BE191" s="83">
        <v>28.64</v>
      </c>
      <c r="BF191" s="83">
        <v>7</v>
      </c>
      <c r="BG191" s="83">
        <v>7.5</v>
      </c>
      <c r="BH191" s="232">
        <v>44018</v>
      </c>
    </row>
    <row r="192" spans="1:60" x14ac:dyDescent="0.25">
      <c r="A192" s="232">
        <v>44019</v>
      </c>
      <c r="B192" s="233" t="str">
        <f t="shared" si="2"/>
        <v>Click Here</v>
      </c>
      <c r="D192" s="83">
        <v>5.62</v>
      </c>
      <c r="E192" s="83">
        <v>4.8499999999999996</v>
      </c>
      <c r="F192" s="83">
        <v>4.87</v>
      </c>
      <c r="G192" s="83">
        <v>4.53</v>
      </c>
      <c r="H192" s="83">
        <v>4.79</v>
      </c>
      <c r="I192" s="83">
        <v>7</v>
      </c>
      <c r="J192" s="83">
        <v>6.91</v>
      </c>
      <c r="K192" s="83">
        <v>1.62</v>
      </c>
      <c r="L192" s="83">
        <v>1.74</v>
      </c>
      <c r="M192" s="83">
        <v>2.0499999999999998</v>
      </c>
      <c r="N192" s="83">
        <v>2.14</v>
      </c>
      <c r="O192" s="83">
        <v>40</v>
      </c>
      <c r="P192" s="83">
        <v>33</v>
      </c>
      <c r="Q192" s="83">
        <v>25</v>
      </c>
      <c r="R192" s="83">
        <v>1</v>
      </c>
      <c r="S192" s="83">
        <v>0</v>
      </c>
      <c r="T192" s="83">
        <v>0</v>
      </c>
      <c r="U192" s="83">
        <v>0.40500000000000003</v>
      </c>
      <c r="V192" s="83">
        <v>0.40500000000000003</v>
      </c>
      <c r="W192" s="83">
        <v>1.08</v>
      </c>
      <c r="X192" s="83">
        <v>0.11700000000000001</v>
      </c>
      <c r="Y192" s="83">
        <v>0.41499999999999998</v>
      </c>
      <c r="Z192" s="83">
        <v>0.31900000000000001</v>
      </c>
      <c r="AA192" s="83">
        <v>15</v>
      </c>
      <c r="AB192" s="83">
        <v>41.9</v>
      </c>
      <c r="AC192" s="83">
        <v>39.200000000000003</v>
      </c>
      <c r="AD192" s="83">
        <v>30.8</v>
      </c>
      <c r="AE192" s="83">
        <v>36.5</v>
      </c>
      <c r="AF192" s="83">
        <v>30</v>
      </c>
      <c r="AG192" s="83">
        <v>83.8</v>
      </c>
      <c r="AH192" s="83">
        <v>78.400000000000006</v>
      </c>
      <c r="AI192" s="83">
        <v>61.6</v>
      </c>
      <c r="AJ192" s="83">
        <v>73</v>
      </c>
      <c r="AK192" s="83">
        <v>2.7800000000000002</v>
      </c>
      <c r="AL192" s="83">
        <v>3.73</v>
      </c>
      <c r="AM192" s="83">
        <v>3</v>
      </c>
      <c r="AN192" s="83">
        <v>6</v>
      </c>
      <c r="AO192" s="83">
        <v>1.7000000000000001E-2</v>
      </c>
      <c r="AP192" s="83">
        <v>20</v>
      </c>
      <c r="AQ192" s="83">
        <v>17.3</v>
      </c>
      <c r="AR192" s="83">
        <v>0.74053278688524671</v>
      </c>
      <c r="AS192" s="83">
        <v>72.400000000000006</v>
      </c>
      <c r="AT192" s="83">
        <v>89.7</v>
      </c>
      <c r="AU192" s="83">
        <v>0.13980000000000001</v>
      </c>
      <c r="AV192" s="83">
        <v>4.7100000000000003E-2</v>
      </c>
      <c r="AW192" s="83">
        <v>18.11</v>
      </c>
      <c r="AX192" s="83">
        <v>17.079999999999998</v>
      </c>
      <c r="AY192" s="83">
        <v>18.04</v>
      </c>
      <c r="AZ192" s="83">
        <v>0.96</v>
      </c>
      <c r="BA192" s="83">
        <v>0</v>
      </c>
      <c r="BB192" s="83">
        <v>0</v>
      </c>
      <c r="BC192" s="83">
        <v>0</v>
      </c>
      <c r="BD192" s="83">
        <v>2.9305327868852467</v>
      </c>
      <c r="BE192" s="83">
        <v>29.81</v>
      </c>
      <c r="BF192" s="83">
        <v>7</v>
      </c>
      <c r="BG192" s="83">
        <v>7.5</v>
      </c>
      <c r="BH192" s="232">
        <v>44019</v>
      </c>
    </row>
    <row r="193" spans="1:60" x14ac:dyDescent="0.25">
      <c r="A193" s="232">
        <v>44020</v>
      </c>
      <c r="B193" s="233" t="str">
        <f t="shared" si="2"/>
        <v>Click Here</v>
      </c>
      <c r="D193" s="83">
        <v>6.11</v>
      </c>
      <c r="E193" s="83">
        <v>5.28</v>
      </c>
      <c r="F193" s="83">
        <v>4.93</v>
      </c>
      <c r="G193" s="83">
        <v>5.27</v>
      </c>
      <c r="H193" s="83">
        <v>5.07</v>
      </c>
      <c r="I193" s="83">
        <v>6.83</v>
      </c>
      <c r="J193" s="83">
        <v>7.55</v>
      </c>
      <c r="K193" s="83">
        <v>1.6</v>
      </c>
      <c r="L193" s="83">
        <v>1.8</v>
      </c>
      <c r="M193" s="83">
        <v>2.1</v>
      </c>
      <c r="N193" s="83">
        <v>2.4500000000000002</v>
      </c>
      <c r="O193" s="83">
        <v>40</v>
      </c>
      <c r="P193" s="83">
        <v>34</v>
      </c>
      <c r="Q193" s="83">
        <v>21</v>
      </c>
      <c r="R193" s="83">
        <v>3</v>
      </c>
      <c r="S193" s="83">
        <v>1</v>
      </c>
      <c r="T193" s="83">
        <v>0</v>
      </c>
      <c r="U193" s="83">
        <v>0.39100000000000001</v>
      </c>
      <c r="V193" s="83">
        <v>0.38600000000000001</v>
      </c>
      <c r="W193" s="83">
        <v>1.03</v>
      </c>
      <c r="X193" s="83">
        <v>0.121</v>
      </c>
      <c r="Y193" s="83">
        <v>0.217</v>
      </c>
      <c r="Z193" s="83">
        <v>6.4000000000000001E-2</v>
      </c>
      <c r="AA193" s="83">
        <v>15.4</v>
      </c>
      <c r="AB193" s="83">
        <v>41.4</v>
      </c>
      <c r="AC193" s="83">
        <v>39.700000000000003</v>
      </c>
      <c r="AD193" s="83">
        <v>39.6</v>
      </c>
      <c r="AE193" s="83">
        <v>50.7</v>
      </c>
      <c r="AF193" s="83">
        <v>30.8</v>
      </c>
      <c r="AG193" s="83">
        <v>82.8</v>
      </c>
      <c r="AH193" s="83">
        <v>79.400000000000006</v>
      </c>
      <c r="AI193" s="83">
        <v>79.2</v>
      </c>
      <c r="AJ193" s="83">
        <v>101.4</v>
      </c>
      <c r="AK193" s="83">
        <v>2.82</v>
      </c>
      <c r="AL193" s="83">
        <v>3.83</v>
      </c>
      <c r="AM193" s="83">
        <v>3.1</v>
      </c>
      <c r="AN193" s="83">
        <v>6.2</v>
      </c>
      <c r="AO193" s="83">
        <v>2.9000000000000001E-2</v>
      </c>
      <c r="AP193" s="83">
        <v>20.8</v>
      </c>
      <c r="AQ193" s="83">
        <v>17.8</v>
      </c>
      <c r="AR193" s="83">
        <v>0.53760261748958982</v>
      </c>
      <c r="AS193" s="83">
        <v>72.099999999999994</v>
      </c>
      <c r="AT193" s="83">
        <v>89.9</v>
      </c>
      <c r="AU193" s="83">
        <v>0.1401</v>
      </c>
      <c r="AV193" s="83">
        <v>4.6899999999999997E-2</v>
      </c>
      <c r="AW193" s="83">
        <v>17.86</v>
      </c>
      <c r="AX193" s="83">
        <v>16.809999999999999</v>
      </c>
      <c r="AY193" s="83">
        <v>17.8</v>
      </c>
      <c r="AZ193" s="83">
        <v>0.99</v>
      </c>
      <c r="BA193" s="83">
        <v>0</v>
      </c>
      <c r="BB193" s="83">
        <v>0</v>
      </c>
      <c r="BC193" s="83">
        <v>0</v>
      </c>
      <c r="BD193" s="83">
        <v>2.9776026174895898</v>
      </c>
      <c r="BE193" s="83">
        <v>29.95</v>
      </c>
      <c r="BF193" s="83">
        <v>7</v>
      </c>
      <c r="BG193" s="83">
        <v>7.5</v>
      </c>
      <c r="BH193" s="232">
        <v>44020</v>
      </c>
    </row>
    <row r="194" spans="1:60" x14ac:dyDescent="0.25">
      <c r="A194" s="232">
        <v>44021</v>
      </c>
      <c r="B194" s="233" t="str">
        <f t="shared" si="2"/>
        <v>Click Here</v>
      </c>
      <c r="D194" s="83">
        <v>6.13</v>
      </c>
      <c r="E194" s="83">
        <v>5.34</v>
      </c>
      <c r="F194" s="83">
        <v>5.31</v>
      </c>
      <c r="G194" s="83">
        <v>5.0599999999999996</v>
      </c>
      <c r="H194" s="83">
        <v>5.04</v>
      </c>
      <c r="I194" s="83">
        <v>6.96</v>
      </c>
      <c r="J194" s="83">
        <v>7.08</v>
      </c>
      <c r="K194" s="83">
        <v>1.72</v>
      </c>
      <c r="L194" s="83">
        <v>1.87</v>
      </c>
      <c r="M194" s="83">
        <v>2.04</v>
      </c>
      <c r="N194" s="83">
        <v>2.5499999999999998</v>
      </c>
      <c r="O194" s="83">
        <v>39</v>
      </c>
      <c r="P194" s="83">
        <v>33</v>
      </c>
      <c r="Q194" s="83">
        <v>23</v>
      </c>
      <c r="R194" s="83">
        <v>2</v>
      </c>
      <c r="S194" s="83">
        <v>1</v>
      </c>
      <c r="T194" s="83">
        <v>0</v>
      </c>
      <c r="U194" s="83">
        <v>0.39900000000000002</v>
      </c>
      <c r="V194" s="83">
        <v>0.39600000000000002</v>
      </c>
      <c r="W194" s="83">
        <v>1.1399999999999999</v>
      </c>
      <c r="X194" s="83">
        <v>0.13</v>
      </c>
      <c r="Y194" s="83">
        <v>0.17799999999999999</v>
      </c>
      <c r="Z194" s="83">
        <v>0.16</v>
      </c>
      <c r="AA194" s="83">
        <v>15.5</v>
      </c>
      <c r="AB194" s="83">
        <v>38.4</v>
      </c>
      <c r="AC194" s="83">
        <v>39.700000000000003</v>
      </c>
      <c r="AD194" s="83">
        <v>40.1</v>
      </c>
      <c r="AE194" s="83">
        <v>49.6</v>
      </c>
      <c r="AF194" s="83">
        <v>31</v>
      </c>
      <c r="AG194" s="83">
        <v>76.8</v>
      </c>
      <c r="AH194" s="83">
        <v>79.400000000000006</v>
      </c>
      <c r="AI194" s="83">
        <v>80.2</v>
      </c>
      <c r="AJ194" s="83">
        <v>99.2</v>
      </c>
      <c r="AK194" s="83">
        <v>2.8499999999999996</v>
      </c>
      <c r="AL194" s="83">
        <v>3.88</v>
      </c>
      <c r="AM194" s="83">
        <v>3</v>
      </c>
      <c r="AN194" s="83">
        <v>6.1</v>
      </c>
      <c r="AO194" s="83">
        <v>4.7E-2</v>
      </c>
      <c r="AP194" s="83">
        <v>22.1</v>
      </c>
      <c r="AQ194" s="83">
        <v>18.3</v>
      </c>
      <c r="AR194" s="83">
        <v>0.543527942143327</v>
      </c>
      <c r="AS194" s="83">
        <v>59.9</v>
      </c>
      <c r="AT194" s="83">
        <v>86.2</v>
      </c>
      <c r="AU194" s="83">
        <v>0.22189999999999999</v>
      </c>
      <c r="AV194" s="83">
        <v>6.4299999999999996E-2</v>
      </c>
      <c r="AW194" s="83">
        <v>16.3</v>
      </c>
      <c r="AX194" s="83">
        <v>15.21</v>
      </c>
      <c r="AY194" s="83">
        <v>16.190000000000001</v>
      </c>
      <c r="AZ194" s="83">
        <v>0.98</v>
      </c>
      <c r="BA194" s="83">
        <v>0</v>
      </c>
      <c r="BB194" s="83">
        <v>0</v>
      </c>
      <c r="BC194" s="83">
        <v>0</v>
      </c>
      <c r="BD194" s="83">
        <v>3.0935279421433268</v>
      </c>
      <c r="BE194" s="83">
        <v>29.28</v>
      </c>
      <c r="BF194" s="83">
        <v>7</v>
      </c>
      <c r="BG194" s="83">
        <v>7.5</v>
      </c>
      <c r="BH194" s="232">
        <v>44021</v>
      </c>
    </row>
    <row r="195" spans="1:60" x14ac:dyDescent="0.25">
      <c r="A195" s="232">
        <v>44022</v>
      </c>
      <c r="B195" s="233" t="str">
        <f t="shared" si="2"/>
        <v>Click Here</v>
      </c>
      <c r="D195" s="83">
        <v>6.05</v>
      </c>
      <c r="E195" s="83">
        <v>5.33</v>
      </c>
      <c r="F195" s="83">
        <v>5.18</v>
      </c>
      <c r="G195" s="83">
        <v>5.26</v>
      </c>
      <c r="H195" s="83">
        <v>5.32</v>
      </c>
      <c r="I195" s="83">
        <v>7.81</v>
      </c>
      <c r="J195" s="83">
        <v>7.07</v>
      </c>
      <c r="K195" s="83">
        <v>1.63</v>
      </c>
      <c r="L195" s="83">
        <v>1.9</v>
      </c>
      <c r="M195" s="83">
        <v>2.2200000000000002</v>
      </c>
      <c r="N195" s="83">
        <v>2.41</v>
      </c>
      <c r="O195" s="83">
        <v>38</v>
      </c>
      <c r="P195" s="83">
        <v>31</v>
      </c>
      <c r="Q195" s="83">
        <v>18</v>
      </c>
      <c r="R195" s="83">
        <v>1</v>
      </c>
      <c r="S195" s="83">
        <v>0</v>
      </c>
      <c r="T195" s="83">
        <v>0</v>
      </c>
      <c r="U195" s="83">
        <v>0.40500000000000003</v>
      </c>
      <c r="V195" s="83">
        <v>0.41399999999999998</v>
      </c>
      <c r="W195" s="83">
        <v>0.89200000000000002</v>
      </c>
      <c r="X195" s="83">
        <v>0.111</v>
      </c>
      <c r="Y195" s="83">
        <v>0.14299999999999999</v>
      </c>
      <c r="Z195" s="83">
        <v>0.06</v>
      </c>
      <c r="AA195" s="83">
        <v>15.2</v>
      </c>
      <c r="AB195" s="83">
        <v>39</v>
      </c>
      <c r="AC195" s="83">
        <v>38.299999999999997</v>
      </c>
      <c r="AD195" s="83">
        <v>38.200000000000003</v>
      </c>
      <c r="AE195" s="83">
        <v>48.7</v>
      </c>
      <c r="AF195" s="83">
        <v>30.4</v>
      </c>
      <c r="AG195" s="83">
        <v>78</v>
      </c>
      <c r="AH195" s="83">
        <v>76.599999999999994</v>
      </c>
      <c r="AI195" s="83">
        <v>76.400000000000006</v>
      </c>
      <c r="AJ195" s="83">
        <v>97.4</v>
      </c>
      <c r="AK195" s="83">
        <v>2.8499999999999996</v>
      </c>
      <c r="AL195" s="83">
        <v>3.73</v>
      </c>
      <c r="AM195" s="83">
        <v>3.1</v>
      </c>
      <c r="AN195" s="83">
        <v>5.9</v>
      </c>
      <c r="AO195" s="83">
        <v>0.106</v>
      </c>
      <c r="AP195" s="83">
        <v>19.899999999999999</v>
      </c>
      <c r="AQ195" s="83">
        <v>18</v>
      </c>
      <c r="AR195" s="83">
        <v>0.69215204678362596</v>
      </c>
      <c r="AS195" s="83">
        <v>61</v>
      </c>
      <c r="AT195" s="83">
        <v>92.2</v>
      </c>
      <c r="AU195" s="83">
        <v>0.2145</v>
      </c>
      <c r="AV195" s="83">
        <v>3.5200000000000002E-2</v>
      </c>
      <c r="AW195" s="83">
        <v>16.47</v>
      </c>
      <c r="AX195" s="83">
        <v>15.39</v>
      </c>
      <c r="AY195" s="83">
        <v>16.37</v>
      </c>
      <c r="AZ195" s="83">
        <v>0.98</v>
      </c>
      <c r="BA195" s="83">
        <v>0</v>
      </c>
      <c r="BB195" s="83">
        <v>0</v>
      </c>
      <c r="BC195" s="83">
        <v>0</v>
      </c>
      <c r="BD195" s="83">
        <v>2.9921520467836258</v>
      </c>
      <c r="BE195" s="83">
        <v>29.57</v>
      </c>
      <c r="BF195" s="83">
        <v>6.8</v>
      </c>
      <c r="BG195" s="83">
        <v>7.9</v>
      </c>
      <c r="BH195" s="232">
        <v>44022</v>
      </c>
    </row>
    <row r="196" spans="1:60" x14ac:dyDescent="0.25">
      <c r="A196" s="232">
        <v>44023</v>
      </c>
      <c r="B196" s="233" t="str">
        <f t="shared" si="2"/>
        <v>Click Here</v>
      </c>
      <c r="D196" s="83">
        <v>5.9</v>
      </c>
      <c r="E196" s="83">
        <v>5.43</v>
      </c>
      <c r="F196" s="83">
        <v>5.3</v>
      </c>
      <c r="G196" s="83">
        <v>5.26</v>
      </c>
      <c r="H196" s="83">
        <v>5.27</v>
      </c>
      <c r="I196" s="83">
        <v>7.21</v>
      </c>
      <c r="J196" s="83">
        <v>7.27</v>
      </c>
      <c r="K196" s="83">
        <v>1.77</v>
      </c>
      <c r="L196" s="83">
        <v>1.9</v>
      </c>
      <c r="M196" s="83">
        <v>2.2000000000000002</v>
      </c>
      <c r="N196" s="83">
        <v>2.31</v>
      </c>
      <c r="O196" s="83">
        <v>37</v>
      </c>
      <c r="P196" s="83">
        <v>30</v>
      </c>
      <c r="Q196" s="83">
        <v>16</v>
      </c>
      <c r="R196" s="83">
        <v>1</v>
      </c>
      <c r="S196" s="83">
        <v>0</v>
      </c>
      <c r="T196" s="83">
        <v>0</v>
      </c>
      <c r="U196" s="83">
        <v>0.42099999999999999</v>
      </c>
      <c r="V196" s="83">
        <v>0.41799999999999998</v>
      </c>
      <c r="W196" s="83">
        <v>1</v>
      </c>
      <c r="X196" s="83">
        <v>0.104</v>
      </c>
      <c r="Y196" s="83">
        <v>0.191</v>
      </c>
      <c r="Z196" s="83">
        <v>6.2E-2</v>
      </c>
      <c r="AA196" s="83">
        <v>15.8</v>
      </c>
      <c r="AB196" s="83">
        <v>38.6</v>
      </c>
      <c r="AC196" s="83">
        <v>37.700000000000003</v>
      </c>
      <c r="AD196" s="83">
        <v>38.200000000000003</v>
      </c>
      <c r="AE196" s="83">
        <v>48.6</v>
      </c>
      <c r="AF196" s="83">
        <v>31.6</v>
      </c>
      <c r="AG196" s="83">
        <v>77.2</v>
      </c>
      <c r="AH196" s="83">
        <v>75.400000000000006</v>
      </c>
      <c r="AI196" s="83">
        <v>76.400000000000006</v>
      </c>
      <c r="AJ196" s="83">
        <v>97.2</v>
      </c>
      <c r="AK196" s="83">
        <v>2.8499999999999996</v>
      </c>
      <c r="AL196" s="83">
        <v>3.69</v>
      </c>
      <c r="AM196" s="83">
        <v>3</v>
      </c>
      <c r="AN196" s="83">
        <v>6</v>
      </c>
      <c r="AO196" s="83">
        <v>6.9000000000000006E-2</v>
      </c>
      <c r="AP196" s="83">
        <v>20.399999999999999</v>
      </c>
      <c r="AQ196" s="83">
        <v>19</v>
      </c>
      <c r="AR196" s="83" t="s">
        <v>66</v>
      </c>
      <c r="AS196" s="83">
        <v>59.8</v>
      </c>
      <c r="AT196" s="83">
        <v>92.3</v>
      </c>
      <c r="AU196" s="83">
        <v>0.2162</v>
      </c>
      <c r="AV196" s="83">
        <v>3.4799999999999998E-2</v>
      </c>
      <c r="AW196" s="83">
        <v>16.170000000000002</v>
      </c>
      <c r="AX196" s="83">
        <v>15.09</v>
      </c>
      <c r="AY196" s="83">
        <v>16.079999999999998</v>
      </c>
      <c r="AZ196" s="83">
        <v>0.99</v>
      </c>
      <c r="BA196" s="83">
        <v>0</v>
      </c>
      <c r="BB196" s="83">
        <v>0</v>
      </c>
      <c r="BC196" s="83">
        <v>0</v>
      </c>
      <c r="BD196" s="83" t="s">
        <v>66</v>
      </c>
      <c r="BE196" s="83">
        <v>29.81</v>
      </c>
      <c r="BF196" s="83">
        <v>6.8</v>
      </c>
      <c r="BG196" s="83">
        <v>7.2</v>
      </c>
      <c r="BH196" s="232">
        <v>44023</v>
      </c>
    </row>
    <row r="197" spans="1:60" x14ac:dyDescent="0.25">
      <c r="A197" s="232">
        <v>44024</v>
      </c>
      <c r="B197" s="233" t="str">
        <f t="shared" ref="B197:B260" si="3">HYPERLINK("#'" &amp; TEXT($A197,"d mmm yyyy") &amp; "'!A1","Click Here")</f>
        <v>Click Here</v>
      </c>
      <c r="D197" s="83">
        <v>0</v>
      </c>
      <c r="E197" s="83">
        <v>0</v>
      </c>
      <c r="F197" s="83">
        <v>0</v>
      </c>
      <c r="G197" s="83">
        <v>0</v>
      </c>
      <c r="H197" s="83">
        <v>0</v>
      </c>
      <c r="I197" s="83">
        <v>0</v>
      </c>
      <c r="J197" s="83">
        <v>0</v>
      </c>
      <c r="K197" s="83">
        <v>0</v>
      </c>
      <c r="L197" s="83">
        <v>0</v>
      </c>
      <c r="M197" s="83">
        <v>0</v>
      </c>
      <c r="N197" s="83">
        <v>0</v>
      </c>
      <c r="O197" s="83">
        <v>0</v>
      </c>
      <c r="P197" s="83">
        <v>0</v>
      </c>
      <c r="Q197" s="83">
        <v>0</v>
      </c>
      <c r="R197" s="83">
        <v>0</v>
      </c>
      <c r="S197" s="83">
        <v>0</v>
      </c>
      <c r="T197" s="83">
        <v>0</v>
      </c>
      <c r="U197" s="83">
        <v>0</v>
      </c>
      <c r="V197" s="83">
        <v>0</v>
      </c>
      <c r="W197" s="83">
        <v>0</v>
      </c>
      <c r="X197" s="83">
        <v>0</v>
      </c>
      <c r="Y197" s="83">
        <v>0</v>
      </c>
      <c r="Z197" s="83">
        <v>0</v>
      </c>
      <c r="AA197" s="83">
        <v>0</v>
      </c>
      <c r="AB197" s="83">
        <v>0</v>
      </c>
      <c r="AC197" s="83">
        <v>0</v>
      </c>
      <c r="AD197" s="83">
        <v>0</v>
      </c>
      <c r="AE197" s="83">
        <v>0</v>
      </c>
      <c r="AF197" s="83">
        <v>0</v>
      </c>
      <c r="AG197" s="83">
        <v>0</v>
      </c>
      <c r="AH197" s="83">
        <v>0</v>
      </c>
      <c r="AI197" s="83">
        <v>0</v>
      </c>
      <c r="AJ197" s="83">
        <v>0</v>
      </c>
      <c r="AK197" s="83" t="s">
        <v>66</v>
      </c>
      <c r="AL197" s="83" t="s">
        <v>66</v>
      </c>
      <c r="AM197" s="83">
        <v>0</v>
      </c>
      <c r="AN197" s="83">
        <v>0</v>
      </c>
      <c r="AO197" s="83">
        <v>0</v>
      </c>
      <c r="AP197" s="83">
        <v>0</v>
      </c>
      <c r="AQ197" s="83">
        <v>0</v>
      </c>
      <c r="AR197" s="83" t="s">
        <v>66</v>
      </c>
      <c r="AS197" s="83">
        <v>0</v>
      </c>
      <c r="AT197" s="83">
        <v>0</v>
      </c>
      <c r="AU197" s="83">
        <v>0</v>
      </c>
      <c r="AV197" s="83">
        <v>0</v>
      </c>
      <c r="AW197" s="83">
        <v>0</v>
      </c>
      <c r="AX197" s="83">
        <v>0</v>
      </c>
      <c r="AY197" s="83">
        <v>0</v>
      </c>
      <c r="AZ197" s="83">
        <v>0</v>
      </c>
      <c r="BA197" s="83">
        <v>0</v>
      </c>
      <c r="BB197" s="83">
        <v>0</v>
      </c>
      <c r="BC197" s="83">
        <v>0</v>
      </c>
      <c r="BD197" s="83" t="s">
        <v>66</v>
      </c>
      <c r="BE197" s="83">
        <v>0</v>
      </c>
      <c r="BF197" s="83">
        <v>0</v>
      </c>
      <c r="BG197" s="83">
        <v>0</v>
      </c>
      <c r="BH197" s="232">
        <v>44024</v>
      </c>
    </row>
    <row r="198" spans="1:60" x14ac:dyDescent="0.25">
      <c r="A198" s="232">
        <v>44025</v>
      </c>
      <c r="B198" s="233" t="str">
        <f t="shared" si="3"/>
        <v>Click Here</v>
      </c>
      <c r="D198" s="83">
        <v>6.18</v>
      </c>
      <c r="E198" s="83">
        <v>5.1100000000000003</v>
      </c>
      <c r="F198" s="83">
        <v>5.23</v>
      </c>
      <c r="G198" s="83">
        <v>5</v>
      </c>
      <c r="H198" s="83">
        <v>5.12</v>
      </c>
      <c r="I198" s="83">
        <v>6.96</v>
      </c>
      <c r="J198" s="83">
        <v>6.61</v>
      </c>
      <c r="K198" s="83">
        <v>1.78</v>
      </c>
      <c r="L198" s="83">
        <v>1.94</v>
      </c>
      <c r="M198" s="83">
        <v>2.2000000000000002</v>
      </c>
      <c r="N198" s="83">
        <v>2.33</v>
      </c>
      <c r="O198" s="83">
        <v>39</v>
      </c>
      <c r="P198" s="83">
        <v>32</v>
      </c>
      <c r="Q198" s="83">
        <v>19</v>
      </c>
      <c r="R198" s="83">
        <v>2</v>
      </c>
      <c r="S198" s="83">
        <v>1</v>
      </c>
      <c r="T198" s="83">
        <v>0</v>
      </c>
      <c r="U198" s="83">
        <v>0.499</v>
      </c>
      <c r="V198" s="83">
        <v>0.496</v>
      </c>
      <c r="W198" s="83">
        <v>1.26</v>
      </c>
      <c r="X198" s="83">
        <v>0.113</v>
      </c>
      <c r="Y198" s="83">
        <v>0.19400000000000001</v>
      </c>
      <c r="Z198" s="83">
        <v>9.7000000000000003E-2</v>
      </c>
      <c r="AA198" s="83">
        <v>15.3</v>
      </c>
      <c r="AB198" s="83">
        <v>39.5</v>
      </c>
      <c r="AC198" s="83">
        <v>38.299999999999997</v>
      </c>
      <c r="AD198" s="83">
        <v>37.9</v>
      </c>
      <c r="AE198" s="83">
        <v>45.7</v>
      </c>
      <c r="AF198" s="83">
        <v>30.6</v>
      </c>
      <c r="AG198" s="83">
        <v>79</v>
      </c>
      <c r="AH198" s="83">
        <v>76.599999999999994</v>
      </c>
      <c r="AI198" s="83">
        <v>75.8</v>
      </c>
      <c r="AJ198" s="83">
        <v>91.4</v>
      </c>
      <c r="AK198" s="83">
        <v>2.8899999999999997</v>
      </c>
      <c r="AL198" s="83">
        <v>3.77</v>
      </c>
      <c r="AM198" s="83">
        <v>3</v>
      </c>
      <c r="AN198" s="83">
        <v>6.1</v>
      </c>
      <c r="AO198" s="83">
        <v>5.8000000000000003E-2</v>
      </c>
      <c r="AP198" s="83">
        <v>20.3</v>
      </c>
      <c r="AQ198" s="83">
        <v>18</v>
      </c>
      <c r="AR198" s="83">
        <v>0.66233767926988252</v>
      </c>
      <c r="AS198" s="83">
        <v>59.9</v>
      </c>
      <c r="AT198" s="83">
        <v>92.1</v>
      </c>
      <c r="AU198" s="83">
        <v>0.21609999999999999</v>
      </c>
      <c r="AV198" s="83">
        <v>3.5000000000000003E-2</v>
      </c>
      <c r="AW198" s="83">
        <v>16.34</v>
      </c>
      <c r="AX198" s="83">
        <v>15.34</v>
      </c>
      <c r="AY198" s="83">
        <v>16.27</v>
      </c>
      <c r="AZ198" s="83">
        <v>0.93</v>
      </c>
      <c r="BA198" s="83">
        <v>0</v>
      </c>
      <c r="BB198" s="83">
        <v>0</v>
      </c>
      <c r="BC198" s="83">
        <v>0</v>
      </c>
      <c r="BD198" s="83">
        <v>2.8823376792698827</v>
      </c>
      <c r="BE198" s="83">
        <v>29.34</v>
      </c>
      <c r="BF198" s="83">
        <v>6.8</v>
      </c>
      <c r="BG198" s="83">
        <v>7.2</v>
      </c>
      <c r="BH198" s="232">
        <v>44025</v>
      </c>
    </row>
    <row r="199" spans="1:60" x14ac:dyDescent="0.25">
      <c r="A199" s="232">
        <v>44026</v>
      </c>
      <c r="B199" s="233" t="str">
        <f t="shared" si="3"/>
        <v>Click Here</v>
      </c>
      <c r="D199" s="83">
        <v>6.14</v>
      </c>
      <c r="E199" s="83">
        <v>5.29</v>
      </c>
      <c r="F199" s="83">
        <v>5.1100000000000003</v>
      </c>
      <c r="G199" s="83">
        <v>5.09</v>
      </c>
      <c r="H199" s="83">
        <v>4.99</v>
      </c>
      <c r="I199" s="83">
        <v>6.76</v>
      </c>
      <c r="J199" s="83">
        <v>7.15</v>
      </c>
      <c r="K199" s="83">
        <v>1.8</v>
      </c>
      <c r="L199" s="83">
        <v>1.97</v>
      </c>
      <c r="M199" s="83">
        <v>2.2000000000000002</v>
      </c>
      <c r="N199" s="83">
        <v>2.44</v>
      </c>
      <c r="O199" s="83">
        <v>40</v>
      </c>
      <c r="P199" s="83">
        <v>33</v>
      </c>
      <c r="Q199" s="83">
        <v>26</v>
      </c>
      <c r="R199" s="83">
        <v>3</v>
      </c>
      <c r="S199" s="83">
        <v>1</v>
      </c>
      <c r="T199" s="83">
        <v>0</v>
      </c>
      <c r="U199" s="83">
        <v>0.49099999999999999</v>
      </c>
      <c r="V199" s="83">
        <v>0.48599999999999999</v>
      </c>
      <c r="W199" s="83">
        <v>1.67</v>
      </c>
      <c r="X199" s="83">
        <v>0.16300000000000001</v>
      </c>
      <c r="Y199" s="83">
        <v>0.216</v>
      </c>
      <c r="Z199" s="83">
        <v>8.4000000000000005E-2</v>
      </c>
      <c r="AA199" s="83">
        <v>15.5</v>
      </c>
      <c r="AB199" s="83">
        <v>36.9</v>
      </c>
      <c r="AC199" s="83">
        <v>35.4</v>
      </c>
      <c r="AD199" s="83">
        <v>36.799999999999997</v>
      </c>
      <c r="AE199" s="83">
        <v>47.4</v>
      </c>
      <c r="AF199" s="83">
        <v>31</v>
      </c>
      <c r="AG199" s="83">
        <v>73.8</v>
      </c>
      <c r="AH199" s="83">
        <v>70.8</v>
      </c>
      <c r="AI199" s="83">
        <v>73.599999999999994</v>
      </c>
      <c r="AJ199" s="83">
        <v>94.8</v>
      </c>
      <c r="AK199" s="83">
        <v>2.8499999999999996</v>
      </c>
      <c r="AL199" s="83">
        <v>3.8</v>
      </c>
      <c r="AM199" s="83">
        <v>3.1</v>
      </c>
      <c r="AN199" s="83">
        <v>6</v>
      </c>
      <c r="AO199" s="83">
        <v>8.3000000000000004E-2</v>
      </c>
      <c r="AP199" s="83">
        <v>21.3</v>
      </c>
      <c r="AQ199" s="83">
        <v>18.399999999999999</v>
      </c>
      <c r="AR199" s="83">
        <v>1.0983315985130115</v>
      </c>
      <c r="AS199" s="83">
        <v>59.7</v>
      </c>
      <c r="AT199" s="83">
        <v>89.8</v>
      </c>
      <c r="AU199" s="83">
        <v>0.216</v>
      </c>
      <c r="AV199" s="83">
        <v>4.7E-2</v>
      </c>
      <c r="AW199" s="83">
        <v>18.21</v>
      </c>
      <c r="AX199" s="83">
        <v>13.45</v>
      </c>
      <c r="AY199" s="83">
        <v>15.37</v>
      </c>
      <c r="AZ199" s="83">
        <v>1.92</v>
      </c>
      <c r="BA199" s="83">
        <v>0</v>
      </c>
      <c r="BB199" s="83">
        <v>0</v>
      </c>
      <c r="BC199" s="83">
        <v>0</v>
      </c>
      <c r="BD199" s="83">
        <v>3.4983315985130115</v>
      </c>
      <c r="BE199" s="83">
        <v>29.7</v>
      </c>
      <c r="BF199" s="83">
        <v>6.8</v>
      </c>
      <c r="BG199" s="83">
        <v>7.5</v>
      </c>
      <c r="BH199" s="232">
        <v>44026</v>
      </c>
    </row>
    <row r="200" spans="1:60" x14ac:dyDescent="0.25">
      <c r="A200" s="232">
        <v>44027</v>
      </c>
      <c r="B200" s="233" t="str">
        <f t="shared" si="3"/>
        <v>Click Here</v>
      </c>
      <c r="D200" s="83">
        <v>5.84</v>
      </c>
      <c r="E200" s="83">
        <v>5.18</v>
      </c>
      <c r="F200" s="83">
        <v>5.13</v>
      </c>
      <c r="G200" s="83">
        <v>4.5599999999999996</v>
      </c>
      <c r="H200" s="83">
        <v>4.9000000000000004</v>
      </c>
      <c r="I200" s="83">
        <v>7.04</v>
      </c>
      <c r="J200" s="83">
        <v>7.02</v>
      </c>
      <c r="K200" s="83">
        <v>1.8</v>
      </c>
      <c r="L200" s="83">
        <v>2.04</v>
      </c>
      <c r="M200" s="83">
        <v>2.2000000000000002</v>
      </c>
      <c r="N200" s="83">
        <v>2.14</v>
      </c>
      <c r="O200" s="83">
        <v>42</v>
      </c>
      <c r="P200" s="83">
        <v>35</v>
      </c>
      <c r="Q200" s="83">
        <v>7</v>
      </c>
      <c r="R200" s="83">
        <v>0</v>
      </c>
      <c r="S200" s="83">
        <v>0</v>
      </c>
      <c r="T200" s="83">
        <v>0</v>
      </c>
      <c r="U200" s="83">
        <v>0.49</v>
      </c>
      <c r="V200" s="83">
        <v>0.49199999999999999</v>
      </c>
      <c r="W200" s="83">
        <v>0.313</v>
      </c>
      <c r="X200" s="83">
        <v>8.5000000000000006E-2</v>
      </c>
      <c r="Y200" s="83">
        <v>0.218</v>
      </c>
      <c r="Z200" s="83">
        <v>8.1000000000000003E-2</v>
      </c>
      <c r="AA200" s="83">
        <v>14.9</v>
      </c>
      <c r="AB200" s="83">
        <v>38.1</v>
      </c>
      <c r="AC200" s="83">
        <v>36.799999999999997</v>
      </c>
      <c r="AD200" s="83">
        <v>36.6</v>
      </c>
      <c r="AE200" s="83">
        <v>46.7</v>
      </c>
      <c r="AF200" s="83">
        <v>29.8</v>
      </c>
      <c r="AG200" s="83">
        <v>76.2</v>
      </c>
      <c r="AH200" s="83">
        <v>73.599999999999994</v>
      </c>
      <c r="AI200" s="83">
        <v>73.2</v>
      </c>
      <c r="AJ200" s="83">
        <v>93.4</v>
      </c>
      <c r="AK200" s="83">
        <v>2.7800000000000002</v>
      </c>
      <c r="AL200" s="83">
        <v>3.5300000000000002</v>
      </c>
      <c r="AM200" s="83">
        <v>3</v>
      </c>
      <c r="AN200" s="83">
        <v>5.8</v>
      </c>
      <c r="AO200" s="83">
        <v>3.2000000000000001E-2</v>
      </c>
      <c r="AP200" s="83">
        <v>18.8</v>
      </c>
      <c r="AQ200" s="83">
        <v>17.7</v>
      </c>
      <c r="AR200" s="83">
        <v>1.1200591204037496</v>
      </c>
      <c r="AS200" s="83">
        <v>60.7</v>
      </c>
      <c r="AT200" s="83">
        <v>92</v>
      </c>
      <c r="AU200" s="83">
        <v>0.21679999999999999</v>
      </c>
      <c r="AV200" s="83">
        <v>3.5999999999999997E-2</v>
      </c>
      <c r="AW200" s="83">
        <v>14.71</v>
      </c>
      <c r="AX200" s="83">
        <v>13.87</v>
      </c>
      <c r="AY200" s="83">
        <v>13.87</v>
      </c>
      <c r="AZ200" s="83">
        <v>0</v>
      </c>
      <c r="BA200" s="83">
        <v>0</v>
      </c>
      <c r="BB200" s="83">
        <v>0</v>
      </c>
      <c r="BC200" s="83">
        <v>0</v>
      </c>
      <c r="BD200" s="83">
        <v>3.3200591204037497</v>
      </c>
      <c r="BE200" s="83">
        <v>30.04</v>
      </c>
      <c r="BF200" s="83">
        <v>6.8</v>
      </c>
      <c r="BG200" s="83">
        <v>7.5</v>
      </c>
      <c r="BH200" s="232">
        <v>44027</v>
      </c>
    </row>
    <row r="201" spans="1:60" x14ac:dyDescent="0.25">
      <c r="A201" s="232">
        <v>44028</v>
      </c>
      <c r="B201" s="233" t="str">
        <f t="shared" si="3"/>
        <v>Click Here</v>
      </c>
      <c r="D201" s="83">
        <v>6.06</v>
      </c>
      <c r="E201" s="83">
        <v>5.05</v>
      </c>
      <c r="F201" s="83">
        <v>5.19</v>
      </c>
      <c r="G201" s="83">
        <v>5.09</v>
      </c>
      <c r="H201" s="83">
        <v>5.0999999999999996</v>
      </c>
      <c r="I201" s="83">
        <v>7</v>
      </c>
      <c r="J201" s="83">
        <v>6.96</v>
      </c>
      <c r="K201" s="83">
        <v>1.9</v>
      </c>
      <c r="L201" s="83">
        <v>2.08</v>
      </c>
      <c r="M201" s="83">
        <v>2.2000000000000002</v>
      </c>
      <c r="N201" s="83">
        <v>2.0699999999999998</v>
      </c>
      <c r="O201" s="83">
        <v>37</v>
      </c>
      <c r="P201" s="83">
        <v>30</v>
      </c>
      <c r="Q201" s="83">
        <v>8</v>
      </c>
      <c r="R201" s="83">
        <v>0</v>
      </c>
      <c r="S201" s="83">
        <v>0</v>
      </c>
      <c r="T201" s="83">
        <v>0</v>
      </c>
      <c r="U201" s="83">
        <v>0.42499999999999999</v>
      </c>
      <c r="V201" s="83">
        <v>0.48099999999999998</v>
      </c>
      <c r="W201" s="83">
        <v>0.318</v>
      </c>
      <c r="X201" s="83">
        <v>8.3000000000000004E-2</v>
      </c>
      <c r="Y201" s="83">
        <v>0.23899999999999999</v>
      </c>
      <c r="Z201" s="83">
        <v>0.13900000000000001</v>
      </c>
      <c r="AA201" s="83">
        <v>14.2</v>
      </c>
      <c r="AB201" s="83">
        <v>38.700000000000003</v>
      </c>
      <c r="AC201" s="83">
        <v>35.4</v>
      </c>
      <c r="AD201" s="83">
        <v>36</v>
      </c>
      <c r="AE201" s="83">
        <v>46</v>
      </c>
      <c r="AF201" s="83">
        <v>28.4</v>
      </c>
      <c r="AG201" s="83">
        <v>77.400000000000006</v>
      </c>
      <c r="AH201" s="83">
        <v>70.8</v>
      </c>
      <c r="AI201" s="83">
        <v>72</v>
      </c>
      <c r="AJ201" s="83">
        <v>92</v>
      </c>
      <c r="AK201" s="83">
        <v>2.67</v>
      </c>
      <c r="AL201" s="83">
        <v>3.55</v>
      </c>
      <c r="AM201" s="83">
        <v>3.1</v>
      </c>
      <c r="AN201" s="83">
        <v>6</v>
      </c>
      <c r="AO201" s="83">
        <v>2.5999999999999999E-2</v>
      </c>
      <c r="AP201" s="83">
        <v>17.3</v>
      </c>
      <c r="AQ201" s="83">
        <v>17.100000000000001</v>
      </c>
      <c r="AR201" s="83">
        <v>1.3815277978339355</v>
      </c>
      <c r="AS201" s="83">
        <v>61.9</v>
      </c>
      <c r="AT201" s="83">
        <v>91.7</v>
      </c>
      <c r="AU201" s="83">
        <v>0.2079</v>
      </c>
      <c r="AV201" s="83">
        <v>3.7499999999999999E-2</v>
      </c>
      <c r="AW201" s="83">
        <v>14.91</v>
      </c>
      <c r="AX201" s="83">
        <v>13.85</v>
      </c>
      <c r="AY201" s="83">
        <v>14.82</v>
      </c>
      <c r="AZ201" s="83">
        <v>0.97</v>
      </c>
      <c r="BA201" s="83">
        <v>0</v>
      </c>
      <c r="BB201" s="83">
        <v>0</v>
      </c>
      <c r="BC201" s="83">
        <v>0</v>
      </c>
      <c r="BD201" s="83">
        <v>3.5415277978339357</v>
      </c>
      <c r="BE201" s="83">
        <v>29.57</v>
      </c>
      <c r="BF201" s="83">
        <v>6.8</v>
      </c>
      <c r="BG201" s="83">
        <v>7.5</v>
      </c>
      <c r="BH201" s="232">
        <v>44028</v>
      </c>
    </row>
    <row r="202" spans="1:60" x14ac:dyDescent="0.25">
      <c r="A202" s="232">
        <v>44029</v>
      </c>
      <c r="B202" s="233" t="str">
        <f t="shared" si="3"/>
        <v>Click Here</v>
      </c>
      <c r="D202" s="83">
        <v>5.91</v>
      </c>
      <c r="E202" s="83">
        <v>5.12</v>
      </c>
      <c r="F202" s="83">
        <v>5.15</v>
      </c>
      <c r="G202" s="83">
        <v>5.01</v>
      </c>
      <c r="H202" s="83">
        <v>5.13</v>
      </c>
      <c r="I202" s="83">
        <v>7.11</v>
      </c>
      <c r="J202" s="83">
        <v>7.19</v>
      </c>
      <c r="K202" s="83">
        <v>1.84</v>
      </c>
      <c r="L202" s="83">
        <v>2.0099999999999998</v>
      </c>
      <c r="M202" s="83">
        <v>2.16</v>
      </c>
      <c r="N202" s="83">
        <v>2.1800000000000002</v>
      </c>
      <c r="O202" s="83">
        <v>54</v>
      </c>
      <c r="P202" s="83">
        <v>47</v>
      </c>
      <c r="Q202" s="83">
        <v>13</v>
      </c>
      <c r="R202" s="83">
        <v>0</v>
      </c>
      <c r="S202" s="83">
        <v>0</v>
      </c>
      <c r="T202" s="83">
        <v>0</v>
      </c>
      <c r="U202" s="83">
        <v>0.32600000000000001</v>
      </c>
      <c r="V202" s="83">
        <v>0.44500000000000001</v>
      </c>
      <c r="W202" s="83">
        <v>0.47799999999999998</v>
      </c>
      <c r="X202" s="83">
        <v>0.114</v>
      </c>
      <c r="Y202" s="83">
        <v>0.124</v>
      </c>
      <c r="Z202" s="83">
        <v>8.5000000000000006E-2</v>
      </c>
      <c r="AA202" s="83">
        <v>14.3</v>
      </c>
      <c r="AB202" s="83">
        <v>38.1</v>
      </c>
      <c r="AC202" s="83">
        <v>35.9</v>
      </c>
      <c r="AD202" s="83">
        <v>36.299999999999997</v>
      </c>
      <c r="AE202" s="83">
        <v>47.3</v>
      </c>
      <c r="AF202" s="83">
        <v>28.6</v>
      </c>
      <c r="AG202" s="83">
        <v>76.2</v>
      </c>
      <c r="AH202" s="83">
        <v>71.8</v>
      </c>
      <c r="AI202" s="83">
        <v>72.599999999999994</v>
      </c>
      <c r="AJ202" s="83">
        <v>94.6</v>
      </c>
      <c r="AK202" s="83">
        <v>2.87</v>
      </c>
      <c r="AL202" s="83">
        <v>3.55</v>
      </c>
      <c r="AM202" s="83">
        <v>3.1</v>
      </c>
      <c r="AN202" s="83">
        <v>5.8</v>
      </c>
      <c r="AO202" s="83">
        <v>4.3999999999999997E-2</v>
      </c>
      <c r="AP202" s="83">
        <v>17.600000000000001</v>
      </c>
      <c r="AQ202" s="83">
        <v>16.899999999999999</v>
      </c>
      <c r="AR202" s="83">
        <v>1.0405667299177739</v>
      </c>
      <c r="AS202" s="83">
        <v>59.9</v>
      </c>
      <c r="AT202" s="83">
        <v>90.9</v>
      </c>
      <c r="AU202" s="83">
        <v>0.22189999999999999</v>
      </c>
      <c r="AV202" s="83">
        <v>4.1200000000000001E-2</v>
      </c>
      <c r="AW202" s="83">
        <v>16.82</v>
      </c>
      <c r="AX202" s="83">
        <v>15.81</v>
      </c>
      <c r="AY202" s="83">
        <v>16.78</v>
      </c>
      <c r="AZ202" s="83">
        <v>0.97</v>
      </c>
      <c r="BA202" s="83">
        <v>0</v>
      </c>
      <c r="BB202" s="83">
        <v>0</v>
      </c>
      <c r="BC202" s="83">
        <v>0</v>
      </c>
      <c r="BD202" s="83">
        <v>3.2905667299177739</v>
      </c>
      <c r="BE202" s="83">
        <v>29.82</v>
      </c>
      <c r="BF202" s="83">
        <v>6.8</v>
      </c>
      <c r="BG202" s="83">
        <v>7.5</v>
      </c>
      <c r="BH202" s="232">
        <v>44029</v>
      </c>
    </row>
    <row r="203" spans="1:60" x14ac:dyDescent="0.25">
      <c r="A203" s="232">
        <v>44030</v>
      </c>
      <c r="B203" s="233" t="str">
        <f t="shared" si="3"/>
        <v>Click Here</v>
      </c>
      <c r="D203" s="83">
        <v>5.89</v>
      </c>
      <c r="E203" s="83">
        <v>5.07</v>
      </c>
      <c r="F203" s="83">
        <v>5.15</v>
      </c>
      <c r="G203" s="83">
        <v>4.9400000000000004</v>
      </c>
      <c r="H203" s="83">
        <v>4.99</v>
      </c>
      <c r="I203" s="83">
        <v>7.01</v>
      </c>
      <c r="J203" s="83">
        <v>6.79</v>
      </c>
      <c r="K203" s="83">
        <v>1.87</v>
      </c>
      <c r="L203" s="83">
        <v>2.09</v>
      </c>
      <c r="M203" s="83">
        <v>2.14</v>
      </c>
      <c r="N203" s="83">
        <v>2.2000000000000002</v>
      </c>
      <c r="O203" s="83">
        <v>43</v>
      </c>
      <c r="P203" s="83">
        <v>36</v>
      </c>
      <c r="Q203" s="83">
        <v>9</v>
      </c>
      <c r="R203" s="83">
        <v>0</v>
      </c>
      <c r="S203" s="83">
        <v>0</v>
      </c>
      <c r="T203" s="83">
        <v>0</v>
      </c>
      <c r="U203" s="83">
        <v>0.317</v>
      </c>
      <c r="V203" s="83">
        <v>0.42099999999999999</v>
      </c>
      <c r="W203" s="83">
        <v>0.33700000000000002</v>
      </c>
      <c r="X203" s="83">
        <v>9.4E-2</v>
      </c>
      <c r="Y203" s="83">
        <v>0.19600000000000001</v>
      </c>
      <c r="Z203" s="83">
        <v>0.17199999999999999</v>
      </c>
      <c r="AA203" s="83">
        <v>14.4</v>
      </c>
      <c r="AB203" s="83">
        <v>37.799999999999997</v>
      </c>
      <c r="AC203" s="83">
        <v>36.1</v>
      </c>
      <c r="AD203" s="83">
        <v>36.5</v>
      </c>
      <c r="AE203" s="83">
        <v>47.7</v>
      </c>
      <c r="AF203" s="83">
        <v>28.8</v>
      </c>
      <c r="AG203" s="83">
        <v>75.599999999999994</v>
      </c>
      <c r="AH203" s="83">
        <v>72.2</v>
      </c>
      <c r="AI203" s="83">
        <v>73</v>
      </c>
      <c r="AJ203" s="83">
        <v>95.4</v>
      </c>
      <c r="AK203" s="83">
        <v>2.82</v>
      </c>
      <c r="AL203" s="83">
        <v>3.56</v>
      </c>
      <c r="AM203" s="83">
        <v>3</v>
      </c>
      <c r="AN203" s="83">
        <v>5.9</v>
      </c>
      <c r="AO203" s="83">
        <v>4.1000000000000002E-2</v>
      </c>
      <c r="AP203" s="83">
        <v>17.5</v>
      </c>
      <c r="AQ203" s="83">
        <v>17</v>
      </c>
      <c r="AR203" s="83">
        <v>0.81899613402061888</v>
      </c>
      <c r="AS203" s="83">
        <v>60.1</v>
      </c>
      <c r="AT203" s="83">
        <v>91.4</v>
      </c>
      <c r="AU203" s="83">
        <v>0.21940000000000001</v>
      </c>
      <c r="AV203" s="83">
        <v>3.8899999999999997E-2</v>
      </c>
      <c r="AW203" s="83">
        <v>15.68</v>
      </c>
      <c r="AX203" s="83">
        <v>15.52</v>
      </c>
      <c r="AY203" s="83">
        <v>15.52</v>
      </c>
      <c r="AZ203" s="83">
        <v>0</v>
      </c>
      <c r="BA203" s="83">
        <v>0</v>
      </c>
      <c r="BB203" s="83">
        <v>0</v>
      </c>
      <c r="BC203" s="83">
        <v>0</v>
      </c>
      <c r="BD203" s="83">
        <v>3.0489961340206189</v>
      </c>
      <c r="BE203" s="83">
        <v>30.23</v>
      </c>
      <c r="BF203" s="83">
        <v>6.8</v>
      </c>
      <c r="BG203" s="83">
        <v>7.5</v>
      </c>
      <c r="BH203" s="232">
        <v>44030</v>
      </c>
    </row>
    <row r="204" spans="1:60" x14ac:dyDescent="0.25">
      <c r="A204" s="232">
        <v>44031</v>
      </c>
      <c r="B204" s="233" t="str">
        <f t="shared" si="3"/>
        <v>Click Here</v>
      </c>
      <c r="D204" s="83">
        <v>0</v>
      </c>
      <c r="E204" s="83">
        <v>0</v>
      </c>
      <c r="F204" s="83">
        <v>0</v>
      </c>
      <c r="G204" s="83">
        <v>0</v>
      </c>
      <c r="H204" s="83">
        <v>0</v>
      </c>
      <c r="I204" s="83">
        <v>0</v>
      </c>
      <c r="J204" s="83">
        <v>0</v>
      </c>
      <c r="K204" s="83">
        <v>0</v>
      </c>
      <c r="L204" s="83">
        <v>0</v>
      </c>
      <c r="M204" s="83">
        <v>0</v>
      </c>
      <c r="N204" s="83">
        <v>0</v>
      </c>
      <c r="O204" s="83">
        <v>0</v>
      </c>
      <c r="P204" s="83">
        <v>0</v>
      </c>
      <c r="Q204" s="83">
        <v>0</v>
      </c>
      <c r="R204" s="83">
        <v>0</v>
      </c>
      <c r="S204" s="83">
        <v>0</v>
      </c>
      <c r="T204" s="83">
        <v>0</v>
      </c>
      <c r="U204" s="83">
        <v>0</v>
      </c>
      <c r="V204" s="83">
        <v>0</v>
      </c>
      <c r="W204" s="83">
        <v>0</v>
      </c>
      <c r="X204" s="83">
        <v>0</v>
      </c>
      <c r="Y204" s="83">
        <v>0</v>
      </c>
      <c r="Z204" s="83">
        <v>0</v>
      </c>
      <c r="AA204" s="83">
        <v>0</v>
      </c>
      <c r="AB204" s="83">
        <v>0</v>
      </c>
      <c r="AC204" s="83">
        <v>0</v>
      </c>
      <c r="AD204" s="83">
        <v>0</v>
      </c>
      <c r="AE204" s="83">
        <v>0</v>
      </c>
      <c r="AF204" s="83">
        <v>0</v>
      </c>
      <c r="AG204" s="83">
        <v>0</v>
      </c>
      <c r="AH204" s="83">
        <v>0</v>
      </c>
      <c r="AI204" s="83">
        <v>0</v>
      </c>
      <c r="AJ204" s="83">
        <v>0</v>
      </c>
      <c r="AK204" s="83" t="s">
        <v>66</v>
      </c>
      <c r="AL204" s="83" t="s">
        <v>66</v>
      </c>
      <c r="AM204" s="83">
        <v>0</v>
      </c>
      <c r="AN204" s="83">
        <v>0</v>
      </c>
      <c r="AO204" s="83">
        <v>0</v>
      </c>
      <c r="AP204" s="83">
        <v>0</v>
      </c>
      <c r="AQ204" s="83">
        <v>0</v>
      </c>
      <c r="AR204" s="83" t="s">
        <v>66</v>
      </c>
      <c r="AS204" s="83">
        <v>0</v>
      </c>
      <c r="AT204" s="83">
        <v>0</v>
      </c>
      <c r="AU204" s="83">
        <v>0</v>
      </c>
      <c r="AV204" s="83">
        <v>0</v>
      </c>
      <c r="AW204" s="83">
        <v>0</v>
      </c>
      <c r="AX204" s="83">
        <v>0</v>
      </c>
      <c r="AY204" s="83">
        <v>0</v>
      </c>
      <c r="AZ204" s="83">
        <v>0</v>
      </c>
      <c r="BA204" s="83">
        <v>0</v>
      </c>
      <c r="BB204" s="83">
        <v>0</v>
      </c>
      <c r="BC204" s="83">
        <v>0</v>
      </c>
      <c r="BD204" s="83" t="s">
        <v>66</v>
      </c>
      <c r="BE204" s="83">
        <v>0</v>
      </c>
      <c r="BF204" s="83">
        <v>0</v>
      </c>
      <c r="BG204" s="83">
        <v>0</v>
      </c>
      <c r="BH204" s="232">
        <v>44031</v>
      </c>
    </row>
    <row r="205" spans="1:60" x14ac:dyDescent="0.25">
      <c r="A205" s="232">
        <v>44032</v>
      </c>
      <c r="B205" s="233" t="str">
        <f t="shared" si="3"/>
        <v>Click Here</v>
      </c>
      <c r="D205" s="83">
        <v>6.06</v>
      </c>
      <c r="E205" s="83">
        <v>5</v>
      </c>
      <c r="F205" s="83">
        <v>4.9800000000000004</v>
      </c>
      <c r="G205" s="83">
        <v>4.99</v>
      </c>
      <c r="H205" s="83">
        <v>5.0199999999999996</v>
      </c>
      <c r="I205" s="83">
        <v>6.34</v>
      </c>
      <c r="J205" s="83">
        <v>7.03</v>
      </c>
      <c r="K205" s="83">
        <v>1.87</v>
      </c>
      <c r="L205" s="83">
        <v>1.94</v>
      </c>
      <c r="M205" s="83">
        <v>2.2000000000000002</v>
      </c>
      <c r="N205" s="83">
        <v>2.4500000000000002</v>
      </c>
      <c r="O205" s="83">
        <v>37</v>
      </c>
      <c r="P205" s="83">
        <v>29</v>
      </c>
      <c r="Q205" s="83">
        <v>7</v>
      </c>
      <c r="R205" s="83">
        <v>0</v>
      </c>
      <c r="S205" s="83">
        <v>0</v>
      </c>
      <c r="T205" s="83">
        <v>0</v>
      </c>
      <c r="U205" s="83">
        <v>0.37</v>
      </c>
      <c r="V205" s="83">
        <v>0.36099999999999999</v>
      </c>
      <c r="W205" s="83">
        <v>0.36099999999999999</v>
      </c>
      <c r="X205" s="83">
        <v>8.6999999999999994E-2</v>
      </c>
      <c r="Y205" s="83">
        <v>0.315</v>
      </c>
      <c r="Z205" s="83">
        <v>0.17899999999999999</v>
      </c>
      <c r="AA205" s="83">
        <v>15.6</v>
      </c>
      <c r="AB205" s="83">
        <v>38.5</v>
      </c>
      <c r="AC205" s="83">
        <v>39.5</v>
      </c>
      <c r="AD205" s="83">
        <v>39.700000000000003</v>
      </c>
      <c r="AE205" s="83">
        <v>44.2</v>
      </c>
      <c r="AF205" s="83">
        <v>31.2</v>
      </c>
      <c r="AG205" s="83">
        <v>77</v>
      </c>
      <c r="AH205" s="83">
        <v>79</v>
      </c>
      <c r="AI205" s="83">
        <v>79.400000000000006</v>
      </c>
      <c r="AJ205" s="83">
        <v>88.4</v>
      </c>
      <c r="AK205" s="83">
        <v>2.76</v>
      </c>
      <c r="AL205" s="83">
        <v>3.75</v>
      </c>
      <c r="AM205" s="83">
        <v>3.1</v>
      </c>
      <c r="AN205" s="83">
        <v>6</v>
      </c>
      <c r="AO205" s="83">
        <v>1.2E-2</v>
      </c>
      <c r="AP205" s="83">
        <v>21</v>
      </c>
      <c r="AQ205" s="83">
        <v>18.2</v>
      </c>
      <c r="AR205" s="83">
        <v>0.60897183942480515</v>
      </c>
      <c r="AS205" s="83">
        <v>62.1</v>
      </c>
      <c r="AT205" s="83">
        <v>88.4</v>
      </c>
      <c r="AU205" s="83">
        <v>0.2064</v>
      </c>
      <c r="AV205" s="83">
        <v>5.3199999999999997E-2</v>
      </c>
      <c r="AW205" s="83">
        <v>17.73</v>
      </c>
      <c r="AX205" s="83">
        <v>16.690000000000001</v>
      </c>
      <c r="AY205" s="83">
        <v>17.690000000000001</v>
      </c>
      <c r="AZ205" s="83">
        <v>1</v>
      </c>
      <c r="BA205" s="83">
        <v>0</v>
      </c>
      <c r="BB205" s="83">
        <v>0</v>
      </c>
      <c r="BC205" s="83">
        <v>0</v>
      </c>
      <c r="BD205" s="83">
        <v>3.1189718394248049</v>
      </c>
      <c r="BE205" s="83">
        <v>29.57</v>
      </c>
      <c r="BF205" s="83">
        <v>6.8</v>
      </c>
      <c r="BG205" s="83">
        <v>8</v>
      </c>
      <c r="BH205" s="232">
        <v>44032</v>
      </c>
    </row>
    <row r="206" spans="1:60" x14ac:dyDescent="0.25">
      <c r="A206" s="232">
        <v>44033</v>
      </c>
      <c r="B206" s="233" t="str">
        <f t="shared" si="3"/>
        <v>Click Here</v>
      </c>
      <c r="D206" s="83">
        <v>6.05</v>
      </c>
      <c r="E206" s="83">
        <v>4.78</v>
      </c>
      <c r="F206" s="83">
        <v>4.95</v>
      </c>
      <c r="G206" s="83">
        <v>4.82</v>
      </c>
      <c r="H206" s="83">
        <v>4.88</v>
      </c>
      <c r="I206" s="83">
        <v>6.38</v>
      </c>
      <c r="J206" s="83">
        <v>7</v>
      </c>
      <c r="K206" s="83">
        <v>1.78</v>
      </c>
      <c r="L206" s="83">
        <v>1.86</v>
      </c>
      <c r="M206" s="83">
        <v>2.2000000000000002</v>
      </c>
      <c r="N206" s="83">
        <v>2.4500000000000002</v>
      </c>
      <c r="O206" s="83">
        <v>35</v>
      </c>
      <c r="P206" s="83">
        <v>28</v>
      </c>
      <c r="Q206" s="83">
        <v>5</v>
      </c>
      <c r="R206" s="83">
        <v>0</v>
      </c>
      <c r="S206" s="83">
        <v>0</v>
      </c>
      <c r="T206" s="83">
        <v>0</v>
      </c>
      <c r="U206" s="83">
        <v>0.39</v>
      </c>
      <c r="V206" s="83">
        <v>0.37</v>
      </c>
      <c r="W206" s="83">
        <v>0.4</v>
      </c>
      <c r="X206" s="83">
        <v>8.7999999999999995E-2</v>
      </c>
      <c r="Y206" s="83">
        <v>0.33600000000000002</v>
      </c>
      <c r="Z206" s="83">
        <v>0.158</v>
      </c>
      <c r="AA206" s="83">
        <v>16.100000000000001</v>
      </c>
      <c r="AB206" s="83">
        <v>41.3</v>
      </c>
      <c r="AC206" s="83">
        <v>40</v>
      </c>
      <c r="AD206" s="83">
        <v>39.9</v>
      </c>
      <c r="AE206" s="83">
        <v>43.9</v>
      </c>
      <c r="AF206" s="83">
        <v>32.200000000000003</v>
      </c>
      <c r="AG206" s="83">
        <v>82.6</v>
      </c>
      <c r="AH206" s="83">
        <v>80</v>
      </c>
      <c r="AI206" s="83">
        <v>79.8</v>
      </c>
      <c r="AJ206" s="83">
        <v>87.8</v>
      </c>
      <c r="AK206" s="83">
        <v>2.6</v>
      </c>
      <c r="AL206" s="83">
        <v>3.7699999999999996</v>
      </c>
      <c r="AM206" s="83">
        <v>3</v>
      </c>
      <c r="AN206" s="83">
        <v>5.8</v>
      </c>
      <c r="AO206" s="83">
        <v>1.2999999999999999E-2</v>
      </c>
      <c r="AP206" s="83">
        <v>21.9</v>
      </c>
      <c r="AQ206" s="83">
        <v>18.399999999999999</v>
      </c>
      <c r="AR206" s="83">
        <v>0.46458021978022002</v>
      </c>
      <c r="AS206" s="83">
        <v>62.5</v>
      </c>
      <c r="AT206" s="83">
        <v>90.6</v>
      </c>
      <c r="AU206" s="83">
        <v>0.2041</v>
      </c>
      <c r="AV206" s="83">
        <v>4.2799999999999998E-2</v>
      </c>
      <c r="AW206" s="83">
        <v>18.32</v>
      </c>
      <c r="AX206" s="83">
        <v>18.2</v>
      </c>
      <c r="AY206" s="83">
        <v>18.2</v>
      </c>
      <c r="AZ206" s="83">
        <v>0</v>
      </c>
      <c r="BA206" s="83">
        <v>0</v>
      </c>
      <c r="BB206" s="83">
        <v>0</v>
      </c>
      <c r="BC206" s="83">
        <v>0</v>
      </c>
      <c r="BD206" s="83">
        <v>2.9145802197802202</v>
      </c>
      <c r="BE206" s="83">
        <v>29.34</v>
      </c>
      <c r="BF206" s="83">
        <v>6.8</v>
      </c>
      <c r="BG206" s="83">
        <v>9</v>
      </c>
      <c r="BH206" s="232">
        <v>44033</v>
      </c>
    </row>
    <row r="207" spans="1:60" x14ac:dyDescent="0.25">
      <c r="A207" s="232">
        <v>44034</v>
      </c>
      <c r="B207" s="233" t="str">
        <f t="shared" si="3"/>
        <v>Click Here</v>
      </c>
      <c r="D207" s="83">
        <v>5.94</v>
      </c>
      <c r="E207" s="83">
        <v>4.97</v>
      </c>
      <c r="F207" s="83">
        <v>4.8600000000000003</v>
      </c>
      <c r="G207" s="83">
        <v>4.87</v>
      </c>
      <c r="H207" s="83">
        <v>4.91</v>
      </c>
      <c r="I207" s="83">
        <v>6.54</v>
      </c>
      <c r="J207" s="83">
        <v>6.51</v>
      </c>
      <c r="K207" s="83">
        <v>1.87</v>
      </c>
      <c r="L207" s="83">
        <v>2</v>
      </c>
      <c r="M207" s="83">
        <v>2.2000000000000002</v>
      </c>
      <c r="N207" s="83">
        <v>2.44</v>
      </c>
      <c r="O207" s="83">
        <v>40</v>
      </c>
      <c r="P207" s="83">
        <v>31</v>
      </c>
      <c r="Q207" s="83">
        <v>9</v>
      </c>
      <c r="R207" s="83">
        <v>0</v>
      </c>
      <c r="S207" s="83">
        <v>0</v>
      </c>
      <c r="T207" s="83">
        <v>0</v>
      </c>
      <c r="U207" s="83">
        <v>0.36799999999999999</v>
      </c>
      <c r="V207" s="83">
        <v>0.47</v>
      </c>
      <c r="W207" s="83">
        <v>0.41</v>
      </c>
      <c r="X207" s="83">
        <v>9.0999999999999998E-2</v>
      </c>
      <c r="Y207" s="83">
        <v>0.29599999999999999</v>
      </c>
      <c r="Z207" s="83">
        <v>0.17499999999999999</v>
      </c>
      <c r="AA207" s="83">
        <v>16.2</v>
      </c>
      <c r="AB207" s="83">
        <v>42</v>
      </c>
      <c r="AC207" s="83">
        <v>40.9</v>
      </c>
      <c r="AD207" s="83">
        <v>39.200000000000003</v>
      </c>
      <c r="AE207" s="83">
        <v>43.6</v>
      </c>
      <c r="AF207" s="83">
        <v>32.4</v>
      </c>
      <c r="AG207" s="83">
        <v>84</v>
      </c>
      <c r="AH207" s="83">
        <v>81.8</v>
      </c>
      <c r="AI207" s="83">
        <v>78.400000000000006</v>
      </c>
      <c r="AJ207" s="83">
        <v>87.2</v>
      </c>
      <c r="AK207" s="83">
        <v>2.8</v>
      </c>
      <c r="AL207" s="83">
        <v>4</v>
      </c>
      <c r="AM207" s="83">
        <v>2.9</v>
      </c>
      <c r="AN207" s="83">
        <v>5.8</v>
      </c>
      <c r="AO207" s="83">
        <v>3.6999999999999998E-2</v>
      </c>
      <c r="AP207" s="83">
        <v>22.5</v>
      </c>
      <c r="AQ207" s="83">
        <v>18.8</v>
      </c>
      <c r="AR207" s="83">
        <v>0.68834954407294857</v>
      </c>
      <c r="AS207" s="83">
        <v>64.599999999999994</v>
      </c>
      <c r="AT207" s="83">
        <v>90.9</v>
      </c>
      <c r="AU207" s="83">
        <v>0.1893</v>
      </c>
      <c r="AV207" s="83">
        <v>4.1099999999999998E-2</v>
      </c>
      <c r="AW207" s="83">
        <v>21.13</v>
      </c>
      <c r="AX207" s="83">
        <v>19.739999999999998</v>
      </c>
      <c r="AY207" s="83">
        <v>21.25</v>
      </c>
      <c r="AZ207" s="83">
        <v>1.51</v>
      </c>
      <c r="BA207" s="83">
        <v>0</v>
      </c>
      <c r="BB207" s="83">
        <v>0</v>
      </c>
      <c r="BC207" s="83">
        <v>0</v>
      </c>
      <c r="BD207" s="83">
        <v>3.1883495440729486</v>
      </c>
      <c r="BE207" s="83">
        <v>29.6</v>
      </c>
      <c r="BF207" s="83">
        <v>6.8</v>
      </c>
      <c r="BG207" s="83">
        <v>9.6</v>
      </c>
      <c r="BH207" s="232">
        <v>44034</v>
      </c>
    </row>
    <row r="208" spans="1:60" x14ac:dyDescent="0.25">
      <c r="A208" s="232">
        <v>44035</v>
      </c>
      <c r="B208" s="233" t="str">
        <f t="shared" si="3"/>
        <v>Click Here</v>
      </c>
      <c r="D208" s="83">
        <v>5.93</v>
      </c>
      <c r="E208" s="83">
        <v>5.0199999999999996</v>
      </c>
      <c r="F208" s="83">
        <v>4.96</v>
      </c>
      <c r="G208" s="83">
        <v>5.03</v>
      </c>
      <c r="H208" s="83">
        <v>5.08</v>
      </c>
      <c r="I208" s="83">
        <v>6.99</v>
      </c>
      <c r="J208" s="83">
        <v>6.83</v>
      </c>
      <c r="K208" s="83">
        <v>1.9</v>
      </c>
      <c r="L208" s="83">
        <v>2.06</v>
      </c>
      <c r="M208" s="83">
        <v>2.2000000000000002</v>
      </c>
      <c r="N208" s="83">
        <v>2.52</v>
      </c>
      <c r="O208" s="83">
        <v>39</v>
      </c>
      <c r="P208" s="83">
        <v>31</v>
      </c>
      <c r="Q208" s="83">
        <v>14</v>
      </c>
      <c r="R208" s="83">
        <v>0</v>
      </c>
      <c r="S208" s="83">
        <v>0</v>
      </c>
      <c r="T208" s="83">
        <v>0</v>
      </c>
      <c r="U208" s="83">
        <v>0.30599999999999999</v>
      </c>
      <c r="V208" s="83">
        <v>0.43099999999999999</v>
      </c>
      <c r="W208" s="83">
        <v>0.41699999999999998</v>
      </c>
      <c r="X208" s="83">
        <v>0.10299999999999999</v>
      </c>
      <c r="Y208" s="83">
        <v>0.21099999999999999</v>
      </c>
      <c r="Z208" s="83">
        <v>0.154</v>
      </c>
      <c r="AA208" s="83">
        <v>16.3</v>
      </c>
      <c r="AB208" s="83">
        <v>42.3</v>
      </c>
      <c r="AC208" s="83">
        <v>40.4</v>
      </c>
      <c r="AD208" s="83">
        <v>40.299999999999997</v>
      </c>
      <c r="AE208" s="83">
        <v>46.2</v>
      </c>
      <c r="AF208" s="83">
        <v>32.6</v>
      </c>
      <c r="AG208" s="83">
        <v>84.6</v>
      </c>
      <c r="AH208" s="83">
        <v>80.8</v>
      </c>
      <c r="AI208" s="83">
        <v>80.599999999999994</v>
      </c>
      <c r="AJ208" s="83">
        <v>92.4</v>
      </c>
      <c r="AK208" s="83">
        <v>2.88</v>
      </c>
      <c r="AL208" s="83">
        <v>3.8600000000000003</v>
      </c>
      <c r="AM208" s="83">
        <v>3</v>
      </c>
      <c r="AN208" s="83">
        <v>5.8</v>
      </c>
      <c r="AO208" s="83">
        <v>6.4000000000000001E-2</v>
      </c>
      <c r="AP208" s="83">
        <v>22.3</v>
      </c>
      <c r="AQ208" s="83">
        <v>18.899999999999999</v>
      </c>
      <c r="AR208" s="83">
        <v>0.21681331987891017</v>
      </c>
      <c r="AS208" s="83">
        <v>63.9</v>
      </c>
      <c r="AT208" s="83">
        <v>91.4</v>
      </c>
      <c r="AU208" s="83">
        <v>0.191</v>
      </c>
      <c r="AV208" s="83">
        <v>3.9199999999999999E-2</v>
      </c>
      <c r="AW208" s="83">
        <v>20.32</v>
      </c>
      <c r="AX208" s="83">
        <v>19.82</v>
      </c>
      <c r="AY208" s="83">
        <v>20.3</v>
      </c>
      <c r="AZ208" s="83">
        <v>0.48</v>
      </c>
      <c r="BA208" s="83">
        <v>0</v>
      </c>
      <c r="BB208" s="83">
        <v>0</v>
      </c>
      <c r="BC208" s="83">
        <v>0</v>
      </c>
      <c r="BD208" s="83">
        <v>2.6768133198789101</v>
      </c>
      <c r="BE208" s="83">
        <v>29.09</v>
      </c>
      <c r="BF208" s="83">
        <v>7</v>
      </c>
      <c r="BG208" s="83">
        <v>9.6</v>
      </c>
      <c r="BH208" s="232">
        <v>44035</v>
      </c>
    </row>
    <row r="209" spans="1:60" x14ac:dyDescent="0.25">
      <c r="A209" s="232">
        <v>44036</v>
      </c>
      <c r="B209" s="233" t="str">
        <f t="shared" si="3"/>
        <v>Click Here</v>
      </c>
      <c r="D209" s="83">
        <v>6.41</v>
      </c>
      <c r="E209" s="83">
        <v>4.99</v>
      </c>
      <c r="F209" s="83">
        <v>4.9000000000000004</v>
      </c>
      <c r="G209" s="83">
        <v>4.97</v>
      </c>
      <c r="H209" s="83">
        <v>4.99</v>
      </c>
      <c r="I209" s="83">
        <v>6.63</v>
      </c>
      <c r="J209" s="83">
        <v>6.92</v>
      </c>
      <c r="K209" s="83">
        <v>1.87</v>
      </c>
      <c r="L209" s="83">
        <v>2.0299999999999998</v>
      </c>
      <c r="M209" s="83">
        <v>2.2000000000000002</v>
      </c>
      <c r="N209" s="83">
        <v>2.41</v>
      </c>
      <c r="O209" s="83">
        <v>40</v>
      </c>
      <c r="P209" s="83">
        <v>34</v>
      </c>
      <c r="Q209" s="83">
        <v>16</v>
      </c>
      <c r="R209" s="83">
        <v>1</v>
      </c>
      <c r="S209" s="83">
        <v>0</v>
      </c>
      <c r="T209" s="83">
        <v>0</v>
      </c>
      <c r="U209" s="83">
        <v>0.316</v>
      </c>
      <c r="V209" s="83">
        <v>0.307</v>
      </c>
      <c r="W209" s="83">
        <v>0.52800000000000002</v>
      </c>
      <c r="X209" s="83">
        <v>9.6000000000000002E-2</v>
      </c>
      <c r="Y209" s="83">
        <v>0.19400000000000001</v>
      </c>
      <c r="Z209" s="83">
        <v>0.14599999999999999</v>
      </c>
      <c r="AA209" s="83">
        <v>16.399999999999999</v>
      </c>
      <c r="AB209" s="83">
        <v>41.7</v>
      </c>
      <c r="AC209" s="83">
        <v>36.4</v>
      </c>
      <c r="AD209" s="83">
        <v>40.799999999999997</v>
      </c>
      <c r="AE209" s="83">
        <v>48.7</v>
      </c>
      <c r="AF209" s="83">
        <v>32.799999999999997</v>
      </c>
      <c r="AG209" s="83">
        <v>83.4</v>
      </c>
      <c r="AH209" s="83">
        <v>72.8</v>
      </c>
      <c r="AI209" s="83">
        <v>81.599999999999994</v>
      </c>
      <c r="AJ209" s="83">
        <v>97.4</v>
      </c>
      <c r="AK209" s="83">
        <v>2.94</v>
      </c>
      <c r="AL209" s="83">
        <v>3.9000000000000004</v>
      </c>
      <c r="AM209" s="83">
        <v>3.1</v>
      </c>
      <c r="AN209" s="83">
        <v>5.9</v>
      </c>
      <c r="AO209" s="83">
        <v>7.2999999999999995E-2</v>
      </c>
      <c r="AP209" s="83">
        <v>22.4</v>
      </c>
      <c r="AQ209" s="83">
        <v>19.3</v>
      </c>
      <c r="AR209" s="83">
        <v>0.80197471554993705</v>
      </c>
      <c r="AS209" s="83">
        <v>63.7</v>
      </c>
      <c r="AT209" s="83">
        <v>91.1</v>
      </c>
      <c r="AU209" s="83">
        <v>0.19120000000000001</v>
      </c>
      <c r="AV209" s="83">
        <v>3.9E-2</v>
      </c>
      <c r="AW209" s="83">
        <v>17.64</v>
      </c>
      <c r="AX209" s="83">
        <v>15.82</v>
      </c>
      <c r="AY209" s="83">
        <v>17.760000000000002</v>
      </c>
      <c r="AZ209" s="83">
        <v>1.94</v>
      </c>
      <c r="BA209" s="83">
        <v>0</v>
      </c>
      <c r="BB209" s="83">
        <v>0</v>
      </c>
      <c r="BC209" s="83">
        <v>0</v>
      </c>
      <c r="BD209" s="83">
        <v>3.301974715549937</v>
      </c>
      <c r="BE209" s="83">
        <v>29.28</v>
      </c>
      <c r="BF209" s="83">
        <v>7</v>
      </c>
      <c r="BG209" s="83">
        <v>9.6</v>
      </c>
      <c r="BH209" s="232">
        <v>44036</v>
      </c>
    </row>
    <row r="210" spans="1:60" x14ac:dyDescent="0.25">
      <c r="A210" s="232">
        <v>44037</v>
      </c>
      <c r="B210" s="233" t="str">
        <f t="shared" si="3"/>
        <v>Click Here</v>
      </c>
      <c r="D210" s="83">
        <v>6.28</v>
      </c>
      <c r="E210" s="83">
        <v>4.96</v>
      </c>
      <c r="F210" s="83">
        <v>5.03</v>
      </c>
      <c r="G210" s="83">
        <v>4.92</v>
      </c>
      <c r="H210" s="83">
        <v>5.04</v>
      </c>
      <c r="I210" s="83">
        <v>6.83</v>
      </c>
      <c r="J210" s="83">
        <v>7.02</v>
      </c>
      <c r="K210" s="83">
        <v>1.75</v>
      </c>
      <c r="L210" s="83">
        <v>1.98</v>
      </c>
      <c r="M210" s="83">
        <v>2.19</v>
      </c>
      <c r="N210" s="83">
        <v>2.36</v>
      </c>
      <c r="O210" s="83">
        <v>39</v>
      </c>
      <c r="P210" s="83">
        <v>32</v>
      </c>
      <c r="Q210" s="83">
        <v>12</v>
      </c>
      <c r="R210" s="83">
        <v>0</v>
      </c>
      <c r="S210" s="83">
        <v>0</v>
      </c>
      <c r="T210" s="83">
        <v>0</v>
      </c>
      <c r="U210" s="83">
        <v>0.35199999999999998</v>
      </c>
      <c r="V210" s="83">
        <v>0.33600000000000002</v>
      </c>
      <c r="W210" s="83">
        <v>0.39500000000000002</v>
      </c>
      <c r="X210" s="83">
        <v>8.1000000000000003E-2</v>
      </c>
      <c r="Y210" s="83">
        <v>0.39600000000000002</v>
      </c>
      <c r="Z210" s="83">
        <v>0.38800000000000001</v>
      </c>
      <c r="AA210" s="83">
        <v>16.3</v>
      </c>
      <c r="AB210" s="83">
        <v>41.3</v>
      </c>
      <c r="AC210" s="83">
        <v>40.1</v>
      </c>
      <c r="AD210" s="83">
        <v>39.5</v>
      </c>
      <c r="AE210" s="83">
        <v>47.4</v>
      </c>
      <c r="AF210" s="83">
        <v>32.6</v>
      </c>
      <c r="AG210" s="83">
        <v>82.6</v>
      </c>
      <c r="AH210" s="83">
        <v>80.2</v>
      </c>
      <c r="AI210" s="83">
        <v>79</v>
      </c>
      <c r="AJ210" s="83">
        <v>94.8</v>
      </c>
      <c r="AK210" s="83">
        <v>2.91</v>
      </c>
      <c r="AL210" s="83">
        <v>3.89</v>
      </c>
      <c r="AM210" s="83">
        <v>3</v>
      </c>
      <c r="AN210" s="83">
        <v>5.7</v>
      </c>
      <c r="AO210" s="83">
        <v>5.8999999999999997E-2</v>
      </c>
      <c r="AP210" s="83">
        <v>21.6</v>
      </c>
      <c r="AQ210" s="83">
        <v>19.100000000000001</v>
      </c>
      <c r="AR210" s="83">
        <v>0.59467833981841745</v>
      </c>
      <c r="AS210" s="83">
        <v>62.1</v>
      </c>
      <c r="AT210" s="83">
        <v>90.1</v>
      </c>
      <c r="AU210" s="83">
        <v>0.20669999999999999</v>
      </c>
      <c r="AV210" s="83">
        <v>4.4900000000000002E-2</v>
      </c>
      <c r="AW210" s="83">
        <v>16.420000000000002</v>
      </c>
      <c r="AX210" s="83">
        <v>15.42</v>
      </c>
      <c r="AY210" s="83">
        <v>16.38</v>
      </c>
      <c r="AZ210" s="83">
        <v>0.96</v>
      </c>
      <c r="BA210" s="83">
        <v>0</v>
      </c>
      <c r="BB210" s="83">
        <v>0</v>
      </c>
      <c r="BC210" s="83">
        <v>0</v>
      </c>
      <c r="BD210" s="83">
        <v>3.0946783398184174</v>
      </c>
      <c r="BE210" s="83">
        <v>29.85</v>
      </c>
      <c r="BF210" s="83">
        <v>7</v>
      </c>
      <c r="BG210" s="83">
        <v>9.1</v>
      </c>
      <c r="BH210" s="232">
        <v>44037</v>
      </c>
    </row>
    <row r="211" spans="1:60" x14ac:dyDescent="0.25">
      <c r="A211" s="232">
        <v>44038</v>
      </c>
      <c r="B211" s="233" t="str">
        <f t="shared" si="3"/>
        <v>Click Here</v>
      </c>
      <c r="D211" s="83">
        <v>0</v>
      </c>
      <c r="E211" s="83">
        <v>0</v>
      </c>
      <c r="F211" s="83">
        <v>0</v>
      </c>
      <c r="G211" s="83">
        <v>0</v>
      </c>
      <c r="H211" s="83">
        <v>0</v>
      </c>
      <c r="I211" s="83">
        <v>0</v>
      </c>
      <c r="J211" s="83">
        <v>0</v>
      </c>
      <c r="K211" s="83">
        <v>0</v>
      </c>
      <c r="L211" s="83">
        <v>0</v>
      </c>
      <c r="M211" s="83">
        <v>0</v>
      </c>
      <c r="N211" s="83">
        <v>0</v>
      </c>
      <c r="O211" s="83">
        <v>0</v>
      </c>
      <c r="P211" s="83">
        <v>0</v>
      </c>
      <c r="Q211" s="83">
        <v>0</v>
      </c>
      <c r="R211" s="83">
        <v>0</v>
      </c>
      <c r="S211" s="83">
        <v>0</v>
      </c>
      <c r="T211" s="83">
        <v>0</v>
      </c>
      <c r="U211" s="83">
        <v>0</v>
      </c>
      <c r="V211" s="83">
        <v>0</v>
      </c>
      <c r="W211" s="83">
        <v>0</v>
      </c>
      <c r="X211" s="83">
        <v>0</v>
      </c>
      <c r="Y211" s="83">
        <v>0</v>
      </c>
      <c r="Z211" s="83">
        <v>0</v>
      </c>
      <c r="AA211" s="83">
        <v>0</v>
      </c>
      <c r="AB211" s="83">
        <v>0</v>
      </c>
      <c r="AC211" s="83">
        <v>0</v>
      </c>
      <c r="AD211" s="83">
        <v>0</v>
      </c>
      <c r="AE211" s="83">
        <v>0</v>
      </c>
      <c r="AF211" s="83">
        <v>0</v>
      </c>
      <c r="AG211" s="83">
        <v>0</v>
      </c>
      <c r="AH211" s="83">
        <v>0</v>
      </c>
      <c r="AI211" s="83">
        <v>0</v>
      </c>
      <c r="AJ211" s="83">
        <v>0</v>
      </c>
      <c r="AK211" s="83" t="s">
        <v>66</v>
      </c>
      <c r="AL211" s="83" t="s">
        <v>66</v>
      </c>
      <c r="AM211" s="83">
        <v>0</v>
      </c>
      <c r="AN211" s="83">
        <v>0</v>
      </c>
      <c r="AO211" s="83">
        <v>0</v>
      </c>
      <c r="AP211" s="83">
        <v>0</v>
      </c>
      <c r="AQ211" s="83">
        <v>0</v>
      </c>
      <c r="AR211" s="83">
        <v>0.45240746268656684</v>
      </c>
      <c r="AS211" s="83">
        <v>0</v>
      </c>
      <c r="AT211" s="83">
        <v>0</v>
      </c>
      <c r="AU211" s="83">
        <v>0</v>
      </c>
      <c r="AV211" s="83">
        <v>0</v>
      </c>
      <c r="AW211" s="83">
        <v>13.57</v>
      </c>
      <c r="AX211" s="83">
        <v>13.4</v>
      </c>
      <c r="AY211" s="83">
        <v>13.4</v>
      </c>
      <c r="AZ211" s="83">
        <v>0</v>
      </c>
      <c r="BA211" s="83">
        <v>0</v>
      </c>
      <c r="BB211" s="83">
        <v>0</v>
      </c>
      <c r="BC211" s="83">
        <v>0</v>
      </c>
      <c r="BD211" s="83">
        <v>2.8524074626865668</v>
      </c>
      <c r="BE211" s="83">
        <v>0</v>
      </c>
      <c r="BF211" s="83">
        <v>7</v>
      </c>
      <c r="BG211" s="83">
        <v>10.199999999999999</v>
      </c>
      <c r="BH211" s="232">
        <v>44038</v>
      </c>
    </row>
    <row r="212" spans="1:60" x14ac:dyDescent="0.25">
      <c r="A212" s="232">
        <v>44039</v>
      </c>
      <c r="B212" s="233" t="str">
        <f t="shared" si="3"/>
        <v>Click Here</v>
      </c>
      <c r="D212" s="83">
        <v>5.97</v>
      </c>
      <c r="E212" s="83">
        <v>5.14</v>
      </c>
      <c r="F212" s="83">
        <v>5.12</v>
      </c>
      <c r="G212" s="83">
        <v>5.24</v>
      </c>
      <c r="H212" s="83">
        <v>5.21</v>
      </c>
      <c r="I212" s="83">
        <v>7.56</v>
      </c>
      <c r="J212" s="83">
        <v>7.72</v>
      </c>
      <c r="K212" s="83">
        <v>1.79</v>
      </c>
      <c r="L212" s="83">
        <v>1.94</v>
      </c>
      <c r="M212" s="83">
        <v>2.2000000000000002</v>
      </c>
      <c r="N212" s="83">
        <v>2.41</v>
      </c>
      <c r="O212" s="83">
        <v>51</v>
      </c>
      <c r="P212" s="83">
        <v>45</v>
      </c>
      <c r="Q212" s="83">
        <v>10</v>
      </c>
      <c r="R212" s="83">
        <v>0</v>
      </c>
      <c r="S212" s="83">
        <v>0</v>
      </c>
      <c r="T212" s="83">
        <v>0</v>
      </c>
      <c r="U212" s="83">
        <v>0.39100000000000001</v>
      </c>
      <c r="V212" s="83">
        <v>0.41899999999999998</v>
      </c>
      <c r="W212" s="83">
        <v>0.41199999999999998</v>
      </c>
      <c r="X212" s="83">
        <v>9.4E-2</v>
      </c>
      <c r="Y212" s="83">
        <v>0.104</v>
      </c>
      <c r="Z212" s="83">
        <v>9.9000000000000005E-2</v>
      </c>
      <c r="AA212" s="83">
        <v>16.100000000000001</v>
      </c>
      <c r="AB212" s="83">
        <v>40.6</v>
      </c>
      <c r="AC212" s="83">
        <v>39</v>
      </c>
      <c r="AD212" s="83">
        <v>40.200000000000003</v>
      </c>
      <c r="AE212" s="83">
        <v>52.5</v>
      </c>
      <c r="AF212" s="83">
        <v>32.200000000000003</v>
      </c>
      <c r="AG212" s="83">
        <v>81.2</v>
      </c>
      <c r="AH212" s="83">
        <v>78</v>
      </c>
      <c r="AI212" s="83">
        <v>80.400000000000006</v>
      </c>
      <c r="AJ212" s="83">
        <v>105</v>
      </c>
      <c r="AK212" s="83">
        <v>3</v>
      </c>
      <c r="AL212" s="83">
        <v>3.71</v>
      </c>
      <c r="AM212" s="83">
        <v>3</v>
      </c>
      <c r="AN212" s="83">
        <v>5.9</v>
      </c>
      <c r="AO212" s="83">
        <v>6.0999999999999999E-2</v>
      </c>
      <c r="AP212" s="83">
        <v>20.9</v>
      </c>
      <c r="AQ212" s="83">
        <v>18.899999999999999</v>
      </c>
      <c r="AR212" s="83">
        <v>0.69366402307137731</v>
      </c>
      <c r="AS212" s="83">
        <v>62.1</v>
      </c>
      <c r="AT212" s="83">
        <v>90.6</v>
      </c>
      <c r="AU212" s="83">
        <v>0.20669999999999999</v>
      </c>
      <c r="AV212" s="83">
        <v>4.1599999999999998E-2</v>
      </c>
      <c r="AW212" s="83">
        <v>14.94</v>
      </c>
      <c r="AX212" s="83">
        <v>13.87</v>
      </c>
      <c r="AY212" s="83">
        <v>14.84</v>
      </c>
      <c r="AZ212" s="83">
        <v>0.97</v>
      </c>
      <c r="BA212" s="83">
        <v>0</v>
      </c>
      <c r="BB212" s="83">
        <v>0</v>
      </c>
      <c r="BC212" s="83">
        <v>0</v>
      </c>
      <c r="BD212" s="83">
        <v>3.1236640230713775</v>
      </c>
      <c r="BE212" s="83">
        <v>29.69</v>
      </c>
      <c r="BF212" s="83">
        <v>7</v>
      </c>
      <c r="BG212" s="83">
        <v>10.199999999999999</v>
      </c>
      <c r="BH212" s="232">
        <v>44039</v>
      </c>
    </row>
    <row r="213" spans="1:60" x14ac:dyDescent="0.25">
      <c r="A213" s="232">
        <v>44040</v>
      </c>
      <c r="B213" s="233" t="str">
        <f t="shared" si="3"/>
        <v>Click Here</v>
      </c>
      <c r="D213" s="83">
        <v>6.01</v>
      </c>
      <c r="E213" s="83">
        <v>5.0999999999999996</v>
      </c>
      <c r="F213" s="83">
        <v>5.14</v>
      </c>
      <c r="G213" s="83">
        <v>5.34</v>
      </c>
      <c r="H213" s="83">
        <v>5.37</v>
      </c>
      <c r="I213" s="83">
        <v>7.6</v>
      </c>
      <c r="J213" s="83">
        <v>7.69</v>
      </c>
      <c r="K213" s="83">
        <v>1.84</v>
      </c>
      <c r="L213" s="83">
        <v>1.98</v>
      </c>
      <c r="M213" s="83">
        <v>2.17</v>
      </c>
      <c r="N213" s="83">
        <v>2.39</v>
      </c>
      <c r="O213" s="83">
        <v>42</v>
      </c>
      <c r="P213" s="83">
        <v>34</v>
      </c>
      <c r="Q213" s="83">
        <v>15</v>
      </c>
      <c r="R213" s="83">
        <v>0</v>
      </c>
      <c r="S213" s="83">
        <v>0</v>
      </c>
      <c r="T213" s="83">
        <v>0</v>
      </c>
      <c r="U213" s="83">
        <v>0.36799999999999999</v>
      </c>
      <c r="V213" s="83">
        <v>0.39900000000000002</v>
      </c>
      <c r="W213" s="83">
        <v>0.39100000000000001</v>
      </c>
      <c r="X213" s="83">
        <v>7.3999999999999996E-2</v>
      </c>
      <c r="Y213" s="83">
        <v>0.113</v>
      </c>
      <c r="Z213" s="83">
        <v>9.9000000000000005E-2</v>
      </c>
      <c r="AA213" s="83">
        <v>16.100000000000001</v>
      </c>
      <c r="AB213" s="83">
        <v>40.4</v>
      </c>
      <c r="AC213" s="83">
        <v>39.4</v>
      </c>
      <c r="AD213" s="83">
        <v>39.6</v>
      </c>
      <c r="AE213" s="83">
        <v>51.1</v>
      </c>
      <c r="AF213" s="83">
        <v>32.200000000000003</v>
      </c>
      <c r="AG213" s="83">
        <v>80.8</v>
      </c>
      <c r="AH213" s="83">
        <v>78.8</v>
      </c>
      <c r="AI213" s="83">
        <v>79.2</v>
      </c>
      <c r="AJ213" s="83">
        <v>102.2</v>
      </c>
      <c r="AK213" s="83">
        <v>3.1100000000000003</v>
      </c>
      <c r="AL213" s="83">
        <v>3.9000000000000004</v>
      </c>
      <c r="AM213" s="83">
        <v>3.1</v>
      </c>
      <c r="AN213" s="83">
        <v>6.2</v>
      </c>
      <c r="AO213" s="83">
        <v>5.7000000000000002E-2</v>
      </c>
      <c r="AP213" s="83">
        <v>20.8</v>
      </c>
      <c r="AQ213" s="83">
        <v>18.8</v>
      </c>
      <c r="AR213" s="83">
        <v>0.70818611111111096</v>
      </c>
      <c r="AS213" s="83">
        <v>65.099999999999994</v>
      </c>
      <c r="AT213" s="83">
        <v>92</v>
      </c>
      <c r="AU213" s="83">
        <v>0.186</v>
      </c>
      <c r="AV213" s="83">
        <v>3.5900000000000001E-2</v>
      </c>
      <c r="AW213" s="83">
        <v>15.48</v>
      </c>
      <c r="AX213" s="83">
        <v>14.4</v>
      </c>
      <c r="AY213" s="83">
        <v>15.38</v>
      </c>
      <c r="AZ213" s="83">
        <v>0.98</v>
      </c>
      <c r="BA213" s="83">
        <v>0</v>
      </c>
      <c r="BB213" s="83">
        <v>0</v>
      </c>
      <c r="BC213" s="83">
        <v>0</v>
      </c>
      <c r="BD213" s="83">
        <v>3.1281861111111109</v>
      </c>
      <c r="BE213" s="83">
        <v>29.52</v>
      </c>
      <c r="BF213" s="83">
        <v>7</v>
      </c>
      <c r="BG213" s="83">
        <v>10.199999999999999</v>
      </c>
      <c r="BH213" s="232">
        <v>44040</v>
      </c>
    </row>
    <row r="214" spans="1:60" x14ac:dyDescent="0.25">
      <c r="A214" s="232">
        <v>44041</v>
      </c>
      <c r="B214" s="233" t="str">
        <f t="shared" si="3"/>
        <v>Click Here</v>
      </c>
      <c r="D214" s="83">
        <v>6.34</v>
      </c>
      <c r="E214" s="83">
        <v>5.05</v>
      </c>
      <c r="F214" s="83">
        <v>5.0999999999999996</v>
      </c>
      <c r="G214" s="83">
        <v>5.01</v>
      </c>
      <c r="H214" s="83">
        <v>5.05</v>
      </c>
      <c r="I214" s="83">
        <v>6.81</v>
      </c>
      <c r="J214" s="83">
        <v>7.13</v>
      </c>
      <c r="K214" s="83">
        <v>1.79</v>
      </c>
      <c r="L214" s="83">
        <v>1.93</v>
      </c>
      <c r="M214" s="83">
        <v>2.14</v>
      </c>
      <c r="N214" s="83">
        <v>2.31</v>
      </c>
      <c r="O214" s="83">
        <v>41</v>
      </c>
      <c r="P214" s="83">
        <v>32</v>
      </c>
      <c r="Q214" s="83">
        <v>13</v>
      </c>
      <c r="R214" s="83">
        <v>0</v>
      </c>
      <c r="S214" s="83">
        <v>0</v>
      </c>
      <c r="T214" s="83">
        <v>0</v>
      </c>
      <c r="U214" s="83">
        <v>0.86299999999999999</v>
      </c>
      <c r="V214" s="83">
        <v>0.871</v>
      </c>
      <c r="W214" s="83">
        <v>0.38700000000000001</v>
      </c>
      <c r="X214" s="83">
        <v>8.1000000000000003E-2</v>
      </c>
      <c r="Y214" s="83">
        <v>0.34399999999999997</v>
      </c>
      <c r="Z214" s="83">
        <v>0.33600000000000002</v>
      </c>
      <c r="AA214" s="83">
        <v>16.3</v>
      </c>
      <c r="AB214" s="83">
        <v>41</v>
      </c>
      <c r="AC214" s="83">
        <v>39.1</v>
      </c>
      <c r="AD214" s="83">
        <v>39.700000000000003</v>
      </c>
      <c r="AE214" s="83">
        <v>49.3</v>
      </c>
      <c r="AF214" s="83">
        <v>32.6</v>
      </c>
      <c r="AG214" s="83">
        <v>82</v>
      </c>
      <c r="AH214" s="83">
        <v>78.2</v>
      </c>
      <c r="AI214" s="83">
        <v>79.400000000000006</v>
      </c>
      <c r="AJ214" s="83">
        <v>98.6</v>
      </c>
      <c r="AK214" s="83">
        <v>3.04</v>
      </c>
      <c r="AL214" s="83">
        <v>3.83</v>
      </c>
      <c r="AM214" s="83">
        <v>3</v>
      </c>
      <c r="AN214" s="83">
        <v>6</v>
      </c>
      <c r="AO214" s="83">
        <v>7.6999999999999999E-2</v>
      </c>
      <c r="AP214" s="83">
        <v>20.8</v>
      </c>
      <c r="AQ214" s="83">
        <v>18.899999999999999</v>
      </c>
      <c r="AR214" s="83">
        <v>0.76223497997329748</v>
      </c>
      <c r="AS214" s="83">
        <v>64.900000000000006</v>
      </c>
      <c r="AT214" s="83">
        <v>92.2</v>
      </c>
      <c r="AU214" s="83">
        <v>0.1862</v>
      </c>
      <c r="AV214" s="83">
        <v>3.5700000000000003E-2</v>
      </c>
      <c r="AW214" s="83">
        <v>15.99</v>
      </c>
      <c r="AX214" s="83">
        <v>14.98</v>
      </c>
      <c r="AY214" s="83">
        <v>15.95</v>
      </c>
      <c r="AZ214" s="83">
        <v>0.97</v>
      </c>
      <c r="BA214" s="83">
        <v>0</v>
      </c>
      <c r="BB214" s="83">
        <v>0</v>
      </c>
      <c r="BC214" s="83">
        <v>0</v>
      </c>
      <c r="BD214" s="83">
        <v>3.1222349799732974</v>
      </c>
      <c r="BE214" s="83">
        <v>29.85</v>
      </c>
      <c r="BF214" s="83">
        <v>7</v>
      </c>
      <c r="BG214" s="83">
        <v>10.199999999999999</v>
      </c>
      <c r="BH214" s="232">
        <v>44041</v>
      </c>
    </row>
    <row r="215" spans="1:60" x14ac:dyDescent="0.25">
      <c r="A215" s="232">
        <v>44042</v>
      </c>
      <c r="B215" s="233" t="str">
        <f t="shared" si="3"/>
        <v>Click Here</v>
      </c>
      <c r="D215" s="83">
        <v>6.28</v>
      </c>
      <c r="E215" s="83">
        <v>5.07</v>
      </c>
      <c r="F215" s="83">
        <v>5.1100000000000003</v>
      </c>
      <c r="G215" s="83">
        <v>5.03</v>
      </c>
      <c r="H215" s="83">
        <v>5.09</v>
      </c>
      <c r="I215" s="83">
        <v>6.92</v>
      </c>
      <c r="J215" s="83">
        <v>7.43</v>
      </c>
      <c r="K215" s="83">
        <v>1.82</v>
      </c>
      <c r="L215" s="83">
        <v>1.95</v>
      </c>
      <c r="M215" s="83">
        <v>2.16</v>
      </c>
      <c r="N215" s="83">
        <v>2.37</v>
      </c>
      <c r="O215" s="83">
        <v>43</v>
      </c>
      <c r="P215" s="83">
        <v>34</v>
      </c>
      <c r="Q215" s="83">
        <v>15</v>
      </c>
      <c r="R215" s="83">
        <v>1</v>
      </c>
      <c r="S215" s="83">
        <v>0</v>
      </c>
      <c r="T215" s="83">
        <v>0</v>
      </c>
      <c r="U215" s="83">
        <v>0.49099999999999999</v>
      </c>
      <c r="V215" s="83">
        <v>0.436</v>
      </c>
      <c r="W215" s="83">
        <v>0.48699999999999999</v>
      </c>
      <c r="X215" s="83">
        <v>0.10100000000000001</v>
      </c>
      <c r="Y215" s="83">
        <v>0.21299999999999999</v>
      </c>
      <c r="Z215" s="83">
        <v>0.20399999999999999</v>
      </c>
      <c r="AA215" s="83">
        <v>16.100000000000001</v>
      </c>
      <c r="AB215" s="83">
        <v>40.299999999999997</v>
      </c>
      <c r="AC215" s="83">
        <v>39.200000000000003</v>
      </c>
      <c r="AD215" s="83">
        <v>39.5</v>
      </c>
      <c r="AE215" s="83">
        <v>48.4</v>
      </c>
      <c r="AF215" s="83">
        <v>32.200000000000003</v>
      </c>
      <c r="AG215" s="83">
        <v>80.599999999999994</v>
      </c>
      <c r="AH215" s="83">
        <v>78.400000000000006</v>
      </c>
      <c r="AI215" s="83">
        <v>79</v>
      </c>
      <c r="AJ215" s="83">
        <v>96.8</v>
      </c>
      <c r="AK215" s="83">
        <v>2.9699999999999998</v>
      </c>
      <c r="AL215" s="83">
        <v>3.9899999999999998</v>
      </c>
      <c r="AM215" s="83">
        <v>3.1</v>
      </c>
      <c r="AN215" s="83">
        <v>6.2</v>
      </c>
      <c r="AO215" s="83">
        <v>6.9000000000000006E-2</v>
      </c>
      <c r="AP215" s="83">
        <v>20.7</v>
      </c>
      <c r="AQ215" s="83">
        <v>18.8</v>
      </c>
      <c r="AR215" s="83">
        <v>0.75663933181473064</v>
      </c>
      <c r="AS215" s="83">
        <v>64.7</v>
      </c>
      <c r="AT215" s="83">
        <v>92</v>
      </c>
      <c r="AU215" s="83">
        <v>0.18640000000000001</v>
      </c>
      <c r="AV215" s="83">
        <v>3.5900000000000001E-2</v>
      </c>
      <c r="AW215" s="83">
        <v>14.29</v>
      </c>
      <c r="AX215" s="83">
        <v>13.17</v>
      </c>
      <c r="AY215" s="83">
        <v>14.14</v>
      </c>
      <c r="AZ215" s="83">
        <v>0.97</v>
      </c>
      <c r="BA215" s="83">
        <v>0</v>
      </c>
      <c r="BB215" s="83">
        <v>0</v>
      </c>
      <c r="BC215" s="83">
        <v>0</v>
      </c>
      <c r="BD215" s="83">
        <v>3.1166393318147305</v>
      </c>
      <c r="BE215" s="83">
        <v>29.85</v>
      </c>
      <c r="BF215" s="83">
        <v>7</v>
      </c>
      <c r="BG215" s="83">
        <v>10.199999999999999</v>
      </c>
      <c r="BH215" s="232">
        <v>44042</v>
      </c>
    </row>
    <row r="216" spans="1:60" x14ac:dyDescent="0.25">
      <c r="A216" s="232">
        <v>44043</v>
      </c>
      <c r="B216" s="233" t="str">
        <f t="shared" si="3"/>
        <v>Click Here</v>
      </c>
      <c r="D216" s="83">
        <v>6.38</v>
      </c>
      <c r="E216" s="83">
        <v>5</v>
      </c>
      <c r="F216" s="83">
        <v>5.0999999999999996</v>
      </c>
      <c r="G216" s="83">
        <v>5.05</v>
      </c>
      <c r="H216" s="83">
        <v>5.08</v>
      </c>
      <c r="I216" s="83">
        <v>6.83</v>
      </c>
      <c r="J216" s="83">
        <v>7.25</v>
      </c>
      <c r="K216" s="83">
        <v>1.63</v>
      </c>
      <c r="L216" s="83">
        <v>1.73</v>
      </c>
      <c r="M216" s="83">
        <v>1.97</v>
      </c>
      <c r="N216" s="83">
        <v>1.98</v>
      </c>
      <c r="O216" s="83">
        <v>40</v>
      </c>
      <c r="P216" s="83">
        <v>33</v>
      </c>
      <c r="Q216" s="83">
        <v>12</v>
      </c>
      <c r="R216" s="83">
        <v>1</v>
      </c>
      <c r="S216" s="83">
        <v>0</v>
      </c>
      <c r="T216" s="83">
        <v>0</v>
      </c>
      <c r="U216" s="83">
        <v>0.40300000000000002</v>
      </c>
      <c r="V216" s="83">
        <v>0.67800000000000005</v>
      </c>
      <c r="W216" s="83">
        <v>0.32200000000000001</v>
      </c>
      <c r="X216" s="83">
        <v>8.8999999999999996E-2</v>
      </c>
      <c r="Y216" s="83">
        <v>0.313</v>
      </c>
      <c r="Z216" s="83">
        <v>0.27800000000000002</v>
      </c>
      <c r="AA216" s="83">
        <v>16.3</v>
      </c>
      <c r="AB216" s="83">
        <v>40</v>
      </c>
      <c r="AC216" s="83">
        <v>38.799999999999997</v>
      </c>
      <c r="AD216" s="83">
        <v>39.799999999999997</v>
      </c>
      <c r="AE216" s="83">
        <v>48.7</v>
      </c>
      <c r="AF216" s="83">
        <v>32.6</v>
      </c>
      <c r="AG216" s="83">
        <v>80</v>
      </c>
      <c r="AH216" s="83">
        <v>77.599999999999994</v>
      </c>
      <c r="AI216" s="83">
        <v>79.599999999999994</v>
      </c>
      <c r="AJ216" s="83">
        <v>97.4</v>
      </c>
      <c r="AK216" s="83">
        <v>2.84</v>
      </c>
      <c r="AL216" s="83">
        <v>3.7699999999999996</v>
      </c>
      <c r="AM216" s="83">
        <v>3</v>
      </c>
      <c r="AN216" s="83">
        <v>6</v>
      </c>
      <c r="AO216" s="83">
        <v>4.1000000000000002E-2</v>
      </c>
      <c r="AP216" s="83">
        <v>20.5</v>
      </c>
      <c r="AQ216" s="83">
        <v>18.7</v>
      </c>
      <c r="AR216" s="83">
        <v>1.2473291634089132</v>
      </c>
      <c r="AS216" s="83">
        <v>64.7</v>
      </c>
      <c r="AT216" s="83">
        <v>92.4</v>
      </c>
      <c r="AU216" s="83">
        <v>0.18659999999999999</v>
      </c>
      <c r="AV216" s="83">
        <v>3.5099999999999999E-2</v>
      </c>
      <c r="AW216" s="83">
        <v>13.84</v>
      </c>
      <c r="AX216" s="83">
        <v>12.79</v>
      </c>
      <c r="AY216" s="83">
        <v>13.73</v>
      </c>
      <c r="AZ216" s="83">
        <v>0.94</v>
      </c>
      <c r="BA216" s="83">
        <v>0</v>
      </c>
      <c r="BB216" s="83">
        <v>0</v>
      </c>
      <c r="BC216" s="83">
        <v>0</v>
      </c>
      <c r="BD216" s="83">
        <v>3.2873291634089132</v>
      </c>
      <c r="BE216" s="83">
        <v>30.04</v>
      </c>
      <c r="BF216" s="83">
        <v>7</v>
      </c>
      <c r="BG216" s="83">
        <v>10.199999999999999</v>
      </c>
      <c r="BH216" s="232">
        <v>44043</v>
      </c>
    </row>
    <row r="217" spans="1:60" x14ac:dyDescent="0.25">
      <c r="A217" s="232">
        <v>44044</v>
      </c>
      <c r="B217" s="233" t="str">
        <f t="shared" si="3"/>
        <v>Click Here</v>
      </c>
      <c r="D217" s="83">
        <v>5.67</v>
      </c>
      <c r="E217" s="83">
        <v>5.0199999999999996</v>
      </c>
      <c r="F217" s="83">
        <v>5.1100000000000003</v>
      </c>
      <c r="G217" s="83">
        <v>5.01</v>
      </c>
      <c r="H217" s="83">
        <v>5.0999999999999996</v>
      </c>
      <c r="I217" s="83">
        <v>7.06</v>
      </c>
      <c r="J217" s="83">
        <v>7.42</v>
      </c>
      <c r="K217" s="83">
        <v>1.57</v>
      </c>
      <c r="L217" s="83">
        <v>1.75</v>
      </c>
      <c r="M217" s="83">
        <v>2.12</v>
      </c>
      <c r="N217" s="83">
        <v>2.2200000000000002</v>
      </c>
      <c r="O217" s="83">
        <v>39</v>
      </c>
      <c r="P217" s="83">
        <v>32</v>
      </c>
      <c r="Q217" s="83">
        <v>11</v>
      </c>
      <c r="R217" s="83">
        <v>0</v>
      </c>
      <c r="S217" s="83">
        <v>0</v>
      </c>
      <c r="T217" s="83">
        <v>0</v>
      </c>
      <c r="U217" s="83">
        <v>0.38900000000000001</v>
      </c>
      <c r="V217" s="83">
        <v>0.55200000000000005</v>
      </c>
      <c r="W217" s="83">
        <v>0.312</v>
      </c>
      <c r="X217" s="83">
        <v>8.5999999999999993E-2</v>
      </c>
      <c r="Y217" s="83">
        <v>0.20899999999999999</v>
      </c>
      <c r="Z217" s="83">
        <v>0.153</v>
      </c>
      <c r="AA217" s="83">
        <v>16.399999999999999</v>
      </c>
      <c r="AB217" s="83">
        <v>39.799999999999997</v>
      </c>
      <c r="AC217" s="83">
        <v>38.9</v>
      </c>
      <c r="AD217" s="83">
        <v>39.5</v>
      </c>
      <c r="AE217" s="83">
        <v>47.6</v>
      </c>
      <c r="AF217" s="83">
        <v>32.799999999999997</v>
      </c>
      <c r="AG217" s="83">
        <v>79.599999999999994</v>
      </c>
      <c r="AH217" s="83">
        <v>77.8</v>
      </c>
      <c r="AI217" s="83">
        <v>79</v>
      </c>
      <c r="AJ217" s="83">
        <v>95.2</v>
      </c>
      <c r="AK217" s="83">
        <v>2.95</v>
      </c>
      <c r="AL217" s="83">
        <v>3.84</v>
      </c>
      <c r="AM217" s="83">
        <v>3.1</v>
      </c>
      <c r="AN217" s="83">
        <v>6.2</v>
      </c>
      <c r="AO217" s="83">
        <v>4.4999999999999998E-2</v>
      </c>
      <c r="AP217" s="83">
        <v>20.399999999999999</v>
      </c>
      <c r="AQ217" s="83">
        <v>18.5</v>
      </c>
      <c r="AR217" s="83">
        <v>0.91336521022258799</v>
      </c>
      <c r="AS217" s="83">
        <v>64.400000000000006</v>
      </c>
      <c r="AT217" s="83">
        <v>92.1</v>
      </c>
      <c r="AU217" s="83">
        <v>0.18740000000000001</v>
      </c>
      <c r="AV217" s="83">
        <v>3.6200000000000003E-2</v>
      </c>
      <c r="AW217" s="83">
        <v>13.24</v>
      </c>
      <c r="AX217" s="83">
        <v>12.13</v>
      </c>
      <c r="AY217" s="83">
        <v>13.11</v>
      </c>
      <c r="AZ217" s="83">
        <v>0.98</v>
      </c>
      <c r="BA217" s="83">
        <v>0</v>
      </c>
      <c r="BB217" s="83">
        <v>0</v>
      </c>
      <c r="BC217" s="83">
        <v>0</v>
      </c>
      <c r="BD217" s="83">
        <v>3.0533652102225881</v>
      </c>
      <c r="BE217" s="83">
        <v>29.57</v>
      </c>
      <c r="BF217" s="83">
        <v>7</v>
      </c>
      <c r="BG217" s="83">
        <v>10.199999999999999</v>
      </c>
      <c r="BH217" s="232">
        <v>44044</v>
      </c>
    </row>
    <row r="218" spans="1:60" x14ac:dyDescent="0.25">
      <c r="A218" s="232">
        <v>44045</v>
      </c>
      <c r="B218" s="233" t="str">
        <f t="shared" si="3"/>
        <v>Click Here</v>
      </c>
      <c r="D218" s="83">
        <v>0</v>
      </c>
      <c r="E218" s="83">
        <v>0</v>
      </c>
      <c r="F218" s="83">
        <v>0</v>
      </c>
      <c r="G218" s="83">
        <v>0</v>
      </c>
      <c r="H218" s="83">
        <v>0</v>
      </c>
      <c r="I218" s="83">
        <v>0</v>
      </c>
      <c r="J218" s="83">
        <v>0</v>
      </c>
      <c r="K218" s="83">
        <v>0</v>
      </c>
      <c r="L218" s="83">
        <v>0</v>
      </c>
      <c r="M218" s="83">
        <v>0</v>
      </c>
      <c r="N218" s="83">
        <v>0</v>
      </c>
      <c r="O218" s="83">
        <v>0</v>
      </c>
      <c r="P218" s="83">
        <v>0</v>
      </c>
      <c r="Q218" s="83">
        <v>0</v>
      </c>
      <c r="R218" s="83">
        <v>0</v>
      </c>
      <c r="S218" s="83">
        <v>0</v>
      </c>
      <c r="T218" s="83">
        <v>0</v>
      </c>
      <c r="U218" s="83">
        <v>0</v>
      </c>
      <c r="V218" s="83">
        <v>0</v>
      </c>
      <c r="W218" s="83">
        <v>0</v>
      </c>
      <c r="X218" s="83">
        <v>0</v>
      </c>
      <c r="Y218" s="83">
        <v>0</v>
      </c>
      <c r="Z218" s="83">
        <v>0</v>
      </c>
      <c r="AA218" s="83">
        <v>0</v>
      </c>
      <c r="AB218" s="83">
        <v>0</v>
      </c>
      <c r="AC218" s="83">
        <v>0</v>
      </c>
      <c r="AD218" s="83">
        <v>0</v>
      </c>
      <c r="AE218" s="83">
        <v>0</v>
      </c>
      <c r="AF218" s="83">
        <v>0</v>
      </c>
      <c r="AG218" s="83">
        <v>0</v>
      </c>
      <c r="AH218" s="83">
        <v>0</v>
      </c>
      <c r="AI218" s="83">
        <v>0</v>
      </c>
      <c r="AJ218" s="83">
        <v>0</v>
      </c>
      <c r="AK218" s="83" t="s">
        <v>66</v>
      </c>
      <c r="AL218" s="83" t="s">
        <v>66</v>
      </c>
      <c r="AM218" s="83">
        <v>0</v>
      </c>
      <c r="AN218" s="83">
        <v>0</v>
      </c>
      <c r="AO218" s="83">
        <v>0</v>
      </c>
      <c r="AP218" s="83">
        <v>0</v>
      </c>
      <c r="AQ218" s="83">
        <v>0</v>
      </c>
      <c r="AR218" s="83" t="s">
        <v>66</v>
      </c>
      <c r="AS218" s="83">
        <v>0</v>
      </c>
      <c r="AT218" s="83">
        <v>0</v>
      </c>
      <c r="AU218" s="83">
        <v>0</v>
      </c>
      <c r="AV218" s="83">
        <v>0</v>
      </c>
      <c r="AW218" s="83">
        <v>0</v>
      </c>
      <c r="AX218" s="83">
        <v>0</v>
      </c>
      <c r="AY218" s="83">
        <v>0</v>
      </c>
      <c r="AZ218" s="83">
        <v>0</v>
      </c>
      <c r="BA218" s="83">
        <v>0</v>
      </c>
      <c r="BB218" s="83">
        <v>0</v>
      </c>
      <c r="BC218" s="83">
        <v>0</v>
      </c>
      <c r="BD218" s="83" t="s">
        <v>66</v>
      </c>
      <c r="BE218" s="83">
        <v>0</v>
      </c>
      <c r="BF218" s="83">
        <v>0</v>
      </c>
      <c r="BG218" s="83">
        <v>0</v>
      </c>
      <c r="BH218" s="232">
        <v>44045</v>
      </c>
    </row>
    <row r="219" spans="1:60" x14ac:dyDescent="0.25">
      <c r="A219" s="232">
        <v>44046</v>
      </c>
      <c r="B219" s="233" t="str">
        <f t="shared" si="3"/>
        <v>Click Here</v>
      </c>
      <c r="D219" s="83">
        <v>6.41</v>
      </c>
      <c r="E219" s="83">
        <v>5.03</v>
      </c>
      <c r="F219" s="83">
        <v>5.09</v>
      </c>
      <c r="G219" s="83">
        <v>5.0199999999999996</v>
      </c>
      <c r="H219" s="83">
        <v>5.08</v>
      </c>
      <c r="I219" s="83">
        <v>6.83</v>
      </c>
      <c r="J219" s="83">
        <v>7.27</v>
      </c>
      <c r="K219" s="83">
        <v>1.59</v>
      </c>
      <c r="L219" s="83">
        <v>1.79</v>
      </c>
      <c r="M219" s="83">
        <v>2.09</v>
      </c>
      <c r="N219" s="83">
        <v>2.13</v>
      </c>
      <c r="O219" s="83">
        <v>40</v>
      </c>
      <c r="P219" s="83">
        <v>33</v>
      </c>
      <c r="Q219" s="83">
        <v>12</v>
      </c>
      <c r="R219" s="83">
        <v>1</v>
      </c>
      <c r="S219" s="83">
        <v>0</v>
      </c>
      <c r="T219" s="83">
        <v>0</v>
      </c>
      <c r="U219" s="83">
        <v>0.36099999999999999</v>
      </c>
      <c r="V219" s="83">
        <v>0.437</v>
      </c>
      <c r="W219" s="83">
        <v>0.40699999999999997</v>
      </c>
      <c r="X219" s="83">
        <v>9.2999999999999999E-2</v>
      </c>
      <c r="Y219" s="83">
        <v>0.26100000000000001</v>
      </c>
      <c r="Z219" s="83">
        <v>0.224</v>
      </c>
      <c r="AA219" s="83">
        <v>16</v>
      </c>
      <c r="AB219" s="83">
        <v>39.6</v>
      </c>
      <c r="AC219" s="83">
        <v>38.6</v>
      </c>
      <c r="AD219" s="83">
        <v>38.5</v>
      </c>
      <c r="AE219" s="83">
        <v>48</v>
      </c>
      <c r="AF219" s="83">
        <v>32</v>
      </c>
      <c r="AG219" s="83">
        <v>79.2</v>
      </c>
      <c r="AH219" s="83">
        <v>77.2</v>
      </c>
      <c r="AI219" s="83">
        <v>76</v>
      </c>
      <c r="AJ219" s="83">
        <v>96</v>
      </c>
      <c r="AK219" s="83">
        <v>2.99</v>
      </c>
      <c r="AL219" s="83">
        <v>3.9499999999999997</v>
      </c>
      <c r="AM219" s="83">
        <v>3</v>
      </c>
      <c r="AN219" s="83">
        <v>6</v>
      </c>
      <c r="AO219" s="83">
        <v>4.9000000000000002E-2</v>
      </c>
      <c r="AP219" s="83">
        <v>20.5</v>
      </c>
      <c r="AQ219" s="83">
        <v>18.7</v>
      </c>
      <c r="AR219" s="83">
        <v>0.63925320729237001</v>
      </c>
      <c r="AS219" s="83">
        <v>64.599999999999994</v>
      </c>
      <c r="AT219" s="83">
        <v>91.9</v>
      </c>
      <c r="AU219" s="83">
        <v>0.18720000000000001</v>
      </c>
      <c r="AV219" s="83">
        <v>3.6400000000000002E-2</v>
      </c>
      <c r="AW219" s="83">
        <v>14.93</v>
      </c>
      <c r="AX219" s="83">
        <v>14.81</v>
      </c>
      <c r="AY219" s="83">
        <v>14.81</v>
      </c>
      <c r="AZ219" s="83">
        <v>0</v>
      </c>
      <c r="BA219" s="83">
        <v>0</v>
      </c>
      <c r="BB219" s="83">
        <v>0</v>
      </c>
      <c r="BC219" s="83">
        <v>0</v>
      </c>
      <c r="BD219" s="83">
        <v>2.7592532072923701</v>
      </c>
      <c r="BE219" s="83">
        <v>28.85</v>
      </c>
      <c r="BF219" s="83">
        <v>7</v>
      </c>
      <c r="BG219" s="83">
        <v>10.199999999999999</v>
      </c>
      <c r="BH219" s="232">
        <v>44046</v>
      </c>
    </row>
    <row r="220" spans="1:60" x14ac:dyDescent="0.25">
      <c r="A220" s="232">
        <v>44047</v>
      </c>
      <c r="B220" s="233" t="str">
        <f t="shared" si="3"/>
        <v>Click Here</v>
      </c>
      <c r="D220" s="83">
        <v>6.22</v>
      </c>
      <c r="E220" s="83">
        <v>4.83</v>
      </c>
      <c r="F220" s="83">
        <v>5.58</v>
      </c>
      <c r="G220" s="83">
        <v>4.87</v>
      </c>
      <c r="H220" s="83">
        <v>4.96</v>
      </c>
      <c r="I220" s="83">
        <v>6.84</v>
      </c>
      <c r="J220" s="83">
        <v>7.38</v>
      </c>
      <c r="K220" s="83">
        <v>1.68</v>
      </c>
      <c r="L220" s="83">
        <v>1.92</v>
      </c>
      <c r="M220" s="83">
        <v>2.16</v>
      </c>
      <c r="N220" s="83">
        <v>2.27</v>
      </c>
      <c r="O220" s="83">
        <v>39</v>
      </c>
      <c r="P220" s="83">
        <v>32</v>
      </c>
      <c r="Q220" s="83">
        <v>10</v>
      </c>
      <c r="R220" s="83">
        <v>0</v>
      </c>
      <c r="S220" s="83">
        <v>0</v>
      </c>
      <c r="T220" s="83">
        <v>0</v>
      </c>
      <c r="U220" s="83">
        <v>0.373</v>
      </c>
      <c r="V220" s="83">
        <v>0.45600000000000002</v>
      </c>
      <c r="W220" s="83">
        <v>0.39600000000000002</v>
      </c>
      <c r="X220" s="83">
        <v>9.0999999999999998E-2</v>
      </c>
      <c r="Y220" s="83">
        <v>0.22600000000000001</v>
      </c>
      <c r="Z220" s="83">
        <v>0.17299999999999999</v>
      </c>
      <c r="AA220" s="83">
        <v>16.899999999999999</v>
      </c>
      <c r="AB220" s="83">
        <v>41.3</v>
      </c>
      <c r="AC220" s="83">
        <v>40.4</v>
      </c>
      <c r="AD220" s="83">
        <v>39.6</v>
      </c>
      <c r="AE220" s="83">
        <v>46.6</v>
      </c>
      <c r="AF220" s="83">
        <v>33.799999999999997</v>
      </c>
      <c r="AG220" s="83">
        <v>82.6</v>
      </c>
      <c r="AH220" s="83">
        <v>80.8</v>
      </c>
      <c r="AI220" s="83">
        <v>79.2</v>
      </c>
      <c r="AJ220" s="83">
        <v>93.2</v>
      </c>
      <c r="AK220" s="83">
        <v>2.9299999999999997</v>
      </c>
      <c r="AL220" s="83">
        <v>4.03</v>
      </c>
      <c r="AM220" s="83">
        <v>3.1</v>
      </c>
      <c r="AN220" s="83">
        <v>5.9</v>
      </c>
      <c r="AO220" s="83">
        <v>2.5999999999999999E-2</v>
      </c>
      <c r="AP220" s="83">
        <v>21.8</v>
      </c>
      <c r="AQ220" s="83">
        <v>19.2</v>
      </c>
      <c r="AR220" s="83">
        <v>0.83388329686360319</v>
      </c>
      <c r="AS220" s="83">
        <v>64.400000000000006</v>
      </c>
      <c r="AT220" s="83">
        <v>92.1</v>
      </c>
      <c r="AU220" s="83">
        <v>0.18740000000000001</v>
      </c>
      <c r="AV220" s="83">
        <v>3.6200000000000003E-2</v>
      </c>
      <c r="AW220" s="83">
        <v>14.82</v>
      </c>
      <c r="AX220" s="83">
        <v>13.71</v>
      </c>
      <c r="AY220" s="83">
        <v>14.71</v>
      </c>
      <c r="AZ220" s="83">
        <v>1</v>
      </c>
      <c r="BA220" s="83">
        <v>0</v>
      </c>
      <c r="BB220" s="83">
        <v>0</v>
      </c>
      <c r="BC220" s="83">
        <v>0</v>
      </c>
      <c r="BD220" s="83">
        <v>2.9938832968636033</v>
      </c>
      <c r="BE220" s="83">
        <v>29.66</v>
      </c>
      <c r="BF220" s="83">
        <v>7</v>
      </c>
      <c r="BG220" s="83">
        <v>10.199999999999999</v>
      </c>
      <c r="BH220" s="232">
        <v>44047</v>
      </c>
    </row>
    <row r="221" spans="1:60" x14ac:dyDescent="0.25">
      <c r="A221" s="232">
        <v>44048</v>
      </c>
      <c r="B221" s="233" t="str">
        <f t="shared" si="3"/>
        <v>Click Here</v>
      </c>
      <c r="D221" s="83">
        <v>6.19</v>
      </c>
      <c r="E221" s="83">
        <v>5.0999999999999996</v>
      </c>
      <c r="F221" s="83">
        <v>5.13</v>
      </c>
      <c r="G221" s="83">
        <v>5.17</v>
      </c>
      <c r="H221" s="83">
        <v>5.14</v>
      </c>
      <c r="I221" s="83">
        <v>7.14</v>
      </c>
      <c r="J221" s="83">
        <v>7.06</v>
      </c>
      <c r="K221" s="83">
        <v>1.7</v>
      </c>
      <c r="L221" s="83">
        <v>1.8</v>
      </c>
      <c r="M221" s="83">
        <v>2.15</v>
      </c>
      <c r="N221" s="83">
        <v>2.11</v>
      </c>
      <c r="O221" s="83">
        <v>38</v>
      </c>
      <c r="P221" s="83">
        <v>31</v>
      </c>
      <c r="Q221" s="83">
        <v>11</v>
      </c>
      <c r="R221" s="83">
        <v>0</v>
      </c>
      <c r="S221" s="83">
        <v>0</v>
      </c>
      <c r="T221" s="83">
        <v>0</v>
      </c>
      <c r="U221" s="83">
        <v>0.439</v>
      </c>
      <c r="V221" s="83">
        <v>0.51200000000000001</v>
      </c>
      <c r="W221" s="83">
        <v>0.29799999999999999</v>
      </c>
      <c r="X221" s="83">
        <v>8.5999999999999993E-2</v>
      </c>
      <c r="Y221" s="83">
        <v>0.21199999999999999</v>
      </c>
      <c r="Z221" s="83">
        <v>0.2</v>
      </c>
      <c r="AA221" s="83">
        <v>15.9</v>
      </c>
      <c r="AB221" s="83">
        <v>40</v>
      </c>
      <c r="AC221" s="83">
        <v>38.9</v>
      </c>
      <c r="AD221" s="83">
        <v>39.9</v>
      </c>
      <c r="AE221" s="83">
        <v>51.2</v>
      </c>
      <c r="AF221" s="83">
        <v>31.8</v>
      </c>
      <c r="AG221" s="83">
        <v>80</v>
      </c>
      <c r="AH221" s="83">
        <v>77.8</v>
      </c>
      <c r="AI221" s="83">
        <v>79.8</v>
      </c>
      <c r="AJ221" s="83">
        <v>102.4</v>
      </c>
      <c r="AK221" s="83">
        <v>2.9299999999999997</v>
      </c>
      <c r="AL221" s="83">
        <v>3.75</v>
      </c>
      <c r="AM221" s="83">
        <v>3</v>
      </c>
      <c r="AN221" s="83">
        <v>6.2</v>
      </c>
      <c r="AO221" s="83">
        <v>3.1E-2</v>
      </c>
      <c r="AP221" s="83">
        <v>19.899999999999999</v>
      </c>
      <c r="AQ221" s="83">
        <v>18.8</v>
      </c>
      <c r="AR221" s="83">
        <v>0.78285097192224606</v>
      </c>
      <c r="AS221" s="83">
        <v>66.2</v>
      </c>
      <c r="AT221" s="83">
        <v>92.8</v>
      </c>
      <c r="AU221" s="83">
        <v>0.17899999999999999</v>
      </c>
      <c r="AV221" s="83">
        <v>3.2500000000000001E-2</v>
      </c>
      <c r="AW221" s="83">
        <v>14.98</v>
      </c>
      <c r="AX221" s="83">
        <v>13.89</v>
      </c>
      <c r="AY221" s="83">
        <v>14.87</v>
      </c>
      <c r="AZ221" s="83">
        <v>0.98</v>
      </c>
      <c r="BA221" s="83">
        <v>0</v>
      </c>
      <c r="BB221" s="83">
        <v>0</v>
      </c>
      <c r="BC221" s="83">
        <v>0</v>
      </c>
      <c r="BD221" s="83">
        <v>2.8828509719222462</v>
      </c>
      <c r="BE221" s="83">
        <v>30.04</v>
      </c>
      <c r="BF221" s="83">
        <v>7.2</v>
      </c>
      <c r="BG221" s="83">
        <v>10.4</v>
      </c>
      <c r="BH221" s="232">
        <v>44048</v>
      </c>
    </row>
    <row r="222" spans="1:60" x14ac:dyDescent="0.25">
      <c r="A222" s="232">
        <v>44049</v>
      </c>
      <c r="B222" s="233" t="str">
        <f t="shared" si="3"/>
        <v>Click Here</v>
      </c>
      <c r="D222" s="83">
        <v>6.28</v>
      </c>
      <c r="E222" s="83">
        <v>5.08</v>
      </c>
      <c r="F222" s="83">
        <v>5.13</v>
      </c>
      <c r="G222" s="83">
        <v>5.15</v>
      </c>
      <c r="H222" s="83">
        <v>5.13</v>
      </c>
      <c r="I222" s="83">
        <v>7.22</v>
      </c>
      <c r="J222" s="83">
        <v>7.48</v>
      </c>
      <c r="K222" s="83">
        <v>1.73</v>
      </c>
      <c r="L222" s="83">
        <v>1.89</v>
      </c>
      <c r="M222" s="83">
        <v>2.17</v>
      </c>
      <c r="N222" s="83">
        <v>2.14</v>
      </c>
      <c r="O222" s="83">
        <v>38</v>
      </c>
      <c r="P222" s="83">
        <v>33</v>
      </c>
      <c r="Q222" s="83">
        <v>12</v>
      </c>
      <c r="R222" s="83">
        <v>0</v>
      </c>
      <c r="S222" s="83">
        <v>0</v>
      </c>
      <c r="T222" s="83">
        <v>0</v>
      </c>
      <c r="U222" s="83">
        <v>0.61299999999999999</v>
      </c>
      <c r="V222" s="83">
        <v>0.65800000000000003</v>
      </c>
      <c r="W222" s="83">
        <v>0.34699999999999998</v>
      </c>
      <c r="X222" s="83">
        <v>9.0999999999999998E-2</v>
      </c>
      <c r="Y222" s="83">
        <v>0.11600000000000001</v>
      </c>
      <c r="Z222" s="83">
        <v>8.4000000000000005E-2</v>
      </c>
      <c r="AA222" s="83">
        <v>16.100000000000001</v>
      </c>
      <c r="AB222" s="83">
        <v>41.3</v>
      </c>
      <c r="AC222" s="83">
        <v>38.700000000000003</v>
      </c>
      <c r="AD222" s="83">
        <v>39.6</v>
      </c>
      <c r="AE222" s="83">
        <v>48.3</v>
      </c>
      <c r="AF222" s="83">
        <v>32.200000000000003</v>
      </c>
      <c r="AG222" s="83">
        <v>82.6</v>
      </c>
      <c r="AH222" s="83">
        <v>77.400000000000006</v>
      </c>
      <c r="AI222" s="83">
        <v>79.2</v>
      </c>
      <c r="AJ222" s="83">
        <v>96.6</v>
      </c>
      <c r="AK222" s="83">
        <v>2.95</v>
      </c>
      <c r="AL222" s="83">
        <v>3.79</v>
      </c>
      <c r="AM222" s="83">
        <v>3</v>
      </c>
      <c r="AN222" s="83">
        <v>6.3</v>
      </c>
      <c r="AO222" s="83">
        <v>3.4000000000000002E-2</v>
      </c>
      <c r="AP222" s="83">
        <v>19.899999999999999</v>
      </c>
      <c r="AQ222" s="83">
        <v>18.899999999999999</v>
      </c>
      <c r="AR222" s="83">
        <v>0.78370504527813711</v>
      </c>
      <c r="AS222" s="83">
        <v>65.8</v>
      </c>
      <c r="AT222" s="83">
        <v>92.4</v>
      </c>
      <c r="AU222" s="83">
        <v>0.1794</v>
      </c>
      <c r="AV222" s="83">
        <v>3.2099999999999997E-2</v>
      </c>
      <c r="AW222" s="83">
        <v>16.48</v>
      </c>
      <c r="AX222" s="83">
        <v>15.46</v>
      </c>
      <c r="AY222" s="83">
        <v>16.399999999999999</v>
      </c>
      <c r="AZ222" s="83">
        <v>0.94</v>
      </c>
      <c r="BA222" s="83">
        <v>0</v>
      </c>
      <c r="BB222" s="83">
        <v>0</v>
      </c>
      <c r="BC222" s="83">
        <v>0</v>
      </c>
      <c r="BD222" s="83">
        <v>2.913705045278137</v>
      </c>
      <c r="BE222" s="83">
        <v>0</v>
      </c>
      <c r="BF222" s="83">
        <v>7.2</v>
      </c>
      <c r="BG222" s="83">
        <v>10.4</v>
      </c>
      <c r="BH222" s="232">
        <v>44049</v>
      </c>
    </row>
    <row r="223" spans="1:60" x14ac:dyDescent="0.25">
      <c r="A223" s="232">
        <v>44050</v>
      </c>
      <c r="B223" s="233" t="str">
        <f t="shared" si="3"/>
        <v>Click Here</v>
      </c>
      <c r="D223" s="83">
        <v>5.89</v>
      </c>
      <c r="E223" s="83">
        <v>5.09</v>
      </c>
      <c r="F223" s="83">
        <v>5.13</v>
      </c>
      <c r="G223" s="83">
        <v>5.19</v>
      </c>
      <c r="H223" s="83">
        <v>5.2</v>
      </c>
      <c r="I223" s="83">
        <v>6.74</v>
      </c>
      <c r="J223" s="83">
        <v>6.7</v>
      </c>
      <c r="K223" s="83">
        <v>1.65</v>
      </c>
      <c r="L223" s="83">
        <v>1.84</v>
      </c>
      <c r="M223" s="83">
        <v>2.04</v>
      </c>
      <c r="N223" s="83">
        <v>2.11</v>
      </c>
      <c r="O223" s="83">
        <v>59</v>
      </c>
      <c r="P223" s="83">
        <v>51</v>
      </c>
      <c r="Q223" s="83">
        <v>17</v>
      </c>
      <c r="R223" s="83">
        <v>1</v>
      </c>
      <c r="S223" s="83">
        <v>0</v>
      </c>
      <c r="T223" s="83">
        <v>0</v>
      </c>
      <c r="U223" s="83">
        <v>0.50700000000000001</v>
      </c>
      <c r="V223" s="83">
        <v>0.59399999999999997</v>
      </c>
      <c r="W223" s="83">
        <v>0.69499999999999995</v>
      </c>
      <c r="X223" s="83">
        <v>0.113</v>
      </c>
      <c r="Y223" s="83">
        <v>0.13900000000000001</v>
      </c>
      <c r="Z223" s="83">
        <v>0.152</v>
      </c>
      <c r="AA223" s="83">
        <v>16.100000000000001</v>
      </c>
      <c r="AB223" s="83">
        <v>40.799999999999997</v>
      </c>
      <c r="AC223" s="83">
        <v>36.6</v>
      </c>
      <c r="AD223" s="83">
        <v>37.4</v>
      </c>
      <c r="AE223" s="83">
        <v>49.2</v>
      </c>
      <c r="AF223" s="83">
        <v>32.200000000000003</v>
      </c>
      <c r="AG223" s="83">
        <v>81.599999999999994</v>
      </c>
      <c r="AH223" s="83">
        <v>73.2</v>
      </c>
      <c r="AI223" s="83">
        <v>74.8</v>
      </c>
      <c r="AJ223" s="83">
        <v>98.4</v>
      </c>
      <c r="AK223" s="83">
        <v>3.01</v>
      </c>
      <c r="AL223" s="83">
        <v>3.79</v>
      </c>
      <c r="AM223" s="83">
        <v>2.9</v>
      </c>
      <c r="AN223" s="83">
        <v>6.2</v>
      </c>
      <c r="AO223" s="83">
        <v>4.7E-2</v>
      </c>
      <c r="AP223" s="83">
        <v>20.100000000000001</v>
      </c>
      <c r="AQ223" s="83">
        <v>19</v>
      </c>
      <c r="AR223" s="83">
        <v>0.82165664160401031</v>
      </c>
      <c r="AS223" s="83">
        <v>63.7</v>
      </c>
      <c r="AT223" s="83">
        <v>92.6</v>
      </c>
      <c r="AU223" s="83">
        <v>0.19120000000000001</v>
      </c>
      <c r="AV223" s="83">
        <v>3.1699999999999999E-2</v>
      </c>
      <c r="AW223" s="83">
        <v>16.989999999999998</v>
      </c>
      <c r="AX223" s="83">
        <v>15.96</v>
      </c>
      <c r="AY223" s="83">
        <v>16.940000000000001</v>
      </c>
      <c r="AZ223" s="83">
        <v>0.98</v>
      </c>
      <c r="BA223" s="83">
        <v>0</v>
      </c>
      <c r="BB223" s="83">
        <v>0</v>
      </c>
      <c r="BC223" s="83">
        <v>0</v>
      </c>
      <c r="BD223" s="83">
        <v>2.9316566416040102</v>
      </c>
      <c r="BE223" s="83">
        <v>29.5</v>
      </c>
      <c r="BF223" s="83">
        <v>7.2</v>
      </c>
      <c r="BG223" s="83">
        <v>10.4</v>
      </c>
      <c r="BH223" s="232">
        <v>44050</v>
      </c>
    </row>
    <row r="224" spans="1:60" x14ac:dyDescent="0.25">
      <c r="A224" s="232">
        <v>44051</v>
      </c>
      <c r="B224" s="233" t="str">
        <f t="shared" si="3"/>
        <v>Click Here</v>
      </c>
      <c r="D224" s="83">
        <v>5.94</v>
      </c>
      <c r="E224" s="83">
        <v>5.0599999999999996</v>
      </c>
      <c r="F224" s="83">
        <v>5.13</v>
      </c>
      <c r="G224" s="83">
        <v>5.19</v>
      </c>
      <c r="H224" s="83">
        <v>5.24</v>
      </c>
      <c r="I224" s="83">
        <v>6.79</v>
      </c>
      <c r="J224" s="83">
        <v>6.62</v>
      </c>
      <c r="K224" s="83">
        <v>1.7</v>
      </c>
      <c r="L224" s="83">
        <v>1.96</v>
      </c>
      <c r="M224" s="83">
        <v>2.12</v>
      </c>
      <c r="N224" s="83">
        <v>2.17</v>
      </c>
      <c r="O224" s="83">
        <v>60</v>
      </c>
      <c r="P224" s="83">
        <v>52</v>
      </c>
      <c r="Q224" s="83">
        <v>16</v>
      </c>
      <c r="R224" s="83">
        <v>1</v>
      </c>
      <c r="S224" s="83">
        <v>0</v>
      </c>
      <c r="T224" s="83">
        <v>0</v>
      </c>
      <c r="U224" s="83">
        <v>0.41699999999999998</v>
      </c>
      <c r="V224" s="83">
        <v>0.65400000000000003</v>
      </c>
      <c r="W224" s="83">
        <v>0.59099999999999997</v>
      </c>
      <c r="X224" s="83">
        <v>9.4E-2</v>
      </c>
      <c r="Y224" s="83">
        <v>0.192</v>
      </c>
      <c r="Z224" s="83">
        <v>0.504</v>
      </c>
      <c r="AA224" s="83">
        <v>16.3</v>
      </c>
      <c r="AB224" s="83">
        <v>39.9</v>
      </c>
      <c r="AC224" s="83">
        <v>36</v>
      </c>
      <c r="AD224" s="83">
        <v>36.799999999999997</v>
      </c>
      <c r="AE224" s="83">
        <v>47.4</v>
      </c>
      <c r="AF224" s="83">
        <v>32.6</v>
      </c>
      <c r="AG224" s="83">
        <v>79.8</v>
      </c>
      <c r="AH224" s="83">
        <v>72</v>
      </c>
      <c r="AI224" s="83">
        <v>73.599999999999994</v>
      </c>
      <c r="AJ224" s="83">
        <v>94.8</v>
      </c>
      <c r="AK224" s="83">
        <v>2.9299999999999997</v>
      </c>
      <c r="AL224" s="83">
        <v>3.91</v>
      </c>
      <c r="AM224" s="83">
        <v>3.1</v>
      </c>
      <c r="AN224" s="83">
        <v>5.0999999999999996</v>
      </c>
      <c r="AO224" s="83">
        <v>7.0999999999999994E-2</v>
      </c>
      <c r="AP224" s="83">
        <v>20.100000000000001</v>
      </c>
      <c r="AQ224" s="83">
        <v>19</v>
      </c>
      <c r="AR224" s="83">
        <v>0.87946514745308324</v>
      </c>
      <c r="AS224" s="83">
        <v>63.4</v>
      </c>
      <c r="AT224" s="83">
        <v>93</v>
      </c>
      <c r="AU224" s="83">
        <v>0.19289999999999999</v>
      </c>
      <c r="AV224" s="83">
        <v>2.9700000000000001E-2</v>
      </c>
      <c r="AW224" s="83">
        <v>15.94</v>
      </c>
      <c r="AX224" s="83">
        <v>14.92</v>
      </c>
      <c r="AY224" s="83">
        <v>15.88</v>
      </c>
      <c r="AZ224" s="83">
        <v>0.96</v>
      </c>
      <c r="BA224" s="83">
        <v>0</v>
      </c>
      <c r="BB224" s="83">
        <v>0</v>
      </c>
      <c r="BC224" s="83">
        <v>0</v>
      </c>
      <c r="BD224" s="83">
        <v>3.0194651474530834</v>
      </c>
      <c r="BE224" s="83">
        <v>29.62</v>
      </c>
      <c r="BF224" s="83">
        <v>7.2</v>
      </c>
      <c r="BG224" s="83">
        <v>10.4</v>
      </c>
      <c r="BH224" s="232">
        <v>44051</v>
      </c>
    </row>
    <row r="225" spans="1:60" x14ac:dyDescent="0.25">
      <c r="A225" s="232">
        <v>44052</v>
      </c>
      <c r="B225" s="233" t="str">
        <f t="shared" si="3"/>
        <v>Click Here</v>
      </c>
      <c r="D225" s="83">
        <v>0</v>
      </c>
      <c r="E225" s="83">
        <v>0</v>
      </c>
      <c r="F225" s="83">
        <v>0</v>
      </c>
      <c r="G225" s="83">
        <v>0</v>
      </c>
      <c r="H225" s="83">
        <v>0</v>
      </c>
      <c r="I225" s="83">
        <v>0</v>
      </c>
      <c r="J225" s="83">
        <v>0</v>
      </c>
      <c r="K225" s="83">
        <v>0</v>
      </c>
      <c r="L225" s="83">
        <v>0</v>
      </c>
      <c r="M225" s="83">
        <v>0</v>
      </c>
      <c r="N225" s="83">
        <v>0</v>
      </c>
      <c r="O225" s="83">
        <v>0</v>
      </c>
      <c r="P225" s="83">
        <v>0</v>
      </c>
      <c r="Q225" s="83">
        <v>0</v>
      </c>
      <c r="R225" s="83">
        <v>0</v>
      </c>
      <c r="S225" s="83">
        <v>0</v>
      </c>
      <c r="T225" s="83">
        <v>0</v>
      </c>
      <c r="U225" s="83">
        <v>0</v>
      </c>
      <c r="V225" s="83">
        <v>0</v>
      </c>
      <c r="W225" s="83">
        <v>0</v>
      </c>
      <c r="X225" s="83">
        <v>0</v>
      </c>
      <c r="Y225" s="83">
        <v>0</v>
      </c>
      <c r="Z225" s="83">
        <v>0</v>
      </c>
      <c r="AA225" s="83">
        <v>0</v>
      </c>
      <c r="AB225" s="83">
        <v>0</v>
      </c>
      <c r="AC225" s="83">
        <v>0</v>
      </c>
      <c r="AD225" s="83">
        <v>0</v>
      </c>
      <c r="AE225" s="83">
        <v>0</v>
      </c>
      <c r="AF225" s="83">
        <v>0</v>
      </c>
      <c r="AG225" s="83">
        <v>0</v>
      </c>
      <c r="AH225" s="83">
        <v>0</v>
      </c>
      <c r="AI225" s="83">
        <v>0</v>
      </c>
      <c r="AJ225" s="83">
        <v>0</v>
      </c>
      <c r="AK225" s="83" t="s">
        <v>66</v>
      </c>
      <c r="AL225" s="83" t="s">
        <v>66</v>
      </c>
      <c r="AM225" s="83">
        <v>0</v>
      </c>
      <c r="AN225" s="83">
        <v>0</v>
      </c>
      <c r="AO225" s="83">
        <v>0</v>
      </c>
      <c r="AP225" s="83">
        <v>0</v>
      </c>
      <c r="AQ225" s="83">
        <v>0</v>
      </c>
      <c r="AR225" s="83" t="s">
        <v>66</v>
      </c>
      <c r="AS225" s="83">
        <v>0</v>
      </c>
      <c r="AT225" s="83">
        <v>0</v>
      </c>
      <c r="AU225" s="83">
        <v>0</v>
      </c>
      <c r="AV225" s="83">
        <v>0</v>
      </c>
      <c r="AW225" s="83">
        <v>0</v>
      </c>
      <c r="AX225" s="83">
        <v>0</v>
      </c>
      <c r="AY225" s="83">
        <v>0</v>
      </c>
      <c r="AZ225" s="83">
        <v>0</v>
      </c>
      <c r="BA225" s="83">
        <v>0</v>
      </c>
      <c r="BB225" s="83">
        <v>0</v>
      </c>
      <c r="BC225" s="83">
        <v>0</v>
      </c>
      <c r="BD225" s="83" t="s">
        <v>66</v>
      </c>
      <c r="BE225" s="83">
        <v>0</v>
      </c>
      <c r="BF225" s="83">
        <v>0</v>
      </c>
      <c r="BG225" s="83">
        <v>0</v>
      </c>
      <c r="BH225" s="232">
        <v>44052</v>
      </c>
    </row>
    <row r="226" spans="1:60" x14ac:dyDescent="0.25">
      <c r="A226" s="232">
        <v>44053</v>
      </c>
      <c r="B226" s="233" t="str">
        <f t="shared" si="3"/>
        <v>Click Here</v>
      </c>
      <c r="D226" s="83">
        <v>5.73</v>
      </c>
      <c r="E226" s="83">
        <v>4.93</v>
      </c>
      <c r="F226" s="83">
        <v>4.9800000000000004</v>
      </c>
      <c r="G226" s="83">
        <v>4.84</v>
      </c>
      <c r="H226" s="83">
        <v>4.8899999999999997</v>
      </c>
      <c r="I226" s="83">
        <v>6.29</v>
      </c>
      <c r="J226" s="83">
        <v>6.3</v>
      </c>
      <c r="K226" s="83">
        <v>1.75</v>
      </c>
      <c r="L226" s="83">
        <v>1.89</v>
      </c>
      <c r="M226" s="83">
        <v>2.2000000000000002</v>
      </c>
      <c r="N226" s="83">
        <v>2.2200000000000002</v>
      </c>
      <c r="O226" s="83">
        <v>33</v>
      </c>
      <c r="P226" s="83">
        <v>26</v>
      </c>
      <c r="Q226" s="83">
        <v>14</v>
      </c>
      <c r="R226" s="83">
        <v>3</v>
      </c>
      <c r="S226" s="83">
        <v>0</v>
      </c>
      <c r="T226" s="83">
        <v>0</v>
      </c>
      <c r="U226" s="83">
        <v>0.42299999999999999</v>
      </c>
      <c r="V226" s="83">
        <v>0.51</v>
      </c>
      <c r="W226" s="83">
        <v>0.68799999999999994</v>
      </c>
      <c r="X226" s="83">
        <v>9.8000000000000004E-2</v>
      </c>
      <c r="Y226" s="83">
        <v>0.33200000000000002</v>
      </c>
      <c r="Z226" s="83">
        <v>0.23400000000000001</v>
      </c>
      <c r="AA226" s="83">
        <v>17.3</v>
      </c>
      <c r="AB226" s="83">
        <v>42.6</v>
      </c>
      <c r="AC226" s="83">
        <v>41.9</v>
      </c>
      <c r="AD226" s="83">
        <v>40.799999999999997</v>
      </c>
      <c r="AE226" s="83">
        <v>45.5</v>
      </c>
      <c r="AF226" s="83">
        <v>34.6</v>
      </c>
      <c r="AG226" s="83">
        <v>85.2</v>
      </c>
      <c r="AH226" s="83">
        <v>83.8</v>
      </c>
      <c r="AI226" s="83">
        <v>81.599999999999994</v>
      </c>
      <c r="AJ226" s="83">
        <v>91</v>
      </c>
      <c r="AK226" s="83">
        <v>2.74</v>
      </c>
      <c r="AL226" s="83">
        <v>3.82</v>
      </c>
      <c r="AM226" s="83">
        <v>3.1</v>
      </c>
      <c r="AN226" s="83">
        <v>5.6</v>
      </c>
      <c r="AO226" s="83">
        <v>1.9E-2</v>
      </c>
      <c r="AP226" s="83">
        <v>22.6</v>
      </c>
      <c r="AQ226" s="83">
        <v>19.899999999999999</v>
      </c>
      <c r="AR226" s="83">
        <v>0.72221715817694365</v>
      </c>
      <c r="AS226" s="83">
        <v>67</v>
      </c>
      <c r="AT226" s="83">
        <v>89.2</v>
      </c>
      <c r="AU226" s="83">
        <v>0.1739</v>
      </c>
      <c r="AV226" s="83">
        <v>4.9299999999999997E-2</v>
      </c>
      <c r="AW226" s="83">
        <v>16.010000000000002</v>
      </c>
      <c r="AX226" s="83">
        <v>14.92</v>
      </c>
      <c r="AY226" s="83">
        <v>15.93</v>
      </c>
      <c r="AZ226" s="83">
        <v>1.01</v>
      </c>
      <c r="BA226" s="83">
        <v>0</v>
      </c>
      <c r="BB226" s="83">
        <v>0</v>
      </c>
      <c r="BC226" s="83">
        <v>0</v>
      </c>
      <c r="BD226" s="83">
        <v>2.9522171581769436</v>
      </c>
      <c r="BE226" s="83">
        <v>30.04</v>
      </c>
      <c r="BF226" s="83">
        <v>7.2</v>
      </c>
      <c r="BG226" s="83">
        <v>10.4</v>
      </c>
      <c r="BH226" s="232">
        <v>44053</v>
      </c>
    </row>
    <row r="227" spans="1:60" x14ac:dyDescent="0.25">
      <c r="A227" s="232">
        <v>44054</v>
      </c>
      <c r="B227" s="233" t="str">
        <f t="shared" si="3"/>
        <v>Click Here</v>
      </c>
      <c r="D227" s="83">
        <v>5.75</v>
      </c>
      <c r="E227" s="83">
        <v>4.8600000000000003</v>
      </c>
      <c r="F227" s="83">
        <v>4.95</v>
      </c>
      <c r="G227" s="83">
        <v>4.93</v>
      </c>
      <c r="H227" s="83">
        <v>4.9800000000000004</v>
      </c>
      <c r="I227" s="83">
        <v>6.51</v>
      </c>
      <c r="J227" s="83">
        <v>6.66</v>
      </c>
      <c r="K227" s="83">
        <v>1.7</v>
      </c>
      <c r="L227" s="83">
        <v>1.89</v>
      </c>
      <c r="M227" s="83">
        <v>2.16</v>
      </c>
      <c r="N227" s="83">
        <v>2.21</v>
      </c>
      <c r="O227" s="83">
        <v>36</v>
      </c>
      <c r="P227" s="83">
        <v>28</v>
      </c>
      <c r="Q227" s="83">
        <v>11</v>
      </c>
      <c r="R227" s="83">
        <v>0</v>
      </c>
      <c r="S227" s="83">
        <v>0</v>
      </c>
      <c r="T227" s="83">
        <v>0</v>
      </c>
      <c r="U227" s="83">
        <v>0.46600000000000003</v>
      </c>
      <c r="V227" s="83">
        <v>0.59199999999999997</v>
      </c>
      <c r="W227" s="83">
        <v>0.66700000000000004</v>
      </c>
      <c r="X227" s="83">
        <v>9.4E-2</v>
      </c>
      <c r="Y227" s="83">
        <v>0.24199999999999999</v>
      </c>
      <c r="Z227" s="83">
        <v>0.17799999999999999</v>
      </c>
      <c r="AA227" s="83">
        <v>17.600000000000001</v>
      </c>
      <c r="AB227" s="83">
        <v>43</v>
      </c>
      <c r="AC227" s="83">
        <v>42.3</v>
      </c>
      <c r="AD227" s="83">
        <v>41.5</v>
      </c>
      <c r="AE227" s="83">
        <v>46.3</v>
      </c>
      <c r="AF227" s="83">
        <v>35.200000000000003</v>
      </c>
      <c r="AG227" s="83">
        <v>86</v>
      </c>
      <c r="AH227" s="83">
        <v>84.6</v>
      </c>
      <c r="AI227" s="83">
        <v>83</v>
      </c>
      <c r="AJ227" s="83">
        <v>92.6</v>
      </c>
      <c r="AK227" s="83">
        <v>2.79</v>
      </c>
      <c r="AL227" s="83">
        <v>3.73</v>
      </c>
      <c r="AM227" s="83">
        <v>3</v>
      </c>
      <c r="AN227" s="83">
        <v>5.8</v>
      </c>
      <c r="AO227" s="83">
        <v>0</v>
      </c>
      <c r="AP227" s="83">
        <v>22.9</v>
      </c>
      <c r="AQ227" s="83">
        <v>20.100000000000001</v>
      </c>
      <c r="AR227" s="83">
        <v>0.87444050632911408</v>
      </c>
      <c r="AS227" s="83">
        <v>66.900000000000006</v>
      </c>
      <c r="AT227" s="83">
        <v>90.1</v>
      </c>
      <c r="AU227" s="83">
        <v>0.17430000000000001</v>
      </c>
      <c r="AV227" s="83">
        <v>4.8099999999999997E-2</v>
      </c>
      <c r="AW227" s="83">
        <v>16.82</v>
      </c>
      <c r="AX227" s="83">
        <v>15.8</v>
      </c>
      <c r="AY227" s="83">
        <v>16.75</v>
      </c>
      <c r="AZ227" s="83">
        <v>0.95</v>
      </c>
      <c r="BA227" s="83">
        <v>0</v>
      </c>
      <c r="BB227" s="83">
        <v>0</v>
      </c>
      <c r="BC227" s="83">
        <v>0</v>
      </c>
      <c r="BD227" s="83">
        <v>3.1044405063291141</v>
      </c>
      <c r="BE227" s="83">
        <v>29.57</v>
      </c>
      <c r="BF227" s="83">
        <v>7.2</v>
      </c>
      <c r="BG227" s="83">
        <v>11</v>
      </c>
      <c r="BH227" s="232">
        <v>44054</v>
      </c>
    </row>
    <row r="228" spans="1:60" x14ac:dyDescent="0.25">
      <c r="A228" s="232">
        <v>44055</v>
      </c>
      <c r="B228" s="233" t="str">
        <f t="shared" si="3"/>
        <v>Click Here</v>
      </c>
      <c r="D228" s="83">
        <v>5.86</v>
      </c>
      <c r="E228" s="83">
        <v>5.01</v>
      </c>
      <c r="F228" s="83">
        <v>4.9800000000000004</v>
      </c>
      <c r="G228" s="83">
        <v>5.04</v>
      </c>
      <c r="H228" s="83">
        <v>5.09</v>
      </c>
      <c r="I228" s="83">
        <v>6.79</v>
      </c>
      <c r="J228" s="83">
        <v>6.88</v>
      </c>
      <c r="K228" s="83">
        <v>1.72</v>
      </c>
      <c r="L228" s="83">
        <v>1.9</v>
      </c>
      <c r="M228" s="83">
        <v>2.2000000000000002</v>
      </c>
      <c r="N228" s="83">
        <v>2.2599999999999998</v>
      </c>
      <c r="O228" s="83">
        <v>37</v>
      </c>
      <c r="P228" s="83">
        <v>30</v>
      </c>
      <c r="Q228" s="83">
        <v>12</v>
      </c>
      <c r="R228" s="83">
        <v>1</v>
      </c>
      <c r="S228" s="83">
        <v>0</v>
      </c>
      <c r="T228" s="83">
        <v>0</v>
      </c>
      <c r="U228" s="83">
        <v>0.42299999999999999</v>
      </c>
      <c r="V228" s="83">
        <v>0.58599999999999997</v>
      </c>
      <c r="W228" s="83">
        <v>0.68100000000000005</v>
      </c>
      <c r="X228" s="83">
        <v>0.104</v>
      </c>
      <c r="Y228" s="83">
        <v>0.14899999999999999</v>
      </c>
      <c r="Z228" s="83">
        <v>0.17499999999999999</v>
      </c>
      <c r="AA228" s="83">
        <v>17.8</v>
      </c>
      <c r="AB228" s="83">
        <v>44</v>
      </c>
      <c r="AC228" s="83">
        <v>42.7</v>
      </c>
      <c r="AD228" s="83">
        <v>44.2</v>
      </c>
      <c r="AE228" s="83">
        <v>50.7</v>
      </c>
      <c r="AF228" s="83">
        <v>35.6</v>
      </c>
      <c r="AG228" s="83">
        <v>88</v>
      </c>
      <c r="AH228" s="83">
        <v>85.4</v>
      </c>
      <c r="AI228" s="83">
        <v>88.4</v>
      </c>
      <c r="AJ228" s="83">
        <v>101.4</v>
      </c>
      <c r="AK228" s="83">
        <v>2.8</v>
      </c>
      <c r="AL228" s="83">
        <v>3.85</v>
      </c>
      <c r="AM228" s="83">
        <v>3.2</v>
      </c>
      <c r="AN228" s="83">
        <v>6</v>
      </c>
      <c r="AO228" s="83">
        <v>2.9000000000000001E-2</v>
      </c>
      <c r="AP228" s="83">
        <v>23.5</v>
      </c>
      <c r="AQ228" s="83">
        <v>20.5</v>
      </c>
      <c r="AR228" s="83">
        <v>0.81547313915857655</v>
      </c>
      <c r="AS228" s="83">
        <v>64.900000000000006</v>
      </c>
      <c r="AT228" s="83">
        <v>90.8</v>
      </c>
      <c r="AU228" s="83">
        <v>0.1852</v>
      </c>
      <c r="AV228" s="83">
        <v>4.4699999999999997E-2</v>
      </c>
      <c r="AW228" s="83">
        <v>16.510000000000002</v>
      </c>
      <c r="AX228" s="83">
        <v>15.45</v>
      </c>
      <c r="AY228" s="83">
        <v>16.399999999999999</v>
      </c>
      <c r="AZ228" s="83">
        <v>0.95</v>
      </c>
      <c r="BA228" s="83">
        <v>0</v>
      </c>
      <c r="BB228" s="83">
        <v>0</v>
      </c>
      <c r="BC228" s="83">
        <v>0</v>
      </c>
      <c r="BD228" s="83">
        <v>3.0454731391585765</v>
      </c>
      <c r="BE228" s="83">
        <v>30.36</v>
      </c>
      <c r="BF228" s="83">
        <v>7.2</v>
      </c>
      <c r="BG228" s="83">
        <v>11</v>
      </c>
      <c r="BH228" s="232">
        <v>44055</v>
      </c>
    </row>
    <row r="229" spans="1:60" x14ac:dyDescent="0.25">
      <c r="A229" s="232">
        <v>44056</v>
      </c>
      <c r="B229" s="233" t="str">
        <f t="shared" si="3"/>
        <v>Click Here</v>
      </c>
      <c r="D229" s="83">
        <v>5.89</v>
      </c>
      <c r="E229" s="83">
        <v>5.04</v>
      </c>
      <c r="F229" s="83">
        <v>5</v>
      </c>
      <c r="G229" s="83">
        <v>5</v>
      </c>
      <c r="H229" s="83">
        <v>4.99</v>
      </c>
      <c r="I229" s="83">
        <v>6.79</v>
      </c>
      <c r="J229" s="83">
        <v>6.82</v>
      </c>
      <c r="K229" s="83">
        <v>1.67</v>
      </c>
      <c r="L229" s="83">
        <v>1.88</v>
      </c>
      <c r="M229" s="83">
        <v>2.15</v>
      </c>
      <c r="N229" s="83">
        <v>2.27</v>
      </c>
      <c r="O229" s="83">
        <v>37</v>
      </c>
      <c r="P229" s="83">
        <v>30</v>
      </c>
      <c r="Q229" s="83">
        <v>14</v>
      </c>
      <c r="R229" s="83">
        <v>1</v>
      </c>
      <c r="S229" s="83">
        <v>0</v>
      </c>
      <c r="T229" s="83">
        <v>0</v>
      </c>
      <c r="U229" s="83">
        <v>0.54100000000000004</v>
      </c>
      <c r="V229" s="83">
        <v>0.66500000000000004</v>
      </c>
      <c r="W229" s="83">
        <v>0.52600000000000002</v>
      </c>
      <c r="X229" s="83">
        <v>0.10100000000000001</v>
      </c>
      <c r="Y229" s="83">
        <v>0.186</v>
      </c>
      <c r="Z229" s="83">
        <v>0.17299999999999999</v>
      </c>
      <c r="AA229" s="83">
        <v>17.600000000000001</v>
      </c>
      <c r="AB229" s="83">
        <v>43.8</v>
      </c>
      <c r="AC229" s="83">
        <v>42.5</v>
      </c>
      <c r="AD229" s="83">
        <v>41.9</v>
      </c>
      <c r="AE229" s="83">
        <v>47.4</v>
      </c>
      <c r="AF229" s="83">
        <v>35.200000000000003</v>
      </c>
      <c r="AG229" s="83">
        <v>87.6</v>
      </c>
      <c r="AH229" s="83">
        <v>85</v>
      </c>
      <c r="AI229" s="83">
        <v>41.9</v>
      </c>
      <c r="AJ229" s="83">
        <v>47.4</v>
      </c>
      <c r="AK229" s="83">
        <v>2.94</v>
      </c>
      <c r="AL229" s="83">
        <v>3.66</v>
      </c>
      <c r="AM229" s="83">
        <v>2.9</v>
      </c>
      <c r="AN229" s="83">
        <v>6.1</v>
      </c>
      <c r="AO229" s="83">
        <v>7.3999999999999996E-2</v>
      </c>
      <c r="AP229" s="83">
        <v>23.1</v>
      </c>
      <c r="AQ229" s="83">
        <v>20.3</v>
      </c>
      <c r="AR229" s="83">
        <v>0.76365167095115716</v>
      </c>
      <c r="AS229" s="83">
        <v>66.5</v>
      </c>
      <c r="AT229" s="83">
        <v>91.2</v>
      </c>
      <c r="AU229" s="83">
        <v>0.17660000000000001</v>
      </c>
      <c r="AV229" s="83">
        <v>3.9600000000000003E-2</v>
      </c>
      <c r="AW229" s="83">
        <v>16.63</v>
      </c>
      <c r="AX229" s="83">
        <v>15.56</v>
      </c>
      <c r="AY229" s="83">
        <v>16.54</v>
      </c>
      <c r="AZ229" s="83">
        <v>0.98</v>
      </c>
      <c r="BA229" s="83">
        <v>0</v>
      </c>
      <c r="BB229" s="83">
        <v>0</v>
      </c>
      <c r="BC229" s="83">
        <v>0</v>
      </c>
      <c r="BD229" s="83">
        <v>3.0236516709511569</v>
      </c>
      <c r="BE229" s="83">
        <v>29.56</v>
      </c>
      <c r="BF229" s="83">
        <v>7.2</v>
      </c>
      <c r="BG229" s="83">
        <v>11</v>
      </c>
      <c r="BH229" s="232">
        <v>44056</v>
      </c>
    </row>
    <row r="230" spans="1:60" x14ac:dyDescent="0.25">
      <c r="A230" s="232">
        <v>44057</v>
      </c>
      <c r="B230" s="233" t="str">
        <f t="shared" si="3"/>
        <v>Click Here</v>
      </c>
      <c r="D230" s="83">
        <v>6.23</v>
      </c>
      <c r="E230" s="83">
        <v>4.8600000000000003</v>
      </c>
      <c r="F230" s="83">
        <v>5.01</v>
      </c>
      <c r="G230" s="83">
        <v>4.8899999999999997</v>
      </c>
      <c r="H230" s="83">
        <v>4.91</v>
      </c>
      <c r="I230" s="83">
        <v>6.53</v>
      </c>
      <c r="J230" s="83">
        <v>6.91</v>
      </c>
      <c r="K230" s="83">
        <v>1.7</v>
      </c>
      <c r="L230" s="83">
        <v>1.91</v>
      </c>
      <c r="M230" s="83">
        <v>2.17</v>
      </c>
      <c r="N230" s="83">
        <v>2.29</v>
      </c>
      <c r="O230" s="83">
        <v>39</v>
      </c>
      <c r="P230" s="83">
        <v>32</v>
      </c>
      <c r="Q230" s="83">
        <v>16</v>
      </c>
      <c r="R230" s="83">
        <v>1</v>
      </c>
      <c r="S230" s="83">
        <v>0</v>
      </c>
      <c r="T230" s="83">
        <v>0</v>
      </c>
      <c r="U230" s="83">
        <v>0.61399999999999999</v>
      </c>
      <c r="V230" s="83">
        <v>0.68300000000000005</v>
      </c>
      <c r="W230" s="83">
        <v>0.61099999999999999</v>
      </c>
      <c r="X230" s="83">
        <v>0.113</v>
      </c>
      <c r="Y230" s="83">
        <v>0.34399999999999997</v>
      </c>
      <c r="Z230" s="83">
        <v>0.32100000000000001</v>
      </c>
      <c r="AA230" s="83">
        <v>17.399999999999999</v>
      </c>
      <c r="AB230" s="83">
        <v>42.8</v>
      </c>
      <c r="AC230" s="83">
        <v>42.2</v>
      </c>
      <c r="AD230" s="83">
        <v>42.3</v>
      </c>
      <c r="AE230" s="83">
        <v>49</v>
      </c>
      <c r="AF230" s="83">
        <v>34.799999999999997</v>
      </c>
      <c r="AG230" s="83">
        <v>85.6</v>
      </c>
      <c r="AH230" s="83">
        <v>84.4</v>
      </c>
      <c r="AI230" s="83">
        <v>84.6</v>
      </c>
      <c r="AJ230" s="83">
        <v>98</v>
      </c>
      <c r="AK230" s="83">
        <v>2.9699999999999998</v>
      </c>
      <c r="AL230" s="83">
        <v>3.7800000000000002</v>
      </c>
      <c r="AM230" s="83">
        <v>3</v>
      </c>
      <c r="AN230" s="83">
        <v>6</v>
      </c>
      <c r="AO230" s="83">
        <v>5.1999999999999998E-2</v>
      </c>
      <c r="AP230" s="83">
        <v>22.8</v>
      </c>
      <c r="AQ230" s="83">
        <v>20.5</v>
      </c>
      <c r="AR230" s="83">
        <v>0.76698593530239156</v>
      </c>
      <c r="AS230" s="83">
        <v>66.7</v>
      </c>
      <c r="AT230" s="83">
        <v>91.4</v>
      </c>
      <c r="AU230" s="83">
        <v>0.1764</v>
      </c>
      <c r="AV230" s="83">
        <v>3.9399999999999998E-2</v>
      </c>
      <c r="AW230" s="83">
        <v>15.36</v>
      </c>
      <c r="AX230" s="83">
        <v>14.22</v>
      </c>
      <c r="AY230" s="83">
        <v>15.22</v>
      </c>
      <c r="AZ230" s="83">
        <v>1</v>
      </c>
      <c r="BA230" s="83">
        <v>0</v>
      </c>
      <c r="BB230" s="83">
        <v>0</v>
      </c>
      <c r="BC230" s="83">
        <v>0</v>
      </c>
      <c r="BD230" s="83">
        <v>3.0269859353023914</v>
      </c>
      <c r="BE230" s="83">
        <v>29.56</v>
      </c>
      <c r="BF230" s="83">
        <v>7.2</v>
      </c>
      <c r="BG230" s="83">
        <v>11</v>
      </c>
      <c r="BH230" s="232">
        <v>44057</v>
      </c>
    </row>
    <row r="231" spans="1:60" x14ac:dyDescent="0.25">
      <c r="A231" s="232">
        <v>44058</v>
      </c>
      <c r="B231" s="233" t="str">
        <f t="shared" si="3"/>
        <v>Click Here</v>
      </c>
      <c r="D231" s="83">
        <v>6.33</v>
      </c>
      <c r="E231" s="83">
        <v>4.83</v>
      </c>
      <c r="F231" s="83">
        <v>5.08</v>
      </c>
      <c r="G231" s="83">
        <v>4.8600000000000003</v>
      </c>
      <c r="H231" s="83">
        <v>4.8499999999999996</v>
      </c>
      <c r="I231" s="83">
        <v>6.58</v>
      </c>
      <c r="J231" s="83">
        <v>6.75</v>
      </c>
      <c r="K231" s="83">
        <v>1.63</v>
      </c>
      <c r="L231" s="83">
        <v>1.9</v>
      </c>
      <c r="M231" s="83">
        <v>2.14</v>
      </c>
      <c r="N231" s="83">
        <v>2.27</v>
      </c>
      <c r="O231" s="83">
        <v>38</v>
      </c>
      <c r="P231" s="83">
        <v>32</v>
      </c>
      <c r="Q231" s="83">
        <v>14</v>
      </c>
      <c r="R231" s="83">
        <v>0</v>
      </c>
      <c r="S231" s="83">
        <v>0</v>
      </c>
      <c r="T231" s="83">
        <v>0</v>
      </c>
      <c r="U231" s="83">
        <v>0.61099999999999999</v>
      </c>
      <c r="V231" s="83">
        <v>0.624</v>
      </c>
      <c r="W231" s="83">
        <v>0.59299999999999997</v>
      </c>
      <c r="X231" s="83">
        <v>0.109</v>
      </c>
      <c r="Y231" s="83">
        <v>0.17299999999999999</v>
      </c>
      <c r="Z231" s="83">
        <v>0.158</v>
      </c>
      <c r="AA231" s="83">
        <v>16.5</v>
      </c>
      <c r="AB231" s="83">
        <v>40.1</v>
      </c>
      <c r="AC231" s="83">
        <v>39.799999999999997</v>
      </c>
      <c r="AD231" s="83">
        <v>40</v>
      </c>
      <c r="AE231" s="83">
        <v>48</v>
      </c>
      <c r="AF231" s="83">
        <v>33</v>
      </c>
      <c r="AG231" s="83">
        <v>80.2</v>
      </c>
      <c r="AH231" s="83">
        <v>79.599999999999994</v>
      </c>
      <c r="AI231" s="83">
        <v>80</v>
      </c>
      <c r="AJ231" s="83">
        <v>96</v>
      </c>
      <c r="AK231" s="83" t="s">
        <v>66</v>
      </c>
      <c r="AL231" s="83" t="s">
        <v>66</v>
      </c>
      <c r="AM231" s="83">
        <v>3.1</v>
      </c>
      <c r="AN231" s="83">
        <v>5.9</v>
      </c>
      <c r="AO231" s="83">
        <v>6.7000000000000004E-2</v>
      </c>
      <c r="AP231" s="83">
        <v>20.2</v>
      </c>
      <c r="AQ231" s="83">
        <v>19.8</v>
      </c>
      <c r="AR231" s="83">
        <v>0.96444495412844056</v>
      </c>
      <c r="AS231" s="83">
        <v>66.900000000000006</v>
      </c>
      <c r="AT231" s="83">
        <v>91.2</v>
      </c>
      <c r="AU231" s="83">
        <v>0.1762</v>
      </c>
      <c r="AV231" s="83">
        <v>3.9600000000000003E-2</v>
      </c>
      <c r="AW231" s="83">
        <v>14.9</v>
      </c>
      <c r="AX231" s="83">
        <v>13.08</v>
      </c>
      <c r="AY231" s="83">
        <v>14.05</v>
      </c>
      <c r="AZ231" s="83">
        <v>0.97</v>
      </c>
      <c r="BA231" s="83">
        <v>0</v>
      </c>
      <c r="BB231" s="83">
        <v>0</v>
      </c>
      <c r="BC231" s="83">
        <v>0</v>
      </c>
      <c r="BD231" s="83">
        <v>3.2144449541284406</v>
      </c>
      <c r="BE231" s="83">
        <v>29.13</v>
      </c>
      <c r="BF231" s="83">
        <v>7.4</v>
      </c>
      <c r="BG231" s="83">
        <v>11.3</v>
      </c>
      <c r="BH231" s="232">
        <v>44058</v>
      </c>
    </row>
    <row r="232" spans="1:60" x14ac:dyDescent="0.25">
      <c r="A232" s="232">
        <v>44059</v>
      </c>
      <c r="B232" s="233" t="str">
        <f t="shared" si="3"/>
        <v>Click Here</v>
      </c>
      <c r="D232" s="83">
        <v>0</v>
      </c>
      <c r="E232" s="83">
        <v>0</v>
      </c>
      <c r="F232" s="83">
        <v>0</v>
      </c>
      <c r="G232" s="83">
        <v>0</v>
      </c>
      <c r="H232" s="83">
        <v>0</v>
      </c>
      <c r="I232" s="83">
        <v>0</v>
      </c>
      <c r="J232" s="83">
        <v>0</v>
      </c>
      <c r="K232" s="83">
        <v>0</v>
      </c>
      <c r="L232" s="83">
        <v>0</v>
      </c>
      <c r="M232" s="83">
        <v>0</v>
      </c>
      <c r="N232" s="83">
        <v>0</v>
      </c>
      <c r="O232" s="83">
        <v>0</v>
      </c>
      <c r="P232" s="83">
        <v>0</v>
      </c>
      <c r="Q232" s="83">
        <v>0</v>
      </c>
      <c r="R232" s="83">
        <v>0</v>
      </c>
      <c r="S232" s="83">
        <v>0</v>
      </c>
      <c r="T232" s="83">
        <v>0</v>
      </c>
      <c r="U232" s="83">
        <v>0</v>
      </c>
      <c r="V232" s="83">
        <v>0</v>
      </c>
      <c r="W232" s="83">
        <v>0</v>
      </c>
      <c r="X232" s="83">
        <v>0</v>
      </c>
      <c r="Y232" s="83">
        <v>0</v>
      </c>
      <c r="Z232" s="83">
        <v>0</v>
      </c>
      <c r="AA232" s="83">
        <v>0</v>
      </c>
      <c r="AB232" s="83">
        <v>0</v>
      </c>
      <c r="AC232" s="83">
        <v>0</v>
      </c>
      <c r="AD232" s="83">
        <v>0</v>
      </c>
      <c r="AE232" s="83">
        <v>0</v>
      </c>
      <c r="AF232" s="83">
        <v>0</v>
      </c>
      <c r="AG232" s="83">
        <v>0</v>
      </c>
      <c r="AH232" s="83">
        <v>0</v>
      </c>
      <c r="AI232" s="83">
        <v>0</v>
      </c>
      <c r="AJ232" s="83">
        <v>0</v>
      </c>
      <c r="AK232" s="83" t="s">
        <v>66</v>
      </c>
      <c r="AL232" s="83" t="s">
        <v>66</v>
      </c>
      <c r="AM232" s="83">
        <v>0</v>
      </c>
      <c r="AN232" s="83">
        <v>0</v>
      </c>
      <c r="AO232" s="83">
        <v>0</v>
      </c>
      <c r="AP232" s="83">
        <v>0</v>
      </c>
      <c r="AQ232" s="83">
        <v>0</v>
      </c>
      <c r="AR232" s="83" t="s">
        <v>66</v>
      </c>
      <c r="AS232" s="83">
        <v>0</v>
      </c>
      <c r="AT232" s="83">
        <v>0</v>
      </c>
      <c r="AU232" s="83">
        <v>0</v>
      </c>
      <c r="AV232" s="83">
        <v>0</v>
      </c>
      <c r="AW232" s="83">
        <v>0</v>
      </c>
      <c r="AX232" s="83">
        <v>0</v>
      </c>
      <c r="AY232" s="83">
        <v>0</v>
      </c>
      <c r="AZ232" s="83">
        <v>0</v>
      </c>
      <c r="BA232" s="83">
        <v>0</v>
      </c>
      <c r="BB232" s="83">
        <v>0</v>
      </c>
      <c r="BC232" s="83">
        <v>0</v>
      </c>
      <c r="BD232" s="83" t="s">
        <v>66</v>
      </c>
      <c r="BE232" s="83">
        <v>0</v>
      </c>
      <c r="BF232" s="83">
        <v>0</v>
      </c>
      <c r="BG232" s="83">
        <v>0</v>
      </c>
      <c r="BH232" s="232">
        <v>44059</v>
      </c>
    </row>
    <row r="233" spans="1:60" x14ac:dyDescent="0.25">
      <c r="A233" s="232">
        <v>44060</v>
      </c>
      <c r="B233" s="233" t="str">
        <f t="shared" si="3"/>
        <v>Click Here</v>
      </c>
      <c r="D233" s="83">
        <v>5.9</v>
      </c>
      <c r="E233" s="83">
        <v>4.9000000000000004</v>
      </c>
      <c r="F233" s="83">
        <v>5.0599999999999996</v>
      </c>
      <c r="G233" s="83">
        <v>4.96</v>
      </c>
      <c r="H233" s="83">
        <v>4.96</v>
      </c>
      <c r="I233" s="83">
        <v>6.4</v>
      </c>
      <c r="J233" s="83">
        <v>7.49</v>
      </c>
      <c r="K233" s="83">
        <v>1.74</v>
      </c>
      <c r="L233" s="83">
        <v>1.92</v>
      </c>
      <c r="M233" s="83">
        <v>2.2000000000000002</v>
      </c>
      <c r="N233" s="83">
        <v>2.17</v>
      </c>
      <c r="O233" s="83">
        <v>28</v>
      </c>
      <c r="P233" s="83">
        <v>21</v>
      </c>
      <c r="Q233" s="83">
        <v>13</v>
      </c>
      <c r="R233" s="83">
        <v>0</v>
      </c>
      <c r="S233" s="83">
        <v>0</v>
      </c>
      <c r="T233" s="83">
        <v>0</v>
      </c>
      <c r="U233" s="83">
        <v>0.47099999999999997</v>
      </c>
      <c r="V233" s="83">
        <v>0.53</v>
      </c>
      <c r="W233" s="83">
        <v>0.53400000000000003</v>
      </c>
      <c r="X233" s="83">
        <v>9.4E-2</v>
      </c>
      <c r="Y233" s="83">
        <v>0.309</v>
      </c>
      <c r="Z233" s="83">
        <v>0.14000000000000001</v>
      </c>
      <c r="AA233" s="83">
        <v>16.8</v>
      </c>
      <c r="AB233" s="83">
        <v>40.6</v>
      </c>
      <c r="AC233" s="83">
        <v>40.200000000000003</v>
      </c>
      <c r="AD233" s="83">
        <v>41.6</v>
      </c>
      <c r="AE233" s="83">
        <v>49</v>
      </c>
      <c r="AF233" s="83">
        <v>33.6</v>
      </c>
      <c r="AG233" s="83">
        <v>81.2</v>
      </c>
      <c r="AH233" s="83">
        <v>80.400000000000006</v>
      </c>
      <c r="AI233" s="83">
        <v>83.2</v>
      </c>
      <c r="AJ233" s="83">
        <v>98</v>
      </c>
      <c r="AK233" s="83" t="s">
        <v>66</v>
      </c>
      <c r="AL233" s="83" t="s">
        <v>66</v>
      </c>
      <c r="AM233" s="83">
        <v>3</v>
      </c>
      <c r="AN233" s="83">
        <v>6</v>
      </c>
      <c r="AO233" s="83">
        <v>1.4E-2</v>
      </c>
      <c r="AP233" s="83">
        <v>20.8</v>
      </c>
      <c r="AQ233" s="83">
        <v>20</v>
      </c>
      <c r="AR233" s="83">
        <v>0.94678681909885709</v>
      </c>
      <c r="AS233" s="83">
        <v>67.2</v>
      </c>
      <c r="AT233" s="83">
        <v>92.2</v>
      </c>
      <c r="AU233" s="83">
        <v>0.17249999999999999</v>
      </c>
      <c r="AV233" s="83">
        <v>3.5099999999999999E-2</v>
      </c>
      <c r="AW233" s="83">
        <v>15.93</v>
      </c>
      <c r="AX233" s="83">
        <v>14.87</v>
      </c>
      <c r="AY233" s="83">
        <v>15.82</v>
      </c>
      <c r="AZ233" s="83">
        <v>0.95</v>
      </c>
      <c r="BA233" s="83">
        <v>0</v>
      </c>
      <c r="BB233" s="83">
        <v>0</v>
      </c>
      <c r="BC233" s="83">
        <v>0</v>
      </c>
      <c r="BD233" s="83">
        <v>3.096786819098857</v>
      </c>
      <c r="BE233" s="83">
        <v>29.57</v>
      </c>
      <c r="BF233" s="83">
        <v>7.6</v>
      </c>
      <c r="BG233" s="83">
        <v>11.5</v>
      </c>
      <c r="BH233" s="232">
        <v>44060</v>
      </c>
    </row>
    <row r="234" spans="1:60" x14ac:dyDescent="0.25">
      <c r="A234" s="232">
        <v>44061</v>
      </c>
      <c r="B234" s="233" t="str">
        <f t="shared" si="3"/>
        <v>Click Here</v>
      </c>
      <c r="D234" s="83">
        <v>5.72</v>
      </c>
      <c r="E234" s="83">
        <v>4.88</v>
      </c>
      <c r="F234" s="83">
        <v>5.0599999999999996</v>
      </c>
      <c r="G234" s="83">
        <v>4.92</v>
      </c>
      <c r="H234" s="83">
        <v>4.74</v>
      </c>
      <c r="I234" s="83">
        <v>6.68</v>
      </c>
      <c r="J234" s="83">
        <v>6.53</v>
      </c>
      <c r="K234" s="83">
        <v>1.69</v>
      </c>
      <c r="L234" s="83">
        <v>1.78</v>
      </c>
      <c r="M234" s="83">
        <v>2.12</v>
      </c>
      <c r="N234" s="83">
        <v>2.06</v>
      </c>
      <c r="O234" s="83">
        <v>32</v>
      </c>
      <c r="P234" s="83">
        <v>25</v>
      </c>
      <c r="Q234" s="83">
        <v>18</v>
      </c>
      <c r="R234" s="83">
        <v>2</v>
      </c>
      <c r="S234" s="83">
        <v>0</v>
      </c>
      <c r="T234" s="83">
        <v>0</v>
      </c>
      <c r="U234" s="83">
        <v>0.44700000000000001</v>
      </c>
      <c r="V234" s="83">
        <v>0.59899999999999998</v>
      </c>
      <c r="W234" s="83">
        <v>0.68600000000000005</v>
      </c>
      <c r="X234" s="83">
        <v>9.7000000000000003E-2</v>
      </c>
      <c r="Y234" s="83">
        <v>0.28599999999999998</v>
      </c>
      <c r="Z234" s="83">
        <v>0.437</v>
      </c>
      <c r="AA234" s="83">
        <v>17.2</v>
      </c>
      <c r="AB234" s="83">
        <v>41.4</v>
      </c>
      <c r="AC234" s="83">
        <v>40.9</v>
      </c>
      <c r="AD234" s="83">
        <v>41.9</v>
      </c>
      <c r="AE234" s="83">
        <v>49.6</v>
      </c>
      <c r="AF234" s="83">
        <v>34.4</v>
      </c>
      <c r="AG234" s="83">
        <v>82.8</v>
      </c>
      <c r="AH234" s="83">
        <v>81.8</v>
      </c>
      <c r="AI234" s="83">
        <v>83.8</v>
      </c>
      <c r="AJ234" s="83">
        <v>99.2</v>
      </c>
      <c r="AK234" s="83" t="s">
        <v>66</v>
      </c>
      <c r="AL234" s="83" t="s">
        <v>66</v>
      </c>
      <c r="AM234" s="83">
        <v>3.1</v>
      </c>
      <c r="AN234" s="83">
        <v>5.8</v>
      </c>
      <c r="AO234" s="83">
        <v>2.7E-2</v>
      </c>
      <c r="AP234" s="83">
        <v>21.3</v>
      </c>
      <c r="AQ234" s="83">
        <v>19.899999999999999</v>
      </c>
      <c r="AR234" s="83">
        <v>0.85614630681818182</v>
      </c>
      <c r="AS234" s="83">
        <v>66.900000000000006</v>
      </c>
      <c r="AT234" s="83">
        <v>91.9</v>
      </c>
      <c r="AU234" s="83">
        <v>0.17430000000000001</v>
      </c>
      <c r="AV234" s="83">
        <v>3.6400000000000002E-2</v>
      </c>
      <c r="AW234" s="83">
        <v>15.18</v>
      </c>
      <c r="AX234" s="83">
        <v>14.08</v>
      </c>
      <c r="AY234" s="83">
        <v>15.04</v>
      </c>
      <c r="AZ234" s="83">
        <v>0.96</v>
      </c>
      <c r="BA234" s="83">
        <v>0</v>
      </c>
      <c r="BB234" s="83">
        <v>0</v>
      </c>
      <c r="BC234" s="83">
        <v>0</v>
      </c>
      <c r="BD234" s="83">
        <v>2.9861463068181817</v>
      </c>
      <c r="BE234" s="83">
        <v>29.57</v>
      </c>
      <c r="BF234" s="83">
        <v>7.6</v>
      </c>
      <c r="BG234" s="83">
        <v>11.5</v>
      </c>
      <c r="BH234" s="232">
        <v>44061</v>
      </c>
    </row>
    <row r="235" spans="1:60" x14ac:dyDescent="0.25">
      <c r="A235" s="232">
        <v>44062</v>
      </c>
      <c r="B235" s="233" t="str">
        <f t="shared" si="3"/>
        <v>Click Here</v>
      </c>
      <c r="D235" s="83">
        <v>6.42</v>
      </c>
      <c r="E235" s="83">
        <v>4.97</v>
      </c>
      <c r="F235" s="83">
        <v>4.92</v>
      </c>
      <c r="G235" s="83">
        <v>5</v>
      </c>
      <c r="H235" s="83">
        <v>4.99</v>
      </c>
      <c r="I235" s="83">
        <v>6.7</v>
      </c>
      <c r="J235" s="83">
        <v>6.56</v>
      </c>
      <c r="K235" s="83">
        <v>1.7</v>
      </c>
      <c r="L235" s="83">
        <v>1.84</v>
      </c>
      <c r="M235" s="83">
        <v>2.13</v>
      </c>
      <c r="N235" s="83">
        <v>2.1800000000000002</v>
      </c>
      <c r="O235" s="83">
        <v>35</v>
      </c>
      <c r="P235" s="83">
        <v>27</v>
      </c>
      <c r="Q235" s="83">
        <v>20</v>
      </c>
      <c r="R235" s="83">
        <v>3</v>
      </c>
      <c r="S235" s="83">
        <v>1</v>
      </c>
      <c r="T235" s="83">
        <v>0</v>
      </c>
      <c r="U235" s="83">
        <v>0.76600000000000001</v>
      </c>
      <c r="V235" s="83">
        <v>0.81399999999999995</v>
      </c>
      <c r="W235" s="83">
        <v>0.83299999999999996</v>
      </c>
      <c r="X235" s="83">
        <v>0.11600000000000001</v>
      </c>
      <c r="Y235" s="83">
        <v>0.193</v>
      </c>
      <c r="Z235" s="83">
        <v>0.224</v>
      </c>
      <c r="AA235" s="83">
        <v>18</v>
      </c>
      <c r="AB235" s="83">
        <v>40.5</v>
      </c>
      <c r="AC235" s="83">
        <v>39.9</v>
      </c>
      <c r="AD235" s="83">
        <v>40.299999999999997</v>
      </c>
      <c r="AE235" s="83">
        <v>48</v>
      </c>
      <c r="AF235" s="83">
        <v>36</v>
      </c>
      <c r="AG235" s="83">
        <v>81</v>
      </c>
      <c r="AH235" s="83">
        <v>79.8</v>
      </c>
      <c r="AI235" s="83">
        <v>80.599999999999994</v>
      </c>
      <c r="AJ235" s="83">
        <v>96</v>
      </c>
      <c r="AK235" s="83" t="s">
        <v>66</v>
      </c>
      <c r="AL235" s="83" t="s">
        <v>66</v>
      </c>
      <c r="AM235" s="83">
        <v>3</v>
      </c>
      <c r="AN235" s="83">
        <v>5.7</v>
      </c>
      <c r="AO235" s="83">
        <v>3.6999999999999998E-2</v>
      </c>
      <c r="AP235" s="83">
        <v>20.5</v>
      </c>
      <c r="AQ235" s="83">
        <v>19.7</v>
      </c>
      <c r="AR235" s="83">
        <v>0.73213049853372425</v>
      </c>
      <c r="AS235" s="83">
        <v>66.5</v>
      </c>
      <c r="AT235" s="83">
        <v>91.6</v>
      </c>
      <c r="AU235" s="83">
        <v>0.17469999999999999</v>
      </c>
      <c r="AV235" s="83">
        <v>3.6700000000000003E-2</v>
      </c>
      <c r="AW235" s="83">
        <v>14.72</v>
      </c>
      <c r="AX235" s="83">
        <v>13.64</v>
      </c>
      <c r="AY235" s="83">
        <v>14.6</v>
      </c>
      <c r="AZ235" s="83">
        <v>0.96</v>
      </c>
      <c r="BA235" s="83">
        <v>0</v>
      </c>
      <c r="BB235" s="83">
        <v>0</v>
      </c>
      <c r="BC235" s="83">
        <v>0</v>
      </c>
      <c r="BD235" s="83">
        <v>2.8621304985337241</v>
      </c>
      <c r="BE235" s="83">
        <v>29.48</v>
      </c>
      <c r="BF235" s="83">
        <v>7.6</v>
      </c>
      <c r="BG235" s="83">
        <v>11.5</v>
      </c>
      <c r="BH235" s="232">
        <v>44062</v>
      </c>
    </row>
    <row r="236" spans="1:60" x14ac:dyDescent="0.25">
      <c r="A236" s="232">
        <v>44063</v>
      </c>
      <c r="B236" s="233" t="str">
        <f t="shared" si="3"/>
        <v>Click Here</v>
      </c>
      <c r="D236" s="83">
        <v>6.27</v>
      </c>
      <c r="E236" s="83">
        <v>4.8600000000000003</v>
      </c>
      <c r="F236" s="83">
        <v>4.99</v>
      </c>
      <c r="G236" s="83">
        <v>4.91</v>
      </c>
      <c r="H236" s="83">
        <v>4.92</v>
      </c>
      <c r="I236" s="83">
        <v>6.36</v>
      </c>
      <c r="J236" s="83">
        <v>7.03</v>
      </c>
      <c r="K236" s="83">
        <v>1.67</v>
      </c>
      <c r="L236" s="83">
        <v>1.81</v>
      </c>
      <c r="M236" s="83">
        <v>2.1</v>
      </c>
      <c r="N236" s="83">
        <v>2.14</v>
      </c>
      <c r="O236" s="83">
        <v>43</v>
      </c>
      <c r="P236" s="83">
        <v>36</v>
      </c>
      <c r="Q236" s="83">
        <v>22</v>
      </c>
      <c r="R236" s="83">
        <v>2</v>
      </c>
      <c r="S236" s="83">
        <v>0</v>
      </c>
      <c r="T236" s="83">
        <v>0</v>
      </c>
      <c r="U236" s="83">
        <v>1.9730000000000001</v>
      </c>
      <c r="V236" s="83">
        <v>2.1560000000000001</v>
      </c>
      <c r="W236" s="83">
        <v>0.85099999999999998</v>
      </c>
      <c r="X236" s="83">
        <v>0.114</v>
      </c>
      <c r="Y236" s="83">
        <v>0.20599999999999999</v>
      </c>
      <c r="Z236" s="83">
        <v>0.23400000000000001</v>
      </c>
      <c r="AA236" s="83">
        <v>16.7</v>
      </c>
      <c r="AB236" s="83">
        <v>41.3</v>
      </c>
      <c r="AC236" s="83">
        <v>40.299999999999997</v>
      </c>
      <c r="AD236" s="83">
        <v>40.1</v>
      </c>
      <c r="AE236" s="83">
        <v>46.4</v>
      </c>
      <c r="AF236" s="83">
        <v>33.4</v>
      </c>
      <c r="AG236" s="83">
        <v>82.6</v>
      </c>
      <c r="AH236" s="83">
        <v>80.599999999999994</v>
      </c>
      <c r="AI236" s="83">
        <v>80.2</v>
      </c>
      <c r="AJ236" s="83">
        <v>92.8</v>
      </c>
      <c r="AK236" s="83" t="s">
        <v>66</v>
      </c>
      <c r="AL236" s="83" t="s">
        <v>66</v>
      </c>
      <c r="AM236" s="83">
        <v>3.1</v>
      </c>
      <c r="AN236" s="83">
        <v>5.4</v>
      </c>
      <c r="AO236" s="83">
        <v>8.1000000000000003E-2</v>
      </c>
      <c r="AP236" s="83">
        <v>21.3</v>
      </c>
      <c r="AQ236" s="83">
        <v>19.7</v>
      </c>
      <c r="AR236" s="83">
        <v>0.98168861347792413</v>
      </c>
      <c r="AS236" s="83">
        <v>59.7</v>
      </c>
      <c r="AT236" s="83">
        <v>90.1</v>
      </c>
      <c r="AU236" s="83">
        <v>0.21479999999999999</v>
      </c>
      <c r="AV236" s="83">
        <v>4.8099999999999997E-2</v>
      </c>
      <c r="AW236" s="83">
        <v>14.1</v>
      </c>
      <c r="AX236" s="83">
        <v>12.91</v>
      </c>
      <c r="AY236" s="83">
        <v>13.91</v>
      </c>
      <c r="AZ236" s="83">
        <v>1</v>
      </c>
      <c r="BA236" s="83">
        <v>0</v>
      </c>
      <c r="BB236" s="83">
        <v>0</v>
      </c>
      <c r="BC236" s="83">
        <v>0</v>
      </c>
      <c r="BD236" s="83">
        <v>3.1016886134779242</v>
      </c>
      <c r="BE236" s="83">
        <v>29.16</v>
      </c>
      <c r="BF236" s="83">
        <v>7.8</v>
      </c>
      <c r="BG236" s="83">
        <v>11.8</v>
      </c>
      <c r="BH236" s="232">
        <v>44063</v>
      </c>
    </row>
    <row r="237" spans="1:60" x14ac:dyDescent="0.25">
      <c r="A237" s="232">
        <v>44064</v>
      </c>
      <c r="B237" s="233" t="str">
        <f t="shared" si="3"/>
        <v>Click Here</v>
      </c>
      <c r="D237" s="83">
        <v>5.69</v>
      </c>
      <c r="E237" s="83">
        <v>4.84</v>
      </c>
      <c r="F237" s="83">
        <v>5.05</v>
      </c>
      <c r="G237" s="83">
        <v>4.88</v>
      </c>
      <c r="H237" s="83">
        <v>4.97</v>
      </c>
      <c r="I237" s="83">
        <v>6.52</v>
      </c>
      <c r="J237" s="83">
        <v>7.16</v>
      </c>
      <c r="K237" s="83">
        <v>1.74</v>
      </c>
      <c r="L237" s="83">
        <v>1.91</v>
      </c>
      <c r="M237" s="83">
        <v>2.2000000000000002</v>
      </c>
      <c r="N237" s="83">
        <v>2.16</v>
      </c>
      <c r="O237" s="83">
        <v>37</v>
      </c>
      <c r="P237" s="83">
        <v>30</v>
      </c>
      <c r="Q237" s="83">
        <v>11</v>
      </c>
      <c r="R237" s="83">
        <v>0</v>
      </c>
      <c r="S237" s="83">
        <v>0</v>
      </c>
      <c r="T237" s="83">
        <v>0</v>
      </c>
      <c r="U237" s="83">
        <v>1.26</v>
      </c>
      <c r="V237" s="83">
        <v>1.47</v>
      </c>
      <c r="W237" s="83">
        <v>0.46200000000000002</v>
      </c>
      <c r="X237" s="83">
        <v>9.0999999999999998E-2</v>
      </c>
      <c r="Y237" s="83">
        <v>0.41099999999999998</v>
      </c>
      <c r="Z237" s="83">
        <v>0.53</v>
      </c>
      <c r="AA237" s="83">
        <v>19.3</v>
      </c>
      <c r="AB237" s="83">
        <v>39.6</v>
      </c>
      <c r="AC237" s="83">
        <v>38.700000000000003</v>
      </c>
      <c r="AD237" s="83">
        <v>39.200000000000003</v>
      </c>
      <c r="AE237" s="83">
        <v>46.8</v>
      </c>
      <c r="AF237" s="83">
        <v>38.6</v>
      </c>
      <c r="AG237" s="83">
        <v>79.2</v>
      </c>
      <c r="AH237" s="83">
        <v>77.400000000000006</v>
      </c>
      <c r="AI237" s="83">
        <v>78.400000000000006</v>
      </c>
      <c r="AJ237" s="83">
        <v>93.6</v>
      </c>
      <c r="AK237" s="83" t="s">
        <v>66</v>
      </c>
      <c r="AL237" s="83" t="s">
        <v>66</v>
      </c>
      <c r="AM237" s="83">
        <v>3</v>
      </c>
      <c r="AN237" s="83">
        <v>5.9</v>
      </c>
      <c r="AO237" s="83">
        <v>3.0000000000000001E-3</v>
      </c>
      <c r="AP237" s="83">
        <v>19.8</v>
      </c>
      <c r="AQ237" s="83">
        <v>19.899999999999999</v>
      </c>
      <c r="AR237" s="83">
        <v>0.21652676659528902</v>
      </c>
      <c r="AS237" s="83">
        <v>66.900000000000006</v>
      </c>
      <c r="AT237" s="83">
        <v>91.6</v>
      </c>
      <c r="AU237" s="83">
        <v>0.1744</v>
      </c>
      <c r="AV237" s="83">
        <v>3.7699999999999997E-2</v>
      </c>
      <c r="AW237" s="83">
        <v>15</v>
      </c>
      <c r="AX237" s="83">
        <v>14.01</v>
      </c>
      <c r="AY237" s="83">
        <v>14.96</v>
      </c>
      <c r="AZ237" s="83">
        <v>0.95</v>
      </c>
      <c r="BA237" s="83">
        <v>0</v>
      </c>
      <c r="BB237" s="83">
        <v>0</v>
      </c>
      <c r="BC237" s="83">
        <v>0</v>
      </c>
      <c r="BD237" s="83">
        <v>2.2865267665952889</v>
      </c>
      <c r="BE237" s="83">
        <v>30.04</v>
      </c>
      <c r="BF237" s="83">
        <v>7.8</v>
      </c>
      <c r="BG237" s="83">
        <v>12.2</v>
      </c>
      <c r="BH237" s="232">
        <v>44064</v>
      </c>
    </row>
    <row r="238" spans="1:60" x14ac:dyDescent="0.25">
      <c r="A238" s="232">
        <v>44065</v>
      </c>
      <c r="B238" s="233" t="str">
        <f t="shared" si="3"/>
        <v>Click Here</v>
      </c>
      <c r="D238" s="83">
        <v>5.82</v>
      </c>
      <c r="E238" s="83">
        <v>4.96</v>
      </c>
      <c r="F238" s="83">
        <v>4.84</v>
      </c>
      <c r="G238" s="83">
        <v>4.97</v>
      </c>
      <c r="H238" s="83">
        <v>5.01</v>
      </c>
      <c r="I238" s="83">
        <v>6.38</v>
      </c>
      <c r="J238" s="83">
        <v>6.4</v>
      </c>
      <c r="K238" s="83">
        <v>1.75</v>
      </c>
      <c r="L238" s="83">
        <v>1.91</v>
      </c>
      <c r="M238" s="83">
        <v>2.1800000000000002</v>
      </c>
      <c r="N238" s="83">
        <v>2.11</v>
      </c>
      <c r="O238" s="83">
        <v>36</v>
      </c>
      <c r="P238" s="83">
        <v>29</v>
      </c>
      <c r="Q238" s="83">
        <v>10</v>
      </c>
      <c r="R238" s="83">
        <v>0</v>
      </c>
      <c r="S238" s="83">
        <v>0</v>
      </c>
      <c r="T238" s="83">
        <v>0</v>
      </c>
      <c r="U238" s="83">
        <v>0.85099999999999998</v>
      </c>
      <c r="V238" s="83">
        <v>1.0569999999999999</v>
      </c>
      <c r="W238" s="83">
        <v>0.45400000000000001</v>
      </c>
      <c r="X238" s="83">
        <v>0.111</v>
      </c>
      <c r="Y238" s="83">
        <v>0.35299999999999998</v>
      </c>
      <c r="Z238" s="83">
        <v>0.247</v>
      </c>
      <c r="AA238" s="83">
        <v>16.5</v>
      </c>
      <c r="AB238" s="83">
        <v>40.299999999999997</v>
      </c>
      <c r="AC238" s="83">
        <v>38.6</v>
      </c>
      <c r="AD238" s="83">
        <v>39.1</v>
      </c>
      <c r="AE238" s="83">
        <v>45.9</v>
      </c>
      <c r="AF238" s="83">
        <v>33</v>
      </c>
      <c r="AG238" s="83">
        <v>80.599999999999994</v>
      </c>
      <c r="AH238" s="83">
        <v>77.2</v>
      </c>
      <c r="AI238" s="83">
        <v>78.2</v>
      </c>
      <c r="AJ238" s="83">
        <v>91.8</v>
      </c>
      <c r="AK238" s="83" t="s">
        <v>66</v>
      </c>
      <c r="AL238" s="83" t="s">
        <v>66</v>
      </c>
      <c r="AM238" s="83">
        <v>3</v>
      </c>
      <c r="AN238" s="83">
        <v>6</v>
      </c>
      <c r="AO238" s="83">
        <v>2.1000000000000001E-2</v>
      </c>
      <c r="AP238" s="83">
        <v>19.899999999999999</v>
      </c>
      <c r="AQ238" s="83">
        <v>19.3</v>
      </c>
      <c r="AR238" s="83" t="s">
        <v>66</v>
      </c>
      <c r="AS238" s="83">
        <v>70.900000000000006</v>
      </c>
      <c r="AT238" s="83">
        <v>91.2</v>
      </c>
      <c r="AU238" s="83">
        <v>0.14879999999999999</v>
      </c>
      <c r="AV238" s="83">
        <v>3.9800000000000002E-2</v>
      </c>
      <c r="AW238" s="83">
        <v>13.23</v>
      </c>
      <c r="AX238" s="83">
        <v>11.94</v>
      </c>
      <c r="AY238" s="83">
        <v>12.89</v>
      </c>
      <c r="AZ238" s="83">
        <v>0.97</v>
      </c>
      <c r="BA238" s="83">
        <v>0</v>
      </c>
      <c r="BB238" s="83">
        <v>0</v>
      </c>
      <c r="BC238" s="83">
        <v>0</v>
      </c>
      <c r="BD238" s="83" t="s">
        <v>66</v>
      </c>
      <c r="BE238" s="83">
        <v>29.57</v>
      </c>
      <c r="BF238" s="83">
        <v>7.8</v>
      </c>
      <c r="BG238" s="83">
        <v>12.2</v>
      </c>
      <c r="BH238" s="232">
        <v>44065</v>
      </c>
    </row>
    <row r="239" spans="1:60" x14ac:dyDescent="0.25">
      <c r="A239" s="232">
        <v>44066</v>
      </c>
      <c r="B239" s="233" t="str">
        <f t="shared" si="3"/>
        <v>Click Here</v>
      </c>
      <c r="D239" s="83">
        <v>0</v>
      </c>
      <c r="E239" s="83">
        <v>0</v>
      </c>
      <c r="F239" s="83">
        <v>0</v>
      </c>
      <c r="G239" s="83">
        <v>0</v>
      </c>
      <c r="H239" s="83">
        <v>0</v>
      </c>
      <c r="I239" s="83">
        <v>0</v>
      </c>
      <c r="J239" s="83">
        <v>0</v>
      </c>
      <c r="K239" s="83">
        <v>0</v>
      </c>
      <c r="L239" s="83">
        <v>0</v>
      </c>
      <c r="M239" s="83">
        <v>0</v>
      </c>
      <c r="N239" s="83">
        <v>0</v>
      </c>
      <c r="O239" s="83">
        <v>0</v>
      </c>
      <c r="P239" s="83">
        <v>0</v>
      </c>
      <c r="Q239" s="83">
        <v>0</v>
      </c>
      <c r="R239" s="83">
        <v>0</v>
      </c>
      <c r="S239" s="83">
        <v>0</v>
      </c>
      <c r="T239" s="83">
        <v>0</v>
      </c>
      <c r="U239" s="83">
        <v>0</v>
      </c>
      <c r="V239" s="83">
        <v>0</v>
      </c>
      <c r="W239" s="83">
        <v>0</v>
      </c>
      <c r="X239" s="83">
        <v>0</v>
      </c>
      <c r="Y239" s="83">
        <v>0</v>
      </c>
      <c r="Z239" s="83">
        <v>0</v>
      </c>
      <c r="AA239" s="83">
        <v>0</v>
      </c>
      <c r="AB239" s="83">
        <v>0</v>
      </c>
      <c r="AC239" s="83">
        <v>0</v>
      </c>
      <c r="AD239" s="83">
        <v>0</v>
      </c>
      <c r="AE239" s="83">
        <v>0</v>
      </c>
      <c r="AF239" s="83">
        <v>0</v>
      </c>
      <c r="AG239" s="83">
        <v>0</v>
      </c>
      <c r="AH239" s="83">
        <v>0</v>
      </c>
      <c r="AI239" s="83">
        <v>0</v>
      </c>
      <c r="AJ239" s="83">
        <v>0</v>
      </c>
      <c r="AK239" s="83" t="s">
        <v>66</v>
      </c>
      <c r="AL239" s="83" t="s">
        <v>66</v>
      </c>
      <c r="AM239" s="83">
        <v>0</v>
      </c>
      <c r="AN239" s="83">
        <v>0</v>
      </c>
      <c r="AO239" s="83">
        <v>0</v>
      </c>
      <c r="AP239" s="83">
        <v>0</v>
      </c>
      <c r="AQ239" s="83">
        <v>0</v>
      </c>
      <c r="AR239" s="83" t="s">
        <v>66</v>
      </c>
      <c r="AS239" s="83">
        <v>0</v>
      </c>
      <c r="AT239" s="83">
        <v>0</v>
      </c>
      <c r="AU239" s="83">
        <v>0</v>
      </c>
      <c r="AV239" s="83">
        <v>0</v>
      </c>
      <c r="AW239" s="83">
        <v>0</v>
      </c>
      <c r="AX239" s="83">
        <v>0</v>
      </c>
      <c r="AY239" s="83">
        <v>0</v>
      </c>
      <c r="AZ239" s="83">
        <v>0</v>
      </c>
      <c r="BA239" s="83">
        <v>0</v>
      </c>
      <c r="BB239" s="83">
        <v>0</v>
      </c>
      <c r="BC239" s="83">
        <v>0</v>
      </c>
      <c r="BD239" s="83" t="s">
        <v>66</v>
      </c>
      <c r="BE239" s="83">
        <v>0</v>
      </c>
      <c r="BF239" s="83">
        <v>0</v>
      </c>
      <c r="BG239" s="83">
        <v>0</v>
      </c>
      <c r="BH239" s="232">
        <v>44066</v>
      </c>
    </row>
    <row r="240" spans="1:60" x14ac:dyDescent="0.25">
      <c r="A240" s="232">
        <v>44067</v>
      </c>
      <c r="B240" s="233" t="str">
        <f t="shared" si="3"/>
        <v>Click Here</v>
      </c>
      <c r="D240" s="83">
        <v>6.36</v>
      </c>
      <c r="E240" s="83">
        <v>4.9000000000000004</v>
      </c>
      <c r="F240" s="83">
        <v>4.82</v>
      </c>
      <c r="G240" s="83">
        <v>4.8600000000000003</v>
      </c>
      <c r="H240" s="83">
        <v>4.91</v>
      </c>
      <c r="I240" s="83">
        <v>6.38</v>
      </c>
      <c r="J240" s="83">
        <v>6.4</v>
      </c>
      <c r="K240" s="83">
        <v>1.73</v>
      </c>
      <c r="L240" s="83">
        <v>1.9</v>
      </c>
      <c r="M240" s="83">
        <v>2.16</v>
      </c>
      <c r="N240" s="83">
        <v>2.14</v>
      </c>
      <c r="O240" s="83">
        <v>40</v>
      </c>
      <c r="P240" s="83">
        <v>32</v>
      </c>
      <c r="Q240" s="83">
        <v>14</v>
      </c>
      <c r="R240" s="83">
        <v>1</v>
      </c>
      <c r="S240" s="83">
        <v>0</v>
      </c>
      <c r="T240" s="83">
        <v>0</v>
      </c>
      <c r="U240" s="83">
        <v>0.84099999999999997</v>
      </c>
      <c r="V240" s="83">
        <v>0.92700000000000005</v>
      </c>
      <c r="W240" s="83">
        <v>0.63200000000000001</v>
      </c>
      <c r="X240" s="83">
        <v>0.11</v>
      </c>
      <c r="Y240" s="83">
        <v>0.313</v>
      </c>
      <c r="Z240" s="83">
        <v>0.29599999999999999</v>
      </c>
      <c r="AA240" s="83">
        <v>16.600000000000001</v>
      </c>
      <c r="AB240" s="83">
        <v>40.1</v>
      </c>
      <c r="AC240" s="83">
        <v>38.799999999999997</v>
      </c>
      <c r="AD240" s="83">
        <v>38.9</v>
      </c>
      <c r="AE240" s="83">
        <v>44.8</v>
      </c>
      <c r="AF240" s="83">
        <v>33.200000000000003</v>
      </c>
      <c r="AG240" s="83">
        <v>80.2</v>
      </c>
      <c r="AH240" s="83">
        <v>77.599999999999994</v>
      </c>
      <c r="AI240" s="83">
        <v>77.8</v>
      </c>
      <c r="AJ240" s="83">
        <v>89.6</v>
      </c>
      <c r="AK240" s="83" t="s">
        <v>66</v>
      </c>
      <c r="AL240" s="83" t="s">
        <v>66</v>
      </c>
      <c r="AM240" s="83">
        <v>3.1</v>
      </c>
      <c r="AN240" s="83">
        <v>5.8</v>
      </c>
      <c r="AO240" s="83">
        <v>2.3E-2</v>
      </c>
      <c r="AP240" s="83">
        <v>19.399999999999999</v>
      </c>
      <c r="AQ240" s="83">
        <v>19.2</v>
      </c>
      <c r="AR240" s="83">
        <v>1.1372436162870945</v>
      </c>
      <c r="AS240" s="83">
        <v>70.599999999999994</v>
      </c>
      <c r="AT240" s="83">
        <v>91</v>
      </c>
      <c r="AU240" s="83">
        <v>0.14910000000000001</v>
      </c>
      <c r="AV240" s="83">
        <v>0.04</v>
      </c>
      <c r="AW240" s="83">
        <v>15.49</v>
      </c>
      <c r="AX240" s="83">
        <v>14.49</v>
      </c>
      <c r="AY240" s="83">
        <v>15.42</v>
      </c>
      <c r="AZ240" s="83">
        <v>0.89</v>
      </c>
      <c r="BA240" s="83">
        <v>0</v>
      </c>
      <c r="BB240" s="83">
        <v>0</v>
      </c>
      <c r="BC240" s="83">
        <v>0</v>
      </c>
      <c r="BD240" s="83">
        <v>3.2472436162870943</v>
      </c>
      <c r="BE240" s="83">
        <v>29.17</v>
      </c>
      <c r="BF240" s="83">
        <v>7.8</v>
      </c>
      <c r="BG240" s="83">
        <v>12.2</v>
      </c>
      <c r="BH240" s="232">
        <v>44067</v>
      </c>
    </row>
    <row r="241" spans="1:60" x14ac:dyDescent="0.25">
      <c r="A241" s="232">
        <v>44068</v>
      </c>
      <c r="B241" s="233" t="str">
        <f t="shared" si="3"/>
        <v>Click Here</v>
      </c>
      <c r="D241" s="83">
        <v>6.27</v>
      </c>
      <c r="E241" s="83">
        <v>4.96</v>
      </c>
      <c r="F241" s="83">
        <v>4.9400000000000004</v>
      </c>
      <c r="G241" s="83">
        <v>4.9000000000000004</v>
      </c>
      <c r="H241" s="83">
        <v>4.8899999999999997</v>
      </c>
      <c r="I241" s="83">
        <v>6.59</v>
      </c>
      <c r="J241" s="83">
        <v>6.79</v>
      </c>
      <c r="K241" s="83">
        <v>1.74</v>
      </c>
      <c r="L241" s="83">
        <v>1.93</v>
      </c>
      <c r="M241" s="83">
        <v>2.14</v>
      </c>
      <c r="N241" s="83">
        <v>2.12</v>
      </c>
      <c r="O241" s="83">
        <v>43</v>
      </c>
      <c r="P241" s="83">
        <v>35</v>
      </c>
      <c r="Q241" s="83">
        <v>19</v>
      </c>
      <c r="R241" s="83">
        <v>3</v>
      </c>
      <c r="S241" s="83">
        <v>1</v>
      </c>
      <c r="T241" s="83">
        <v>0</v>
      </c>
      <c r="U241" s="83">
        <v>0.99299999999999999</v>
      </c>
      <c r="V241" s="83">
        <v>1.05</v>
      </c>
      <c r="W241" s="83">
        <v>0.81399999999999995</v>
      </c>
      <c r="X241" s="83">
        <v>0.126</v>
      </c>
      <c r="Y241" s="83">
        <v>0.33600000000000002</v>
      </c>
      <c r="Z241" s="83">
        <v>0.29299999999999998</v>
      </c>
      <c r="AA241" s="83">
        <v>16.600000000000001</v>
      </c>
      <c r="AB241" s="83">
        <v>39</v>
      </c>
      <c r="AC241" s="83">
        <v>36.799999999999997</v>
      </c>
      <c r="AD241" s="83">
        <v>38.700000000000003</v>
      </c>
      <c r="AE241" s="83">
        <v>47.6</v>
      </c>
      <c r="AF241" s="83">
        <v>33.200000000000003</v>
      </c>
      <c r="AG241" s="83">
        <v>78</v>
      </c>
      <c r="AH241" s="83">
        <v>73.599999999999994</v>
      </c>
      <c r="AI241" s="83">
        <v>77.400000000000006</v>
      </c>
      <c r="AJ241" s="83">
        <v>95.2</v>
      </c>
      <c r="AK241" s="83" t="s">
        <v>66</v>
      </c>
      <c r="AL241" s="83" t="s">
        <v>66</v>
      </c>
      <c r="AM241" s="83">
        <v>3</v>
      </c>
      <c r="AN241" s="83">
        <v>5.9</v>
      </c>
      <c r="AO241" s="83">
        <v>5.8000000000000003E-2</v>
      </c>
      <c r="AP241" s="83">
        <v>19.600000000000001</v>
      </c>
      <c r="AQ241" s="83">
        <v>19.100000000000001</v>
      </c>
      <c r="AR241" s="83">
        <v>0.9929476014760148</v>
      </c>
      <c r="AS241" s="83">
        <v>70.8</v>
      </c>
      <c r="AT241" s="83">
        <v>90.9</v>
      </c>
      <c r="AU241" s="83">
        <v>0.16930000000000001</v>
      </c>
      <c r="AV241" s="83">
        <v>4.02E-2</v>
      </c>
      <c r="AW241" s="83">
        <v>16.28</v>
      </c>
      <c r="AX241" s="83">
        <v>13.55</v>
      </c>
      <c r="AY241" s="83">
        <v>14.49</v>
      </c>
      <c r="AZ241" s="83">
        <v>0.94</v>
      </c>
      <c r="BA241" s="83">
        <v>0</v>
      </c>
      <c r="BB241" s="83">
        <v>0</v>
      </c>
      <c r="BC241" s="83">
        <v>0</v>
      </c>
      <c r="BD241" s="83">
        <v>3.1029476014760147</v>
      </c>
      <c r="BE241" s="83">
        <v>27.86</v>
      </c>
      <c r="BF241" s="83">
        <v>7.8</v>
      </c>
      <c r="BG241" s="83">
        <v>12.6</v>
      </c>
      <c r="BH241" s="232">
        <v>44068</v>
      </c>
    </row>
    <row r="242" spans="1:60" x14ac:dyDescent="0.25">
      <c r="A242" s="232">
        <v>44069</v>
      </c>
      <c r="B242" s="233" t="str">
        <f t="shared" si="3"/>
        <v>Click Here</v>
      </c>
      <c r="D242" s="83">
        <v>6</v>
      </c>
      <c r="E242" s="83">
        <v>5</v>
      </c>
      <c r="F242" s="83">
        <v>4.95</v>
      </c>
      <c r="G242" s="83">
        <v>4.96</v>
      </c>
      <c r="H242" s="83">
        <v>4.8600000000000003</v>
      </c>
      <c r="I242" s="83">
        <v>6.68</v>
      </c>
      <c r="J242" s="83">
        <v>6.91</v>
      </c>
      <c r="K242" s="83">
        <v>1.68</v>
      </c>
      <c r="L242" s="83">
        <v>1.87</v>
      </c>
      <c r="M242" s="83">
        <v>2.2000000000000002</v>
      </c>
      <c r="N242" s="83">
        <v>2.1</v>
      </c>
      <c r="O242" s="83">
        <v>33</v>
      </c>
      <c r="P242" s="83">
        <v>26</v>
      </c>
      <c r="Q242" s="83">
        <v>14</v>
      </c>
      <c r="R242" s="83">
        <v>1</v>
      </c>
      <c r="S242" s="83">
        <v>0</v>
      </c>
      <c r="T242" s="83">
        <v>0</v>
      </c>
      <c r="U242" s="83">
        <v>0.95299999999999996</v>
      </c>
      <c r="V242" s="83">
        <v>1.1599999999999999</v>
      </c>
      <c r="W242" s="83">
        <v>0.754</v>
      </c>
      <c r="X242" s="83">
        <v>9.9000000000000005E-2</v>
      </c>
      <c r="Y242" s="83">
        <v>0.23699999999999999</v>
      </c>
      <c r="Z242" s="83">
        <v>0.21299999999999999</v>
      </c>
      <c r="AA242" s="83">
        <v>16.7</v>
      </c>
      <c r="AB242" s="83">
        <v>39.9</v>
      </c>
      <c r="AC242" s="83">
        <v>38.6</v>
      </c>
      <c r="AD242" s="83">
        <v>39.799999999999997</v>
      </c>
      <c r="AE242" s="83">
        <v>49.9</v>
      </c>
      <c r="AF242" s="83">
        <v>33.4</v>
      </c>
      <c r="AG242" s="83">
        <v>79.8</v>
      </c>
      <c r="AH242" s="83">
        <v>0</v>
      </c>
      <c r="AI242" s="83">
        <v>79.599999999999994</v>
      </c>
      <c r="AJ242" s="83">
        <v>99.8</v>
      </c>
      <c r="AK242" s="83" t="s">
        <v>66</v>
      </c>
      <c r="AL242" s="83" t="s">
        <v>66</v>
      </c>
      <c r="AM242" s="83">
        <v>3.1</v>
      </c>
      <c r="AN242" s="83">
        <v>5.9</v>
      </c>
      <c r="AO242" s="83">
        <v>3.2000000000000001E-2</v>
      </c>
      <c r="AP242" s="83">
        <v>19.5</v>
      </c>
      <c r="AQ242" s="83">
        <v>19.100000000000001</v>
      </c>
      <c r="AR242" s="83">
        <v>0.66817204301075295</v>
      </c>
      <c r="AS242" s="83">
        <v>68.2</v>
      </c>
      <c r="AT242" s="83">
        <v>92.2</v>
      </c>
      <c r="AU242" s="83">
        <v>0.16650000000000001</v>
      </c>
      <c r="AV242" s="83">
        <v>3.5000000000000003E-2</v>
      </c>
      <c r="AW242" s="83">
        <v>16.8</v>
      </c>
      <c r="AX242" s="83">
        <v>14.88</v>
      </c>
      <c r="AY242" s="83">
        <v>15.85</v>
      </c>
      <c r="AZ242" s="83">
        <v>0.97</v>
      </c>
      <c r="BA242" s="83">
        <v>0</v>
      </c>
      <c r="BB242" s="83">
        <v>0</v>
      </c>
      <c r="BC242" s="83">
        <v>0</v>
      </c>
      <c r="BD242" s="83">
        <v>2.7581720430107528</v>
      </c>
      <c r="BE242" s="83">
        <v>29.57</v>
      </c>
      <c r="BF242" s="83">
        <v>7.8</v>
      </c>
      <c r="BG242" s="83">
        <v>12.8</v>
      </c>
      <c r="BH242" s="232">
        <v>44069</v>
      </c>
    </row>
    <row r="243" spans="1:60" x14ac:dyDescent="0.25">
      <c r="A243" s="232">
        <v>44070</v>
      </c>
      <c r="B243" s="233" t="str">
        <f t="shared" si="3"/>
        <v>Click Here</v>
      </c>
      <c r="D243" s="83">
        <v>5.88</v>
      </c>
      <c r="E243" s="83">
        <v>5.04</v>
      </c>
      <c r="F243" s="83">
        <v>4.84</v>
      </c>
      <c r="G243" s="83">
        <v>5.08</v>
      </c>
      <c r="H243" s="83">
        <v>5.1100000000000003</v>
      </c>
      <c r="I243" s="83">
        <v>6.74</v>
      </c>
      <c r="J243" s="83">
        <v>6.63</v>
      </c>
      <c r="K243" s="83">
        <v>1.8</v>
      </c>
      <c r="L243" s="83">
        <v>1.94</v>
      </c>
      <c r="M243" s="83">
        <v>2.2000000000000002</v>
      </c>
      <c r="N243" s="83">
        <v>1.93</v>
      </c>
      <c r="O243" s="83">
        <v>32</v>
      </c>
      <c r="P243" s="83">
        <v>26</v>
      </c>
      <c r="Q243" s="83">
        <v>10</v>
      </c>
      <c r="R243" s="83">
        <v>0</v>
      </c>
      <c r="S243" s="83">
        <v>0</v>
      </c>
      <c r="T243" s="83">
        <v>0</v>
      </c>
      <c r="U243" s="83">
        <v>0.78500000000000003</v>
      </c>
      <c r="V243" s="83">
        <v>0.94399999999999995</v>
      </c>
      <c r="W243" s="83">
        <v>0.216</v>
      </c>
      <c r="X243" s="83">
        <v>8.6999999999999994E-2</v>
      </c>
      <c r="Y243" s="83">
        <v>9.0999999999999998E-2</v>
      </c>
      <c r="Z243" s="83">
        <v>0.158</v>
      </c>
      <c r="AA243" s="83">
        <v>15.9</v>
      </c>
      <c r="AB243" s="83">
        <v>38.6</v>
      </c>
      <c r="AC243" s="83">
        <v>37.200000000000003</v>
      </c>
      <c r="AD243" s="83">
        <v>38</v>
      </c>
      <c r="AE243" s="83">
        <v>46.8</v>
      </c>
      <c r="AF243" s="83">
        <v>31.8</v>
      </c>
      <c r="AG243" s="83">
        <v>77.2</v>
      </c>
      <c r="AH243" s="83">
        <v>74.400000000000006</v>
      </c>
      <c r="AI243" s="83">
        <v>76</v>
      </c>
      <c r="AJ243" s="83">
        <v>93.6</v>
      </c>
      <c r="AK243" s="83" t="s">
        <v>66</v>
      </c>
      <c r="AL243" s="83" t="s">
        <v>66</v>
      </c>
      <c r="AM243" s="83">
        <v>3</v>
      </c>
      <c r="AN243" s="83">
        <v>6</v>
      </c>
      <c r="AO243" s="83">
        <v>1.0999999999999999E-2</v>
      </c>
      <c r="AP243" s="83">
        <v>18.7</v>
      </c>
      <c r="AQ243" s="83">
        <v>18.399999999999999</v>
      </c>
      <c r="AR243" s="83">
        <v>1.0417455621301777</v>
      </c>
      <c r="AS243" s="83">
        <v>69</v>
      </c>
      <c r="AT243" s="83">
        <v>92.5</v>
      </c>
      <c r="AU243" s="83">
        <v>0.161</v>
      </c>
      <c r="AV243" s="83">
        <v>3.8800000000000001E-2</v>
      </c>
      <c r="AW243" s="83">
        <v>14.56</v>
      </c>
      <c r="AX243" s="83">
        <v>13.52</v>
      </c>
      <c r="AY243" s="83">
        <v>14.5</v>
      </c>
      <c r="AZ243" s="83">
        <v>0.98</v>
      </c>
      <c r="BA243" s="83">
        <v>0</v>
      </c>
      <c r="BB243" s="83">
        <v>0</v>
      </c>
      <c r="BC243" s="83">
        <v>0</v>
      </c>
      <c r="BD243" s="83">
        <v>2.9617455621301776</v>
      </c>
      <c r="BE243" s="83">
        <v>29.34</v>
      </c>
      <c r="BF243" s="83">
        <v>7.8</v>
      </c>
      <c r="BG243" s="83">
        <v>12.8</v>
      </c>
      <c r="BH243" s="232">
        <v>44070</v>
      </c>
    </row>
    <row r="244" spans="1:60" x14ac:dyDescent="0.25">
      <c r="A244" s="232">
        <v>44071</v>
      </c>
      <c r="B244" s="233" t="str">
        <f t="shared" si="3"/>
        <v>Click Here</v>
      </c>
      <c r="D244" s="83">
        <v>5.94</v>
      </c>
      <c r="E244" s="83">
        <v>5.07</v>
      </c>
      <c r="F244" s="83">
        <v>5.0199999999999996</v>
      </c>
      <c r="G244" s="83">
        <v>5.01</v>
      </c>
      <c r="H244" s="83">
        <v>4.9400000000000004</v>
      </c>
      <c r="I244" s="83">
        <v>6.89</v>
      </c>
      <c r="J244" s="83">
        <v>7.05</v>
      </c>
      <c r="K244" s="83">
        <v>1.77</v>
      </c>
      <c r="L244" s="83">
        <v>1.99</v>
      </c>
      <c r="M244" s="83">
        <v>1.94</v>
      </c>
      <c r="N244" s="83">
        <v>1.6</v>
      </c>
      <c r="O244" s="83">
        <v>41</v>
      </c>
      <c r="P244" s="83">
        <v>36</v>
      </c>
      <c r="Q244" s="83">
        <v>13</v>
      </c>
      <c r="R244" s="83">
        <v>1</v>
      </c>
      <c r="S244" s="83">
        <v>0</v>
      </c>
      <c r="T244" s="83">
        <v>0</v>
      </c>
      <c r="U244" s="83">
        <v>1.1200000000000001</v>
      </c>
      <c r="V244" s="83">
        <v>1.204</v>
      </c>
      <c r="W244" s="83">
        <v>0.68200000000000005</v>
      </c>
      <c r="X244" s="83">
        <v>0.10199999999999999</v>
      </c>
      <c r="Y244" s="83">
        <v>0.22</v>
      </c>
      <c r="Z244" s="83">
        <v>0.28599999999999998</v>
      </c>
      <c r="AA244" s="83">
        <v>16.100000000000001</v>
      </c>
      <c r="AB244" s="83">
        <v>38.5</v>
      </c>
      <c r="AC244" s="83">
        <v>36.799999999999997</v>
      </c>
      <c r="AD244" s="83">
        <v>38.1</v>
      </c>
      <c r="AE244" s="83">
        <v>44.6</v>
      </c>
      <c r="AF244" s="83">
        <v>32.200000000000003</v>
      </c>
      <c r="AG244" s="83">
        <v>77</v>
      </c>
      <c r="AH244" s="83">
        <v>73.599999999999994</v>
      </c>
      <c r="AI244" s="83">
        <v>76.2</v>
      </c>
      <c r="AJ244" s="83">
        <v>89.2</v>
      </c>
      <c r="AK244" s="83" t="s">
        <v>66</v>
      </c>
      <c r="AL244" s="83" t="s">
        <v>66</v>
      </c>
      <c r="AM244" s="83">
        <v>3.2</v>
      </c>
      <c r="AN244" s="83">
        <v>6</v>
      </c>
      <c r="AO244" s="83">
        <v>2.8000000000000001E-2</v>
      </c>
      <c r="AP244" s="83">
        <v>17.7</v>
      </c>
      <c r="AQ244" s="83">
        <v>18.100000000000001</v>
      </c>
      <c r="AR244" s="83">
        <v>1.0304218399401646</v>
      </c>
      <c r="AS244" s="83">
        <v>60.1</v>
      </c>
      <c r="AT244" s="83">
        <v>89.3</v>
      </c>
      <c r="AU244" s="83">
        <v>0.22109999999999999</v>
      </c>
      <c r="AV244" s="83">
        <v>4.8800000000000003E-2</v>
      </c>
      <c r="AW244" s="83">
        <v>13.85</v>
      </c>
      <c r="AX244" s="83">
        <v>13.37</v>
      </c>
      <c r="AY244" s="83">
        <v>13.37</v>
      </c>
      <c r="AZ244" s="83">
        <v>0</v>
      </c>
      <c r="BA244" s="83">
        <v>0</v>
      </c>
      <c r="BB244" s="83">
        <v>0</v>
      </c>
      <c r="BC244" s="83">
        <v>0</v>
      </c>
      <c r="BD244" s="83">
        <v>2.9104218399401645</v>
      </c>
      <c r="BE244" s="83">
        <v>29.23</v>
      </c>
      <c r="BF244" s="83">
        <v>7.8</v>
      </c>
      <c r="BG244" s="83">
        <v>12.8</v>
      </c>
      <c r="BH244" s="232">
        <v>44071</v>
      </c>
    </row>
    <row r="245" spans="1:60" x14ac:dyDescent="0.25">
      <c r="A245" s="232">
        <v>44072</v>
      </c>
      <c r="B245" s="233" t="str">
        <f t="shared" si="3"/>
        <v>Click Here</v>
      </c>
      <c r="D245" s="83">
        <v>6.04</v>
      </c>
      <c r="E245" s="83">
        <v>5.0999999999999996</v>
      </c>
      <c r="F245" s="83">
        <v>5.03</v>
      </c>
      <c r="G245" s="83">
        <v>5.0599999999999996</v>
      </c>
      <c r="H245" s="83">
        <v>4.9800000000000004</v>
      </c>
      <c r="I245" s="83">
        <v>7.59</v>
      </c>
      <c r="J245" s="83">
        <v>7.63</v>
      </c>
      <c r="K245" s="83">
        <v>1.86</v>
      </c>
      <c r="L245" s="83">
        <v>2.0099999999999998</v>
      </c>
      <c r="M245" s="83">
        <v>2.04</v>
      </c>
      <c r="N245" s="83">
        <v>2.08</v>
      </c>
      <c r="O245" s="83">
        <v>40</v>
      </c>
      <c r="P245" s="83">
        <v>32</v>
      </c>
      <c r="Q245" s="83">
        <v>14</v>
      </c>
      <c r="R245" s="83">
        <v>1</v>
      </c>
      <c r="S245" s="83">
        <v>0</v>
      </c>
      <c r="T245" s="83">
        <v>0</v>
      </c>
      <c r="U245" s="83">
        <v>0.94599999999999995</v>
      </c>
      <c r="V245" s="83">
        <v>1.02</v>
      </c>
      <c r="W245" s="83">
        <v>0.71899999999999997</v>
      </c>
      <c r="X245" s="83">
        <v>0.113</v>
      </c>
      <c r="Y245" s="83">
        <v>0.20899999999999999</v>
      </c>
      <c r="Z245" s="83">
        <v>0.27600000000000002</v>
      </c>
      <c r="AA245" s="83">
        <v>15.9</v>
      </c>
      <c r="AB245" s="83">
        <v>39.1</v>
      </c>
      <c r="AC245" s="83">
        <v>36.4</v>
      </c>
      <c r="AD245" s="83">
        <v>37.6</v>
      </c>
      <c r="AE245" s="83">
        <v>44.4</v>
      </c>
      <c r="AF245" s="83">
        <v>31.8</v>
      </c>
      <c r="AG245" s="83">
        <v>78.2</v>
      </c>
      <c r="AH245" s="83">
        <v>72.8</v>
      </c>
      <c r="AI245" s="83">
        <v>75.2</v>
      </c>
      <c r="AJ245" s="83">
        <v>88.8</v>
      </c>
      <c r="AK245" s="83" t="s">
        <v>66</v>
      </c>
      <c r="AL245" s="83" t="s">
        <v>66</v>
      </c>
      <c r="AM245" s="83">
        <v>3</v>
      </c>
      <c r="AN245" s="83">
        <v>5.9</v>
      </c>
      <c r="AO245" s="83">
        <v>7.0000000000000007E-2</v>
      </c>
      <c r="AP245" s="83">
        <v>17.600000000000001</v>
      </c>
      <c r="AQ245" s="83">
        <v>18</v>
      </c>
      <c r="AR245" s="83">
        <v>1.0806284751474307</v>
      </c>
      <c r="AS245" s="83">
        <v>59.9</v>
      </c>
      <c r="AT245" s="83">
        <v>90.9</v>
      </c>
      <c r="AU245" s="83">
        <v>0.224</v>
      </c>
      <c r="AV245" s="83">
        <v>4.2799999999999998E-2</v>
      </c>
      <c r="AW245" s="83">
        <v>12.96</v>
      </c>
      <c r="AX245" s="83">
        <v>11.87</v>
      </c>
      <c r="AY245" s="83">
        <v>12.83</v>
      </c>
      <c r="AZ245" s="83">
        <v>0.96</v>
      </c>
      <c r="BA245" s="83">
        <v>0</v>
      </c>
      <c r="BB245" s="83">
        <v>0</v>
      </c>
      <c r="BC245" s="83">
        <v>0</v>
      </c>
      <c r="BD245" s="83">
        <v>3.1206284751474307</v>
      </c>
      <c r="BE245" s="83">
        <v>30.04</v>
      </c>
      <c r="BF245" s="83">
        <v>7.8</v>
      </c>
      <c r="BG245" s="83">
        <v>12.8</v>
      </c>
      <c r="BH245" s="232">
        <v>44072</v>
      </c>
    </row>
    <row r="246" spans="1:60" x14ac:dyDescent="0.25">
      <c r="A246" s="232">
        <v>44073</v>
      </c>
      <c r="B246" s="233" t="str">
        <f t="shared" si="3"/>
        <v>Click Here</v>
      </c>
      <c r="D246" s="83">
        <v>0</v>
      </c>
      <c r="E246" s="83">
        <v>0</v>
      </c>
      <c r="F246" s="83">
        <v>0</v>
      </c>
      <c r="G246" s="83">
        <v>0</v>
      </c>
      <c r="H246" s="83">
        <v>0</v>
      </c>
      <c r="I246" s="83">
        <v>0</v>
      </c>
      <c r="J246" s="83">
        <v>0</v>
      </c>
      <c r="K246" s="83">
        <v>0</v>
      </c>
      <c r="L246" s="83">
        <v>0</v>
      </c>
      <c r="M246" s="83">
        <v>0</v>
      </c>
      <c r="N246" s="83">
        <v>0</v>
      </c>
      <c r="O246" s="83">
        <v>0</v>
      </c>
      <c r="P246" s="83">
        <v>0</v>
      </c>
      <c r="Q246" s="83">
        <v>0</v>
      </c>
      <c r="R246" s="83">
        <v>0</v>
      </c>
      <c r="S246" s="83">
        <v>0</v>
      </c>
      <c r="T246" s="83">
        <v>0</v>
      </c>
      <c r="U246" s="83">
        <v>0</v>
      </c>
      <c r="V246" s="83">
        <v>0</v>
      </c>
      <c r="W246" s="83">
        <v>0</v>
      </c>
      <c r="X246" s="83">
        <v>0</v>
      </c>
      <c r="Y246" s="83">
        <v>0</v>
      </c>
      <c r="Z246" s="83">
        <v>0</v>
      </c>
      <c r="AA246" s="83">
        <v>0</v>
      </c>
      <c r="AB246" s="83">
        <v>0</v>
      </c>
      <c r="AC246" s="83">
        <v>0</v>
      </c>
      <c r="AD246" s="83">
        <v>0</v>
      </c>
      <c r="AE246" s="83">
        <v>0</v>
      </c>
      <c r="AF246" s="83">
        <v>0</v>
      </c>
      <c r="AG246" s="83">
        <v>0</v>
      </c>
      <c r="AH246" s="83">
        <v>0</v>
      </c>
      <c r="AI246" s="83">
        <v>0</v>
      </c>
      <c r="AJ246" s="83">
        <v>0</v>
      </c>
      <c r="AK246" s="83" t="s">
        <v>66</v>
      </c>
      <c r="AL246" s="83" t="s">
        <v>66</v>
      </c>
      <c r="AM246" s="83">
        <v>0</v>
      </c>
      <c r="AN246" s="83">
        <v>0</v>
      </c>
      <c r="AO246" s="83">
        <v>0</v>
      </c>
      <c r="AP246" s="83">
        <v>0</v>
      </c>
      <c r="AQ246" s="83">
        <v>0</v>
      </c>
      <c r="AR246" s="83" t="s">
        <v>66</v>
      </c>
      <c r="AS246" s="83">
        <v>0</v>
      </c>
      <c r="AT246" s="83">
        <v>0</v>
      </c>
      <c r="AU246" s="83">
        <v>0</v>
      </c>
      <c r="AV246" s="83">
        <v>0</v>
      </c>
      <c r="AW246" s="83">
        <v>0</v>
      </c>
      <c r="AX246" s="83">
        <v>0</v>
      </c>
      <c r="AY246" s="83">
        <v>0</v>
      </c>
      <c r="AZ246" s="83">
        <v>0</v>
      </c>
      <c r="BA246" s="83">
        <v>0</v>
      </c>
      <c r="BB246" s="83">
        <v>0</v>
      </c>
      <c r="BC246" s="83">
        <v>0</v>
      </c>
      <c r="BD246" s="83" t="s">
        <v>66</v>
      </c>
      <c r="BE246" s="83">
        <v>0</v>
      </c>
      <c r="BF246" s="83">
        <v>0</v>
      </c>
      <c r="BG246" s="83">
        <v>0</v>
      </c>
      <c r="BH246" s="232">
        <v>44073</v>
      </c>
    </row>
    <row r="247" spans="1:60" x14ac:dyDescent="0.25">
      <c r="A247" s="232">
        <v>44074</v>
      </c>
      <c r="B247" s="233" t="str">
        <f t="shared" si="3"/>
        <v>Click Here</v>
      </c>
      <c r="D247" s="83">
        <v>5.85</v>
      </c>
      <c r="E247" s="83">
        <v>4.8499999999999996</v>
      </c>
      <c r="F247" s="83">
        <v>5.0199999999999996</v>
      </c>
      <c r="G247" s="83">
        <v>5.0199999999999996</v>
      </c>
      <c r="H247" s="83">
        <v>5.04</v>
      </c>
      <c r="I247" s="83">
        <v>6.7</v>
      </c>
      <c r="J247" s="83">
        <v>7.47</v>
      </c>
      <c r="K247" s="83">
        <v>1.77</v>
      </c>
      <c r="L247" s="83">
        <v>1.93</v>
      </c>
      <c r="M247" s="83">
        <v>2.2000000000000002</v>
      </c>
      <c r="N247" s="83">
        <v>1.61</v>
      </c>
      <c r="O247" s="83">
        <v>38</v>
      </c>
      <c r="P247" s="83">
        <v>31</v>
      </c>
      <c r="Q247" s="83">
        <v>5</v>
      </c>
      <c r="R247" s="83">
        <v>0</v>
      </c>
      <c r="S247" s="83">
        <v>0</v>
      </c>
      <c r="T247" s="83">
        <v>0</v>
      </c>
      <c r="U247" s="83">
        <v>0.58299999999999996</v>
      </c>
      <c r="V247" s="83">
        <v>0.81399999999999995</v>
      </c>
      <c r="W247" s="83">
        <v>0.28199999999999997</v>
      </c>
      <c r="X247" s="83">
        <v>9.0999999999999998E-2</v>
      </c>
      <c r="Y247" s="83">
        <v>0.35299999999999998</v>
      </c>
      <c r="Z247" s="83">
        <v>0.17499999999999999</v>
      </c>
      <c r="AA247" s="83">
        <v>15.5</v>
      </c>
      <c r="AB247" s="83">
        <v>38.5</v>
      </c>
      <c r="AC247" s="83">
        <v>35.700000000000003</v>
      </c>
      <c r="AD247" s="83">
        <v>36.700000000000003</v>
      </c>
      <c r="AE247" s="83">
        <v>46.8</v>
      </c>
      <c r="AF247" s="83">
        <v>31</v>
      </c>
      <c r="AG247" s="83">
        <v>77</v>
      </c>
      <c r="AH247" s="83">
        <v>71.400000000000006</v>
      </c>
      <c r="AI247" s="83">
        <v>73.400000000000006</v>
      </c>
      <c r="AJ247" s="83">
        <v>93.6</v>
      </c>
      <c r="AK247" s="83" t="s">
        <v>66</v>
      </c>
      <c r="AL247" s="83" t="s">
        <v>66</v>
      </c>
      <c r="AM247" s="83">
        <v>3</v>
      </c>
      <c r="AN247" s="83">
        <v>5.8</v>
      </c>
      <c r="AO247" s="83">
        <v>1.7000000000000001E-2</v>
      </c>
      <c r="AP247" s="83">
        <v>16.8</v>
      </c>
      <c r="AQ247" s="83">
        <v>17</v>
      </c>
      <c r="AR247" s="83">
        <v>1.0419184313725491</v>
      </c>
      <c r="AS247" s="83">
        <v>62.7</v>
      </c>
      <c r="AT247" s="83">
        <v>90.1</v>
      </c>
      <c r="AU247" s="83">
        <v>0.20219999999999999</v>
      </c>
      <c r="AV247" s="83">
        <v>4.5100000000000001E-2</v>
      </c>
      <c r="AW247" s="83">
        <v>13.88</v>
      </c>
      <c r="AX247" s="83">
        <v>12.75</v>
      </c>
      <c r="AY247" s="83">
        <v>13.74</v>
      </c>
      <c r="AZ247" s="83">
        <v>0.99</v>
      </c>
      <c r="BA247" s="83">
        <v>0</v>
      </c>
      <c r="BB247" s="83">
        <v>0</v>
      </c>
      <c r="BC247" s="83">
        <v>0</v>
      </c>
      <c r="BD247" s="83">
        <v>3.0619184313725492</v>
      </c>
      <c r="BE247" s="83">
        <v>29.11</v>
      </c>
      <c r="BF247" s="83">
        <v>7.8</v>
      </c>
      <c r="BG247" s="83">
        <v>12.8</v>
      </c>
      <c r="BH247" s="232">
        <v>44074</v>
      </c>
    </row>
    <row r="248" spans="1:60" x14ac:dyDescent="0.25">
      <c r="A248" s="232">
        <v>44075</v>
      </c>
      <c r="B248" s="233" t="str">
        <f t="shared" si="3"/>
        <v>Click Here</v>
      </c>
      <c r="D248" s="83">
        <v>6.09</v>
      </c>
      <c r="E248" s="83">
        <v>4.95</v>
      </c>
      <c r="F248" s="83">
        <v>4.8099999999999996</v>
      </c>
      <c r="G248" s="83">
        <v>4.96</v>
      </c>
      <c r="H248" s="83">
        <v>5.0199999999999996</v>
      </c>
      <c r="I248" s="83">
        <v>6.42</v>
      </c>
      <c r="J248" s="83">
        <v>6.5</v>
      </c>
      <c r="K248" s="83">
        <v>1.75</v>
      </c>
      <c r="L248" s="83">
        <v>1.89</v>
      </c>
      <c r="M248" s="83">
        <v>2.2000000000000002</v>
      </c>
      <c r="N248" s="83">
        <v>1.98</v>
      </c>
      <c r="O248" s="83">
        <v>36</v>
      </c>
      <c r="P248" s="83">
        <v>29</v>
      </c>
      <c r="Q248" s="83">
        <v>7</v>
      </c>
      <c r="R248" s="83">
        <v>0</v>
      </c>
      <c r="S248" s="83">
        <v>0</v>
      </c>
      <c r="T248" s="83">
        <v>0</v>
      </c>
      <c r="U248" s="83">
        <v>0.65100000000000002</v>
      </c>
      <c r="V248" s="83">
        <v>0.85299999999999998</v>
      </c>
      <c r="W248" s="83">
        <v>0.39600000000000002</v>
      </c>
      <c r="X248" s="83">
        <v>9.2999999999999999E-2</v>
      </c>
      <c r="Y248" s="83">
        <v>0.36499999999999999</v>
      </c>
      <c r="Z248" s="83">
        <v>0.20300000000000001</v>
      </c>
      <c r="AA248" s="83">
        <v>15.6</v>
      </c>
      <c r="AB248" s="83">
        <v>39.4</v>
      </c>
      <c r="AC248" s="83">
        <v>36.6</v>
      </c>
      <c r="AD248" s="83">
        <v>35.5</v>
      </c>
      <c r="AE248" s="83">
        <v>42.7</v>
      </c>
      <c r="AF248" s="83">
        <v>31.2</v>
      </c>
      <c r="AG248" s="83">
        <v>78.8</v>
      </c>
      <c r="AH248" s="83">
        <v>73.2</v>
      </c>
      <c r="AI248" s="83">
        <v>71</v>
      </c>
      <c r="AJ248" s="83">
        <v>85.4</v>
      </c>
      <c r="AK248" s="83" t="s">
        <v>66</v>
      </c>
      <c r="AL248" s="83" t="s">
        <v>66</v>
      </c>
      <c r="AM248" s="83">
        <v>3.1</v>
      </c>
      <c r="AN248" s="83">
        <v>5.9</v>
      </c>
      <c r="AO248" s="83">
        <v>1.9E-2</v>
      </c>
      <c r="AP248" s="83">
        <v>16.600000000000001</v>
      </c>
      <c r="AQ248" s="83">
        <v>17.5</v>
      </c>
      <c r="AR248" s="83">
        <v>0.91396806966618271</v>
      </c>
      <c r="AS248" s="83">
        <v>62.5</v>
      </c>
      <c r="AT248" s="83">
        <v>90.3</v>
      </c>
      <c r="AU248" s="83">
        <v>0.2034</v>
      </c>
      <c r="AV248" s="83">
        <v>4.3799999999999999E-2</v>
      </c>
      <c r="AW248" s="83">
        <v>14.77</v>
      </c>
      <c r="AX248" s="83">
        <v>13.78</v>
      </c>
      <c r="AY248" s="83">
        <v>14.75</v>
      </c>
      <c r="AZ248" s="83">
        <v>0.97</v>
      </c>
      <c r="BA248" s="83">
        <v>0</v>
      </c>
      <c r="BB248" s="83">
        <v>0</v>
      </c>
      <c r="BC248" s="83">
        <v>0</v>
      </c>
      <c r="BD248" s="83">
        <v>3.1239680696661827</v>
      </c>
      <c r="BE248" s="83">
        <v>29.11</v>
      </c>
      <c r="BF248" s="83">
        <v>7.8</v>
      </c>
      <c r="BG248" s="83">
        <v>12.8</v>
      </c>
      <c r="BH248" s="232">
        <v>44075</v>
      </c>
    </row>
    <row r="249" spans="1:60" x14ac:dyDescent="0.25">
      <c r="A249" s="232">
        <v>44076</v>
      </c>
      <c r="B249" s="233" t="str">
        <f t="shared" si="3"/>
        <v>Click Here</v>
      </c>
      <c r="D249" s="83">
        <v>6.14</v>
      </c>
      <c r="E249" s="83">
        <v>4.9400000000000004</v>
      </c>
      <c r="F249" s="83">
        <v>4.8899999999999997</v>
      </c>
      <c r="G249" s="83">
        <v>4.96</v>
      </c>
      <c r="H249" s="83">
        <v>5.04</v>
      </c>
      <c r="I249" s="83">
        <v>6.76</v>
      </c>
      <c r="J249" s="83">
        <v>6.81</v>
      </c>
      <c r="K249" s="83">
        <v>1.77</v>
      </c>
      <c r="L249" s="83">
        <v>1.91</v>
      </c>
      <c r="M249" s="83">
        <v>2.15</v>
      </c>
      <c r="N249" s="83">
        <v>2.2200000000000002</v>
      </c>
      <c r="O249" s="83">
        <v>40</v>
      </c>
      <c r="P249" s="83">
        <v>32</v>
      </c>
      <c r="Q249" s="83">
        <v>10</v>
      </c>
      <c r="R249" s="83">
        <v>0</v>
      </c>
      <c r="S249" s="83">
        <v>0</v>
      </c>
      <c r="T249" s="83">
        <v>0</v>
      </c>
      <c r="U249" s="83">
        <v>0.91600000000000004</v>
      </c>
      <c r="V249" s="83">
        <v>1.0309999999999999</v>
      </c>
      <c r="W249" s="83">
        <v>0.42599999999999999</v>
      </c>
      <c r="X249" s="83">
        <v>0.10100000000000001</v>
      </c>
      <c r="Y249" s="83">
        <v>0.35899999999999999</v>
      </c>
      <c r="Z249" s="83">
        <v>0.20699999999999999</v>
      </c>
      <c r="AA249" s="83">
        <v>15.8</v>
      </c>
      <c r="AB249" s="83">
        <v>39.6</v>
      </c>
      <c r="AC249" s="83">
        <v>36.700000000000003</v>
      </c>
      <c r="AD249" s="83">
        <v>35.299999999999997</v>
      </c>
      <c r="AE249" s="83">
        <v>41.9</v>
      </c>
      <c r="AF249" s="83">
        <v>31.6</v>
      </c>
      <c r="AG249" s="83">
        <v>79.2</v>
      </c>
      <c r="AH249" s="83">
        <v>73.400000000000006</v>
      </c>
      <c r="AI249" s="83">
        <v>70.599999999999994</v>
      </c>
      <c r="AJ249" s="83">
        <v>83.8</v>
      </c>
      <c r="AK249" s="83" t="s">
        <v>66</v>
      </c>
      <c r="AL249" s="83" t="s">
        <v>66</v>
      </c>
      <c r="AM249" s="83">
        <v>3</v>
      </c>
      <c r="AN249" s="83">
        <v>5.7</v>
      </c>
      <c r="AO249" s="83">
        <v>2.1999999999999999E-2</v>
      </c>
      <c r="AP249" s="83">
        <v>16.600000000000001</v>
      </c>
      <c r="AQ249" s="83">
        <v>17.399999999999999</v>
      </c>
      <c r="AR249" s="83">
        <v>0.83719826338639658</v>
      </c>
      <c r="AS249" s="83">
        <v>62.3</v>
      </c>
      <c r="AT249" s="83">
        <v>90.2</v>
      </c>
      <c r="AU249" s="83">
        <v>0.2036</v>
      </c>
      <c r="AV249" s="83">
        <v>4.3900000000000002E-2</v>
      </c>
      <c r="AW249" s="83">
        <v>14.83</v>
      </c>
      <c r="AX249" s="83">
        <v>13.82</v>
      </c>
      <c r="AY249" s="83">
        <v>14.77</v>
      </c>
      <c r="AZ249" s="83">
        <v>0.95</v>
      </c>
      <c r="BA249" s="83">
        <v>0</v>
      </c>
      <c r="BB249" s="83">
        <v>0</v>
      </c>
      <c r="BC249" s="83">
        <v>0</v>
      </c>
      <c r="BD249" s="83">
        <v>3.1871982633863967</v>
      </c>
      <c r="BE249" s="83">
        <v>0</v>
      </c>
      <c r="BF249" s="83">
        <v>8</v>
      </c>
      <c r="BG249" s="83">
        <v>13.2</v>
      </c>
      <c r="BH249" s="232">
        <v>44076</v>
      </c>
    </row>
    <row r="250" spans="1:60" x14ac:dyDescent="0.25">
      <c r="A250" s="232">
        <v>44077</v>
      </c>
      <c r="B250" s="233" t="str">
        <f t="shared" si="3"/>
        <v>Click Here</v>
      </c>
      <c r="D250" s="83">
        <v>0</v>
      </c>
      <c r="E250" s="83">
        <v>0</v>
      </c>
      <c r="F250" s="83">
        <v>0</v>
      </c>
      <c r="G250" s="83">
        <v>0</v>
      </c>
      <c r="H250" s="83">
        <v>0</v>
      </c>
      <c r="I250" s="83">
        <v>0</v>
      </c>
      <c r="J250" s="83">
        <v>0</v>
      </c>
      <c r="K250" s="83">
        <v>0</v>
      </c>
      <c r="L250" s="83">
        <v>0</v>
      </c>
      <c r="M250" s="83">
        <v>0</v>
      </c>
      <c r="N250" s="83">
        <v>0</v>
      </c>
      <c r="O250" s="83">
        <v>0</v>
      </c>
      <c r="P250" s="83">
        <v>0</v>
      </c>
      <c r="Q250" s="83">
        <v>0</v>
      </c>
      <c r="R250" s="83">
        <v>0</v>
      </c>
      <c r="S250" s="83">
        <v>0</v>
      </c>
      <c r="T250" s="83">
        <v>0</v>
      </c>
      <c r="U250" s="83">
        <v>0</v>
      </c>
      <c r="V250" s="83">
        <v>0</v>
      </c>
      <c r="W250" s="83">
        <v>0</v>
      </c>
      <c r="X250" s="83">
        <v>0</v>
      </c>
      <c r="Y250" s="83">
        <v>0</v>
      </c>
      <c r="Z250" s="83">
        <v>0</v>
      </c>
      <c r="AA250" s="83">
        <v>0</v>
      </c>
      <c r="AB250" s="83">
        <v>0</v>
      </c>
      <c r="AC250" s="83">
        <v>0</v>
      </c>
      <c r="AD250" s="83">
        <v>0</v>
      </c>
      <c r="AE250" s="83">
        <v>0</v>
      </c>
      <c r="AF250" s="83">
        <v>0</v>
      </c>
      <c r="AG250" s="83">
        <v>0</v>
      </c>
      <c r="AH250" s="83">
        <v>0</v>
      </c>
      <c r="AI250" s="83">
        <v>0</v>
      </c>
      <c r="AJ250" s="83">
        <v>0</v>
      </c>
      <c r="AK250" s="83" t="s">
        <v>66</v>
      </c>
      <c r="AL250" s="83" t="s">
        <v>66</v>
      </c>
      <c r="AM250" s="83">
        <v>0</v>
      </c>
      <c r="AN250" s="83">
        <v>0</v>
      </c>
      <c r="AO250" s="83">
        <v>0</v>
      </c>
      <c r="AP250" s="83">
        <v>0</v>
      </c>
      <c r="AQ250" s="83">
        <v>0</v>
      </c>
      <c r="AR250" s="83" t="s">
        <v>66</v>
      </c>
      <c r="AS250" s="83">
        <v>0</v>
      </c>
      <c r="AT250" s="83">
        <v>0</v>
      </c>
      <c r="AU250" s="83">
        <v>0</v>
      </c>
      <c r="AV250" s="83">
        <v>0</v>
      </c>
      <c r="AW250" s="83">
        <v>0</v>
      </c>
      <c r="AX250" s="83">
        <v>0</v>
      </c>
      <c r="AY250" s="83">
        <v>0</v>
      </c>
      <c r="AZ250" s="83">
        <v>0</v>
      </c>
      <c r="BA250" s="83">
        <v>0</v>
      </c>
      <c r="BB250" s="83">
        <v>0</v>
      </c>
      <c r="BC250" s="83">
        <v>0</v>
      </c>
      <c r="BD250" s="83" t="s">
        <v>66</v>
      </c>
      <c r="BE250" s="83">
        <v>0</v>
      </c>
      <c r="BF250" s="83">
        <v>0</v>
      </c>
      <c r="BG250" s="83">
        <v>0</v>
      </c>
      <c r="BH250" s="232">
        <v>44077</v>
      </c>
    </row>
    <row r="251" spans="1:60" x14ac:dyDescent="0.25">
      <c r="A251" s="232">
        <v>44078</v>
      </c>
      <c r="B251" s="233" t="str">
        <f t="shared" si="3"/>
        <v>Click Here</v>
      </c>
      <c r="D251" s="83">
        <v>6.41</v>
      </c>
      <c r="E251" s="83">
        <v>4.87</v>
      </c>
      <c r="F251" s="83">
        <v>4.8099999999999996</v>
      </c>
      <c r="G251" s="83">
        <v>4.9400000000000004</v>
      </c>
      <c r="H251" s="83">
        <v>5.01</v>
      </c>
      <c r="I251" s="83">
        <v>6.75</v>
      </c>
      <c r="J251" s="83">
        <v>6.41</v>
      </c>
      <c r="K251" s="83">
        <v>1.75</v>
      </c>
      <c r="L251" s="83">
        <v>1.9</v>
      </c>
      <c r="M251" s="83">
        <v>2.13</v>
      </c>
      <c r="N251" s="83">
        <v>2.2200000000000002</v>
      </c>
      <c r="O251" s="83">
        <v>44</v>
      </c>
      <c r="P251" s="83">
        <v>36</v>
      </c>
      <c r="Q251" s="83">
        <v>12</v>
      </c>
      <c r="R251" s="83">
        <v>0</v>
      </c>
      <c r="S251" s="83">
        <v>0</v>
      </c>
      <c r="T251" s="83">
        <v>0</v>
      </c>
      <c r="U251" s="83">
        <v>1.3160000000000001</v>
      </c>
      <c r="V251" s="83">
        <v>1.482</v>
      </c>
      <c r="W251" s="83">
        <v>0.51400000000000001</v>
      </c>
      <c r="X251" s="83">
        <v>0.106</v>
      </c>
      <c r="Y251" s="83">
        <v>0.318</v>
      </c>
      <c r="Z251" s="83">
        <v>0.41799999999999998</v>
      </c>
      <c r="AA251" s="83">
        <v>16.600000000000001</v>
      </c>
      <c r="AB251" s="83">
        <v>41.2</v>
      </c>
      <c r="AC251" s="83">
        <v>39.4</v>
      </c>
      <c r="AD251" s="83">
        <v>36.9</v>
      </c>
      <c r="AE251" s="83">
        <v>41.9</v>
      </c>
      <c r="AF251" s="83">
        <v>33.200000000000003</v>
      </c>
      <c r="AG251" s="83">
        <v>82.4</v>
      </c>
      <c r="AH251" s="83">
        <v>78.8</v>
      </c>
      <c r="AI251" s="83">
        <v>73.8</v>
      </c>
      <c r="AJ251" s="83">
        <v>83.8</v>
      </c>
      <c r="AK251" s="83" t="s">
        <v>66</v>
      </c>
      <c r="AL251" s="83" t="s">
        <v>66</v>
      </c>
      <c r="AM251" s="83">
        <v>3.1</v>
      </c>
      <c r="AN251" s="83">
        <v>5.8</v>
      </c>
      <c r="AO251" s="83">
        <v>3.7999999999999999E-2</v>
      </c>
      <c r="AP251" s="83">
        <v>18.5</v>
      </c>
      <c r="AQ251" s="83">
        <v>17.2</v>
      </c>
      <c r="AR251" s="83">
        <v>0.95426994406829557</v>
      </c>
      <c r="AS251" s="83">
        <v>62.1</v>
      </c>
      <c r="AT251" s="83">
        <v>90.3</v>
      </c>
      <c r="AU251" s="83">
        <v>0.2039</v>
      </c>
      <c r="AV251" s="83">
        <v>4.3700000000000003E-2</v>
      </c>
      <c r="AW251" s="83">
        <v>14.651</v>
      </c>
      <c r="AX251" s="83">
        <v>13.587999999999999</v>
      </c>
      <c r="AY251" s="83">
        <v>14.56</v>
      </c>
      <c r="AZ251" s="83">
        <v>0.97</v>
      </c>
      <c r="BA251" s="83">
        <v>0</v>
      </c>
      <c r="BB251" s="83">
        <v>0</v>
      </c>
      <c r="BC251" s="83">
        <v>0</v>
      </c>
      <c r="BD251" s="83">
        <v>3.0942699440682957</v>
      </c>
      <c r="BE251" s="83">
        <v>30.13</v>
      </c>
      <c r="BF251" s="83">
        <v>8</v>
      </c>
      <c r="BG251" s="83">
        <v>13.2</v>
      </c>
      <c r="BH251" s="232">
        <v>44078</v>
      </c>
    </row>
    <row r="252" spans="1:60" x14ac:dyDescent="0.25">
      <c r="A252" s="232">
        <v>44079</v>
      </c>
      <c r="B252" s="233" t="str">
        <f t="shared" si="3"/>
        <v>Click Here</v>
      </c>
      <c r="D252" s="83">
        <v>6.43</v>
      </c>
      <c r="E252" s="83">
        <v>5.08</v>
      </c>
      <c r="F252" s="83">
        <v>4.93</v>
      </c>
      <c r="G252" s="83">
        <v>5.07</v>
      </c>
      <c r="H252" s="83">
        <v>5.0199999999999996</v>
      </c>
      <c r="I252" s="83">
        <v>6.89</v>
      </c>
      <c r="J252" s="83">
        <v>7.41</v>
      </c>
      <c r="K252" s="83">
        <v>1.78</v>
      </c>
      <c r="L252" s="83">
        <v>1.94</v>
      </c>
      <c r="M252" s="83">
        <v>2.16</v>
      </c>
      <c r="N252" s="83">
        <v>2.29</v>
      </c>
      <c r="O252" s="83">
        <v>48</v>
      </c>
      <c r="P252" s="83">
        <v>39</v>
      </c>
      <c r="Q252" s="83">
        <v>14</v>
      </c>
      <c r="R252" s="83">
        <v>1</v>
      </c>
      <c r="S252" s="83">
        <v>0</v>
      </c>
      <c r="T252" s="83">
        <v>0</v>
      </c>
      <c r="U252" s="83">
        <v>1.214</v>
      </c>
      <c r="V252" s="83">
        <v>1.3959999999999999</v>
      </c>
      <c r="W252" s="83">
        <v>0.55300000000000005</v>
      </c>
      <c r="X252" s="83">
        <v>0.11600000000000001</v>
      </c>
      <c r="Y252" s="83">
        <v>0.311</v>
      </c>
      <c r="Z252" s="83">
        <v>0.30399999999999999</v>
      </c>
      <c r="AA252" s="83">
        <v>16.8</v>
      </c>
      <c r="AB252" s="83">
        <v>40</v>
      </c>
      <c r="AC252" s="83">
        <v>38.1</v>
      </c>
      <c r="AD252" s="83">
        <v>39.200000000000003</v>
      </c>
      <c r="AE252" s="83">
        <v>48.5</v>
      </c>
      <c r="AF252" s="83">
        <v>33.6</v>
      </c>
      <c r="AG252" s="83">
        <v>80</v>
      </c>
      <c r="AH252" s="83">
        <v>76.2</v>
      </c>
      <c r="AI252" s="83">
        <v>78.400000000000006</v>
      </c>
      <c r="AJ252" s="83">
        <v>97</v>
      </c>
      <c r="AK252" s="83" t="s">
        <v>66</v>
      </c>
      <c r="AL252" s="83" t="s">
        <v>66</v>
      </c>
      <c r="AM252" s="83">
        <v>3</v>
      </c>
      <c r="AN252" s="83">
        <v>5.9</v>
      </c>
      <c r="AO252" s="83">
        <v>4.2999999999999997E-2</v>
      </c>
      <c r="AP252" s="83">
        <v>19.2</v>
      </c>
      <c r="AQ252" s="83">
        <v>17.5</v>
      </c>
      <c r="AR252" s="83" t="s">
        <v>66</v>
      </c>
      <c r="AS252" s="83">
        <v>61.9</v>
      </c>
      <c r="AT252" s="83">
        <v>90.6</v>
      </c>
      <c r="AU252" s="83">
        <v>0.2041</v>
      </c>
      <c r="AV252" s="83">
        <v>4.3400000000000001E-2</v>
      </c>
      <c r="AW252" s="83">
        <v>13.3</v>
      </c>
      <c r="AX252" s="83">
        <v>12.25</v>
      </c>
      <c r="AY252" s="83">
        <v>13.18</v>
      </c>
      <c r="AZ252" s="83">
        <v>0.93</v>
      </c>
      <c r="BA252" s="83">
        <v>0</v>
      </c>
      <c r="BB252" s="83">
        <v>0</v>
      </c>
      <c r="BC252" s="83">
        <v>0</v>
      </c>
      <c r="BD252" s="83" t="s">
        <v>66</v>
      </c>
      <c r="BE252" s="83">
        <v>29.52</v>
      </c>
      <c r="BF252" s="83">
        <v>8.4</v>
      </c>
      <c r="BG252" s="83">
        <v>13.2</v>
      </c>
      <c r="BH252" s="232">
        <v>44079</v>
      </c>
    </row>
    <row r="253" spans="1:60" x14ac:dyDescent="0.25">
      <c r="A253" s="232">
        <v>44080</v>
      </c>
      <c r="B253" s="233" t="str">
        <f t="shared" si="3"/>
        <v>Click Here</v>
      </c>
      <c r="D253" s="83">
        <v>0</v>
      </c>
      <c r="E253" s="83">
        <v>0</v>
      </c>
      <c r="F253" s="83">
        <v>0</v>
      </c>
      <c r="G253" s="83">
        <v>0</v>
      </c>
      <c r="H253" s="83">
        <v>0</v>
      </c>
      <c r="I253" s="83">
        <v>0</v>
      </c>
      <c r="J253" s="83">
        <v>0</v>
      </c>
      <c r="K253" s="83">
        <v>0</v>
      </c>
      <c r="L253" s="83">
        <v>0</v>
      </c>
      <c r="M253" s="83">
        <v>0</v>
      </c>
      <c r="N253" s="83">
        <v>0</v>
      </c>
      <c r="O253" s="83">
        <v>0</v>
      </c>
      <c r="P253" s="83">
        <v>0</v>
      </c>
      <c r="Q253" s="83">
        <v>0</v>
      </c>
      <c r="R253" s="83">
        <v>0</v>
      </c>
      <c r="S253" s="83">
        <v>0</v>
      </c>
      <c r="T253" s="83">
        <v>0</v>
      </c>
      <c r="U253" s="83">
        <v>0</v>
      </c>
      <c r="V253" s="83">
        <v>0</v>
      </c>
      <c r="W253" s="83">
        <v>0</v>
      </c>
      <c r="X253" s="83">
        <v>0</v>
      </c>
      <c r="Y253" s="83">
        <v>0</v>
      </c>
      <c r="Z253" s="83">
        <v>0</v>
      </c>
      <c r="AA253" s="83">
        <v>0</v>
      </c>
      <c r="AB253" s="83">
        <v>0</v>
      </c>
      <c r="AC253" s="83">
        <v>0</v>
      </c>
      <c r="AD253" s="83">
        <v>0</v>
      </c>
      <c r="AE253" s="83">
        <v>0</v>
      </c>
      <c r="AF253" s="83">
        <v>0</v>
      </c>
      <c r="AG253" s="83">
        <v>0</v>
      </c>
      <c r="AH253" s="83">
        <v>0</v>
      </c>
      <c r="AI253" s="83">
        <v>0</v>
      </c>
      <c r="AJ253" s="83">
        <v>0</v>
      </c>
      <c r="AK253" s="83" t="s">
        <v>66</v>
      </c>
      <c r="AL253" s="83" t="s">
        <v>66</v>
      </c>
      <c r="AM253" s="83">
        <v>0</v>
      </c>
      <c r="AN253" s="83">
        <v>0</v>
      </c>
      <c r="AO253" s="83">
        <v>0</v>
      </c>
      <c r="AP253" s="83">
        <v>0</v>
      </c>
      <c r="AQ253" s="83">
        <v>0</v>
      </c>
      <c r="AR253" s="83">
        <v>0.51489341692790003</v>
      </c>
      <c r="AS253" s="83">
        <v>0</v>
      </c>
      <c r="AT253" s="83">
        <v>0</v>
      </c>
      <c r="AU253" s="83">
        <v>0</v>
      </c>
      <c r="AV253" s="83">
        <v>0</v>
      </c>
      <c r="AW253" s="83">
        <v>12.92</v>
      </c>
      <c r="AX253" s="83">
        <v>12.76</v>
      </c>
      <c r="AY253" s="83">
        <v>12.76</v>
      </c>
      <c r="AZ253" s="83">
        <v>0</v>
      </c>
      <c r="BA253" s="83">
        <v>0</v>
      </c>
      <c r="BB253" s="83">
        <v>0</v>
      </c>
      <c r="BC253" s="83">
        <v>0</v>
      </c>
      <c r="BD253" s="83">
        <v>3.0548934169279001</v>
      </c>
      <c r="BE253" s="83">
        <v>0</v>
      </c>
      <c r="BF253" s="83">
        <v>8.4</v>
      </c>
      <c r="BG253" s="83">
        <v>13</v>
      </c>
      <c r="BH253" s="232">
        <v>44080</v>
      </c>
    </row>
    <row r="254" spans="1:60" x14ac:dyDescent="0.25">
      <c r="A254" s="232">
        <v>44081</v>
      </c>
      <c r="B254" s="233" t="str">
        <f t="shared" si="3"/>
        <v>Click Here</v>
      </c>
      <c r="D254" s="83">
        <v>6.27</v>
      </c>
      <c r="E254" s="83">
        <v>5.0999999999999996</v>
      </c>
      <c r="F254" s="83">
        <v>5.08</v>
      </c>
      <c r="G254" s="83">
        <v>5.12</v>
      </c>
      <c r="H254" s="83">
        <v>5.07</v>
      </c>
      <c r="I254" s="83">
        <v>7</v>
      </c>
      <c r="J254" s="83">
        <v>7.13</v>
      </c>
      <c r="K254" s="83">
        <v>1.77</v>
      </c>
      <c r="L254" s="83">
        <v>2.0099999999999998</v>
      </c>
      <c r="M254" s="83">
        <v>2.19</v>
      </c>
      <c r="N254" s="83">
        <v>2.63</v>
      </c>
      <c r="O254" s="83">
        <v>44</v>
      </c>
      <c r="P254" s="83">
        <v>36</v>
      </c>
      <c r="Q254" s="83">
        <v>15</v>
      </c>
      <c r="R254" s="83">
        <v>0</v>
      </c>
      <c r="S254" s="83">
        <v>0</v>
      </c>
      <c r="T254" s="83">
        <v>0</v>
      </c>
      <c r="U254" s="83">
        <v>1.3</v>
      </c>
      <c r="V254" s="83">
        <v>1.012</v>
      </c>
      <c r="W254" s="83">
        <v>0.498</v>
      </c>
      <c r="X254" s="83">
        <v>9.8000000000000004E-2</v>
      </c>
      <c r="Y254" s="83">
        <v>0.32600000000000001</v>
      </c>
      <c r="Z254" s="83">
        <v>0.436</v>
      </c>
      <c r="AA254" s="83">
        <v>16.600000000000001</v>
      </c>
      <c r="AB254" s="83">
        <v>39.700000000000003</v>
      </c>
      <c r="AC254" s="83">
        <v>38.299999999999997</v>
      </c>
      <c r="AD254" s="83">
        <v>39.1</v>
      </c>
      <c r="AE254" s="83">
        <v>48.7</v>
      </c>
      <c r="AF254" s="83">
        <v>33.200000000000003</v>
      </c>
      <c r="AG254" s="83">
        <v>79.400000000000006</v>
      </c>
      <c r="AH254" s="83">
        <v>76.599999999999994</v>
      </c>
      <c r="AI254" s="83">
        <v>78.2</v>
      </c>
      <c r="AJ254" s="83">
        <v>97.4</v>
      </c>
      <c r="AK254" s="83" t="s">
        <v>66</v>
      </c>
      <c r="AL254" s="83" t="s">
        <v>66</v>
      </c>
      <c r="AM254" s="83">
        <v>3.1</v>
      </c>
      <c r="AN254" s="83">
        <v>6.1</v>
      </c>
      <c r="AO254" s="83">
        <v>6.0999999999999999E-2</v>
      </c>
      <c r="AP254" s="83">
        <v>19</v>
      </c>
      <c r="AQ254" s="83">
        <v>17.3</v>
      </c>
      <c r="AR254" s="83">
        <v>0.83177080062794362</v>
      </c>
      <c r="AS254" s="83">
        <v>62.2</v>
      </c>
      <c r="AT254" s="83">
        <v>91.2</v>
      </c>
      <c r="AU254" s="83">
        <v>0.20169999999999999</v>
      </c>
      <c r="AV254" s="83">
        <v>3.9800000000000002E-2</v>
      </c>
      <c r="AW254" s="83">
        <v>14.63</v>
      </c>
      <c r="AX254" s="83">
        <v>12.74</v>
      </c>
      <c r="AY254" s="83">
        <v>14.64</v>
      </c>
      <c r="AZ254" s="83">
        <v>1.9</v>
      </c>
      <c r="BA254" s="83">
        <v>0</v>
      </c>
      <c r="BB254" s="83">
        <v>0</v>
      </c>
      <c r="BC254" s="83">
        <v>0</v>
      </c>
      <c r="BD254" s="83">
        <v>3.4117708006279437</v>
      </c>
      <c r="BE254" s="83">
        <v>29.32</v>
      </c>
      <c r="BF254" s="83">
        <v>8.4</v>
      </c>
      <c r="BG254" s="83">
        <v>13</v>
      </c>
      <c r="BH254" s="232">
        <v>44081</v>
      </c>
    </row>
    <row r="255" spans="1:60" x14ac:dyDescent="0.25">
      <c r="A255" s="232">
        <v>44082</v>
      </c>
      <c r="B255" s="233" t="str">
        <f t="shared" si="3"/>
        <v>Click Here</v>
      </c>
      <c r="D255" s="83">
        <v>6.26</v>
      </c>
      <c r="E255" s="83">
        <v>4.99</v>
      </c>
      <c r="F255" s="83">
        <v>5.03</v>
      </c>
      <c r="G255" s="83">
        <v>5.0599999999999996</v>
      </c>
      <c r="H255" s="83">
        <v>5.0999999999999996</v>
      </c>
      <c r="I255" s="83">
        <v>7.04</v>
      </c>
      <c r="J255" s="83">
        <v>7.11</v>
      </c>
      <c r="K255" s="83">
        <v>1.91</v>
      </c>
      <c r="L255" s="83">
        <v>2.09</v>
      </c>
      <c r="M255" s="83">
        <v>2.2000000000000002</v>
      </c>
      <c r="N255" s="83">
        <v>2.64</v>
      </c>
      <c r="O255" s="83">
        <v>40</v>
      </c>
      <c r="P255" s="83">
        <v>33</v>
      </c>
      <c r="Q255" s="83">
        <v>14</v>
      </c>
      <c r="R255" s="83">
        <v>0</v>
      </c>
      <c r="S255" s="83">
        <v>0</v>
      </c>
      <c r="T255" s="83">
        <v>0</v>
      </c>
      <c r="U255" s="83">
        <v>0.746</v>
      </c>
      <c r="V255" s="83">
        <v>0.91400000000000003</v>
      </c>
      <c r="W255" s="83">
        <v>0.49199999999999999</v>
      </c>
      <c r="X255" s="83">
        <v>0.106</v>
      </c>
      <c r="Y255" s="83">
        <v>0.374</v>
      </c>
      <c r="Z255" s="83">
        <v>0.44800000000000001</v>
      </c>
      <c r="AA255" s="83">
        <v>16.8</v>
      </c>
      <c r="AB255" s="83">
        <v>41</v>
      </c>
      <c r="AC255" s="83">
        <v>38.5</v>
      </c>
      <c r="AD255" s="83">
        <v>37.9</v>
      </c>
      <c r="AE255" s="83">
        <v>45</v>
      </c>
      <c r="AF255" s="83">
        <v>33.6</v>
      </c>
      <c r="AG255" s="83">
        <v>82</v>
      </c>
      <c r="AH255" s="83">
        <v>77</v>
      </c>
      <c r="AI255" s="83">
        <v>75.8</v>
      </c>
      <c r="AJ255" s="83">
        <v>90</v>
      </c>
      <c r="AK255" s="83" t="s">
        <v>66</v>
      </c>
      <c r="AL255" s="83" t="s">
        <v>66</v>
      </c>
      <c r="AM255" s="83">
        <v>3.1</v>
      </c>
      <c r="AN255" s="83">
        <v>5.9</v>
      </c>
      <c r="AO255" s="83">
        <v>5.3999999999999999E-2</v>
      </c>
      <c r="AP255" s="83">
        <v>19.2</v>
      </c>
      <c r="AQ255" s="83">
        <v>17.899999999999999</v>
      </c>
      <c r="AR255" s="83">
        <v>0.1115915119363402</v>
      </c>
      <c r="AS255" s="83">
        <v>60.1</v>
      </c>
      <c r="AT255" s="83">
        <v>90.6</v>
      </c>
      <c r="AU255" s="83">
        <v>0.21940000000000001</v>
      </c>
      <c r="AV255" s="83">
        <v>4.2799999999999998E-2</v>
      </c>
      <c r="AW255" s="83">
        <v>15.21</v>
      </c>
      <c r="AX255" s="83">
        <v>15.08</v>
      </c>
      <c r="AY255" s="83">
        <v>15.08</v>
      </c>
      <c r="AZ255" s="83">
        <v>0</v>
      </c>
      <c r="BA255" s="83">
        <v>0</v>
      </c>
      <c r="BB255" s="83">
        <v>0</v>
      </c>
      <c r="BC255" s="83">
        <v>0</v>
      </c>
      <c r="BD255" s="83">
        <v>2.7215915119363401</v>
      </c>
      <c r="BE255" s="83">
        <v>30.2</v>
      </c>
      <c r="BF255" s="83">
        <v>8.4</v>
      </c>
      <c r="BG255" s="83">
        <v>13</v>
      </c>
      <c r="BH255" s="232">
        <v>44082</v>
      </c>
    </row>
    <row r="256" spans="1:60" x14ac:dyDescent="0.25">
      <c r="A256" s="232">
        <v>44083</v>
      </c>
      <c r="B256" s="233" t="str">
        <f t="shared" si="3"/>
        <v>Click Here</v>
      </c>
      <c r="D256" s="83">
        <v>6.39</v>
      </c>
      <c r="E256" s="83">
        <v>4.88</v>
      </c>
      <c r="F256" s="83">
        <v>4.99</v>
      </c>
      <c r="G256" s="83">
        <v>4.9000000000000004</v>
      </c>
      <c r="H256" s="83">
        <v>4.95</v>
      </c>
      <c r="I256" s="83">
        <v>6.68</v>
      </c>
      <c r="J256" s="83">
        <v>6.79</v>
      </c>
      <c r="K256" s="83">
        <v>1.87</v>
      </c>
      <c r="L256" s="83">
        <v>2.04</v>
      </c>
      <c r="M256" s="83">
        <v>2.2000000000000002</v>
      </c>
      <c r="N256" s="83">
        <v>2.5099999999999998</v>
      </c>
      <c r="O256" s="83">
        <v>40</v>
      </c>
      <c r="P256" s="83">
        <v>34</v>
      </c>
      <c r="Q256" s="83">
        <v>13</v>
      </c>
      <c r="R256" s="83">
        <v>0</v>
      </c>
      <c r="S256" s="83">
        <v>0</v>
      </c>
      <c r="T256" s="83">
        <v>0</v>
      </c>
      <c r="U256" s="83">
        <v>0.91200000000000003</v>
      </c>
      <c r="V256" s="83">
        <v>0.96299999999999997</v>
      </c>
      <c r="W256" s="83">
        <v>0.47099999999999997</v>
      </c>
      <c r="X256" s="83">
        <v>0.111</v>
      </c>
      <c r="Y256" s="83">
        <v>0.36299999999999999</v>
      </c>
      <c r="Z256" s="83">
        <v>0.436</v>
      </c>
      <c r="AA256" s="83">
        <v>17</v>
      </c>
      <c r="AB256" s="83">
        <v>41.6</v>
      </c>
      <c r="AC256" s="83">
        <v>38.700000000000003</v>
      </c>
      <c r="AD256" s="83">
        <v>38.6</v>
      </c>
      <c r="AE256" s="83">
        <v>43.6</v>
      </c>
      <c r="AF256" s="83">
        <v>34</v>
      </c>
      <c r="AG256" s="83">
        <v>83.2</v>
      </c>
      <c r="AH256" s="83">
        <v>77.400000000000006</v>
      </c>
      <c r="AI256" s="83">
        <v>77.2</v>
      </c>
      <c r="AJ256" s="83">
        <v>87.2</v>
      </c>
      <c r="AK256" s="83">
        <v>2.8600000000000003</v>
      </c>
      <c r="AL256" s="83">
        <v>3.81</v>
      </c>
      <c r="AM256" s="83">
        <v>3</v>
      </c>
      <c r="AN256" s="83">
        <v>6</v>
      </c>
      <c r="AO256" s="83">
        <v>4.3999999999999997E-2</v>
      </c>
      <c r="AP256" s="83">
        <v>19.399999999999999</v>
      </c>
      <c r="AQ256" s="83">
        <v>17.7</v>
      </c>
      <c r="AR256" s="83">
        <v>0.87648581818181848</v>
      </c>
      <c r="AS256" s="83">
        <v>60.3</v>
      </c>
      <c r="AT256" s="83">
        <v>90.8</v>
      </c>
      <c r="AU256" s="83">
        <v>0.21160000000000001</v>
      </c>
      <c r="AV256" s="83">
        <v>4.2599999999999999E-2</v>
      </c>
      <c r="AW256" s="83">
        <v>15.63</v>
      </c>
      <c r="AX256" s="83">
        <v>13.75</v>
      </c>
      <c r="AY256" s="83">
        <v>15.65</v>
      </c>
      <c r="AZ256" s="83">
        <v>1.9</v>
      </c>
      <c r="BA256" s="83">
        <v>0</v>
      </c>
      <c r="BB256" s="83">
        <v>0</v>
      </c>
      <c r="BC256" s="83">
        <v>0</v>
      </c>
      <c r="BD256" s="83">
        <v>3.4064858181818183</v>
      </c>
      <c r="BE256" s="83">
        <v>29.41</v>
      </c>
      <c r="BF256" s="83">
        <v>8.4</v>
      </c>
      <c r="BG256" s="83">
        <v>13</v>
      </c>
      <c r="BH256" s="232">
        <v>44083</v>
      </c>
    </row>
    <row r="257" spans="1:60" x14ac:dyDescent="0.25">
      <c r="A257" s="232">
        <v>44084</v>
      </c>
      <c r="B257" s="233" t="str">
        <f t="shared" si="3"/>
        <v>Click Here</v>
      </c>
      <c r="D257" s="83">
        <v>6.3</v>
      </c>
      <c r="E257" s="83">
        <v>4.99</v>
      </c>
      <c r="F257" s="83">
        <v>5.07</v>
      </c>
      <c r="G257" s="83">
        <v>5.05</v>
      </c>
      <c r="H257" s="83">
        <v>5.07</v>
      </c>
      <c r="I257" s="83">
        <v>6.89</v>
      </c>
      <c r="J257" s="83">
        <v>7.39</v>
      </c>
      <c r="K257" s="83">
        <v>1.97</v>
      </c>
      <c r="L257" s="83">
        <v>2.1800000000000002</v>
      </c>
      <c r="M257" s="83">
        <v>2.2000000000000002</v>
      </c>
      <c r="N257" s="83">
        <v>2.73</v>
      </c>
      <c r="O257" s="83">
        <v>43</v>
      </c>
      <c r="P257" s="83">
        <v>37</v>
      </c>
      <c r="Q257" s="83">
        <v>12</v>
      </c>
      <c r="R257" s="83">
        <v>1</v>
      </c>
      <c r="S257" s="83">
        <v>0</v>
      </c>
      <c r="T257" s="83">
        <v>0</v>
      </c>
      <c r="U257" s="83">
        <v>0.97399999999999998</v>
      </c>
      <c r="V257" s="83">
        <v>0.88300000000000001</v>
      </c>
      <c r="W257" s="83">
        <v>0.42799999999999999</v>
      </c>
      <c r="X257" s="83">
        <v>0.10299999999999999</v>
      </c>
      <c r="Y257" s="83">
        <v>0.27100000000000002</v>
      </c>
      <c r="Z257" s="83">
        <v>0.216</v>
      </c>
      <c r="AA257" s="83">
        <v>17</v>
      </c>
      <c r="AB257" s="83">
        <v>40.6</v>
      </c>
      <c r="AC257" s="83">
        <v>38.5</v>
      </c>
      <c r="AD257" s="83">
        <v>39.700000000000003</v>
      </c>
      <c r="AE257" s="83">
        <v>48.1</v>
      </c>
      <c r="AF257" s="83">
        <v>34</v>
      </c>
      <c r="AG257" s="83">
        <v>81.2</v>
      </c>
      <c r="AH257" s="83">
        <v>77</v>
      </c>
      <c r="AI257" s="83">
        <v>79.400000000000006</v>
      </c>
      <c r="AJ257" s="83">
        <v>96.2</v>
      </c>
      <c r="AK257" s="83">
        <v>2.91</v>
      </c>
      <c r="AL257" s="83">
        <v>3.9699999999999998</v>
      </c>
      <c r="AM257" s="83">
        <v>3</v>
      </c>
      <c r="AN257" s="83">
        <v>6.1</v>
      </c>
      <c r="AO257" s="83">
        <v>3.7999999999999999E-2</v>
      </c>
      <c r="AP257" s="83">
        <v>19.399999999999999</v>
      </c>
      <c r="AQ257" s="83">
        <v>17.7</v>
      </c>
      <c r="AR257" s="83">
        <v>0.69022517482517509</v>
      </c>
      <c r="AS257" s="83">
        <v>60</v>
      </c>
      <c r="AT257" s="83">
        <v>91</v>
      </c>
      <c r="AU257" s="83">
        <v>0.21190000000000001</v>
      </c>
      <c r="AV257" s="83">
        <v>4.2299999999999997E-2</v>
      </c>
      <c r="AW257" s="83">
        <v>15.37</v>
      </c>
      <c r="AX257" s="83">
        <v>14.3</v>
      </c>
      <c r="AY257" s="83">
        <v>15.28</v>
      </c>
      <c r="AZ257" s="83">
        <v>0.98</v>
      </c>
      <c r="BA257" s="83">
        <v>0</v>
      </c>
      <c r="BB257" s="83">
        <v>0</v>
      </c>
      <c r="BC257" s="83">
        <v>0</v>
      </c>
      <c r="BD257" s="83">
        <v>3.2202251748251749</v>
      </c>
      <c r="BE257" s="83">
        <v>30.06</v>
      </c>
      <c r="BF257" s="83">
        <v>8.6999999999999993</v>
      </c>
      <c r="BG257" s="83">
        <v>13.2</v>
      </c>
      <c r="BH257" s="232">
        <v>44084</v>
      </c>
    </row>
    <row r="258" spans="1:60" x14ac:dyDescent="0.25">
      <c r="A258" s="232">
        <v>44085</v>
      </c>
      <c r="B258" s="233" t="str">
        <f t="shared" si="3"/>
        <v>Click Here</v>
      </c>
      <c r="D258" s="83">
        <v>5.75</v>
      </c>
      <c r="E258" s="83">
        <v>4.92</v>
      </c>
      <c r="F258" s="83">
        <v>5.07</v>
      </c>
      <c r="G258" s="83">
        <v>4.9000000000000004</v>
      </c>
      <c r="H258" s="83">
        <v>4.95</v>
      </c>
      <c r="I258" s="83">
        <v>6.33</v>
      </c>
      <c r="J258" s="83">
        <v>7.07</v>
      </c>
      <c r="K258" s="83">
        <v>1.65</v>
      </c>
      <c r="L258" s="83">
        <v>1.87</v>
      </c>
      <c r="M258" s="83">
        <v>2.2000000000000002</v>
      </c>
      <c r="N258" s="83">
        <v>2.27</v>
      </c>
      <c r="O258" s="83">
        <v>40</v>
      </c>
      <c r="P258" s="83">
        <v>33</v>
      </c>
      <c r="Q258" s="83">
        <v>11</v>
      </c>
      <c r="R258" s="83">
        <v>0</v>
      </c>
      <c r="S258" s="83">
        <v>0</v>
      </c>
      <c r="T258" s="83">
        <v>0</v>
      </c>
      <c r="U258" s="83">
        <v>0.745</v>
      </c>
      <c r="V258" s="83">
        <v>0.90500000000000003</v>
      </c>
      <c r="W258" s="83">
        <v>0.88100000000000001</v>
      </c>
      <c r="X258" s="83">
        <v>0.10199999999999999</v>
      </c>
      <c r="Y258" s="83">
        <v>0.36599999999999999</v>
      </c>
      <c r="Z258" s="83">
        <v>0.23</v>
      </c>
      <c r="AA258" s="83">
        <v>16.899999999999999</v>
      </c>
      <c r="AB258" s="83">
        <v>40.6</v>
      </c>
      <c r="AC258" s="83">
        <v>37.9</v>
      </c>
      <c r="AD258" s="83">
        <v>37.6</v>
      </c>
      <c r="AE258" s="83">
        <v>45.1</v>
      </c>
      <c r="AF258" s="83">
        <v>33.799999999999997</v>
      </c>
      <c r="AG258" s="83">
        <v>81.2</v>
      </c>
      <c r="AH258" s="83">
        <v>75.8</v>
      </c>
      <c r="AI258" s="83">
        <v>75.2</v>
      </c>
      <c r="AJ258" s="83">
        <v>90.2</v>
      </c>
      <c r="AK258" s="83">
        <v>2.86</v>
      </c>
      <c r="AL258" s="83">
        <v>3.7399999999999998</v>
      </c>
      <c r="AM258" s="83">
        <v>3.1</v>
      </c>
      <c r="AN258" s="83">
        <v>5.8</v>
      </c>
      <c r="AO258" s="83">
        <v>3.1E-2</v>
      </c>
      <c r="AP258" s="83">
        <v>18.899999999999999</v>
      </c>
      <c r="AQ258" s="83">
        <v>17.5</v>
      </c>
      <c r="AR258" s="83">
        <v>0.54590540540540555</v>
      </c>
      <c r="AS258" s="83">
        <v>60.9</v>
      </c>
      <c r="AT258" s="83">
        <v>89.6</v>
      </c>
      <c r="AU258" s="83">
        <v>0.21479999999999999</v>
      </c>
      <c r="AV258" s="83">
        <v>4.7399999999999998E-2</v>
      </c>
      <c r="AW258" s="83">
        <v>14.38</v>
      </c>
      <c r="AX258" s="83">
        <v>13.32</v>
      </c>
      <c r="AY258" s="83">
        <v>14.28</v>
      </c>
      <c r="AZ258" s="83">
        <v>0.96</v>
      </c>
      <c r="BA258" s="83">
        <v>0</v>
      </c>
      <c r="BB258" s="83">
        <v>0</v>
      </c>
      <c r="BC258" s="83">
        <v>0</v>
      </c>
      <c r="BD258" s="83">
        <v>2.8559054054054056</v>
      </c>
      <c r="BE258" s="83">
        <v>30.04</v>
      </c>
      <c r="BF258" s="83">
        <v>8.6999999999999993</v>
      </c>
      <c r="BG258" s="83">
        <v>13.2</v>
      </c>
      <c r="BH258" s="232">
        <v>44085</v>
      </c>
    </row>
    <row r="259" spans="1:60" x14ac:dyDescent="0.25">
      <c r="A259" s="232">
        <v>44086</v>
      </c>
      <c r="B259" s="233" t="str">
        <f t="shared" si="3"/>
        <v>Click Here</v>
      </c>
      <c r="D259" s="83">
        <v>5.68</v>
      </c>
      <c r="E259" s="83">
        <v>4.99</v>
      </c>
      <c r="F259" s="83">
        <v>5.0999999999999996</v>
      </c>
      <c r="G259" s="83">
        <v>4.96</v>
      </c>
      <c r="H259" s="83">
        <v>5.05</v>
      </c>
      <c r="I259" s="83">
        <v>6.74</v>
      </c>
      <c r="J259" s="83">
        <v>6.88</v>
      </c>
      <c r="K259" s="83">
        <v>1.71</v>
      </c>
      <c r="L259" s="83">
        <v>1.92</v>
      </c>
      <c r="M259" s="83">
        <v>2.1800000000000002</v>
      </c>
      <c r="N259" s="83">
        <v>2.2400000000000002</v>
      </c>
      <c r="O259" s="83">
        <v>39</v>
      </c>
      <c r="P259" s="83">
        <v>32</v>
      </c>
      <c r="Q259" s="83">
        <v>10</v>
      </c>
      <c r="R259" s="83">
        <v>0</v>
      </c>
      <c r="S259" s="83">
        <v>0</v>
      </c>
      <c r="T259" s="83">
        <v>0</v>
      </c>
      <c r="U259" s="83">
        <v>0.73199999999999998</v>
      </c>
      <c r="V259" s="83">
        <v>0.84</v>
      </c>
      <c r="W259" s="83">
        <v>0.746</v>
      </c>
      <c r="X259" s="83">
        <v>9.6000000000000002E-2</v>
      </c>
      <c r="Y259" s="83">
        <v>0.45600000000000002</v>
      </c>
      <c r="Z259" s="83">
        <v>0.41399999999999998</v>
      </c>
      <c r="AA259" s="83">
        <v>16.8</v>
      </c>
      <c r="AB259" s="83">
        <v>40.700000000000003</v>
      </c>
      <c r="AC259" s="83">
        <v>37.700000000000003</v>
      </c>
      <c r="AD259" s="83">
        <v>36.9</v>
      </c>
      <c r="AE259" s="83">
        <v>44.8</v>
      </c>
      <c r="AF259" s="83">
        <v>33.6</v>
      </c>
      <c r="AG259" s="83">
        <v>81.400000000000006</v>
      </c>
      <c r="AH259" s="83">
        <v>75.400000000000006</v>
      </c>
      <c r="AI259" s="83">
        <v>73.8</v>
      </c>
      <c r="AJ259" s="83">
        <v>89.6</v>
      </c>
      <c r="AK259" s="83">
        <v>2.8899999999999997</v>
      </c>
      <c r="AL259" s="83">
        <v>3.7199999999999998</v>
      </c>
      <c r="AM259" s="83">
        <v>3</v>
      </c>
      <c r="AN259" s="83">
        <v>6</v>
      </c>
      <c r="AO259" s="83">
        <v>2.8000000000000001E-2</v>
      </c>
      <c r="AP259" s="83">
        <v>18.7</v>
      </c>
      <c r="AQ259" s="83">
        <v>17.399999999999999</v>
      </c>
      <c r="AR259" s="83" t="s">
        <v>66</v>
      </c>
      <c r="AS259" s="83">
        <v>61.2</v>
      </c>
      <c r="AT259" s="83">
        <v>90.2</v>
      </c>
      <c r="AU259" s="83">
        <v>0.21240000000000001</v>
      </c>
      <c r="AV259" s="83">
        <v>4.5600000000000002E-2</v>
      </c>
      <c r="AW259" s="83">
        <v>13.53</v>
      </c>
      <c r="AX259" s="83">
        <v>12.5</v>
      </c>
      <c r="AY259" s="83">
        <v>13.45</v>
      </c>
      <c r="AZ259" s="83">
        <v>0.95</v>
      </c>
      <c r="BA259" s="83">
        <v>0</v>
      </c>
      <c r="BB259" s="83">
        <v>0</v>
      </c>
      <c r="BC259" s="83">
        <v>0</v>
      </c>
      <c r="BD259" s="83" t="s">
        <v>66</v>
      </c>
      <c r="BE259" s="83">
        <v>29.57</v>
      </c>
      <c r="BF259" s="83">
        <v>8.6999999999999993</v>
      </c>
      <c r="BG259" s="83">
        <v>13.2</v>
      </c>
      <c r="BH259" s="232">
        <v>44086</v>
      </c>
    </row>
    <row r="260" spans="1:60" x14ac:dyDescent="0.25">
      <c r="A260" s="232">
        <v>44087</v>
      </c>
      <c r="B260" s="233" t="str">
        <f t="shared" si="3"/>
        <v>Click Here</v>
      </c>
      <c r="D260" s="83">
        <v>0</v>
      </c>
      <c r="E260" s="83">
        <v>0</v>
      </c>
      <c r="F260" s="83">
        <v>0</v>
      </c>
      <c r="G260" s="83">
        <v>0</v>
      </c>
      <c r="H260" s="83">
        <v>0</v>
      </c>
      <c r="I260" s="83">
        <v>0</v>
      </c>
      <c r="J260" s="83">
        <v>0</v>
      </c>
      <c r="K260" s="83">
        <v>0</v>
      </c>
      <c r="L260" s="83">
        <v>0</v>
      </c>
      <c r="M260" s="83">
        <v>0</v>
      </c>
      <c r="N260" s="83">
        <v>0</v>
      </c>
      <c r="O260" s="83">
        <v>0</v>
      </c>
      <c r="P260" s="83">
        <v>0</v>
      </c>
      <c r="Q260" s="83">
        <v>0</v>
      </c>
      <c r="R260" s="83">
        <v>0</v>
      </c>
      <c r="S260" s="83">
        <v>0</v>
      </c>
      <c r="T260" s="83">
        <v>0</v>
      </c>
      <c r="U260" s="83">
        <v>0</v>
      </c>
      <c r="V260" s="83">
        <v>0</v>
      </c>
      <c r="W260" s="83">
        <v>0</v>
      </c>
      <c r="X260" s="83">
        <v>0</v>
      </c>
      <c r="Y260" s="83">
        <v>0</v>
      </c>
      <c r="Z260" s="83">
        <v>0</v>
      </c>
      <c r="AA260" s="83">
        <v>0</v>
      </c>
      <c r="AB260" s="83">
        <v>0</v>
      </c>
      <c r="AC260" s="83">
        <v>0</v>
      </c>
      <c r="AD260" s="83">
        <v>0</v>
      </c>
      <c r="AE260" s="83">
        <v>0</v>
      </c>
      <c r="AF260" s="83">
        <v>0</v>
      </c>
      <c r="AG260" s="83">
        <v>0</v>
      </c>
      <c r="AH260" s="83">
        <v>0</v>
      </c>
      <c r="AI260" s="83">
        <v>0</v>
      </c>
      <c r="AJ260" s="83">
        <v>0</v>
      </c>
      <c r="AK260" s="83" t="s">
        <v>66</v>
      </c>
      <c r="AL260" s="83" t="s">
        <v>66</v>
      </c>
      <c r="AM260" s="83">
        <v>0</v>
      </c>
      <c r="AN260" s="83">
        <v>0</v>
      </c>
      <c r="AO260" s="83">
        <v>0</v>
      </c>
      <c r="AP260" s="83">
        <v>0</v>
      </c>
      <c r="AQ260" s="83">
        <v>0</v>
      </c>
      <c r="AR260" s="83" t="s">
        <v>66</v>
      </c>
      <c r="AS260" s="83">
        <v>0</v>
      </c>
      <c r="AT260" s="83">
        <v>0</v>
      </c>
      <c r="AU260" s="83">
        <v>0</v>
      </c>
      <c r="AV260" s="83">
        <v>0</v>
      </c>
      <c r="AW260" s="83">
        <v>0</v>
      </c>
      <c r="AX260" s="83">
        <v>0</v>
      </c>
      <c r="AY260" s="83">
        <v>0</v>
      </c>
      <c r="AZ260" s="83">
        <v>0</v>
      </c>
      <c r="BA260" s="83">
        <v>0</v>
      </c>
      <c r="BB260" s="83">
        <v>0</v>
      </c>
      <c r="BC260" s="83">
        <v>0</v>
      </c>
      <c r="BD260" s="83" t="s">
        <v>66</v>
      </c>
      <c r="BE260" s="83">
        <v>0</v>
      </c>
      <c r="BF260" s="83">
        <v>0</v>
      </c>
      <c r="BG260" s="83">
        <v>0</v>
      </c>
      <c r="BH260" s="232">
        <v>44087</v>
      </c>
    </row>
    <row r="261" spans="1:60" x14ac:dyDescent="0.25">
      <c r="A261" s="232">
        <v>44088</v>
      </c>
      <c r="B261" s="233" t="str">
        <f t="shared" ref="B261:B324" si="4">HYPERLINK("#'" &amp; TEXT($A261,"d mmm yyyy") &amp; "'!A1","Click Here")</f>
        <v>Click Here</v>
      </c>
      <c r="D261" s="83">
        <v>6.47</v>
      </c>
      <c r="E261" s="83">
        <v>5.01</v>
      </c>
      <c r="F261" s="83">
        <v>5.08</v>
      </c>
      <c r="G261" s="83">
        <v>5.04</v>
      </c>
      <c r="H261" s="83">
        <v>5.0199999999999996</v>
      </c>
      <c r="I261" s="83">
        <v>7.12</v>
      </c>
      <c r="J261" s="83">
        <v>7.3</v>
      </c>
      <c r="K261" s="83">
        <v>1.64</v>
      </c>
      <c r="L261" s="83">
        <v>1.86</v>
      </c>
      <c r="M261" s="83">
        <v>1.97</v>
      </c>
      <c r="N261" s="83">
        <v>1.95</v>
      </c>
      <c r="O261" s="83">
        <v>42</v>
      </c>
      <c r="P261" s="83">
        <v>33</v>
      </c>
      <c r="Q261" s="83">
        <v>11</v>
      </c>
      <c r="R261" s="83">
        <v>0</v>
      </c>
      <c r="S261" s="83">
        <v>0</v>
      </c>
      <c r="T261" s="83">
        <v>0</v>
      </c>
      <c r="U261" s="83">
        <v>0.71399999999999997</v>
      </c>
      <c r="V261" s="83">
        <v>0.746</v>
      </c>
      <c r="W261" s="83">
        <v>0.78300000000000003</v>
      </c>
      <c r="X261" s="83">
        <v>0.11600000000000001</v>
      </c>
      <c r="Y261" s="83">
        <v>0.36099999999999999</v>
      </c>
      <c r="Z261" s="83">
        <v>0.34200000000000003</v>
      </c>
      <c r="AA261" s="83">
        <v>16.3</v>
      </c>
      <c r="AB261" s="83">
        <v>39.1</v>
      </c>
      <c r="AC261" s="83">
        <v>36.1</v>
      </c>
      <c r="AD261" s="83">
        <v>36.799999999999997</v>
      </c>
      <c r="AE261" s="83">
        <v>44.1</v>
      </c>
      <c r="AF261" s="83">
        <v>32.6</v>
      </c>
      <c r="AG261" s="83">
        <v>78.2</v>
      </c>
      <c r="AH261" s="83">
        <v>72.2</v>
      </c>
      <c r="AI261" s="83">
        <v>73.599999999999994</v>
      </c>
      <c r="AJ261" s="83">
        <v>88.2</v>
      </c>
      <c r="AK261" s="83">
        <v>2.91</v>
      </c>
      <c r="AL261" s="83">
        <v>3.83</v>
      </c>
      <c r="AM261" s="83">
        <v>3.1</v>
      </c>
      <c r="AN261" s="83">
        <v>6</v>
      </c>
      <c r="AO261" s="83">
        <v>3.3000000000000002E-2</v>
      </c>
      <c r="AP261" s="83">
        <v>17.8</v>
      </c>
      <c r="AQ261" s="83">
        <v>16.5</v>
      </c>
      <c r="AR261" s="83">
        <v>-0.15921870286576123</v>
      </c>
      <c r="AS261" s="83">
        <v>61</v>
      </c>
      <c r="AT261" s="83">
        <v>90.5</v>
      </c>
      <c r="AU261" s="83">
        <v>0.21260000000000001</v>
      </c>
      <c r="AV261" s="83">
        <v>4.5900000000000003E-2</v>
      </c>
      <c r="AW261" s="83">
        <v>15.14</v>
      </c>
      <c r="AX261" s="83">
        <v>13.26</v>
      </c>
      <c r="AY261" s="83">
        <v>15.18</v>
      </c>
      <c r="AZ261" s="83">
        <v>1.92</v>
      </c>
      <c r="BA261" s="83">
        <v>0</v>
      </c>
      <c r="BB261" s="83">
        <v>0</v>
      </c>
      <c r="BC261" s="83">
        <v>0</v>
      </c>
      <c r="BD261" s="83">
        <v>1.8707812971342386</v>
      </c>
      <c r="BE261" s="83">
        <v>29.52</v>
      </c>
      <c r="BF261" s="83">
        <v>8.6999999999999993</v>
      </c>
      <c r="BG261" s="83">
        <v>12.8</v>
      </c>
      <c r="BH261" s="232">
        <v>44088</v>
      </c>
    </row>
    <row r="262" spans="1:60" x14ac:dyDescent="0.25">
      <c r="A262" s="232">
        <v>44089</v>
      </c>
      <c r="B262" s="233" t="str">
        <f t="shared" si="4"/>
        <v>Click Here</v>
      </c>
      <c r="D262" s="83">
        <v>6.87</v>
      </c>
      <c r="E262" s="83">
        <v>5.08</v>
      </c>
      <c r="F262" s="83">
        <v>5.08</v>
      </c>
      <c r="G262" s="83">
        <v>5.1100000000000003</v>
      </c>
      <c r="H262" s="83">
        <v>5.2</v>
      </c>
      <c r="I262" s="83">
        <v>7.06</v>
      </c>
      <c r="J262" s="83">
        <v>6.83</v>
      </c>
      <c r="K262" s="83">
        <v>1.73</v>
      </c>
      <c r="L262" s="83">
        <v>1.96</v>
      </c>
      <c r="M262" s="83">
        <v>2.1800000000000002</v>
      </c>
      <c r="N262" s="83">
        <v>2.27</v>
      </c>
      <c r="O262" s="83">
        <v>41</v>
      </c>
      <c r="P262" s="83">
        <v>34</v>
      </c>
      <c r="Q262" s="83">
        <v>13</v>
      </c>
      <c r="R262" s="83">
        <v>1</v>
      </c>
      <c r="S262" s="83">
        <v>0</v>
      </c>
      <c r="T262" s="83">
        <v>0</v>
      </c>
      <c r="U262" s="83">
        <v>0.73599999999999999</v>
      </c>
      <c r="V262" s="83">
        <v>0.78400000000000003</v>
      </c>
      <c r="W262" s="83">
        <v>0.79900000000000004</v>
      </c>
      <c r="X262" s="83">
        <v>0.113</v>
      </c>
      <c r="Y262" s="83">
        <v>0.248</v>
      </c>
      <c r="Z262" s="83">
        <v>0.22600000000000001</v>
      </c>
      <c r="AA262" s="83">
        <v>15.6</v>
      </c>
      <c r="AB262" s="83">
        <v>38.4</v>
      </c>
      <c r="AC262" s="83">
        <v>35.4</v>
      </c>
      <c r="AD262" s="83">
        <v>34.299999999999997</v>
      </c>
      <c r="AE262" s="83">
        <v>41.3</v>
      </c>
      <c r="AF262" s="83">
        <v>31.2</v>
      </c>
      <c r="AG262" s="83">
        <v>76.8</v>
      </c>
      <c r="AH262" s="83">
        <v>70.8</v>
      </c>
      <c r="AI262" s="83">
        <v>68.599999999999994</v>
      </c>
      <c r="AJ262" s="83">
        <v>82.6</v>
      </c>
      <c r="AK262" s="83">
        <v>2.87</v>
      </c>
      <c r="AL262" s="83">
        <v>3.91</v>
      </c>
      <c r="AM262" s="83">
        <v>3.1</v>
      </c>
      <c r="AN262" s="83">
        <v>6.1</v>
      </c>
      <c r="AO262" s="83">
        <v>2.7E-2</v>
      </c>
      <c r="AP262" s="83">
        <v>16.100000000000001</v>
      </c>
      <c r="AQ262" s="83">
        <v>16.3</v>
      </c>
      <c r="AR262" s="83">
        <v>0.96404437869822468</v>
      </c>
      <c r="AS262" s="83">
        <v>61.2</v>
      </c>
      <c r="AT262" s="83">
        <v>87</v>
      </c>
      <c r="AU262" s="83">
        <v>0.21240000000000001</v>
      </c>
      <c r="AV262" s="83">
        <v>6.0100000000000001E-2</v>
      </c>
      <c r="AW262" s="83">
        <v>14.62</v>
      </c>
      <c r="AX262" s="83">
        <v>13.52</v>
      </c>
      <c r="AY262" s="83">
        <v>14.48</v>
      </c>
      <c r="AZ262" s="83">
        <v>0.96</v>
      </c>
      <c r="BA262" s="83">
        <v>0</v>
      </c>
      <c r="BB262" s="83">
        <v>0</v>
      </c>
      <c r="BC262" s="83">
        <v>0</v>
      </c>
      <c r="BD262" s="83">
        <v>3.1840443786982249</v>
      </c>
      <c r="BE262" s="83">
        <v>30.59</v>
      </c>
      <c r="BF262" s="83">
        <v>8.6999999999999993</v>
      </c>
      <c r="BG262" s="83">
        <v>12.8</v>
      </c>
      <c r="BH262" s="232">
        <v>44089</v>
      </c>
    </row>
    <row r="263" spans="1:60" x14ac:dyDescent="0.25">
      <c r="A263" s="232">
        <v>44090</v>
      </c>
      <c r="B263" s="233" t="str">
        <f t="shared" si="4"/>
        <v>Click Here</v>
      </c>
      <c r="D263" s="83">
        <v>6.23</v>
      </c>
      <c r="E263" s="83">
        <v>5.0999999999999996</v>
      </c>
      <c r="F263" s="83">
        <v>5.09</v>
      </c>
      <c r="G263" s="83">
        <v>5.17</v>
      </c>
      <c r="H263" s="83">
        <v>5.31</v>
      </c>
      <c r="I263" s="83">
        <v>6.35</v>
      </c>
      <c r="J263" s="83">
        <v>6.64</v>
      </c>
      <c r="K263" s="83">
        <v>1.86</v>
      </c>
      <c r="L263" s="83">
        <v>2.02</v>
      </c>
      <c r="M263" s="83">
        <v>2.2000000000000002</v>
      </c>
      <c r="N263" s="83">
        <v>2</v>
      </c>
      <c r="O263" s="83">
        <v>39</v>
      </c>
      <c r="P263" s="83">
        <v>32</v>
      </c>
      <c r="Q263" s="83">
        <v>10</v>
      </c>
      <c r="R263" s="83">
        <v>0</v>
      </c>
      <c r="S263" s="83">
        <v>0</v>
      </c>
      <c r="T263" s="83">
        <v>0</v>
      </c>
      <c r="U263" s="83">
        <v>0.59699999999999998</v>
      </c>
      <c r="V263" s="83">
        <v>0.80300000000000005</v>
      </c>
      <c r="W263" s="83">
        <v>1.17</v>
      </c>
      <c r="X263" s="83">
        <v>0.105</v>
      </c>
      <c r="Y263" s="83">
        <v>1.1499999999999999</v>
      </c>
      <c r="Z263" s="83">
        <v>0.79300000000000004</v>
      </c>
      <c r="AA263" s="83">
        <v>15.4</v>
      </c>
      <c r="AB263" s="83">
        <v>38.799999999999997</v>
      </c>
      <c r="AC263" s="83">
        <v>34.799999999999997</v>
      </c>
      <c r="AD263" s="83">
        <v>34.5</v>
      </c>
      <c r="AE263" s="83">
        <v>40</v>
      </c>
      <c r="AF263" s="83">
        <v>30.8</v>
      </c>
      <c r="AG263" s="83">
        <v>77.599999999999994</v>
      </c>
      <c r="AH263" s="83">
        <v>69.599999999999994</v>
      </c>
      <c r="AI263" s="83">
        <v>69</v>
      </c>
      <c r="AJ263" s="83">
        <v>80</v>
      </c>
      <c r="AK263" s="83">
        <v>2.7800000000000002</v>
      </c>
      <c r="AL263" s="83">
        <v>3.8</v>
      </c>
      <c r="AM263" s="83">
        <v>3</v>
      </c>
      <c r="AN263" s="83">
        <v>5.9</v>
      </c>
      <c r="AO263" s="83">
        <v>3.3000000000000002E-2</v>
      </c>
      <c r="AP263" s="83">
        <v>15.5</v>
      </c>
      <c r="AQ263" s="83">
        <v>15.9</v>
      </c>
      <c r="AR263" s="83">
        <v>0.70462444113263834</v>
      </c>
      <c r="AS263" s="83">
        <v>61</v>
      </c>
      <c r="AT263" s="83">
        <v>88.2</v>
      </c>
      <c r="AU263" s="83">
        <v>0.21279999999999999</v>
      </c>
      <c r="AV263" s="83">
        <v>5.7500000000000002E-2</v>
      </c>
      <c r="AW263" s="83">
        <v>14.47</v>
      </c>
      <c r="AX263" s="83">
        <v>13.42</v>
      </c>
      <c r="AY263" s="83">
        <v>14.38</v>
      </c>
      <c r="AZ263" s="83">
        <v>0.96</v>
      </c>
      <c r="BA263" s="83">
        <v>0</v>
      </c>
      <c r="BB263" s="83">
        <v>0</v>
      </c>
      <c r="BC263" s="83">
        <v>0</v>
      </c>
      <c r="BD263" s="83">
        <v>2.8346244411326382</v>
      </c>
      <c r="BE263" s="83">
        <v>30.04</v>
      </c>
      <c r="BF263" s="83">
        <v>8.6999999999999993</v>
      </c>
      <c r="BG263" s="83">
        <v>12.8</v>
      </c>
      <c r="BH263" s="232">
        <v>44090</v>
      </c>
    </row>
    <row r="264" spans="1:60" x14ac:dyDescent="0.25">
      <c r="A264" s="232">
        <v>44091</v>
      </c>
      <c r="B264" s="233" t="str">
        <f t="shared" si="4"/>
        <v>Click Here</v>
      </c>
      <c r="D264" s="83">
        <v>6.23</v>
      </c>
      <c r="E264" s="83">
        <v>5.12</v>
      </c>
      <c r="F264" s="83">
        <v>5.23</v>
      </c>
      <c r="G264" s="83">
        <v>5.18</v>
      </c>
      <c r="H264" s="83">
        <v>5.16</v>
      </c>
      <c r="I264" s="83">
        <v>6.57</v>
      </c>
      <c r="J264" s="83">
        <v>7.03</v>
      </c>
      <c r="K264" s="83">
        <v>1.84</v>
      </c>
      <c r="L264" s="83">
        <v>1.97</v>
      </c>
      <c r="M264" s="83">
        <v>2.2000000000000002</v>
      </c>
      <c r="N264" s="83">
        <v>2.2599999999999998</v>
      </c>
      <c r="O264" s="83">
        <v>41</v>
      </c>
      <c r="P264" s="83">
        <v>34</v>
      </c>
      <c r="Q264" s="83">
        <v>12</v>
      </c>
      <c r="R264" s="83">
        <v>0</v>
      </c>
      <c r="S264" s="83">
        <v>0</v>
      </c>
      <c r="T264" s="83">
        <v>0</v>
      </c>
      <c r="U264" s="83">
        <v>0.625</v>
      </c>
      <c r="V264" s="83">
        <v>0.79700000000000004</v>
      </c>
      <c r="W264" s="83">
        <v>0.63500000000000001</v>
      </c>
      <c r="X264" s="83">
        <v>0.121</v>
      </c>
      <c r="Y264" s="83">
        <v>0.30599999999999999</v>
      </c>
      <c r="Z264" s="83">
        <v>0.156</v>
      </c>
      <c r="AA264" s="83">
        <v>15.8</v>
      </c>
      <c r="AB264" s="83">
        <v>38</v>
      </c>
      <c r="AC264" s="83">
        <v>35.5</v>
      </c>
      <c r="AD264" s="83">
        <v>35.9</v>
      </c>
      <c r="AE264" s="83">
        <v>45.8</v>
      </c>
      <c r="AF264" s="83">
        <v>31.6</v>
      </c>
      <c r="AG264" s="83">
        <v>76</v>
      </c>
      <c r="AH264" s="83">
        <v>71</v>
      </c>
      <c r="AI264" s="83">
        <v>71.8</v>
      </c>
      <c r="AJ264" s="83">
        <v>91.6</v>
      </c>
      <c r="AK264" s="83">
        <v>2.73</v>
      </c>
      <c r="AL264" s="83">
        <v>3.83</v>
      </c>
      <c r="AM264" s="83">
        <v>3.1</v>
      </c>
      <c r="AN264" s="83">
        <v>5.8</v>
      </c>
      <c r="AO264" s="83">
        <v>2.8000000000000001E-2</v>
      </c>
      <c r="AP264" s="83">
        <v>16.100000000000001</v>
      </c>
      <c r="AQ264" s="83">
        <v>16.100000000000001</v>
      </c>
      <c r="AR264" s="83">
        <v>0.78712294440093977</v>
      </c>
      <c r="AS264" s="83">
        <v>61.3</v>
      </c>
      <c r="AT264" s="83">
        <v>90.1</v>
      </c>
      <c r="AU264" s="83">
        <v>0.2122</v>
      </c>
      <c r="AV264" s="83">
        <v>4.5699999999999998E-2</v>
      </c>
      <c r="AW264" s="83">
        <v>13.86</v>
      </c>
      <c r="AX264" s="83">
        <v>12.77</v>
      </c>
      <c r="AY264" s="83">
        <v>13.72</v>
      </c>
      <c r="AZ264" s="83">
        <v>0.95</v>
      </c>
      <c r="BA264" s="83">
        <v>0</v>
      </c>
      <c r="BB264" s="83">
        <v>0</v>
      </c>
      <c r="BC264" s="83">
        <v>0</v>
      </c>
      <c r="BD264" s="83">
        <v>3.0571229444009398</v>
      </c>
      <c r="BE264" s="83">
        <v>30.28</v>
      </c>
      <c r="BF264" s="83">
        <v>8.6999999999999993</v>
      </c>
      <c r="BG264" s="83">
        <v>12.8</v>
      </c>
      <c r="BH264" s="232">
        <v>44091</v>
      </c>
    </row>
    <row r="265" spans="1:60" x14ac:dyDescent="0.25">
      <c r="A265" s="232">
        <v>44092</v>
      </c>
      <c r="B265" s="233" t="str">
        <f t="shared" si="4"/>
        <v>Click Here</v>
      </c>
      <c r="D265" s="83">
        <v>6.17</v>
      </c>
      <c r="E265" s="83">
        <v>5.19</v>
      </c>
      <c r="F265" s="83">
        <v>5.07</v>
      </c>
      <c r="G265" s="83">
        <v>5.2</v>
      </c>
      <c r="H265" s="83">
        <v>5.14</v>
      </c>
      <c r="I265" s="83">
        <v>6.74</v>
      </c>
      <c r="J265" s="83">
        <v>6.6</v>
      </c>
      <c r="K265" s="83">
        <v>1.84</v>
      </c>
      <c r="L265" s="83">
        <v>2</v>
      </c>
      <c r="M265" s="83">
        <v>2.19</v>
      </c>
      <c r="N265" s="83">
        <v>2.25</v>
      </c>
      <c r="O265" s="83">
        <v>44</v>
      </c>
      <c r="P265" s="83">
        <v>36</v>
      </c>
      <c r="Q265" s="83">
        <v>14</v>
      </c>
      <c r="R265" s="83">
        <v>0</v>
      </c>
      <c r="S265" s="83">
        <v>0</v>
      </c>
      <c r="T265" s="83">
        <v>0</v>
      </c>
      <c r="U265" s="83">
        <v>1.0900000000000001</v>
      </c>
      <c r="V265" s="83">
        <v>1.3160000000000001</v>
      </c>
      <c r="W265" s="83">
        <v>0.60699999999999998</v>
      </c>
      <c r="X265" s="83">
        <v>0.129</v>
      </c>
      <c r="Y265" s="83">
        <v>0.29699999999999999</v>
      </c>
      <c r="Z265" s="83">
        <v>0.311</v>
      </c>
      <c r="AA265" s="83">
        <v>16.2</v>
      </c>
      <c r="AB265" s="83">
        <v>37.6</v>
      </c>
      <c r="AC265" s="83">
        <v>35.4</v>
      </c>
      <c r="AD265" s="83">
        <v>35.700000000000003</v>
      </c>
      <c r="AE265" s="83">
        <v>46.1</v>
      </c>
      <c r="AF265" s="83">
        <v>32.4</v>
      </c>
      <c r="AG265" s="83">
        <v>0</v>
      </c>
      <c r="AH265" s="83">
        <v>70.8</v>
      </c>
      <c r="AI265" s="83">
        <v>71.400000000000006</v>
      </c>
      <c r="AJ265" s="83">
        <v>92.2</v>
      </c>
      <c r="AK265" s="83">
        <v>2.91</v>
      </c>
      <c r="AL265" s="83">
        <v>3.84</v>
      </c>
      <c r="AM265" s="83">
        <v>3</v>
      </c>
      <c r="AN265" s="83">
        <v>5.9</v>
      </c>
      <c r="AO265" s="83">
        <v>3.4000000000000002E-2</v>
      </c>
      <c r="AP265" s="83">
        <v>16.2</v>
      </c>
      <c r="AQ265" s="83">
        <v>16</v>
      </c>
      <c r="AR265" s="83">
        <v>0.82608520179372169</v>
      </c>
      <c r="AS265" s="83">
        <v>61</v>
      </c>
      <c r="AT265" s="83">
        <v>90.6</v>
      </c>
      <c r="AU265" s="83">
        <v>0.21390000000000001</v>
      </c>
      <c r="AV265" s="83">
        <v>4.2099999999999999E-2</v>
      </c>
      <c r="AW265" s="83">
        <v>14.42</v>
      </c>
      <c r="AX265" s="83">
        <v>13.38</v>
      </c>
      <c r="AY265" s="83">
        <v>14.35</v>
      </c>
      <c r="AZ265" s="83">
        <v>0.97</v>
      </c>
      <c r="BA265" s="83">
        <v>0</v>
      </c>
      <c r="BB265" s="83">
        <v>0</v>
      </c>
      <c r="BC265" s="83">
        <v>0</v>
      </c>
      <c r="BD265" s="83">
        <v>3.1260852017937215</v>
      </c>
      <c r="BE265" s="83">
        <v>30.36</v>
      </c>
      <c r="BF265" s="83">
        <v>8.6999999999999993</v>
      </c>
      <c r="BG265" s="83">
        <v>12.8</v>
      </c>
      <c r="BH265" s="232">
        <v>44092</v>
      </c>
    </row>
    <row r="266" spans="1:60" x14ac:dyDescent="0.25">
      <c r="A266" s="232">
        <v>44093</v>
      </c>
      <c r="B266" s="233" t="str">
        <f t="shared" si="4"/>
        <v>Click Here</v>
      </c>
      <c r="D266" s="83">
        <v>6.24</v>
      </c>
      <c r="E266" s="83">
        <v>5.1100000000000003</v>
      </c>
      <c r="F266" s="83">
        <v>5.08</v>
      </c>
      <c r="G266" s="83">
        <v>5.14</v>
      </c>
      <c r="H266" s="83">
        <v>5.2</v>
      </c>
      <c r="I266" s="83">
        <v>6.93</v>
      </c>
      <c r="J266" s="83">
        <v>6.88</v>
      </c>
      <c r="K266" s="83">
        <v>1.79</v>
      </c>
      <c r="L266" s="83">
        <v>1.96</v>
      </c>
      <c r="M266" s="83">
        <v>2.14</v>
      </c>
      <c r="N266" s="83">
        <v>2.27</v>
      </c>
      <c r="O266" s="83">
        <v>47</v>
      </c>
      <c r="P266" s="83">
        <v>40</v>
      </c>
      <c r="Q266" s="83">
        <v>16</v>
      </c>
      <c r="R266" s="83">
        <v>1</v>
      </c>
      <c r="S266" s="83">
        <v>0</v>
      </c>
      <c r="T266" s="83">
        <v>0</v>
      </c>
      <c r="U266" s="83">
        <v>0.92600000000000005</v>
      </c>
      <c r="V266" s="83">
        <v>1.214</v>
      </c>
      <c r="W266" s="83">
        <v>0.73699999999999999</v>
      </c>
      <c r="X266" s="83">
        <v>0.124</v>
      </c>
      <c r="Y266" s="83">
        <v>0.28399999999999997</v>
      </c>
      <c r="Z266" s="83">
        <v>0.32100000000000001</v>
      </c>
      <c r="AA266" s="83">
        <v>16.2</v>
      </c>
      <c r="AB266" s="83">
        <v>40.9</v>
      </c>
      <c r="AC266" s="83">
        <v>34.9</v>
      </c>
      <c r="AD266" s="83">
        <v>35.200000000000003</v>
      </c>
      <c r="AE266" s="83">
        <v>46</v>
      </c>
      <c r="AF266" s="83">
        <v>32.4</v>
      </c>
      <c r="AG266" s="83">
        <v>81.8</v>
      </c>
      <c r="AH266" s="83">
        <v>69.8</v>
      </c>
      <c r="AI266" s="83">
        <v>70.400000000000006</v>
      </c>
      <c r="AJ266" s="83">
        <v>92</v>
      </c>
      <c r="AK266" s="83">
        <v>3.63</v>
      </c>
      <c r="AL266" s="83">
        <v>3.69</v>
      </c>
      <c r="AM266" s="83">
        <v>3.1</v>
      </c>
      <c r="AN266" s="83">
        <v>6</v>
      </c>
      <c r="AO266" s="83">
        <v>4.1000000000000002E-2</v>
      </c>
      <c r="AP266" s="83">
        <v>16</v>
      </c>
      <c r="AQ266" s="83">
        <v>16.2</v>
      </c>
      <c r="AR266" s="83">
        <v>0.92938267451640044</v>
      </c>
      <c r="AS266" s="83">
        <v>61.1</v>
      </c>
      <c r="AT266" s="83">
        <v>90.9</v>
      </c>
      <c r="AU266" s="83">
        <v>0.21299999999999999</v>
      </c>
      <c r="AV266" s="83">
        <v>4.1099999999999998E-2</v>
      </c>
      <c r="AW266" s="83">
        <v>13.01</v>
      </c>
      <c r="AX266" s="83">
        <v>11.89</v>
      </c>
      <c r="AY266" s="83">
        <v>12.87</v>
      </c>
      <c r="AZ266" s="83">
        <v>0.98</v>
      </c>
      <c r="BA266" s="83">
        <v>0</v>
      </c>
      <c r="BB266" s="83">
        <v>0</v>
      </c>
      <c r="BC266" s="83">
        <v>0</v>
      </c>
      <c r="BD266" s="83">
        <v>3.1993826745164005</v>
      </c>
      <c r="BE266" s="83">
        <v>29.76</v>
      </c>
      <c r="BF266" s="83">
        <v>8.6999999999999993</v>
      </c>
      <c r="BG266" s="83">
        <v>12.8</v>
      </c>
      <c r="BH266" s="232">
        <v>44093</v>
      </c>
    </row>
    <row r="267" spans="1:60" x14ac:dyDescent="0.25">
      <c r="A267" s="232">
        <v>44094</v>
      </c>
      <c r="B267" s="233" t="str">
        <f t="shared" si="4"/>
        <v>Click Here</v>
      </c>
      <c r="D267" s="83">
        <v>0</v>
      </c>
      <c r="E267" s="83">
        <v>0</v>
      </c>
      <c r="F267" s="83">
        <v>0</v>
      </c>
      <c r="G267" s="83">
        <v>0</v>
      </c>
      <c r="H267" s="83">
        <v>0</v>
      </c>
      <c r="I267" s="83">
        <v>0</v>
      </c>
      <c r="J267" s="83">
        <v>0</v>
      </c>
      <c r="K267" s="83">
        <v>0</v>
      </c>
      <c r="L267" s="83">
        <v>0</v>
      </c>
      <c r="M267" s="83">
        <v>0</v>
      </c>
      <c r="N267" s="83">
        <v>0</v>
      </c>
      <c r="O267" s="83">
        <v>0</v>
      </c>
      <c r="P267" s="83">
        <v>0</v>
      </c>
      <c r="Q267" s="83">
        <v>0</v>
      </c>
      <c r="R267" s="83">
        <v>0</v>
      </c>
      <c r="S267" s="83">
        <v>0</v>
      </c>
      <c r="T267" s="83">
        <v>0</v>
      </c>
      <c r="U267" s="83">
        <v>0</v>
      </c>
      <c r="V267" s="83">
        <v>0</v>
      </c>
      <c r="W267" s="83">
        <v>0</v>
      </c>
      <c r="X267" s="83">
        <v>0</v>
      </c>
      <c r="Y267" s="83">
        <v>0</v>
      </c>
      <c r="Z267" s="83">
        <v>0</v>
      </c>
      <c r="AA267" s="83">
        <v>0</v>
      </c>
      <c r="AB267" s="83">
        <v>0</v>
      </c>
      <c r="AC267" s="83">
        <v>0</v>
      </c>
      <c r="AD267" s="83">
        <v>0</v>
      </c>
      <c r="AE267" s="83">
        <v>0</v>
      </c>
      <c r="AF267" s="83">
        <v>0</v>
      </c>
      <c r="AG267" s="83">
        <v>0</v>
      </c>
      <c r="AH267" s="83">
        <v>0</v>
      </c>
      <c r="AI267" s="83">
        <v>0</v>
      </c>
      <c r="AJ267" s="83">
        <v>0</v>
      </c>
      <c r="AK267" s="83" t="s">
        <v>66</v>
      </c>
      <c r="AL267" s="83" t="s">
        <v>66</v>
      </c>
      <c r="AM267" s="83">
        <v>0</v>
      </c>
      <c r="AN267" s="83">
        <v>0</v>
      </c>
      <c r="AO267" s="83">
        <v>0</v>
      </c>
      <c r="AP267" s="83">
        <v>0</v>
      </c>
      <c r="AQ267" s="83">
        <v>0</v>
      </c>
      <c r="AR267" s="83" t="s">
        <v>66</v>
      </c>
      <c r="AS267" s="83">
        <v>0</v>
      </c>
      <c r="AT267" s="83">
        <v>0</v>
      </c>
      <c r="AU267" s="83">
        <v>0</v>
      </c>
      <c r="AV267" s="83">
        <v>0</v>
      </c>
      <c r="AW267" s="83">
        <v>0</v>
      </c>
      <c r="AX267" s="83">
        <v>0</v>
      </c>
      <c r="AY267" s="83">
        <v>0</v>
      </c>
      <c r="AZ267" s="83">
        <v>0</v>
      </c>
      <c r="BA267" s="83">
        <v>0</v>
      </c>
      <c r="BB267" s="83">
        <v>0</v>
      </c>
      <c r="BC267" s="83">
        <v>0</v>
      </c>
      <c r="BD267" s="83" t="s">
        <v>66</v>
      </c>
      <c r="BE267" s="83">
        <v>0</v>
      </c>
      <c r="BF267" s="83">
        <v>0</v>
      </c>
      <c r="BG267" s="83">
        <v>0</v>
      </c>
      <c r="BH267" s="232">
        <v>44094</v>
      </c>
    </row>
    <row r="268" spans="1:60" x14ac:dyDescent="0.25">
      <c r="A268" s="232">
        <v>44095</v>
      </c>
      <c r="B268" s="233" t="str">
        <f t="shared" si="4"/>
        <v>Click Here</v>
      </c>
      <c r="D268" s="83">
        <v>6.2</v>
      </c>
      <c r="E268" s="83">
        <v>5.0599999999999996</v>
      </c>
      <c r="F268" s="83">
        <v>5.04</v>
      </c>
      <c r="G268" s="83">
        <v>5.16</v>
      </c>
      <c r="H268" s="83">
        <v>5.25</v>
      </c>
      <c r="I268" s="83">
        <v>6.34</v>
      </c>
      <c r="J268" s="83">
        <v>6.22</v>
      </c>
      <c r="K268" s="83">
        <v>1.9</v>
      </c>
      <c r="L268" s="83">
        <v>2.0499999999999998</v>
      </c>
      <c r="M268" s="83">
        <v>2.2000000000000002</v>
      </c>
      <c r="N268" s="83">
        <v>2.2000000000000002</v>
      </c>
      <c r="O268" s="83">
        <v>42</v>
      </c>
      <c r="P268" s="83">
        <v>35</v>
      </c>
      <c r="Q268" s="83">
        <v>11</v>
      </c>
      <c r="R268" s="83">
        <v>0</v>
      </c>
      <c r="S268" s="83">
        <v>0</v>
      </c>
      <c r="T268" s="83">
        <v>0</v>
      </c>
      <c r="U268" s="83">
        <v>0.84399999999999997</v>
      </c>
      <c r="V268" s="83">
        <v>0.83499999999999996</v>
      </c>
      <c r="W268" s="83">
        <v>0.64100000000000001</v>
      </c>
      <c r="X268" s="83">
        <v>0.13900000000000001</v>
      </c>
      <c r="Y268" s="83">
        <v>0.38100000000000001</v>
      </c>
      <c r="Z268" s="83">
        <v>0.42699999999999999</v>
      </c>
      <c r="AA268" s="83">
        <v>14.9</v>
      </c>
      <c r="AB268" s="83">
        <v>37.1</v>
      </c>
      <c r="AC268" s="83">
        <v>35.6</v>
      </c>
      <c r="AD268" s="83">
        <v>33.700000000000003</v>
      </c>
      <c r="AE268" s="83">
        <v>40.6</v>
      </c>
      <c r="AF268" s="83">
        <v>29.8</v>
      </c>
      <c r="AG268" s="83">
        <v>74.2</v>
      </c>
      <c r="AH268" s="83">
        <v>71.2</v>
      </c>
      <c r="AI268" s="83">
        <v>67.400000000000006</v>
      </c>
      <c r="AJ268" s="83">
        <v>81.2</v>
      </c>
      <c r="AK268" s="83">
        <v>2.8</v>
      </c>
      <c r="AL268" s="83">
        <v>3.6500000000000004</v>
      </c>
      <c r="AM268" s="83">
        <v>3.1</v>
      </c>
      <c r="AN268" s="83">
        <v>5.9</v>
      </c>
      <c r="AO268" s="83">
        <v>3.7999999999999999E-2</v>
      </c>
      <c r="AP268" s="83">
        <v>14.3</v>
      </c>
      <c r="AQ268" s="83">
        <v>15.2</v>
      </c>
      <c r="AR268" s="83" t="s">
        <v>66</v>
      </c>
      <c r="AS268" s="83">
        <v>64.5</v>
      </c>
      <c r="AT268" s="83">
        <v>89.3</v>
      </c>
      <c r="AU268" s="83">
        <v>0.19009999999999999</v>
      </c>
      <c r="AV268" s="83">
        <v>4.8899999999999999E-2</v>
      </c>
      <c r="AW268" s="83">
        <v>0</v>
      </c>
      <c r="AX268" s="83">
        <v>0</v>
      </c>
      <c r="AY268" s="83">
        <v>0</v>
      </c>
      <c r="AZ268" s="83">
        <v>0</v>
      </c>
      <c r="BA268" s="83">
        <v>0</v>
      </c>
      <c r="BB268" s="83">
        <v>0</v>
      </c>
      <c r="BC268" s="83">
        <v>0</v>
      </c>
      <c r="BD268" s="83" t="s">
        <v>66</v>
      </c>
      <c r="BE268" s="83">
        <v>30.04</v>
      </c>
      <c r="BF268" s="83">
        <v>8.6999999999999993</v>
      </c>
      <c r="BG268" s="83">
        <v>12.8</v>
      </c>
      <c r="BH268" s="232">
        <v>44095</v>
      </c>
    </row>
    <row r="269" spans="1:60" x14ac:dyDescent="0.25">
      <c r="A269" s="232">
        <v>44096</v>
      </c>
      <c r="B269" s="233" t="str">
        <f t="shared" si="4"/>
        <v>Click Here</v>
      </c>
      <c r="D269" s="83">
        <v>6.32</v>
      </c>
      <c r="E269" s="83">
        <v>5.18</v>
      </c>
      <c r="F269" s="83">
        <v>5.07</v>
      </c>
      <c r="G269" s="83">
        <v>5.16</v>
      </c>
      <c r="H269" s="83">
        <v>5.22</v>
      </c>
      <c r="I269" s="83">
        <v>5.98</v>
      </c>
      <c r="J269" s="83">
        <v>6.03</v>
      </c>
      <c r="K269" s="83">
        <v>1.83</v>
      </c>
      <c r="L269" s="83">
        <v>1.99</v>
      </c>
      <c r="M269" s="83">
        <v>2.2000000000000002</v>
      </c>
      <c r="N269" s="83">
        <v>1.98</v>
      </c>
      <c r="O269" s="83">
        <v>40</v>
      </c>
      <c r="P269" s="83">
        <v>32</v>
      </c>
      <c r="Q269" s="83">
        <v>16</v>
      </c>
      <c r="R269" s="83">
        <v>1</v>
      </c>
      <c r="S269" s="83">
        <v>0</v>
      </c>
      <c r="T269" s="83">
        <v>0</v>
      </c>
      <c r="U269" s="83">
        <v>0.622</v>
      </c>
      <c r="V269" s="83">
        <v>0.81899999999999995</v>
      </c>
      <c r="W269" s="83">
        <v>1.0900000000000001</v>
      </c>
      <c r="X269" s="83">
        <v>0.189</v>
      </c>
      <c r="Y269" s="83">
        <v>0.498</v>
      </c>
      <c r="Z269" s="83">
        <v>0.378</v>
      </c>
      <c r="AA269" s="83">
        <v>15.2</v>
      </c>
      <c r="AB269" s="83">
        <v>38.1</v>
      </c>
      <c r="AC269" s="83">
        <v>35.200000000000003</v>
      </c>
      <c r="AD269" s="83">
        <v>32.799999999999997</v>
      </c>
      <c r="AE269" s="83">
        <v>39.700000000000003</v>
      </c>
      <c r="AF269" s="83">
        <v>30.4</v>
      </c>
      <c r="AG269" s="83">
        <v>76.2</v>
      </c>
      <c r="AH269" s="83">
        <v>70.400000000000006</v>
      </c>
      <c r="AI269" s="83">
        <v>65.599999999999994</v>
      </c>
      <c r="AJ269" s="83">
        <v>79.400000000000006</v>
      </c>
      <c r="AK269" s="83">
        <v>2.88</v>
      </c>
      <c r="AL269" s="83">
        <v>3.79</v>
      </c>
      <c r="AM269" s="83">
        <v>3</v>
      </c>
      <c r="AN269" s="83">
        <v>5.8</v>
      </c>
      <c r="AO269" s="83">
        <v>3.3000000000000002E-2</v>
      </c>
      <c r="AP269" s="83">
        <v>15.4</v>
      </c>
      <c r="AQ269" s="83">
        <v>15.4</v>
      </c>
      <c r="AR269" s="83" t="s">
        <v>66</v>
      </c>
      <c r="AS269" s="83">
        <v>64.099999999999994</v>
      </c>
      <c r="AT269" s="83">
        <v>89.7</v>
      </c>
      <c r="AU269" s="83">
        <v>0.19170000000000001</v>
      </c>
      <c r="AV269" s="83">
        <v>4.7500000000000001E-2</v>
      </c>
      <c r="AW269" s="83">
        <v>0</v>
      </c>
      <c r="AX269" s="83">
        <v>0</v>
      </c>
      <c r="AY269" s="83">
        <v>0</v>
      </c>
      <c r="AZ269" s="83">
        <v>0</v>
      </c>
      <c r="BA269" s="83">
        <v>0</v>
      </c>
      <c r="BB269" s="83">
        <v>0</v>
      </c>
      <c r="BC269" s="83">
        <v>0</v>
      </c>
      <c r="BD269" s="83" t="s">
        <v>66</v>
      </c>
      <c r="BE269" s="83">
        <v>29.81</v>
      </c>
      <c r="BF269" s="83">
        <v>8.6999999999999993</v>
      </c>
      <c r="BG269" s="83">
        <v>12.8</v>
      </c>
      <c r="BH269" s="232">
        <v>44096</v>
      </c>
    </row>
    <row r="270" spans="1:60" x14ac:dyDescent="0.25">
      <c r="A270" s="232">
        <v>44097</v>
      </c>
      <c r="B270" s="233" t="str">
        <f t="shared" si="4"/>
        <v>Click Here</v>
      </c>
      <c r="D270" s="83">
        <v>6.24</v>
      </c>
      <c r="E270" s="83">
        <v>5.12</v>
      </c>
      <c r="F270" s="83">
        <v>5.18</v>
      </c>
      <c r="G270" s="83">
        <v>5.29</v>
      </c>
      <c r="H270" s="83">
        <v>5.34</v>
      </c>
      <c r="I270" s="83">
        <v>6.47</v>
      </c>
      <c r="J270" s="83">
        <v>6.05</v>
      </c>
      <c r="K270" s="83">
        <v>1.86</v>
      </c>
      <c r="L270" s="83">
        <v>2.04</v>
      </c>
      <c r="M270" s="83">
        <v>2</v>
      </c>
      <c r="N270" s="83">
        <v>2.06</v>
      </c>
      <c r="O270" s="83">
        <v>46</v>
      </c>
      <c r="P270" s="83">
        <v>40</v>
      </c>
      <c r="Q270" s="83">
        <v>19</v>
      </c>
      <c r="R270" s="83">
        <v>2</v>
      </c>
      <c r="S270" s="83">
        <v>0</v>
      </c>
      <c r="T270" s="83">
        <v>0</v>
      </c>
      <c r="U270" s="83">
        <v>0.59399999999999997</v>
      </c>
      <c r="V270" s="83">
        <v>0.72299999999999998</v>
      </c>
      <c r="W270" s="83">
        <v>1.26</v>
      </c>
      <c r="X270" s="83">
        <v>0.107</v>
      </c>
      <c r="Y270" s="83">
        <v>0.36099999999999999</v>
      </c>
      <c r="Z270" s="83">
        <v>0.38800000000000001</v>
      </c>
      <c r="AA270" s="83">
        <v>15.2</v>
      </c>
      <c r="AB270" s="83">
        <v>37.799999999999997</v>
      </c>
      <c r="AC270" s="83">
        <v>37.4</v>
      </c>
      <c r="AD270" s="83">
        <v>34.299999999999997</v>
      </c>
      <c r="AE270" s="83">
        <v>40</v>
      </c>
      <c r="AF270" s="83">
        <v>30.4</v>
      </c>
      <c r="AG270" s="83">
        <v>75.599999999999994</v>
      </c>
      <c r="AH270" s="83">
        <v>74.8</v>
      </c>
      <c r="AI270" s="83">
        <v>68.599999999999994</v>
      </c>
      <c r="AJ270" s="83">
        <v>80</v>
      </c>
      <c r="AK270" s="83">
        <v>3</v>
      </c>
      <c r="AL270" s="83">
        <v>3.89</v>
      </c>
      <c r="AM270" s="83">
        <v>2.9</v>
      </c>
      <c r="AN270" s="83">
        <v>5.8</v>
      </c>
      <c r="AO270" s="83">
        <v>4.7E-2</v>
      </c>
      <c r="AP270" s="83">
        <v>14.8</v>
      </c>
      <c r="AQ270" s="83">
        <v>15.2</v>
      </c>
      <c r="AR270" s="83">
        <v>0.69927747886241365</v>
      </c>
      <c r="AS270" s="83">
        <v>66.3</v>
      </c>
      <c r="AT270" s="83">
        <v>89.7</v>
      </c>
      <c r="AU270" s="83">
        <v>0.17810000000000001</v>
      </c>
      <c r="AV270" s="83">
        <v>4.7199999999999999E-2</v>
      </c>
      <c r="AW270" s="83">
        <v>15.51</v>
      </c>
      <c r="AX270" s="83">
        <v>13.01</v>
      </c>
      <c r="AY270" s="83">
        <v>14.01</v>
      </c>
      <c r="AZ270" s="83">
        <v>1</v>
      </c>
      <c r="BA270" s="83">
        <v>0</v>
      </c>
      <c r="BB270" s="83">
        <v>0</v>
      </c>
      <c r="BC270" s="83">
        <v>0</v>
      </c>
      <c r="BD270" s="83">
        <v>2.8492774788624136</v>
      </c>
      <c r="BE270" s="83">
        <v>30.08</v>
      </c>
      <c r="BF270" s="83">
        <v>8.6999999999999993</v>
      </c>
      <c r="BG270" s="83">
        <v>12.8</v>
      </c>
      <c r="BH270" s="232">
        <v>44097</v>
      </c>
    </row>
    <row r="271" spans="1:60" x14ac:dyDescent="0.25">
      <c r="A271" s="232">
        <v>44098</v>
      </c>
      <c r="B271" s="233" t="str">
        <f t="shared" si="4"/>
        <v>Click Here</v>
      </c>
      <c r="D271" s="83">
        <v>6.24</v>
      </c>
      <c r="E271" s="83">
        <v>5.18</v>
      </c>
      <c r="F271" s="83">
        <v>5.2</v>
      </c>
      <c r="G271" s="83">
        <v>5.27</v>
      </c>
      <c r="H271" s="83">
        <v>5.3</v>
      </c>
      <c r="I271" s="83">
        <v>7.14</v>
      </c>
      <c r="J271" s="83">
        <v>7.25</v>
      </c>
      <c r="K271" s="83">
        <v>1.94</v>
      </c>
      <c r="L271" s="83">
        <v>2.1</v>
      </c>
      <c r="M271" s="83">
        <v>2.2000000000000002</v>
      </c>
      <c r="N271" s="83">
        <v>2.29</v>
      </c>
      <c r="O271" s="83">
        <v>41</v>
      </c>
      <c r="P271" s="83">
        <v>35</v>
      </c>
      <c r="Q271" s="83">
        <v>7</v>
      </c>
      <c r="R271" s="83">
        <v>0</v>
      </c>
      <c r="S271" s="83">
        <v>0</v>
      </c>
      <c r="T271" s="83">
        <v>0</v>
      </c>
      <c r="U271" s="83">
        <v>0.74099999999999999</v>
      </c>
      <c r="V271" s="83">
        <v>1.095</v>
      </c>
      <c r="W271" s="83">
        <v>0.39800000000000002</v>
      </c>
      <c r="X271" s="83">
        <v>0.104</v>
      </c>
      <c r="Y271" s="83">
        <v>0.216</v>
      </c>
      <c r="Z271" s="83">
        <v>0.26400000000000001</v>
      </c>
      <c r="AA271" s="83">
        <v>15.6</v>
      </c>
      <c r="AB271" s="83">
        <v>39.6</v>
      </c>
      <c r="AC271" s="83">
        <v>39</v>
      </c>
      <c r="AD271" s="83">
        <v>35</v>
      </c>
      <c r="AE271" s="83">
        <v>43.4</v>
      </c>
      <c r="AF271" s="83">
        <v>31.2</v>
      </c>
      <c r="AG271" s="83">
        <v>79.2</v>
      </c>
      <c r="AH271" s="83">
        <v>78</v>
      </c>
      <c r="AI271" s="83">
        <v>70</v>
      </c>
      <c r="AJ271" s="83">
        <v>86.8</v>
      </c>
      <c r="AK271" s="83">
        <v>2.92</v>
      </c>
      <c r="AL271" s="83">
        <v>3.97</v>
      </c>
      <c r="AM271" s="83">
        <v>3</v>
      </c>
      <c r="AN271" s="83">
        <v>6.1</v>
      </c>
      <c r="AO271" s="83">
        <v>3.4000000000000002E-2</v>
      </c>
      <c r="AP271" s="83">
        <v>16.100000000000001</v>
      </c>
      <c r="AQ271" s="83">
        <v>15.8</v>
      </c>
      <c r="AR271" s="83">
        <v>0.50805013927576637</v>
      </c>
      <c r="AS271" s="83">
        <v>65.900000000000006</v>
      </c>
      <c r="AT271" s="83">
        <v>91.9</v>
      </c>
      <c r="AU271" s="83">
        <v>0.1799</v>
      </c>
      <c r="AV271" s="83">
        <v>3.6400000000000002E-2</v>
      </c>
      <c r="AW271" s="83">
        <v>15.39</v>
      </c>
      <c r="AX271" s="83">
        <v>14.36</v>
      </c>
      <c r="AY271" s="83">
        <v>15.36</v>
      </c>
      <c r="AZ271" s="83">
        <v>1</v>
      </c>
      <c r="BA271" s="83">
        <v>0</v>
      </c>
      <c r="BB271" s="83">
        <v>0</v>
      </c>
      <c r="BC271" s="83">
        <v>0</v>
      </c>
      <c r="BD271" s="83">
        <v>2.8580501392757665</v>
      </c>
      <c r="BE271" s="83">
        <v>29.06</v>
      </c>
      <c r="BF271" s="83">
        <v>8.6999999999999993</v>
      </c>
      <c r="BG271" s="83">
        <v>12.8</v>
      </c>
      <c r="BH271" s="232">
        <v>44098</v>
      </c>
    </row>
    <row r="272" spans="1:60" x14ac:dyDescent="0.25">
      <c r="A272" s="232">
        <v>44099</v>
      </c>
      <c r="B272" s="233" t="str">
        <f t="shared" si="4"/>
        <v>Click Here</v>
      </c>
      <c r="D272" s="83">
        <v>6.67</v>
      </c>
      <c r="E272" s="83">
        <v>5.22</v>
      </c>
      <c r="F272" s="83">
        <v>5.66</v>
      </c>
      <c r="G272" s="83">
        <v>5.12</v>
      </c>
      <c r="H272" s="83">
        <v>5.21</v>
      </c>
      <c r="I272" s="83">
        <v>6.82</v>
      </c>
      <c r="J272" s="83">
        <v>7.2</v>
      </c>
      <c r="K272" s="83">
        <v>1.86</v>
      </c>
      <c r="L272" s="83">
        <v>2.0299999999999998</v>
      </c>
      <c r="M272" s="83">
        <v>2.1800000000000002</v>
      </c>
      <c r="N272" s="83">
        <v>2.2200000000000002</v>
      </c>
      <c r="O272" s="83">
        <v>42</v>
      </c>
      <c r="P272" s="83">
        <v>34</v>
      </c>
      <c r="Q272" s="83">
        <v>9</v>
      </c>
      <c r="R272" s="83">
        <v>0</v>
      </c>
      <c r="S272" s="83">
        <v>0</v>
      </c>
      <c r="T272" s="83">
        <v>0</v>
      </c>
      <c r="U272" s="83">
        <v>0.314</v>
      </c>
      <c r="V272" s="83">
        <v>0.96299999999999997</v>
      </c>
      <c r="W272" s="83">
        <v>0.40100000000000002</v>
      </c>
      <c r="X272" s="83">
        <v>0.13100000000000001</v>
      </c>
      <c r="Y272" s="83">
        <v>0.161</v>
      </c>
      <c r="Z272" s="83">
        <v>0.17599999999999999</v>
      </c>
      <c r="AA272" s="83">
        <v>15.4</v>
      </c>
      <c r="AB272" s="83">
        <v>39.9</v>
      </c>
      <c r="AC272" s="83">
        <v>38.9</v>
      </c>
      <c r="AD272" s="83">
        <v>35</v>
      </c>
      <c r="AE272" s="83">
        <v>46.1</v>
      </c>
      <c r="AF272" s="83">
        <v>30.8</v>
      </c>
      <c r="AG272" s="83">
        <v>79.8</v>
      </c>
      <c r="AH272" s="83">
        <v>77.8</v>
      </c>
      <c r="AI272" s="83">
        <v>70</v>
      </c>
      <c r="AJ272" s="83">
        <v>92.2</v>
      </c>
      <c r="AK272" s="83">
        <v>2.9699999999999998</v>
      </c>
      <c r="AL272" s="83">
        <v>4.1099999999999994</v>
      </c>
      <c r="AM272" s="83">
        <v>3</v>
      </c>
      <c r="AN272" s="83">
        <v>6</v>
      </c>
      <c r="AO272" s="83">
        <v>4.8000000000000001E-2</v>
      </c>
      <c r="AP272" s="83">
        <v>16.100000000000001</v>
      </c>
      <c r="AQ272" s="83">
        <v>15.3</v>
      </c>
      <c r="AR272" s="83" t="s">
        <v>66</v>
      </c>
      <c r="AS272" s="83">
        <v>65.7</v>
      </c>
      <c r="AT272" s="83">
        <v>91.6</v>
      </c>
      <c r="AU272" s="83">
        <v>0.18</v>
      </c>
      <c r="AV272" s="83">
        <v>3.6700000000000003E-2</v>
      </c>
      <c r="AW272" s="83">
        <v>0</v>
      </c>
      <c r="AX272" s="83">
        <v>0</v>
      </c>
      <c r="AY272" s="83">
        <v>0</v>
      </c>
      <c r="AZ272" s="83">
        <v>0</v>
      </c>
      <c r="BA272" s="83">
        <v>0</v>
      </c>
      <c r="BB272" s="83">
        <v>0</v>
      </c>
      <c r="BC272" s="83">
        <v>0</v>
      </c>
      <c r="BD272" s="83" t="s">
        <v>66</v>
      </c>
      <c r="BE272" s="83">
        <v>0</v>
      </c>
      <c r="BF272" s="83">
        <v>8.6999999999999993</v>
      </c>
      <c r="BG272" s="83">
        <v>12.8</v>
      </c>
      <c r="BH272" s="232">
        <v>44099</v>
      </c>
    </row>
    <row r="273" spans="1:60" x14ac:dyDescent="0.25">
      <c r="A273" s="232">
        <v>44100</v>
      </c>
      <c r="B273" s="233" t="str">
        <f t="shared" si="4"/>
        <v>Click Here</v>
      </c>
      <c r="D273" s="83">
        <v>6.63</v>
      </c>
      <c r="E273" s="83">
        <v>5.22</v>
      </c>
      <c r="F273" s="83">
        <v>5.15</v>
      </c>
      <c r="G273" s="83">
        <v>5.14</v>
      </c>
      <c r="H273" s="83">
        <v>5.2</v>
      </c>
      <c r="I273" s="83">
        <v>6.82</v>
      </c>
      <c r="J273" s="83">
        <v>7.52</v>
      </c>
      <c r="K273" s="83">
        <v>1.93</v>
      </c>
      <c r="L273" s="83">
        <v>2.09</v>
      </c>
      <c r="M273" s="83">
        <v>2.2000000000000002</v>
      </c>
      <c r="N273" s="83">
        <v>2.4500000000000002</v>
      </c>
      <c r="O273" s="83">
        <v>41</v>
      </c>
      <c r="P273" s="83">
        <v>34</v>
      </c>
      <c r="Q273" s="83">
        <v>7</v>
      </c>
      <c r="R273" s="83">
        <v>0</v>
      </c>
      <c r="S273" s="83">
        <v>0</v>
      </c>
      <c r="T273" s="83">
        <v>0</v>
      </c>
      <c r="U273" s="83">
        <v>0.90200000000000002</v>
      </c>
      <c r="V273" s="83">
        <v>0.91300000000000003</v>
      </c>
      <c r="W273" s="83">
        <v>0.39600000000000002</v>
      </c>
      <c r="X273" s="83">
        <v>0.11799999999999999</v>
      </c>
      <c r="Y273" s="83">
        <v>0.26300000000000001</v>
      </c>
      <c r="Z273" s="83">
        <v>0.27400000000000002</v>
      </c>
      <c r="AA273" s="83">
        <v>15</v>
      </c>
      <c r="AB273" s="83">
        <v>38.6</v>
      </c>
      <c r="AC273" s="83">
        <v>38.5</v>
      </c>
      <c r="AD273" s="83">
        <v>34.6</v>
      </c>
      <c r="AE273" s="83">
        <v>44.7</v>
      </c>
      <c r="AF273" s="83">
        <v>30</v>
      </c>
      <c r="AG273" s="83">
        <v>77.2</v>
      </c>
      <c r="AH273" s="83">
        <v>77</v>
      </c>
      <c r="AI273" s="83">
        <v>69.2</v>
      </c>
      <c r="AJ273" s="83">
        <v>89.4</v>
      </c>
      <c r="AK273" s="83">
        <v>2.92</v>
      </c>
      <c r="AL273" s="83">
        <v>4.05</v>
      </c>
      <c r="AM273" s="83">
        <v>3</v>
      </c>
      <c r="AN273" s="83">
        <v>6.1</v>
      </c>
      <c r="AO273" s="83">
        <v>3.3000000000000002E-2</v>
      </c>
      <c r="AP273" s="83">
        <v>14.9</v>
      </c>
      <c r="AQ273" s="83">
        <v>15.1</v>
      </c>
      <c r="AR273" s="83" t="s">
        <v>66</v>
      </c>
      <c r="AS273" s="83">
        <v>65.8</v>
      </c>
      <c r="AT273" s="83">
        <v>91.4</v>
      </c>
      <c r="AU273" s="83">
        <v>0.1799</v>
      </c>
      <c r="AV273" s="83">
        <v>3.6900000000000002E-2</v>
      </c>
      <c r="AW273" s="83">
        <v>0</v>
      </c>
      <c r="AX273" s="83">
        <v>0</v>
      </c>
      <c r="AY273" s="83">
        <v>0</v>
      </c>
      <c r="AZ273" s="83">
        <v>0</v>
      </c>
      <c r="BA273" s="83">
        <v>0</v>
      </c>
      <c r="BB273" s="83">
        <v>0</v>
      </c>
      <c r="BC273" s="83">
        <v>0</v>
      </c>
      <c r="BD273" s="83" t="s">
        <v>66</v>
      </c>
      <c r="BE273" s="83">
        <v>28.36</v>
      </c>
      <c r="BF273" s="83">
        <v>8.5</v>
      </c>
      <c r="BG273" s="83">
        <v>12.8</v>
      </c>
      <c r="BH273" s="232">
        <v>44100</v>
      </c>
    </row>
    <row r="274" spans="1:60" x14ac:dyDescent="0.25">
      <c r="A274" s="232">
        <v>44101</v>
      </c>
      <c r="B274" s="233" t="str">
        <f t="shared" si="4"/>
        <v>Click Here</v>
      </c>
      <c r="D274" s="83">
        <v>0</v>
      </c>
      <c r="E274" s="83">
        <v>0</v>
      </c>
      <c r="F274" s="83">
        <v>0</v>
      </c>
      <c r="G274" s="83">
        <v>0</v>
      </c>
      <c r="H274" s="83">
        <v>0</v>
      </c>
      <c r="I274" s="83">
        <v>0</v>
      </c>
      <c r="J274" s="83">
        <v>0</v>
      </c>
      <c r="K274" s="83">
        <v>0</v>
      </c>
      <c r="L274" s="83">
        <v>0</v>
      </c>
      <c r="M274" s="83">
        <v>0</v>
      </c>
      <c r="N274" s="83">
        <v>0</v>
      </c>
      <c r="O274" s="83">
        <v>0</v>
      </c>
      <c r="P274" s="83">
        <v>0</v>
      </c>
      <c r="Q274" s="83">
        <v>0</v>
      </c>
      <c r="R274" s="83">
        <v>0</v>
      </c>
      <c r="S274" s="83">
        <v>0</v>
      </c>
      <c r="T274" s="83">
        <v>0</v>
      </c>
      <c r="U274" s="83">
        <v>0</v>
      </c>
      <c r="V274" s="83">
        <v>0</v>
      </c>
      <c r="W274" s="83">
        <v>0</v>
      </c>
      <c r="X274" s="83">
        <v>0</v>
      </c>
      <c r="Y274" s="83">
        <v>0</v>
      </c>
      <c r="Z274" s="83">
        <v>0</v>
      </c>
      <c r="AA274" s="83">
        <v>0</v>
      </c>
      <c r="AB274" s="83">
        <v>0</v>
      </c>
      <c r="AC274" s="83">
        <v>0</v>
      </c>
      <c r="AD274" s="83">
        <v>0</v>
      </c>
      <c r="AE274" s="83">
        <v>0</v>
      </c>
      <c r="AF274" s="83">
        <v>0</v>
      </c>
      <c r="AG274" s="83">
        <v>0</v>
      </c>
      <c r="AH274" s="83">
        <v>0</v>
      </c>
      <c r="AI274" s="83">
        <v>0</v>
      </c>
      <c r="AJ274" s="83">
        <v>0</v>
      </c>
      <c r="AK274" s="83" t="s">
        <v>66</v>
      </c>
      <c r="AL274" s="83" t="s">
        <v>66</v>
      </c>
      <c r="AM274" s="83">
        <v>0</v>
      </c>
      <c r="AN274" s="83">
        <v>0</v>
      </c>
      <c r="AO274" s="83">
        <v>0</v>
      </c>
      <c r="AP274" s="83">
        <v>0</v>
      </c>
      <c r="AQ274" s="83">
        <v>0</v>
      </c>
      <c r="AR274" s="83">
        <v>0.33296879643387856</v>
      </c>
      <c r="AS274" s="83">
        <v>0</v>
      </c>
      <c r="AT274" s="83">
        <v>0</v>
      </c>
      <c r="AU274" s="83">
        <v>0</v>
      </c>
      <c r="AV274" s="83">
        <v>0</v>
      </c>
      <c r="AW274" s="83">
        <v>13.65</v>
      </c>
      <c r="AX274" s="83">
        <v>13.46</v>
      </c>
      <c r="AY274" s="83">
        <v>13.46</v>
      </c>
      <c r="AZ274" s="83">
        <v>0</v>
      </c>
      <c r="BA274" s="83">
        <v>0</v>
      </c>
      <c r="BB274" s="83">
        <v>0</v>
      </c>
      <c r="BC274" s="83">
        <v>0</v>
      </c>
      <c r="BD274" s="83">
        <v>2.6929687964338784</v>
      </c>
      <c r="BE274" s="83">
        <v>0</v>
      </c>
      <c r="BF274" s="83">
        <v>8.5</v>
      </c>
      <c r="BG274" s="83">
        <v>12.8</v>
      </c>
      <c r="BH274" s="232">
        <v>44101</v>
      </c>
    </row>
    <row r="275" spans="1:60" x14ac:dyDescent="0.25">
      <c r="A275" s="232">
        <v>44102</v>
      </c>
      <c r="B275" s="233" t="str">
        <f t="shared" si="4"/>
        <v>Click Here</v>
      </c>
      <c r="D275" s="83">
        <v>6.34</v>
      </c>
      <c r="E275" s="83">
        <v>5.17</v>
      </c>
      <c r="F275" s="83">
        <v>5.14</v>
      </c>
      <c r="G275" s="83">
        <v>5.16</v>
      </c>
      <c r="H275" s="83">
        <v>5.21</v>
      </c>
      <c r="I275" s="83">
        <v>6.89</v>
      </c>
      <c r="J275" s="83">
        <v>7.32</v>
      </c>
      <c r="K275" s="83">
        <v>1.88</v>
      </c>
      <c r="L275" s="83">
        <v>2.06</v>
      </c>
      <c r="M275" s="83">
        <v>2.04</v>
      </c>
      <c r="N275" s="83">
        <v>2.1</v>
      </c>
      <c r="O275" s="83">
        <v>44</v>
      </c>
      <c r="P275" s="83">
        <v>37</v>
      </c>
      <c r="Q275" s="83">
        <v>7</v>
      </c>
      <c r="R275" s="83">
        <v>1</v>
      </c>
      <c r="S275" s="83">
        <v>0</v>
      </c>
      <c r="T275" s="83">
        <v>0</v>
      </c>
      <c r="U275" s="83">
        <v>0.72399999999999998</v>
      </c>
      <c r="V275" s="83">
        <v>0.81599999999999995</v>
      </c>
      <c r="W275" s="83">
        <v>0.42099999999999999</v>
      </c>
      <c r="X275" s="83">
        <v>0.127</v>
      </c>
      <c r="Y275" s="83">
        <v>0.28599999999999998</v>
      </c>
      <c r="Z275" s="83">
        <v>0.34699999999999998</v>
      </c>
      <c r="AA275" s="83">
        <v>15.2</v>
      </c>
      <c r="AB275" s="83">
        <v>39.200000000000003</v>
      </c>
      <c r="AC275" s="83">
        <v>36.1</v>
      </c>
      <c r="AD275" s="83">
        <v>34.700000000000003</v>
      </c>
      <c r="AE275" s="83">
        <v>45.4</v>
      </c>
      <c r="AF275" s="83">
        <v>30.4</v>
      </c>
      <c r="AG275" s="83">
        <v>78.400000000000006</v>
      </c>
      <c r="AH275" s="83">
        <v>72.2</v>
      </c>
      <c r="AI275" s="83">
        <v>69.400000000000006</v>
      </c>
      <c r="AJ275" s="83">
        <v>90.8</v>
      </c>
      <c r="AK275" s="83">
        <v>2.9299999999999997</v>
      </c>
      <c r="AL275" s="83">
        <v>4.0199999999999996</v>
      </c>
      <c r="AM275" s="83">
        <v>3.1</v>
      </c>
      <c r="AN275" s="83">
        <v>6</v>
      </c>
      <c r="AO275" s="83">
        <v>4.2999999999999997E-2</v>
      </c>
      <c r="AP275" s="83">
        <v>14.8</v>
      </c>
      <c r="AQ275" s="83">
        <v>15.2</v>
      </c>
      <c r="AR275" s="83">
        <v>0.71781856540084421</v>
      </c>
      <c r="AS275" s="83">
        <v>66</v>
      </c>
      <c r="AT275" s="83">
        <v>91.7</v>
      </c>
      <c r="AU275" s="83">
        <v>0.16900000000000001</v>
      </c>
      <c r="AV275" s="83">
        <v>3.5200000000000002E-2</v>
      </c>
      <c r="AW275" s="83">
        <v>15.25</v>
      </c>
      <c r="AX275" s="83">
        <v>14.22</v>
      </c>
      <c r="AY275" s="83">
        <v>15.21</v>
      </c>
      <c r="AZ275" s="83">
        <v>0.99</v>
      </c>
      <c r="BA275" s="83">
        <v>0</v>
      </c>
      <c r="BB275" s="83">
        <v>0</v>
      </c>
      <c r="BC275" s="83">
        <v>0</v>
      </c>
      <c r="BD275" s="83">
        <v>2.977818565400844</v>
      </c>
      <c r="BE275" s="83">
        <v>29.54</v>
      </c>
      <c r="BF275" s="83">
        <v>8.5</v>
      </c>
      <c r="BG275" s="83">
        <v>12.8</v>
      </c>
      <c r="BH275" s="232">
        <v>44102</v>
      </c>
    </row>
    <row r="276" spans="1:60" x14ac:dyDescent="0.25">
      <c r="A276" s="232">
        <v>44103</v>
      </c>
      <c r="B276" s="233" t="str">
        <f t="shared" si="4"/>
        <v>Click Here</v>
      </c>
      <c r="D276" s="83">
        <v>6.37</v>
      </c>
      <c r="E276" s="83">
        <v>5.0999999999999996</v>
      </c>
      <c r="F276" s="83">
        <v>5.19</v>
      </c>
      <c r="G276" s="83">
        <v>5.15</v>
      </c>
      <c r="H276" s="83">
        <v>5.24</v>
      </c>
      <c r="I276" s="83">
        <v>7.89</v>
      </c>
      <c r="J276" s="83">
        <v>8.8800000000000008</v>
      </c>
      <c r="K276" s="83">
        <v>1.9</v>
      </c>
      <c r="L276" s="83">
        <v>2.1</v>
      </c>
      <c r="M276" s="83">
        <v>2.2000000000000002</v>
      </c>
      <c r="N276" s="83">
        <v>2.9</v>
      </c>
      <c r="O276" s="83">
        <v>44</v>
      </c>
      <c r="P276" s="83">
        <v>36</v>
      </c>
      <c r="Q276" s="83">
        <v>7</v>
      </c>
      <c r="R276" s="83">
        <v>0</v>
      </c>
      <c r="S276" s="83">
        <v>0</v>
      </c>
      <c r="T276" s="83">
        <v>0</v>
      </c>
      <c r="U276" s="83">
        <v>0.59199999999999997</v>
      </c>
      <c r="V276" s="83">
        <v>0.77</v>
      </c>
      <c r="W276" s="83">
        <v>0.314</v>
      </c>
      <c r="X276" s="83">
        <v>9.9000000000000005E-2</v>
      </c>
      <c r="Y276" s="83">
        <v>0.127</v>
      </c>
      <c r="Z276" s="83">
        <v>0.151</v>
      </c>
      <c r="AA276" s="83">
        <v>16.100000000000001</v>
      </c>
      <c r="AB276" s="83">
        <v>41.7</v>
      </c>
      <c r="AC276" s="83">
        <v>42.8</v>
      </c>
      <c r="AD276" s="83">
        <v>41</v>
      </c>
      <c r="AE276" s="83">
        <v>59.3</v>
      </c>
      <c r="AF276" s="83">
        <v>32.200000000000003</v>
      </c>
      <c r="AG276" s="83">
        <v>83.4</v>
      </c>
      <c r="AH276" s="83">
        <v>85.6</v>
      </c>
      <c r="AI276" s="83">
        <v>82</v>
      </c>
      <c r="AJ276" s="83">
        <v>118.6</v>
      </c>
      <c r="AK276" s="83">
        <v>3.06</v>
      </c>
      <c r="AL276" s="83">
        <v>4.0999999999999996</v>
      </c>
      <c r="AM276" s="83">
        <v>3.2</v>
      </c>
      <c r="AN276" s="83">
        <v>6.4</v>
      </c>
      <c r="AO276" s="83">
        <v>3.1E-2</v>
      </c>
      <c r="AP276" s="83">
        <v>17.3</v>
      </c>
      <c r="AQ276" s="83">
        <v>15.4</v>
      </c>
      <c r="AR276" s="83">
        <v>0.10817906137184119</v>
      </c>
      <c r="AS276" s="83">
        <v>64.599999999999994</v>
      </c>
      <c r="AT276" s="83">
        <v>92.2</v>
      </c>
      <c r="AU276" s="83">
        <v>0.18970000000000001</v>
      </c>
      <c r="AV276" s="83">
        <v>3.49E-2</v>
      </c>
      <c r="AW276" s="83">
        <v>14.89</v>
      </c>
      <c r="AX276" s="83">
        <v>13.85</v>
      </c>
      <c r="AY276" s="83">
        <v>14.78</v>
      </c>
      <c r="AZ276" s="83">
        <v>0.93</v>
      </c>
      <c r="BA276" s="83">
        <v>0</v>
      </c>
      <c r="BB276" s="83">
        <v>0</v>
      </c>
      <c r="BC276" s="83">
        <v>0</v>
      </c>
      <c r="BD276" s="83">
        <v>3.1081790613718412</v>
      </c>
      <c r="BE276" s="83">
        <v>29.04</v>
      </c>
      <c r="BF276" s="83">
        <v>8.5</v>
      </c>
      <c r="BG276" s="83">
        <v>12.8</v>
      </c>
      <c r="BH276" s="232">
        <v>44103</v>
      </c>
    </row>
    <row r="277" spans="1:60" x14ac:dyDescent="0.25">
      <c r="A277" s="232">
        <v>44104</v>
      </c>
      <c r="B277" s="233" t="str">
        <f t="shared" si="4"/>
        <v>Click Here</v>
      </c>
      <c r="D277" s="83">
        <v>6.2</v>
      </c>
      <c r="E277" s="83">
        <v>5.13</v>
      </c>
      <c r="F277" s="83">
        <v>5.19</v>
      </c>
      <c r="G277" s="83">
        <v>5.2</v>
      </c>
      <c r="H277" s="83">
        <v>5.14</v>
      </c>
      <c r="I277" s="83">
        <v>5.94</v>
      </c>
      <c r="J277" s="83">
        <v>5.16</v>
      </c>
      <c r="K277" s="83">
        <v>1.98</v>
      </c>
      <c r="L277" s="83">
        <v>2.1</v>
      </c>
      <c r="M277" s="83">
        <v>2.2000000000000002</v>
      </c>
      <c r="N277" s="83">
        <v>3.02</v>
      </c>
      <c r="O277" s="83">
        <v>42</v>
      </c>
      <c r="P277" s="83">
        <v>34</v>
      </c>
      <c r="Q277" s="83">
        <v>7</v>
      </c>
      <c r="R277" s="83">
        <v>0</v>
      </c>
      <c r="S277" s="83">
        <v>0</v>
      </c>
      <c r="T277" s="83">
        <v>0</v>
      </c>
      <c r="U277" s="83">
        <v>0.67100000000000004</v>
      </c>
      <c r="V277" s="83">
        <v>0.84899999999999998</v>
      </c>
      <c r="W277" s="83">
        <v>0.42399999999999999</v>
      </c>
      <c r="X277" s="83">
        <v>0.123</v>
      </c>
      <c r="Y277" s="83">
        <v>0.13700000000000001</v>
      </c>
      <c r="Z277" s="83">
        <v>6.9000000000000006E-2</v>
      </c>
      <c r="AA277" s="83">
        <v>15.8</v>
      </c>
      <c r="AB277" s="83">
        <v>41.3</v>
      </c>
      <c r="AC277" s="83">
        <v>42.6</v>
      </c>
      <c r="AD277" s="83">
        <v>41.8</v>
      </c>
      <c r="AE277" s="83">
        <v>55.4</v>
      </c>
      <c r="AF277" s="83">
        <v>31.6</v>
      </c>
      <c r="AG277" s="83">
        <v>82.6</v>
      </c>
      <c r="AH277" s="83">
        <v>85.2</v>
      </c>
      <c r="AI277" s="83">
        <v>83.6</v>
      </c>
      <c r="AJ277" s="83">
        <v>110.8</v>
      </c>
      <c r="AK277" s="83">
        <v>3.13</v>
      </c>
      <c r="AL277" s="83">
        <v>3.99</v>
      </c>
      <c r="AM277" s="83">
        <v>3</v>
      </c>
      <c r="AN277" s="83">
        <v>5.8</v>
      </c>
      <c r="AO277" s="83">
        <v>4.5999999999999999E-2</v>
      </c>
      <c r="AP277" s="83">
        <v>17.399999999999999</v>
      </c>
      <c r="AQ277" s="83">
        <v>15.4</v>
      </c>
      <c r="AR277" s="83">
        <v>-9.3157894736842106E-2</v>
      </c>
      <c r="AS277" s="83">
        <v>64.2</v>
      </c>
      <c r="AT277" s="83">
        <v>92.9</v>
      </c>
      <c r="AU277" s="83">
        <v>0.1918</v>
      </c>
      <c r="AV277" s="83">
        <v>3.1399999999999997E-2</v>
      </c>
      <c r="AW277" s="83">
        <v>15.17</v>
      </c>
      <c r="AX277" s="83">
        <v>14.06</v>
      </c>
      <c r="AY277" s="83">
        <v>15.03</v>
      </c>
      <c r="AZ277" s="83">
        <v>0.97</v>
      </c>
      <c r="BA277" s="83">
        <v>0</v>
      </c>
      <c r="BB277" s="83">
        <v>0</v>
      </c>
      <c r="BC277" s="83">
        <v>0</v>
      </c>
      <c r="BD277" s="83">
        <v>2.986842105263158</v>
      </c>
      <c r="BE277" s="83">
        <v>29.74</v>
      </c>
      <c r="BF277" s="83">
        <v>8.5</v>
      </c>
      <c r="BG277" s="83">
        <v>12.8</v>
      </c>
      <c r="BH277" s="232">
        <v>44104</v>
      </c>
    </row>
    <row r="278" spans="1:60" x14ac:dyDescent="0.25">
      <c r="A278" s="232">
        <v>44105</v>
      </c>
      <c r="B278" s="233" t="str">
        <f t="shared" si="4"/>
        <v>Click Here</v>
      </c>
      <c r="D278" s="83">
        <v>6.25</v>
      </c>
      <c r="E278" s="83">
        <v>5.0999999999999996</v>
      </c>
      <c r="F278" s="83">
        <v>5.22</v>
      </c>
      <c r="G278" s="83">
        <v>5.13</v>
      </c>
      <c r="H278" s="83">
        <v>5.17</v>
      </c>
      <c r="I278" s="83">
        <v>7.69</v>
      </c>
      <c r="J278" s="83">
        <v>8.2100000000000009</v>
      </c>
      <c r="K278" s="83">
        <v>1.86</v>
      </c>
      <c r="L278" s="83">
        <v>2.09</v>
      </c>
      <c r="M278" s="83">
        <v>2.2000000000000002</v>
      </c>
      <c r="N278" s="83">
        <v>0</v>
      </c>
      <c r="O278" s="83">
        <v>51</v>
      </c>
      <c r="P278" s="83">
        <v>43</v>
      </c>
      <c r="Q278" s="83">
        <v>9</v>
      </c>
      <c r="R278" s="83">
        <v>0</v>
      </c>
      <c r="S278" s="83">
        <v>0</v>
      </c>
      <c r="T278" s="83">
        <v>0</v>
      </c>
      <c r="U278" s="83">
        <v>0.81200000000000006</v>
      </c>
      <c r="V278" s="83">
        <v>0.95699999999999996</v>
      </c>
      <c r="W278" s="83">
        <v>0.49099999999999999</v>
      </c>
      <c r="X278" s="83">
        <v>0.13900000000000001</v>
      </c>
      <c r="Y278" s="83">
        <v>0.14099999999999999</v>
      </c>
      <c r="Z278" s="83">
        <v>0.126</v>
      </c>
      <c r="AA278" s="83">
        <v>17.100000000000001</v>
      </c>
      <c r="AB278" s="83">
        <v>45.3</v>
      </c>
      <c r="AC278" s="83">
        <v>44.4</v>
      </c>
      <c r="AD278" s="83">
        <v>42.2</v>
      </c>
      <c r="AE278" s="83">
        <v>55</v>
      </c>
      <c r="AF278" s="83">
        <v>34.200000000000003</v>
      </c>
      <c r="AG278" s="83">
        <v>90.6</v>
      </c>
      <c r="AH278" s="83">
        <v>88.8</v>
      </c>
      <c r="AI278" s="83">
        <v>84.4</v>
      </c>
      <c r="AJ278" s="83">
        <v>110</v>
      </c>
      <c r="AK278" s="83">
        <v>2.9699999999999998</v>
      </c>
      <c r="AL278" s="83">
        <v>3.87</v>
      </c>
      <c r="AM278" s="83">
        <v>3</v>
      </c>
      <c r="AN278" s="83">
        <v>6.1</v>
      </c>
      <c r="AO278" s="83">
        <v>2.9000000000000001E-2</v>
      </c>
      <c r="AP278" s="83">
        <v>20.100000000000001</v>
      </c>
      <c r="AQ278" s="83">
        <v>16.8</v>
      </c>
      <c r="AR278" s="83">
        <v>0.17727388535031796</v>
      </c>
      <c r="AS278" s="83">
        <v>65.900000000000006</v>
      </c>
      <c r="AT278" s="83">
        <v>91.1</v>
      </c>
      <c r="AU278" s="83">
        <v>0.18090000000000001</v>
      </c>
      <c r="AV278" s="83">
        <v>4.0399999999999998E-2</v>
      </c>
      <c r="AW278" s="83">
        <v>15.13</v>
      </c>
      <c r="AX278" s="83">
        <v>14.13</v>
      </c>
      <c r="AY278" s="83">
        <v>15.1</v>
      </c>
      <c r="AZ278" s="83">
        <v>0.97</v>
      </c>
      <c r="BA278" s="83">
        <v>0</v>
      </c>
      <c r="BB278" s="83">
        <v>0</v>
      </c>
      <c r="BC278" s="83">
        <v>0</v>
      </c>
      <c r="BD278" s="83">
        <v>3.1172738853503179</v>
      </c>
      <c r="BE278" s="83">
        <v>29.92</v>
      </c>
      <c r="BF278" s="83">
        <v>8.5</v>
      </c>
      <c r="BG278" s="83">
        <v>12.2</v>
      </c>
      <c r="BH278" s="232">
        <v>44105</v>
      </c>
    </row>
    <row r="279" spans="1:60" x14ac:dyDescent="0.25">
      <c r="A279" s="232">
        <v>44106</v>
      </c>
      <c r="B279" s="233" t="str">
        <f t="shared" si="4"/>
        <v>Click Here</v>
      </c>
      <c r="D279" s="83">
        <v>6.3</v>
      </c>
      <c r="E279" s="83">
        <v>5.29</v>
      </c>
      <c r="F279" s="83">
        <v>5.28</v>
      </c>
      <c r="G279" s="83">
        <v>5.51</v>
      </c>
      <c r="H279" s="83">
        <v>5.55</v>
      </c>
      <c r="I279" s="83">
        <v>8.8800000000000008</v>
      </c>
      <c r="J279" s="83">
        <v>8.19</v>
      </c>
      <c r="K279" s="83">
        <v>1.68</v>
      </c>
      <c r="L279" s="83">
        <v>1.83</v>
      </c>
      <c r="M279" s="83">
        <v>2.2000000000000002</v>
      </c>
      <c r="N279" s="83">
        <v>2.83</v>
      </c>
      <c r="O279" s="83">
        <v>35</v>
      </c>
      <c r="P279" s="83">
        <v>27</v>
      </c>
      <c r="Q279" s="83">
        <v>20</v>
      </c>
      <c r="R279" s="83">
        <v>0</v>
      </c>
      <c r="S279" s="83">
        <v>0</v>
      </c>
      <c r="T279" s="83">
        <v>0</v>
      </c>
      <c r="U279" s="83">
        <v>0.78600000000000003</v>
      </c>
      <c r="V279" s="83">
        <v>0.92100000000000004</v>
      </c>
      <c r="W279" s="83">
        <v>0.33300000000000002</v>
      </c>
      <c r="X279" s="83">
        <v>9.8000000000000004E-2</v>
      </c>
      <c r="Y279" s="83">
        <v>0.17299999999999999</v>
      </c>
      <c r="Z279" s="83">
        <v>0.16300000000000001</v>
      </c>
      <c r="AA279" s="83">
        <v>16.899999999999999</v>
      </c>
      <c r="AB279" s="83">
        <v>44.9</v>
      </c>
      <c r="AC279" s="83">
        <v>45.2</v>
      </c>
      <c r="AD279" s="83">
        <v>42.3</v>
      </c>
      <c r="AE279" s="83">
        <v>61.4</v>
      </c>
      <c r="AF279" s="83">
        <v>33.799999999999997</v>
      </c>
      <c r="AG279" s="83">
        <v>89.8</v>
      </c>
      <c r="AH279" s="83">
        <v>90.4</v>
      </c>
      <c r="AI279" s="83">
        <v>84.6</v>
      </c>
      <c r="AJ279" s="83">
        <v>122.8</v>
      </c>
      <c r="AK279" s="83">
        <v>2.8499999999999996</v>
      </c>
      <c r="AL279" s="83">
        <v>3.68</v>
      </c>
      <c r="AM279" s="83">
        <v>3.1</v>
      </c>
      <c r="AN279" s="83">
        <v>5.9</v>
      </c>
      <c r="AO279" s="83">
        <v>0.214</v>
      </c>
      <c r="AP279" s="83">
        <v>19.3</v>
      </c>
      <c r="AQ279" s="83">
        <v>16.7</v>
      </c>
      <c r="AR279" s="83">
        <v>-0.15150417827298002</v>
      </c>
      <c r="AS279" s="83">
        <v>67.2</v>
      </c>
      <c r="AT279" s="83">
        <v>91.5</v>
      </c>
      <c r="AU279" s="83">
        <v>0.1721</v>
      </c>
      <c r="AV279" s="83">
        <v>3.8199999999999998E-2</v>
      </c>
      <c r="AW279" s="83">
        <v>14.49</v>
      </c>
      <c r="AX279" s="83">
        <v>14.36</v>
      </c>
      <c r="AY279" s="83">
        <v>14.36</v>
      </c>
      <c r="AZ279" s="83">
        <v>0</v>
      </c>
      <c r="BA279" s="83">
        <v>0</v>
      </c>
      <c r="BB279" s="83">
        <v>0</v>
      </c>
      <c r="BC279" s="83">
        <v>0</v>
      </c>
      <c r="BD279" s="83">
        <v>2.7884958217270199</v>
      </c>
      <c r="BE279" s="83">
        <v>29.57</v>
      </c>
      <c r="BF279" s="83">
        <v>8.5</v>
      </c>
      <c r="BG279" s="83">
        <v>11</v>
      </c>
      <c r="BH279" s="232">
        <v>44106</v>
      </c>
    </row>
    <row r="280" spans="1:60" x14ac:dyDescent="0.25">
      <c r="A280" s="232">
        <v>44107</v>
      </c>
      <c r="B280" s="233" t="str">
        <f t="shared" si="4"/>
        <v>Click Here</v>
      </c>
      <c r="D280" s="83">
        <v>6.37</v>
      </c>
      <c r="E280" s="83">
        <v>5.35</v>
      </c>
      <c r="F280" s="83">
        <v>5.32</v>
      </c>
      <c r="G280" s="83">
        <v>5.7</v>
      </c>
      <c r="H280" s="83">
        <v>5.58</v>
      </c>
      <c r="I280" s="83">
        <v>7.89</v>
      </c>
      <c r="J280" s="83">
        <v>8.4</v>
      </c>
      <c r="K280" s="83">
        <v>1.68</v>
      </c>
      <c r="L280" s="83">
        <v>1.85</v>
      </c>
      <c r="M280" s="83">
        <v>2.2000000000000002</v>
      </c>
      <c r="N280" s="83">
        <v>2.83</v>
      </c>
      <c r="O280" s="83">
        <v>34</v>
      </c>
      <c r="P280" s="83">
        <v>26</v>
      </c>
      <c r="Q280" s="83">
        <v>14</v>
      </c>
      <c r="R280" s="83">
        <v>0</v>
      </c>
      <c r="S280" s="83">
        <v>0</v>
      </c>
      <c r="T280" s="83">
        <v>0</v>
      </c>
      <c r="U280" s="83">
        <v>0.97199999999999998</v>
      </c>
      <c r="V280" s="83">
        <v>0.88400000000000001</v>
      </c>
      <c r="W280" s="83">
        <v>0.82899999999999996</v>
      </c>
      <c r="X280" s="83">
        <v>9.6000000000000002E-2</v>
      </c>
      <c r="Y280" s="83">
        <v>0.13100000000000001</v>
      </c>
      <c r="Z280" s="83">
        <v>0.10100000000000001</v>
      </c>
      <c r="AA280" s="83">
        <v>15.2</v>
      </c>
      <c r="AB280" s="83">
        <v>43.1</v>
      </c>
      <c r="AC280" s="83">
        <v>39.200000000000003</v>
      </c>
      <c r="AD280" s="83">
        <v>40.200000000000003</v>
      </c>
      <c r="AE280" s="83">
        <v>54</v>
      </c>
      <c r="AF280" s="83">
        <v>30.4</v>
      </c>
      <c r="AG280" s="83">
        <v>86.2</v>
      </c>
      <c r="AH280" s="83">
        <v>78.400000000000006</v>
      </c>
      <c r="AI280" s="83">
        <v>80.400000000000006</v>
      </c>
      <c r="AJ280" s="83">
        <v>108</v>
      </c>
      <c r="AK280" s="83">
        <v>2.8099999999999996</v>
      </c>
      <c r="AL280" s="83">
        <v>3.75</v>
      </c>
      <c r="AM280" s="83">
        <v>3</v>
      </c>
      <c r="AN280" s="83">
        <v>6</v>
      </c>
      <c r="AO280" s="83">
        <v>9.5000000000000001E-2</v>
      </c>
      <c r="AP280" s="83">
        <v>19.3</v>
      </c>
      <c r="AQ280" s="83">
        <v>17.100000000000001</v>
      </c>
      <c r="AR280" s="83">
        <v>0.3021265406737883</v>
      </c>
      <c r="AS280" s="83">
        <v>67.400000000000006</v>
      </c>
      <c r="AT280" s="83">
        <v>91.3</v>
      </c>
      <c r="AU280" s="83">
        <v>0.17180000000000001</v>
      </c>
      <c r="AV280" s="83">
        <v>3.8800000000000001E-2</v>
      </c>
      <c r="AW280" s="83">
        <v>13.32</v>
      </c>
      <c r="AX280" s="83">
        <v>12.17</v>
      </c>
      <c r="AY280" s="83">
        <v>13.17</v>
      </c>
      <c r="AZ280" s="83">
        <v>1</v>
      </c>
      <c r="BA280" s="83">
        <v>0</v>
      </c>
      <c r="BB280" s="83">
        <v>0</v>
      </c>
      <c r="BC280" s="83">
        <v>0</v>
      </c>
      <c r="BD280" s="83">
        <v>3.0821265406737881</v>
      </c>
      <c r="BE280" s="83">
        <v>30.04</v>
      </c>
      <c r="BF280" s="83">
        <v>8</v>
      </c>
      <c r="BG280" s="83">
        <v>9</v>
      </c>
      <c r="BH280" s="232">
        <v>44107</v>
      </c>
    </row>
    <row r="281" spans="1:60" x14ac:dyDescent="0.25">
      <c r="A281" s="232">
        <v>44108</v>
      </c>
      <c r="B281" s="233" t="str">
        <f t="shared" si="4"/>
        <v>Click Here</v>
      </c>
      <c r="D281" s="83">
        <v>0</v>
      </c>
      <c r="E281" s="83">
        <v>0</v>
      </c>
      <c r="F281" s="83">
        <v>0</v>
      </c>
      <c r="G281" s="83">
        <v>0</v>
      </c>
      <c r="H281" s="83">
        <v>0</v>
      </c>
      <c r="I281" s="83">
        <v>0</v>
      </c>
      <c r="J281" s="83">
        <v>0</v>
      </c>
      <c r="K281" s="83">
        <v>0</v>
      </c>
      <c r="L281" s="83">
        <v>0</v>
      </c>
      <c r="M281" s="83">
        <v>0</v>
      </c>
      <c r="N281" s="83">
        <v>0</v>
      </c>
      <c r="O281" s="83">
        <v>0</v>
      </c>
      <c r="P281" s="83">
        <v>0</v>
      </c>
      <c r="Q281" s="83">
        <v>0</v>
      </c>
      <c r="R281" s="83">
        <v>0</v>
      </c>
      <c r="S281" s="83">
        <v>0</v>
      </c>
      <c r="T281" s="83">
        <v>0</v>
      </c>
      <c r="U281" s="83">
        <v>0</v>
      </c>
      <c r="V281" s="83">
        <v>0</v>
      </c>
      <c r="W281" s="83">
        <v>0</v>
      </c>
      <c r="X281" s="83">
        <v>0</v>
      </c>
      <c r="Y281" s="83">
        <v>0</v>
      </c>
      <c r="Z281" s="83">
        <v>0</v>
      </c>
      <c r="AA281" s="83">
        <v>0</v>
      </c>
      <c r="AB281" s="83">
        <v>0</v>
      </c>
      <c r="AC281" s="83">
        <v>0</v>
      </c>
      <c r="AD281" s="83">
        <v>0</v>
      </c>
      <c r="AE281" s="83">
        <v>0</v>
      </c>
      <c r="AF281" s="83">
        <v>0</v>
      </c>
      <c r="AG281" s="83">
        <v>0</v>
      </c>
      <c r="AH281" s="83">
        <v>0</v>
      </c>
      <c r="AI281" s="83">
        <v>0</v>
      </c>
      <c r="AJ281" s="83">
        <v>0</v>
      </c>
      <c r="AK281" s="83" t="s">
        <v>66</v>
      </c>
      <c r="AL281" s="83" t="s">
        <v>66</v>
      </c>
      <c r="AM281" s="83">
        <v>0</v>
      </c>
      <c r="AN281" s="83">
        <v>0</v>
      </c>
      <c r="AO281" s="83">
        <v>0</v>
      </c>
      <c r="AP281" s="83">
        <v>0</v>
      </c>
      <c r="AQ281" s="83">
        <v>0</v>
      </c>
      <c r="AR281" s="83">
        <v>0.49759296097934236</v>
      </c>
      <c r="AS281" s="83">
        <v>0</v>
      </c>
      <c r="AT281" s="83">
        <v>0</v>
      </c>
      <c r="AU281" s="83">
        <v>0</v>
      </c>
      <c r="AV281" s="83">
        <v>0</v>
      </c>
      <c r="AW281" s="83">
        <v>14.17</v>
      </c>
      <c r="AX281" s="83">
        <v>13.07</v>
      </c>
      <c r="AY281" s="83">
        <v>14.04</v>
      </c>
      <c r="AZ281" s="83">
        <v>0.97</v>
      </c>
      <c r="BA281" s="83">
        <v>0</v>
      </c>
      <c r="BB281" s="83">
        <v>0</v>
      </c>
      <c r="BC281" s="83">
        <v>0</v>
      </c>
      <c r="BD281" s="83">
        <v>3.0275929609793422</v>
      </c>
      <c r="BE281" s="83">
        <v>0</v>
      </c>
      <c r="BF281" s="83">
        <v>7.8</v>
      </c>
      <c r="BG281" s="83">
        <v>8</v>
      </c>
      <c r="BH281" s="232">
        <v>44108</v>
      </c>
    </row>
    <row r="282" spans="1:60" x14ac:dyDescent="0.25">
      <c r="A282" s="232">
        <v>44109</v>
      </c>
      <c r="B282" s="233" t="str">
        <f t="shared" si="4"/>
        <v>Click Here</v>
      </c>
      <c r="D282" s="83">
        <v>6.27</v>
      </c>
      <c r="E282" s="83">
        <v>5.21</v>
      </c>
      <c r="F282" s="83">
        <v>5.28</v>
      </c>
      <c r="G282" s="83">
        <v>5.24</v>
      </c>
      <c r="H282" s="83">
        <v>5.29</v>
      </c>
      <c r="I282" s="83">
        <v>7.47</v>
      </c>
      <c r="J282" s="83">
        <v>7.53</v>
      </c>
      <c r="K282" s="83">
        <v>1.82</v>
      </c>
      <c r="L282" s="83">
        <v>2</v>
      </c>
      <c r="M282" s="83">
        <v>2.2000000000000002</v>
      </c>
      <c r="N282" s="83">
        <v>2.5499999999999998</v>
      </c>
      <c r="O282" s="83">
        <v>37</v>
      </c>
      <c r="P282" s="83">
        <v>29</v>
      </c>
      <c r="Q282" s="83">
        <v>16</v>
      </c>
      <c r="R282" s="83">
        <v>0</v>
      </c>
      <c r="S282" s="83">
        <v>0</v>
      </c>
      <c r="T282" s="83">
        <v>0</v>
      </c>
      <c r="U282" s="83">
        <v>0.67400000000000004</v>
      </c>
      <c r="V282" s="83">
        <v>0.78800000000000003</v>
      </c>
      <c r="W282" s="83">
        <v>0.34100000000000003</v>
      </c>
      <c r="X282" s="83">
        <v>0.09</v>
      </c>
      <c r="Y282" s="83">
        <v>0.10100000000000001</v>
      </c>
      <c r="Z282" s="83">
        <v>0.04</v>
      </c>
      <c r="AA282" s="83">
        <v>16.5</v>
      </c>
      <c r="AB282" s="83">
        <v>43</v>
      </c>
      <c r="AC282" s="83">
        <v>37.799999999999997</v>
      </c>
      <c r="AD282" s="83">
        <v>38.799999999999997</v>
      </c>
      <c r="AE282" s="83">
        <v>52.6</v>
      </c>
      <c r="AF282" s="83">
        <v>33</v>
      </c>
      <c r="AG282" s="83">
        <v>86</v>
      </c>
      <c r="AH282" s="83">
        <v>75.599999999999994</v>
      </c>
      <c r="AI282" s="83">
        <v>77.599999999999994</v>
      </c>
      <c r="AJ282" s="83">
        <v>105.2</v>
      </c>
      <c r="AK282" s="83">
        <v>2.92</v>
      </c>
      <c r="AL282" s="83">
        <v>3.8099999999999996</v>
      </c>
      <c r="AM282" s="83">
        <v>3</v>
      </c>
      <c r="AN282" s="83">
        <v>6.1</v>
      </c>
      <c r="AO282" s="83">
        <v>0.14099999999999999</v>
      </c>
      <c r="AP282" s="83">
        <v>17.5</v>
      </c>
      <c r="AQ282" s="83">
        <v>16.5</v>
      </c>
      <c r="AR282" s="83">
        <v>0.65818496240601521</v>
      </c>
      <c r="AS282" s="83">
        <v>67</v>
      </c>
      <c r="AT282" s="83">
        <v>91</v>
      </c>
      <c r="AU282" s="83">
        <v>0.17519999999999999</v>
      </c>
      <c r="AV282" s="83">
        <v>3.9800000000000002E-2</v>
      </c>
      <c r="AW282" s="83">
        <v>14.36</v>
      </c>
      <c r="AX282" s="83">
        <v>13.3</v>
      </c>
      <c r="AY282" s="83">
        <v>14.27</v>
      </c>
      <c r="AZ282" s="83">
        <v>0.97</v>
      </c>
      <c r="BA282" s="83">
        <v>0</v>
      </c>
      <c r="BB282" s="83">
        <v>0</v>
      </c>
      <c r="BC282" s="83">
        <v>0</v>
      </c>
      <c r="BD282" s="83">
        <v>3.0581849624060151</v>
      </c>
      <c r="BE282" s="83">
        <v>29.38</v>
      </c>
      <c r="BF282" s="83">
        <v>7.8</v>
      </c>
      <c r="BG282" s="83">
        <v>8</v>
      </c>
      <c r="BH282" s="232">
        <v>44109</v>
      </c>
    </row>
    <row r="283" spans="1:60" x14ac:dyDescent="0.25">
      <c r="A283" s="232">
        <v>44110</v>
      </c>
      <c r="B283" s="233" t="str">
        <f t="shared" si="4"/>
        <v>Click Here</v>
      </c>
      <c r="D283" s="83">
        <v>6.32</v>
      </c>
      <c r="E283" s="83">
        <v>5.24</v>
      </c>
      <c r="F283" s="83">
        <v>5.3</v>
      </c>
      <c r="G283" s="83">
        <v>5.31</v>
      </c>
      <c r="H283" s="83">
        <v>5.34</v>
      </c>
      <c r="I283" s="83">
        <v>7.84</v>
      </c>
      <c r="J283" s="83">
        <v>7.9</v>
      </c>
      <c r="K283" s="83">
        <v>1.77</v>
      </c>
      <c r="L283" s="83">
        <v>1.94</v>
      </c>
      <c r="M283" s="83">
        <v>2.19</v>
      </c>
      <c r="N283" s="83">
        <v>2.33</v>
      </c>
      <c r="O283" s="83">
        <v>39</v>
      </c>
      <c r="P283" s="83">
        <v>33</v>
      </c>
      <c r="Q283" s="83">
        <v>7</v>
      </c>
      <c r="R283" s="83">
        <v>0</v>
      </c>
      <c r="S283" s="83">
        <v>0</v>
      </c>
      <c r="T283" s="83">
        <v>0</v>
      </c>
      <c r="U283" s="83">
        <v>0.59099999999999997</v>
      </c>
      <c r="V283" s="83">
        <v>0.76</v>
      </c>
      <c r="W283" s="83">
        <v>0.32600000000000001</v>
      </c>
      <c r="X283" s="83">
        <v>0.124</v>
      </c>
      <c r="Y283" s="83">
        <v>0.109</v>
      </c>
      <c r="Z283" s="83">
        <v>9.1999999999999998E-2</v>
      </c>
      <c r="AA283" s="83">
        <v>16.100000000000001</v>
      </c>
      <c r="AB283" s="83">
        <v>42.8</v>
      </c>
      <c r="AC283" s="83">
        <v>37.9</v>
      </c>
      <c r="AD283" s="83">
        <v>39.1</v>
      </c>
      <c r="AE283" s="83">
        <v>54.1</v>
      </c>
      <c r="AF283" s="83">
        <v>32.200000000000003</v>
      </c>
      <c r="AG283" s="83">
        <v>85.6</v>
      </c>
      <c r="AH283" s="83">
        <v>75.8</v>
      </c>
      <c r="AI283" s="83">
        <v>78.2</v>
      </c>
      <c r="AJ283" s="83">
        <v>108.2</v>
      </c>
      <c r="AK283" s="83">
        <v>2.87</v>
      </c>
      <c r="AL283" s="83">
        <v>3.9299999999999997</v>
      </c>
      <c r="AM283" s="83">
        <v>3</v>
      </c>
      <c r="AN283" s="83">
        <v>6.1</v>
      </c>
      <c r="AO283" s="83">
        <v>0.13</v>
      </c>
      <c r="AP283" s="83">
        <v>17.2</v>
      </c>
      <c r="AQ283" s="83">
        <v>16.100000000000001</v>
      </c>
      <c r="AR283" s="83">
        <v>0.74220419985517738</v>
      </c>
      <c r="AS283" s="83">
        <v>66.7</v>
      </c>
      <c r="AT283" s="83">
        <v>91.1</v>
      </c>
      <c r="AU283" s="83">
        <v>0.1764</v>
      </c>
      <c r="AV283" s="83">
        <v>4.0399999999999998E-2</v>
      </c>
      <c r="AW283" s="83">
        <v>14.91</v>
      </c>
      <c r="AX283" s="83">
        <v>13.81</v>
      </c>
      <c r="AY283" s="83">
        <v>14.79</v>
      </c>
      <c r="AZ283" s="83">
        <v>0.98</v>
      </c>
      <c r="BA283" s="83">
        <v>0</v>
      </c>
      <c r="BB283" s="83">
        <v>0</v>
      </c>
      <c r="BC283" s="83">
        <v>0</v>
      </c>
      <c r="BD283" s="83">
        <v>2.9722041998551774</v>
      </c>
      <c r="BE283" s="83">
        <v>29.73</v>
      </c>
      <c r="BF283" s="83">
        <v>7.8</v>
      </c>
      <c r="BG283" s="83">
        <v>8</v>
      </c>
      <c r="BH283" s="232">
        <v>44110</v>
      </c>
    </row>
    <row r="284" spans="1:60" x14ac:dyDescent="0.25">
      <c r="A284" s="232">
        <v>44111</v>
      </c>
      <c r="B284" s="233" t="str">
        <f t="shared" si="4"/>
        <v>Click Here</v>
      </c>
      <c r="D284" s="83">
        <v>6.64</v>
      </c>
      <c r="E284" s="83">
        <v>5.81</v>
      </c>
      <c r="F284" s="83">
        <v>5.31</v>
      </c>
      <c r="G284" s="83">
        <v>5.82</v>
      </c>
      <c r="H284" s="83">
        <v>5.86</v>
      </c>
      <c r="I284" s="83">
        <v>6.92</v>
      </c>
      <c r="J284" s="83">
        <v>7.68</v>
      </c>
      <c r="K284" s="83">
        <v>1.67</v>
      </c>
      <c r="L284" s="83">
        <v>1.88</v>
      </c>
      <c r="M284" s="83">
        <v>2.2000000000000002</v>
      </c>
      <c r="N284" s="83">
        <v>2.0499999999999998</v>
      </c>
      <c r="O284" s="83">
        <v>33</v>
      </c>
      <c r="P284" s="83">
        <v>27</v>
      </c>
      <c r="Q284" s="83">
        <v>15</v>
      </c>
      <c r="R284" s="83">
        <v>0</v>
      </c>
      <c r="S284" s="83">
        <v>0</v>
      </c>
      <c r="T284" s="83">
        <v>0</v>
      </c>
      <c r="U284" s="83">
        <v>0</v>
      </c>
      <c r="V284" s="83">
        <v>0.69599999999999995</v>
      </c>
      <c r="W284" s="83">
        <v>0</v>
      </c>
      <c r="X284" s="83">
        <v>0</v>
      </c>
      <c r="Y284" s="83">
        <v>0</v>
      </c>
      <c r="Z284" s="83">
        <v>8.7999999999999995E-2</v>
      </c>
      <c r="AA284" s="83">
        <v>15.6</v>
      </c>
      <c r="AB284" s="83">
        <v>37.9</v>
      </c>
      <c r="AC284" s="83">
        <v>35.6</v>
      </c>
      <c r="AD284" s="83">
        <v>37.5</v>
      </c>
      <c r="AE284" s="83">
        <v>50.7</v>
      </c>
      <c r="AF284" s="83">
        <v>31.2</v>
      </c>
      <c r="AG284" s="83">
        <v>75.8</v>
      </c>
      <c r="AH284" s="83">
        <v>71.2</v>
      </c>
      <c r="AI284" s="83">
        <v>75</v>
      </c>
      <c r="AJ284" s="83">
        <v>101.4</v>
      </c>
      <c r="AK284" s="83">
        <v>2.81</v>
      </c>
      <c r="AL284" s="83">
        <v>3.73</v>
      </c>
      <c r="AM284" s="83">
        <v>3.1</v>
      </c>
      <c r="AN284" s="83">
        <v>5.9</v>
      </c>
      <c r="AO284" s="83">
        <v>1.0999999999999999E-2</v>
      </c>
      <c r="AP284" s="83">
        <v>15</v>
      </c>
      <c r="AQ284" s="83">
        <v>15.5</v>
      </c>
      <c r="AR284" s="83">
        <v>0.5420727532097005</v>
      </c>
      <c r="AS284" s="83">
        <v>67</v>
      </c>
      <c r="AT284" s="83">
        <v>93.1</v>
      </c>
      <c r="AU284" s="83">
        <v>0.17369999999999999</v>
      </c>
      <c r="AV284" s="83">
        <v>3.0700000000000002E-2</v>
      </c>
      <c r="AW284" s="83">
        <v>14.22</v>
      </c>
      <c r="AX284" s="83">
        <v>14.02</v>
      </c>
      <c r="AY284" s="83">
        <v>14.02</v>
      </c>
      <c r="AZ284" s="83">
        <v>0</v>
      </c>
      <c r="BA284" s="83">
        <v>0</v>
      </c>
      <c r="BB284" s="83">
        <v>0</v>
      </c>
      <c r="BC284" s="83">
        <v>0</v>
      </c>
      <c r="BD284" s="83">
        <v>2.6420727532097006</v>
      </c>
      <c r="BE284" s="83">
        <v>29.81</v>
      </c>
      <c r="BF284" s="83">
        <v>7.8</v>
      </c>
      <c r="BG284" s="83">
        <v>8</v>
      </c>
      <c r="BH284" s="232">
        <v>44111</v>
      </c>
    </row>
    <row r="285" spans="1:60" x14ac:dyDescent="0.25">
      <c r="A285" s="232">
        <v>44112</v>
      </c>
      <c r="B285" s="233" t="str">
        <f t="shared" si="4"/>
        <v>Click Here</v>
      </c>
      <c r="D285" s="83">
        <v>6.32</v>
      </c>
      <c r="E285" s="83">
        <v>5.31</v>
      </c>
      <c r="F285" s="83">
        <v>5.63</v>
      </c>
      <c r="G285" s="83">
        <v>5.33</v>
      </c>
      <c r="H285" s="83">
        <v>5.75</v>
      </c>
      <c r="I285" s="83">
        <v>7.24</v>
      </c>
      <c r="J285" s="83">
        <v>8.16</v>
      </c>
      <c r="K285" s="83">
        <v>1.69</v>
      </c>
      <c r="L285" s="83">
        <v>1.86</v>
      </c>
      <c r="M285" s="83">
        <v>2.2000000000000002</v>
      </c>
      <c r="N285" s="83">
        <v>2.23</v>
      </c>
      <c r="O285" s="83">
        <v>33</v>
      </c>
      <c r="P285" s="83">
        <v>26</v>
      </c>
      <c r="Q285" s="83">
        <v>11</v>
      </c>
      <c r="R285" s="83">
        <v>0</v>
      </c>
      <c r="S285" s="83">
        <v>0</v>
      </c>
      <c r="T285" s="83">
        <v>0</v>
      </c>
      <c r="U285" s="83">
        <v>0</v>
      </c>
      <c r="V285" s="83">
        <v>0.70899999999999996</v>
      </c>
      <c r="W285" s="83">
        <v>0</v>
      </c>
      <c r="X285" s="83">
        <v>0</v>
      </c>
      <c r="Y285" s="83">
        <v>0</v>
      </c>
      <c r="Z285" s="83">
        <v>8.3000000000000004E-2</v>
      </c>
      <c r="AA285" s="83">
        <v>15.6</v>
      </c>
      <c r="AB285" s="83">
        <v>37.6</v>
      </c>
      <c r="AC285" s="83">
        <v>34.299999999999997</v>
      </c>
      <c r="AD285" s="83">
        <v>33.1</v>
      </c>
      <c r="AE285" s="83">
        <v>44.8</v>
      </c>
      <c r="AF285" s="83">
        <v>31.2</v>
      </c>
      <c r="AG285" s="83">
        <v>75.2</v>
      </c>
      <c r="AH285" s="83">
        <v>68.599999999999994</v>
      </c>
      <c r="AI285" s="83">
        <v>66.2</v>
      </c>
      <c r="AJ285" s="83">
        <v>89.6</v>
      </c>
      <c r="AK285" s="83">
        <v>2.84</v>
      </c>
      <c r="AL285" s="83">
        <v>3.76</v>
      </c>
      <c r="AM285" s="83">
        <v>3</v>
      </c>
      <c r="AN285" s="83">
        <v>5.9</v>
      </c>
      <c r="AO285" s="83">
        <v>3.2000000000000001E-2</v>
      </c>
      <c r="AP285" s="83">
        <v>15.1</v>
      </c>
      <c r="AQ285" s="83">
        <v>14.9</v>
      </c>
      <c r="AR285" s="83">
        <v>0.6735266084193805</v>
      </c>
      <c r="AS285" s="83">
        <v>66.400000000000006</v>
      </c>
      <c r="AT285" s="83">
        <v>92.5</v>
      </c>
      <c r="AU285" s="83">
        <v>0.1774</v>
      </c>
      <c r="AV285" s="83">
        <v>3.39E-2</v>
      </c>
      <c r="AW285" s="83">
        <v>13.77</v>
      </c>
      <c r="AX285" s="83">
        <v>12.59</v>
      </c>
      <c r="AY285" s="83">
        <v>13.58</v>
      </c>
      <c r="AZ285" s="83">
        <v>0.99</v>
      </c>
      <c r="BA285" s="83">
        <v>0</v>
      </c>
      <c r="BB285" s="83">
        <v>0</v>
      </c>
      <c r="BC285" s="83">
        <v>0</v>
      </c>
      <c r="BD285" s="83">
        <v>2.8235266084193804</v>
      </c>
      <c r="BE285" s="83">
        <v>30.28</v>
      </c>
      <c r="BF285" s="83">
        <v>6.7</v>
      </c>
      <c r="BG285" s="83">
        <v>8.5</v>
      </c>
      <c r="BH285" s="232">
        <v>44112</v>
      </c>
    </row>
    <row r="286" spans="1:60" x14ac:dyDescent="0.25">
      <c r="A286" s="232">
        <v>44113</v>
      </c>
      <c r="B286" s="233" t="str">
        <f t="shared" si="4"/>
        <v>Click Here</v>
      </c>
      <c r="D286" s="83">
        <v>6.25</v>
      </c>
      <c r="E286" s="83">
        <v>5.1100000000000003</v>
      </c>
      <c r="F286" s="83">
        <v>5.09</v>
      </c>
      <c r="G286" s="83">
        <v>5.27</v>
      </c>
      <c r="H286" s="83">
        <v>5.39</v>
      </c>
      <c r="I286" s="83">
        <v>7.31</v>
      </c>
      <c r="J286" s="83">
        <v>7.76</v>
      </c>
      <c r="K286" s="83">
        <v>1.72</v>
      </c>
      <c r="L286" s="83">
        <v>1.91</v>
      </c>
      <c r="M286" s="83">
        <v>2.0699999999999998</v>
      </c>
      <c r="N286" s="83">
        <v>2.12</v>
      </c>
      <c r="O286" s="83">
        <v>35</v>
      </c>
      <c r="P286" s="83">
        <v>27</v>
      </c>
      <c r="Q286" s="83">
        <v>9</v>
      </c>
      <c r="R286" s="83">
        <v>0</v>
      </c>
      <c r="S286" s="83">
        <v>0</v>
      </c>
      <c r="T286" s="83">
        <v>0</v>
      </c>
      <c r="U286" s="83">
        <v>0</v>
      </c>
      <c r="V286" s="83">
        <v>0.81200000000000006</v>
      </c>
      <c r="W286" s="83">
        <v>0</v>
      </c>
      <c r="X286" s="83">
        <v>0</v>
      </c>
      <c r="Y286" s="83">
        <v>0</v>
      </c>
      <c r="Z286" s="83">
        <v>8.4000000000000005E-2</v>
      </c>
      <c r="AA286" s="83">
        <v>15.2</v>
      </c>
      <c r="AB286" s="83">
        <v>37.5</v>
      </c>
      <c r="AC286" s="83">
        <v>34.299999999999997</v>
      </c>
      <c r="AD286" s="83">
        <v>34.799999999999997</v>
      </c>
      <c r="AE286" s="83">
        <v>46.9</v>
      </c>
      <c r="AF286" s="83">
        <v>30.4</v>
      </c>
      <c r="AG286" s="83">
        <v>75</v>
      </c>
      <c r="AH286" s="83">
        <v>68.599999999999994</v>
      </c>
      <c r="AI286" s="83">
        <v>69.599999999999994</v>
      </c>
      <c r="AJ286" s="83">
        <v>93.8</v>
      </c>
      <c r="AK286" s="83">
        <v>2.9299999999999997</v>
      </c>
      <c r="AL286" s="83">
        <v>3.83</v>
      </c>
      <c r="AM286" s="83">
        <v>3.1</v>
      </c>
      <c r="AN286" s="83">
        <v>5.9</v>
      </c>
      <c r="AO286" s="83">
        <v>4.7E-2</v>
      </c>
      <c r="AP286" s="83">
        <v>14.8</v>
      </c>
      <c r="AQ286" s="83">
        <v>14.7</v>
      </c>
      <c r="AR286" s="83">
        <v>0.7559209125475288</v>
      </c>
      <c r="AS286" s="83">
        <v>66.900000000000006</v>
      </c>
      <c r="AT286" s="83">
        <v>92.9</v>
      </c>
      <c r="AU286" s="83">
        <v>0.1757</v>
      </c>
      <c r="AV286" s="83">
        <v>3.1300000000000001E-2</v>
      </c>
      <c r="AW286" s="83">
        <v>14.27</v>
      </c>
      <c r="AX286" s="83">
        <v>13.15</v>
      </c>
      <c r="AY286" s="83">
        <v>14.13</v>
      </c>
      <c r="AZ286" s="83">
        <v>0.98</v>
      </c>
      <c r="BA286" s="83">
        <v>0</v>
      </c>
      <c r="BB286" s="83">
        <v>0</v>
      </c>
      <c r="BC286" s="83">
        <v>0</v>
      </c>
      <c r="BD286" s="83">
        <v>2.8859209125475287</v>
      </c>
      <c r="BE286" s="83">
        <v>29.82</v>
      </c>
      <c r="BF286" s="83">
        <v>6.7</v>
      </c>
      <c r="BG286" s="83">
        <v>8.6999999999999993</v>
      </c>
      <c r="BH286" s="232">
        <v>44113</v>
      </c>
    </row>
    <row r="287" spans="1:60" x14ac:dyDescent="0.25">
      <c r="A287" s="232">
        <v>44114</v>
      </c>
      <c r="B287" s="233" t="str">
        <f t="shared" si="4"/>
        <v>Click Here</v>
      </c>
      <c r="D287" s="83">
        <v>6.32</v>
      </c>
      <c r="E287" s="83">
        <v>5.14</v>
      </c>
      <c r="F287" s="83">
        <v>5.08</v>
      </c>
      <c r="G287" s="83">
        <v>5.3</v>
      </c>
      <c r="H287" s="83">
        <v>5.36</v>
      </c>
      <c r="I287" s="83">
        <v>7.42</v>
      </c>
      <c r="J287" s="83">
        <v>7.39</v>
      </c>
      <c r="K287" s="83">
        <v>1.76</v>
      </c>
      <c r="L287" s="83">
        <v>2.0699999999999998</v>
      </c>
      <c r="M287" s="83">
        <v>2.12</v>
      </c>
      <c r="N287" s="83">
        <v>2.04</v>
      </c>
      <c r="O287" s="83">
        <v>39</v>
      </c>
      <c r="P287" s="83">
        <v>32</v>
      </c>
      <c r="Q287" s="83">
        <v>9</v>
      </c>
      <c r="R287" s="83">
        <v>0</v>
      </c>
      <c r="S287" s="83">
        <v>0</v>
      </c>
      <c r="T287" s="83">
        <v>0</v>
      </c>
      <c r="U287" s="83">
        <v>0</v>
      </c>
      <c r="V287" s="83">
        <v>0.83499999999999996</v>
      </c>
      <c r="W287" s="83">
        <v>0</v>
      </c>
      <c r="X287" s="83">
        <v>0</v>
      </c>
      <c r="Y287" s="83">
        <v>0</v>
      </c>
      <c r="Z287" s="83">
        <v>0.15</v>
      </c>
      <c r="AA287" s="83">
        <v>14.3</v>
      </c>
      <c r="AB287" s="83">
        <v>36.1</v>
      </c>
      <c r="AC287" s="83">
        <v>32.299999999999997</v>
      </c>
      <c r="AD287" s="83">
        <v>33</v>
      </c>
      <c r="AE287" s="83">
        <v>44.9</v>
      </c>
      <c r="AF287" s="83">
        <v>28.6</v>
      </c>
      <c r="AG287" s="83">
        <v>72.2</v>
      </c>
      <c r="AH287" s="83">
        <v>64.599999999999994</v>
      </c>
      <c r="AI287" s="83">
        <v>66</v>
      </c>
      <c r="AJ287" s="83">
        <v>89.8</v>
      </c>
      <c r="AK287" s="83">
        <v>2.86</v>
      </c>
      <c r="AL287" s="83">
        <v>3.8099999999999996</v>
      </c>
      <c r="AM287" s="83">
        <v>2.9</v>
      </c>
      <c r="AN287" s="83">
        <v>5.8</v>
      </c>
      <c r="AO287" s="83">
        <v>2.5999999999999999E-2</v>
      </c>
      <c r="AP287" s="83">
        <v>13.1</v>
      </c>
      <c r="AQ287" s="83">
        <v>14</v>
      </c>
      <c r="AR287" s="83">
        <v>0.8663322580645163</v>
      </c>
      <c r="AS287" s="83">
        <v>68.2</v>
      </c>
      <c r="AT287" s="83">
        <v>92</v>
      </c>
      <c r="AU287" s="83">
        <v>0.1658</v>
      </c>
      <c r="AV287" s="83">
        <v>3.61E-2</v>
      </c>
      <c r="AW287" s="83">
        <v>13.57</v>
      </c>
      <c r="AX287" s="83">
        <v>12.4</v>
      </c>
      <c r="AY287" s="83">
        <v>13.39</v>
      </c>
      <c r="AZ287" s="83">
        <v>0.99</v>
      </c>
      <c r="BA287" s="83">
        <v>0</v>
      </c>
      <c r="BB287" s="83">
        <v>0</v>
      </c>
      <c r="BC287" s="83">
        <v>0</v>
      </c>
      <c r="BD287" s="83">
        <v>2.9063322580645163</v>
      </c>
      <c r="BE287" s="83">
        <v>30.08</v>
      </c>
      <c r="BF287" s="83">
        <v>6.7</v>
      </c>
      <c r="BG287" s="83">
        <v>8.6999999999999993</v>
      </c>
      <c r="BH287" s="232">
        <v>44114</v>
      </c>
    </row>
    <row r="288" spans="1:60" x14ac:dyDescent="0.25">
      <c r="A288" s="232">
        <v>44115</v>
      </c>
      <c r="B288" s="233" t="str">
        <f t="shared" si="4"/>
        <v>Click Here</v>
      </c>
      <c r="D288" s="83">
        <v>0</v>
      </c>
      <c r="E288" s="83">
        <v>0</v>
      </c>
      <c r="F288" s="83">
        <v>0</v>
      </c>
      <c r="G288" s="83">
        <v>0</v>
      </c>
      <c r="H288" s="83">
        <v>0</v>
      </c>
      <c r="I288" s="83">
        <v>0</v>
      </c>
      <c r="J288" s="83">
        <v>0</v>
      </c>
      <c r="K288" s="83">
        <v>0</v>
      </c>
      <c r="L288" s="83">
        <v>0</v>
      </c>
      <c r="M288" s="83">
        <v>0</v>
      </c>
      <c r="N288" s="83">
        <v>0</v>
      </c>
      <c r="O288" s="83">
        <v>0</v>
      </c>
      <c r="P288" s="83">
        <v>0</v>
      </c>
      <c r="Q288" s="83">
        <v>0</v>
      </c>
      <c r="R288" s="83">
        <v>0</v>
      </c>
      <c r="S288" s="83">
        <v>0</v>
      </c>
      <c r="T288" s="83">
        <v>0</v>
      </c>
      <c r="U288" s="83">
        <v>0</v>
      </c>
      <c r="V288" s="83">
        <v>0</v>
      </c>
      <c r="W288" s="83">
        <v>0</v>
      </c>
      <c r="X288" s="83">
        <v>0</v>
      </c>
      <c r="Y288" s="83">
        <v>0</v>
      </c>
      <c r="Z288" s="83">
        <v>0</v>
      </c>
      <c r="AA288" s="83">
        <v>0</v>
      </c>
      <c r="AB288" s="83">
        <v>0</v>
      </c>
      <c r="AC288" s="83">
        <v>0</v>
      </c>
      <c r="AD288" s="83">
        <v>0</v>
      </c>
      <c r="AE288" s="83">
        <v>0</v>
      </c>
      <c r="AF288" s="83">
        <v>0</v>
      </c>
      <c r="AG288" s="83">
        <v>0</v>
      </c>
      <c r="AH288" s="83">
        <v>0</v>
      </c>
      <c r="AI288" s="83">
        <v>0</v>
      </c>
      <c r="AJ288" s="83">
        <v>0</v>
      </c>
      <c r="AK288" s="83" t="s">
        <v>66</v>
      </c>
      <c r="AL288" s="83" t="s">
        <v>66</v>
      </c>
      <c r="AM288" s="83">
        <v>0</v>
      </c>
      <c r="AN288" s="83">
        <v>0</v>
      </c>
      <c r="AO288" s="83">
        <v>0</v>
      </c>
      <c r="AP288" s="83">
        <v>0</v>
      </c>
      <c r="AQ288" s="83">
        <v>0</v>
      </c>
      <c r="AR288" s="83" t="s">
        <v>66</v>
      </c>
      <c r="AS288" s="83">
        <v>0</v>
      </c>
      <c r="AT288" s="83">
        <v>0</v>
      </c>
      <c r="AU288" s="83">
        <v>0</v>
      </c>
      <c r="AV288" s="83">
        <v>0</v>
      </c>
      <c r="AW288" s="83">
        <v>0</v>
      </c>
      <c r="AX288" s="83">
        <v>0</v>
      </c>
      <c r="AY288" s="83">
        <v>0</v>
      </c>
      <c r="AZ288" s="83">
        <v>0</v>
      </c>
      <c r="BA288" s="83">
        <v>0</v>
      </c>
      <c r="BB288" s="83">
        <v>0</v>
      </c>
      <c r="BC288" s="83">
        <v>0</v>
      </c>
      <c r="BD288" s="83" t="s">
        <v>66</v>
      </c>
      <c r="BE288" s="83">
        <v>0</v>
      </c>
      <c r="BF288" s="83">
        <v>0</v>
      </c>
      <c r="BG288" s="83">
        <v>0</v>
      </c>
      <c r="BH288" s="232">
        <v>44115</v>
      </c>
    </row>
    <row r="289" spans="1:60" x14ac:dyDescent="0.25">
      <c r="A289" s="232">
        <v>44116</v>
      </c>
      <c r="B289" s="233" t="str">
        <f t="shared" si="4"/>
        <v>Click Here</v>
      </c>
      <c r="D289" s="83">
        <v>6.32</v>
      </c>
      <c r="E289" s="83">
        <v>5.39</v>
      </c>
      <c r="F289" s="83">
        <v>5.0599999999999996</v>
      </c>
      <c r="G289" s="83">
        <v>5.37</v>
      </c>
      <c r="H289" s="83">
        <v>5.43</v>
      </c>
      <c r="I289" s="83">
        <v>7.17</v>
      </c>
      <c r="J289" s="83">
        <v>7.35</v>
      </c>
      <c r="K289" s="83">
        <v>1.77</v>
      </c>
      <c r="L289" s="83">
        <v>1.96</v>
      </c>
      <c r="M289" s="83">
        <v>2.19</v>
      </c>
      <c r="N289" s="83">
        <v>1.95</v>
      </c>
      <c r="O289" s="83">
        <v>39</v>
      </c>
      <c r="P289" s="83">
        <v>32</v>
      </c>
      <c r="Q289" s="83">
        <v>15</v>
      </c>
      <c r="R289" s="83">
        <v>0</v>
      </c>
      <c r="S289" s="83">
        <v>0</v>
      </c>
      <c r="T289" s="83">
        <v>0</v>
      </c>
      <c r="U289" s="83">
        <v>0</v>
      </c>
      <c r="V289" s="83">
        <v>1.153</v>
      </c>
      <c r="W289" s="83">
        <v>0</v>
      </c>
      <c r="X289" s="83">
        <v>0</v>
      </c>
      <c r="Y289" s="83">
        <v>0</v>
      </c>
      <c r="Z289" s="83">
        <v>0.128</v>
      </c>
      <c r="AA289" s="83">
        <v>13.9</v>
      </c>
      <c r="AB289" s="83">
        <v>36.700000000000003</v>
      </c>
      <c r="AC289" s="83">
        <v>31.9</v>
      </c>
      <c r="AD289" s="83">
        <v>33</v>
      </c>
      <c r="AE289" s="83">
        <v>44.3</v>
      </c>
      <c r="AF289" s="83">
        <v>27.8</v>
      </c>
      <c r="AG289" s="83">
        <v>73.400000000000006</v>
      </c>
      <c r="AH289" s="83">
        <v>63.8</v>
      </c>
      <c r="AI289" s="83">
        <v>66</v>
      </c>
      <c r="AJ289" s="83">
        <v>88.6</v>
      </c>
      <c r="AK289" s="83">
        <v>2.7800000000000002</v>
      </c>
      <c r="AL289" s="83">
        <v>3.69</v>
      </c>
      <c r="AM289" s="83">
        <v>3</v>
      </c>
      <c r="AN289" s="83">
        <v>5.9</v>
      </c>
      <c r="AO289" s="83">
        <v>3.1E-2</v>
      </c>
      <c r="AP289" s="83">
        <v>11.8</v>
      </c>
      <c r="AQ289" s="83">
        <v>13.1</v>
      </c>
      <c r="AR289" s="83">
        <v>0.42242640364188144</v>
      </c>
      <c r="AS289" s="83">
        <v>67.900000000000006</v>
      </c>
      <c r="AT289" s="83">
        <v>92.7</v>
      </c>
      <c r="AU289" s="83">
        <v>0.16769999999999999</v>
      </c>
      <c r="AV289" s="83">
        <v>3.2500000000000001E-2</v>
      </c>
      <c r="AW289" s="83">
        <v>14.32</v>
      </c>
      <c r="AX289" s="83">
        <v>13.18</v>
      </c>
      <c r="AY289" s="83">
        <v>14.17</v>
      </c>
      <c r="AZ289" s="83">
        <v>0.99</v>
      </c>
      <c r="BA289" s="83">
        <v>0</v>
      </c>
      <c r="BB289" s="83">
        <v>0</v>
      </c>
      <c r="BC289" s="83">
        <v>0</v>
      </c>
      <c r="BD289" s="83">
        <v>2.5824264036418816</v>
      </c>
      <c r="BE289" s="83">
        <v>29.81</v>
      </c>
      <c r="BF289" s="83">
        <v>6.7</v>
      </c>
      <c r="BG289" s="83">
        <v>8.6999999999999993</v>
      </c>
      <c r="BH289" s="232">
        <v>44116</v>
      </c>
    </row>
    <row r="290" spans="1:60" x14ac:dyDescent="0.25">
      <c r="A290" s="232">
        <v>44117</v>
      </c>
      <c r="B290" s="233" t="str">
        <f t="shared" si="4"/>
        <v>Click Here</v>
      </c>
      <c r="D290" s="83">
        <v>6.34</v>
      </c>
      <c r="E290" s="83">
        <v>5.4</v>
      </c>
      <c r="F290" s="83">
        <v>5.53</v>
      </c>
      <c r="G290" s="83">
        <v>5.45</v>
      </c>
      <c r="H290" s="83">
        <v>5.5</v>
      </c>
      <c r="I290" s="83">
        <v>7.22</v>
      </c>
      <c r="J290" s="83">
        <v>7.27</v>
      </c>
      <c r="K290" s="83">
        <v>1.81</v>
      </c>
      <c r="L290" s="83">
        <v>1.95</v>
      </c>
      <c r="M290" s="83">
        <v>2.2000000000000002</v>
      </c>
      <c r="N290" s="83">
        <v>2.27</v>
      </c>
      <c r="O290" s="83">
        <v>37</v>
      </c>
      <c r="P290" s="83">
        <v>30</v>
      </c>
      <c r="Q290" s="83">
        <v>10</v>
      </c>
      <c r="R290" s="83">
        <v>0</v>
      </c>
      <c r="S290" s="83">
        <v>0</v>
      </c>
      <c r="T290" s="83">
        <v>0</v>
      </c>
      <c r="U290" s="83">
        <v>0</v>
      </c>
      <c r="V290" s="83">
        <v>0.98499999999999999</v>
      </c>
      <c r="W290" s="83">
        <v>0</v>
      </c>
      <c r="X290" s="83">
        <v>0</v>
      </c>
      <c r="Y290" s="83">
        <v>0</v>
      </c>
      <c r="Z290" s="83">
        <v>0.16</v>
      </c>
      <c r="AA290" s="83">
        <v>14.4</v>
      </c>
      <c r="AB290" s="83">
        <v>38.299999999999997</v>
      </c>
      <c r="AC290" s="83">
        <v>31.6</v>
      </c>
      <c r="AD290" s="83">
        <v>32.700000000000003</v>
      </c>
      <c r="AE290" s="83">
        <v>42.6</v>
      </c>
      <c r="AF290" s="83">
        <v>28.8</v>
      </c>
      <c r="AG290" s="83">
        <v>76.599999999999994</v>
      </c>
      <c r="AH290" s="83">
        <v>63.2</v>
      </c>
      <c r="AI290" s="83">
        <v>65.400000000000006</v>
      </c>
      <c r="AJ290" s="83">
        <v>83.2</v>
      </c>
      <c r="AK290" s="83">
        <v>2.6900000000000004</v>
      </c>
      <c r="AL290" s="83">
        <v>3.58</v>
      </c>
      <c r="AM290" s="83">
        <v>3.1</v>
      </c>
      <c r="AN290" s="83">
        <v>5.9</v>
      </c>
      <c r="AO290" s="83">
        <v>3.4000000000000002E-2</v>
      </c>
      <c r="AP290" s="83">
        <v>12.9</v>
      </c>
      <c r="AQ290" s="83">
        <v>13</v>
      </c>
      <c r="AR290" s="83">
        <v>0.80695179801071104</v>
      </c>
      <c r="AS290" s="83">
        <v>68.2</v>
      </c>
      <c r="AT290" s="83">
        <v>93.1</v>
      </c>
      <c r="AU290" s="83">
        <v>0.16600000000000001</v>
      </c>
      <c r="AV290" s="83">
        <v>3.1E-2</v>
      </c>
      <c r="AW290" s="83">
        <v>14.33</v>
      </c>
      <c r="AX290" s="83">
        <v>13.07</v>
      </c>
      <c r="AY290" s="83">
        <v>14.05</v>
      </c>
      <c r="AZ290" s="83">
        <v>0.98</v>
      </c>
      <c r="BA290" s="83">
        <v>0</v>
      </c>
      <c r="BB290" s="83">
        <v>0</v>
      </c>
      <c r="BC290" s="83">
        <v>0</v>
      </c>
      <c r="BD290" s="83">
        <v>2.9869517980107112</v>
      </c>
      <c r="BE290" s="83">
        <v>29.57</v>
      </c>
      <c r="BF290" s="83">
        <v>6.7</v>
      </c>
      <c r="BG290" s="83">
        <v>7.8</v>
      </c>
      <c r="BH290" s="232">
        <v>44117</v>
      </c>
    </row>
    <row r="291" spans="1:60" x14ac:dyDescent="0.25">
      <c r="A291" s="232">
        <v>44118</v>
      </c>
      <c r="B291" s="233" t="str">
        <f t="shared" si="4"/>
        <v>Click Here</v>
      </c>
      <c r="D291" s="83">
        <v>6.52</v>
      </c>
      <c r="E291" s="83">
        <v>5.44</v>
      </c>
      <c r="F291" s="83">
        <v>5.38</v>
      </c>
      <c r="G291" s="83">
        <v>5.54</v>
      </c>
      <c r="H291" s="83">
        <v>5.66</v>
      </c>
      <c r="I291" s="83">
        <v>7.54</v>
      </c>
      <c r="J291" s="83">
        <v>7.7</v>
      </c>
      <c r="K291" s="83">
        <v>1.79</v>
      </c>
      <c r="L291" s="83">
        <v>1.97</v>
      </c>
      <c r="M291" s="83">
        <v>2.17</v>
      </c>
      <c r="N291" s="83">
        <v>2.2200000000000002</v>
      </c>
      <c r="O291" s="83">
        <v>42</v>
      </c>
      <c r="P291" s="83">
        <v>36</v>
      </c>
      <c r="Q291" s="83">
        <v>14</v>
      </c>
      <c r="R291" s="83">
        <v>0</v>
      </c>
      <c r="S291" s="83">
        <v>0</v>
      </c>
      <c r="T291" s="83">
        <v>0</v>
      </c>
      <c r="U291" s="83">
        <v>0</v>
      </c>
      <c r="V291" s="83">
        <v>0.92200000000000004</v>
      </c>
      <c r="W291" s="83">
        <v>0</v>
      </c>
      <c r="X291" s="83">
        <v>0</v>
      </c>
      <c r="Y291" s="83">
        <v>0</v>
      </c>
      <c r="Z291" s="83">
        <v>6.3E-2</v>
      </c>
      <c r="AA291" s="83">
        <v>14.2</v>
      </c>
      <c r="AB291" s="83">
        <v>37.5</v>
      </c>
      <c r="AC291" s="83">
        <v>32</v>
      </c>
      <c r="AD291" s="83">
        <v>33.799999999999997</v>
      </c>
      <c r="AE291" s="83">
        <v>45.4</v>
      </c>
      <c r="AF291" s="83">
        <v>28.4</v>
      </c>
      <c r="AG291" s="83">
        <v>75</v>
      </c>
      <c r="AH291" s="83">
        <v>64</v>
      </c>
      <c r="AI291" s="83">
        <v>67.599999999999994</v>
      </c>
      <c r="AJ291" s="83">
        <v>90.8</v>
      </c>
      <c r="AK291" s="83">
        <v>2.7800000000000002</v>
      </c>
      <c r="AL291" s="83">
        <v>3.8600000000000003</v>
      </c>
      <c r="AM291" s="83">
        <v>3.1</v>
      </c>
      <c r="AN291" s="83">
        <v>6</v>
      </c>
      <c r="AO291" s="83">
        <v>7.0000000000000007E-2</v>
      </c>
      <c r="AP291" s="83">
        <v>12.5</v>
      </c>
      <c r="AQ291" s="83">
        <v>12.8</v>
      </c>
      <c r="AR291" s="83">
        <v>0.66977433628318606</v>
      </c>
      <c r="AS291" s="83">
        <v>68</v>
      </c>
      <c r="AT291" s="83">
        <v>92.6</v>
      </c>
      <c r="AU291" s="83">
        <v>0.16619999999999999</v>
      </c>
      <c r="AV291" s="83">
        <v>3.3000000000000002E-2</v>
      </c>
      <c r="AW291" s="83">
        <v>14.7</v>
      </c>
      <c r="AX291" s="83">
        <v>13.56</v>
      </c>
      <c r="AY291" s="83">
        <v>14.53</v>
      </c>
      <c r="AZ291" s="83">
        <v>0.97</v>
      </c>
      <c r="BA291" s="83">
        <v>0</v>
      </c>
      <c r="BB291" s="83">
        <v>0</v>
      </c>
      <c r="BC291" s="83">
        <v>0</v>
      </c>
      <c r="BD291" s="83">
        <v>2.899774336283186</v>
      </c>
      <c r="BE291" s="83">
        <v>30.08</v>
      </c>
      <c r="BF291" s="83">
        <v>6.7</v>
      </c>
      <c r="BG291" s="83">
        <v>8</v>
      </c>
      <c r="BH291" s="232">
        <v>44118</v>
      </c>
    </row>
    <row r="292" spans="1:60" x14ac:dyDescent="0.25">
      <c r="A292" s="232">
        <v>44119</v>
      </c>
      <c r="B292" s="233" t="str">
        <f t="shared" si="4"/>
        <v>Click Here</v>
      </c>
      <c r="D292" s="83">
        <v>6.24</v>
      </c>
      <c r="E292" s="83">
        <v>5.3</v>
      </c>
      <c r="F292" s="83">
        <v>5.4</v>
      </c>
      <c r="G292" s="83">
        <v>5.34</v>
      </c>
      <c r="H292" s="83">
        <v>5.48</v>
      </c>
      <c r="I292" s="83">
        <v>7.01</v>
      </c>
      <c r="J292" s="83">
        <v>7.13</v>
      </c>
      <c r="K292" s="83">
        <v>1.77</v>
      </c>
      <c r="L292" s="83">
        <v>2.0099999999999998</v>
      </c>
      <c r="M292" s="83">
        <v>2.16</v>
      </c>
      <c r="N292" s="83">
        <v>2.27</v>
      </c>
      <c r="O292" s="83">
        <v>39</v>
      </c>
      <c r="P292" s="83">
        <v>33</v>
      </c>
      <c r="Q292" s="83">
        <v>17</v>
      </c>
      <c r="R292" s="83">
        <v>1</v>
      </c>
      <c r="S292" s="83">
        <v>0</v>
      </c>
      <c r="T292" s="83">
        <v>0</v>
      </c>
      <c r="U292" s="83">
        <v>0</v>
      </c>
      <c r="V292" s="83">
        <v>0.95099999999999996</v>
      </c>
      <c r="W292" s="83">
        <v>0</v>
      </c>
      <c r="X292" s="83">
        <v>0</v>
      </c>
      <c r="Y292" s="83">
        <v>0</v>
      </c>
      <c r="Z292" s="83">
        <v>9.2999999999999999E-2</v>
      </c>
      <c r="AA292" s="83">
        <v>14.9</v>
      </c>
      <c r="AB292" s="83">
        <v>38.299999999999997</v>
      </c>
      <c r="AC292" s="83">
        <v>32.5</v>
      </c>
      <c r="AD292" s="83">
        <v>33.1</v>
      </c>
      <c r="AE292" s="83">
        <v>42.6</v>
      </c>
      <c r="AF292" s="83">
        <v>29.8</v>
      </c>
      <c r="AG292" s="83">
        <v>76.599999999999994</v>
      </c>
      <c r="AH292" s="83">
        <v>65</v>
      </c>
      <c r="AI292" s="83">
        <v>66.2</v>
      </c>
      <c r="AJ292" s="83">
        <v>85.2</v>
      </c>
      <c r="AK292" s="83">
        <v>2.79</v>
      </c>
      <c r="AL292" s="83">
        <v>3.7300000000000004</v>
      </c>
      <c r="AM292" s="83">
        <v>3.1</v>
      </c>
      <c r="AN292" s="83">
        <v>5.9</v>
      </c>
      <c r="AO292" s="83">
        <v>6.2E-2</v>
      </c>
      <c r="AP292" s="83">
        <v>12.9</v>
      </c>
      <c r="AQ292" s="83">
        <v>12.5</v>
      </c>
      <c r="AR292" s="83">
        <v>0.72624127465857402</v>
      </c>
      <c r="AS292" s="83">
        <v>65.900000000000006</v>
      </c>
      <c r="AT292" s="83">
        <v>91.2</v>
      </c>
      <c r="AU292" s="83">
        <v>0.18090000000000001</v>
      </c>
      <c r="AV292" s="83">
        <v>3.9699999999999999E-2</v>
      </c>
      <c r="AW292" s="83">
        <v>14.34</v>
      </c>
      <c r="AX292" s="83">
        <v>13.18</v>
      </c>
      <c r="AY292" s="83">
        <v>14.15</v>
      </c>
      <c r="AZ292" s="83">
        <v>0.96</v>
      </c>
      <c r="BA292" s="83">
        <v>0</v>
      </c>
      <c r="BB292" s="83">
        <v>0</v>
      </c>
      <c r="BC292" s="83">
        <v>0</v>
      </c>
      <c r="BD292" s="83">
        <v>2.8862412746585742</v>
      </c>
      <c r="BE292" s="83">
        <v>29.99</v>
      </c>
      <c r="BF292" s="83">
        <v>6.5</v>
      </c>
      <c r="BG292" s="83">
        <v>8</v>
      </c>
      <c r="BH292" s="232">
        <v>44119</v>
      </c>
    </row>
    <row r="293" spans="1:60" x14ac:dyDescent="0.25">
      <c r="A293" s="232">
        <v>44120</v>
      </c>
      <c r="B293" s="233" t="str">
        <f t="shared" si="4"/>
        <v>Click Here</v>
      </c>
      <c r="D293" s="83">
        <v>6.59</v>
      </c>
      <c r="E293" s="83">
        <v>5.3</v>
      </c>
      <c r="F293" s="83">
        <v>5.41</v>
      </c>
      <c r="G293" s="83">
        <v>5.33</v>
      </c>
      <c r="H293" s="83">
        <v>5.48</v>
      </c>
      <c r="I293" s="83">
        <v>6.94</v>
      </c>
      <c r="J293" s="83">
        <v>7.11</v>
      </c>
      <c r="K293" s="83">
        <v>1.73</v>
      </c>
      <c r="L293" s="83">
        <v>1.96</v>
      </c>
      <c r="M293" s="83">
        <v>2.11</v>
      </c>
      <c r="N293" s="83">
        <v>2.14</v>
      </c>
      <c r="O293" s="83">
        <v>41</v>
      </c>
      <c r="P293" s="83">
        <v>34</v>
      </c>
      <c r="Q293" s="83">
        <v>15</v>
      </c>
      <c r="R293" s="83">
        <v>1</v>
      </c>
      <c r="S293" s="83">
        <v>0</v>
      </c>
      <c r="T293" s="83">
        <v>0</v>
      </c>
      <c r="U293" s="83">
        <v>0.96299999999999997</v>
      </c>
      <c r="V293" s="83">
        <v>0.77300000000000002</v>
      </c>
      <c r="W293" s="83">
        <v>0.84099999999999997</v>
      </c>
      <c r="X293" s="83">
        <v>0.106</v>
      </c>
      <c r="Y293" s="83">
        <v>0.16300000000000001</v>
      </c>
      <c r="Z293" s="83">
        <v>0.11600000000000001</v>
      </c>
      <c r="AA293" s="83">
        <v>14.8</v>
      </c>
      <c r="AB293" s="83">
        <v>36.299999999999997</v>
      </c>
      <c r="AC293" s="83">
        <v>32.6</v>
      </c>
      <c r="AD293" s="83">
        <v>33</v>
      </c>
      <c r="AE293" s="83">
        <v>44.4</v>
      </c>
      <c r="AF293" s="83">
        <v>29.6</v>
      </c>
      <c r="AG293" s="83">
        <v>72.599999999999994</v>
      </c>
      <c r="AH293" s="83">
        <v>65.2</v>
      </c>
      <c r="AI293" s="83">
        <v>66</v>
      </c>
      <c r="AJ293" s="83">
        <v>88.8</v>
      </c>
      <c r="AK293" s="83">
        <v>2.8099999999999996</v>
      </c>
      <c r="AL293" s="83">
        <v>3.84</v>
      </c>
      <c r="AM293" s="83">
        <v>3</v>
      </c>
      <c r="AN293" s="83">
        <v>5.8</v>
      </c>
      <c r="AO293" s="83">
        <v>5.8000000000000003E-2</v>
      </c>
      <c r="AP293" s="83">
        <v>13</v>
      </c>
      <c r="AQ293" s="83">
        <v>12.6</v>
      </c>
      <c r="AR293" s="83">
        <v>0.84492802450229698</v>
      </c>
      <c r="AS293" s="83">
        <v>67.8</v>
      </c>
      <c r="AT293" s="83">
        <v>91.4</v>
      </c>
      <c r="AU293" s="83">
        <v>0.16639999999999999</v>
      </c>
      <c r="AV293" s="83">
        <v>3.95E-2</v>
      </c>
      <c r="AW293" s="83">
        <v>14.25</v>
      </c>
      <c r="AX293" s="83">
        <v>13.06</v>
      </c>
      <c r="AY293" s="83">
        <v>14.04</v>
      </c>
      <c r="AZ293" s="83">
        <v>0.98</v>
      </c>
      <c r="BA293" s="83">
        <v>0</v>
      </c>
      <c r="BB293" s="83">
        <v>0</v>
      </c>
      <c r="BC293" s="83">
        <v>0</v>
      </c>
      <c r="BD293" s="83">
        <v>2.9249280245022971</v>
      </c>
      <c r="BE293" s="83">
        <v>28.93</v>
      </c>
      <c r="BF293" s="83">
        <v>6.5</v>
      </c>
      <c r="BG293" s="83">
        <v>8.6</v>
      </c>
      <c r="BH293" s="232">
        <v>44120</v>
      </c>
    </row>
    <row r="294" spans="1:60" x14ac:dyDescent="0.25">
      <c r="A294" s="232">
        <v>44121</v>
      </c>
      <c r="B294" s="233" t="str">
        <f t="shared" si="4"/>
        <v>Click Here</v>
      </c>
      <c r="D294" s="83">
        <v>6.9</v>
      </c>
      <c r="E294" s="83">
        <v>5.38</v>
      </c>
      <c r="F294" s="83">
        <v>5.35</v>
      </c>
      <c r="G294" s="83">
        <v>5.37</v>
      </c>
      <c r="H294" s="83">
        <v>5.5</v>
      </c>
      <c r="I294" s="83">
        <v>6.73</v>
      </c>
      <c r="J294" s="83">
        <v>6.45</v>
      </c>
      <c r="K294" s="83">
        <v>1.7</v>
      </c>
      <c r="L294" s="83">
        <v>1.91</v>
      </c>
      <c r="M294" s="83">
        <v>2.04</v>
      </c>
      <c r="N294" s="83">
        <v>2.08</v>
      </c>
      <c r="O294" s="83">
        <v>42</v>
      </c>
      <c r="P294" s="83">
        <v>35</v>
      </c>
      <c r="Q294" s="83">
        <v>14</v>
      </c>
      <c r="R294" s="83">
        <v>0</v>
      </c>
      <c r="S294" s="83">
        <v>0</v>
      </c>
      <c r="T294" s="83">
        <v>0</v>
      </c>
      <c r="U294" s="83">
        <v>0</v>
      </c>
      <c r="V294" s="83">
        <v>0.77300000000000002</v>
      </c>
      <c r="W294" s="83">
        <v>0</v>
      </c>
      <c r="X294" s="83">
        <v>0</v>
      </c>
      <c r="Y294" s="83">
        <v>0</v>
      </c>
      <c r="Z294" s="83">
        <v>0.106</v>
      </c>
      <c r="AA294" s="83">
        <v>15.1</v>
      </c>
      <c r="AB294" s="83">
        <v>35.9</v>
      </c>
      <c r="AC294" s="83">
        <v>31.7</v>
      </c>
      <c r="AD294" s="83">
        <v>31.8</v>
      </c>
      <c r="AE294" s="83">
        <v>41.9</v>
      </c>
      <c r="AF294" s="83">
        <v>30.2</v>
      </c>
      <c r="AG294" s="83">
        <v>71.8</v>
      </c>
      <c r="AH294" s="83">
        <v>63.4</v>
      </c>
      <c r="AI294" s="83">
        <v>63.6</v>
      </c>
      <c r="AJ294" s="83">
        <v>83.8</v>
      </c>
      <c r="AK294" s="83">
        <v>2.87</v>
      </c>
      <c r="AL294" s="83">
        <v>3.88</v>
      </c>
      <c r="AM294" s="83">
        <v>3.1</v>
      </c>
      <c r="AN294" s="83">
        <v>5.9</v>
      </c>
      <c r="AO294" s="83">
        <v>7.3999999999999996E-2</v>
      </c>
      <c r="AP294" s="83">
        <v>13.6</v>
      </c>
      <c r="AQ294" s="83">
        <v>12.7</v>
      </c>
      <c r="AR294" s="83">
        <v>0.811161858974359</v>
      </c>
      <c r="AS294" s="83">
        <v>67.900000000000006</v>
      </c>
      <c r="AT294" s="83">
        <v>91</v>
      </c>
      <c r="AU294" s="83">
        <v>0.16619999999999999</v>
      </c>
      <c r="AV294" s="83">
        <v>3.9899999999999998E-2</v>
      </c>
      <c r="AW294" s="83">
        <v>13.64</v>
      </c>
      <c r="AX294" s="83">
        <v>12.48</v>
      </c>
      <c r="AY294" s="83">
        <v>13.45</v>
      </c>
      <c r="AZ294" s="83">
        <v>0.97</v>
      </c>
      <c r="BA294" s="83">
        <v>0</v>
      </c>
      <c r="BB294" s="83">
        <v>0</v>
      </c>
      <c r="BC294" s="83">
        <v>0</v>
      </c>
      <c r="BD294" s="83">
        <v>2.9011618589743589</v>
      </c>
      <c r="BE294" s="83">
        <v>29.14</v>
      </c>
      <c r="BF294" s="83">
        <v>6.2</v>
      </c>
      <c r="BG294" s="83">
        <v>8.6</v>
      </c>
      <c r="BH294" s="232">
        <v>44121</v>
      </c>
    </row>
    <row r="295" spans="1:60" x14ac:dyDescent="0.25">
      <c r="A295" s="232">
        <v>44122</v>
      </c>
      <c r="B295" s="233" t="str">
        <f t="shared" si="4"/>
        <v>Click Here</v>
      </c>
      <c r="D295" s="83">
        <v>0</v>
      </c>
      <c r="E295" s="83">
        <v>0</v>
      </c>
      <c r="F295" s="83">
        <v>0</v>
      </c>
      <c r="G295" s="83">
        <v>0</v>
      </c>
      <c r="H295" s="83">
        <v>0</v>
      </c>
      <c r="I295" s="83">
        <v>0</v>
      </c>
      <c r="J295" s="83">
        <v>0</v>
      </c>
      <c r="K295" s="83">
        <v>0</v>
      </c>
      <c r="L295" s="83">
        <v>0</v>
      </c>
      <c r="M295" s="83">
        <v>0</v>
      </c>
      <c r="N295" s="83">
        <v>0</v>
      </c>
      <c r="O295" s="83">
        <v>0</v>
      </c>
      <c r="P295" s="83">
        <v>0</v>
      </c>
      <c r="Q295" s="83">
        <v>0</v>
      </c>
      <c r="R295" s="83">
        <v>0</v>
      </c>
      <c r="S295" s="83">
        <v>0</v>
      </c>
      <c r="T295" s="83">
        <v>0</v>
      </c>
      <c r="U295" s="83">
        <v>0</v>
      </c>
      <c r="V295" s="83">
        <v>0</v>
      </c>
      <c r="W295" s="83">
        <v>0</v>
      </c>
      <c r="X295" s="83">
        <v>0</v>
      </c>
      <c r="Y295" s="83">
        <v>0</v>
      </c>
      <c r="Z295" s="83">
        <v>0</v>
      </c>
      <c r="AA295" s="83">
        <v>0</v>
      </c>
      <c r="AB295" s="83">
        <v>0</v>
      </c>
      <c r="AC295" s="83">
        <v>0</v>
      </c>
      <c r="AD295" s="83">
        <v>0</v>
      </c>
      <c r="AE295" s="83">
        <v>0</v>
      </c>
      <c r="AF295" s="83">
        <v>0</v>
      </c>
      <c r="AG295" s="83">
        <v>0</v>
      </c>
      <c r="AH295" s="83">
        <v>0</v>
      </c>
      <c r="AI295" s="83">
        <v>0</v>
      </c>
      <c r="AJ295" s="83">
        <v>0</v>
      </c>
      <c r="AK295" s="83" t="s">
        <v>66</v>
      </c>
      <c r="AL295" s="83" t="s">
        <v>66</v>
      </c>
      <c r="AM295" s="83">
        <v>0</v>
      </c>
      <c r="AN295" s="83">
        <v>0</v>
      </c>
      <c r="AO295" s="83">
        <v>0</v>
      </c>
      <c r="AP295" s="83">
        <v>0</v>
      </c>
      <c r="AQ295" s="83">
        <v>0</v>
      </c>
      <c r="AR295" s="83">
        <v>0.88780211480362503</v>
      </c>
      <c r="AS295" s="83">
        <v>0</v>
      </c>
      <c r="AT295" s="83">
        <v>0</v>
      </c>
      <c r="AU295" s="83">
        <v>0</v>
      </c>
      <c r="AV295" s="83">
        <v>0</v>
      </c>
      <c r="AW295" s="83">
        <v>14.46</v>
      </c>
      <c r="AX295" s="83">
        <v>13.24</v>
      </c>
      <c r="AY295" s="83">
        <v>14.25</v>
      </c>
      <c r="AZ295" s="83">
        <v>0.99</v>
      </c>
      <c r="BA295" s="83">
        <v>0</v>
      </c>
      <c r="BB295" s="83">
        <v>0</v>
      </c>
      <c r="BC295" s="83">
        <v>0</v>
      </c>
      <c r="BD295" s="83">
        <v>2.9678021148036251</v>
      </c>
      <c r="BE295" s="83">
        <v>0</v>
      </c>
      <c r="BF295" s="83">
        <v>5.6</v>
      </c>
      <c r="BG295" s="83">
        <v>9</v>
      </c>
      <c r="BH295" s="232">
        <v>44122</v>
      </c>
    </row>
    <row r="296" spans="1:60" x14ac:dyDescent="0.25">
      <c r="A296" s="232">
        <v>44123</v>
      </c>
      <c r="B296" s="233" t="str">
        <f t="shared" si="4"/>
        <v>Click Here</v>
      </c>
      <c r="D296" s="83">
        <v>6.84</v>
      </c>
      <c r="E296" s="83">
        <v>5.3</v>
      </c>
      <c r="F296" s="83">
        <v>5.29</v>
      </c>
      <c r="G296" s="83">
        <v>5.3</v>
      </c>
      <c r="H296" s="83">
        <v>5.49</v>
      </c>
      <c r="I296" s="83">
        <v>6.95</v>
      </c>
      <c r="J296" s="83">
        <v>7.02</v>
      </c>
      <c r="K296" s="83">
        <v>1.73</v>
      </c>
      <c r="L296" s="83">
        <v>2</v>
      </c>
      <c r="M296" s="83">
        <v>2.0699999999999998</v>
      </c>
      <c r="N296" s="83">
        <v>2.1</v>
      </c>
      <c r="O296" s="83">
        <v>41</v>
      </c>
      <c r="P296" s="83">
        <v>33</v>
      </c>
      <c r="Q296" s="83">
        <v>13</v>
      </c>
      <c r="R296" s="83">
        <v>0</v>
      </c>
      <c r="S296" s="83">
        <v>0</v>
      </c>
      <c r="T296" s="83">
        <v>0</v>
      </c>
      <c r="U296" s="83">
        <v>0</v>
      </c>
      <c r="V296" s="83">
        <v>0.76</v>
      </c>
      <c r="W296" s="83">
        <v>0</v>
      </c>
      <c r="X296" s="83">
        <v>0</v>
      </c>
      <c r="Y296" s="83">
        <v>0</v>
      </c>
      <c r="Z296" s="83">
        <v>7.5999999999999998E-2</v>
      </c>
      <c r="AA296" s="83">
        <v>15.8</v>
      </c>
      <c r="AB296" s="83">
        <v>37.6</v>
      </c>
      <c r="AC296" s="83">
        <v>33.299999999999997</v>
      </c>
      <c r="AD296" s="83">
        <v>32.1</v>
      </c>
      <c r="AE296" s="83">
        <v>41.2</v>
      </c>
      <c r="AF296" s="83">
        <v>31.6</v>
      </c>
      <c r="AG296" s="83">
        <v>75.2</v>
      </c>
      <c r="AH296" s="83">
        <v>66.599999999999994</v>
      </c>
      <c r="AI296" s="83">
        <v>64.2</v>
      </c>
      <c r="AJ296" s="83">
        <v>82.4</v>
      </c>
      <c r="AK296" s="83">
        <v>2.88</v>
      </c>
      <c r="AL296" s="83">
        <v>3.86</v>
      </c>
      <c r="AM296" s="83">
        <v>2.9</v>
      </c>
      <c r="AN296" s="83">
        <v>5.8</v>
      </c>
      <c r="AO296" s="83">
        <v>6.2E-2</v>
      </c>
      <c r="AP296" s="83">
        <v>14.5</v>
      </c>
      <c r="AQ296" s="83">
        <v>13.2</v>
      </c>
      <c r="AR296" s="83">
        <v>0.89938571428571401</v>
      </c>
      <c r="AS296" s="83">
        <v>65.2</v>
      </c>
      <c r="AT296" s="83">
        <v>91.2</v>
      </c>
      <c r="AU296" s="83">
        <v>0.1857</v>
      </c>
      <c r="AV296" s="83">
        <v>3.9800000000000002E-2</v>
      </c>
      <c r="AW296" s="83">
        <v>15.17</v>
      </c>
      <c r="AX296" s="83">
        <v>14</v>
      </c>
      <c r="AY296" s="83">
        <v>14.98</v>
      </c>
      <c r="AZ296" s="83">
        <v>0.98</v>
      </c>
      <c r="BA296" s="83">
        <v>0</v>
      </c>
      <c r="BB296" s="83">
        <v>0</v>
      </c>
      <c r="BC296" s="83">
        <v>0</v>
      </c>
      <c r="BD296" s="83">
        <v>2.889385714285714</v>
      </c>
      <c r="BE296" s="83">
        <v>29.43</v>
      </c>
      <c r="BF296" s="83">
        <v>5.6</v>
      </c>
      <c r="BG296" s="83">
        <v>9</v>
      </c>
      <c r="BH296" s="232">
        <v>44123</v>
      </c>
    </row>
    <row r="297" spans="1:60" x14ac:dyDescent="0.25">
      <c r="A297" s="232">
        <v>44124</v>
      </c>
      <c r="B297" s="233" t="str">
        <f t="shared" si="4"/>
        <v>Click Here</v>
      </c>
      <c r="D297" s="83">
        <v>6.74</v>
      </c>
      <c r="E297" s="83">
        <v>5.19</v>
      </c>
      <c r="F297" s="83">
        <v>5.25</v>
      </c>
      <c r="G297" s="83">
        <v>5.26</v>
      </c>
      <c r="H297" s="83">
        <v>5.32</v>
      </c>
      <c r="I297" s="83">
        <v>7.01</v>
      </c>
      <c r="J297" s="83">
        <v>7.12</v>
      </c>
      <c r="K297" s="83">
        <v>1.77</v>
      </c>
      <c r="L297" s="83">
        <v>2.04</v>
      </c>
      <c r="M297" s="83">
        <v>2.09</v>
      </c>
      <c r="N297" s="83">
        <v>2.16</v>
      </c>
      <c r="O297" s="83">
        <v>40</v>
      </c>
      <c r="P297" s="83">
        <v>32</v>
      </c>
      <c r="Q297" s="83">
        <v>19</v>
      </c>
      <c r="R297" s="83">
        <v>0</v>
      </c>
      <c r="S297" s="83">
        <v>0</v>
      </c>
      <c r="T297" s="83">
        <v>0</v>
      </c>
      <c r="U297" s="83">
        <v>0</v>
      </c>
      <c r="V297" s="83">
        <v>0.72</v>
      </c>
      <c r="W297" s="83">
        <v>0</v>
      </c>
      <c r="X297" s="83">
        <v>0</v>
      </c>
      <c r="Y297" s="83">
        <v>0</v>
      </c>
      <c r="Z297" s="83">
        <v>5.8999999999999997E-2</v>
      </c>
      <c r="AA297" s="83">
        <v>16.100000000000001</v>
      </c>
      <c r="AB297" s="83">
        <v>38.1</v>
      </c>
      <c r="AC297" s="83">
        <v>33.4</v>
      </c>
      <c r="AD297" s="83">
        <v>33.700000000000003</v>
      </c>
      <c r="AE297" s="83">
        <v>43</v>
      </c>
      <c r="AF297" s="83">
        <v>32.200000000000003</v>
      </c>
      <c r="AG297" s="83">
        <v>76.2</v>
      </c>
      <c r="AH297" s="83">
        <v>66.8</v>
      </c>
      <c r="AI297" s="83">
        <v>67.400000000000006</v>
      </c>
      <c r="AJ297" s="83">
        <v>86</v>
      </c>
      <c r="AK297" s="83">
        <v>2.87</v>
      </c>
      <c r="AL297" s="83">
        <v>3.8099999999999996</v>
      </c>
      <c r="AM297" s="83">
        <v>2.9</v>
      </c>
      <c r="AN297" s="83">
        <v>5.8</v>
      </c>
      <c r="AO297" s="83">
        <v>7.1999999999999995E-2</v>
      </c>
      <c r="AP297" s="83">
        <v>14.6</v>
      </c>
      <c r="AQ297" s="83">
        <v>13.5</v>
      </c>
      <c r="AR297" s="83">
        <v>1.1449658753709198</v>
      </c>
      <c r="AS297" s="83">
        <v>66</v>
      </c>
      <c r="AT297" s="83">
        <v>91.6</v>
      </c>
      <c r="AU297" s="83">
        <v>0.1802</v>
      </c>
      <c r="AV297" s="83">
        <v>3.8100000000000002E-2</v>
      </c>
      <c r="AW297" s="83">
        <v>14.68</v>
      </c>
      <c r="AX297" s="83">
        <v>13.48</v>
      </c>
      <c r="AY297" s="83">
        <v>14.46</v>
      </c>
      <c r="AZ297" s="83">
        <v>0.97</v>
      </c>
      <c r="BA297" s="83">
        <v>0</v>
      </c>
      <c r="BB297" s="83">
        <v>0</v>
      </c>
      <c r="BC297" s="83">
        <v>0</v>
      </c>
      <c r="BD297" s="83">
        <v>3.0449658753709197</v>
      </c>
      <c r="BE297" s="83">
        <v>29.97</v>
      </c>
      <c r="BF297" s="83">
        <v>5.3</v>
      </c>
      <c r="BG297" s="83">
        <v>9</v>
      </c>
      <c r="BH297" s="232">
        <v>44124</v>
      </c>
    </row>
    <row r="298" spans="1:60" x14ac:dyDescent="0.25">
      <c r="A298" s="232">
        <v>44125</v>
      </c>
      <c r="B298" s="233" t="str">
        <f t="shared" si="4"/>
        <v>Click Here</v>
      </c>
      <c r="D298" s="83">
        <v>6.67</v>
      </c>
      <c r="E298" s="83">
        <v>5.31</v>
      </c>
      <c r="F298" s="83">
        <v>5.28</v>
      </c>
      <c r="G298" s="83">
        <v>5.38</v>
      </c>
      <c r="H298" s="83">
        <v>5.41</v>
      </c>
      <c r="I298" s="83">
        <v>6.74</v>
      </c>
      <c r="J298" s="83">
        <v>8.07</v>
      </c>
      <c r="K298" s="83">
        <v>1.71</v>
      </c>
      <c r="L298" s="83">
        <v>1.84</v>
      </c>
      <c r="M298" s="83">
        <v>1.93</v>
      </c>
      <c r="N298" s="83">
        <v>1.89</v>
      </c>
      <c r="O298" s="83">
        <v>41</v>
      </c>
      <c r="P298" s="83">
        <v>34</v>
      </c>
      <c r="Q298" s="83">
        <v>18</v>
      </c>
      <c r="R298" s="83">
        <v>2</v>
      </c>
      <c r="S298" s="83">
        <v>1</v>
      </c>
      <c r="T298" s="83">
        <v>0</v>
      </c>
      <c r="U298" s="83">
        <v>0</v>
      </c>
      <c r="V298" s="83">
        <v>0.73399999999999999</v>
      </c>
      <c r="W298" s="83">
        <v>0</v>
      </c>
      <c r="X298" s="83">
        <v>0</v>
      </c>
      <c r="Y298" s="83">
        <v>0</v>
      </c>
      <c r="Z298" s="83">
        <v>5.6000000000000001E-2</v>
      </c>
      <c r="AA298" s="83">
        <v>16.100000000000001</v>
      </c>
      <c r="AB298" s="83">
        <v>38.6</v>
      </c>
      <c r="AC298" s="83">
        <v>34.200000000000003</v>
      </c>
      <c r="AD298" s="83">
        <v>34.700000000000003</v>
      </c>
      <c r="AE298" s="83">
        <v>44.4</v>
      </c>
      <c r="AF298" s="83">
        <v>32.200000000000003</v>
      </c>
      <c r="AG298" s="83">
        <v>77.2</v>
      </c>
      <c r="AH298" s="83">
        <v>68.400000000000006</v>
      </c>
      <c r="AI298" s="83">
        <v>69.400000000000006</v>
      </c>
      <c r="AJ298" s="83">
        <v>88.8</v>
      </c>
      <c r="AK298" s="83">
        <v>2.92</v>
      </c>
      <c r="AL298" s="83">
        <v>3.8</v>
      </c>
      <c r="AM298" s="83">
        <v>3</v>
      </c>
      <c r="AN298" s="83">
        <v>5.9</v>
      </c>
      <c r="AO298" s="83">
        <v>6.3E-2</v>
      </c>
      <c r="AP298" s="83">
        <v>15.5</v>
      </c>
      <c r="AQ298" s="83">
        <v>13.5</v>
      </c>
      <c r="AR298" s="83">
        <v>1.0309942528735634</v>
      </c>
      <c r="AS298" s="83">
        <v>66.400000000000006</v>
      </c>
      <c r="AT298" s="83">
        <v>91.2</v>
      </c>
      <c r="AU298" s="83">
        <v>0.18</v>
      </c>
      <c r="AV298" s="83">
        <v>3.85E-2</v>
      </c>
      <c r="AW298" s="83">
        <v>15.07</v>
      </c>
      <c r="AX298" s="83">
        <v>13.92</v>
      </c>
      <c r="AY298" s="83">
        <v>14.9</v>
      </c>
      <c r="AZ298" s="83">
        <v>0.98</v>
      </c>
      <c r="BA298" s="83">
        <v>0</v>
      </c>
      <c r="BB298" s="83">
        <v>0</v>
      </c>
      <c r="BC298" s="83">
        <v>0</v>
      </c>
      <c r="BD298" s="83">
        <v>2.9209942528735633</v>
      </c>
      <c r="BE298" s="83">
        <v>28.38</v>
      </c>
      <c r="BF298" s="83">
        <v>5.6</v>
      </c>
      <c r="BG298" s="83">
        <v>9</v>
      </c>
      <c r="BH298" s="232">
        <v>44125</v>
      </c>
    </row>
    <row r="299" spans="1:60" x14ac:dyDescent="0.25">
      <c r="A299" s="232">
        <v>44126</v>
      </c>
      <c r="B299" s="233" t="str">
        <f t="shared" si="4"/>
        <v>Click Here</v>
      </c>
      <c r="D299" s="83">
        <v>6.51</v>
      </c>
      <c r="E299" s="83">
        <v>5.16</v>
      </c>
      <c r="F299" s="83">
        <v>5.13</v>
      </c>
      <c r="G299" s="83">
        <v>5.2</v>
      </c>
      <c r="H299" s="83">
        <v>5.28</v>
      </c>
      <c r="I299" s="83">
        <v>6.86</v>
      </c>
      <c r="J299" s="83">
        <v>7.34</v>
      </c>
      <c r="K299" s="83">
        <v>1.67</v>
      </c>
      <c r="L299" s="83">
        <v>1.82</v>
      </c>
      <c r="M299" s="83">
        <v>1.97</v>
      </c>
      <c r="N299" s="83">
        <v>2.02</v>
      </c>
      <c r="O299" s="83">
        <v>42</v>
      </c>
      <c r="P299" s="83">
        <v>34</v>
      </c>
      <c r="Q299" s="83">
        <v>19</v>
      </c>
      <c r="R299" s="83">
        <v>1</v>
      </c>
      <c r="S299" s="83">
        <v>0</v>
      </c>
      <c r="T299" s="83">
        <v>0</v>
      </c>
      <c r="U299" s="83">
        <v>1.01</v>
      </c>
      <c r="V299" s="83">
        <v>0.74099999999999999</v>
      </c>
      <c r="W299" s="83">
        <v>1.18</v>
      </c>
      <c r="X299" s="83">
        <v>0.16500000000000001</v>
      </c>
      <c r="Y299" s="83">
        <v>0.55600000000000005</v>
      </c>
      <c r="Z299" s="83">
        <v>0.40600000000000003</v>
      </c>
      <c r="AA299" s="83">
        <v>16.100000000000001</v>
      </c>
      <c r="AB299" s="83">
        <v>36.1</v>
      </c>
      <c r="AC299" s="83">
        <v>33.200000000000003</v>
      </c>
      <c r="AD299" s="83">
        <v>32.6</v>
      </c>
      <c r="AE299" s="83">
        <v>40.700000000000003</v>
      </c>
      <c r="AF299" s="83">
        <v>32.200000000000003</v>
      </c>
      <c r="AG299" s="83">
        <v>72.2</v>
      </c>
      <c r="AH299" s="83">
        <v>66.400000000000006</v>
      </c>
      <c r="AI299" s="83">
        <v>65.2</v>
      </c>
      <c r="AJ299" s="83">
        <v>81.400000000000006</v>
      </c>
      <c r="AK299" s="83">
        <v>2.88</v>
      </c>
      <c r="AL299" s="83">
        <v>3.9299999999999997</v>
      </c>
      <c r="AM299" s="83">
        <v>3</v>
      </c>
      <c r="AN299" s="83">
        <v>5.7</v>
      </c>
      <c r="AO299" s="83">
        <v>8.1000000000000003E-2</v>
      </c>
      <c r="AP299" s="83">
        <v>14.7</v>
      </c>
      <c r="AQ299" s="83">
        <v>13</v>
      </c>
      <c r="AR299" s="83">
        <v>1.24444</v>
      </c>
      <c r="AS299" s="83">
        <v>66</v>
      </c>
      <c r="AT299" s="83">
        <v>88.2</v>
      </c>
      <c r="AU299" s="83">
        <v>0.18029999999999999</v>
      </c>
      <c r="AV299" s="83">
        <v>5.4399999999999997E-2</v>
      </c>
      <c r="AW299" s="83">
        <v>15.52</v>
      </c>
      <c r="AX299" s="83">
        <v>13.5</v>
      </c>
      <c r="AY299" s="83">
        <v>15.42</v>
      </c>
      <c r="AZ299" s="83">
        <v>1.92</v>
      </c>
      <c r="BA299" s="83">
        <v>0</v>
      </c>
      <c r="BB299" s="83">
        <v>0</v>
      </c>
      <c r="BC299" s="83">
        <v>0</v>
      </c>
      <c r="BD299" s="83">
        <v>3.1144400000000001</v>
      </c>
      <c r="BE299" s="83">
        <v>29.04</v>
      </c>
      <c r="BF299" s="83">
        <v>4.8</v>
      </c>
      <c r="BG299" s="83">
        <v>9.3000000000000007</v>
      </c>
      <c r="BH299" s="232">
        <v>44126</v>
      </c>
    </row>
    <row r="300" spans="1:60" x14ac:dyDescent="0.25">
      <c r="A300" s="232">
        <v>44127</v>
      </c>
      <c r="B300" s="233" t="str">
        <f t="shared" si="4"/>
        <v>Click Here</v>
      </c>
      <c r="D300" s="83">
        <v>6.07</v>
      </c>
      <c r="E300" s="83">
        <v>5.18</v>
      </c>
      <c r="F300" s="83">
        <v>5.15</v>
      </c>
      <c r="G300" s="83">
        <v>5.18</v>
      </c>
      <c r="H300" s="83">
        <v>5.25</v>
      </c>
      <c r="I300" s="83">
        <v>6.79</v>
      </c>
      <c r="J300" s="83">
        <v>6.56</v>
      </c>
      <c r="K300" s="83">
        <v>1.72</v>
      </c>
      <c r="L300" s="83">
        <v>1.81</v>
      </c>
      <c r="M300" s="83">
        <v>2.0499999999999998</v>
      </c>
      <c r="N300" s="83">
        <v>1.95</v>
      </c>
      <c r="O300" s="83">
        <v>39</v>
      </c>
      <c r="P300" s="83">
        <v>32</v>
      </c>
      <c r="Q300" s="83">
        <v>15</v>
      </c>
      <c r="R300" s="83">
        <v>0</v>
      </c>
      <c r="S300" s="83">
        <v>0</v>
      </c>
      <c r="T300" s="83">
        <v>0</v>
      </c>
      <c r="U300" s="83">
        <v>0.83399999999999996</v>
      </c>
      <c r="V300" s="83">
        <v>0.86</v>
      </c>
      <c r="W300" s="83">
        <v>1.58</v>
      </c>
      <c r="X300" s="83">
        <v>0.13400000000000001</v>
      </c>
      <c r="Y300" s="83">
        <v>0.58499999999999996</v>
      </c>
      <c r="Z300" s="83">
        <v>0.47499999999999998</v>
      </c>
      <c r="AA300" s="83">
        <v>15.3</v>
      </c>
      <c r="AB300" s="83">
        <v>37.1</v>
      </c>
      <c r="AC300" s="83">
        <v>32.5</v>
      </c>
      <c r="AD300" s="83">
        <v>32.4</v>
      </c>
      <c r="AE300" s="83">
        <v>41</v>
      </c>
      <c r="AF300" s="83">
        <v>30.6</v>
      </c>
      <c r="AG300" s="83">
        <v>74.2</v>
      </c>
      <c r="AH300" s="83">
        <v>65</v>
      </c>
      <c r="AI300" s="83">
        <v>64.8</v>
      </c>
      <c r="AJ300" s="83">
        <v>82</v>
      </c>
      <c r="AK300" s="83">
        <v>2.8</v>
      </c>
      <c r="AL300" s="83">
        <v>3.79</v>
      </c>
      <c r="AM300" s="83">
        <v>3.1</v>
      </c>
      <c r="AN300" s="83">
        <v>5.9</v>
      </c>
      <c r="AO300" s="83">
        <v>6.6000000000000003E-2</v>
      </c>
      <c r="AP300" s="83">
        <v>13.4</v>
      </c>
      <c r="AQ300" s="83">
        <v>12.9</v>
      </c>
      <c r="AR300" s="83">
        <v>0.75338071065989864</v>
      </c>
      <c r="AS300" s="83">
        <v>64.8</v>
      </c>
      <c r="AT300" s="83">
        <v>90.2</v>
      </c>
      <c r="AU300" s="83">
        <v>0.18790000000000001</v>
      </c>
      <c r="AV300" s="83">
        <v>4.48E-2</v>
      </c>
      <c r="AW300" s="83">
        <v>15.01</v>
      </c>
      <c r="AX300" s="83">
        <v>13.79</v>
      </c>
      <c r="AY300" s="83">
        <v>14.78</v>
      </c>
      <c r="AZ300" s="83">
        <v>0.99</v>
      </c>
      <c r="BA300" s="83">
        <v>0</v>
      </c>
      <c r="BB300" s="83">
        <v>0</v>
      </c>
      <c r="BC300" s="83">
        <v>0</v>
      </c>
      <c r="BD300" s="83">
        <v>2.6133807106598987</v>
      </c>
      <c r="BE300" s="83">
        <v>29.11</v>
      </c>
      <c r="BF300" s="83">
        <v>5.5</v>
      </c>
      <c r="BG300" s="83">
        <v>10.3</v>
      </c>
      <c r="BH300" s="232">
        <v>44127</v>
      </c>
    </row>
    <row r="301" spans="1:60" x14ac:dyDescent="0.25">
      <c r="A301" s="232">
        <v>44128</v>
      </c>
      <c r="B301" s="233" t="str">
        <f t="shared" si="4"/>
        <v>Click Here</v>
      </c>
      <c r="D301" s="83">
        <v>0</v>
      </c>
      <c r="E301" s="83">
        <v>0</v>
      </c>
      <c r="F301" s="83">
        <v>0</v>
      </c>
      <c r="G301" s="83">
        <v>0</v>
      </c>
      <c r="H301" s="83">
        <v>0</v>
      </c>
      <c r="I301" s="83">
        <v>0</v>
      </c>
      <c r="J301" s="83">
        <v>0</v>
      </c>
      <c r="K301" s="83">
        <v>0</v>
      </c>
      <c r="L301" s="83">
        <v>0</v>
      </c>
      <c r="M301" s="83">
        <v>0</v>
      </c>
      <c r="N301" s="83">
        <v>0</v>
      </c>
      <c r="O301" s="83">
        <v>0</v>
      </c>
      <c r="P301" s="83">
        <v>0</v>
      </c>
      <c r="Q301" s="83">
        <v>0</v>
      </c>
      <c r="R301" s="83">
        <v>0</v>
      </c>
      <c r="S301" s="83">
        <v>0</v>
      </c>
      <c r="T301" s="83">
        <v>0</v>
      </c>
      <c r="U301" s="83">
        <v>0</v>
      </c>
      <c r="V301" s="83">
        <v>0</v>
      </c>
      <c r="W301" s="83">
        <v>0</v>
      </c>
      <c r="X301" s="83">
        <v>0</v>
      </c>
      <c r="Y301" s="83">
        <v>0</v>
      </c>
      <c r="Z301" s="83">
        <v>0</v>
      </c>
      <c r="AA301" s="83">
        <v>0</v>
      </c>
      <c r="AB301" s="83">
        <v>0</v>
      </c>
      <c r="AC301" s="83">
        <v>0</v>
      </c>
      <c r="AD301" s="83">
        <v>0</v>
      </c>
      <c r="AE301" s="83">
        <v>0</v>
      </c>
      <c r="AF301" s="83">
        <v>0</v>
      </c>
      <c r="AG301" s="83">
        <v>0</v>
      </c>
      <c r="AH301" s="83">
        <v>0</v>
      </c>
      <c r="AI301" s="83">
        <v>0</v>
      </c>
      <c r="AJ301" s="83">
        <v>0</v>
      </c>
      <c r="AK301" s="83" t="s">
        <v>66</v>
      </c>
      <c r="AL301" s="83" t="s">
        <v>66</v>
      </c>
      <c r="AM301" s="83">
        <v>0</v>
      </c>
      <c r="AN301" s="83">
        <v>0</v>
      </c>
      <c r="AO301" s="83">
        <v>0</v>
      </c>
      <c r="AP301" s="83">
        <v>0</v>
      </c>
      <c r="AQ301" s="83">
        <v>0</v>
      </c>
      <c r="AR301" s="83" t="s">
        <v>66</v>
      </c>
      <c r="AS301" s="83">
        <v>0</v>
      </c>
      <c r="AT301" s="83">
        <v>0</v>
      </c>
      <c r="AU301" s="83">
        <v>0</v>
      </c>
      <c r="AV301" s="83">
        <v>0</v>
      </c>
      <c r="AW301" s="83">
        <v>0</v>
      </c>
      <c r="AX301" s="83">
        <v>0</v>
      </c>
      <c r="AY301" s="83">
        <v>0</v>
      </c>
      <c r="AZ301" s="83">
        <v>0</v>
      </c>
      <c r="BA301" s="83">
        <v>0</v>
      </c>
      <c r="BB301" s="83">
        <v>0</v>
      </c>
      <c r="BC301" s="83">
        <v>0</v>
      </c>
      <c r="BD301" s="83" t="s">
        <v>66</v>
      </c>
      <c r="BE301" s="83">
        <v>0</v>
      </c>
      <c r="BF301" s="83">
        <v>0</v>
      </c>
      <c r="BG301" s="83">
        <v>0</v>
      </c>
      <c r="BH301" s="232">
        <v>44128</v>
      </c>
    </row>
    <row r="302" spans="1:60" x14ac:dyDescent="0.25">
      <c r="A302" s="232">
        <v>44129</v>
      </c>
      <c r="B302" s="233" t="str">
        <f t="shared" si="4"/>
        <v>Click Here</v>
      </c>
      <c r="D302" s="83">
        <v>0</v>
      </c>
      <c r="E302" s="83">
        <v>0</v>
      </c>
      <c r="F302" s="83">
        <v>0</v>
      </c>
      <c r="G302" s="83">
        <v>0</v>
      </c>
      <c r="H302" s="83">
        <v>0</v>
      </c>
      <c r="I302" s="83">
        <v>0</v>
      </c>
      <c r="J302" s="83">
        <v>0</v>
      </c>
      <c r="K302" s="83">
        <v>0</v>
      </c>
      <c r="L302" s="83">
        <v>0</v>
      </c>
      <c r="M302" s="83">
        <v>0</v>
      </c>
      <c r="N302" s="83">
        <v>0</v>
      </c>
      <c r="O302" s="83">
        <v>0</v>
      </c>
      <c r="P302" s="83">
        <v>0</v>
      </c>
      <c r="Q302" s="83">
        <v>0</v>
      </c>
      <c r="R302" s="83">
        <v>0</v>
      </c>
      <c r="S302" s="83">
        <v>0</v>
      </c>
      <c r="T302" s="83">
        <v>0</v>
      </c>
      <c r="U302" s="83">
        <v>0</v>
      </c>
      <c r="V302" s="83">
        <v>0</v>
      </c>
      <c r="W302" s="83">
        <v>0</v>
      </c>
      <c r="X302" s="83">
        <v>0</v>
      </c>
      <c r="Y302" s="83">
        <v>0</v>
      </c>
      <c r="Z302" s="83">
        <v>0</v>
      </c>
      <c r="AA302" s="83">
        <v>0</v>
      </c>
      <c r="AB302" s="83">
        <v>0</v>
      </c>
      <c r="AC302" s="83">
        <v>0</v>
      </c>
      <c r="AD302" s="83">
        <v>0</v>
      </c>
      <c r="AE302" s="83">
        <v>0</v>
      </c>
      <c r="AF302" s="83">
        <v>0</v>
      </c>
      <c r="AG302" s="83">
        <v>0</v>
      </c>
      <c r="AH302" s="83">
        <v>0</v>
      </c>
      <c r="AI302" s="83">
        <v>0</v>
      </c>
      <c r="AJ302" s="83">
        <v>0</v>
      </c>
      <c r="AK302" s="83" t="s">
        <v>66</v>
      </c>
      <c r="AL302" s="83" t="s">
        <v>66</v>
      </c>
      <c r="AM302" s="83">
        <v>0</v>
      </c>
      <c r="AN302" s="83">
        <v>0</v>
      </c>
      <c r="AO302" s="83">
        <v>0</v>
      </c>
      <c r="AP302" s="83">
        <v>0</v>
      </c>
      <c r="AQ302" s="83">
        <v>0</v>
      </c>
      <c r="AR302" s="83" t="s">
        <v>66</v>
      </c>
      <c r="AS302" s="83">
        <v>0</v>
      </c>
      <c r="AT302" s="83">
        <v>0</v>
      </c>
      <c r="AU302" s="83">
        <v>0</v>
      </c>
      <c r="AV302" s="83">
        <v>0</v>
      </c>
      <c r="AW302" s="83">
        <v>0</v>
      </c>
      <c r="AX302" s="83">
        <v>0</v>
      </c>
      <c r="AY302" s="83">
        <v>0</v>
      </c>
      <c r="AZ302" s="83">
        <v>0</v>
      </c>
      <c r="BA302" s="83">
        <v>0</v>
      </c>
      <c r="BB302" s="83">
        <v>0</v>
      </c>
      <c r="BC302" s="83">
        <v>0</v>
      </c>
      <c r="BD302" s="83" t="s">
        <v>66</v>
      </c>
      <c r="BE302" s="83">
        <v>0</v>
      </c>
      <c r="BF302" s="83">
        <v>0</v>
      </c>
      <c r="BG302" s="83">
        <v>0</v>
      </c>
      <c r="BH302" s="232">
        <v>44129</v>
      </c>
    </row>
    <row r="303" spans="1:60" x14ac:dyDescent="0.25">
      <c r="A303" s="232">
        <v>44130</v>
      </c>
      <c r="B303" s="233" t="str">
        <f t="shared" si="4"/>
        <v>Click Here</v>
      </c>
      <c r="D303" s="83">
        <v>0</v>
      </c>
      <c r="E303" s="83">
        <v>0</v>
      </c>
      <c r="F303" s="83">
        <v>0</v>
      </c>
      <c r="G303" s="83">
        <v>0</v>
      </c>
      <c r="H303" s="83">
        <v>0</v>
      </c>
      <c r="I303" s="83">
        <v>0</v>
      </c>
      <c r="J303" s="83">
        <v>0</v>
      </c>
      <c r="K303" s="83">
        <v>0</v>
      </c>
      <c r="L303" s="83">
        <v>0</v>
      </c>
      <c r="M303" s="83">
        <v>0</v>
      </c>
      <c r="N303" s="83">
        <v>0</v>
      </c>
      <c r="O303" s="83">
        <v>0</v>
      </c>
      <c r="P303" s="83">
        <v>0</v>
      </c>
      <c r="Q303" s="83">
        <v>0</v>
      </c>
      <c r="R303" s="83">
        <v>0</v>
      </c>
      <c r="S303" s="83">
        <v>0</v>
      </c>
      <c r="T303" s="83">
        <v>0</v>
      </c>
      <c r="U303" s="83">
        <v>0</v>
      </c>
      <c r="V303" s="83">
        <v>0</v>
      </c>
      <c r="W303" s="83">
        <v>0</v>
      </c>
      <c r="X303" s="83">
        <v>0</v>
      </c>
      <c r="Y303" s="83">
        <v>0</v>
      </c>
      <c r="Z303" s="83">
        <v>0</v>
      </c>
      <c r="AA303" s="83">
        <v>0</v>
      </c>
      <c r="AB303" s="83">
        <v>0</v>
      </c>
      <c r="AC303" s="83">
        <v>0</v>
      </c>
      <c r="AD303" s="83">
        <v>0</v>
      </c>
      <c r="AE303" s="83">
        <v>0</v>
      </c>
      <c r="AF303" s="83">
        <v>0</v>
      </c>
      <c r="AG303" s="83">
        <v>0</v>
      </c>
      <c r="AH303" s="83">
        <v>0</v>
      </c>
      <c r="AI303" s="83">
        <v>0</v>
      </c>
      <c r="AJ303" s="83">
        <v>0</v>
      </c>
      <c r="AK303" s="83" t="s">
        <v>66</v>
      </c>
      <c r="AL303" s="83" t="s">
        <v>66</v>
      </c>
      <c r="AM303" s="83">
        <v>0</v>
      </c>
      <c r="AN303" s="83">
        <v>0</v>
      </c>
      <c r="AO303" s="83">
        <v>0</v>
      </c>
      <c r="AP303" s="83">
        <v>0</v>
      </c>
      <c r="AQ303" s="83">
        <v>0</v>
      </c>
      <c r="AR303" s="83" t="s">
        <v>66</v>
      </c>
      <c r="AS303" s="83">
        <v>0</v>
      </c>
      <c r="AT303" s="83">
        <v>0</v>
      </c>
      <c r="AU303" s="83">
        <v>0</v>
      </c>
      <c r="AV303" s="83">
        <v>0</v>
      </c>
      <c r="AW303" s="83">
        <v>0</v>
      </c>
      <c r="AX303" s="83">
        <v>0</v>
      </c>
      <c r="AY303" s="83">
        <v>0</v>
      </c>
      <c r="AZ303" s="83">
        <v>0</v>
      </c>
      <c r="BA303" s="83">
        <v>0</v>
      </c>
      <c r="BB303" s="83">
        <v>0</v>
      </c>
      <c r="BC303" s="83">
        <v>0</v>
      </c>
      <c r="BD303" s="83" t="s">
        <v>66</v>
      </c>
      <c r="BE303" s="83">
        <v>0</v>
      </c>
      <c r="BF303" s="83">
        <v>0</v>
      </c>
      <c r="BG303" s="83">
        <v>0</v>
      </c>
      <c r="BH303" s="232">
        <v>44130</v>
      </c>
    </row>
    <row r="304" spans="1:60" x14ac:dyDescent="0.25">
      <c r="A304" s="232">
        <v>44131</v>
      </c>
      <c r="B304" s="233" t="str">
        <f t="shared" si="4"/>
        <v>Click Here</v>
      </c>
      <c r="D304" s="83">
        <v>0</v>
      </c>
      <c r="E304" s="83">
        <v>0</v>
      </c>
      <c r="F304" s="83">
        <v>0</v>
      </c>
      <c r="G304" s="83">
        <v>0</v>
      </c>
      <c r="H304" s="83">
        <v>0</v>
      </c>
      <c r="I304" s="83">
        <v>0</v>
      </c>
      <c r="J304" s="83">
        <v>0</v>
      </c>
      <c r="K304" s="83">
        <v>0</v>
      </c>
      <c r="L304" s="83">
        <v>0</v>
      </c>
      <c r="M304" s="83">
        <v>0</v>
      </c>
      <c r="N304" s="83">
        <v>0</v>
      </c>
      <c r="O304" s="83">
        <v>0</v>
      </c>
      <c r="P304" s="83">
        <v>0</v>
      </c>
      <c r="Q304" s="83">
        <v>0</v>
      </c>
      <c r="R304" s="83">
        <v>0</v>
      </c>
      <c r="S304" s="83">
        <v>0</v>
      </c>
      <c r="T304" s="83">
        <v>0</v>
      </c>
      <c r="U304" s="83">
        <v>0</v>
      </c>
      <c r="V304" s="83">
        <v>0</v>
      </c>
      <c r="W304" s="83">
        <v>0</v>
      </c>
      <c r="X304" s="83">
        <v>0</v>
      </c>
      <c r="Y304" s="83">
        <v>0</v>
      </c>
      <c r="Z304" s="83">
        <v>0</v>
      </c>
      <c r="AA304" s="83">
        <v>0</v>
      </c>
      <c r="AB304" s="83">
        <v>0</v>
      </c>
      <c r="AC304" s="83">
        <v>0</v>
      </c>
      <c r="AD304" s="83">
        <v>0</v>
      </c>
      <c r="AE304" s="83">
        <v>0</v>
      </c>
      <c r="AF304" s="83">
        <v>0</v>
      </c>
      <c r="AG304" s="83">
        <v>0</v>
      </c>
      <c r="AH304" s="83">
        <v>0</v>
      </c>
      <c r="AI304" s="83">
        <v>0</v>
      </c>
      <c r="AJ304" s="83">
        <v>0</v>
      </c>
      <c r="AK304" s="83" t="s">
        <v>66</v>
      </c>
      <c r="AL304" s="83" t="s">
        <v>66</v>
      </c>
      <c r="AM304" s="83">
        <v>0</v>
      </c>
      <c r="AN304" s="83">
        <v>0</v>
      </c>
      <c r="AO304" s="83">
        <v>0</v>
      </c>
      <c r="AP304" s="83">
        <v>0</v>
      </c>
      <c r="AQ304" s="83">
        <v>0</v>
      </c>
      <c r="AR304" s="83" t="s">
        <v>66</v>
      </c>
      <c r="AS304" s="83">
        <v>0</v>
      </c>
      <c r="AT304" s="83">
        <v>0</v>
      </c>
      <c r="AU304" s="83">
        <v>0</v>
      </c>
      <c r="AV304" s="83">
        <v>0</v>
      </c>
      <c r="AW304" s="83">
        <v>0</v>
      </c>
      <c r="AX304" s="83">
        <v>0</v>
      </c>
      <c r="AY304" s="83">
        <v>0</v>
      </c>
      <c r="AZ304" s="83">
        <v>0</v>
      </c>
      <c r="BA304" s="83">
        <v>0</v>
      </c>
      <c r="BB304" s="83">
        <v>0</v>
      </c>
      <c r="BC304" s="83">
        <v>0</v>
      </c>
      <c r="BD304" s="83" t="s">
        <v>66</v>
      </c>
      <c r="BE304" s="83">
        <v>0</v>
      </c>
      <c r="BF304" s="83">
        <v>0</v>
      </c>
      <c r="BG304" s="83">
        <v>0</v>
      </c>
      <c r="BH304" s="232">
        <v>44131</v>
      </c>
    </row>
    <row r="305" spans="1:83" x14ac:dyDescent="0.25">
      <c r="A305" s="232">
        <v>44132</v>
      </c>
      <c r="B305" s="233" t="str">
        <f t="shared" si="4"/>
        <v>Click Here</v>
      </c>
      <c r="D305" s="83">
        <v>0</v>
      </c>
      <c r="E305" s="83">
        <v>0</v>
      </c>
      <c r="F305" s="83">
        <v>0</v>
      </c>
      <c r="G305" s="83">
        <v>0</v>
      </c>
      <c r="H305" s="83">
        <v>0</v>
      </c>
      <c r="I305" s="83">
        <v>0</v>
      </c>
      <c r="J305" s="83">
        <v>0</v>
      </c>
      <c r="K305" s="83">
        <v>0</v>
      </c>
      <c r="L305" s="83">
        <v>0</v>
      </c>
      <c r="M305" s="83">
        <v>0</v>
      </c>
      <c r="N305" s="83">
        <v>0</v>
      </c>
      <c r="O305" s="83">
        <v>0</v>
      </c>
      <c r="P305" s="83">
        <v>0</v>
      </c>
      <c r="Q305" s="83">
        <v>0</v>
      </c>
      <c r="R305" s="83">
        <v>0</v>
      </c>
      <c r="S305" s="83">
        <v>0</v>
      </c>
      <c r="T305" s="83">
        <v>0</v>
      </c>
      <c r="U305" s="83">
        <v>0</v>
      </c>
      <c r="V305" s="83">
        <v>0</v>
      </c>
      <c r="W305" s="83">
        <v>0</v>
      </c>
      <c r="X305" s="83">
        <v>0</v>
      </c>
      <c r="Y305" s="83">
        <v>0</v>
      </c>
      <c r="Z305" s="83">
        <v>0</v>
      </c>
      <c r="AA305" s="83">
        <v>0</v>
      </c>
      <c r="AB305" s="83">
        <v>0</v>
      </c>
      <c r="AC305" s="83">
        <v>0</v>
      </c>
      <c r="AD305" s="83">
        <v>0</v>
      </c>
      <c r="AE305" s="83">
        <v>0</v>
      </c>
      <c r="AF305" s="83">
        <v>0</v>
      </c>
      <c r="AG305" s="83">
        <v>0</v>
      </c>
      <c r="AH305" s="83">
        <v>0</v>
      </c>
      <c r="AI305" s="83">
        <v>0</v>
      </c>
      <c r="AJ305" s="83">
        <v>0</v>
      </c>
      <c r="AK305" s="83" t="s">
        <v>66</v>
      </c>
      <c r="AL305" s="83" t="s">
        <v>66</v>
      </c>
      <c r="AM305" s="83">
        <v>0</v>
      </c>
      <c r="AN305" s="83">
        <v>0</v>
      </c>
      <c r="AO305" s="83">
        <v>0</v>
      </c>
      <c r="AP305" s="83">
        <v>0</v>
      </c>
      <c r="AQ305" s="83">
        <v>0</v>
      </c>
      <c r="AR305" s="83" t="s">
        <v>66</v>
      </c>
      <c r="AS305" s="83">
        <v>0</v>
      </c>
      <c r="AT305" s="83">
        <v>0</v>
      </c>
      <c r="AU305" s="83">
        <v>0</v>
      </c>
      <c r="AV305" s="83">
        <v>0</v>
      </c>
      <c r="AW305" s="83">
        <v>0</v>
      </c>
      <c r="AX305" s="83">
        <v>0</v>
      </c>
      <c r="AY305" s="83">
        <v>0</v>
      </c>
      <c r="AZ305" s="83">
        <v>0</v>
      </c>
      <c r="BA305" s="83">
        <v>0</v>
      </c>
      <c r="BB305" s="83">
        <v>0</v>
      </c>
      <c r="BC305" s="83">
        <v>0</v>
      </c>
      <c r="BD305" s="83" t="s">
        <v>66</v>
      </c>
      <c r="BE305" s="83">
        <v>0</v>
      </c>
      <c r="BF305" s="83">
        <v>0</v>
      </c>
      <c r="BG305" s="83">
        <v>0</v>
      </c>
      <c r="BH305" s="232">
        <v>44132</v>
      </c>
    </row>
    <row r="306" spans="1:83" x14ac:dyDescent="0.25">
      <c r="A306" s="232">
        <v>44133</v>
      </c>
      <c r="B306" s="233" t="str">
        <f t="shared" si="4"/>
        <v>Click Here</v>
      </c>
      <c r="D306" s="83">
        <v>0</v>
      </c>
      <c r="E306" s="83">
        <v>0</v>
      </c>
      <c r="F306" s="83">
        <v>0</v>
      </c>
      <c r="G306" s="83">
        <v>0</v>
      </c>
      <c r="H306" s="83">
        <v>0</v>
      </c>
      <c r="I306" s="83">
        <v>0</v>
      </c>
      <c r="J306" s="83">
        <v>0</v>
      </c>
      <c r="K306" s="83">
        <v>0</v>
      </c>
      <c r="L306" s="83">
        <v>0</v>
      </c>
      <c r="M306" s="83">
        <v>0</v>
      </c>
      <c r="N306" s="83">
        <v>0</v>
      </c>
      <c r="O306" s="83">
        <v>0</v>
      </c>
      <c r="P306" s="83">
        <v>0</v>
      </c>
      <c r="Q306" s="83">
        <v>0</v>
      </c>
      <c r="R306" s="83">
        <v>0</v>
      </c>
      <c r="S306" s="83">
        <v>0</v>
      </c>
      <c r="T306" s="83">
        <v>0</v>
      </c>
      <c r="U306" s="83">
        <v>0</v>
      </c>
      <c r="V306" s="83">
        <v>0</v>
      </c>
      <c r="W306" s="83">
        <v>0</v>
      </c>
      <c r="X306" s="83">
        <v>0</v>
      </c>
      <c r="Y306" s="83">
        <v>0</v>
      </c>
      <c r="Z306" s="83">
        <v>0</v>
      </c>
      <c r="AA306" s="83">
        <v>0</v>
      </c>
      <c r="AB306" s="83">
        <v>0</v>
      </c>
      <c r="AC306" s="83">
        <v>0</v>
      </c>
      <c r="AD306" s="83">
        <v>0</v>
      </c>
      <c r="AE306" s="83">
        <v>0</v>
      </c>
      <c r="AF306" s="83">
        <v>0</v>
      </c>
      <c r="AG306" s="83">
        <v>0</v>
      </c>
      <c r="AH306" s="83">
        <v>0</v>
      </c>
      <c r="AI306" s="83">
        <v>0</v>
      </c>
      <c r="AJ306" s="83">
        <v>0</v>
      </c>
      <c r="AK306" s="83" t="s">
        <v>66</v>
      </c>
      <c r="AL306" s="83" t="s">
        <v>66</v>
      </c>
      <c r="AM306" s="83">
        <v>0</v>
      </c>
      <c r="AN306" s="83">
        <v>0</v>
      </c>
      <c r="AO306" s="83">
        <v>0</v>
      </c>
      <c r="AP306" s="83">
        <v>0</v>
      </c>
      <c r="AQ306" s="83">
        <v>0</v>
      </c>
      <c r="AR306" s="83" t="s">
        <v>66</v>
      </c>
      <c r="AS306" s="83">
        <v>0</v>
      </c>
      <c r="AT306" s="83">
        <v>0</v>
      </c>
      <c r="AU306" s="83">
        <v>0</v>
      </c>
      <c r="AV306" s="83">
        <v>0</v>
      </c>
      <c r="AW306" s="83">
        <v>0</v>
      </c>
      <c r="AX306" s="83">
        <v>0</v>
      </c>
      <c r="AY306" s="83">
        <v>0</v>
      </c>
      <c r="AZ306" s="83">
        <v>0</v>
      </c>
      <c r="BA306" s="83">
        <v>0</v>
      </c>
      <c r="BB306" s="83">
        <v>0</v>
      </c>
      <c r="BC306" s="83">
        <v>0</v>
      </c>
      <c r="BD306" s="83" t="s">
        <v>66</v>
      </c>
      <c r="BE306" s="83">
        <v>0</v>
      </c>
      <c r="BF306" s="83">
        <v>0</v>
      </c>
      <c r="BG306" s="83">
        <v>0</v>
      </c>
      <c r="BH306" s="232">
        <v>44133</v>
      </c>
    </row>
    <row r="307" spans="1:83" x14ac:dyDescent="0.25">
      <c r="A307" s="232">
        <v>44134</v>
      </c>
      <c r="B307" s="233" t="str">
        <f t="shared" si="4"/>
        <v>Click Here</v>
      </c>
      <c r="D307" s="83">
        <v>0</v>
      </c>
      <c r="E307" s="83">
        <v>0</v>
      </c>
      <c r="F307" s="83">
        <v>0</v>
      </c>
      <c r="G307" s="83">
        <v>0</v>
      </c>
      <c r="H307" s="83">
        <v>0</v>
      </c>
      <c r="I307" s="83">
        <v>0</v>
      </c>
      <c r="J307" s="83">
        <v>0</v>
      </c>
      <c r="K307" s="83">
        <v>0</v>
      </c>
      <c r="L307" s="83">
        <v>0</v>
      </c>
      <c r="M307" s="83">
        <v>0</v>
      </c>
      <c r="N307" s="83">
        <v>0</v>
      </c>
      <c r="O307" s="83">
        <v>0</v>
      </c>
      <c r="P307" s="83">
        <v>0</v>
      </c>
      <c r="Q307" s="83">
        <v>0</v>
      </c>
      <c r="R307" s="83">
        <v>0</v>
      </c>
      <c r="S307" s="83">
        <v>0</v>
      </c>
      <c r="T307" s="83">
        <v>0</v>
      </c>
      <c r="U307" s="83">
        <v>0</v>
      </c>
      <c r="V307" s="83">
        <v>0</v>
      </c>
      <c r="W307" s="83">
        <v>0</v>
      </c>
      <c r="X307" s="83">
        <v>0</v>
      </c>
      <c r="Y307" s="83">
        <v>0</v>
      </c>
      <c r="Z307" s="83">
        <v>0</v>
      </c>
      <c r="AA307" s="83">
        <v>0</v>
      </c>
      <c r="AB307" s="83">
        <v>0</v>
      </c>
      <c r="AC307" s="83">
        <v>0</v>
      </c>
      <c r="AD307" s="83">
        <v>0</v>
      </c>
      <c r="AE307" s="83">
        <v>0</v>
      </c>
      <c r="AF307" s="83">
        <v>0</v>
      </c>
      <c r="AG307" s="83">
        <v>0</v>
      </c>
      <c r="AH307" s="83">
        <v>0</v>
      </c>
      <c r="AI307" s="83">
        <v>0</v>
      </c>
      <c r="AJ307" s="83">
        <v>0</v>
      </c>
      <c r="AK307" s="83" t="s">
        <v>66</v>
      </c>
      <c r="AL307" s="83" t="s">
        <v>66</v>
      </c>
      <c r="AM307" s="83">
        <v>0</v>
      </c>
      <c r="AN307" s="83">
        <v>0</v>
      </c>
      <c r="AO307" s="83">
        <v>0</v>
      </c>
      <c r="AP307" s="83">
        <v>0</v>
      </c>
      <c r="AQ307" s="83">
        <v>0</v>
      </c>
      <c r="AR307" s="83" t="s">
        <v>66</v>
      </c>
      <c r="AS307" s="83">
        <v>0</v>
      </c>
      <c r="AT307" s="83">
        <v>0</v>
      </c>
      <c r="AU307" s="83">
        <v>0</v>
      </c>
      <c r="AV307" s="83">
        <v>0</v>
      </c>
      <c r="AW307" s="83">
        <v>0</v>
      </c>
      <c r="AX307" s="83">
        <v>0</v>
      </c>
      <c r="AY307" s="83">
        <v>0</v>
      </c>
      <c r="AZ307" s="83">
        <v>0</v>
      </c>
      <c r="BA307" s="83">
        <v>0</v>
      </c>
      <c r="BB307" s="83">
        <v>0</v>
      </c>
      <c r="BC307" s="83">
        <v>0</v>
      </c>
      <c r="BD307" s="83" t="s">
        <v>66</v>
      </c>
      <c r="BE307" s="83">
        <v>0</v>
      </c>
      <c r="BF307" s="83">
        <v>0</v>
      </c>
      <c r="BG307" s="83">
        <v>0</v>
      </c>
      <c r="BH307" s="232">
        <v>44134</v>
      </c>
    </row>
    <row r="308" spans="1:83" x14ac:dyDescent="0.25">
      <c r="A308" s="232">
        <v>44135</v>
      </c>
      <c r="B308" s="233" t="str">
        <f t="shared" si="4"/>
        <v>Click Here</v>
      </c>
      <c r="D308" s="83">
        <v>0</v>
      </c>
      <c r="E308" s="83">
        <v>0</v>
      </c>
      <c r="F308" s="83">
        <v>0</v>
      </c>
      <c r="G308" s="83">
        <v>0</v>
      </c>
      <c r="H308" s="83">
        <v>0</v>
      </c>
      <c r="I308" s="83">
        <v>0</v>
      </c>
      <c r="J308" s="83">
        <v>0</v>
      </c>
      <c r="K308" s="83">
        <v>0</v>
      </c>
      <c r="L308" s="83">
        <v>0</v>
      </c>
      <c r="M308" s="83">
        <v>0</v>
      </c>
      <c r="N308" s="83">
        <v>0</v>
      </c>
      <c r="O308" s="83">
        <v>0</v>
      </c>
      <c r="P308" s="83">
        <v>0</v>
      </c>
      <c r="Q308" s="83">
        <v>0</v>
      </c>
      <c r="R308" s="83">
        <v>0</v>
      </c>
      <c r="S308" s="83">
        <v>0</v>
      </c>
      <c r="T308" s="83">
        <v>0</v>
      </c>
      <c r="U308" s="83">
        <v>0</v>
      </c>
      <c r="V308" s="83">
        <v>0</v>
      </c>
      <c r="W308" s="83">
        <v>0</v>
      </c>
      <c r="X308" s="83">
        <v>0</v>
      </c>
      <c r="Y308" s="83">
        <v>0</v>
      </c>
      <c r="Z308" s="83">
        <v>0</v>
      </c>
      <c r="AA308" s="83">
        <v>0</v>
      </c>
      <c r="AB308" s="83">
        <v>0</v>
      </c>
      <c r="AC308" s="83">
        <v>0</v>
      </c>
      <c r="AD308" s="83">
        <v>0</v>
      </c>
      <c r="AE308" s="83">
        <v>0</v>
      </c>
      <c r="AF308" s="83">
        <v>0</v>
      </c>
      <c r="AG308" s="83">
        <v>0</v>
      </c>
      <c r="AH308" s="83">
        <v>0</v>
      </c>
      <c r="AI308" s="83">
        <v>0</v>
      </c>
      <c r="AJ308" s="83">
        <v>0</v>
      </c>
      <c r="AK308" s="83" t="s">
        <v>66</v>
      </c>
      <c r="AL308" s="83" t="s">
        <v>66</v>
      </c>
      <c r="AM308" s="83">
        <v>0</v>
      </c>
      <c r="AN308" s="83">
        <v>0</v>
      </c>
      <c r="AO308" s="83">
        <v>0</v>
      </c>
      <c r="AP308" s="83">
        <v>0</v>
      </c>
      <c r="AQ308" s="83">
        <v>0</v>
      </c>
      <c r="AR308" s="83" t="s">
        <v>66</v>
      </c>
      <c r="AS308" s="83">
        <v>0</v>
      </c>
      <c r="AT308" s="83">
        <v>0</v>
      </c>
      <c r="AU308" s="83">
        <v>0</v>
      </c>
      <c r="AV308" s="83">
        <v>0</v>
      </c>
      <c r="AW308" s="83">
        <v>0</v>
      </c>
      <c r="AX308" s="83">
        <v>0</v>
      </c>
      <c r="AY308" s="83">
        <v>0</v>
      </c>
      <c r="AZ308" s="83">
        <v>0</v>
      </c>
      <c r="BA308" s="83">
        <v>0</v>
      </c>
      <c r="BB308" s="83">
        <v>0</v>
      </c>
      <c r="BC308" s="83">
        <v>0</v>
      </c>
      <c r="BD308" s="83" t="s">
        <v>66</v>
      </c>
      <c r="BE308" s="83">
        <v>0</v>
      </c>
      <c r="BF308" s="83">
        <v>0</v>
      </c>
      <c r="BG308" s="83">
        <v>0</v>
      </c>
      <c r="BH308" s="232">
        <v>44135</v>
      </c>
    </row>
    <row r="309" spans="1:83" x14ac:dyDescent="0.25">
      <c r="A309" s="232">
        <v>44136</v>
      </c>
      <c r="B309" s="233" t="str">
        <f t="shared" si="4"/>
        <v>Click Here</v>
      </c>
      <c r="D309" s="83">
        <v>0</v>
      </c>
      <c r="E309" s="83">
        <v>0</v>
      </c>
      <c r="F309" s="83">
        <v>0</v>
      </c>
      <c r="G309" s="83">
        <v>0</v>
      </c>
      <c r="H309" s="83">
        <v>0</v>
      </c>
      <c r="I309" s="83">
        <v>0</v>
      </c>
      <c r="J309" s="83">
        <v>0</v>
      </c>
      <c r="K309" s="83">
        <v>0</v>
      </c>
      <c r="L309" s="83">
        <v>0</v>
      </c>
      <c r="M309" s="83">
        <v>0</v>
      </c>
      <c r="N309" s="83">
        <v>0</v>
      </c>
      <c r="O309" s="83">
        <v>0</v>
      </c>
      <c r="P309" s="83">
        <v>0</v>
      </c>
      <c r="Q309" s="83">
        <v>0</v>
      </c>
      <c r="R309" s="83">
        <v>0</v>
      </c>
      <c r="S309" s="83">
        <v>0</v>
      </c>
      <c r="T309" s="83">
        <v>0</v>
      </c>
      <c r="U309" s="83">
        <v>0</v>
      </c>
      <c r="V309" s="83">
        <v>0</v>
      </c>
      <c r="W309" s="83">
        <v>0</v>
      </c>
      <c r="X309" s="83">
        <v>0</v>
      </c>
      <c r="Y309" s="83">
        <v>0</v>
      </c>
      <c r="Z309" s="83">
        <v>0</v>
      </c>
      <c r="AA309" s="83">
        <v>0</v>
      </c>
      <c r="AB309" s="83">
        <v>0</v>
      </c>
      <c r="AC309" s="83">
        <v>0</v>
      </c>
      <c r="AD309" s="83">
        <v>0</v>
      </c>
      <c r="AE309" s="83">
        <v>0</v>
      </c>
      <c r="AF309" s="83">
        <v>0</v>
      </c>
      <c r="AG309" s="83">
        <v>0</v>
      </c>
      <c r="AH309" s="83">
        <v>0</v>
      </c>
      <c r="AI309" s="83">
        <v>0</v>
      </c>
      <c r="AJ309" s="83">
        <v>0</v>
      </c>
      <c r="AK309" s="83" t="s">
        <v>66</v>
      </c>
      <c r="AL309" s="83" t="s">
        <v>66</v>
      </c>
      <c r="AM309" s="83">
        <v>0</v>
      </c>
      <c r="AN309" s="83">
        <v>0</v>
      </c>
      <c r="AO309" s="83">
        <v>0</v>
      </c>
      <c r="AP309" s="83">
        <v>0</v>
      </c>
      <c r="AQ309" s="83">
        <v>0</v>
      </c>
      <c r="AR309" s="83" t="s">
        <v>66</v>
      </c>
      <c r="AS309" s="83">
        <v>0</v>
      </c>
      <c r="AT309" s="83">
        <v>0</v>
      </c>
      <c r="AU309" s="83">
        <v>0</v>
      </c>
      <c r="AV309" s="83">
        <v>0</v>
      </c>
      <c r="AW309" s="83">
        <v>0</v>
      </c>
      <c r="AX309" s="83">
        <v>0</v>
      </c>
      <c r="AY309" s="83">
        <v>0</v>
      </c>
      <c r="AZ309" s="83">
        <v>0</v>
      </c>
      <c r="BA309" s="83">
        <v>0</v>
      </c>
      <c r="BB309" s="83">
        <v>0</v>
      </c>
      <c r="BC309" s="83">
        <v>0</v>
      </c>
      <c r="BD309" s="83" t="s">
        <v>66</v>
      </c>
      <c r="BE309" s="83">
        <v>0</v>
      </c>
      <c r="BF309" s="83">
        <v>0</v>
      </c>
      <c r="BG309" s="83">
        <v>0</v>
      </c>
      <c r="BH309" s="232">
        <v>44136</v>
      </c>
    </row>
    <row r="310" spans="1:83" x14ac:dyDescent="0.25">
      <c r="A310" s="232">
        <v>44137</v>
      </c>
      <c r="B310" s="233" t="str">
        <f t="shared" si="4"/>
        <v>Click Here</v>
      </c>
      <c r="D310" s="83">
        <v>0</v>
      </c>
      <c r="E310" s="83">
        <v>0</v>
      </c>
      <c r="F310" s="83">
        <v>0</v>
      </c>
      <c r="G310" s="83">
        <v>0</v>
      </c>
      <c r="H310" s="83">
        <v>0</v>
      </c>
      <c r="I310" s="83">
        <v>0</v>
      </c>
      <c r="J310" s="83">
        <v>0</v>
      </c>
      <c r="K310" s="83">
        <v>0</v>
      </c>
      <c r="L310" s="83">
        <v>0</v>
      </c>
      <c r="M310" s="83">
        <v>0</v>
      </c>
      <c r="N310" s="83">
        <v>0</v>
      </c>
      <c r="O310" s="83">
        <v>0</v>
      </c>
      <c r="P310" s="83">
        <v>0</v>
      </c>
      <c r="Q310" s="83">
        <v>0</v>
      </c>
      <c r="R310" s="83">
        <v>0</v>
      </c>
      <c r="S310" s="83">
        <v>0</v>
      </c>
      <c r="T310" s="83">
        <v>0</v>
      </c>
      <c r="U310" s="83">
        <v>0</v>
      </c>
      <c r="V310" s="83">
        <v>0</v>
      </c>
      <c r="W310" s="83">
        <v>0</v>
      </c>
      <c r="X310" s="83">
        <v>0</v>
      </c>
      <c r="Y310" s="83">
        <v>0</v>
      </c>
      <c r="Z310" s="83">
        <v>0</v>
      </c>
      <c r="AA310" s="83">
        <v>0</v>
      </c>
      <c r="AB310" s="83">
        <v>0</v>
      </c>
      <c r="AC310" s="83">
        <v>0</v>
      </c>
      <c r="AD310" s="83">
        <v>0</v>
      </c>
      <c r="AE310" s="83">
        <v>0</v>
      </c>
      <c r="AF310" s="83">
        <v>0</v>
      </c>
      <c r="AG310" s="83">
        <v>0</v>
      </c>
      <c r="AH310" s="83">
        <v>0</v>
      </c>
      <c r="AI310" s="83">
        <v>0</v>
      </c>
      <c r="AJ310" s="83">
        <v>0</v>
      </c>
      <c r="AK310" s="83" t="s">
        <v>66</v>
      </c>
      <c r="AL310" s="83" t="s">
        <v>66</v>
      </c>
      <c r="AM310" s="83">
        <v>0</v>
      </c>
      <c r="AN310" s="83">
        <v>0</v>
      </c>
      <c r="AO310" s="83">
        <v>0</v>
      </c>
      <c r="AP310" s="83">
        <v>0</v>
      </c>
      <c r="AQ310" s="83">
        <v>0</v>
      </c>
      <c r="AR310" s="83" t="s">
        <v>66</v>
      </c>
      <c r="AS310" s="83">
        <v>0</v>
      </c>
      <c r="AT310" s="83">
        <v>0</v>
      </c>
      <c r="AU310" s="83">
        <v>0</v>
      </c>
      <c r="AV310" s="83">
        <v>0</v>
      </c>
      <c r="AW310" s="83">
        <v>0</v>
      </c>
      <c r="AX310" s="83">
        <v>0</v>
      </c>
      <c r="AY310" s="83">
        <v>0</v>
      </c>
      <c r="AZ310" s="83">
        <v>0</v>
      </c>
      <c r="BA310" s="83">
        <v>0</v>
      </c>
      <c r="BB310" s="83">
        <v>0</v>
      </c>
      <c r="BC310" s="83">
        <v>0</v>
      </c>
      <c r="BD310" s="83" t="s">
        <v>66</v>
      </c>
      <c r="BE310" s="83">
        <v>0</v>
      </c>
      <c r="BF310" s="83">
        <v>0</v>
      </c>
      <c r="BG310" s="83">
        <v>0</v>
      </c>
      <c r="BH310" s="232">
        <v>44137</v>
      </c>
    </row>
    <row r="311" spans="1:83" x14ac:dyDescent="0.25">
      <c r="A311" s="232">
        <v>44138</v>
      </c>
      <c r="B311" s="233" t="str">
        <f t="shared" si="4"/>
        <v>Click Here</v>
      </c>
      <c r="D311" s="83">
        <v>0</v>
      </c>
      <c r="E311" s="83">
        <v>0</v>
      </c>
      <c r="F311" s="83">
        <v>0</v>
      </c>
      <c r="G311" s="83">
        <v>0</v>
      </c>
      <c r="H311" s="83">
        <v>0</v>
      </c>
      <c r="I311" s="83">
        <v>0</v>
      </c>
      <c r="J311" s="83">
        <v>0</v>
      </c>
      <c r="K311" s="83">
        <v>0</v>
      </c>
      <c r="L311" s="83">
        <v>0</v>
      </c>
      <c r="M311" s="83">
        <v>0</v>
      </c>
      <c r="N311" s="83">
        <v>0</v>
      </c>
      <c r="O311" s="83">
        <v>0</v>
      </c>
      <c r="P311" s="83">
        <v>0</v>
      </c>
      <c r="Q311" s="83">
        <v>0</v>
      </c>
      <c r="R311" s="83">
        <v>0</v>
      </c>
      <c r="S311" s="83">
        <v>0</v>
      </c>
      <c r="T311" s="83">
        <v>0</v>
      </c>
      <c r="U311" s="83">
        <v>0</v>
      </c>
      <c r="V311" s="83">
        <v>0</v>
      </c>
      <c r="W311" s="83">
        <v>0</v>
      </c>
      <c r="X311" s="83">
        <v>0</v>
      </c>
      <c r="Y311" s="83">
        <v>0</v>
      </c>
      <c r="Z311" s="83">
        <v>0</v>
      </c>
      <c r="AA311" s="83">
        <v>0</v>
      </c>
      <c r="AB311" s="83">
        <v>0</v>
      </c>
      <c r="AC311" s="83">
        <v>0</v>
      </c>
      <c r="AD311" s="83">
        <v>0</v>
      </c>
      <c r="AE311" s="83">
        <v>0</v>
      </c>
      <c r="AF311" s="83">
        <v>0</v>
      </c>
      <c r="AG311" s="83">
        <v>0</v>
      </c>
      <c r="AH311" s="83">
        <v>0</v>
      </c>
      <c r="AI311" s="83">
        <v>0</v>
      </c>
      <c r="AJ311" s="83">
        <v>0</v>
      </c>
      <c r="AK311" s="83" t="s">
        <v>66</v>
      </c>
      <c r="AL311" s="83" t="s">
        <v>66</v>
      </c>
      <c r="AM311" s="83">
        <v>0</v>
      </c>
      <c r="AN311" s="83">
        <v>0</v>
      </c>
      <c r="AO311" s="83">
        <v>0</v>
      </c>
      <c r="AP311" s="83">
        <v>0</v>
      </c>
      <c r="AQ311" s="83">
        <v>0</v>
      </c>
      <c r="AR311" s="83" t="s">
        <v>66</v>
      </c>
      <c r="AS311" s="83">
        <v>0</v>
      </c>
      <c r="AT311" s="83">
        <v>0</v>
      </c>
      <c r="AU311" s="83">
        <v>0</v>
      </c>
      <c r="AV311" s="83">
        <v>0</v>
      </c>
      <c r="AW311" s="83">
        <v>0</v>
      </c>
      <c r="AX311" s="83">
        <v>0</v>
      </c>
      <c r="AY311" s="83">
        <v>0</v>
      </c>
      <c r="AZ311" s="83">
        <v>0</v>
      </c>
      <c r="BA311" s="83">
        <v>0</v>
      </c>
      <c r="BB311" s="83">
        <v>0</v>
      </c>
      <c r="BC311" s="83">
        <v>0</v>
      </c>
      <c r="BD311" s="83" t="s">
        <v>66</v>
      </c>
      <c r="BE311" s="83">
        <v>0</v>
      </c>
      <c r="BF311" s="83">
        <v>0</v>
      </c>
      <c r="BG311" s="83">
        <v>0</v>
      </c>
      <c r="BH311" s="232">
        <v>44138</v>
      </c>
    </row>
    <row r="312" spans="1:83" x14ac:dyDescent="0.25">
      <c r="A312" s="232">
        <v>44139</v>
      </c>
      <c r="B312" s="233" t="str">
        <f t="shared" si="4"/>
        <v>Click Here</v>
      </c>
      <c r="D312" s="83">
        <v>0</v>
      </c>
      <c r="E312" s="83">
        <v>0</v>
      </c>
      <c r="F312" s="83">
        <v>0</v>
      </c>
      <c r="G312" s="83">
        <v>0</v>
      </c>
      <c r="H312" s="83">
        <v>0</v>
      </c>
      <c r="I312" s="83">
        <v>0</v>
      </c>
      <c r="J312" s="83">
        <v>0</v>
      </c>
      <c r="K312" s="83">
        <v>0</v>
      </c>
      <c r="L312" s="83">
        <v>0</v>
      </c>
      <c r="M312" s="83">
        <v>0</v>
      </c>
      <c r="N312" s="83">
        <v>0</v>
      </c>
      <c r="O312" s="83">
        <v>0</v>
      </c>
      <c r="P312" s="83">
        <v>0</v>
      </c>
      <c r="Q312" s="83">
        <v>0</v>
      </c>
      <c r="R312" s="83">
        <v>0</v>
      </c>
      <c r="S312" s="83">
        <v>0</v>
      </c>
      <c r="T312" s="83">
        <v>0</v>
      </c>
      <c r="U312" s="83">
        <v>0</v>
      </c>
      <c r="V312" s="83">
        <v>0</v>
      </c>
      <c r="W312" s="83">
        <v>0</v>
      </c>
      <c r="X312" s="83">
        <v>0</v>
      </c>
      <c r="Y312" s="83">
        <v>0</v>
      </c>
      <c r="Z312" s="83">
        <v>0</v>
      </c>
      <c r="AA312" s="83">
        <v>0</v>
      </c>
      <c r="AB312" s="83">
        <v>0</v>
      </c>
      <c r="AC312" s="83">
        <v>0</v>
      </c>
      <c r="AD312" s="83">
        <v>0</v>
      </c>
      <c r="AE312" s="83">
        <v>0</v>
      </c>
      <c r="AF312" s="83">
        <v>0</v>
      </c>
      <c r="AG312" s="83">
        <v>0</v>
      </c>
      <c r="AH312" s="83">
        <v>0</v>
      </c>
      <c r="AI312" s="83">
        <v>0</v>
      </c>
      <c r="AJ312" s="83">
        <v>0</v>
      </c>
      <c r="AK312" s="83" t="s">
        <v>66</v>
      </c>
      <c r="AL312" s="83" t="s">
        <v>66</v>
      </c>
      <c r="AM312" s="83">
        <v>0</v>
      </c>
      <c r="AN312" s="83">
        <v>0</v>
      </c>
      <c r="AO312" s="83">
        <v>0</v>
      </c>
      <c r="AP312" s="83">
        <v>0</v>
      </c>
      <c r="AQ312" s="83">
        <v>0</v>
      </c>
      <c r="AR312" s="83" t="s">
        <v>66</v>
      </c>
      <c r="AS312" s="83">
        <v>0</v>
      </c>
      <c r="AT312" s="83">
        <v>0</v>
      </c>
      <c r="AU312" s="83">
        <v>0</v>
      </c>
      <c r="AV312" s="83">
        <v>0</v>
      </c>
      <c r="AW312" s="83">
        <v>0</v>
      </c>
      <c r="AX312" s="83">
        <v>0</v>
      </c>
      <c r="AY312" s="83">
        <v>0</v>
      </c>
      <c r="AZ312" s="83">
        <v>0</v>
      </c>
      <c r="BA312" s="83">
        <v>0</v>
      </c>
      <c r="BB312" s="83">
        <v>0</v>
      </c>
      <c r="BC312" s="83">
        <v>0</v>
      </c>
      <c r="BD312" s="83" t="s">
        <v>66</v>
      </c>
      <c r="BE312" s="83">
        <v>0</v>
      </c>
      <c r="BF312" s="83">
        <v>0</v>
      </c>
      <c r="BG312" s="83">
        <v>0</v>
      </c>
      <c r="BH312" s="232">
        <v>44139</v>
      </c>
    </row>
    <row r="313" spans="1:83" x14ac:dyDescent="0.25">
      <c r="A313" s="232">
        <v>44140</v>
      </c>
      <c r="B313" s="233" t="str">
        <f t="shared" si="4"/>
        <v>Click Here</v>
      </c>
      <c r="D313" s="83">
        <v>0</v>
      </c>
      <c r="E313" s="83">
        <v>0</v>
      </c>
      <c r="F313" s="83">
        <v>0</v>
      </c>
      <c r="G313" s="83">
        <v>0</v>
      </c>
      <c r="H313" s="83">
        <v>0</v>
      </c>
      <c r="I313" s="83">
        <v>0</v>
      </c>
      <c r="J313" s="83">
        <v>0</v>
      </c>
      <c r="K313" s="83">
        <v>0</v>
      </c>
      <c r="L313" s="83">
        <v>0</v>
      </c>
      <c r="M313" s="83">
        <v>0</v>
      </c>
      <c r="N313" s="83">
        <v>0</v>
      </c>
      <c r="O313" s="83">
        <v>0</v>
      </c>
      <c r="P313" s="83">
        <v>0</v>
      </c>
      <c r="Q313" s="83">
        <v>0</v>
      </c>
      <c r="R313" s="83">
        <v>0</v>
      </c>
      <c r="S313" s="83">
        <v>0</v>
      </c>
      <c r="T313" s="83">
        <v>0</v>
      </c>
      <c r="U313" s="83">
        <v>0</v>
      </c>
      <c r="V313" s="83">
        <v>0</v>
      </c>
      <c r="W313" s="83">
        <v>0</v>
      </c>
      <c r="X313" s="83">
        <v>0</v>
      </c>
      <c r="Y313" s="83">
        <v>0</v>
      </c>
      <c r="Z313" s="83">
        <v>0</v>
      </c>
      <c r="AA313" s="83">
        <v>0</v>
      </c>
      <c r="AB313" s="83">
        <v>0</v>
      </c>
      <c r="AC313" s="83">
        <v>0</v>
      </c>
      <c r="AD313" s="83">
        <v>0</v>
      </c>
      <c r="AE313" s="83">
        <v>0</v>
      </c>
      <c r="AF313" s="83">
        <v>0</v>
      </c>
      <c r="AG313" s="83">
        <v>0</v>
      </c>
      <c r="AH313" s="83">
        <v>0</v>
      </c>
      <c r="AI313" s="83">
        <v>0</v>
      </c>
      <c r="AJ313" s="83">
        <v>0</v>
      </c>
      <c r="AK313" s="83" t="s">
        <v>66</v>
      </c>
      <c r="AL313" s="83" t="s">
        <v>66</v>
      </c>
      <c r="AM313" s="83">
        <v>0</v>
      </c>
      <c r="AN313" s="83">
        <v>0</v>
      </c>
      <c r="AO313" s="83">
        <v>0</v>
      </c>
      <c r="AP313" s="83">
        <v>0</v>
      </c>
      <c r="AQ313" s="83">
        <v>0</v>
      </c>
      <c r="AR313" s="83" t="s">
        <v>66</v>
      </c>
      <c r="AS313" s="83">
        <v>0</v>
      </c>
      <c r="AT313" s="83">
        <v>0</v>
      </c>
      <c r="AU313" s="83">
        <v>0</v>
      </c>
      <c r="AV313" s="83">
        <v>0</v>
      </c>
      <c r="AW313" s="83">
        <v>0</v>
      </c>
      <c r="AX313" s="83">
        <v>0</v>
      </c>
      <c r="AY313" s="83">
        <v>0</v>
      </c>
      <c r="AZ313" s="83">
        <v>0</v>
      </c>
      <c r="BA313" s="83">
        <v>0</v>
      </c>
      <c r="BB313" s="83">
        <v>0</v>
      </c>
      <c r="BC313" s="83">
        <v>0</v>
      </c>
      <c r="BD313" s="83" t="s">
        <v>66</v>
      </c>
      <c r="BE313" s="83">
        <v>0</v>
      </c>
      <c r="BF313" s="83">
        <v>0</v>
      </c>
      <c r="BG313" s="83">
        <v>0</v>
      </c>
      <c r="BH313" s="232">
        <v>44140</v>
      </c>
    </row>
    <row r="314" spans="1:83" x14ac:dyDescent="0.25">
      <c r="A314" s="232">
        <v>44141</v>
      </c>
      <c r="B314" s="233" t="str">
        <f t="shared" si="4"/>
        <v>Click Here</v>
      </c>
      <c r="D314" s="83">
        <v>0</v>
      </c>
      <c r="E314" s="83">
        <v>0</v>
      </c>
      <c r="F314" s="83">
        <v>0</v>
      </c>
      <c r="G314" s="83">
        <v>0</v>
      </c>
      <c r="H314" s="83">
        <v>0</v>
      </c>
      <c r="I314" s="83">
        <v>0</v>
      </c>
      <c r="J314" s="83">
        <v>0</v>
      </c>
      <c r="K314" s="83">
        <v>0</v>
      </c>
      <c r="L314" s="83">
        <v>0</v>
      </c>
      <c r="M314" s="83">
        <v>0</v>
      </c>
      <c r="N314" s="83">
        <v>0</v>
      </c>
      <c r="O314" s="83">
        <v>0</v>
      </c>
      <c r="P314" s="83">
        <v>0</v>
      </c>
      <c r="Q314" s="83">
        <v>0</v>
      </c>
      <c r="R314" s="83">
        <v>0</v>
      </c>
      <c r="S314" s="83">
        <v>0</v>
      </c>
      <c r="T314" s="83">
        <v>0</v>
      </c>
      <c r="U314" s="83">
        <v>0</v>
      </c>
      <c r="V314" s="83">
        <v>0</v>
      </c>
      <c r="W314" s="83">
        <v>0</v>
      </c>
      <c r="X314" s="83">
        <v>0</v>
      </c>
      <c r="Y314" s="83">
        <v>0</v>
      </c>
      <c r="Z314" s="83">
        <v>0</v>
      </c>
      <c r="AA314" s="83">
        <v>0</v>
      </c>
      <c r="AB314" s="83">
        <v>0</v>
      </c>
      <c r="AC314" s="83">
        <v>0</v>
      </c>
      <c r="AD314" s="83">
        <v>0</v>
      </c>
      <c r="AE314" s="83">
        <v>0</v>
      </c>
      <c r="AF314" s="83">
        <v>0</v>
      </c>
      <c r="AG314" s="83">
        <v>0</v>
      </c>
      <c r="AH314" s="83">
        <v>0</v>
      </c>
      <c r="AI314" s="83">
        <v>0</v>
      </c>
      <c r="AJ314" s="83">
        <v>0</v>
      </c>
      <c r="AK314" s="83" t="s">
        <v>66</v>
      </c>
      <c r="AL314" s="83" t="s">
        <v>66</v>
      </c>
      <c r="AM314" s="83">
        <v>0</v>
      </c>
      <c r="AN314" s="83">
        <v>0</v>
      </c>
      <c r="AO314" s="83">
        <v>0</v>
      </c>
      <c r="AP314" s="83">
        <v>0</v>
      </c>
      <c r="AQ314" s="83">
        <v>0</v>
      </c>
      <c r="AR314" s="83" t="s">
        <v>66</v>
      </c>
      <c r="AS314" s="83">
        <v>0</v>
      </c>
      <c r="AT314" s="83">
        <v>0</v>
      </c>
      <c r="AU314" s="83">
        <v>0</v>
      </c>
      <c r="AV314" s="83">
        <v>0</v>
      </c>
      <c r="AW314" s="83">
        <v>0</v>
      </c>
      <c r="AX314" s="83">
        <v>0</v>
      </c>
      <c r="AY314" s="83">
        <v>0</v>
      </c>
      <c r="AZ314" s="83">
        <v>0</v>
      </c>
      <c r="BA314" s="83">
        <v>0</v>
      </c>
      <c r="BB314" s="83">
        <v>0</v>
      </c>
      <c r="BC314" s="83">
        <v>0</v>
      </c>
      <c r="BD314" s="83" t="s">
        <v>66</v>
      </c>
      <c r="BE314" s="83">
        <v>0</v>
      </c>
      <c r="BF314" s="83">
        <v>0</v>
      </c>
      <c r="BG314" s="83">
        <v>0</v>
      </c>
      <c r="BH314" s="232">
        <v>44141</v>
      </c>
    </row>
    <row r="315" spans="1:83" x14ac:dyDescent="0.25">
      <c r="A315" s="232">
        <v>44142</v>
      </c>
      <c r="B315" s="233" t="str">
        <f t="shared" si="4"/>
        <v>Click Here</v>
      </c>
      <c r="D315" s="83">
        <v>0</v>
      </c>
      <c r="E315" s="83">
        <v>0</v>
      </c>
      <c r="F315" s="83">
        <v>0</v>
      </c>
      <c r="G315" s="83">
        <v>0</v>
      </c>
      <c r="H315" s="83">
        <v>0</v>
      </c>
      <c r="I315" s="83">
        <v>0</v>
      </c>
      <c r="J315" s="83">
        <v>0</v>
      </c>
      <c r="K315" s="83">
        <v>0</v>
      </c>
      <c r="L315" s="83">
        <v>0</v>
      </c>
      <c r="M315" s="83">
        <v>0</v>
      </c>
      <c r="N315" s="83">
        <v>0</v>
      </c>
      <c r="O315" s="83">
        <v>0</v>
      </c>
      <c r="P315" s="83">
        <v>0</v>
      </c>
      <c r="Q315" s="83">
        <v>0</v>
      </c>
      <c r="R315" s="83">
        <v>0</v>
      </c>
      <c r="S315" s="83">
        <v>0</v>
      </c>
      <c r="T315" s="83">
        <v>0</v>
      </c>
      <c r="U315" s="83">
        <v>0</v>
      </c>
      <c r="V315" s="83">
        <v>0</v>
      </c>
      <c r="W315" s="83">
        <v>0</v>
      </c>
      <c r="X315" s="83">
        <v>0</v>
      </c>
      <c r="Y315" s="83">
        <v>0</v>
      </c>
      <c r="Z315" s="83">
        <v>0</v>
      </c>
      <c r="AA315" s="83">
        <v>0</v>
      </c>
      <c r="AB315" s="83">
        <v>0</v>
      </c>
      <c r="AC315" s="83">
        <v>0</v>
      </c>
      <c r="AD315" s="83">
        <v>0</v>
      </c>
      <c r="AE315" s="83">
        <v>0</v>
      </c>
      <c r="AF315" s="83">
        <v>0</v>
      </c>
      <c r="AG315" s="83">
        <v>0</v>
      </c>
      <c r="AH315" s="83">
        <v>0</v>
      </c>
      <c r="AI315" s="83">
        <v>0</v>
      </c>
      <c r="AJ315" s="83">
        <v>0</v>
      </c>
      <c r="AK315" s="83" t="s">
        <v>66</v>
      </c>
      <c r="AL315" s="83" t="s">
        <v>66</v>
      </c>
      <c r="AM315" s="83">
        <v>0</v>
      </c>
      <c r="AN315" s="83">
        <v>0</v>
      </c>
      <c r="AO315" s="83">
        <v>0</v>
      </c>
      <c r="AP315" s="83">
        <v>0</v>
      </c>
      <c r="AQ315" s="83">
        <v>0</v>
      </c>
      <c r="AR315" s="83" t="s">
        <v>66</v>
      </c>
      <c r="AS315" s="83">
        <v>0</v>
      </c>
      <c r="AT315" s="83">
        <v>0</v>
      </c>
      <c r="AU315" s="83">
        <v>0</v>
      </c>
      <c r="AV315" s="83">
        <v>0</v>
      </c>
      <c r="AW315" s="83">
        <v>0</v>
      </c>
      <c r="AX315" s="83">
        <v>0</v>
      </c>
      <c r="AY315" s="83">
        <v>0</v>
      </c>
      <c r="AZ315" s="83">
        <v>0</v>
      </c>
      <c r="BA315" s="83">
        <v>0</v>
      </c>
      <c r="BB315" s="83">
        <v>0</v>
      </c>
      <c r="BC315" s="83">
        <v>0</v>
      </c>
      <c r="BD315" s="83" t="s">
        <v>66</v>
      </c>
      <c r="BE315" s="83">
        <v>0</v>
      </c>
      <c r="BF315" s="83">
        <v>0</v>
      </c>
      <c r="BG315" s="83">
        <v>0</v>
      </c>
      <c r="BH315" s="232">
        <v>44142</v>
      </c>
    </row>
    <row r="316" spans="1:83" x14ac:dyDescent="0.25">
      <c r="A316" s="232">
        <v>44143</v>
      </c>
      <c r="B316" s="233" t="str">
        <f t="shared" si="4"/>
        <v>Click Here</v>
      </c>
      <c r="D316" s="83">
        <v>0</v>
      </c>
      <c r="E316" s="83">
        <v>0</v>
      </c>
      <c r="F316" s="83">
        <v>0</v>
      </c>
      <c r="G316" s="83">
        <v>0</v>
      </c>
      <c r="H316" s="83">
        <v>0</v>
      </c>
      <c r="I316" s="83">
        <v>0</v>
      </c>
      <c r="J316" s="83">
        <v>0</v>
      </c>
      <c r="K316" s="83">
        <v>0</v>
      </c>
      <c r="L316" s="83">
        <v>0</v>
      </c>
      <c r="M316" s="83">
        <v>0</v>
      </c>
      <c r="N316" s="83">
        <v>0</v>
      </c>
      <c r="O316" s="83">
        <v>0</v>
      </c>
      <c r="P316" s="83">
        <v>0</v>
      </c>
      <c r="Q316" s="83">
        <v>0</v>
      </c>
      <c r="R316" s="83">
        <v>0</v>
      </c>
      <c r="S316" s="83">
        <v>0</v>
      </c>
      <c r="T316" s="83">
        <v>0</v>
      </c>
      <c r="U316" s="83">
        <v>0</v>
      </c>
      <c r="V316" s="83">
        <v>0</v>
      </c>
      <c r="W316" s="83">
        <v>0</v>
      </c>
      <c r="X316" s="83">
        <v>0</v>
      </c>
      <c r="Y316" s="83">
        <v>0</v>
      </c>
      <c r="Z316" s="83">
        <v>0</v>
      </c>
      <c r="AA316" s="83">
        <v>0</v>
      </c>
      <c r="AB316" s="83">
        <v>0</v>
      </c>
      <c r="AC316" s="83">
        <v>0</v>
      </c>
      <c r="AD316" s="83">
        <v>0</v>
      </c>
      <c r="AE316" s="83">
        <v>0</v>
      </c>
      <c r="AF316" s="83">
        <v>0</v>
      </c>
      <c r="AG316" s="83">
        <v>0</v>
      </c>
      <c r="AH316" s="83">
        <v>0</v>
      </c>
      <c r="AI316" s="83">
        <v>0</v>
      </c>
      <c r="AJ316" s="83">
        <v>0</v>
      </c>
      <c r="AK316" s="83" t="s">
        <v>66</v>
      </c>
      <c r="AL316" s="83" t="s">
        <v>66</v>
      </c>
      <c r="AM316" s="83">
        <v>0</v>
      </c>
      <c r="AN316" s="83">
        <v>0</v>
      </c>
      <c r="AO316" s="83">
        <v>0</v>
      </c>
      <c r="AP316" s="83">
        <v>0</v>
      </c>
      <c r="AQ316" s="83">
        <v>0</v>
      </c>
      <c r="AR316" s="83" t="s">
        <v>66</v>
      </c>
      <c r="AS316" s="83">
        <v>0</v>
      </c>
      <c r="AT316" s="83">
        <v>0</v>
      </c>
      <c r="AU316" s="83">
        <v>0</v>
      </c>
      <c r="AV316" s="83">
        <v>0</v>
      </c>
      <c r="AW316" s="83">
        <v>0</v>
      </c>
      <c r="AX316" s="83">
        <v>0</v>
      </c>
      <c r="AY316" s="83">
        <v>0</v>
      </c>
      <c r="AZ316" s="83">
        <v>0</v>
      </c>
      <c r="BA316" s="83">
        <v>0</v>
      </c>
      <c r="BB316" s="83">
        <v>0</v>
      </c>
      <c r="BC316" s="83">
        <v>0</v>
      </c>
      <c r="BD316" s="83" t="s">
        <v>66</v>
      </c>
      <c r="BE316" s="83">
        <v>0</v>
      </c>
      <c r="BF316" s="83">
        <v>0</v>
      </c>
      <c r="BG316" s="83">
        <v>0</v>
      </c>
      <c r="BH316" s="232">
        <v>44143</v>
      </c>
    </row>
    <row r="317" spans="1:83" x14ac:dyDescent="0.25">
      <c r="A317" s="232">
        <v>44144</v>
      </c>
      <c r="B317" s="233" t="str">
        <f t="shared" si="4"/>
        <v>Click Here</v>
      </c>
      <c r="D317" s="83">
        <v>0</v>
      </c>
      <c r="E317" s="83">
        <v>0</v>
      </c>
      <c r="F317" s="83">
        <v>0</v>
      </c>
      <c r="G317" s="83">
        <v>0</v>
      </c>
      <c r="H317" s="83">
        <v>0</v>
      </c>
      <c r="I317" s="83">
        <v>0</v>
      </c>
      <c r="J317" s="83">
        <v>0</v>
      </c>
      <c r="K317" s="83">
        <v>0</v>
      </c>
      <c r="L317" s="83">
        <v>0</v>
      </c>
      <c r="M317" s="83">
        <v>0</v>
      </c>
      <c r="N317" s="83">
        <v>0</v>
      </c>
      <c r="O317" s="83">
        <v>0</v>
      </c>
      <c r="P317" s="83">
        <v>0</v>
      </c>
      <c r="Q317" s="83">
        <v>0</v>
      </c>
      <c r="R317" s="83">
        <v>0</v>
      </c>
      <c r="S317" s="83">
        <v>0</v>
      </c>
      <c r="T317" s="83">
        <v>0</v>
      </c>
      <c r="U317" s="83">
        <v>0</v>
      </c>
      <c r="V317" s="83">
        <v>0</v>
      </c>
      <c r="W317" s="83">
        <v>0</v>
      </c>
      <c r="X317" s="83">
        <v>0</v>
      </c>
      <c r="Y317" s="83">
        <v>0</v>
      </c>
      <c r="Z317" s="83">
        <v>0</v>
      </c>
      <c r="AA317" s="83">
        <v>0</v>
      </c>
      <c r="AB317" s="83">
        <v>0</v>
      </c>
      <c r="AC317" s="83">
        <v>0</v>
      </c>
      <c r="AD317" s="83">
        <v>0</v>
      </c>
      <c r="AE317" s="83">
        <v>0</v>
      </c>
      <c r="AF317" s="83">
        <v>0</v>
      </c>
      <c r="AG317" s="83">
        <v>0</v>
      </c>
      <c r="AH317" s="83">
        <v>0</v>
      </c>
      <c r="AI317" s="83">
        <v>0</v>
      </c>
      <c r="AJ317" s="83">
        <v>0</v>
      </c>
      <c r="AK317" s="83" t="s">
        <v>66</v>
      </c>
      <c r="AL317" s="83" t="s">
        <v>66</v>
      </c>
      <c r="AM317" s="83">
        <v>0</v>
      </c>
      <c r="AN317" s="83">
        <v>0</v>
      </c>
      <c r="AO317" s="83">
        <v>0</v>
      </c>
      <c r="AP317" s="83">
        <v>0</v>
      </c>
      <c r="AQ317" s="83">
        <v>0</v>
      </c>
      <c r="AR317" s="83" t="s">
        <v>66</v>
      </c>
      <c r="AS317" s="83">
        <v>0</v>
      </c>
      <c r="AT317" s="83">
        <v>0</v>
      </c>
      <c r="AU317" s="83">
        <v>0</v>
      </c>
      <c r="AV317" s="83">
        <v>0</v>
      </c>
      <c r="AW317" s="83">
        <v>0</v>
      </c>
      <c r="AX317" s="83">
        <v>0</v>
      </c>
      <c r="AY317" s="83">
        <v>0</v>
      </c>
      <c r="AZ317" s="83">
        <v>0</v>
      </c>
      <c r="BA317" s="83">
        <v>0</v>
      </c>
      <c r="BB317" s="83">
        <v>0</v>
      </c>
      <c r="BC317" s="83">
        <v>0</v>
      </c>
      <c r="BD317" s="83" t="s">
        <v>66</v>
      </c>
      <c r="BE317" s="83">
        <v>0</v>
      </c>
      <c r="BF317" s="83">
        <v>0</v>
      </c>
      <c r="BG317" s="83">
        <v>0</v>
      </c>
      <c r="BH317" s="232">
        <v>44144</v>
      </c>
      <c r="BQ317" s="83">
        <v>0.28109039548022619</v>
      </c>
      <c r="BR317" s="83">
        <v>55.7</v>
      </c>
      <c r="BS317" s="83">
        <v>89.8</v>
      </c>
      <c r="BT317" s="83">
        <v>0.25469999999999998</v>
      </c>
      <c r="BU317" s="83">
        <v>4.7600000000000003E-2</v>
      </c>
      <c r="BV317" s="83">
        <v>14.38</v>
      </c>
      <c r="BW317" s="83">
        <v>14.16</v>
      </c>
      <c r="BX317" s="83">
        <v>14.16</v>
      </c>
      <c r="BY317" s="83">
        <v>0</v>
      </c>
      <c r="BZ317" s="83">
        <v>1.5069999999999999</v>
      </c>
      <c r="CA317" s="83">
        <v>2.847</v>
      </c>
      <c r="CB317" s="83">
        <v>9.8070000000000004</v>
      </c>
      <c r="CC317" s="83">
        <v>2.4610903954802263</v>
      </c>
      <c r="CD317" s="83">
        <v>30.39</v>
      </c>
      <c r="CE317" s="83">
        <v>5</v>
      </c>
    </row>
    <row r="318" spans="1:83" x14ac:dyDescent="0.25">
      <c r="A318" s="232">
        <v>44145</v>
      </c>
      <c r="B318" s="233" t="str">
        <f t="shared" si="4"/>
        <v>Click Here</v>
      </c>
      <c r="D318" s="83">
        <v>0</v>
      </c>
      <c r="E318" s="83">
        <v>0</v>
      </c>
      <c r="F318" s="83">
        <v>0</v>
      </c>
      <c r="G318" s="83">
        <v>0</v>
      </c>
      <c r="H318" s="83">
        <v>0</v>
      </c>
      <c r="I318" s="83">
        <v>0</v>
      </c>
      <c r="J318" s="83">
        <v>0</v>
      </c>
      <c r="K318" s="83">
        <v>0</v>
      </c>
      <c r="L318" s="83">
        <v>0</v>
      </c>
      <c r="M318" s="83">
        <v>0</v>
      </c>
      <c r="N318" s="83">
        <v>0</v>
      </c>
      <c r="O318" s="83">
        <v>0</v>
      </c>
      <c r="P318" s="83">
        <v>0</v>
      </c>
      <c r="Q318" s="83">
        <v>0</v>
      </c>
      <c r="R318" s="83">
        <v>0</v>
      </c>
      <c r="S318" s="83">
        <v>0</v>
      </c>
      <c r="T318" s="83">
        <v>0</v>
      </c>
      <c r="U318" s="83">
        <v>0</v>
      </c>
      <c r="V318" s="83">
        <v>0</v>
      </c>
      <c r="W318" s="83">
        <v>0</v>
      </c>
      <c r="X318" s="83">
        <v>0</v>
      </c>
      <c r="Y318" s="83">
        <v>0</v>
      </c>
      <c r="Z318" s="83">
        <v>0</v>
      </c>
      <c r="AA318" s="83">
        <v>0</v>
      </c>
      <c r="AB318" s="83">
        <v>0</v>
      </c>
      <c r="AC318" s="83">
        <v>0</v>
      </c>
      <c r="AD318" s="83">
        <v>0</v>
      </c>
      <c r="AE318" s="83">
        <v>0</v>
      </c>
      <c r="AF318" s="83">
        <v>0</v>
      </c>
      <c r="AG318" s="83">
        <v>0</v>
      </c>
      <c r="AH318" s="83">
        <v>0</v>
      </c>
      <c r="AI318" s="83">
        <v>0</v>
      </c>
      <c r="AJ318" s="83">
        <v>0</v>
      </c>
      <c r="AK318" s="83" t="s">
        <v>66</v>
      </c>
      <c r="AL318" s="83" t="s">
        <v>66</v>
      </c>
      <c r="AM318" s="83">
        <v>0</v>
      </c>
      <c r="AN318" s="83">
        <v>0</v>
      </c>
      <c r="AO318" s="83">
        <v>0</v>
      </c>
      <c r="AP318" s="83">
        <v>0</v>
      </c>
      <c r="AQ318" s="83">
        <v>0</v>
      </c>
      <c r="AR318" s="83" t="s">
        <v>66</v>
      </c>
      <c r="AS318" s="83">
        <v>0</v>
      </c>
      <c r="AT318" s="83">
        <v>0</v>
      </c>
      <c r="AU318" s="83">
        <v>0</v>
      </c>
      <c r="AV318" s="83">
        <v>0</v>
      </c>
      <c r="AW318" s="83">
        <v>0</v>
      </c>
      <c r="AX318" s="83">
        <v>0</v>
      </c>
      <c r="AY318" s="83">
        <v>0</v>
      </c>
      <c r="AZ318" s="83">
        <v>0</v>
      </c>
      <c r="BA318" s="83">
        <v>0</v>
      </c>
      <c r="BB318" s="83">
        <v>0</v>
      </c>
      <c r="BC318" s="83">
        <v>0</v>
      </c>
      <c r="BD318" s="83" t="s">
        <v>66</v>
      </c>
      <c r="BE318" s="83">
        <v>0</v>
      </c>
      <c r="BF318" s="83">
        <v>0</v>
      </c>
      <c r="BG318" s="83">
        <v>0</v>
      </c>
      <c r="BH318" s="232">
        <v>44145</v>
      </c>
      <c r="BQ318" s="83">
        <v>0.87915687851971036</v>
      </c>
      <c r="BR318" s="83">
        <v>62</v>
      </c>
      <c r="BS318" s="83">
        <v>91.3</v>
      </c>
      <c r="BT318" s="83">
        <v>0.2077</v>
      </c>
      <c r="BU318" s="83">
        <v>3.9399999999999998E-2</v>
      </c>
      <c r="BV318" s="83">
        <v>13.46</v>
      </c>
      <c r="BW318" s="83">
        <v>12.43</v>
      </c>
      <c r="BX318" s="83">
        <v>13.42</v>
      </c>
      <c r="BY318" s="83">
        <v>0.99</v>
      </c>
      <c r="BZ318" s="83">
        <v>1.444</v>
      </c>
      <c r="CA318" s="83">
        <v>2.68</v>
      </c>
      <c r="CB318" s="83">
        <v>8.4440000000000008</v>
      </c>
      <c r="CC318" s="83">
        <v>3.0691568785197103</v>
      </c>
      <c r="CD318" s="83">
        <v>29.58</v>
      </c>
      <c r="CE318" s="83">
        <v>5</v>
      </c>
    </row>
    <row r="319" spans="1:83" x14ac:dyDescent="0.25">
      <c r="A319" s="232">
        <v>44146</v>
      </c>
      <c r="B319" s="233" t="str">
        <f t="shared" si="4"/>
        <v>Click Here</v>
      </c>
      <c r="D319" s="83">
        <v>0</v>
      </c>
      <c r="E319" s="83">
        <v>0</v>
      </c>
      <c r="F319" s="83">
        <v>0</v>
      </c>
      <c r="G319" s="83">
        <v>0</v>
      </c>
      <c r="H319" s="83">
        <v>0</v>
      </c>
      <c r="I319" s="83">
        <v>0</v>
      </c>
      <c r="J319" s="83">
        <v>0</v>
      </c>
      <c r="K319" s="83">
        <v>0</v>
      </c>
      <c r="L319" s="83">
        <v>0</v>
      </c>
      <c r="M319" s="83">
        <v>0</v>
      </c>
      <c r="N319" s="83">
        <v>0</v>
      </c>
      <c r="O319" s="83">
        <v>0</v>
      </c>
      <c r="P319" s="83">
        <v>0</v>
      </c>
      <c r="Q319" s="83">
        <v>0</v>
      </c>
      <c r="R319" s="83">
        <v>0</v>
      </c>
      <c r="S319" s="83">
        <v>0</v>
      </c>
      <c r="T319" s="83">
        <v>0</v>
      </c>
      <c r="U319" s="83">
        <v>0</v>
      </c>
      <c r="V319" s="83">
        <v>0</v>
      </c>
      <c r="W319" s="83">
        <v>0</v>
      </c>
      <c r="X319" s="83">
        <v>0</v>
      </c>
      <c r="Y319" s="83">
        <v>0</v>
      </c>
      <c r="Z319" s="83">
        <v>0</v>
      </c>
      <c r="AA319" s="83">
        <v>0</v>
      </c>
      <c r="AB319" s="83">
        <v>0</v>
      </c>
      <c r="AC319" s="83">
        <v>0</v>
      </c>
      <c r="AD319" s="83">
        <v>0</v>
      </c>
      <c r="AE319" s="83">
        <v>0</v>
      </c>
      <c r="AF319" s="83">
        <v>0</v>
      </c>
      <c r="AG319" s="83">
        <v>0</v>
      </c>
      <c r="AH319" s="83">
        <v>0</v>
      </c>
      <c r="AI319" s="83">
        <v>0</v>
      </c>
      <c r="AJ319" s="83">
        <v>0</v>
      </c>
      <c r="AK319" s="83" t="s">
        <v>66</v>
      </c>
      <c r="AL319" s="83" t="s">
        <v>66</v>
      </c>
      <c r="AM319" s="83">
        <v>0</v>
      </c>
      <c r="AN319" s="83">
        <v>0</v>
      </c>
      <c r="AO319" s="83">
        <v>0</v>
      </c>
      <c r="AP319" s="83">
        <v>0</v>
      </c>
      <c r="AQ319" s="83">
        <v>0</v>
      </c>
      <c r="AR319" s="83" t="s">
        <v>66</v>
      </c>
      <c r="AS319" s="83">
        <v>0</v>
      </c>
      <c r="AT319" s="83">
        <v>0</v>
      </c>
      <c r="AU319" s="83">
        <v>0</v>
      </c>
      <c r="AV319" s="83">
        <v>0</v>
      </c>
      <c r="AW319" s="83">
        <v>0</v>
      </c>
      <c r="AX319" s="83">
        <v>0</v>
      </c>
      <c r="AY319" s="83">
        <v>0</v>
      </c>
      <c r="AZ319" s="83">
        <v>0</v>
      </c>
      <c r="BA319" s="83">
        <v>0</v>
      </c>
      <c r="BB319" s="83">
        <v>0</v>
      </c>
      <c r="BC319" s="83">
        <v>0</v>
      </c>
      <c r="BD319" s="83" t="s">
        <v>66</v>
      </c>
      <c r="BE319" s="83">
        <v>0</v>
      </c>
      <c r="BF319" s="83">
        <v>0</v>
      </c>
      <c r="BG319" s="83">
        <v>0</v>
      </c>
      <c r="BH319" s="232">
        <v>44146</v>
      </c>
      <c r="BQ319" s="83" t="s">
        <v>66</v>
      </c>
      <c r="BR319" s="83">
        <v>0</v>
      </c>
      <c r="BS319" s="83">
        <v>0</v>
      </c>
      <c r="BT319" s="83">
        <v>0</v>
      </c>
      <c r="BU319" s="83">
        <v>0</v>
      </c>
      <c r="BV319" s="83">
        <v>0</v>
      </c>
      <c r="BW319" s="83">
        <v>0</v>
      </c>
      <c r="BX319" s="83">
        <v>0</v>
      </c>
      <c r="BY319" s="83">
        <v>0</v>
      </c>
      <c r="BZ319" s="83">
        <v>0</v>
      </c>
      <c r="CA319" s="83">
        <v>0</v>
      </c>
      <c r="CB319" s="83">
        <v>0</v>
      </c>
      <c r="CC319" s="83" t="s">
        <v>66</v>
      </c>
      <c r="CD319" s="83">
        <v>0</v>
      </c>
      <c r="CE319" s="83">
        <v>0</v>
      </c>
    </row>
    <row r="320" spans="1:83" x14ac:dyDescent="0.25">
      <c r="A320" s="232">
        <v>44147</v>
      </c>
      <c r="B320" s="233" t="str">
        <f t="shared" si="4"/>
        <v>Click Here</v>
      </c>
      <c r="D320" s="83">
        <v>0</v>
      </c>
      <c r="E320" s="83">
        <v>0</v>
      </c>
      <c r="F320" s="83">
        <v>0</v>
      </c>
      <c r="G320" s="83">
        <v>0</v>
      </c>
      <c r="H320" s="83">
        <v>0</v>
      </c>
      <c r="I320" s="83">
        <v>0</v>
      </c>
      <c r="J320" s="83">
        <v>0</v>
      </c>
      <c r="K320" s="83">
        <v>0</v>
      </c>
      <c r="L320" s="83">
        <v>0</v>
      </c>
      <c r="M320" s="83">
        <v>0</v>
      </c>
      <c r="N320" s="83">
        <v>0</v>
      </c>
      <c r="O320" s="83">
        <v>0</v>
      </c>
      <c r="P320" s="83">
        <v>0</v>
      </c>
      <c r="Q320" s="83">
        <v>0</v>
      </c>
      <c r="R320" s="83">
        <v>0</v>
      </c>
      <c r="S320" s="83">
        <v>0</v>
      </c>
      <c r="T320" s="83">
        <v>0</v>
      </c>
      <c r="U320" s="83">
        <v>0</v>
      </c>
      <c r="V320" s="83">
        <v>0</v>
      </c>
      <c r="W320" s="83">
        <v>0</v>
      </c>
      <c r="X320" s="83">
        <v>0</v>
      </c>
      <c r="Y320" s="83">
        <v>0</v>
      </c>
      <c r="Z320" s="83">
        <v>0</v>
      </c>
      <c r="AA320" s="83">
        <v>0</v>
      </c>
      <c r="AB320" s="83">
        <v>0</v>
      </c>
      <c r="AC320" s="83">
        <v>0</v>
      </c>
      <c r="AD320" s="83">
        <v>0</v>
      </c>
      <c r="AE320" s="83">
        <v>0</v>
      </c>
      <c r="AF320" s="83">
        <v>0</v>
      </c>
      <c r="AG320" s="83">
        <v>0</v>
      </c>
      <c r="AH320" s="83">
        <v>0</v>
      </c>
      <c r="AI320" s="83">
        <v>0</v>
      </c>
      <c r="AJ320" s="83">
        <v>0</v>
      </c>
      <c r="AK320" s="83" t="s">
        <v>66</v>
      </c>
      <c r="AL320" s="83" t="s">
        <v>66</v>
      </c>
      <c r="AM320" s="83">
        <v>0</v>
      </c>
      <c r="AN320" s="83">
        <v>0</v>
      </c>
      <c r="AO320" s="83">
        <v>0</v>
      </c>
      <c r="AP320" s="83">
        <v>0</v>
      </c>
      <c r="AQ320" s="83">
        <v>0</v>
      </c>
      <c r="AR320" s="83" t="s">
        <v>66</v>
      </c>
      <c r="AS320" s="83">
        <v>0</v>
      </c>
      <c r="AT320" s="83">
        <v>0</v>
      </c>
      <c r="AU320" s="83">
        <v>0</v>
      </c>
      <c r="AV320" s="83">
        <v>0</v>
      </c>
      <c r="AW320" s="83">
        <v>0</v>
      </c>
      <c r="AX320" s="83">
        <v>0</v>
      </c>
      <c r="AY320" s="83">
        <v>0</v>
      </c>
      <c r="AZ320" s="83">
        <v>0</v>
      </c>
      <c r="BA320" s="83">
        <v>0</v>
      </c>
      <c r="BB320" s="83">
        <v>0</v>
      </c>
      <c r="BC320" s="83">
        <v>0</v>
      </c>
      <c r="BD320" s="83" t="s">
        <v>66</v>
      </c>
      <c r="BE320" s="83">
        <v>0</v>
      </c>
      <c r="BF320" s="83">
        <v>0</v>
      </c>
      <c r="BG320" s="83">
        <v>0</v>
      </c>
      <c r="BH320" s="232">
        <v>44147</v>
      </c>
      <c r="BQ320" s="83">
        <v>0.67099320754716985</v>
      </c>
      <c r="BR320" s="83">
        <v>61.5</v>
      </c>
      <c r="BS320" s="83">
        <v>89.1</v>
      </c>
      <c r="BT320" s="83">
        <v>0.21310000000000001</v>
      </c>
      <c r="BU320" s="83">
        <v>4.9700000000000001E-2</v>
      </c>
      <c r="BV320" s="83">
        <v>14.38</v>
      </c>
      <c r="BW320" s="83">
        <v>13.25</v>
      </c>
      <c r="BX320" s="83">
        <v>14.25</v>
      </c>
      <c r="BY320" s="83">
        <v>1</v>
      </c>
      <c r="BZ320" s="83">
        <v>1.5369999999999999</v>
      </c>
      <c r="CA320" s="83">
        <v>3.0760000000000001</v>
      </c>
      <c r="CB320" s="83">
        <v>7.41</v>
      </c>
      <c r="CC320" s="83">
        <v>2.87099320754717</v>
      </c>
      <c r="CD320" s="83">
        <v>31.45</v>
      </c>
      <c r="CE320" s="83">
        <v>5</v>
      </c>
    </row>
    <row r="321" spans="1:83" x14ac:dyDescent="0.25">
      <c r="A321" s="232">
        <v>44148</v>
      </c>
      <c r="B321" s="233" t="str">
        <f t="shared" si="4"/>
        <v>Click Here</v>
      </c>
      <c r="D321" s="83">
        <v>0</v>
      </c>
      <c r="E321" s="83">
        <v>0</v>
      </c>
      <c r="F321" s="83">
        <v>0</v>
      </c>
      <c r="G321" s="83">
        <v>0</v>
      </c>
      <c r="H321" s="83">
        <v>0</v>
      </c>
      <c r="I321" s="83">
        <v>0</v>
      </c>
      <c r="J321" s="83">
        <v>0</v>
      </c>
      <c r="K321" s="83">
        <v>0</v>
      </c>
      <c r="L321" s="83">
        <v>0</v>
      </c>
      <c r="M321" s="83">
        <v>0</v>
      </c>
      <c r="N321" s="83">
        <v>0</v>
      </c>
      <c r="O321" s="83">
        <v>0</v>
      </c>
      <c r="P321" s="83">
        <v>0</v>
      </c>
      <c r="Q321" s="83">
        <v>0</v>
      </c>
      <c r="R321" s="83">
        <v>0</v>
      </c>
      <c r="S321" s="83">
        <v>0</v>
      </c>
      <c r="T321" s="83">
        <v>0</v>
      </c>
      <c r="U321" s="83">
        <v>0</v>
      </c>
      <c r="V321" s="83">
        <v>0</v>
      </c>
      <c r="W321" s="83">
        <v>0</v>
      </c>
      <c r="X321" s="83">
        <v>0</v>
      </c>
      <c r="Y321" s="83">
        <v>0</v>
      </c>
      <c r="Z321" s="83">
        <v>0</v>
      </c>
      <c r="AA321" s="83">
        <v>0</v>
      </c>
      <c r="AB321" s="83">
        <v>0</v>
      </c>
      <c r="AC321" s="83">
        <v>0</v>
      </c>
      <c r="AD321" s="83">
        <v>0</v>
      </c>
      <c r="AE321" s="83">
        <v>0</v>
      </c>
      <c r="AF321" s="83">
        <v>0</v>
      </c>
      <c r="AG321" s="83">
        <v>0</v>
      </c>
      <c r="AH321" s="83">
        <v>0</v>
      </c>
      <c r="AI321" s="83">
        <v>0</v>
      </c>
      <c r="AJ321" s="83">
        <v>0</v>
      </c>
      <c r="AK321" s="83" t="s">
        <v>66</v>
      </c>
      <c r="AL321" s="83" t="s">
        <v>66</v>
      </c>
      <c r="AM321" s="83">
        <v>0</v>
      </c>
      <c r="AN321" s="83">
        <v>0</v>
      </c>
      <c r="AO321" s="83">
        <v>0</v>
      </c>
      <c r="AP321" s="83">
        <v>0</v>
      </c>
      <c r="AQ321" s="83">
        <v>0</v>
      </c>
      <c r="AR321" s="83" t="s">
        <v>66</v>
      </c>
      <c r="AS321" s="83">
        <v>0</v>
      </c>
      <c r="AT321" s="83">
        <v>0</v>
      </c>
      <c r="AU321" s="83">
        <v>0</v>
      </c>
      <c r="AV321" s="83">
        <v>0</v>
      </c>
      <c r="AW321" s="83">
        <v>0</v>
      </c>
      <c r="AX321" s="83">
        <v>0</v>
      </c>
      <c r="AY321" s="83">
        <v>0</v>
      </c>
      <c r="AZ321" s="83">
        <v>0</v>
      </c>
      <c r="BA321" s="83">
        <v>0</v>
      </c>
      <c r="BB321" s="83">
        <v>0</v>
      </c>
      <c r="BC321" s="83">
        <v>0</v>
      </c>
      <c r="BD321" s="83" t="s">
        <v>66</v>
      </c>
      <c r="BE321" s="83">
        <v>0</v>
      </c>
      <c r="BF321" s="83">
        <v>0</v>
      </c>
      <c r="BG321" s="83">
        <v>0</v>
      </c>
      <c r="BH321" s="232">
        <v>44148</v>
      </c>
      <c r="BQ321" s="83">
        <v>0.658432801822324</v>
      </c>
      <c r="BR321" s="83">
        <v>61.8</v>
      </c>
      <c r="BS321" s="83">
        <v>89.4</v>
      </c>
      <c r="BT321" s="83">
        <v>0.20860000000000001</v>
      </c>
      <c r="BU321" s="83">
        <v>4.8300000000000003E-2</v>
      </c>
      <c r="BV321" s="83">
        <v>14.24</v>
      </c>
      <c r="BW321" s="83">
        <v>13.17</v>
      </c>
      <c r="BX321" s="83">
        <v>14.12</v>
      </c>
      <c r="BY321" s="83">
        <v>0.95</v>
      </c>
      <c r="BZ321" s="83">
        <v>1.5409999999999999</v>
      </c>
      <c r="CA321" s="83">
        <v>2.88</v>
      </c>
      <c r="CB321" s="83">
        <v>7.0030000000000001</v>
      </c>
      <c r="CC321" s="83">
        <v>2.888432801822324</v>
      </c>
      <c r="CD321" s="83">
        <v>31.22</v>
      </c>
      <c r="CE321" s="83">
        <v>5</v>
      </c>
    </row>
    <row r="322" spans="1:83" x14ac:dyDescent="0.25">
      <c r="A322" s="232">
        <v>44149</v>
      </c>
      <c r="B322" s="233" t="str">
        <f t="shared" si="4"/>
        <v>Click Here</v>
      </c>
      <c r="D322" s="83">
        <v>0</v>
      </c>
      <c r="E322" s="83">
        <v>0</v>
      </c>
      <c r="F322" s="83">
        <v>0</v>
      </c>
      <c r="G322" s="83">
        <v>0</v>
      </c>
      <c r="H322" s="83">
        <v>0</v>
      </c>
      <c r="I322" s="83">
        <v>0</v>
      </c>
      <c r="J322" s="83">
        <v>0</v>
      </c>
      <c r="K322" s="83">
        <v>0</v>
      </c>
      <c r="L322" s="83">
        <v>0</v>
      </c>
      <c r="M322" s="83">
        <v>0</v>
      </c>
      <c r="N322" s="83">
        <v>0</v>
      </c>
      <c r="O322" s="83">
        <v>0</v>
      </c>
      <c r="P322" s="83">
        <v>0</v>
      </c>
      <c r="Q322" s="83">
        <v>0</v>
      </c>
      <c r="R322" s="83">
        <v>0</v>
      </c>
      <c r="S322" s="83">
        <v>0</v>
      </c>
      <c r="T322" s="83">
        <v>0</v>
      </c>
      <c r="U322" s="83">
        <v>0</v>
      </c>
      <c r="V322" s="83">
        <v>0</v>
      </c>
      <c r="W322" s="83">
        <v>0</v>
      </c>
      <c r="X322" s="83">
        <v>0</v>
      </c>
      <c r="Y322" s="83">
        <v>0</v>
      </c>
      <c r="Z322" s="83">
        <v>0</v>
      </c>
      <c r="AA322" s="83">
        <v>0</v>
      </c>
      <c r="AB322" s="83">
        <v>0</v>
      </c>
      <c r="AC322" s="83">
        <v>0</v>
      </c>
      <c r="AD322" s="83">
        <v>0</v>
      </c>
      <c r="AE322" s="83">
        <v>0</v>
      </c>
      <c r="AF322" s="83">
        <v>0</v>
      </c>
      <c r="AG322" s="83">
        <v>0</v>
      </c>
      <c r="AH322" s="83">
        <v>0</v>
      </c>
      <c r="AI322" s="83">
        <v>0</v>
      </c>
      <c r="AJ322" s="83">
        <v>0</v>
      </c>
      <c r="AK322" s="83" t="s">
        <v>66</v>
      </c>
      <c r="AL322" s="83" t="s">
        <v>66</v>
      </c>
      <c r="AM322" s="83">
        <v>0</v>
      </c>
      <c r="AN322" s="83">
        <v>0</v>
      </c>
      <c r="AO322" s="83">
        <v>0</v>
      </c>
      <c r="AP322" s="83">
        <v>0</v>
      </c>
      <c r="AQ322" s="83">
        <v>0</v>
      </c>
      <c r="AR322" s="83" t="s">
        <v>66</v>
      </c>
      <c r="AS322" s="83">
        <v>0</v>
      </c>
      <c r="AT322" s="83">
        <v>0</v>
      </c>
      <c r="AU322" s="83">
        <v>0</v>
      </c>
      <c r="AV322" s="83">
        <v>0</v>
      </c>
      <c r="AW322" s="83">
        <v>0</v>
      </c>
      <c r="AX322" s="83">
        <v>0</v>
      </c>
      <c r="AY322" s="83">
        <v>0</v>
      </c>
      <c r="AZ322" s="83">
        <v>0</v>
      </c>
      <c r="BA322" s="83">
        <v>0</v>
      </c>
      <c r="BB322" s="83">
        <v>0</v>
      </c>
      <c r="BC322" s="83">
        <v>0</v>
      </c>
      <c r="BD322" s="83" t="s">
        <v>66</v>
      </c>
      <c r="BE322" s="83">
        <v>0</v>
      </c>
      <c r="BF322" s="83">
        <v>0</v>
      </c>
      <c r="BG322" s="83">
        <v>0</v>
      </c>
      <c r="BH322" s="232">
        <v>44149</v>
      </c>
      <c r="BQ322" s="83" t="s">
        <v>66</v>
      </c>
      <c r="BR322" s="83">
        <v>62.1</v>
      </c>
      <c r="BS322" s="83">
        <v>90.6</v>
      </c>
      <c r="BT322" s="83">
        <v>0.20580000000000001</v>
      </c>
      <c r="BU322" s="83">
        <v>4.02E-2</v>
      </c>
      <c r="BV322" s="83">
        <v>0</v>
      </c>
      <c r="BW322" s="83">
        <v>0</v>
      </c>
      <c r="BX322" s="83">
        <v>0</v>
      </c>
      <c r="BY322" s="83">
        <v>0</v>
      </c>
      <c r="BZ322" s="83">
        <v>0</v>
      </c>
      <c r="CA322" s="83">
        <v>0</v>
      </c>
      <c r="CB322" s="83">
        <v>0</v>
      </c>
      <c r="CC322" s="83" t="s">
        <v>66</v>
      </c>
      <c r="CD322" s="83">
        <v>30.1</v>
      </c>
      <c r="CE322" s="83">
        <v>5</v>
      </c>
    </row>
    <row r="323" spans="1:83" x14ac:dyDescent="0.25">
      <c r="A323" s="232">
        <v>44150</v>
      </c>
      <c r="B323" s="233" t="str">
        <f t="shared" si="4"/>
        <v>Click Here</v>
      </c>
      <c r="D323" s="83">
        <v>0</v>
      </c>
      <c r="E323" s="83">
        <v>0</v>
      </c>
      <c r="F323" s="83">
        <v>0</v>
      </c>
      <c r="G323" s="83">
        <v>0</v>
      </c>
      <c r="H323" s="83">
        <v>0</v>
      </c>
      <c r="I323" s="83">
        <v>0</v>
      </c>
      <c r="J323" s="83">
        <v>0</v>
      </c>
      <c r="K323" s="83">
        <v>0</v>
      </c>
      <c r="L323" s="83">
        <v>0</v>
      </c>
      <c r="M323" s="83">
        <v>0</v>
      </c>
      <c r="N323" s="83">
        <v>0</v>
      </c>
      <c r="O323" s="83">
        <v>0</v>
      </c>
      <c r="P323" s="83">
        <v>0</v>
      </c>
      <c r="Q323" s="83">
        <v>0</v>
      </c>
      <c r="R323" s="83">
        <v>0</v>
      </c>
      <c r="S323" s="83">
        <v>0</v>
      </c>
      <c r="T323" s="83">
        <v>0</v>
      </c>
      <c r="U323" s="83">
        <v>0</v>
      </c>
      <c r="V323" s="83">
        <v>0</v>
      </c>
      <c r="W323" s="83">
        <v>0</v>
      </c>
      <c r="X323" s="83">
        <v>0</v>
      </c>
      <c r="Y323" s="83">
        <v>0</v>
      </c>
      <c r="Z323" s="83">
        <v>0</v>
      </c>
      <c r="AA323" s="83">
        <v>0</v>
      </c>
      <c r="AB323" s="83">
        <v>0</v>
      </c>
      <c r="AC323" s="83">
        <v>0</v>
      </c>
      <c r="AD323" s="83">
        <v>0</v>
      </c>
      <c r="AE323" s="83">
        <v>0</v>
      </c>
      <c r="AF323" s="83">
        <v>0</v>
      </c>
      <c r="AG323" s="83">
        <v>0</v>
      </c>
      <c r="AH323" s="83">
        <v>0</v>
      </c>
      <c r="AI323" s="83">
        <v>0</v>
      </c>
      <c r="AJ323" s="83">
        <v>0</v>
      </c>
      <c r="AK323" s="83" t="s">
        <v>66</v>
      </c>
      <c r="AL323" s="83" t="s">
        <v>66</v>
      </c>
      <c r="AM323" s="83">
        <v>0</v>
      </c>
      <c r="AN323" s="83">
        <v>0</v>
      </c>
      <c r="AO323" s="83">
        <v>0</v>
      </c>
      <c r="AP323" s="83">
        <v>0</v>
      </c>
      <c r="AQ323" s="83">
        <v>0</v>
      </c>
      <c r="AR323" s="83" t="s">
        <v>66</v>
      </c>
      <c r="AS323" s="83">
        <v>0</v>
      </c>
      <c r="AT323" s="83">
        <v>0</v>
      </c>
      <c r="AU323" s="83">
        <v>0</v>
      </c>
      <c r="AV323" s="83">
        <v>0</v>
      </c>
      <c r="AW323" s="83">
        <v>0</v>
      </c>
      <c r="AX323" s="83">
        <v>0</v>
      </c>
      <c r="AY323" s="83">
        <v>0</v>
      </c>
      <c r="AZ323" s="83">
        <v>0</v>
      </c>
      <c r="BA323" s="83">
        <v>0</v>
      </c>
      <c r="BB323" s="83">
        <v>0</v>
      </c>
      <c r="BC323" s="83">
        <v>0</v>
      </c>
      <c r="BD323" s="83" t="s">
        <v>66</v>
      </c>
      <c r="BE323" s="83">
        <v>0</v>
      </c>
      <c r="BF323" s="83">
        <v>0</v>
      </c>
      <c r="BG323" s="83">
        <v>0</v>
      </c>
      <c r="BH323" s="232">
        <v>44150</v>
      </c>
      <c r="BQ323" s="83">
        <v>1.0158345864661658</v>
      </c>
      <c r="BR323" s="83">
        <v>60.4</v>
      </c>
      <c r="BS323" s="83">
        <v>89</v>
      </c>
      <c r="BT323" s="83">
        <v>0.21870000000000001</v>
      </c>
      <c r="BU323" s="83">
        <v>5.0200000000000002E-2</v>
      </c>
      <c r="BV323" s="83">
        <v>14.81</v>
      </c>
      <c r="BW323" s="83">
        <v>13.3</v>
      </c>
      <c r="BX323" s="83">
        <v>14.77</v>
      </c>
      <c r="BY323" s="83">
        <v>1.47</v>
      </c>
      <c r="BZ323" s="83">
        <v>1.4670000000000001</v>
      </c>
      <c r="CA323" s="83">
        <v>2.7909999999999999</v>
      </c>
      <c r="CB323" s="83">
        <v>7.2160000000000002</v>
      </c>
      <c r="CC323" s="83">
        <v>3.0858345864661656</v>
      </c>
      <c r="CD323" s="83">
        <v>30.48</v>
      </c>
      <c r="CE323" s="83">
        <v>5</v>
      </c>
    </row>
    <row r="324" spans="1:83" x14ac:dyDescent="0.25">
      <c r="A324" s="232">
        <v>44151</v>
      </c>
      <c r="B324" s="233" t="str">
        <f t="shared" si="4"/>
        <v>Click Here</v>
      </c>
      <c r="D324" s="83">
        <v>0</v>
      </c>
      <c r="E324" s="83">
        <v>0</v>
      </c>
      <c r="F324" s="83">
        <v>0</v>
      </c>
      <c r="G324" s="83">
        <v>0</v>
      </c>
      <c r="H324" s="83">
        <v>0</v>
      </c>
      <c r="I324" s="83">
        <v>0</v>
      </c>
      <c r="J324" s="83">
        <v>0</v>
      </c>
      <c r="K324" s="83">
        <v>0</v>
      </c>
      <c r="L324" s="83">
        <v>0</v>
      </c>
      <c r="M324" s="83">
        <v>0</v>
      </c>
      <c r="N324" s="83">
        <v>0</v>
      </c>
      <c r="O324" s="83">
        <v>0</v>
      </c>
      <c r="P324" s="83">
        <v>0</v>
      </c>
      <c r="Q324" s="83">
        <v>0</v>
      </c>
      <c r="R324" s="83">
        <v>0</v>
      </c>
      <c r="S324" s="83">
        <v>0</v>
      </c>
      <c r="T324" s="83">
        <v>0</v>
      </c>
      <c r="U324" s="83">
        <v>0</v>
      </c>
      <c r="V324" s="83">
        <v>0</v>
      </c>
      <c r="W324" s="83">
        <v>0</v>
      </c>
      <c r="X324" s="83">
        <v>0</v>
      </c>
      <c r="Y324" s="83">
        <v>0</v>
      </c>
      <c r="Z324" s="83">
        <v>0</v>
      </c>
      <c r="AA324" s="83">
        <v>0</v>
      </c>
      <c r="AB324" s="83">
        <v>0</v>
      </c>
      <c r="AC324" s="83">
        <v>0</v>
      </c>
      <c r="AD324" s="83">
        <v>0</v>
      </c>
      <c r="AE324" s="83">
        <v>0</v>
      </c>
      <c r="AF324" s="83">
        <v>0</v>
      </c>
      <c r="AG324" s="83">
        <v>0</v>
      </c>
      <c r="AH324" s="83">
        <v>0</v>
      </c>
      <c r="AI324" s="83">
        <v>0</v>
      </c>
      <c r="AJ324" s="83">
        <v>0</v>
      </c>
      <c r="AK324" s="83" t="s">
        <v>66</v>
      </c>
      <c r="AL324" s="83" t="s">
        <v>66</v>
      </c>
      <c r="AM324" s="83">
        <v>0</v>
      </c>
      <c r="AN324" s="83">
        <v>0</v>
      </c>
      <c r="AO324" s="83">
        <v>0</v>
      </c>
      <c r="AP324" s="83">
        <v>0</v>
      </c>
      <c r="AQ324" s="83">
        <v>0</v>
      </c>
      <c r="AR324" s="83" t="s">
        <v>66</v>
      </c>
      <c r="AS324" s="83">
        <v>0</v>
      </c>
      <c r="AT324" s="83">
        <v>0</v>
      </c>
      <c r="AU324" s="83">
        <v>0</v>
      </c>
      <c r="AV324" s="83">
        <v>0</v>
      </c>
      <c r="AW324" s="83">
        <v>0</v>
      </c>
      <c r="AX324" s="83">
        <v>0</v>
      </c>
      <c r="AY324" s="83">
        <v>0</v>
      </c>
      <c r="AZ324" s="83">
        <v>0</v>
      </c>
      <c r="BA324" s="83">
        <v>0</v>
      </c>
      <c r="BB324" s="83">
        <v>0</v>
      </c>
      <c r="BC324" s="83">
        <v>0</v>
      </c>
      <c r="BD324" s="83" t="s">
        <v>66</v>
      </c>
      <c r="BE324" s="83">
        <v>0</v>
      </c>
      <c r="BF324" s="83">
        <v>0</v>
      </c>
      <c r="BG324" s="83">
        <v>0</v>
      </c>
      <c r="BH324" s="232">
        <v>44151</v>
      </c>
      <c r="BQ324" s="83">
        <v>0.34981033262561922</v>
      </c>
      <c r="BR324" s="83">
        <v>60.6</v>
      </c>
      <c r="BS324" s="83">
        <v>90.8</v>
      </c>
      <c r="BT324" s="83">
        <v>0.2185</v>
      </c>
      <c r="BU324" s="83">
        <v>4.1799999999999997E-2</v>
      </c>
      <c r="BV324" s="83">
        <v>15.47</v>
      </c>
      <c r="BW324" s="83">
        <v>14.13</v>
      </c>
      <c r="BX324" s="83">
        <v>15.59</v>
      </c>
      <c r="BY324" s="83">
        <v>1.46</v>
      </c>
      <c r="BZ324" s="83">
        <v>1.4890000000000001</v>
      </c>
      <c r="CA324" s="83">
        <v>2.8149999999999999</v>
      </c>
      <c r="CB324" s="83">
        <v>9.3849999999999998</v>
      </c>
      <c r="CC324" s="83">
        <v>2.4798103326256191</v>
      </c>
      <c r="CD324" s="83">
        <v>32.409999999999997</v>
      </c>
      <c r="CE324" s="83">
        <v>5</v>
      </c>
    </row>
    <row r="325" spans="1:83" x14ac:dyDescent="0.25">
      <c r="A325" s="232">
        <v>44152</v>
      </c>
      <c r="B325" s="233" t="str">
        <f t="shared" ref="B325:B369" si="5">HYPERLINK("#'" &amp; TEXT($A325,"d mmm yyyy") &amp; "'!A1","Click Here")</f>
        <v>Click Here</v>
      </c>
      <c r="D325" s="83">
        <v>0</v>
      </c>
      <c r="E325" s="83">
        <v>0</v>
      </c>
      <c r="F325" s="83">
        <v>0</v>
      </c>
      <c r="G325" s="83">
        <v>0</v>
      </c>
      <c r="H325" s="83">
        <v>0</v>
      </c>
      <c r="I325" s="83">
        <v>0</v>
      </c>
      <c r="J325" s="83">
        <v>0</v>
      </c>
      <c r="K325" s="83">
        <v>0</v>
      </c>
      <c r="L325" s="83">
        <v>0</v>
      </c>
      <c r="M325" s="83">
        <v>0</v>
      </c>
      <c r="N325" s="83">
        <v>0</v>
      </c>
      <c r="O325" s="83">
        <v>0</v>
      </c>
      <c r="P325" s="83">
        <v>0</v>
      </c>
      <c r="Q325" s="83">
        <v>0</v>
      </c>
      <c r="R325" s="83">
        <v>0</v>
      </c>
      <c r="S325" s="83">
        <v>0</v>
      </c>
      <c r="T325" s="83">
        <v>0</v>
      </c>
      <c r="U325" s="83">
        <v>0</v>
      </c>
      <c r="V325" s="83">
        <v>0</v>
      </c>
      <c r="W325" s="83">
        <v>0</v>
      </c>
      <c r="X325" s="83">
        <v>0</v>
      </c>
      <c r="Y325" s="83">
        <v>0</v>
      </c>
      <c r="Z325" s="83">
        <v>0</v>
      </c>
      <c r="AA325" s="83">
        <v>0</v>
      </c>
      <c r="AB325" s="83">
        <v>0</v>
      </c>
      <c r="AC325" s="83">
        <v>0</v>
      </c>
      <c r="AD325" s="83">
        <v>0</v>
      </c>
      <c r="AE325" s="83">
        <v>0</v>
      </c>
      <c r="AF325" s="83">
        <v>0</v>
      </c>
      <c r="AG325" s="83">
        <v>0</v>
      </c>
      <c r="AH325" s="83">
        <v>0</v>
      </c>
      <c r="AI325" s="83">
        <v>0</v>
      </c>
      <c r="AJ325" s="83">
        <v>0</v>
      </c>
      <c r="AK325" s="83" t="s">
        <v>66</v>
      </c>
      <c r="AL325" s="83" t="s">
        <v>66</v>
      </c>
      <c r="AM325" s="83">
        <v>0</v>
      </c>
      <c r="AN325" s="83">
        <v>0</v>
      </c>
      <c r="AO325" s="83">
        <v>0</v>
      </c>
      <c r="AP325" s="83">
        <v>0</v>
      </c>
      <c r="AQ325" s="83">
        <v>0</v>
      </c>
      <c r="AR325" s="83" t="s">
        <v>66</v>
      </c>
      <c r="AS325" s="83">
        <v>0</v>
      </c>
      <c r="AT325" s="83">
        <v>0</v>
      </c>
      <c r="AU325" s="83">
        <v>0</v>
      </c>
      <c r="AV325" s="83">
        <v>0</v>
      </c>
      <c r="AW325" s="83">
        <v>0</v>
      </c>
      <c r="AX325" s="83">
        <v>0</v>
      </c>
      <c r="AY325" s="83">
        <v>0</v>
      </c>
      <c r="AZ325" s="83">
        <v>0</v>
      </c>
      <c r="BA325" s="83">
        <v>0</v>
      </c>
      <c r="BB325" s="83">
        <v>0</v>
      </c>
      <c r="BC325" s="83">
        <v>0</v>
      </c>
      <c r="BD325" s="83" t="s">
        <v>66</v>
      </c>
      <c r="BE325" s="83">
        <v>0</v>
      </c>
      <c r="BF325" s="83">
        <v>0</v>
      </c>
      <c r="BG325" s="83">
        <v>0</v>
      </c>
      <c r="BH325" s="232">
        <v>44152</v>
      </c>
      <c r="BQ325" s="83">
        <v>0.73536496350364988</v>
      </c>
      <c r="BR325" s="83">
        <v>60.2</v>
      </c>
      <c r="BS325" s="83">
        <v>90.4</v>
      </c>
      <c r="BT325" s="83">
        <v>0.21879999999999999</v>
      </c>
      <c r="BU325" s="83">
        <v>4.2000000000000003E-2</v>
      </c>
      <c r="BV325" s="83">
        <v>14.68</v>
      </c>
      <c r="BW325" s="83">
        <v>13.7</v>
      </c>
      <c r="BX325" s="83">
        <v>14.67</v>
      </c>
      <c r="BY325" s="83">
        <v>0.97</v>
      </c>
      <c r="BZ325" s="83">
        <v>0</v>
      </c>
      <c r="CA325" s="83">
        <v>0</v>
      </c>
      <c r="CB325" s="83">
        <v>0</v>
      </c>
      <c r="CC325" s="83">
        <v>2.7753649635036499</v>
      </c>
      <c r="CD325" s="83">
        <v>31.43</v>
      </c>
      <c r="CE325" s="83">
        <v>5</v>
      </c>
    </row>
    <row r="326" spans="1:83" x14ac:dyDescent="0.25">
      <c r="A326" s="232">
        <v>44153</v>
      </c>
      <c r="B326" s="233" t="str">
        <f t="shared" si="5"/>
        <v>Click Here</v>
      </c>
      <c r="D326" s="83">
        <v>0</v>
      </c>
      <c r="E326" s="83">
        <v>0</v>
      </c>
      <c r="F326" s="83">
        <v>0</v>
      </c>
      <c r="G326" s="83">
        <v>0</v>
      </c>
      <c r="H326" s="83">
        <v>0</v>
      </c>
      <c r="I326" s="83">
        <v>0</v>
      </c>
      <c r="J326" s="83">
        <v>0</v>
      </c>
      <c r="K326" s="83">
        <v>0</v>
      </c>
      <c r="L326" s="83">
        <v>0</v>
      </c>
      <c r="M326" s="83">
        <v>0</v>
      </c>
      <c r="N326" s="83">
        <v>0</v>
      </c>
      <c r="O326" s="83">
        <v>0</v>
      </c>
      <c r="P326" s="83">
        <v>0</v>
      </c>
      <c r="Q326" s="83">
        <v>0</v>
      </c>
      <c r="R326" s="83">
        <v>0</v>
      </c>
      <c r="S326" s="83">
        <v>0</v>
      </c>
      <c r="T326" s="83">
        <v>0</v>
      </c>
      <c r="U326" s="83">
        <v>0</v>
      </c>
      <c r="V326" s="83">
        <v>0</v>
      </c>
      <c r="W326" s="83">
        <v>0</v>
      </c>
      <c r="X326" s="83">
        <v>0</v>
      </c>
      <c r="Y326" s="83">
        <v>0</v>
      </c>
      <c r="Z326" s="83">
        <v>0</v>
      </c>
      <c r="AA326" s="83">
        <v>0</v>
      </c>
      <c r="AB326" s="83">
        <v>0</v>
      </c>
      <c r="AC326" s="83">
        <v>0</v>
      </c>
      <c r="AD326" s="83">
        <v>0</v>
      </c>
      <c r="AE326" s="83">
        <v>0</v>
      </c>
      <c r="AF326" s="83">
        <v>0</v>
      </c>
      <c r="AG326" s="83">
        <v>0</v>
      </c>
      <c r="AH326" s="83">
        <v>0</v>
      </c>
      <c r="AI326" s="83">
        <v>0</v>
      </c>
      <c r="AJ326" s="83">
        <v>0</v>
      </c>
      <c r="AK326" s="83" t="s">
        <v>66</v>
      </c>
      <c r="AL326" s="83" t="s">
        <v>66</v>
      </c>
      <c r="AM326" s="83">
        <v>0</v>
      </c>
      <c r="AN326" s="83">
        <v>0</v>
      </c>
      <c r="AO326" s="83">
        <v>0</v>
      </c>
      <c r="AP326" s="83">
        <v>0</v>
      </c>
      <c r="AQ326" s="83">
        <v>0</v>
      </c>
      <c r="AR326" s="83" t="s">
        <v>66</v>
      </c>
      <c r="AS326" s="83">
        <v>0</v>
      </c>
      <c r="AT326" s="83">
        <v>0</v>
      </c>
      <c r="AU326" s="83">
        <v>0</v>
      </c>
      <c r="AV326" s="83">
        <v>0</v>
      </c>
      <c r="AW326" s="83">
        <v>0</v>
      </c>
      <c r="AX326" s="83">
        <v>0</v>
      </c>
      <c r="AY326" s="83">
        <v>0</v>
      </c>
      <c r="AZ326" s="83">
        <v>0</v>
      </c>
      <c r="BA326" s="83">
        <v>0</v>
      </c>
      <c r="BB326" s="83">
        <v>0</v>
      </c>
      <c r="BC326" s="83">
        <v>0</v>
      </c>
      <c r="BD326" s="83" t="s">
        <v>66</v>
      </c>
      <c r="BE326" s="83">
        <v>0</v>
      </c>
      <c r="BF326" s="83">
        <v>0</v>
      </c>
      <c r="BG326" s="83">
        <v>0</v>
      </c>
      <c r="BH326" s="232">
        <v>44153</v>
      </c>
      <c r="BQ326" s="83">
        <v>0.76841206030150788</v>
      </c>
      <c r="BR326" s="83">
        <v>0</v>
      </c>
      <c r="BS326" s="83">
        <v>0</v>
      </c>
      <c r="BT326" s="83">
        <v>0</v>
      </c>
      <c r="BU326" s="83">
        <v>0</v>
      </c>
      <c r="BV326" s="83">
        <v>14.95</v>
      </c>
      <c r="BW326" s="83">
        <v>13.93</v>
      </c>
      <c r="BX326" s="83">
        <v>14.87</v>
      </c>
      <c r="BY326" s="83">
        <v>0.94</v>
      </c>
      <c r="BZ326" s="83">
        <v>1.4359999999999999</v>
      </c>
      <c r="CA326" s="83">
        <v>2.8050000000000002</v>
      </c>
      <c r="CB326" s="83">
        <v>9.7769999999999992</v>
      </c>
      <c r="CC326" s="83">
        <v>2.8084120603015079</v>
      </c>
      <c r="CD326" s="83">
        <v>0</v>
      </c>
      <c r="CE326" s="83">
        <v>5</v>
      </c>
    </row>
    <row r="327" spans="1:83" x14ac:dyDescent="0.25">
      <c r="A327" s="232">
        <v>44154</v>
      </c>
      <c r="B327" s="233" t="str">
        <f t="shared" si="5"/>
        <v>Click Here</v>
      </c>
      <c r="D327" s="83">
        <v>0</v>
      </c>
      <c r="E327" s="83">
        <v>0</v>
      </c>
      <c r="F327" s="83">
        <v>0</v>
      </c>
      <c r="G327" s="83">
        <v>0</v>
      </c>
      <c r="H327" s="83">
        <v>0</v>
      </c>
      <c r="I327" s="83">
        <v>0</v>
      </c>
      <c r="J327" s="83">
        <v>0</v>
      </c>
      <c r="K327" s="83">
        <v>0</v>
      </c>
      <c r="L327" s="83">
        <v>0</v>
      </c>
      <c r="M327" s="83">
        <v>0</v>
      </c>
      <c r="N327" s="83">
        <v>0</v>
      </c>
      <c r="O327" s="83">
        <v>0</v>
      </c>
      <c r="P327" s="83">
        <v>0</v>
      </c>
      <c r="Q327" s="83">
        <v>0</v>
      </c>
      <c r="R327" s="83">
        <v>0</v>
      </c>
      <c r="S327" s="83">
        <v>0</v>
      </c>
      <c r="T327" s="83">
        <v>0</v>
      </c>
      <c r="U327" s="83">
        <v>0</v>
      </c>
      <c r="V327" s="83">
        <v>0</v>
      </c>
      <c r="W327" s="83">
        <v>0</v>
      </c>
      <c r="X327" s="83">
        <v>0</v>
      </c>
      <c r="Y327" s="83">
        <v>0</v>
      </c>
      <c r="Z327" s="83">
        <v>0</v>
      </c>
      <c r="AA327" s="83">
        <v>0</v>
      </c>
      <c r="AB327" s="83">
        <v>0</v>
      </c>
      <c r="AC327" s="83">
        <v>0</v>
      </c>
      <c r="AD327" s="83">
        <v>0</v>
      </c>
      <c r="AE327" s="83">
        <v>0</v>
      </c>
      <c r="AF327" s="83">
        <v>0</v>
      </c>
      <c r="AG327" s="83">
        <v>0</v>
      </c>
      <c r="AH327" s="83">
        <v>0</v>
      </c>
      <c r="AI327" s="83">
        <v>0</v>
      </c>
      <c r="AJ327" s="83">
        <v>0</v>
      </c>
      <c r="AK327" s="83" t="s">
        <v>66</v>
      </c>
      <c r="AL327" s="83" t="s">
        <v>66</v>
      </c>
      <c r="AM327" s="83">
        <v>0</v>
      </c>
      <c r="AN327" s="83">
        <v>0</v>
      </c>
      <c r="AO327" s="83">
        <v>0</v>
      </c>
      <c r="AP327" s="83">
        <v>0</v>
      </c>
      <c r="AQ327" s="83">
        <v>0</v>
      </c>
      <c r="AR327" s="83" t="s">
        <v>66</v>
      </c>
      <c r="AS327" s="83">
        <v>0</v>
      </c>
      <c r="AT327" s="83">
        <v>0</v>
      </c>
      <c r="AU327" s="83">
        <v>0</v>
      </c>
      <c r="AV327" s="83">
        <v>0</v>
      </c>
      <c r="AW327" s="83">
        <v>0</v>
      </c>
      <c r="AX327" s="83">
        <v>0</v>
      </c>
      <c r="AY327" s="83">
        <v>0</v>
      </c>
      <c r="AZ327" s="83">
        <v>0</v>
      </c>
      <c r="BA327" s="83">
        <v>0</v>
      </c>
      <c r="BB327" s="83">
        <v>0</v>
      </c>
      <c r="BC327" s="83">
        <v>0</v>
      </c>
      <c r="BD327" s="83" t="s">
        <v>66</v>
      </c>
      <c r="BE327" s="83">
        <v>0</v>
      </c>
      <c r="BF327" s="83">
        <v>0</v>
      </c>
      <c r="BG327" s="83">
        <v>0</v>
      </c>
      <c r="BH327" s="232">
        <v>44154</v>
      </c>
      <c r="BQ327" s="83">
        <v>0.70729785763648945</v>
      </c>
      <c r="BR327" s="83">
        <v>60.6</v>
      </c>
      <c r="BS327" s="83">
        <v>90.6</v>
      </c>
      <c r="BT327" s="83">
        <v>0.21390000000000001</v>
      </c>
      <c r="BU327" s="83">
        <v>4.0899999999999999E-2</v>
      </c>
      <c r="BV327" s="83">
        <v>15.42</v>
      </c>
      <c r="BW327" s="83">
        <v>14.47</v>
      </c>
      <c r="BX327" s="83">
        <v>15.41</v>
      </c>
      <c r="BY327" s="83">
        <v>0.94</v>
      </c>
      <c r="BZ327" s="83">
        <v>1.498</v>
      </c>
      <c r="CA327" s="83">
        <v>2.798</v>
      </c>
      <c r="CB327" s="83">
        <v>10</v>
      </c>
      <c r="CC327" s="83">
        <v>2.7672978576364895</v>
      </c>
      <c r="CD327" s="83">
        <v>30.69</v>
      </c>
      <c r="CE327" s="83">
        <v>5</v>
      </c>
    </row>
    <row r="328" spans="1:83" x14ac:dyDescent="0.25">
      <c r="A328" s="232">
        <v>44155</v>
      </c>
      <c r="B328" s="233" t="str">
        <f t="shared" si="5"/>
        <v>Click Here</v>
      </c>
      <c r="D328" s="83">
        <v>0</v>
      </c>
      <c r="E328" s="83">
        <v>0</v>
      </c>
      <c r="F328" s="83">
        <v>0</v>
      </c>
      <c r="G328" s="83">
        <v>0</v>
      </c>
      <c r="H328" s="83">
        <v>0</v>
      </c>
      <c r="I328" s="83">
        <v>0</v>
      </c>
      <c r="J328" s="83">
        <v>0</v>
      </c>
      <c r="K328" s="83">
        <v>0</v>
      </c>
      <c r="L328" s="83">
        <v>0</v>
      </c>
      <c r="M328" s="83">
        <v>0</v>
      </c>
      <c r="N328" s="83">
        <v>0</v>
      </c>
      <c r="O328" s="83">
        <v>0</v>
      </c>
      <c r="P328" s="83">
        <v>0</v>
      </c>
      <c r="Q328" s="83">
        <v>0</v>
      </c>
      <c r="R328" s="83">
        <v>0</v>
      </c>
      <c r="S328" s="83">
        <v>0</v>
      </c>
      <c r="T328" s="83">
        <v>0</v>
      </c>
      <c r="U328" s="83">
        <v>0</v>
      </c>
      <c r="V328" s="83">
        <v>0</v>
      </c>
      <c r="W328" s="83">
        <v>0</v>
      </c>
      <c r="X328" s="83">
        <v>0</v>
      </c>
      <c r="Y328" s="83">
        <v>0</v>
      </c>
      <c r="Z328" s="83">
        <v>0</v>
      </c>
      <c r="AA328" s="83">
        <v>0</v>
      </c>
      <c r="AB328" s="83">
        <v>0</v>
      </c>
      <c r="AC328" s="83">
        <v>0</v>
      </c>
      <c r="AD328" s="83">
        <v>0</v>
      </c>
      <c r="AE328" s="83">
        <v>0</v>
      </c>
      <c r="AF328" s="83">
        <v>0</v>
      </c>
      <c r="AG328" s="83">
        <v>0</v>
      </c>
      <c r="AH328" s="83">
        <v>0</v>
      </c>
      <c r="AI328" s="83">
        <v>0</v>
      </c>
      <c r="AJ328" s="83">
        <v>0</v>
      </c>
      <c r="AK328" s="83" t="s">
        <v>66</v>
      </c>
      <c r="AL328" s="83" t="s">
        <v>66</v>
      </c>
      <c r="AM328" s="83">
        <v>0</v>
      </c>
      <c r="AN328" s="83">
        <v>0</v>
      </c>
      <c r="AO328" s="83">
        <v>0</v>
      </c>
      <c r="AP328" s="83">
        <v>0</v>
      </c>
      <c r="AQ328" s="83">
        <v>0</v>
      </c>
      <c r="AR328" s="83" t="s">
        <v>66</v>
      </c>
      <c r="AS328" s="83">
        <v>0</v>
      </c>
      <c r="AT328" s="83">
        <v>0</v>
      </c>
      <c r="AU328" s="83">
        <v>0</v>
      </c>
      <c r="AV328" s="83">
        <v>0</v>
      </c>
      <c r="AW328" s="83">
        <v>0</v>
      </c>
      <c r="AX328" s="83">
        <v>0</v>
      </c>
      <c r="AY328" s="83">
        <v>0</v>
      </c>
      <c r="AZ328" s="83">
        <v>0</v>
      </c>
      <c r="BA328" s="83">
        <v>0</v>
      </c>
      <c r="BB328" s="83">
        <v>0</v>
      </c>
      <c r="BC328" s="83">
        <v>0</v>
      </c>
      <c r="BD328" s="83" t="s">
        <v>66</v>
      </c>
      <c r="BE328" s="83">
        <v>0</v>
      </c>
      <c r="BF328" s="83">
        <v>0</v>
      </c>
      <c r="BG328" s="83">
        <v>0</v>
      </c>
      <c r="BH328" s="232">
        <v>44155</v>
      </c>
      <c r="BQ328" s="83" t="s">
        <v>66</v>
      </c>
      <c r="BR328" s="83">
        <v>0</v>
      </c>
      <c r="BS328" s="83">
        <v>0</v>
      </c>
      <c r="BT328" s="83">
        <v>0</v>
      </c>
      <c r="BU328" s="83">
        <v>0</v>
      </c>
      <c r="BV328" s="83">
        <v>0</v>
      </c>
      <c r="BW328" s="83">
        <v>0</v>
      </c>
      <c r="BX328" s="83">
        <v>0</v>
      </c>
      <c r="BY328" s="83">
        <v>0</v>
      </c>
      <c r="BZ328" s="83">
        <v>0</v>
      </c>
      <c r="CA328" s="83">
        <v>0</v>
      </c>
      <c r="CB328" s="83">
        <v>0</v>
      </c>
      <c r="CC328" s="83" t="s">
        <v>66</v>
      </c>
      <c r="CD328" s="83">
        <v>0</v>
      </c>
      <c r="CE328" s="83">
        <v>0</v>
      </c>
    </row>
    <row r="329" spans="1:83" x14ac:dyDescent="0.25">
      <c r="A329" s="232">
        <v>44156</v>
      </c>
      <c r="B329" s="233" t="str">
        <f t="shared" si="5"/>
        <v>Click Here</v>
      </c>
      <c r="D329" s="83">
        <v>0</v>
      </c>
      <c r="E329" s="83">
        <v>0</v>
      </c>
      <c r="F329" s="83">
        <v>0</v>
      </c>
      <c r="G329" s="83">
        <v>0</v>
      </c>
      <c r="H329" s="83">
        <v>0</v>
      </c>
      <c r="I329" s="83">
        <v>0</v>
      </c>
      <c r="J329" s="83">
        <v>0</v>
      </c>
      <c r="K329" s="83">
        <v>0</v>
      </c>
      <c r="L329" s="83">
        <v>0</v>
      </c>
      <c r="M329" s="83">
        <v>0</v>
      </c>
      <c r="N329" s="83">
        <v>0</v>
      </c>
      <c r="O329" s="83">
        <v>0</v>
      </c>
      <c r="P329" s="83">
        <v>0</v>
      </c>
      <c r="Q329" s="83">
        <v>0</v>
      </c>
      <c r="R329" s="83">
        <v>0</v>
      </c>
      <c r="S329" s="83">
        <v>0</v>
      </c>
      <c r="T329" s="83">
        <v>0</v>
      </c>
      <c r="U329" s="83">
        <v>0</v>
      </c>
      <c r="V329" s="83">
        <v>0</v>
      </c>
      <c r="W329" s="83">
        <v>0</v>
      </c>
      <c r="X329" s="83">
        <v>0</v>
      </c>
      <c r="Y329" s="83">
        <v>0</v>
      </c>
      <c r="Z329" s="83">
        <v>0</v>
      </c>
      <c r="AA329" s="83">
        <v>0</v>
      </c>
      <c r="AB329" s="83">
        <v>0</v>
      </c>
      <c r="AC329" s="83">
        <v>0</v>
      </c>
      <c r="AD329" s="83">
        <v>0</v>
      </c>
      <c r="AE329" s="83">
        <v>0</v>
      </c>
      <c r="AF329" s="83">
        <v>0</v>
      </c>
      <c r="AG329" s="83">
        <v>0</v>
      </c>
      <c r="AH329" s="83">
        <v>0</v>
      </c>
      <c r="AI329" s="83">
        <v>0</v>
      </c>
      <c r="AJ329" s="83">
        <v>0</v>
      </c>
      <c r="AK329" s="83" t="s">
        <v>66</v>
      </c>
      <c r="AL329" s="83" t="s">
        <v>66</v>
      </c>
      <c r="AM329" s="83">
        <v>0</v>
      </c>
      <c r="AN329" s="83">
        <v>0</v>
      </c>
      <c r="AO329" s="83">
        <v>0</v>
      </c>
      <c r="AP329" s="83">
        <v>0</v>
      </c>
      <c r="AQ329" s="83">
        <v>0</v>
      </c>
      <c r="AR329" s="83" t="s">
        <v>66</v>
      </c>
      <c r="AS329" s="83">
        <v>0</v>
      </c>
      <c r="AT329" s="83">
        <v>0</v>
      </c>
      <c r="AU329" s="83">
        <v>0</v>
      </c>
      <c r="AV329" s="83">
        <v>0</v>
      </c>
      <c r="AW329" s="83">
        <v>0</v>
      </c>
      <c r="AX329" s="83">
        <v>0</v>
      </c>
      <c r="AY329" s="83">
        <v>0</v>
      </c>
      <c r="AZ329" s="83">
        <v>0</v>
      </c>
      <c r="BA329" s="83">
        <v>0</v>
      </c>
      <c r="BB329" s="83">
        <v>0</v>
      </c>
      <c r="BC329" s="83">
        <v>0</v>
      </c>
      <c r="BD329" s="83" t="s">
        <v>66</v>
      </c>
      <c r="BE329" s="83">
        <v>0</v>
      </c>
      <c r="BF329" s="83">
        <v>0</v>
      </c>
      <c r="BG329" s="83">
        <v>0</v>
      </c>
      <c r="BH329" s="232">
        <v>44156</v>
      </c>
      <c r="BQ329" s="83">
        <v>0.76215535339398244</v>
      </c>
      <c r="BR329" s="83">
        <v>60.2</v>
      </c>
      <c r="BS329" s="83">
        <v>90.8</v>
      </c>
      <c r="BT329" s="83">
        <v>0.21410000000000001</v>
      </c>
      <c r="BU329" s="83">
        <v>4.07E-2</v>
      </c>
      <c r="BV329" s="83">
        <v>15.29</v>
      </c>
      <c r="BW329" s="83">
        <v>14.29</v>
      </c>
      <c r="BX329" s="83">
        <v>15.28</v>
      </c>
      <c r="BY329" s="83">
        <v>0.99</v>
      </c>
      <c r="BZ329" s="83">
        <v>1.514</v>
      </c>
      <c r="CA329" s="83">
        <v>2.7909999999999999</v>
      </c>
      <c r="CB329" s="83">
        <v>10</v>
      </c>
      <c r="CC329" s="83">
        <v>2.8021553533939825</v>
      </c>
      <c r="CD329" s="83">
        <v>31.9</v>
      </c>
      <c r="CE329" s="83">
        <v>5</v>
      </c>
    </row>
    <row r="330" spans="1:83" x14ac:dyDescent="0.25">
      <c r="A330" s="232">
        <v>44157</v>
      </c>
      <c r="B330" s="233" t="str">
        <f t="shared" si="5"/>
        <v>Click Here</v>
      </c>
      <c r="D330" s="83">
        <v>0</v>
      </c>
      <c r="E330" s="83">
        <v>0</v>
      </c>
      <c r="F330" s="83">
        <v>0</v>
      </c>
      <c r="G330" s="83">
        <v>0</v>
      </c>
      <c r="H330" s="83">
        <v>0</v>
      </c>
      <c r="I330" s="83">
        <v>0</v>
      </c>
      <c r="J330" s="83">
        <v>0</v>
      </c>
      <c r="K330" s="83">
        <v>0</v>
      </c>
      <c r="L330" s="83">
        <v>0</v>
      </c>
      <c r="M330" s="83">
        <v>0</v>
      </c>
      <c r="N330" s="83">
        <v>0</v>
      </c>
      <c r="O330" s="83">
        <v>0</v>
      </c>
      <c r="P330" s="83">
        <v>0</v>
      </c>
      <c r="Q330" s="83">
        <v>0</v>
      </c>
      <c r="R330" s="83">
        <v>0</v>
      </c>
      <c r="S330" s="83">
        <v>0</v>
      </c>
      <c r="T330" s="83">
        <v>0</v>
      </c>
      <c r="U330" s="83">
        <v>0</v>
      </c>
      <c r="V330" s="83">
        <v>0</v>
      </c>
      <c r="W330" s="83">
        <v>0</v>
      </c>
      <c r="X330" s="83">
        <v>0</v>
      </c>
      <c r="Y330" s="83">
        <v>0</v>
      </c>
      <c r="Z330" s="83">
        <v>0</v>
      </c>
      <c r="AA330" s="83">
        <v>0</v>
      </c>
      <c r="AB330" s="83">
        <v>0</v>
      </c>
      <c r="AC330" s="83">
        <v>0</v>
      </c>
      <c r="AD330" s="83">
        <v>0</v>
      </c>
      <c r="AE330" s="83">
        <v>0</v>
      </c>
      <c r="AF330" s="83">
        <v>0</v>
      </c>
      <c r="AG330" s="83">
        <v>0</v>
      </c>
      <c r="AH330" s="83">
        <v>0</v>
      </c>
      <c r="AI330" s="83">
        <v>0</v>
      </c>
      <c r="AJ330" s="83">
        <v>0</v>
      </c>
      <c r="AK330" s="83" t="s">
        <v>66</v>
      </c>
      <c r="AL330" s="83" t="s">
        <v>66</v>
      </c>
      <c r="AM330" s="83">
        <v>0</v>
      </c>
      <c r="AN330" s="83">
        <v>0</v>
      </c>
      <c r="AO330" s="83">
        <v>0</v>
      </c>
      <c r="AP330" s="83">
        <v>0</v>
      </c>
      <c r="AQ330" s="83">
        <v>0</v>
      </c>
      <c r="AR330" s="83" t="s">
        <v>66</v>
      </c>
      <c r="AS330" s="83">
        <v>0</v>
      </c>
      <c r="AT330" s="83">
        <v>0</v>
      </c>
      <c r="AU330" s="83">
        <v>0</v>
      </c>
      <c r="AV330" s="83">
        <v>0</v>
      </c>
      <c r="AW330" s="83">
        <v>0</v>
      </c>
      <c r="AX330" s="83">
        <v>0</v>
      </c>
      <c r="AY330" s="83">
        <v>0</v>
      </c>
      <c r="AZ330" s="83">
        <v>0</v>
      </c>
      <c r="BA330" s="83">
        <v>0</v>
      </c>
      <c r="BB330" s="83">
        <v>0</v>
      </c>
      <c r="BC330" s="83">
        <v>0</v>
      </c>
      <c r="BD330" s="83" t="s">
        <v>66</v>
      </c>
      <c r="BE330" s="83">
        <v>0</v>
      </c>
      <c r="BF330" s="83">
        <v>0</v>
      </c>
      <c r="BG330" s="83">
        <v>0</v>
      </c>
      <c r="BH330" s="232">
        <v>44157</v>
      </c>
      <c r="BQ330" s="83">
        <v>0.92429184549356247</v>
      </c>
      <c r="BR330" s="83">
        <v>60.6</v>
      </c>
      <c r="BS330" s="83">
        <v>89</v>
      </c>
      <c r="BT330" s="83">
        <v>0.21390000000000001</v>
      </c>
      <c r="BU330" s="83">
        <v>5.04E-2</v>
      </c>
      <c r="BV330" s="83">
        <v>14.93</v>
      </c>
      <c r="BW330" s="83">
        <v>13.98</v>
      </c>
      <c r="BX330" s="83">
        <v>14.91</v>
      </c>
      <c r="BY330" s="83">
        <v>0.93</v>
      </c>
      <c r="BZ330" s="83">
        <v>1.4730000000000001</v>
      </c>
      <c r="CA330" s="83">
        <v>2.7919999999999998</v>
      </c>
      <c r="CB330" s="83">
        <v>9.8209999999999997</v>
      </c>
      <c r="CC330" s="83">
        <v>2.8642918454935624</v>
      </c>
      <c r="CD330" s="83">
        <v>30.38</v>
      </c>
      <c r="CE330" s="83">
        <v>5</v>
      </c>
    </row>
    <row r="331" spans="1:83" x14ac:dyDescent="0.25">
      <c r="A331" s="232">
        <v>44158</v>
      </c>
      <c r="B331" s="233" t="str">
        <f t="shared" si="5"/>
        <v>Click Here</v>
      </c>
      <c r="D331" s="83">
        <v>0</v>
      </c>
      <c r="E331" s="83">
        <v>0</v>
      </c>
      <c r="F331" s="83">
        <v>0</v>
      </c>
      <c r="G331" s="83">
        <v>0</v>
      </c>
      <c r="H331" s="83">
        <v>0</v>
      </c>
      <c r="I331" s="83">
        <v>0</v>
      </c>
      <c r="J331" s="83">
        <v>0</v>
      </c>
      <c r="K331" s="83">
        <v>0</v>
      </c>
      <c r="L331" s="83">
        <v>0</v>
      </c>
      <c r="M331" s="83">
        <v>0</v>
      </c>
      <c r="N331" s="83">
        <v>0</v>
      </c>
      <c r="O331" s="83">
        <v>0</v>
      </c>
      <c r="P331" s="83">
        <v>0</v>
      </c>
      <c r="Q331" s="83">
        <v>0</v>
      </c>
      <c r="R331" s="83">
        <v>0</v>
      </c>
      <c r="S331" s="83">
        <v>0</v>
      </c>
      <c r="T331" s="83">
        <v>0</v>
      </c>
      <c r="U331" s="83">
        <v>0</v>
      </c>
      <c r="V331" s="83">
        <v>0</v>
      </c>
      <c r="W331" s="83">
        <v>0</v>
      </c>
      <c r="X331" s="83">
        <v>0</v>
      </c>
      <c r="Y331" s="83">
        <v>0</v>
      </c>
      <c r="Z331" s="83">
        <v>0</v>
      </c>
      <c r="AA331" s="83">
        <v>0</v>
      </c>
      <c r="AB331" s="83">
        <v>0</v>
      </c>
      <c r="AC331" s="83">
        <v>0</v>
      </c>
      <c r="AD331" s="83">
        <v>0</v>
      </c>
      <c r="AE331" s="83">
        <v>0</v>
      </c>
      <c r="AF331" s="83">
        <v>0</v>
      </c>
      <c r="AG331" s="83">
        <v>0</v>
      </c>
      <c r="AH331" s="83">
        <v>0</v>
      </c>
      <c r="AI331" s="83">
        <v>0</v>
      </c>
      <c r="AJ331" s="83">
        <v>0</v>
      </c>
      <c r="AK331" s="83" t="s">
        <v>66</v>
      </c>
      <c r="AL331" s="83" t="s">
        <v>66</v>
      </c>
      <c r="AM331" s="83">
        <v>0</v>
      </c>
      <c r="AN331" s="83">
        <v>0</v>
      </c>
      <c r="AO331" s="83">
        <v>0</v>
      </c>
      <c r="AP331" s="83">
        <v>0</v>
      </c>
      <c r="AQ331" s="83">
        <v>0</v>
      </c>
      <c r="AR331" s="83" t="s">
        <v>66</v>
      </c>
      <c r="AS331" s="83">
        <v>0</v>
      </c>
      <c r="AT331" s="83">
        <v>0</v>
      </c>
      <c r="AU331" s="83">
        <v>0</v>
      </c>
      <c r="AV331" s="83">
        <v>0</v>
      </c>
      <c r="AW331" s="83">
        <v>0</v>
      </c>
      <c r="AX331" s="83">
        <v>0</v>
      </c>
      <c r="AY331" s="83">
        <v>0</v>
      </c>
      <c r="AZ331" s="83">
        <v>0</v>
      </c>
      <c r="BA331" s="83">
        <v>0</v>
      </c>
      <c r="BB331" s="83">
        <v>0</v>
      </c>
      <c r="BC331" s="83">
        <v>0</v>
      </c>
      <c r="BD331" s="83" t="s">
        <v>66</v>
      </c>
      <c r="BE331" s="83">
        <v>0</v>
      </c>
      <c r="BF331" s="83">
        <v>0</v>
      </c>
      <c r="BG331" s="83">
        <v>0</v>
      </c>
      <c r="BH331" s="232">
        <v>44158</v>
      </c>
      <c r="BQ331" s="83">
        <v>0.85772356495468305</v>
      </c>
      <c r="BR331" s="83">
        <v>60</v>
      </c>
      <c r="BS331" s="83">
        <v>90.6</v>
      </c>
      <c r="BT331" s="83">
        <v>0.21440000000000001</v>
      </c>
      <c r="BU331" s="83">
        <v>4.1300000000000003E-2</v>
      </c>
      <c r="BV331" s="83">
        <v>14.21</v>
      </c>
      <c r="BW331" s="83">
        <v>13.24</v>
      </c>
      <c r="BX331" s="83">
        <v>14.17</v>
      </c>
      <c r="BY331" s="83">
        <v>0.93</v>
      </c>
      <c r="BZ331" s="83">
        <v>1.4119999999999999</v>
      </c>
      <c r="CA331" s="83">
        <v>2.7850000000000001</v>
      </c>
      <c r="CB331" s="83">
        <v>8.8230000000000004</v>
      </c>
      <c r="CC331" s="83">
        <v>2.797723564954683</v>
      </c>
      <c r="CD331" s="83">
        <v>30.04</v>
      </c>
      <c r="CE331" s="83">
        <v>4.8</v>
      </c>
    </row>
    <row r="332" spans="1:83" x14ac:dyDescent="0.25">
      <c r="A332" s="232">
        <v>44159</v>
      </c>
      <c r="B332" s="233" t="str">
        <f t="shared" si="5"/>
        <v>Click Here</v>
      </c>
      <c r="D332" s="83">
        <v>0</v>
      </c>
      <c r="E332" s="83">
        <v>0</v>
      </c>
      <c r="F332" s="83">
        <v>0</v>
      </c>
      <c r="G332" s="83">
        <v>0</v>
      </c>
      <c r="H332" s="83">
        <v>0</v>
      </c>
      <c r="I332" s="83">
        <v>0</v>
      </c>
      <c r="J332" s="83">
        <v>0</v>
      </c>
      <c r="K332" s="83">
        <v>0</v>
      </c>
      <c r="L332" s="83">
        <v>0</v>
      </c>
      <c r="M332" s="83">
        <v>0</v>
      </c>
      <c r="N332" s="83">
        <v>0</v>
      </c>
      <c r="O332" s="83">
        <v>0</v>
      </c>
      <c r="P332" s="83">
        <v>0</v>
      </c>
      <c r="Q332" s="83">
        <v>0</v>
      </c>
      <c r="R332" s="83">
        <v>0</v>
      </c>
      <c r="S332" s="83">
        <v>0</v>
      </c>
      <c r="T332" s="83">
        <v>0</v>
      </c>
      <c r="U332" s="83">
        <v>0</v>
      </c>
      <c r="V332" s="83">
        <v>0</v>
      </c>
      <c r="W332" s="83">
        <v>0</v>
      </c>
      <c r="X332" s="83">
        <v>0</v>
      </c>
      <c r="Y332" s="83">
        <v>0</v>
      </c>
      <c r="Z332" s="83">
        <v>0</v>
      </c>
      <c r="AA332" s="83">
        <v>0</v>
      </c>
      <c r="AB332" s="83">
        <v>0</v>
      </c>
      <c r="AC332" s="83">
        <v>0</v>
      </c>
      <c r="AD332" s="83">
        <v>0</v>
      </c>
      <c r="AE332" s="83">
        <v>0</v>
      </c>
      <c r="AF332" s="83">
        <v>0</v>
      </c>
      <c r="AG332" s="83">
        <v>0</v>
      </c>
      <c r="AH332" s="83">
        <v>0</v>
      </c>
      <c r="AI332" s="83">
        <v>0</v>
      </c>
      <c r="AJ332" s="83">
        <v>0</v>
      </c>
      <c r="AK332" s="83" t="s">
        <v>66</v>
      </c>
      <c r="AL332" s="83" t="s">
        <v>66</v>
      </c>
      <c r="AM332" s="83">
        <v>0</v>
      </c>
      <c r="AN332" s="83">
        <v>0</v>
      </c>
      <c r="AO332" s="83">
        <v>0</v>
      </c>
      <c r="AP332" s="83">
        <v>0</v>
      </c>
      <c r="AQ332" s="83">
        <v>0</v>
      </c>
      <c r="AR332" s="83" t="s">
        <v>66</v>
      </c>
      <c r="AS332" s="83">
        <v>0</v>
      </c>
      <c r="AT332" s="83">
        <v>0</v>
      </c>
      <c r="AU332" s="83">
        <v>0</v>
      </c>
      <c r="AV332" s="83">
        <v>0</v>
      </c>
      <c r="AW332" s="83">
        <v>0</v>
      </c>
      <c r="AX332" s="83">
        <v>0</v>
      </c>
      <c r="AY332" s="83">
        <v>0</v>
      </c>
      <c r="AZ332" s="83">
        <v>0</v>
      </c>
      <c r="BA332" s="83">
        <v>0</v>
      </c>
      <c r="BB332" s="83">
        <v>0</v>
      </c>
      <c r="BC332" s="83">
        <v>0</v>
      </c>
      <c r="BD332" s="83" t="s">
        <v>66</v>
      </c>
      <c r="BE332" s="83">
        <v>0</v>
      </c>
      <c r="BF332" s="83">
        <v>0</v>
      </c>
      <c r="BG332" s="83">
        <v>0</v>
      </c>
      <c r="BH332" s="232">
        <v>44159</v>
      </c>
      <c r="BQ332" s="83">
        <v>0.78950221565731216</v>
      </c>
      <c r="BR332" s="83">
        <v>56.6</v>
      </c>
      <c r="BS332" s="83">
        <v>90.4</v>
      </c>
      <c r="BT332" s="83">
        <v>0.2472</v>
      </c>
      <c r="BU332" s="83">
        <v>4.3700000000000003E-2</v>
      </c>
      <c r="BV332" s="83">
        <v>14.5</v>
      </c>
      <c r="BW332" s="83">
        <v>13.54</v>
      </c>
      <c r="BX332" s="83">
        <v>14.48</v>
      </c>
      <c r="BY332" s="83">
        <v>0.94</v>
      </c>
      <c r="BZ332" s="83">
        <v>1.47</v>
      </c>
      <c r="CA332" s="83">
        <v>2.673</v>
      </c>
      <c r="CB332" s="83">
        <v>9.673</v>
      </c>
      <c r="CC332" s="83">
        <v>2.8095022156573122</v>
      </c>
      <c r="CD332" s="83">
        <v>30.28</v>
      </c>
      <c r="CE332" s="83">
        <v>4.8</v>
      </c>
    </row>
    <row r="333" spans="1:83" x14ac:dyDescent="0.25">
      <c r="A333" s="232">
        <v>44160</v>
      </c>
      <c r="B333" s="233" t="str">
        <f t="shared" si="5"/>
        <v>Click Here</v>
      </c>
      <c r="D333" s="83">
        <v>0</v>
      </c>
      <c r="E333" s="83">
        <v>0</v>
      </c>
      <c r="F333" s="83">
        <v>0</v>
      </c>
      <c r="G333" s="83">
        <v>0</v>
      </c>
      <c r="H333" s="83">
        <v>0</v>
      </c>
      <c r="I333" s="83">
        <v>0</v>
      </c>
      <c r="J333" s="83">
        <v>0</v>
      </c>
      <c r="K333" s="83">
        <v>0</v>
      </c>
      <c r="L333" s="83">
        <v>0</v>
      </c>
      <c r="M333" s="83">
        <v>0</v>
      </c>
      <c r="N333" s="83">
        <v>0</v>
      </c>
      <c r="O333" s="83">
        <v>0</v>
      </c>
      <c r="P333" s="83">
        <v>0</v>
      </c>
      <c r="Q333" s="83">
        <v>0</v>
      </c>
      <c r="R333" s="83">
        <v>0</v>
      </c>
      <c r="S333" s="83">
        <v>0</v>
      </c>
      <c r="T333" s="83">
        <v>0</v>
      </c>
      <c r="U333" s="83">
        <v>0</v>
      </c>
      <c r="V333" s="83">
        <v>0</v>
      </c>
      <c r="W333" s="83">
        <v>0</v>
      </c>
      <c r="X333" s="83">
        <v>0</v>
      </c>
      <c r="Y333" s="83">
        <v>0</v>
      </c>
      <c r="Z333" s="83">
        <v>0</v>
      </c>
      <c r="AA333" s="83">
        <v>0</v>
      </c>
      <c r="AB333" s="83">
        <v>0</v>
      </c>
      <c r="AC333" s="83">
        <v>0</v>
      </c>
      <c r="AD333" s="83">
        <v>0</v>
      </c>
      <c r="AE333" s="83">
        <v>0</v>
      </c>
      <c r="AF333" s="83">
        <v>0</v>
      </c>
      <c r="AG333" s="83">
        <v>0</v>
      </c>
      <c r="AH333" s="83">
        <v>0</v>
      </c>
      <c r="AI333" s="83">
        <v>0</v>
      </c>
      <c r="AJ333" s="83">
        <v>0</v>
      </c>
      <c r="AK333" s="83" t="s">
        <v>66</v>
      </c>
      <c r="AL333" s="83" t="s">
        <v>66</v>
      </c>
      <c r="AM333" s="83">
        <v>0</v>
      </c>
      <c r="AN333" s="83">
        <v>0</v>
      </c>
      <c r="AO333" s="83">
        <v>0</v>
      </c>
      <c r="AP333" s="83">
        <v>0</v>
      </c>
      <c r="AQ333" s="83">
        <v>0</v>
      </c>
      <c r="AR333" s="83" t="s">
        <v>66</v>
      </c>
      <c r="AS333" s="83">
        <v>0</v>
      </c>
      <c r="AT333" s="83">
        <v>0</v>
      </c>
      <c r="AU333" s="83">
        <v>0</v>
      </c>
      <c r="AV333" s="83">
        <v>0</v>
      </c>
      <c r="AW333" s="83">
        <v>0</v>
      </c>
      <c r="AX333" s="83">
        <v>0</v>
      </c>
      <c r="AY333" s="83">
        <v>0</v>
      </c>
      <c r="AZ333" s="83">
        <v>0</v>
      </c>
      <c r="BA333" s="83">
        <v>0</v>
      </c>
      <c r="BB333" s="83">
        <v>0</v>
      </c>
      <c r="BC333" s="83">
        <v>0</v>
      </c>
      <c r="BD333" s="83" t="s">
        <v>66</v>
      </c>
      <c r="BE333" s="83">
        <v>0</v>
      </c>
      <c r="BF333" s="83">
        <v>0</v>
      </c>
      <c r="BG333" s="83">
        <v>0</v>
      </c>
      <c r="BH333" s="232">
        <v>44160</v>
      </c>
      <c r="BQ333" s="83" t="s">
        <v>66</v>
      </c>
      <c r="BR333" s="83">
        <v>0</v>
      </c>
      <c r="BS333" s="83">
        <v>0</v>
      </c>
      <c r="BT333" s="83">
        <v>0</v>
      </c>
      <c r="BU333" s="83">
        <v>0</v>
      </c>
      <c r="BV333" s="83">
        <v>0</v>
      </c>
      <c r="BW333" s="83">
        <v>0</v>
      </c>
      <c r="BX333" s="83">
        <v>0</v>
      </c>
      <c r="BY333" s="83">
        <v>0</v>
      </c>
      <c r="BZ333" s="83">
        <v>0</v>
      </c>
      <c r="CA333" s="83">
        <v>0</v>
      </c>
      <c r="CB333" s="83">
        <v>0</v>
      </c>
      <c r="CC333" s="83" t="s">
        <v>66</v>
      </c>
      <c r="CD333" s="83">
        <v>0</v>
      </c>
      <c r="CE333" s="83">
        <v>0</v>
      </c>
    </row>
    <row r="334" spans="1:83" x14ac:dyDescent="0.25">
      <c r="A334" s="232">
        <v>44161</v>
      </c>
      <c r="B334" s="233" t="str">
        <f t="shared" si="5"/>
        <v>Click Here</v>
      </c>
      <c r="D334" s="83">
        <v>0</v>
      </c>
      <c r="E334" s="83">
        <v>0</v>
      </c>
      <c r="F334" s="83">
        <v>0</v>
      </c>
      <c r="G334" s="83">
        <v>0</v>
      </c>
      <c r="H334" s="83">
        <v>0</v>
      </c>
      <c r="I334" s="83">
        <v>0</v>
      </c>
      <c r="J334" s="83">
        <v>0</v>
      </c>
      <c r="K334" s="83">
        <v>0</v>
      </c>
      <c r="L334" s="83">
        <v>0</v>
      </c>
      <c r="M334" s="83">
        <v>0</v>
      </c>
      <c r="N334" s="83">
        <v>0</v>
      </c>
      <c r="O334" s="83">
        <v>0</v>
      </c>
      <c r="P334" s="83">
        <v>0</v>
      </c>
      <c r="Q334" s="83">
        <v>0</v>
      </c>
      <c r="R334" s="83">
        <v>0</v>
      </c>
      <c r="S334" s="83">
        <v>0</v>
      </c>
      <c r="T334" s="83">
        <v>0</v>
      </c>
      <c r="U334" s="83">
        <v>0</v>
      </c>
      <c r="V334" s="83">
        <v>0</v>
      </c>
      <c r="W334" s="83">
        <v>0</v>
      </c>
      <c r="X334" s="83">
        <v>0</v>
      </c>
      <c r="Y334" s="83">
        <v>0</v>
      </c>
      <c r="Z334" s="83">
        <v>0</v>
      </c>
      <c r="AA334" s="83">
        <v>0</v>
      </c>
      <c r="AB334" s="83">
        <v>0</v>
      </c>
      <c r="AC334" s="83">
        <v>0</v>
      </c>
      <c r="AD334" s="83">
        <v>0</v>
      </c>
      <c r="AE334" s="83">
        <v>0</v>
      </c>
      <c r="AF334" s="83">
        <v>0</v>
      </c>
      <c r="AG334" s="83">
        <v>0</v>
      </c>
      <c r="AH334" s="83">
        <v>0</v>
      </c>
      <c r="AI334" s="83">
        <v>0</v>
      </c>
      <c r="AJ334" s="83">
        <v>0</v>
      </c>
      <c r="AK334" s="83" t="s">
        <v>66</v>
      </c>
      <c r="AL334" s="83" t="s">
        <v>66</v>
      </c>
      <c r="AM334" s="83">
        <v>0</v>
      </c>
      <c r="AN334" s="83">
        <v>0</v>
      </c>
      <c r="AO334" s="83">
        <v>0</v>
      </c>
      <c r="AP334" s="83">
        <v>0</v>
      </c>
      <c r="AQ334" s="83">
        <v>0</v>
      </c>
      <c r="AR334" s="83" t="s">
        <v>66</v>
      </c>
      <c r="AS334" s="83">
        <v>0</v>
      </c>
      <c r="AT334" s="83">
        <v>0</v>
      </c>
      <c r="AU334" s="83">
        <v>0</v>
      </c>
      <c r="AV334" s="83">
        <v>0</v>
      </c>
      <c r="AW334" s="83">
        <v>0</v>
      </c>
      <c r="AX334" s="83">
        <v>0</v>
      </c>
      <c r="AY334" s="83">
        <v>0</v>
      </c>
      <c r="AZ334" s="83">
        <v>0</v>
      </c>
      <c r="BA334" s="83">
        <v>0</v>
      </c>
      <c r="BB334" s="83">
        <v>0</v>
      </c>
      <c r="BC334" s="83">
        <v>0</v>
      </c>
      <c r="BD334" s="83" t="s">
        <v>66</v>
      </c>
      <c r="BE334" s="83">
        <v>0</v>
      </c>
      <c r="BF334" s="83">
        <v>0</v>
      </c>
      <c r="BG334" s="83">
        <v>0</v>
      </c>
      <c r="BH334" s="232">
        <v>44161</v>
      </c>
      <c r="BQ334" s="83">
        <v>0.73860698689956372</v>
      </c>
      <c r="BR334" s="83">
        <v>56.9</v>
      </c>
      <c r="BS334" s="83">
        <v>90.1</v>
      </c>
      <c r="BT334" s="83">
        <v>0.24690000000000001</v>
      </c>
      <c r="BU334" s="83">
        <v>4.3999999999999997E-2</v>
      </c>
      <c r="BV334" s="83">
        <v>14.69</v>
      </c>
      <c r="BW334" s="83">
        <v>13.74</v>
      </c>
      <c r="BX334" s="83">
        <v>14.68</v>
      </c>
      <c r="BY334" s="83">
        <v>0.94</v>
      </c>
      <c r="BZ334" s="83">
        <v>1.504</v>
      </c>
      <c r="CA334" s="83">
        <v>2.7109999999999999</v>
      </c>
      <c r="CB334" s="83">
        <v>9.3070000000000004</v>
      </c>
      <c r="CC334" s="83">
        <v>2.7686069868995635</v>
      </c>
      <c r="CD334" s="83">
        <v>30.19</v>
      </c>
      <c r="CE334" s="83">
        <v>4.8</v>
      </c>
    </row>
    <row r="335" spans="1:83" x14ac:dyDescent="0.25">
      <c r="A335" s="232">
        <v>44162</v>
      </c>
      <c r="B335" s="233" t="str">
        <f t="shared" si="5"/>
        <v>Click Here</v>
      </c>
      <c r="D335" s="83">
        <v>0</v>
      </c>
      <c r="E335" s="83">
        <v>0</v>
      </c>
      <c r="F335" s="83">
        <v>0</v>
      </c>
      <c r="G335" s="83">
        <v>0</v>
      </c>
      <c r="H335" s="83">
        <v>0</v>
      </c>
      <c r="I335" s="83">
        <v>0</v>
      </c>
      <c r="J335" s="83">
        <v>0</v>
      </c>
      <c r="K335" s="83">
        <v>0</v>
      </c>
      <c r="L335" s="83">
        <v>0</v>
      </c>
      <c r="M335" s="83">
        <v>0</v>
      </c>
      <c r="N335" s="83">
        <v>0</v>
      </c>
      <c r="O335" s="83">
        <v>0</v>
      </c>
      <c r="P335" s="83">
        <v>0</v>
      </c>
      <c r="Q335" s="83">
        <v>0</v>
      </c>
      <c r="R335" s="83">
        <v>0</v>
      </c>
      <c r="S335" s="83">
        <v>0</v>
      </c>
      <c r="T335" s="83">
        <v>0</v>
      </c>
      <c r="U335" s="83">
        <v>0</v>
      </c>
      <c r="V335" s="83">
        <v>0</v>
      </c>
      <c r="W335" s="83">
        <v>0</v>
      </c>
      <c r="X335" s="83">
        <v>0</v>
      </c>
      <c r="Y335" s="83">
        <v>0</v>
      </c>
      <c r="Z335" s="83">
        <v>0</v>
      </c>
      <c r="AA335" s="83">
        <v>0</v>
      </c>
      <c r="AB335" s="83">
        <v>0</v>
      </c>
      <c r="AC335" s="83">
        <v>0</v>
      </c>
      <c r="AD335" s="83">
        <v>0</v>
      </c>
      <c r="AE335" s="83">
        <v>0</v>
      </c>
      <c r="AF335" s="83">
        <v>0</v>
      </c>
      <c r="AG335" s="83">
        <v>0</v>
      </c>
      <c r="AH335" s="83">
        <v>0</v>
      </c>
      <c r="AI335" s="83">
        <v>0</v>
      </c>
      <c r="AJ335" s="83">
        <v>0</v>
      </c>
      <c r="AK335" s="83" t="s">
        <v>66</v>
      </c>
      <c r="AL335" s="83" t="s">
        <v>66</v>
      </c>
      <c r="AM335" s="83">
        <v>0</v>
      </c>
      <c r="AN335" s="83">
        <v>0</v>
      </c>
      <c r="AO335" s="83">
        <v>0</v>
      </c>
      <c r="AP335" s="83">
        <v>0</v>
      </c>
      <c r="AQ335" s="83">
        <v>0</v>
      </c>
      <c r="AR335" s="83" t="s">
        <v>66</v>
      </c>
      <c r="AS335" s="83">
        <v>0</v>
      </c>
      <c r="AT335" s="83">
        <v>0</v>
      </c>
      <c r="AU335" s="83">
        <v>0</v>
      </c>
      <c r="AV335" s="83">
        <v>0</v>
      </c>
      <c r="AW335" s="83">
        <v>0</v>
      </c>
      <c r="AX335" s="83">
        <v>0</v>
      </c>
      <c r="AY335" s="83">
        <v>0</v>
      </c>
      <c r="AZ335" s="83">
        <v>0</v>
      </c>
      <c r="BA335" s="83">
        <v>0</v>
      </c>
      <c r="BB335" s="83">
        <v>0</v>
      </c>
      <c r="BC335" s="83">
        <v>0</v>
      </c>
      <c r="BD335" s="83" t="s">
        <v>66</v>
      </c>
      <c r="BE335" s="83">
        <v>0</v>
      </c>
      <c r="BF335" s="83">
        <v>0</v>
      </c>
      <c r="BG335" s="83">
        <v>0</v>
      </c>
      <c r="BH335" s="232">
        <v>44162</v>
      </c>
      <c r="BQ335" s="83">
        <v>0.78455408560311302</v>
      </c>
      <c r="BR335" s="83">
        <v>56.7</v>
      </c>
      <c r="BS335" s="83">
        <v>90.4</v>
      </c>
      <c r="BT335" s="83">
        <v>0.247</v>
      </c>
      <c r="BU335" s="83">
        <v>4.3900000000000002E-2</v>
      </c>
      <c r="BV335" s="83">
        <v>13.87</v>
      </c>
      <c r="BW335" s="83">
        <v>12.85</v>
      </c>
      <c r="BX335" s="83">
        <v>13.8</v>
      </c>
      <c r="BY335" s="83">
        <v>0.95</v>
      </c>
      <c r="BZ335" s="83">
        <v>1.4550000000000001</v>
      </c>
      <c r="CA335" s="83">
        <v>2.7189999999999999</v>
      </c>
      <c r="CB335" s="83">
        <v>8.4169999999999998</v>
      </c>
      <c r="CC335" s="83">
        <v>2.804554085603113</v>
      </c>
      <c r="CD335" s="83">
        <v>30.31</v>
      </c>
      <c r="CE335" s="83">
        <v>4.8</v>
      </c>
    </row>
    <row r="336" spans="1:83" x14ac:dyDescent="0.25">
      <c r="A336" s="232">
        <v>44163</v>
      </c>
      <c r="B336" s="233" t="str">
        <f t="shared" si="5"/>
        <v>Click Here</v>
      </c>
      <c r="D336" s="83">
        <v>0</v>
      </c>
      <c r="E336" s="83">
        <v>0</v>
      </c>
      <c r="F336" s="83">
        <v>0</v>
      </c>
      <c r="G336" s="83">
        <v>0</v>
      </c>
      <c r="H336" s="83">
        <v>0</v>
      </c>
      <c r="I336" s="83">
        <v>0</v>
      </c>
      <c r="J336" s="83">
        <v>0</v>
      </c>
      <c r="K336" s="83">
        <v>0</v>
      </c>
      <c r="L336" s="83">
        <v>0</v>
      </c>
      <c r="M336" s="83">
        <v>0</v>
      </c>
      <c r="N336" s="83">
        <v>0</v>
      </c>
      <c r="O336" s="83">
        <v>0</v>
      </c>
      <c r="P336" s="83">
        <v>0</v>
      </c>
      <c r="Q336" s="83">
        <v>0</v>
      </c>
      <c r="R336" s="83">
        <v>0</v>
      </c>
      <c r="S336" s="83">
        <v>0</v>
      </c>
      <c r="T336" s="83">
        <v>0</v>
      </c>
      <c r="U336" s="83">
        <v>0</v>
      </c>
      <c r="V336" s="83">
        <v>0</v>
      </c>
      <c r="W336" s="83">
        <v>0</v>
      </c>
      <c r="X336" s="83">
        <v>0</v>
      </c>
      <c r="Y336" s="83">
        <v>0</v>
      </c>
      <c r="Z336" s="83">
        <v>0</v>
      </c>
      <c r="AA336" s="83">
        <v>0</v>
      </c>
      <c r="AB336" s="83">
        <v>0</v>
      </c>
      <c r="AC336" s="83">
        <v>0</v>
      </c>
      <c r="AD336" s="83">
        <v>0</v>
      </c>
      <c r="AE336" s="83">
        <v>0</v>
      </c>
      <c r="AF336" s="83">
        <v>0</v>
      </c>
      <c r="AG336" s="83">
        <v>0</v>
      </c>
      <c r="AH336" s="83">
        <v>0</v>
      </c>
      <c r="AI336" s="83">
        <v>0</v>
      </c>
      <c r="AJ336" s="83">
        <v>0</v>
      </c>
      <c r="AK336" s="83" t="s">
        <v>66</v>
      </c>
      <c r="AL336" s="83" t="s">
        <v>66</v>
      </c>
      <c r="AM336" s="83">
        <v>0</v>
      </c>
      <c r="AN336" s="83">
        <v>0</v>
      </c>
      <c r="AO336" s="83">
        <v>0</v>
      </c>
      <c r="AP336" s="83">
        <v>0</v>
      </c>
      <c r="AQ336" s="83">
        <v>0</v>
      </c>
      <c r="AR336" s="83" t="s">
        <v>66</v>
      </c>
      <c r="AS336" s="83">
        <v>0</v>
      </c>
      <c r="AT336" s="83">
        <v>0</v>
      </c>
      <c r="AU336" s="83">
        <v>0</v>
      </c>
      <c r="AV336" s="83">
        <v>0</v>
      </c>
      <c r="AW336" s="83">
        <v>0</v>
      </c>
      <c r="AX336" s="83">
        <v>0</v>
      </c>
      <c r="AY336" s="83">
        <v>0</v>
      </c>
      <c r="AZ336" s="83">
        <v>0</v>
      </c>
      <c r="BA336" s="83">
        <v>0</v>
      </c>
      <c r="BB336" s="83">
        <v>0</v>
      </c>
      <c r="BC336" s="83">
        <v>0</v>
      </c>
      <c r="BD336" s="83" t="s">
        <v>66</v>
      </c>
      <c r="BE336" s="83">
        <v>0</v>
      </c>
      <c r="BF336" s="83">
        <v>0</v>
      </c>
      <c r="BG336" s="83">
        <v>0</v>
      </c>
      <c r="BH336" s="232">
        <v>44163</v>
      </c>
      <c r="BQ336" s="83">
        <v>0.78473100303951382</v>
      </c>
      <c r="BR336" s="83">
        <v>54.7</v>
      </c>
      <c r="BS336" s="83">
        <v>89.6</v>
      </c>
      <c r="BT336" s="83">
        <v>0.26179999999999998</v>
      </c>
      <c r="BU336" s="83">
        <v>4.7300000000000002E-2</v>
      </c>
      <c r="BV336" s="83">
        <v>14.16</v>
      </c>
      <c r="BW336" s="83">
        <v>13.16</v>
      </c>
      <c r="BX336" s="83">
        <v>14.11</v>
      </c>
      <c r="BY336" s="83">
        <v>0.95</v>
      </c>
      <c r="BZ336" s="83">
        <v>1.417</v>
      </c>
      <c r="CA336" s="83">
        <v>2.7149999999999999</v>
      </c>
      <c r="CB336" s="83">
        <v>8.4640000000000004</v>
      </c>
      <c r="CC336" s="83">
        <v>2.8147310030395136</v>
      </c>
      <c r="CD336" s="83">
        <v>30.04</v>
      </c>
      <c r="CE336" s="83">
        <v>4.8</v>
      </c>
    </row>
    <row r="337" spans="1:83" x14ac:dyDescent="0.25">
      <c r="A337" s="232">
        <v>44164</v>
      </c>
      <c r="B337" s="233" t="str">
        <f t="shared" si="5"/>
        <v>Click Here</v>
      </c>
      <c r="D337" s="83">
        <v>0</v>
      </c>
      <c r="E337" s="83">
        <v>0</v>
      </c>
      <c r="F337" s="83">
        <v>0</v>
      </c>
      <c r="G337" s="83">
        <v>0</v>
      </c>
      <c r="H337" s="83">
        <v>0</v>
      </c>
      <c r="I337" s="83">
        <v>0</v>
      </c>
      <c r="J337" s="83">
        <v>0</v>
      </c>
      <c r="K337" s="83">
        <v>0</v>
      </c>
      <c r="L337" s="83">
        <v>0</v>
      </c>
      <c r="M337" s="83">
        <v>0</v>
      </c>
      <c r="N337" s="83">
        <v>0</v>
      </c>
      <c r="O337" s="83">
        <v>0</v>
      </c>
      <c r="P337" s="83">
        <v>0</v>
      </c>
      <c r="Q337" s="83">
        <v>0</v>
      </c>
      <c r="R337" s="83">
        <v>0</v>
      </c>
      <c r="S337" s="83">
        <v>0</v>
      </c>
      <c r="T337" s="83">
        <v>0</v>
      </c>
      <c r="U337" s="83">
        <v>0</v>
      </c>
      <c r="V337" s="83">
        <v>0</v>
      </c>
      <c r="W337" s="83">
        <v>0</v>
      </c>
      <c r="X337" s="83">
        <v>0</v>
      </c>
      <c r="Y337" s="83">
        <v>0</v>
      </c>
      <c r="Z337" s="83">
        <v>0</v>
      </c>
      <c r="AA337" s="83">
        <v>0</v>
      </c>
      <c r="AB337" s="83">
        <v>0</v>
      </c>
      <c r="AC337" s="83">
        <v>0</v>
      </c>
      <c r="AD337" s="83">
        <v>0</v>
      </c>
      <c r="AE337" s="83">
        <v>0</v>
      </c>
      <c r="AF337" s="83">
        <v>0</v>
      </c>
      <c r="AG337" s="83">
        <v>0</v>
      </c>
      <c r="AH337" s="83">
        <v>0</v>
      </c>
      <c r="AI337" s="83">
        <v>0</v>
      </c>
      <c r="AJ337" s="83">
        <v>0</v>
      </c>
      <c r="AK337" s="83" t="s">
        <v>66</v>
      </c>
      <c r="AL337" s="83" t="s">
        <v>66</v>
      </c>
      <c r="AM337" s="83">
        <v>0</v>
      </c>
      <c r="AN337" s="83">
        <v>0</v>
      </c>
      <c r="AO337" s="83">
        <v>0</v>
      </c>
      <c r="AP337" s="83">
        <v>0</v>
      </c>
      <c r="AQ337" s="83">
        <v>0</v>
      </c>
      <c r="AR337" s="83" t="s">
        <v>66</v>
      </c>
      <c r="AS337" s="83">
        <v>0</v>
      </c>
      <c r="AT337" s="83">
        <v>0</v>
      </c>
      <c r="AU337" s="83">
        <v>0</v>
      </c>
      <c r="AV337" s="83">
        <v>0</v>
      </c>
      <c r="AW337" s="83">
        <v>0</v>
      </c>
      <c r="AX337" s="83">
        <v>0</v>
      </c>
      <c r="AY337" s="83">
        <v>0</v>
      </c>
      <c r="AZ337" s="83">
        <v>0</v>
      </c>
      <c r="BA337" s="83">
        <v>0</v>
      </c>
      <c r="BB337" s="83">
        <v>0</v>
      </c>
      <c r="BC337" s="83">
        <v>0</v>
      </c>
      <c r="BD337" s="83" t="s">
        <v>66</v>
      </c>
      <c r="BE337" s="83">
        <v>0</v>
      </c>
      <c r="BF337" s="83">
        <v>0</v>
      </c>
      <c r="BG337" s="83">
        <v>0</v>
      </c>
      <c r="BH337" s="232">
        <v>44164</v>
      </c>
      <c r="BQ337" s="83">
        <v>0.72532831518257579</v>
      </c>
      <c r="BR337" s="83">
        <v>58.8</v>
      </c>
      <c r="BS337" s="83">
        <v>90.1</v>
      </c>
      <c r="BT337" s="83">
        <v>0.2326</v>
      </c>
      <c r="BU337" s="83">
        <v>4.4699999999999997E-2</v>
      </c>
      <c r="BV337" s="83">
        <v>13.555</v>
      </c>
      <c r="BW337" s="83">
        <v>12.488</v>
      </c>
      <c r="BX337" s="83">
        <v>13.45</v>
      </c>
      <c r="BY337" s="83">
        <v>0.96199999999999997</v>
      </c>
      <c r="BZ337" s="83">
        <v>1.37</v>
      </c>
      <c r="CA337" s="83">
        <v>2.7130000000000001</v>
      </c>
      <c r="CB337" s="83">
        <v>8.2210000000000001</v>
      </c>
      <c r="CC337" s="83">
        <v>2.7953283151825756</v>
      </c>
      <c r="CD337" s="83">
        <v>30.51</v>
      </c>
      <c r="CE337" s="83">
        <v>4.8</v>
      </c>
    </row>
    <row r="338" spans="1:83" x14ac:dyDescent="0.25">
      <c r="A338" s="232">
        <v>44165</v>
      </c>
      <c r="B338" s="233" t="str">
        <f t="shared" si="5"/>
        <v>Click Here</v>
      </c>
      <c r="D338" s="83">
        <v>0</v>
      </c>
      <c r="E338" s="83">
        <v>0</v>
      </c>
      <c r="F338" s="83">
        <v>0</v>
      </c>
      <c r="G338" s="83">
        <v>0</v>
      </c>
      <c r="H338" s="83">
        <v>0</v>
      </c>
      <c r="I338" s="83">
        <v>0</v>
      </c>
      <c r="J338" s="83">
        <v>0</v>
      </c>
      <c r="K338" s="83">
        <v>0</v>
      </c>
      <c r="L338" s="83">
        <v>0</v>
      </c>
      <c r="M338" s="83">
        <v>0</v>
      </c>
      <c r="N338" s="83">
        <v>0</v>
      </c>
      <c r="O338" s="83">
        <v>0</v>
      </c>
      <c r="P338" s="83">
        <v>0</v>
      </c>
      <c r="Q338" s="83">
        <v>0</v>
      </c>
      <c r="R338" s="83">
        <v>0</v>
      </c>
      <c r="S338" s="83">
        <v>0</v>
      </c>
      <c r="T338" s="83">
        <v>0</v>
      </c>
      <c r="U338" s="83">
        <v>0</v>
      </c>
      <c r="V338" s="83">
        <v>0</v>
      </c>
      <c r="W338" s="83">
        <v>0</v>
      </c>
      <c r="X338" s="83">
        <v>0</v>
      </c>
      <c r="Y338" s="83">
        <v>0</v>
      </c>
      <c r="Z338" s="83">
        <v>0</v>
      </c>
      <c r="AA338" s="83">
        <v>0</v>
      </c>
      <c r="AB338" s="83">
        <v>0</v>
      </c>
      <c r="AC338" s="83">
        <v>0</v>
      </c>
      <c r="AD338" s="83">
        <v>0</v>
      </c>
      <c r="AE338" s="83">
        <v>0</v>
      </c>
      <c r="AF338" s="83">
        <v>0</v>
      </c>
      <c r="AG338" s="83">
        <v>0</v>
      </c>
      <c r="AH338" s="83">
        <v>0</v>
      </c>
      <c r="AI338" s="83">
        <v>0</v>
      </c>
      <c r="AJ338" s="83">
        <v>0</v>
      </c>
      <c r="AK338" s="83" t="s">
        <v>66</v>
      </c>
      <c r="AL338" s="83" t="s">
        <v>66</v>
      </c>
      <c r="AM338" s="83">
        <v>0</v>
      </c>
      <c r="AN338" s="83">
        <v>0</v>
      </c>
      <c r="AO338" s="83">
        <v>0</v>
      </c>
      <c r="AP338" s="83">
        <v>0</v>
      </c>
      <c r="AQ338" s="83">
        <v>0</v>
      </c>
      <c r="AR338" s="83" t="s">
        <v>66</v>
      </c>
      <c r="AS338" s="83">
        <v>0</v>
      </c>
      <c r="AT338" s="83">
        <v>0</v>
      </c>
      <c r="AU338" s="83">
        <v>0</v>
      </c>
      <c r="AV338" s="83">
        <v>0</v>
      </c>
      <c r="AW338" s="83">
        <v>0</v>
      </c>
      <c r="AX338" s="83">
        <v>0</v>
      </c>
      <c r="AY338" s="83">
        <v>0</v>
      </c>
      <c r="AZ338" s="83">
        <v>0</v>
      </c>
      <c r="BA338" s="83">
        <v>0</v>
      </c>
      <c r="BB338" s="83">
        <v>0</v>
      </c>
      <c r="BC338" s="83">
        <v>0</v>
      </c>
      <c r="BD338" s="83" t="s">
        <v>66</v>
      </c>
      <c r="BE338" s="83">
        <v>0</v>
      </c>
      <c r="BF338" s="83">
        <v>0</v>
      </c>
      <c r="BG338" s="83">
        <v>0</v>
      </c>
      <c r="BH338" s="232">
        <v>44165</v>
      </c>
    </row>
    <row r="339" spans="1:83" x14ac:dyDescent="0.25">
      <c r="A339" s="232">
        <v>44166</v>
      </c>
      <c r="B339" s="233" t="str">
        <f t="shared" si="5"/>
        <v>Click Here</v>
      </c>
      <c r="D339" s="83">
        <v>0</v>
      </c>
      <c r="E339" s="83">
        <v>0</v>
      </c>
      <c r="F339" s="83">
        <v>0</v>
      </c>
      <c r="G339" s="83">
        <v>0</v>
      </c>
      <c r="H339" s="83">
        <v>0</v>
      </c>
      <c r="I339" s="83">
        <v>0</v>
      </c>
      <c r="J339" s="83">
        <v>0</v>
      </c>
      <c r="K339" s="83">
        <v>0</v>
      </c>
      <c r="L339" s="83">
        <v>0</v>
      </c>
      <c r="M339" s="83">
        <v>0</v>
      </c>
      <c r="N339" s="83">
        <v>0</v>
      </c>
      <c r="O339" s="83">
        <v>0</v>
      </c>
      <c r="P339" s="83">
        <v>0</v>
      </c>
      <c r="Q339" s="83">
        <v>0</v>
      </c>
      <c r="R339" s="83">
        <v>0</v>
      </c>
      <c r="S339" s="83">
        <v>0</v>
      </c>
      <c r="T339" s="83">
        <v>0</v>
      </c>
      <c r="U339" s="83">
        <v>0</v>
      </c>
      <c r="V339" s="83">
        <v>0</v>
      </c>
      <c r="W339" s="83">
        <v>0</v>
      </c>
      <c r="X339" s="83">
        <v>0</v>
      </c>
      <c r="Y339" s="83">
        <v>0</v>
      </c>
      <c r="Z339" s="83">
        <v>0</v>
      </c>
      <c r="AA339" s="83">
        <v>0</v>
      </c>
      <c r="AB339" s="83">
        <v>0</v>
      </c>
      <c r="AC339" s="83">
        <v>0</v>
      </c>
      <c r="AD339" s="83">
        <v>0</v>
      </c>
      <c r="AE339" s="83">
        <v>0</v>
      </c>
      <c r="AF339" s="83">
        <v>0</v>
      </c>
      <c r="AG339" s="83">
        <v>0</v>
      </c>
      <c r="AH339" s="83">
        <v>0</v>
      </c>
      <c r="AI339" s="83">
        <v>0</v>
      </c>
      <c r="AJ339" s="83">
        <v>0</v>
      </c>
      <c r="AK339" s="83" t="s">
        <v>66</v>
      </c>
      <c r="AL339" s="83" t="s">
        <v>66</v>
      </c>
      <c r="AM339" s="83">
        <v>0</v>
      </c>
      <c r="AN339" s="83">
        <v>0</v>
      </c>
      <c r="AO339" s="83">
        <v>0</v>
      </c>
      <c r="AP339" s="83">
        <v>0</v>
      </c>
      <c r="AQ339" s="83">
        <v>0</v>
      </c>
      <c r="AR339" s="83" t="s">
        <v>66</v>
      </c>
      <c r="AS339" s="83">
        <v>0</v>
      </c>
      <c r="AT339" s="83">
        <v>0</v>
      </c>
      <c r="AU339" s="83">
        <v>0</v>
      </c>
      <c r="AV339" s="83">
        <v>0</v>
      </c>
      <c r="AW339" s="83">
        <v>0</v>
      </c>
      <c r="AX339" s="83">
        <v>0</v>
      </c>
      <c r="AY339" s="83">
        <v>0</v>
      </c>
      <c r="AZ339" s="83">
        <v>0</v>
      </c>
      <c r="BA339" s="83">
        <v>0</v>
      </c>
      <c r="BB339" s="83">
        <v>0</v>
      </c>
      <c r="BC339" s="83">
        <v>0</v>
      </c>
      <c r="BD339" s="83" t="s">
        <v>66</v>
      </c>
      <c r="BE339" s="83">
        <v>0</v>
      </c>
      <c r="BF339" s="83">
        <v>0</v>
      </c>
      <c r="BG339" s="83">
        <v>0</v>
      </c>
      <c r="BH339" s="232">
        <v>44166</v>
      </c>
    </row>
    <row r="340" spans="1:83" x14ac:dyDescent="0.25">
      <c r="A340" s="232">
        <v>44167</v>
      </c>
      <c r="B340" s="233" t="str">
        <f t="shared" si="5"/>
        <v>Click Here</v>
      </c>
      <c r="D340" s="83">
        <v>0</v>
      </c>
      <c r="E340" s="83">
        <v>0</v>
      </c>
      <c r="F340" s="83">
        <v>0</v>
      </c>
      <c r="G340" s="83">
        <v>0</v>
      </c>
      <c r="H340" s="83">
        <v>0</v>
      </c>
      <c r="I340" s="83">
        <v>0</v>
      </c>
      <c r="J340" s="83">
        <v>0</v>
      </c>
      <c r="K340" s="83">
        <v>0</v>
      </c>
      <c r="L340" s="83">
        <v>0</v>
      </c>
      <c r="M340" s="83">
        <v>0</v>
      </c>
      <c r="N340" s="83">
        <v>0</v>
      </c>
      <c r="O340" s="83">
        <v>0</v>
      </c>
      <c r="P340" s="83">
        <v>0</v>
      </c>
      <c r="Q340" s="83">
        <v>0</v>
      </c>
      <c r="R340" s="83">
        <v>0</v>
      </c>
      <c r="S340" s="83">
        <v>0</v>
      </c>
      <c r="T340" s="83">
        <v>0</v>
      </c>
      <c r="U340" s="83">
        <v>0</v>
      </c>
      <c r="V340" s="83">
        <v>0</v>
      </c>
      <c r="W340" s="83">
        <v>0</v>
      </c>
      <c r="X340" s="83">
        <v>0</v>
      </c>
      <c r="Y340" s="83">
        <v>0</v>
      </c>
      <c r="Z340" s="83">
        <v>0</v>
      </c>
      <c r="AA340" s="83">
        <v>0</v>
      </c>
      <c r="AB340" s="83">
        <v>0</v>
      </c>
      <c r="AC340" s="83">
        <v>0</v>
      </c>
      <c r="AD340" s="83">
        <v>0</v>
      </c>
      <c r="AE340" s="83">
        <v>0</v>
      </c>
      <c r="AF340" s="83">
        <v>0</v>
      </c>
      <c r="AG340" s="83">
        <v>0</v>
      </c>
      <c r="AH340" s="83">
        <v>0</v>
      </c>
      <c r="AI340" s="83">
        <v>0</v>
      </c>
      <c r="AJ340" s="83">
        <v>0</v>
      </c>
      <c r="AK340" s="83" t="s">
        <v>66</v>
      </c>
      <c r="AL340" s="83" t="s">
        <v>66</v>
      </c>
      <c r="AM340" s="83">
        <v>0</v>
      </c>
      <c r="AN340" s="83">
        <v>0</v>
      </c>
      <c r="AO340" s="83">
        <v>0</v>
      </c>
      <c r="AP340" s="83">
        <v>0</v>
      </c>
      <c r="AQ340" s="83">
        <v>0</v>
      </c>
      <c r="AR340" s="83" t="s">
        <v>66</v>
      </c>
      <c r="AS340" s="83">
        <v>0</v>
      </c>
      <c r="AT340" s="83">
        <v>0</v>
      </c>
      <c r="AU340" s="83">
        <v>0</v>
      </c>
      <c r="AV340" s="83">
        <v>0</v>
      </c>
      <c r="AW340" s="83">
        <v>0</v>
      </c>
      <c r="AX340" s="83">
        <v>0</v>
      </c>
      <c r="AY340" s="83">
        <v>0</v>
      </c>
      <c r="AZ340" s="83">
        <v>0</v>
      </c>
      <c r="BA340" s="83">
        <v>0</v>
      </c>
      <c r="BB340" s="83">
        <v>0</v>
      </c>
      <c r="BC340" s="83">
        <v>0</v>
      </c>
      <c r="BD340" s="83" t="s">
        <v>66</v>
      </c>
      <c r="BE340" s="83">
        <v>0</v>
      </c>
      <c r="BF340" s="83">
        <v>0</v>
      </c>
      <c r="BG340" s="83">
        <v>0</v>
      </c>
      <c r="BH340" s="232">
        <v>44167</v>
      </c>
    </row>
    <row r="341" spans="1:83" x14ac:dyDescent="0.25">
      <c r="A341" s="232">
        <v>44168</v>
      </c>
      <c r="B341" s="233" t="str">
        <f t="shared" si="5"/>
        <v>Click Here</v>
      </c>
      <c r="D341" s="83">
        <v>0</v>
      </c>
      <c r="E341" s="83">
        <v>0</v>
      </c>
      <c r="F341" s="83">
        <v>0</v>
      </c>
      <c r="G341" s="83">
        <v>0</v>
      </c>
      <c r="H341" s="83">
        <v>0</v>
      </c>
      <c r="I341" s="83">
        <v>0</v>
      </c>
      <c r="J341" s="83">
        <v>0</v>
      </c>
      <c r="K341" s="83">
        <v>0</v>
      </c>
      <c r="L341" s="83">
        <v>0</v>
      </c>
      <c r="M341" s="83">
        <v>0</v>
      </c>
      <c r="N341" s="83">
        <v>0</v>
      </c>
      <c r="O341" s="83">
        <v>0</v>
      </c>
      <c r="P341" s="83">
        <v>0</v>
      </c>
      <c r="Q341" s="83">
        <v>0</v>
      </c>
      <c r="R341" s="83">
        <v>0</v>
      </c>
      <c r="S341" s="83">
        <v>0</v>
      </c>
      <c r="T341" s="83">
        <v>0</v>
      </c>
      <c r="U341" s="83">
        <v>0</v>
      </c>
      <c r="V341" s="83">
        <v>0</v>
      </c>
      <c r="W341" s="83">
        <v>0</v>
      </c>
      <c r="X341" s="83">
        <v>0</v>
      </c>
      <c r="Y341" s="83">
        <v>0</v>
      </c>
      <c r="Z341" s="83">
        <v>0</v>
      </c>
      <c r="AA341" s="83">
        <v>0</v>
      </c>
      <c r="AB341" s="83">
        <v>0</v>
      </c>
      <c r="AC341" s="83">
        <v>0</v>
      </c>
      <c r="AD341" s="83">
        <v>0</v>
      </c>
      <c r="AE341" s="83">
        <v>0</v>
      </c>
      <c r="AF341" s="83">
        <v>0</v>
      </c>
      <c r="AG341" s="83">
        <v>0</v>
      </c>
      <c r="AH341" s="83">
        <v>0</v>
      </c>
      <c r="AI341" s="83">
        <v>0</v>
      </c>
      <c r="AJ341" s="83">
        <v>0</v>
      </c>
      <c r="AK341" s="83" t="s">
        <v>66</v>
      </c>
      <c r="AL341" s="83" t="s">
        <v>66</v>
      </c>
      <c r="AM341" s="83">
        <v>0</v>
      </c>
      <c r="AN341" s="83">
        <v>0</v>
      </c>
      <c r="AO341" s="83">
        <v>0</v>
      </c>
      <c r="AP341" s="83">
        <v>0</v>
      </c>
      <c r="AQ341" s="83">
        <v>0</v>
      </c>
      <c r="AR341" s="83" t="s">
        <v>66</v>
      </c>
      <c r="AS341" s="83">
        <v>0</v>
      </c>
      <c r="AT341" s="83">
        <v>0</v>
      </c>
      <c r="AU341" s="83">
        <v>0</v>
      </c>
      <c r="AV341" s="83">
        <v>0</v>
      </c>
      <c r="AW341" s="83">
        <v>0</v>
      </c>
      <c r="AX341" s="83">
        <v>0</v>
      </c>
      <c r="AY341" s="83">
        <v>0</v>
      </c>
      <c r="AZ341" s="83">
        <v>0</v>
      </c>
      <c r="BA341" s="83">
        <v>0</v>
      </c>
      <c r="BB341" s="83">
        <v>0</v>
      </c>
      <c r="BC341" s="83">
        <v>0</v>
      </c>
      <c r="BD341" s="83" t="s">
        <v>66</v>
      </c>
      <c r="BE341" s="83">
        <v>0</v>
      </c>
      <c r="BF341" s="83">
        <v>0</v>
      </c>
      <c r="BG341" s="83">
        <v>0</v>
      </c>
      <c r="BH341" s="232">
        <v>44168</v>
      </c>
    </row>
    <row r="342" spans="1:83" x14ac:dyDescent="0.25">
      <c r="A342" s="232">
        <v>44169</v>
      </c>
      <c r="B342" s="233" t="str">
        <f t="shared" si="5"/>
        <v>Click Here</v>
      </c>
      <c r="D342" s="83">
        <v>0</v>
      </c>
      <c r="E342" s="83">
        <v>0</v>
      </c>
      <c r="F342" s="83">
        <v>0</v>
      </c>
      <c r="G342" s="83">
        <v>0</v>
      </c>
      <c r="H342" s="83">
        <v>0</v>
      </c>
      <c r="I342" s="83">
        <v>0</v>
      </c>
      <c r="J342" s="83">
        <v>0</v>
      </c>
      <c r="K342" s="83">
        <v>0</v>
      </c>
      <c r="L342" s="83">
        <v>0</v>
      </c>
      <c r="M342" s="83">
        <v>0</v>
      </c>
      <c r="N342" s="83">
        <v>0</v>
      </c>
      <c r="O342" s="83">
        <v>0</v>
      </c>
      <c r="P342" s="83">
        <v>0</v>
      </c>
      <c r="Q342" s="83">
        <v>0</v>
      </c>
      <c r="R342" s="83">
        <v>0</v>
      </c>
      <c r="S342" s="83">
        <v>0</v>
      </c>
      <c r="T342" s="83">
        <v>0</v>
      </c>
      <c r="U342" s="83">
        <v>0</v>
      </c>
      <c r="V342" s="83">
        <v>0</v>
      </c>
      <c r="W342" s="83">
        <v>0</v>
      </c>
      <c r="X342" s="83">
        <v>0</v>
      </c>
      <c r="Y342" s="83">
        <v>0</v>
      </c>
      <c r="Z342" s="83">
        <v>0</v>
      </c>
      <c r="AA342" s="83">
        <v>0</v>
      </c>
      <c r="AB342" s="83">
        <v>0</v>
      </c>
      <c r="AC342" s="83">
        <v>0</v>
      </c>
      <c r="AD342" s="83">
        <v>0</v>
      </c>
      <c r="AE342" s="83">
        <v>0</v>
      </c>
      <c r="AF342" s="83">
        <v>0</v>
      </c>
      <c r="AG342" s="83">
        <v>0</v>
      </c>
      <c r="AH342" s="83">
        <v>0</v>
      </c>
      <c r="AI342" s="83">
        <v>0</v>
      </c>
      <c r="AJ342" s="83">
        <v>0</v>
      </c>
      <c r="AK342" s="83" t="s">
        <v>66</v>
      </c>
      <c r="AL342" s="83" t="s">
        <v>66</v>
      </c>
      <c r="AM342" s="83">
        <v>0</v>
      </c>
      <c r="AN342" s="83">
        <v>0</v>
      </c>
      <c r="AO342" s="83">
        <v>0</v>
      </c>
      <c r="AP342" s="83">
        <v>0</v>
      </c>
      <c r="AQ342" s="83">
        <v>0</v>
      </c>
      <c r="AR342" s="83" t="s">
        <v>66</v>
      </c>
      <c r="AS342" s="83">
        <v>0</v>
      </c>
      <c r="AT342" s="83">
        <v>0</v>
      </c>
      <c r="AU342" s="83">
        <v>0</v>
      </c>
      <c r="AV342" s="83">
        <v>0</v>
      </c>
      <c r="AW342" s="83">
        <v>0</v>
      </c>
      <c r="AX342" s="83">
        <v>0</v>
      </c>
      <c r="AY342" s="83">
        <v>0</v>
      </c>
      <c r="AZ342" s="83">
        <v>0</v>
      </c>
      <c r="BA342" s="83">
        <v>0</v>
      </c>
      <c r="BB342" s="83">
        <v>0</v>
      </c>
      <c r="BC342" s="83">
        <v>0</v>
      </c>
      <c r="BD342" s="83" t="s">
        <v>66</v>
      </c>
      <c r="BE342" s="83">
        <v>0</v>
      </c>
      <c r="BF342" s="83">
        <v>0</v>
      </c>
      <c r="BG342" s="83">
        <v>0</v>
      </c>
      <c r="BH342" s="232">
        <v>44169</v>
      </c>
    </row>
    <row r="343" spans="1:83" x14ac:dyDescent="0.25">
      <c r="A343" s="232">
        <v>44170</v>
      </c>
      <c r="B343" s="233" t="str">
        <f t="shared" si="5"/>
        <v>Click Here</v>
      </c>
      <c r="D343" s="83">
        <v>0</v>
      </c>
      <c r="E343" s="83">
        <v>0</v>
      </c>
      <c r="F343" s="83">
        <v>0</v>
      </c>
      <c r="G343" s="83">
        <v>0</v>
      </c>
      <c r="H343" s="83">
        <v>0</v>
      </c>
      <c r="I343" s="83">
        <v>0</v>
      </c>
      <c r="J343" s="83">
        <v>0</v>
      </c>
      <c r="K343" s="83">
        <v>0</v>
      </c>
      <c r="L343" s="83">
        <v>0</v>
      </c>
      <c r="M343" s="83">
        <v>0</v>
      </c>
      <c r="N343" s="83">
        <v>0</v>
      </c>
      <c r="O343" s="83">
        <v>0</v>
      </c>
      <c r="P343" s="83">
        <v>0</v>
      </c>
      <c r="Q343" s="83">
        <v>0</v>
      </c>
      <c r="R343" s="83">
        <v>0</v>
      </c>
      <c r="S343" s="83">
        <v>0</v>
      </c>
      <c r="T343" s="83">
        <v>0</v>
      </c>
      <c r="U343" s="83">
        <v>0</v>
      </c>
      <c r="V343" s="83">
        <v>0</v>
      </c>
      <c r="W343" s="83">
        <v>0</v>
      </c>
      <c r="X343" s="83">
        <v>0</v>
      </c>
      <c r="Y343" s="83">
        <v>0</v>
      </c>
      <c r="Z343" s="83">
        <v>0</v>
      </c>
      <c r="AA343" s="83">
        <v>0</v>
      </c>
      <c r="AB343" s="83">
        <v>0</v>
      </c>
      <c r="AC343" s="83">
        <v>0</v>
      </c>
      <c r="AD343" s="83">
        <v>0</v>
      </c>
      <c r="AE343" s="83">
        <v>0</v>
      </c>
      <c r="AF343" s="83">
        <v>0</v>
      </c>
      <c r="AG343" s="83">
        <v>0</v>
      </c>
      <c r="AH343" s="83">
        <v>0</v>
      </c>
      <c r="AI343" s="83">
        <v>0</v>
      </c>
      <c r="AJ343" s="83">
        <v>0</v>
      </c>
      <c r="AK343" s="83" t="s">
        <v>66</v>
      </c>
      <c r="AL343" s="83" t="s">
        <v>66</v>
      </c>
      <c r="AM343" s="83">
        <v>0</v>
      </c>
      <c r="AN343" s="83">
        <v>0</v>
      </c>
      <c r="AO343" s="83">
        <v>0</v>
      </c>
      <c r="AP343" s="83">
        <v>0</v>
      </c>
      <c r="AQ343" s="83">
        <v>0</v>
      </c>
      <c r="AR343" s="83" t="s">
        <v>66</v>
      </c>
      <c r="AS343" s="83">
        <v>0</v>
      </c>
      <c r="AT343" s="83">
        <v>0</v>
      </c>
      <c r="AU343" s="83">
        <v>0</v>
      </c>
      <c r="AV343" s="83">
        <v>0</v>
      </c>
      <c r="AW343" s="83">
        <v>0</v>
      </c>
      <c r="AX343" s="83">
        <v>0</v>
      </c>
      <c r="AY343" s="83">
        <v>0</v>
      </c>
      <c r="AZ343" s="83">
        <v>0</v>
      </c>
      <c r="BA343" s="83">
        <v>0</v>
      </c>
      <c r="BB343" s="83">
        <v>0</v>
      </c>
      <c r="BC343" s="83">
        <v>0</v>
      </c>
      <c r="BD343" s="83" t="s">
        <v>66</v>
      </c>
      <c r="BE343" s="83">
        <v>0</v>
      </c>
      <c r="BF343" s="83">
        <v>0</v>
      </c>
      <c r="BG343" s="83">
        <v>0</v>
      </c>
      <c r="BH343" s="232">
        <v>44170</v>
      </c>
    </row>
    <row r="344" spans="1:83" x14ac:dyDescent="0.25">
      <c r="A344" s="232">
        <v>44171</v>
      </c>
      <c r="B344" s="233" t="str">
        <f t="shared" si="5"/>
        <v>Click Here</v>
      </c>
      <c r="D344" s="83">
        <v>0</v>
      </c>
      <c r="E344" s="83">
        <v>0</v>
      </c>
      <c r="F344" s="83">
        <v>0</v>
      </c>
      <c r="G344" s="83">
        <v>0</v>
      </c>
      <c r="H344" s="83">
        <v>0</v>
      </c>
      <c r="I344" s="83">
        <v>0</v>
      </c>
      <c r="J344" s="83">
        <v>0</v>
      </c>
      <c r="K344" s="83">
        <v>0</v>
      </c>
      <c r="L344" s="83">
        <v>0</v>
      </c>
      <c r="M344" s="83">
        <v>0</v>
      </c>
      <c r="N344" s="83">
        <v>0</v>
      </c>
      <c r="O344" s="83">
        <v>0</v>
      </c>
      <c r="P344" s="83">
        <v>0</v>
      </c>
      <c r="Q344" s="83">
        <v>0</v>
      </c>
      <c r="R344" s="83">
        <v>0</v>
      </c>
      <c r="S344" s="83">
        <v>0</v>
      </c>
      <c r="T344" s="83">
        <v>0</v>
      </c>
      <c r="U344" s="83">
        <v>0</v>
      </c>
      <c r="V344" s="83">
        <v>0</v>
      </c>
      <c r="W344" s="83">
        <v>0</v>
      </c>
      <c r="X344" s="83">
        <v>0</v>
      </c>
      <c r="Y344" s="83">
        <v>0</v>
      </c>
      <c r="Z344" s="83">
        <v>0</v>
      </c>
      <c r="AA344" s="83">
        <v>0</v>
      </c>
      <c r="AB344" s="83">
        <v>0</v>
      </c>
      <c r="AC344" s="83">
        <v>0</v>
      </c>
      <c r="AD344" s="83">
        <v>0</v>
      </c>
      <c r="AE344" s="83">
        <v>0</v>
      </c>
      <c r="AF344" s="83">
        <v>0</v>
      </c>
      <c r="AG344" s="83">
        <v>0</v>
      </c>
      <c r="AH344" s="83">
        <v>0</v>
      </c>
      <c r="AI344" s="83">
        <v>0</v>
      </c>
      <c r="AJ344" s="83">
        <v>0</v>
      </c>
      <c r="AK344" s="83" t="s">
        <v>66</v>
      </c>
      <c r="AL344" s="83" t="s">
        <v>66</v>
      </c>
      <c r="AM344" s="83">
        <v>0</v>
      </c>
      <c r="AN344" s="83">
        <v>0</v>
      </c>
      <c r="AO344" s="83">
        <v>0</v>
      </c>
      <c r="AP344" s="83">
        <v>0</v>
      </c>
      <c r="AQ344" s="83">
        <v>0</v>
      </c>
      <c r="AR344" s="83" t="s">
        <v>66</v>
      </c>
      <c r="AS344" s="83">
        <v>0</v>
      </c>
      <c r="AT344" s="83">
        <v>0</v>
      </c>
      <c r="AU344" s="83">
        <v>0</v>
      </c>
      <c r="AV344" s="83">
        <v>0</v>
      </c>
      <c r="AW344" s="83">
        <v>0</v>
      </c>
      <c r="AX344" s="83">
        <v>0</v>
      </c>
      <c r="AY344" s="83">
        <v>0</v>
      </c>
      <c r="AZ344" s="83">
        <v>0</v>
      </c>
      <c r="BA344" s="83">
        <v>0</v>
      </c>
      <c r="BB344" s="83">
        <v>0</v>
      </c>
      <c r="BC344" s="83">
        <v>0</v>
      </c>
      <c r="BD344" s="83" t="s">
        <v>66</v>
      </c>
      <c r="BE344" s="83">
        <v>0</v>
      </c>
      <c r="BF344" s="83">
        <v>0</v>
      </c>
      <c r="BG344" s="83">
        <v>0</v>
      </c>
      <c r="BH344" s="232">
        <v>44171</v>
      </c>
    </row>
    <row r="345" spans="1:83" x14ac:dyDescent="0.25">
      <c r="A345" s="232">
        <v>44172</v>
      </c>
      <c r="B345" s="233" t="str">
        <f t="shared" si="5"/>
        <v>Click Here</v>
      </c>
      <c r="D345" s="83">
        <v>0</v>
      </c>
      <c r="E345" s="83">
        <v>0</v>
      </c>
      <c r="F345" s="83">
        <v>0</v>
      </c>
      <c r="G345" s="83">
        <v>0</v>
      </c>
      <c r="H345" s="83">
        <v>0</v>
      </c>
      <c r="I345" s="83">
        <v>0</v>
      </c>
      <c r="J345" s="83">
        <v>0</v>
      </c>
      <c r="K345" s="83">
        <v>0</v>
      </c>
      <c r="L345" s="83">
        <v>0</v>
      </c>
      <c r="M345" s="83">
        <v>0</v>
      </c>
      <c r="N345" s="83">
        <v>0</v>
      </c>
      <c r="O345" s="83">
        <v>0</v>
      </c>
      <c r="P345" s="83">
        <v>0</v>
      </c>
      <c r="Q345" s="83">
        <v>0</v>
      </c>
      <c r="R345" s="83">
        <v>0</v>
      </c>
      <c r="S345" s="83">
        <v>0</v>
      </c>
      <c r="T345" s="83">
        <v>0</v>
      </c>
      <c r="U345" s="83">
        <v>0</v>
      </c>
      <c r="V345" s="83">
        <v>0</v>
      </c>
      <c r="W345" s="83">
        <v>0</v>
      </c>
      <c r="X345" s="83">
        <v>0</v>
      </c>
      <c r="Y345" s="83">
        <v>0</v>
      </c>
      <c r="Z345" s="83">
        <v>0</v>
      </c>
      <c r="AA345" s="83">
        <v>0</v>
      </c>
      <c r="AB345" s="83">
        <v>0</v>
      </c>
      <c r="AC345" s="83">
        <v>0</v>
      </c>
      <c r="AD345" s="83">
        <v>0</v>
      </c>
      <c r="AE345" s="83">
        <v>0</v>
      </c>
      <c r="AF345" s="83">
        <v>0</v>
      </c>
      <c r="AG345" s="83">
        <v>0</v>
      </c>
      <c r="AH345" s="83">
        <v>0</v>
      </c>
      <c r="AI345" s="83">
        <v>0</v>
      </c>
      <c r="AJ345" s="83">
        <v>0</v>
      </c>
      <c r="AK345" s="83" t="s">
        <v>66</v>
      </c>
      <c r="AL345" s="83" t="s">
        <v>66</v>
      </c>
      <c r="AM345" s="83">
        <v>0</v>
      </c>
      <c r="AN345" s="83">
        <v>0</v>
      </c>
      <c r="AO345" s="83">
        <v>0</v>
      </c>
      <c r="AP345" s="83">
        <v>0</v>
      </c>
      <c r="AQ345" s="83">
        <v>0</v>
      </c>
      <c r="AR345" s="83" t="s">
        <v>66</v>
      </c>
      <c r="AS345" s="83">
        <v>0</v>
      </c>
      <c r="AT345" s="83">
        <v>0</v>
      </c>
      <c r="AU345" s="83">
        <v>0</v>
      </c>
      <c r="AV345" s="83">
        <v>0</v>
      </c>
      <c r="AW345" s="83">
        <v>0</v>
      </c>
      <c r="AX345" s="83">
        <v>0</v>
      </c>
      <c r="AY345" s="83">
        <v>0</v>
      </c>
      <c r="AZ345" s="83">
        <v>0</v>
      </c>
      <c r="BA345" s="83">
        <v>0</v>
      </c>
      <c r="BB345" s="83">
        <v>0</v>
      </c>
      <c r="BC345" s="83">
        <v>0</v>
      </c>
      <c r="BD345" s="83" t="s">
        <v>66</v>
      </c>
      <c r="BE345" s="83">
        <v>0</v>
      </c>
      <c r="BF345" s="83">
        <v>0</v>
      </c>
      <c r="BG345" s="83">
        <v>0</v>
      </c>
      <c r="BH345" s="232">
        <v>44172</v>
      </c>
    </row>
    <row r="346" spans="1:83" x14ac:dyDescent="0.25">
      <c r="A346" s="232">
        <v>44173</v>
      </c>
      <c r="B346" s="233" t="str">
        <f t="shared" si="5"/>
        <v>Click Here</v>
      </c>
      <c r="D346" s="83">
        <v>0</v>
      </c>
      <c r="E346" s="83">
        <v>0</v>
      </c>
      <c r="F346" s="83">
        <v>0</v>
      </c>
      <c r="G346" s="83">
        <v>0</v>
      </c>
      <c r="H346" s="83">
        <v>0</v>
      </c>
      <c r="I346" s="83">
        <v>0</v>
      </c>
      <c r="J346" s="83">
        <v>0</v>
      </c>
      <c r="K346" s="83">
        <v>0</v>
      </c>
      <c r="L346" s="83">
        <v>0</v>
      </c>
      <c r="M346" s="83">
        <v>0</v>
      </c>
      <c r="N346" s="83">
        <v>0</v>
      </c>
      <c r="O346" s="83">
        <v>0</v>
      </c>
      <c r="P346" s="83">
        <v>0</v>
      </c>
      <c r="Q346" s="83">
        <v>0</v>
      </c>
      <c r="R346" s="83">
        <v>0</v>
      </c>
      <c r="S346" s="83">
        <v>0</v>
      </c>
      <c r="T346" s="83">
        <v>0</v>
      </c>
      <c r="U346" s="83">
        <v>0</v>
      </c>
      <c r="V346" s="83">
        <v>0</v>
      </c>
      <c r="W346" s="83">
        <v>0</v>
      </c>
      <c r="X346" s="83">
        <v>0</v>
      </c>
      <c r="Y346" s="83">
        <v>0</v>
      </c>
      <c r="Z346" s="83">
        <v>0</v>
      </c>
      <c r="AA346" s="83">
        <v>0</v>
      </c>
      <c r="AB346" s="83">
        <v>0</v>
      </c>
      <c r="AC346" s="83">
        <v>0</v>
      </c>
      <c r="AD346" s="83">
        <v>0</v>
      </c>
      <c r="AE346" s="83">
        <v>0</v>
      </c>
      <c r="AF346" s="83">
        <v>0</v>
      </c>
      <c r="AG346" s="83">
        <v>0</v>
      </c>
      <c r="AH346" s="83">
        <v>0</v>
      </c>
      <c r="AI346" s="83">
        <v>0</v>
      </c>
      <c r="AJ346" s="83">
        <v>0</v>
      </c>
      <c r="AK346" s="83" t="s">
        <v>66</v>
      </c>
      <c r="AL346" s="83" t="s">
        <v>66</v>
      </c>
      <c r="AM346" s="83">
        <v>0</v>
      </c>
      <c r="AN346" s="83">
        <v>0</v>
      </c>
      <c r="AO346" s="83">
        <v>0</v>
      </c>
      <c r="AP346" s="83">
        <v>0</v>
      </c>
      <c r="AQ346" s="83">
        <v>0</v>
      </c>
      <c r="AR346" s="83" t="s">
        <v>66</v>
      </c>
      <c r="AS346" s="83">
        <v>0</v>
      </c>
      <c r="AT346" s="83">
        <v>0</v>
      </c>
      <c r="AU346" s="83">
        <v>0</v>
      </c>
      <c r="AV346" s="83">
        <v>0</v>
      </c>
      <c r="AW346" s="83">
        <v>0</v>
      </c>
      <c r="AX346" s="83">
        <v>0</v>
      </c>
      <c r="AY346" s="83">
        <v>0</v>
      </c>
      <c r="AZ346" s="83">
        <v>0</v>
      </c>
      <c r="BA346" s="83">
        <v>0</v>
      </c>
      <c r="BB346" s="83">
        <v>0</v>
      </c>
      <c r="BC346" s="83">
        <v>0</v>
      </c>
      <c r="BD346" s="83" t="s">
        <v>66</v>
      </c>
      <c r="BE346" s="83">
        <v>0</v>
      </c>
      <c r="BF346" s="83">
        <v>0</v>
      </c>
      <c r="BG346" s="83">
        <v>0</v>
      </c>
      <c r="BH346" s="232">
        <v>44173</v>
      </c>
    </row>
    <row r="347" spans="1:83" x14ac:dyDescent="0.25">
      <c r="A347" s="232">
        <v>44174</v>
      </c>
      <c r="B347" s="233" t="str">
        <f t="shared" si="5"/>
        <v>Click Here</v>
      </c>
      <c r="D347" s="83">
        <v>0</v>
      </c>
      <c r="E347" s="83">
        <v>0</v>
      </c>
      <c r="F347" s="83">
        <v>0</v>
      </c>
      <c r="G347" s="83">
        <v>0</v>
      </c>
      <c r="H347" s="83">
        <v>0</v>
      </c>
      <c r="I347" s="83">
        <v>0</v>
      </c>
      <c r="J347" s="83">
        <v>0</v>
      </c>
      <c r="K347" s="83">
        <v>0</v>
      </c>
      <c r="L347" s="83">
        <v>0</v>
      </c>
      <c r="M347" s="83">
        <v>0</v>
      </c>
      <c r="N347" s="83">
        <v>0</v>
      </c>
      <c r="O347" s="83">
        <v>0</v>
      </c>
      <c r="P347" s="83">
        <v>0</v>
      </c>
      <c r="Q347" s="83">
        <v>0</v>
      </c>
      <c r="R347" s="83">
        <v>0</v>
      </c>
      <c r="S347" s="83">
        <v>0</v>
      </c>
      <c r="T347" s="83">
        <v>0</v>
      </c>
      <c r="U347" s="83">
        <v>0</v>
      </c>
      <c r="V347" s="83">
        <v>0</v>
      </c>
      <c r="W347" s="83">
        <v>0</v>
      </c>
      <c r="X347" s="83">
        <v>0</v>
      </c>
      <c r="Y347" s="83">
        <v>0</v>
      </c>
      <c r="Z347" s="83">
        <v>0</v>
      </c>
      <c r="AA347" s="83">
        <v>0</v>
      </c>
      <c r="AB347" s="83">
        <v>0</v>
      </c>
      <c r="AC347" s="83">
        <v>0</v>
      </c>
      <c r="AD347" s="83">
        <v>0</v>
      </c>
      <c r="AE347" s="83">
        <v>0</v>
      </c>
      <c r="AF347" s="83">
        <v>0</v>
      </c>
      <c r="AG347" s="83">
        <v>0</v>
      </c>
      <c r="AH347" s="83">
        <v>0</v>
      </c>
      <c r="AI347" s="83">
        <v>0</v>
      </c>
      <c r="AJ347" s="83">
        <v>0</v>
      </c>
      <c r="AK347" s="83" t="s">
        <v>66</v>
      </c>
      <c r="AL347" s="83" t="s">
        <v>66</v>
      </c>
      <c r="AM347" s="83">
        <v>0</v>
      </c>
      <c r="AN347" s="83">
        <v>0</v>
      </c>
      <c r="AO347" s="83">
        <v>0</v>
      </c>
      <c r="AP347" s="83">
        <v>0</v>
      </c>
      <c r="AQ347" s="83">
        <v>0</v>
      </c>
      <c r="AR347" s="83" t="s">
        <v>66</v>
      </c>
      <c r="AS347" s="83">
        <v>0</v>
      </c>
      <c r="AT347" s="83">
        <v>0</v>
      </c>
      <c r="AU347" s="83">
        <v>0</v>
      </c>
      <c r="AV347" s="83">
        <v>0</v>
      </c>
      <c r="AW347" s="83">
        <v>0</v>
      </c>
      <c r="AX347" s="83">
        <v>0</v>
      </c>
      <c r="AY347" s="83">
        <v>0</v>
      </c>
      <c r="AZ347" s="83">
        <v>0</v>
      </c>
      <c r="BA347" s="83">
        <v>0</v>
      </c>
      <c r="BB347" s="83">
        <v>0</v>
      </c>
      <c r="BC347" s="83">
        <v>0</v>
      </c>
      <c r="BD347" s="83" t="s">
        <v>66</v>
      </c>
      <c r="BE347" s="83">
        <v>0</v>
      </c>
      <c r="BF347" s="83">
        <v>0</v>
      </c>
      <c r="BG347" s="83">
        <v>0</v>
      </c>
      <c r="BH347" s="232">
        <v>44174</v>
      </c>
    </row>
    <row r="348" spans="1:83" x14ac:dyDescent="0.25">
      <c r="A348" s="232">
        <v>44175</v>
      </c>
      <c r="B348" s="233" t="str">
        <f t="shared" si="5"/>
        <v>Click Here</v>
      </c>
      <c r="D348" s="83">
        <v>0</v>
      </c>
      <c r="E348" s="83">
        <v>0</v>
      </c>
      <c r="F348" s="83">
        <v>0</v>
      </c>
      <c r="G348" s="83">
        <v>0</v>
      </c>
      <c r="H348" s="83">
        <v>0</v>
      </c>
      <c r="I348" s="83">
        <v>0</v>
      </c>
      <c r="J348" s="83">
        <v>0</v>
      </c>
      <c r="K348" s="83">
        <v>0</v>
      </c>
      <c r="L348" s="83">
        <v>0</v>
      </c>
      <c r="M348" s="83">
        <v>0</v>
      </c>
      <c r="N348" s="83">
        <v>0</v>
      </c>
      <c r="O348" s="83">
        <v>0</v>
      </c>
      <c r="P348" s="83">
        <v>0</v>
      </c>
      <c r="Q348" s="83">
        <v>0</v>
      </c>
      <c r="R348" s="83">
        <v>0</v>
      </c>
      <c r="S348" s="83">
        <v>0</v>
      </c>
      <c r="T348" s="83">
        <v>0</v>
      </c>
      <c r="U348" s="83">
        <v>0</v>
      </c>
      <c r="V348" s="83">
        <v>0</v>
      </c>
      <c r="W348" s="83">
        <v>0</v>
      </c>
      <c r="X348" s="83">
        <v>0</v>
      </c>
      <c r="Y348" s="83">
        <v>0</v>
      </c>
      <c r="Z348" s="83">
        <v>0</v>
      </c>
      <c r="AA348" s="83">
        <v>0</v>
      </c>
      <c r="AB348" s="83">
        <v>0</v>
      </c>
      <c r="AC348" s="83">
        <v>0</v>
      </c>
      <c r="AD348" s="83">
        <v>0</v>
      </c>
      <c r="AE348" s="83">
        <v>0</v>
      </c>
      <c r="AF348" s="83">
        <v>0</v>
      </c>
      <c r="AG348" s="83">
        <v>0</v>
      </c>
      <c r="AH348" s="83">
        <v>0</v>
      </c>
      <c r="AI348" s="83">
        <v>0</v>
      </c>
      <c r="AJ348" s="83">
        <v>0</v>
      </c>
      <c r="AK348" s="83" t="s">
        <v>66</v>
      </c>
      <c r="AL348" s="83" t="s">
        <v>66</v>
      </c>
      <c r="AM348" s="83">
        <v>0</v>
      </c>
      <c r="AN348" s="83">
        <v>0</v>
      </c>
      <c r="AO348" s="83">
        <v>0</v>
      </c>
      <c r="AP348" s="83">
        <v>0</v>
      </c>
      <c r="AQ348" s="83">
        <v>0</v>
      </c>
      <c r="AR348" s="83" t="s">
        <v>66</v>
      </c>
      <c r="AS348" s="83">
        <v>0</v>
      </c>
      <c r="AT348" s="83">
        <v>0</v>
      </c>
      <c r="AU348" s="83">
        <v>0</v>
      </c>
      <c r="AV348" s="83">
        <v>0</v>
      </c>
      <c r="AW348" s="83">
        <v>0</v>
      </c>
      <c r="AX348" s="83">
        <v>0</v>
      </c>
      <c r="AY348" s="83">
        <v>0</v>
      </c>
      <c r="AZ348" s="83">
        <v>0</v>
      </c>
      <c r="BA348" s="83">
        <v>0</v>
      </c>
      <c r="BB348" s="83">
        <v>0</v>
      </c>
      <c r="BC348" s="83">
        <v>0</v>
      </c>
      <c r="BD348" s="83" t="s">
        <v>66</v>
      </c>
      <c r="BE348" s="83">
        <v>0</v>
      </c>
      <c r="BF348" s="83">
        <v>0</v>
      </c>
      <c r="BG348" s="83">
        <v>0</v>
      </c>
      <c r="BH348" s="232">
        <v>44175</v>
      </c>
      <c r="BR348" s="83">
        <v>76.760000000000005</v>
      </c>
    </row>
    <row r="349" spans="1:83" x14ac:dyDescent="0.25">
      <c r="A349" s="232">
        <v>44176</v>
      </c>
      <c r="B349" s="233" t="str">
        <f t="shared" si="5"/>
        <v>Click Here</v>
      </c>
      <c r="D349" s="83">
        <v>5.93</v>
      </c>
      <c r="E349" s="83">
        <v>5.12</v>
      </c>
      <c r="F349" s="83">
        <v>5.0599999999999996</v>
      </c>
      <c r="G349" s="83">
        <v>5.29</v>
      </c>
      <c r="H349" s="83">
        <v>5.53</v>
      </c>
      <c r="I349" s="83">
        <v>7.1</v>
      </c>
      <c r="J349" s="83">
        <v>7</v>
      </c>
      <c r="K349" s="83">
        <v>1.89</v>
      </c>
      <c r="L349" s="83">
        <v>2.06</v>
      </c>
      <c r="M349" s="83">
        <v>2.09</v>
      </c>
      <c r="N349" s="83">
        <v>2.12</v>
      </c>
      <c r="O349" s="83">
        <v>38</v>
      </c>
      <c r="P349" s="83">
        <v>30</v>
      </c>
      <c r="Q349" s="83">
        <v>10</v>
      </c>
      <c r="R349" s="83">
        <v>0</v>
      </c>
      <c r="S349" s="83">
        <v>0</v>
      </c>
      <c r="T349" s="83">
        <v>0</v>
      </c>
      <c r="U349" s="83">
        <v>0.59599999999999997</v>
      </c>
      <c r="V349" s="83">
        <v>0.61699999999999999</v>
      </c>
      <c r="W349" s="83">
        <v>0.68200000000000005</v>
      </c>
      <c r="X349" s="83">
        <v>8.1000000000000003E-2</v>
      </c>
      <c r="Y349" s="83">
        <v>0.46700000000000003</v>
      </c>
      <c r="Z349" s="83">
        <v>0.52400000000000002</v>
      </c>
      <c r="AA349" s="83">
        <v>14</v>
      </c>
      <c r="AB349" s="83">
        <v>34.700000000000003</v>
      </c>
      <c r="AC349" s="83">
        <v>28.8</v>
      </c>
      <c r="AD349" s="83">
        <v>29.2</v>
      </c>
      <c r="AE349" s="83">
        <v>38</v>
      </c>
      <c r="AF349" s="83">
        <v>28</v>
      </c>
      <c r="AG349" s="83">
        <v>69.400000000000006</v>
      </c>
      <c r="AH349" s="83">
        <v>57.6</v>
      </c>
      <c r="AI349" s="83">
        <v>58.4</v>
      </c>
      <c r="AJ349" s="83">
        <v>76</v>
      </c>
      <c r="AK349" s="83">
        <v>3.25</v>
      </c>
      <c r="AL349" s="83">
        <v>4.0199999999999996</v>
      </c>
      <c r="AM349" s="83">
        <v>3</v>
      </c>
      <c r="AN349" s="83">
        <v>5.9</v>
      </c>
      <c r="AO349" s="83">
        <v>3.4000000000000002E-2</v>
      </c>
      <c r="AP349" s="83">
        <v>8.3000000000000007</v>
      </c>
      <c r="AQ349" s="83">
        <v>6.6</v>
      </c>
      <c r="AR349" s="83">
        <v>0.28109039548022619</v>
      </c>
      <c r="AS349" s="83">
        <v>55.7</v>
      </c>
      <c r="AT349" s="83">
        <v>89.8</v>
      </c>
      <c r="AU349" s="83">
        <v>0.25469999999999998</v>
      </c>
      <c r="AV349" s="83">
        <v>4.7600000000000003E-2</v>
      </c>
      <c r="AW349" s="83">
        <v>14.38</v>
      </c>
      <c r="AX349" s="83">
        <v>14.16</v>
      </c>
      <c r="AY349" s="83">
        <v>14.16</v>
      </c>
      <c r="AZ349" s="83">
        <v>0</v>
      </c>
      <c r="BA349" s="83">
        <v>1.5069999999999999</v>
      </c>
      <c r="BB349" s="83">
        <v>2.847</v>
      </c>
      <c r="BC349" s="83">
        <v>9.8070000000000004</v>
      </c>
      <c r="BD349" s="83">
        <v>2.4610903954802263</v>
      </c>
      <c r="BE349" s="83">
        <v>30.39</v>
      </c>
      <c r="BF349" s="83">
        <v>5</v>
      </c>
      <c r="BH349" s="232">
        <v>10.8</v>
      </c>
      <c r="BR349" s="83">
        <v>84.03</v>
      </c>
    </row>
    <row r="350" spans="1:83" x14ac:dyDescent="0.25">
      <c r="A350" s="232">
        <v>44177</v>
      </c>
      <c r="B350" s="233" t="str">
        <f t="shared" si="5"/>
        <v>Click Here</v>
      </c>
      <c r="D350" s="83">
        <v>6</v>
      </c>
      <c r="E350" s="83">
        <v>5.0999999999999996</v>
      </c>
      <c r="F350" s="83">
        <v>5.0199999999999996</v>
      </c>
      <c r="G350" s="83">
        <v>5.24</v>
      </c>
      <c r="H350" s="83">
        <v>5.29</v>
      </c>
      <c r="I350" s="83">
        <v>6.84</v>
      </c>
      <c r="J350" s="83">
        <v>6.62</v>
      </c>
      <c r="K350" s="83">
        <v>1.94</v>
      </c>
      <c r="L350" s="83">
        <v>2.0699999999999998</v>
      </c>
      <c r="M350" s="83">
        <v>2.15</v>
      </c>
      <c r="N350" s="83">
        <v>2.2799999999999998</v>
      </c>
      <c r="O350" s="83">
        <v>37</v>
      </c>
      <c r="P350" s="83">
        <v>30</v>
      </c>
      <c r="Q350" s="83">
        <v>13</v>
      </c>
      <c r="R350" s="83">
        <v>0</v>
      </c>
      <c r="S350" s="83">
        <v>0</v>
      </c>
      <c r="T350" s="83">
        <v>0</v>
      </c>
      <c r="U350" s="83">
        <v>0.58699999999999997</v>
      </c>
      <c r="V350" s="83">
        <v>0.60699999999999998</v>
      </c>
      <c r="W350" s="83">
        <v>0.71399999999999997</v>
      </c>
      <c r="X350" s="83">
        <v>0.10199999999999999</v>
      </c>
      <c r="Y350" s="83">
        <v>0.39100000000000001</v>
      </c>
      <c r="Z350" s="83">
        <v>0.48599999999999999</v>
      </c>
      <c r="AA350" s="83">
        <v>13.4</v>
      </c>
      <c r="AB350" s="83">
        <v>35.799999999999997</v>
      </c>
      <c r="AC350" s="83">
        <v>28.7</v>
      </c>
      <c r="AD350" s="83">
        <v>29.1</v>
      </c>
      <c r="AE350" s="83">
        <v>33.799999999999997</v>
      </c>
      <c r="AF350" s="83">
        <v>26.8</v>
      </c>
      <c r="AG350" s="83">
        <v>71.599999999999994</v>
      </c>
      <c r="AH350" s="83">
        <v>57.4</v>
      </c>
      <c r="AI350" s="83">
        <v>58.2</v>
      </c>
      <c r="AJ350" s="83">
        <v>67.599999999999994</v>
      </c>
      <c r="AK350" s="83">
        <v>3.1399999999999997</v>
      </c>
      <c r="AL350" s="83">
        <v>3.92</v>
      </c>
      <c r="AM350" s="83">
        <v>3.2</v>
      </c>
      <c r="AN350" s="83">
        <v>6.1</v>
      </c>
      <c r="AO350" s="83">
        <v>4.9000000000000002E-2</v>
      </c>
      <c r="AP350" s="83">
        <v>8</v>
      </c>
      <c r="AQ350" s="83">
        <v>6.3</v>
      </c>
      <c r="AR350" s="83">
        <v>0.87915687851971036</v>
      </c>
      <c r="AS350" s="83">
        <v>62</v>
      </c>
      <c r="AT350" s="83">
        <v>91.3</v>
      </c>
      <c r="AU350" s="83">
        <v>0.2077</v>
      </c>
      <c r="AV350" s="83">
        <v>3.9399999999999998E-2</v>
      </c>
      <c r="AW350" s="83">
        <v>13.46</v>
      </c>
      <c r="AX350" s="83">
        <v>12.43</v>
      </c>
      <c r="AY350" s="83">
        <v>13.42</v>
      </c>
      <c r="AZ350" s="83">
        <v>0.99</v>
      </c>
      <c r="BA350" s="83">
        <v>1.444</v>
      </c>
      <c r="BB350" s="83">
        <v>2.68</v>
      </c>
      <c r="BC350" s="83">
        <v>8.4440000000000008</v>
      </c>
      <c r="BD350" s="83">
        <v>3.0691568785197103</v>
      </c>
      <c r="BE350" s="83">
        <v>29.58</v>
      </c>
      <c r="BF350" s="83">
        <v>5</v>
      </c>
      <c r="BH350" s="232">
        <v>10.8</v>
      </c>
      <c r="BR350" s="83">
        <v>0</v>
      </c>
    </row>
    <row r="351" spans="1:83" x14ac:dyDescent="0.25">
      <c r="A351" s="232">
        <v>44178</v>
      </c>
      <c r="B351" s="233" t="str">
        <f t="shared" si="5"/>
        <v>Click Here</v>
      </c>
      <c r="D351" s="83">
        <v>0</v>
      </c>
      <c r="E351" s="83">
        <v>0</v>
      </c>
      <c r="F351" s="83">
        <v>0</v>
      </c>
      <c r="G351" s="83">
        <v>0</v>
      </c>
      <c r="H351" s="83">
        <v>0</v>
      </c>
      <c r="I351" s="83">
        <v>0</v>
      </c>
      <c r="J351" s="83">
        <v>0</v>
      </c>
      <c r="K351" s="83">
        <v>0</v>
      </c>
      <c r="L351" s="83">
        <v>0</v>
      </c>
      <c r="M351" s="83">
        <v>0</v>
      </c>
      <c r="N351" s="83">
        <v>0</v>
      </c>
      <c r="O351" s="83">
        <v>0</v>
      </c>
      <c r="P351" s="83">
        <v>0</v>
      </c>
      <c r="Q351" s="83">
        <v>0</v>
      </c>
      <c r="R351" s="83">
        <v>0</v>
      </c>
      <c r="S351" s="83">
        <v>0</v>
      </c>
      <c r="T351" s="83">
        <v>0</v>
      </c>
      <c r="U351" s="83">
        <v>0</v>
      </c>
      <c r="V351" s="83">
        <v>0</v>
      </c>
      <c r="W351" s="83">
        <v>0</v>
      </c>
      <c r="X351" s="83">
        <v>0</v>
      </c>
      <c r="Y351" s="83">
        <v>0</v>
      </c>
      <c r="Z351" s="83">
        <v>0</v>
      </c>
      <c r="AA351" s="83">
        <v>0</v>
      </c>
      <c r="AB351" s="83">
        <v>0</v>
      </c>
      <c r="AC351" s="83">
        <v>0</v>
      </c>
      <c r="AD351" s="83">
        <v>0</v>
      </c>
      <c r="AE351" s="83">
        <v>0</v>
      </c>
      <c r="AF351" s="83">
        <v>0</v>
      </c>
      <c r="AG351" s="83">
        <v>0</v>
      </c>
      <c r="AH351" s="83">
        <v>0</v>
      </c>
      <c r="AI351" s="83">
        <v>0</v>
      </c>
      <c r="AJ351" s="83">
        <v>0</v>
      </c>
      <c r="AK351" s="83" t="s">
        <v>66</v>
      </c>
      <c r="AL351" s="83" t="s">
        <v>66</v>
      </c>
      <c r="AM351" s="83">
        <v>0</v>
      </c>
      <c r="AN351" s="83">
        <v>0</v>
      </c>
      <c r="AO351" s="83">
        <v>0</v>
      </c>
      <c r="AP351" s="83">
        <v>0</v>
      </c>
      <c r="AQ351" s="83">
        <v>0</v>
      </c>
      <c r="AR351" s="83" t="s">
        <v>66</v>
      </c>
      <c r="AS351" s="83">
        <v>0</v>
      </c>
      <c r="AT351" s="83">
        <v>0</v>
      </c>
      <c r="AU351" s="83">
        <v>0</v>
      </c>
      <c r="AV351" s="83">
        <v>0</v>
      </c>
      <c r="AW351" s="83">
        <v>0</v>
      </c>
      <c r="AX351" s="83">
        <v>0</v>
      </c>
      <c r="AY351" s="83">
        <v>0</v>
      </c>
      <c r="AZ351" s="83">
        <v>0</v>
      </c>
      <c r="BA351" s="83">
        <v>0</v>
      </c>
      <c r="BB351" s="83">
        <v>0</v>
      </c>
      <c r="BC351" s="83">
        <v>0</v>
      </c>
      <c r="BD351" s="83" t="s">
        <v>66</v>
      </c>
      <c r="BE351" s="83">
        <v>0</v>
      </c>
      <c r="BF351" s="83">
        <v>0</v>
      </c>
      <c r="BH351" s="232">
        <v>0</v>
      </c>
      <c r="BR351" s="83">
        <v>83.79</v>
      </c>
    </row>
    <row r="352" spans="1:83" x14ac:dyDescent="0.25">
      <c r="A352" s="232">
        <v>44179</v>
      </c>
      <c r="B352" s="233" t="str">
        <f t="shared" si="5"/>
        <v>Click Here</v>
      </c>
      <c r="D352" s="83">
        <v>5.99</v>
      </c>
      <c r="E352" s="83">
        <v>5.21</v>
      </c>
      <c r="F352" s="83">
        <v>5.0999999999999996</v>
      </c>
      <c r="G352" s="83">
        <v>5.32</v>
      </c>
      <c r="H352" s="83">
        <v>5.36</v>
      </c>
      <c r="I352" s="83">
        <v>8.0500000000000007</v>
      </c>
      <c r="J352" s="83">
        <v>8.3800000000000008</v>
      </c>
      <c r="K352" s="83">
        <v>1.89</v>
      </c>
      <c r="L352" s="83">
        <v>2.0299999999999998</v>
      </c>
      <c r="M352" s="83">
        <v>2.2000000000000002</v>
      </c>
      <c r="N352" s="83">
        <v>2.14</v>
      </c>
      <c r="O352" s="83">
        <v>37</v>
      </c>
      <c r="P352" s="83">
        <v>30</v>
      </c>
      <c r="Q352" s="83">
        <v>15</v>
      </c>
      <c r="R352" s="83">
        <v>2</v>
      </c>
      <c r="S352" s="83">
        <v>0</v>
      </c>
      <c r="T352" s="83">
        <v>0</v>
      </c>
      <c r="U352" s="83">
        <v>0.59299999999999997</v>
      </c>
      <c r="V352" s="83">
        <v>0.60399999999999998</v>
      </c>
      <c r="W352" s="83">
        <v>0.89100000000000001</v>
      </c>
      <c r="X352" s="83">
        <v>7.9000000000000001E-2</v>
      </c>
      <c r="Y352" s="83">
        <v>8.5999999999999993E-2</v>
      </c>
      <c r="Z352" s="83">
        <v>0.17899999999999999</v>
      </c>
      <c r="AA352" s="83">
        <v>12.6</v>
      </c>
      <c r="AB352" s="83">
        <v>36</v>
      </c>
      <c r="AC352" s="83">
        <v>27.4</v>
      </c>
      <c r="AD352" s="83">
        <v>28.2</v>
      </c>
      <c r="AE352" s="83">
        <v>43.4</v>
      </c>
      <c r="AF352" s="83">
        <v>25.2</v>
      </c>
      <c r="AG352" s="83">
        <v>72</v>
      </c>
      <c r="AH352" s="83">
        <v>54.8</v>
      </c>
      <c r="AI352" s="83">
        <v>56.4</v>
      </c>
      <c r="AJ352" s="83">
        <v>86.8</v>
      </c>
      <c r="AK352" s="83">
        <v>2.6399999999999997</v>
      </c>
      <c r="AL352" s="83">
        <v>3.88</v>
      </c>
      <c r="AM352" s="83">
        <v>3.1</v>
      </c>
      <c r="AN352" s="83">
        <v>5.9</v>
      </c>
      <c r="AO352" s="83">
        <v>0.20699999999999999</v>
      </c>
      <c r="AP352" s="83">
        <v>6</v>
      </c>
      <c r="AQ352" s="83">
        <v>5.9</v>
      </c>
      <c r="AR352" s="83">
        <v>0.67099320754716985</v>
      </c>
      <c r="AS352" s="83">
        <v>61.5</v>
      </c>
      <c r="AT352" s="83">
        <v>89.1</v>
      </c>
      <c r="AU352" s="83">
        <v>0.21310000000000001</v>
      </c>
      <c r="AV352" s="83">
        <v>4.9700000000000001E-2</v>
      </c>
      <c r="AW352" s="83">
        <v>14.38</v>
      </c>
      <c r="AX352" s="83">
        <v>13.25</v>
      </c>
      <c r="AY352" s="83">
        <v>14.25</v>
      </c>
      <c r="AZ352" s="83">
        <v>1</v>
      </c>
      <c r="BA352" s="83">
        <v>1.5369999999999999</v>
      </c>
      <c r="BB352" s="83">
        <v>3.0760000000000001</v>
      </c>
      <c r="BC352" s="83">
        <v>7.41</v>
      </c>
      <c r="BD352" s="83">
        <v>2.87099320754717</v>
      </c>
      <c r="BE352" s="83">
        <v>31.45</v>
      </c>
      <c r="BF352" s="83">
        <v>5</v>
      </c>
      <c r="BH352" s="232">
        <v>10.8</v>
      </c>
      <c r="BR352" s="83">
        <v>83.79</v>
      </c>
    </row>
    <row r="353" spans="1:70" x14ac:dyDescent="0.25">
      <c r="A353" s="232">
        <v>44180</v>
      </c>
      <c r="B353" s="233" t="str">
        <f t="shared" si="5"/>
        <v>Click Here</v>
      </c>
      <c r="D353" s="83">
        <v>6.02</v>
      </c>
      <c r="E353" s="83">
        <v>5.24</v>
      </c>
      <c r="F353" s="83">
        <v>5.23</v>
      </c>
      <c r="G353" s="83">
        <v>5.34</v>
      </c>
      <c r="H353" s="83">
        <v>5.41</v>
      </c>
      <c r="I353" s="83">
        <v>7.96</v>
      </c>
      <c r="J353" s="83">
        <v>8.09</v>
      </c>
      <c r="K353" s="83">
        <v>1.96</v>
      </c>
      <c r="L353" s="83">
        <v>2.1</v>
      </c>
      <c r="M353" s="83">
        <v>2.2000000000000002</v>
      </c>
      <c r="N353" s="83">
        <v>2.21</v>
      </c>
      <c r="O353" s="83">
        <v>37</v>
      </c>
      <c r="P353" s="83">
        <v>30</v>
      </c>
      <c r="Q353" s="83">
        <v>12</v>
      </c>
      <c r="R353" s="83">
        <v>0</v>
      </c>
      <c r="S353" s="83">
        <v>0</v>
      </c>
      <c r="T353" s="83">
        <v>0</v>
      </c>
      <c r="U353" s="83">
        <v>0.59099999999999997</v>
      </c>
      <c r="V353" s="83" t="s">
        <v>172</v>
      </c>
      <c r="W353" s="83">
        <v>0.88700000000000001</v>
      </c>
      <c r="X353" s="83">
        <v>8.2000000000000003E-2</v>
      </c>
      <c r="Y353" s="83" t="s">
        <v>173</v>
      </c>
      <c r="Z353" s="83">
        <v>0.186</v>
      </c>
      <c r="AA353" s="83">
        <v>12.8</v>
      </c>
      <c r="AB353" s="83">
        <v>35.6</v>
      </c>
      <c r="AC353" s="83">
        <v>27.3</v>
      </c>
      <c r="AD353" s="83">
        <v>28</v>
      </c>
      <c r="AE353" s="83">
        <v>42.1</v>
      </c>
      <c r="AF353" s="83">
        <v>25.6</v>
      </c>
      <c r="AG353" s="83">
        <v>71.2</v>
      </c>
      <c r="AH353" s="83">
        <v>54.6</v>
      </c>
      <c r="AI353" s="83">
        <v>56</v>
      </c>
      <c r="AJ353" s="83">
        <v>84.2</v>
      </c>
      <c r="AK353" s="83">
        <v>2.57</v>
      </c>
      <c r="AL353" s="83">
        <v>3.7</v>
      </c>
      <c r="AM353" s="83">
        <v>3</v>
      </c>
      <c r="AN353" s="83">
        <v>6</v>
      </c>
      <c r="AO353" s="83">
        <v>0.161</v>
      </c>
      <c r="AP353" s="83">
        <v>6.1</v>
      </c>
      <c r="AQ353" s="83">
        <v>6</v>
      </c>
      <c r="AR353" s="83">
        <v>0.658432801822324</v>
      </c>
      <c r="AS353" s="83">
        <v>61.8</v>
      </c>
      <c r="AT353" s="83">
        <v>89.4</v>
      </c>
      <c r="AU353" s="83">
        <v>0.20860000000000001</v>
      </c>
      <c r="AV353" s="83">
        <v>4.8300000000000003E-2</v>
      </c>
      <c r="AW353" s="83">
        <v>14.24</v>
      </c>
      <c r="AX353" s="83">
        <v>13.17</v>
      </c>
      <c r="AY353" s="83">
        <v>14.12</v>
      </c>
      <c r="AZ353" s="83">
        <v>0.95</v>
      </c>
      <c r="BA353" s="83">
        <v>1.5409999999999999</v>
      </c>
      <c r="BB353" s="83">
        <v>2.88</v>
      </c>
      <c r="BC353" s="83">
        <v>7.0030000000000001</v>
      </c>
      <c r="BD353" s="83">
        <v>2.888432801822324</v>
      </c>
      <c r="BE353" s="83">
        <v>31.22</v>
      </c>
      <c r="BF353" s="83">
        <v>5</v>
      </c>
      <c r="BH353" s="232">
        <v>10</v>
      </c>
      <c r="BR353" s="83">
        <v>0</v>
      </c>
    </row>
    <row r="354" spans="1:70" x14ac:dyDescent="0.25">
      <c r="A354" s="232">
        <v>44181</v>
      </c>
      <c r="B354" s="233" t="str">
        <f t="shared" si="5"/>
        <v>Click Here</v>
      </c>
      <c r="D354" s="83">
        <v>5.96</v>
      </c>
      <c r="E354" s="83">
        <v>5.17</v>
      </c>
      <c r="F354" s="83">
        <v>5.25</v>
      </c>
      <c r="G354" s="83">
        <v>5.3</v>
      </c>
      <c r="H354" s="83">
        <v>5.42</v>
      </c>
      <c r="I354" s="83">
        <v>7.42</v>
      </c>
      <c r="J354" s="83">
        <v>7.35</v>
      </c>
      <c r="K354" s="83">
        <v>1.82</v>
      </c>
      <c r="L354" s="83">
        <v>1.97</v>
      </c>
      <c r="M354" s="83">
        <v>2.09</v>
      </c>
      <c r="N354" s="83">
        <v>2.06</v>
      </c>
      <c r="O354" s="83">
        <v>40</v>
      </c>
      <c r="P354" s="83">
        <v>34</v>
      </c>
      <c r="Q354" s="83">
        <v>11</v>
      </c>
      <c r="R354" s="83">
        <v>0</v>
      </c>
      <c r="S354" s="83">
        <v>0</v>
      </c>
      <c r="T354" s="83">
        <v>0</v>
      </c>
      <c r="U354" s="83">
        <v>0.56299999999999994</v>
      </c>
      <c r="V354" s="83">
        <v>0.59399999999999997</v>
      </c>
      <c r="W354" s="83">
        <v>0.76500000000000001</v>
      </c>
      <c r="X354" s="83">
        <v>8.8999999999999996E-2</v>
      </c>
      <c r="Y354" s="83">
        <v>0.39100000000000001</v>
      </c>
      <c r="Z354" s="83">
        <v>0.52600000000000002</v>
      </c>
      <c r="AA354" s="83">
        <v>13.1</v>
      </c>
      <c r="AB354" s="83">
        <v>35.4</v>
      </c>
      <c r="AC354" s="83">
        <v>27.7</v>
      </c>
      <c r="AD354" s="83">
        <v>28.5</v>
      </c>
      <c r="AE354" s="83">
        <v>41.7</v>
      </c>
      <c r="AF354" s="83">
        <v>26.2</v>
      </c>
      <c r="AG354" s="83">
        <v>70.8</v>
      </c>
      <c r="AH354" s="83">
        <v>55.4</v>
      </c>
      <c r="AI354" s="83">
        <v>57</v>
      </c>
      <c r="AJ354" s="83">
        <v>83.4</v>
      </c>
      <c r="AK354" s="83">
        <v>2.73</v>
      </c>
      <c r="AL354" s="83">
        <v>3.84</v>
      </c>
      <c r="AM354" s="83">
        <v>3.1</v>
      </c>
      <c r="AN354" s="83">
        <v>5.9</v>
      </c>
      <c r="AO354" s="83">
        <v>0.156</v>
      </c>
      <c r="AP354" s="83">
        <v>5.9</v>
      </c>
      <c r="AQ354" s="83">
        <v>6</v>
      </c>
      <c r="AR354" s="83" t="s">
        <v>66</v>
      </c>
      <c r="AS354" s="83">
        <v>62.1</v>
      </c>
      <c r="AT354" s="83">
        <v>90.6</v>
      </c>
      <c r="AU354" s="83">
        <v>0.20580000000000001</v>
      </c>
      <c r="AV354" s="83">
        <v>4.02E-2</v>
      </c>
      <c r="AW354" s="83">
        <v>0</v>
      </c>
      <c r="AX354" s="83">
        <v>0</v>
      </c>
      <c r="AY354" s="83">
        <v>0</v>
      </c>
      <c r="AZ354" s="83">
        <v>0</v>
      </c>
      <c r="BA354" s="83">
        <v>0</v>
      </c>
      <c r="BB354" s="83">
        <v>0</v>
      </c>
      <c r="BC354" s="83">
        <v>0</v>
      </c>
      <c r="BD354" s="83" t="s">
        <v>66</v>
      </c>
      <c r="BE354" s="83">
        <v>30.1</v>
      </c>
      <c r="BF354" s="83">
        <v>5</v>
      </c>
      <c r="BH354" s="232">
        <v>9.5</v>
      </c>
      <c r="BR354" s="83">
        <v>90.4</v>
      </c>
    </row>
    <row r="355" spans="1:70" x14ac:dyDescent="0.25">
      <c r="A355" s="232">
        <v>44182</v>
      </c>
      <c r="B355" s="233" t="str">
        <f t="shared" si="5"/>
        <v>Click Here</v>
      </c>
      <c r="D355" s="83">
        <v>6.01</v>
      </c>
      <c r="E355" s="83">
        <v>5.19</v>
      </c>
      <c r="F355" s="83">
        <v>5.24</v>
      </c>
      <c r="G355" s="83">
        <v>5.51</v>
      </c>
      <c r="H355" s="83">
        <v>5.38</v>
      </c>
      <c r="I355" s="83">
        <v>7.59</v>
      </c>
      <c r="J355" s="83">
        <v>7.67</v>
      </c>
      <c r="K355" s="83">
        <v>1.84</v>
      </c>
      <c r="L355" s="83">
        <v>2.06</v>
      </c>
      <c r="M355" s="83">
        <v>2.09</v>
      </c>
      <c r="N355" s="83">
        <v>1.95</v>
      </c>
      <c r="O355" s="83">
        <v>37</v>
      </c>
      <c r="P355" s="83">
        <v>30</v>
      </c>
      <c r="Q355" s="83">
        <v>13</v>
      </c>
      <c r="R355" s="83">
        <v>0</v>
      </c>
      <c r="S355" s="83">
        <v>0</v>
      </c>
      <c r="T355" s="83">
        <v>0</v>
      </c>
      <c r="U355" s="83">
        <v>0.57399999999999995</v>
      </c>
      <c r="V355" s="83">
        <v>0.60699999999999998</v>
      </c>
      <c r="W355" s="83">
        <v>0.81899999999999995</v>
      </c>
      <c r="X355" s="83">
        <v>9.9000000000000005E-2</v>
      </c>
      <c r="Y355" s="83">
        <v>0.24099999999999999</v>
      </c>
      <c r="Z355" s="83">
        <v>0.28599999999999998</v>
      </c>
      <c r="AA355" s="83">
        <v>13.6</v>
      </c>
      <c r="AB355" s="83">
        <v>34.799999999999997</v>
      </c>
      <c r="AC355" s="83">
        <v>27.7</v>
      </c>
      <c r="AD355" s="83">
        <v>28.1</v>
      </c>
      <c r="AE355" s="83">
        <v>39.9</v>
      </c>
      <c r="AF355" s="83">
        <v>27.2</v>
      </c>
      <c r="AG355" s="83">
        <v>69.599999999999994</v>
      </c>
      <c r="AH355" s="83">
        <v>55.4</v>
      </c>
      <c r="AI355" s="83">
        <v>56.2</v>
      </c>
      <c r="AJ355" s="83">
        <v>79.900000000000006</v>
      </c>
      <c r="AK355" s="83">
        <v>2.8600000000000003</v>
      </c>
      <c r="AL355" s="83">
        <v>3.84</v>
      </c>
      <c r="AM355" s="83">
        <v>3</v>
      </c>
      <c r="AN355" s="83">
        <v>6.1</v>
      </c>
      <c r="AO355" s="83">
        <v>9.4E-2</v>
      </c>
      <c r="AP355" s="83">
        <v>6.4</v>
      </c>
      <c r="AQ355" s="83">
        <v>6.1</v>
      </c>
      <c r="AR355" s="83">
        <v>1.0158345864661658</v>
      </c>
      <c r="AS355" s="83">
        <v>60.4</v>
      </c>
      <c r="AT355" s="83">
        <v>89</v>
      </c>
      <c r="AU355" s="83">
        <v>0.21870000000000001</v>
      </c>
      <c r="AV355" s="83">
        <v>5.0200000000000002E-2</v>
      </c>
      <c r="AW355" s="83">
        <v>14.81</v>
      </c>
      <c r="AX355" s="83">
        <v>13.3</v>
      </c>
      <c r="AY355" s="83">
        <v>14.77</v>
      </c>
      <c r="AZ355" s="83">
        <v>1.47</v>
      </c>
      <c r="BA355" s="83">
        <v>1.4670000000000001</v>
      </c>
      <c r="BB355" s="83">
        <v>2.7909999999999999</v>
      </c>
      <c r="BC355" s="83">
        <v>7.2160000000000002</v>
      </c>
      <c r="BD355" s="83">
        <v>3.0858345864661656</v>
      </c>
      <c r="BE355" s="83">
        <v>30.48</v>
      </c>
      <c r="BF355" s="83">
        <v>5</v>
      </c>
      <c r="BH355" s="232">
        <v>9.5</v>
      </c>
      <c r="BR355" s="83">
        <v>77.180000000000007</v>
      </c>
    </row>
    <row r="356" spans="1:70" x14ac:dyDescent="0.25">
      <c r="A356" s="232">
        <v>44183</v>
      </c>
      <c r="B356" s="233" t="str">
        <f t="shared" si="5"/>
        <v>Click Here</v>
      </c>
      <c r="D356" s="83">
        <v>6.29</v>
      </c>
      <c r="E356" s="83">
        <v>5.2</v>
      </c>
      <c r="F356" s="83">
        <v>5.27</v>
      </c>
      <c r="G356" s="83">
        <v>5.36</v>
      </c>
      <c r="H356" s="83">
        <v>5.42</v>
      </c>
      <c r="I356" s="83">
        <v>7.71</v>
      </c>
      <c r="J356" s="83">
        <v>7.56</v>
      </c>
      <c r="K356" s="83">
        <v>1.87</v>
      </c>
      <c r="L356" s="83">
        <v>2.08</v>
      </c>
      <c r="M356" s="83">
        <v>2.16</v>
      </c>
      <c r="N356" s="83">
        <v>2.12</v>
      </c>
      <c r="O356" s="83">
        <v>38</v>
      </c>
      <c r="P356" s="83">
        <v>32</v>
      </c>
      <c r="Q356" s="83">
        <v>14</v>
      </c>
      <c r="R356" s="83">
        <v>1</v>
      </c>
      <c r="S356" s="83">
        <v>0</v>
      </c>
      <c r="T356" s="83">
        <v>0</v>
      </c>
      <c r="U356" s="83">
        <v>0.61399999999999999</v>
      </c>
      <c r="V356" s="83">
        <v>0.56299999999999994</v>
      </c>
      <c r="W356" s="83">
        <v>1.1000000000000001</v>
      </c>
      <c r="X356" s="83">
        <v>7.0000000000000007E-2</v>
      </c>
      <c r="Y356" s="83">
        <v>0.19600000000000001</v>
      </c>
      <c r="Z356" s="83">
        <v>0.17399999999999999</v>
      </c>
      <c r="AA356" s="83">
        <v>12.8</v>
      </c>
      <c r="AB356" s="83">
        <v>37</v>
      </c>
      <c r="AC356" s="83">
        <v>27.3</v>
      </c>
      <c r="AD356" s="83">
        <v>26.2</v>
      </c>
      <c r="AE356" s="83">
        <v>40.1</v>
      </c>
      <c r="AF356" s="83">
        <v>25.6</v>
      </c>
      <c r="AG356" s="83">
        <v>74</v>
      </c>
      <c r="AH356" s="83">
        <v>54.6</v>
      </c>
      <c r="AI356" s="83">
        <v>54.4</v>
      </c>
      <c r="AJ356" s="83">
        <v>80.2</v>
      </c>
      <c r="AK356" s="83">
        <v>2.89</v>
      </c>
      <c r="AL356" s="83">
        <v>3.88</v>
      </c>
      <c r="AM356" s="83">
        <v>3.1</v>
      </c>
      <c r="AN356" s="83">
        <v>6.3</v>
      </c>
      <c r="AO356" s="83">
        <v>7.1999999999999995E-2</v>
      </c>
      <c r="AP356" s="83">
        <v>6.3</v>
      </c>
      <c r="AQ356" s="83">
        <v>5.2</v>
      </c>
      <c r="AR356" s="83">
        <v>0.34981033262561922</v>
      </c>
      <c r="AS356" s="83">
        <v>60.6</v>
      </c>
      <c r="AT356" s="83">
        <v>90.8</v>
      </c>
      <c r="AU356" s="83">
        <v>0.2185</v>
      </c>
      <c r="AV356" s="83">
        <v>4.1799999999999997E-2</v>
      </c>
      <c r="AW356" s="83">
        <v>15.47</v>
      </c>
      <c r="AX356" s="83">
        <v>14.13</v>
      </c>
      <c r="AY356" s="83">
        <v>15.59</v>
      </c>
      <c r="AZ356" s="83">
        <v>1.46</v>
      </c>
      <c r="BA356" s="83">
        <v>1.4890000000000001</v>
      </c>
      <c r="BB356" s="83">
        <v>2.8149999999999999</v>
      </c>
      <c r="BC356" s="83">
        <v>9.3849999999999998</v>
      </c>
      <c r="BD356" s="83">
        <v>2.4798103326256191</v>
      </c>
      <c r="BE356" s="83">
        <v>32.409999999999997</v>
      </c>
      <c r="BF356" s="83">
        <v>5</v>
      </c>
      <c r="BH356" s="232">
        <v>9.5</v>
      </c>
      <c r="BR356" s="83">
        <v>83.75</v>
      </c>
    </row>
    <row r="357" spans="1:70" x14ac:dyDescent="0.25">
      <c r="A357" s="232">
        <v>44184</v>
      </c>
      <c r="B357" s="233" t="str">
        <f t="shared" si="5"/>
        <v>Click Here</v>
      </c>
      <c r="D357" s="83">
        <v>6.36</v>
      </c>
      <c r="E357" s="83">
        <v>5.18</v>
      </c>
      <c r="F357" s="83">
        <v>5.25</v>
      </c>
      <c r="G357" s="83">
        <v>5.3</v>
      </c>
      <c r="H357" s="83">
        <v>5.39</v>
      </c>
      <c r="I357" s="83">
        <v>7.14</v>
      </c>
      <c r="J357" s="83">
        <v>7.39</v>
      </c>
      <c r="K357" s="83">
        <v>1.72</v>
      </c>
      <c r="L357" s="83">
        <v>1.89</v>
      </c>
      <c r="M357" s="83">
        <v>1.93</v>
      </c>
      <c r="N357" s="83">
        <v>1.86</v>
      </c>
      <c r="O357" s="83">
        <v>37</v>
      </c>
      <c r="P357" s="83">
        <v>32</v>
      </c>
      <c r="Q357" s="83">
        <v>16</v>
      </c>
      <c r="R357" s="83">
        <v>0</v>
      </c>
      <c r="S357" s="83" t="s">
        <v>70</v>
      </c>
      <c r="T357" s="83">
        <v>0</v>
      </c>
      <c r="U357" s="83">
        <v>0.60399999999999998</v>
      </c>
      <c r="V357" s="83" t="s">
        <v>174</v>
      </c>
      <c r="W357" s="83">
        <v>1.0900000000000001</v>
      </c>
      <c r="X357" s="83">
        <v>0.104</v>
      </c>
      <c r="Y357" s="83">
        <v>0.28799999999999998</v>
      </c>
      <c r="Z357" s="83">
        <v>0.27600000000000002</v>
      </c>
      <c r="AA357" s="83">
        <v>12.7</v>
      </c>
      <c r="AB357" s="83">
        <v>36.5</v>
      </c>
      <c r="AC357" s="83">
        <v>27.1</v>
      </c>
      <c r="AD357" s="83">
        <v>27</v>
      </c>
      <c r="AE357" s="83">
        <v>38.299999999999997</v>
      </c>
      <c r="AF357" s="83">
        <v>25.4</v>
      </c>
      <c r="AG357" s="83">
        <v>72</v>
      </c>
      <c r="AH357" s="83">
        <v>54.2</v>
      </c>
      <c r="AI357" s="83">
        <v>54</v>
      </c>
      <c r="AJ357" s="83">
        <v>76.599999999999994</v>
      </c>
      <c r="AK357" s="83">
        <v>2.99</v>
      </c>
      <c r="AL357" s="83">
        <v>4.0999999999999996</v>
      </c>
      <c r="AM357" s="83">
        <v>3</v>
      </c>
      <c r="AN357" s="83">
        <v>6.1</v>
      </c>
      <c r="AO357" s="83">
        <v>6.0999999999999999E-2</v>
      </c>
      <c r="AP357" s="83">
        <v>6.3</v>
      </c>
      <c r="AQ357" s="83">
        <v>5.0999999999999996</v>
      </c>
      <c r="AR357" s="83">
        <v>0.73536496350364988</v>
      </c>
      <c r="AS357" s="83">
        <v>60.2</v>
      </c>
      <c r="AT357" s="83">
        <v>90.4</v>
      </c>
      <c r="AU357" s="83">
        <v>0.21879999999999999</v>
      </c>
      <c r="AV357" s="83">
        <v>4.2000000000000003E-2</v>
      </c>
      <c r="AW357" s="83">
        <v>14.68</v>
      </c>
      <c r="AX357" s="83">
        <v>13.7</v>
      </c>
      <c r="AY357" s="83">
        <v>14.67</v>
      </c>
      <c r="AZ357" s="83">
        <v>0.97</v>
      </c>
      <c r="BA357" s="83">
        <v>0</v>
      </c>
      <c r="BB357" s="83">
        <v>0</v>
      </c>
      <c r="BC357" s="83">
        <v>0</v>
      </c>
      <c r="BD357" s="83">
        <v>2.7753649635036499</v>
      </c>
      <c r="BE357" s="83">
        <v>31.43</v>
      </c>
      <c r="BF357" s="83">
        <v>5</v>
      </c>
      <c r="BH357" s="232">
        <v>9.5</v>
      </c>
      <c r="BR357" s="83">
        <v>86.17</v>
      </c>
    </row>
    <row r="358" spans="1:70" x14ac:dyDescent="0.25">
      <c r="A358" s="232">
        <v>44185</v>
      </c>
      <c r="B358" s="233" t="str">
        <f t="shared" si="5"/>
        <v>Click Here</v>
      </c>
      <c r="D358" s="83">
        <v>0</v>
      </c>
      <c r="E358" s="83">
        <v>0</v>
      </c>
      <c r="F358" s="83">
        <v>0</v>
      </c>
      <c r="G358" s="83">
        <v>0</v>
      </c>
      <c r="H358" s="83">
        <v>0</v>
      </c>
      <c r="I358" s="83">
        <v>0</v>
      </c>
      <c r="J358" s="83">
        <v>0</v>
      </c>
      <c r="K358" s="83">
        <v>0</v>
      </c>
      <c r="L358" s="83">
        <v>0</v>
      </c>
      <c r="M358" s="83">
        <v>0</v>
      </c>
      <c r="N358" s="83">
        <v>0</v>
      </c>
      <c r="O358" s="83">
        <v>0</v>
      </c>
      <c r="P358" s="83">
        <v>0</v>
      </c>
      <c r="Q358" s="83">
        <v>0</v>
      </c>
      <c r="R358" s="83">
        <v>0</v>
      </c>
      <c r="S358" s="83">
        <v>0</v>
      </c>
      <c r="T358" s="83">
        <v>0</v>
      </c>
      <c r="U358" s="83">
        <v>0</v>
      </c>
      <c r="V358" s="83">
        <v>0</v>
      </c>
      <c r="W358" s="83">
        <v>0</v>
      </c>
      <c r="X358" s="83">
        <v>0</v>
      </c>
      <c r="Y358" s="83">
        <v>0</v>
      </c>
      <c r="Z358" s="83">
        <v>0</v>
      </c>
      <c r="AA358" s="83">
        <v>0</v>
      </c>
      <c r="AB358" s="83">
        <v>0</v>
      </c>
      <c r="AC358" s="83">
        <v>0</v>
      </c>
      <c r="AD358" s="83">
        <v>0</v>
      </c>
      <c r="AE358" s="83">
        <v>0</v>
      </c>
      <c r="AF358" s="83">
        <v>0</v>
      </c>
      <c r="AG358" s="83">
        <v>0</v>
      </c>
      <c r="AH358" s="83">
        <v>0</v>
      </c>
      <c r="AI358" s="83">
        <v>0</v>
      </c>
      <c r="AJ358" s="83">
        <v>0</v>
      </c>
      <c r="AK358" s="83" t="s">
        <v>66</v>
      </c>
      <c r="AL358" s="83" t="s">
        <v>66</v>
      </c>
      <c r="AM358" s="83">
        <v>0</v>
      </c>
      <c r="AN358" s="83">
        <v>0</v>
      </c>
      <c r="AO358" s="83">
        <v>0</v>
      </c>
      <c r="AP358" s="83">
        <v>0</v>
      </c>
      <c r="AQ358" s="83">
        <v>0</v>
      </c>
      <c r="AR358" s="83">
        <v>0.76841206030150788</v>
      </c>
      <c r="AS358" s="83">
        <v>0</v>
      </c>
      <c r="AT358" s="83">
        <v>0</v>
      </c>
      <c r="AU358" s="83">
        <v>0</v>
      </c>
      <c r="AV358" s="83">
        <v>0</v>
      </c>
      <c r="AW358" s="83">
        <v>14.95</v>
      </c>
      <c r="AX358" s="83">
        <v>13.93</v>
      </c>
      <c r="AY358" s="83">
        <v>14.87</v>
      </c>
      <c r="AZ358" s="83">
        <v>0.94</v>
      </c>
      <c r="BA358" s="83">
        <v>1.4359999999999999</v>
      </c>
      <c r="BB358" s="83">
        <v>2.8050000000000002</v>
      </c>
      <c r="BC358" s="83">
        <v>9.7769999999999992</v>
      </c>
      <c r="BD358" s="83">
        <v>2.8084120603015079</v>
      </c>
      <c r="BE358" s="83">
        <v>0</v>
      </c>
      <c r="BF358" s="83">
        <v>5</v>
      </c>
      <c r="BH358" s="232">
        <v>9.5</v>
      </c>
      <c r="BR358" s="83">
        <v>88.2</v>
      </c>
    </row>
    <row r="359" spans="1:70" x14ac:dyDescent="0.25">
      <c r="A359" s="232">
        <v>44186</v>
      </c>
      <c r="B359" s="233" t="str">
        <f t="shared" si="5"/>
        <v>Click Here</v>
      </c>
      <c r="D359" s="83">
        <v>6.24</v>
      </c>
      <c r="E359" s="83">
        <v>5.14</v>
      </c>
      <c r="F359" s="83">
        <v>5.25</v>
      </c>
      <c r="G359" s="83">
        <v>5.26</v>
      </c>
      <c r="H359" s="83">
        <v>5.33</v>
      </c>
      <c r="I359" s="83">
        <v>7.24</v>
      </c>
      <c r="J359" s="83">
        <v>7.39</v>
      </c>
      <c r="K359" s="83">
        <v>1.78</v>
      </c>
      <c r="L359" s="83">
        <v>1.96</v>
      </c>
      <c r="M359" s="83">
        <v>1.99</v>
      </c>
      <c r="N359" s="83">
        <v>1.93</v>
      </c>
      <c r="O359" s="83">
        <v>39</v>
      </c>
      <c r="P359" s="83">
        <v>33</v>
      </c>
      <c r="Q359" s="83">
        <v>19</v>
      </c>
      <c r="R359" s="83">
        <v>0</v>
      </c>
      <c r="S359" s="83">
        <v>0</v>
      </c>
      <c r="T359" s="83">
        <v>0</v>
      </c>
      <c r="U359" s="83">
        <v>0.54100000000000004</v>
      </c>
      <c r="V359" s="83">
        <v>0.53600000000000003</v>
      </c>
      <c r="W359" s="83">
        <v>0.98899999999999999</v>
      </c>
      <c r="X359" s="83">
        <v>0.113</v>
      </c>
      <c r="Y359" s="83">
        <v>0.29099999999999998</v>
      </c>
      <c r="Z359" s="83">
        <v>0.33600000000000002</v>
      </c>
      <c r="AA359" s="83">
        <v>13</v>
      </c>
      <c r="AB359" s="83">
        <v>35.9</v>
      </c>
      <c r="AC359" s="83">
        <v>27.4</v>
      </c>
      <c r="AD359" s="83">
        <v>26.8</v>
      </c>
      <c r="AE359" s="83">
        <v>39.1</v>
      </c>
      <c r="AF359" s="83">
        <v>26</v>
      </c>
      <c r="AG359" s="83">
        <v>71.8</v>
      </c>
      <c r="AH359" s="83">
        <v>54.8</v>
      </c>
      <c r="AI359" s="83">
        <v>53.6</v>
      </c>
      <c r="AJ359" s="83">
        <v>78.2</v>
      </c>
      <c r="AK359" s="83">
        <v>3.06</v>
      </c>
      <c r="AL359" s="83">
        <v>4.1099999999999994</v>
      </c>
      <c r="AM359" s="83">
        <v>3.1</v>
      </c>
      <c r="AN359" s="83">
        <v>6</v>
      </c>
      <c r="AO359" s="83">
        <v>7.3999999999999996E-2</v>
      </c>
      <c r="AP359" s="83">
        <v>6.2</v>
      </c>
      <c r="AQ359" s="83">
        <v>5</v>
      </c>
      <c r="AR359" s="83">
        <v>0.70729785763648945</v>
      </c>
      <c r="AS359" s="83">
        <v>60.6</v>
      </c>
      <c r="AT359" s="83">
        <v>90.6</v>
      </c>
      <c r="AU359" s="83">
        <v>0.21390000000000001</v>
      </c>
      <c r="AV359" s="83">
        <v>4.0899999999999999E-2</v>
      </c>
      <c r="AW359" s="83">
        <v>15.42</v>
      </c>
      <c r="AX359" s="83">
        <v>14.47</v>
      </c>
      <c r="AY359" s="83">
        <v>15.41</v>
      </c>
      <c r="AZ359" s="83">
        <v>0.94</v>
      </c>
      <c r="BA359" s="83">
        <v>1.498</v>
      </c>
      <c r="BB359" s="83">
        <v>2.798</v>
      </c>
      <c r="BC359" s="83">
        <v>10</v>
      </c>
      <c r="BD359" s="83">
        <v>2.7672978576364895</v>
      </c>
      <c r="BE359" s="83">
        <v>30.69</v>
      </c>
      <c r="BF359" s="83">
        <v>5</v>
      </c>
      <c r="BH359" s="232">
        <v>9.5</v>
      </c>
      <c r="BR359" s="83">
        <v>0</v>
      </c>
    </row>
    <row r="360" spans="1:70" x14ac:dyDescent="0.25">
      <c r="A360" s="232">
        <v>44187</v>
      </c>
      <c r="B360" s="233" t="str">
        <f t="shared" si="5"/>
        <v>Click Here</v>
      </c>
      <c r="D360" s="83">
        <v>0</v>
      </c>
      <c r="E360" s="83">
        <v>0</v>
      </c>
      <c r="F360" s="83">
        <v>0</v>
      </c>
      <c r="G360" s="83">
        <v>0</v>
      </c>
      <c r="H360" s="83">
        <v>0</v>
      </c>
      <c r="I360" s="83">
        <v>0</v>
      </c>
      <c r="J360" s="83">
        <v>0</v>
      </c>
      <c r="K360" s="83">
        <v>0</v>
      </c>
      <c r="L360" s="83">
        <v>0</v>
      </c>
      <c r="M360" s="83">
        <v>0</v>
      </c>
      <c r="N360" s="83">
        <v>0</v>
      </c>
      <c r="O360" s="83">
        <v>0</v>
      </c>
      <c r="P360" s="83">
        <v>0</v>
      </c>
      <c r="Q360" s="83">
        <v>0</v>
      </c>
      <c r="R360" s="83">
        <v>0</v>
      </c>
      <c r="S360" s="83">
        <v>0</v>
      </c>
      <c r="T360" s="83">
        <v>0</v>
      </c>
      <c r="U360" s="83">
        <v>0</v>
      </c>
      <c r="V360" s="83">
        <v>0</v>
      </c>
      <c r="W360" s="83">
        <v>0</v>
      </c>
      <c r="X360" s="83">
        <v>0</v>
      </c>
      <c r="Y360" s="83">
        <v>0</v>
      </c>
      <c r="Z360" s="83">
        <v>0</v>
      </c>
      <c r="AA360" s="83">
        <v>0</v>
      </c>
      <c r="AB360" s="83">
        <v>0</v>
      </c>
      <c r="AC360" s="83">
        <v>0</v>
      </c>
      <c r="AD360" s="83">
        <v>0</v>
      </c>
      <c r="AE360" s="83">
        <v>0</v>
      </c>
      <c r="AF360" s="83">
        <v>0</v>
      </c>
      <c r="AG360" s="83">
        <v>0</v>
      </c>
      <c r="AH360" s="83">
        <v>0</v>
      </c>
      <c r="AI360" s="83">
        <v>0</v>
      </c>
      <c r="AJ360" s="83">
        <v>0</v>
      </c>
      <c r="AK360" s="83" t="s">
        <v>66</v>
      </c>
      <c r="AL360" s="83" t="s">
        <v>66</v>
      </c>
      <c r="AM360" s="83">
        <v>0</v>
      </c>
      <c r="AN360" s="83">
        <v>0</v>
      </c>
      <c r="AO360" s="83">
        <v>0</v>
      </c>
      <c r="AP360" s="83">
        <v>0</v>
      </c>
      <c r="AQ360" s="83">
        <v>0</v>
      </c>
      <c r="AR360" s="83" t="s">
        <v>66</v>
      </c>
      <c r="AS360" s="83">
        <v>0</v>
      </c>
      <c r="AT360" s="83">
        <v>0</v>
      </c>
      <c r="AU360" s="83">
        <v>0</v>
      </c>
      <c r="AV360" s="83">
        <v>0</v>
      </c>
      <c r="AW360" s="83">
        <v>0</v>
      </c>
      <c r="AX360" s="83">
        <v>0</v>
      </c>
      <c r="AY360" s="83">
        <v>0</v>
      </c>
      <c r="AZ360" s="83">
        <v>0</v>
      </c>
      <c r="BA360" s="83">
        <v>0</v>
      </c>
      <c r="BB360" s="83">
        <v>0</v>
      </c>
      <c r="BC360" s="83">
        <v>0</v>
      </c>
      <c r="BD360" s="83" t="s">
        <v>66</v>
      </c>
      <c r="BE360" s="83">
        <v>0</v>
      </c>
      <c r="BF360" s="83">
        <v>0</v>
      </c>
      <c r="BH360" s="232">
        <v>0</v>
      </c>
      <c r="BR360" s="83">
        <v>88.2</v>
      </c>
    </row>
    <row r="361" spans="1:70" x14ac:dyDescent="0.25">
      <c r="A361" s="232">
        <v>44188</v>
      </c>
      <c r="B361" s="233" t="str">
        <f t="shared" si="5"/>
        <v>Click Here</v>
      </c>
      <c r="D361" s="83">
        <v>6.28</v>
      </c>
      <c r="E361" s="83">
        <v>5.25</v>
      </c>
      <c r="F361" s="83">
        <v>5.45</v>
      </c>
      <c r="G361" s="83">
        <v>5.44</v>
      </c>
      <c r="H361" s="83">
        <v>5.49</v>
      </c>
      <c r="I361" s="83">
        <v>7.27</v>
      </c>
      <c r="J361" s="83">
        <v>6.92</v>
      </c>
      <c r="K361" s="83">
        <v>1.8</v>
      </c>
      <c r="L361" s="83">
        <v>1.98</v>
      </c>
      <c r="M361" s="83">
        <v>2.0099999999999998</v>
      </c>
      <c r="N361" s="83">
        <v>1.96</v>
      </c>
      <c r="O361" s="83">
        <v>39</v>
      </c>
      <c r="P361" s="83">
        <v>32</v>
      </c>
      <c r="Q361" s="83">
        <v>18</v>
      </c>
      <c r="R361" s="83">
        <v>1</v>
      </c>
      <c r="S361" s="83">
        <v>0</v>
      </c>
      <c r="T361" s="83">
        <v>0</v>
      </c>
      <c r="U361" s="83">
        <v>0.56299999999999994</v>
      </c>
      <c r="V361" s="83">
        <v>0.54600000000000004</v>
      </c>
      <c r="W361" s="83">
        <v>1.1040000000000001</v>
      </c>
      <c r="X361" s="83">
        <v>0.11600000000000001</v>
      </c>
      <c r="Y361" s="83">
        <v>0.20699999999999999</v>
      </c>
      <c r="Z361" s="83">
        <v>0.155</v>
      </c>
      <c r="AA361" s="83">
        <v>13.8</v>
      </c>
      <c r="AB361" s="83">
        <v>37</v>
      </c>
      <c r="AC361" s="83">
        <v>28</v>
      </c>
      <c r="AD361" s="83">
        <v>28.4</v>
      </c>
      <c r="AE361" s="83">
        <v>40.1</v>
      </c>
      <c r="AF361" s="83">
        <v>27.6</v>
      </c>
      <c r="AG361" s="83">
        <v>74</v>
      </c>
      <c r="AH361" s="83">
        <v>56</v>
      </c>
      <c r="AI361" s="83">
        <v>56.8</v>
      </c>
      <c r="AJ361" s="83">
        <v>80.2</v>
      </c>
      <c r="AK361" s="83">
        <v>3.01</v>
      </c>
      <c r="AL361" s="83">
        <v>4.1100000000000003</v>
      </c>
      <c r="AM361" s="83">
        <v>3</v>
      </c>
      <c r="AN361" s="83">
        <v>5.8</v>
      </c>
      <c r="AO361" s="83">
        <v>6.6000000000000003E-2</v>
      </c>
      <c r="AP361" s="83">
        <v>7</v>
      </c>
      <c r="AQ361" s="83">
        <v>5.3</v>
      </c>
      <c r="AR361" s="83">
        <v>0.76215535339398244</v>
      </c>
      <c r="AS361" s="83">
        <v>60.2</v>
      </c>
      <c r="AT361" s="83">
        <v>90.8</v>
      </c>
      <c r="AU361" s="83">
        <v>0.21410000000000001</v>
      </c>
      <c r="AV361" s="83">
        <v>4.07E-2</v>
      </c>
      <c r="AW361" s="83">
        <v>15.29</v>
      </c>
      <c r="AX361" s="83">
        <v>14.29</v>
      </c>
      <c r="AY361" s="83">
        <v>15.28</v>
      </c>
      <c r="AZ361" s="83">
        <v>0.99</v>
      </c>
      <c r="BA361" s="83">
        <v>1.514</v>
      </c>
      <c r="BB361" s="83">
        <v>2.7909999999999999</v>
      </c>
      <c r="BC361" s="83">
        <v>10</v>
      </c>
      <c r="BD361" s="83">
        <v>2.8021553533939825</v>
      </c>
      <c r="BE361" s="83">
        <v>31.9</v>
      </c>
      <c r="BF361" s="83">
        <v>5</v>
      </c>
      <c r="BH361" s="232">
        <v>9.5</v>
      </c>
      <c r="BR361" s="83">
        <v>88.2</v>
      </c>
    </row>
    <row r="362" spans="1:70" x14ac:dyDescent="0.25">
      <c r="A362" s="232">
        <v>44189</v>
      </c>
      <c r="B362" s="233" t="str">
        <f t="shared" si="5"/>
        <v>Click Here</v>
      </c>
      <c r="D362" s="83">
        <v>6.33</v>
      </c>
      <c r="E362" s="83">
        <v>5.21</v>
      </c>
      <c r="F362" s="83">
        <v>5.1100000000000003</v>
      </c>
      <c r="G362" s="83">
        <v>5.35</v>
      </c>
      <c r="H362" s="83">
        <v>5.39</v>
      </c>
      <c r="I362" s="83">
        <v>7.1</v>
      </c>
      <c r="J362" s="83">
        <v>7.5</v>
      </c>
      <c r="K362" s="83">
        <v>1.79</v>
      </c>
      <c r="L362" s="83">
        <v>2</v>
      </c>
      <c r="M362" s="83">
        <v>2.04</v>
      </c>
      <c r="N362" s="83">
        <v>1.98</v>
      </c>
      <c r="O362" s="83">
        <v>38</v>
      </c>
      <c r="P362" s="83">
        <v>32</v>
      </c>
      <c r="Q362" s="83">
        <v>19</v>
      </c>
      <c r="R362" s="83">
        <v>1</v>
      </c>
      <c r="S362" s="83">
        <v>0</v>
      </c>
      <c r="T362" s="83">
        <v>0</v>
      </c>
      <c r="U362" s="83">
        <v>0.59</v>
      </c>
      <c r="V362" s="83">
        <v>0.56299999999999994</v>
      </c>
      <c r="W362" s="83">
        <v>1.41</v>
      </c>
      <c r="X362" s="83">
        <v>0.26300000000000001</v>
      </c>
      <c r="Y362" s="83">
        <v>0.66</v>
      </c>
      <c r="Z362" s="83">
        <v>0.44800000000000001</v>
      </c>
      <c r="AA362" s="83">
        <v>13.6</v>
      </c>
      <c r="AB362" s="83">
        <v>37.5</v>
      </c>
      <c r="AC362" s="83">
        <v>28.3</v>
      </c>
      <c r="AD362" s="83">
        <v>28.7</v>
      </c>
      <c r="AE362" s="83">
        <v>39.799999999999997</v>
      </c>
      <c r="AF362" s="83">
        <v>27.2</v>
      </c>
      <c r="AG362" s="83">
        <v>75</v>
      </c>
      <c r="AH362" s="83">
        <v>56.6</v>
      </c>
      <c r="AI362" s="83">
        <v>57.4</v>
      </c>
      <c r="AJ362" s="83">
        <v>79.599999999999994</v>
      </c>
      <c r="AK362" s="83">
        <v>3.05</v>
      </c>
      <c r="AL362" s="83">
        <v>4.22</v>
      </c>
      <c r="AM362" s="83">
        <v>3.1</v>
      </c>
      <c r="AN362" s="83">
        <v>6.1</v>
      </c>
      <c r="AO362" s="83">
        <v>8.3000000000000004E-2</v>
      </c>
      <c r="AP362" s="83">
        <v>6.6</v>
      </c>
      <c r="AQ362" s="83">
        <v>5.2</v>
      </c>
      <c r="AR362" s="83">
        <v>0.92429184549356247</v>
      </c>
      <c r="AS362" s="83">
        <v>60.6</v>
      </c>
      <c r="AT362" s="83">
        <v>89</v>
      </c>
      <c r="AU362" s="83">
        <v>0.21390000000000001</v>
      </c>
      <c r="AV362" s="83">
        <v>5.04E-2</v>
      </c>
      <c r="AW362" s="83">
        <v>14.93</v>
      </c>
      <c r="AX362" s="83">
        <v>13.98</v>
      </c>
      <c r="AY362" s="83">
        <v>14.91</v>
      </c>
      <c r="AZ362" s="83">
        <v>0.93</v>
      </c>
      <c r="BA362" s="83">
        <v>1.4730000000000001</v>
      </c>
      <c r="BB362" s="83">
        <v>2.7919999999999998</v>
      </c>
      <c r="BC362" s="83">
        <v>9.8209999999999997</v>
      </c>
      <c r="BD362" s="83">
        <v>2.8642918454935624</v>
      </c>
      <c r="BE362" s="83">
        <v>30.38</v>
      </c>
      <c r="BF362" s="83">
        <v>5</v>
      </c>
      <c r="BH362" s="232">
        <v>9.5</v>
      </c>
      <c r="BR362" s="83">
        <v>81.59</v>
      </c>
    </row>
    <row r="363" spans="1:70" x14ac:dyDescent="0.25">
      <c r="A363" s="232">
        <v>44190</v>
      </c>
      <c r="B363" s="233" t="str">
        <f t="shared" si="5"/>
        <v>Click Here</v>
      </c>
      <c r="D363" s="83">
        <v>6.02</v>
      </c>
      <c r="E363" s="83">
        <v>5.28</v>
      </c>
      <c r="F363" s="83">
        <v>5.25</v>
      </c>
      <c r="G363" s="83">
        <v>5.31</v>
      </c>
      <c r="H363" s="83">
        <v>5.42</v>
      </c>
      <c r="I363" s="83">
        <v>7.09</v>
      </c>
      <c r="J363" s="83">
        <v>6.94</v>
      </c>
      <c r="K363" s="83">
        <v>1.79</v>
      </c>
      <c r="L363" s="83">
        <v>2.0099999999999998</v>
      </c>
      <c r="M363" s="83">
        <v>2.06</v>
      </c>
      <c r="N363" s="83">
        <v>2.02</v>
      </c>
      <c r="O363" s="83">
        <v>37</v>
      </c>
      <c r="P363" s="83">
        <v>30</v>
      </c>
      <c r="Q363" s="83">
        <v>16</v>
      </c>
      <c r="R363" s="83">
        <v>0</v>
      </c>
      <c r="S363" s="83">
        <v>0</v>
      </c>
      <c r="T363" s="83">
        <v>0</v>
      </c>
      <c r="U363" s="83">
        <v>0.56000000000000005</v>
      </c>
      <c r="V363" s="83">
        <v>0.55400000000000005</v>
      </c>
      <c r="W363" s="83">
        <v>1.091</v>
      </c>
      <c r="X363" s="83">
        <v>0.104</v>
      </c>
      <c r="Y363" s="83">
        <v>0.45300000000000001</v>
      </c>
      <c r="Z363" s="83">
        <v>0.68700000000000006</v>
      </c>
      <c r="AA363" s="83">
        <v>13.6</v>
      </c>
      <c r="AB363" s="83">
        <v>36.5</v>
      </c>
      <c r="AC363" s="83">
        <v>27.2</v>
      </c>
      <c r="AD363" s="83">
        <v>28.6</v>
      </c>
      <c r="AE363" s="83">
        <v>39.9</v>
      </c>
      <c r="AF363" s="83">
        <v>27.2</v>
      </c>
      <c r="AG363" s="83">
        <v>73</v>
      </c>
      <c r="AH363" s="83">
        <v>54.4</v>
      </c>
      <c r="AI363" s="83">
        <v>57.2</v>
      </c>
      <c r="AJ363" s="83">
        <v>79.8</v>
      </c>
      <c r="AK363" s="83">
        <v>3.2</v>
      </c>
      <c r="AL363" s="83">
        <v>4.0999999999999996</v>
      </c>
      <c r="AM363" s="83">
        <v>3</v>
      </c>
      <c r="AN363" s="83">
        <v>5.9</v>
      </c>
      <c r="AO363" s="83">
        <v>5.6000000000000001E-2</v>
      </c>
      <c r="AP363" s="83">
        <v>6.9</v>
      </c>
      <c r="AQ363" s="83">
        <v>5.3</v>
      </c>
      <c r="AR363" s="83">
        <v>0.85772356495468305</v>
      </c>
      <c r="AS363" s="83">
        <v>60</v>
      </c>
      <c r="AT363" s="83">
        <v>90.6</v>
      </c>
      <c r="AU363" s="83">
        <v>0.21440000000000001</v>
      </c>
      <c r="AV363" s="83">
        <v>4.1300000000000003E-2</v>
      </c>
      <c r="AW363" s="83">
        <v>14.21</v>
      </c>
      <c r="AX363" s="83">
        <v>13.24</v>
      </c>
      <c r="AY363" s="83">
        <v>14.17</v>
      </c>
      <c r="AZ363" s="83">
        <v>0.93</v>
      </c>
      <c r="BA363" s="83">
        <v>1.4119999999999999</v>
      </c>
      <c r="BB363" s="83">
        <v>2.7850000000000001</v>
      </c>
      <c r="BC363" s="83">
        <v>8.8230000000000004</v>
      </c>
      <c r="BD363" s="83">
        <v>2.797723564954683</v>
      </c>
      <c r="BE363" s="83">
        <v>30.04</v>
      </c>
      <c r="BF363" s="83">
        <v>4.8</v>
      </c>
      <c r="BH363" s="232">
        <v>9.5</v>
      </c>
      <c r="BR363" s="83">
        <v>83.79</v>
      </c>
    </row>
    <row r="364" spans="1:70" x14ac:dyDescent="0.25">
      <c r="A364" s="232">
        <v>44191</v>
      </c>
      <c r="B364" s="233" t="str">
        <f t="shared" si="5"/>
        <v>Click Here</v>
      </c>
      <c r="D364" s="83">
        <v>5.95</v>
      </c>
      <c r="E364" s="83">
        <v>5.14</v>
      </c>
      <c r="F364" s="83">
        <v>5.25</v>
      </c>
      <c r="G364" s="83">
        <v>5.34</v>
      </c>
      <c r="H364" s="83">
        <v>5.39</v>
      </c>
      <c r="I364" s="83">
        <v>7.3</v>
      </c>
      <c r="J364" s="83">
        <v>6.87</v>
      </c>
      <c r="K364" s="83">
        <v>1.75</v>
      </c>
      <c r="L364" s="83">
        <v>1.98</v>
      </c>
      <c r="M364" s="83">
        <v>1.81</v>
      </c>
      <c r="N364" s="83">
        <v>1.79</v>
      </c>
      <c r="O364" s="83">
        <v>36</v>
      </c>
      <c r="P364" s="83">
        <v>29</v>
      </c>
      <c r="Q364" s="83">
        <v>12</v>
      </c>
      <c r="R364" s="83">
        <v>0</v>
      </c>
      <c r="S364" s="83">
        <v>0</v>
      </c>
      <c r="T364" s="83">
        <v>0</v>
      </c>
      <c r="U364" s="83">
        <v>0.82799999999999996</v>
      </c>
      <c r="V364" s="83">
        <v>0.53900000000000003</v>
      </c>
      <c r="W364" s="83">
        <v>1.25</v>
      </c>
      <c r="X364" s="83">
        <v>0.29599999999999999</v>
      </c>
      <c r="Y364" s="83">
        <v>0.49099999999999999</v>
      </c>
      <c r="Z364" s="83">
        <v>0.44400000000000001</v>
      </c>
      <c r="AA364" s="83">
        <v>13.8</v>
      </c>
      <c r="AB364" s="83">
        <v>34.5</v>
      </c>
      <c r="AC364" s="83">
        <v>27.7</v>
      </c>
      <c r="AD364" s="83">
        <v>28.1</v>
      </c>
      <c r="AE364" s="83">
        <v>39.200000000000003</v>
      </c>
      <c r="AF364" s="83">
        <v>27.6</v>
      </c>
      <c r="AG364" s="83">
        <v>69</v>
      </c>
      <c r="AH364" s="83">
        <v>55.4</v>
      </c>
      <c r="AI364" s="83">
        <v>56.2</v>
      </c>
      <c r="AJ364" s="83">
        <v>78.400000000000006</v>
      </c>
      <c r="AK364" s="83">
        <v>3.0999999999999996</v>
      </c>
      <c r="AL364" s="83">
        <v>4.18</v>
      </c>
      <c r="AM364" s="83">
        <v>3.1</v>
      </c>
      <c r="AN364" s="83">
        <v>5.9</v>
      </c>
      <c r="AO364" s="83">
        <v>2.4E-2</v>
      </c>
      <c r="AP364" s="83">
        <v>7.1</v>
      </c>
      <c r="AQ364" s="83">
        <v>5.4</v>
      </c>
      <c r="AR364" s="83">
        <v>0.78950221565731216</v>
      </c>
      <c r="AS364" s="83">
        <v>56.6</v>
      </c>
      <c r="AT364" s="83">
        <v>90.4</v>
      </c>
      <c r="AU364" s="83">
        <v>0.2472</v>
      </c>
      <c r="AV364" s="83">
        <v>4.3700000000000003E-2</v>
      </c>
      <c r="AW364" s="83">
        <v>14.5</v>
      </c>
      <c r="AX364" s="83">
        <v>13.54</v>
      </c>
      <c r="AY364" s="83">
        <v>14.48</v>
      </c>
      <c r="AZ364" s="83">
        <v>0.94</v>
      </c>
      <c r="BA364" s="83">
        <v>1.47</v>
      </c>
      <c r="BB364" s="83">
        <v>2.673</v>
      </c>
      <c r="BC364" s="83">
        <v>9.673</v>
      </c>
      <c r="BD364" s="83">
        <v>2.8095022156573122</v>
      </c>
      <c r="BE364" s="83">
        <v>30.28</v>
      </c>
      <c r="BF364" s="83">
        <v>4.8</v>
      </c>
      <c r="BH364" s="232">
        <v>9.5</v>
      </c>
      <c r="BR364" s="83">
        <v>0</v>
      </c>
    </row>
    <row r="365" spans="1:70" x14ac:dyDescent="0.25">
      <c r="A365" s="232">
        <v>44192</v>
      </c>
      <c r="B365" s="233" t="str">
        <f t="shared" si="5"/>
        <v>Click Here</v>
      </c>
      <c r="D365" s="83">
        <v>0</v>
      </c>
      <c r="E365" s="83">
        <v>0</v>
      </c>
      <c r="F365" s="83">
        <v>0</v>
      </c>
      <c r="G365" s="83">
        <v>0</v>
      </c>
      <c r="H365" s="83">
        <v>0</v>
      </c>
      <c r="I365" s="83">
        <v>0</v>
      </c>
      <c r="J365" s="83">
        <v>0</v>
      </c>
      <c r="K365" s="83">
        <v>0</v>
      </c>
      <c r="L365" s="83">
        <v>0</v>
      </c>
      <c r="M365" s="83">
        <v>0</v>
      </c>
      <c r="N365" s="83">
        <v>0</v>
      </c>
      <c r="O365" s="83">
        <v>0</v>
      </c>
      <c r="P365" s="83">
        <v>0</v>
      </c>
      <c r="Q365" s="83">
        <v>0</v>
      </c>
      <c r="R365" s="83">
        <v>0</v>
      </c>
      <c r="S365" s="83">
        <v>0</v>
      </c>
      <c r="T365" s="83">
        <v>0</v>
      </c>
      <c r="U365" s="83">
        <v>0</v>
      </c>
      <c r="V365" s="83">
        <v>0</v>
      </c>
      <c r="W365" s="83">
        <v>0</v>
      </c>
      <c r="X365" s="83">
        <v>0</v>
      </c>
      <c r="Y365" s="83">
        <v>0</v>
      </c>
      <c r="Z365" s="83">
        <v>0</v>
      </c>
      <c r="AA365" s="83">
        <v>0</v>
      </c>
      <c r="AB365" s="83">
        <v>0</v>
      </c>
      <c r="AC365" s="83">
        <v>0</v>
      </c>
      <c r="AD365" s="83">
        <v>0</v>
      </c>
      <c r="AE365" s="83">
        <v>0</v>
      </c>
      <c r="AF365" s="83">
        <v>0</v>
      </c>
      <c r="AG365" s="83">
        <v>0</v>
      </c>
      <c r="AH365" s="83">
        <v>0</v>
      </c>
      <c r="AI365" s="83">
        <v>0</v>
      </c>
      <c r="AJ365" s="83">
        <v>0</v>
      </c>
      <c r="AK365" s="83" t="s">
        <v>66</v>
      </c>
      <c r="AL365" s="83" t="s">
        <v>66</v>
      </c>
      <c r="AM365" s="83">
        <v>0</v>
      </c>
      <c r="AN365" s="83">
        <v>0</v>
      </c>
      <c r="AO365" s="83">
        <v>0</v>
      </c>
      <c r="AP365" s="83">
        <v>0</v>
      </c>
      <c r="AQ365" s="83">
        <v>0</v>
      </c>
      <c r="AR365" s="83" t="s">
        <v>66</v>
      </c>
      <c r="AS365" s="83">
        <v>0</v>
      </c>
      <c r="AT365" s="83">
        <v>0</v>
      </c>
      <c r="AU365" s="83">
        <v>0</v>
      </c>
      <c r="AV365" s="83">
        <v>0</v>
      </c>
      <c r="AW365" s="83">
        <v>0</v>
      </c>
      <c r="AX365" s="83">
        <v>0</v>
      </c>
      <c r="AY365" s="83">
        <v>0</v>
      </c>
      <c r="AZ365" s="83">
        <v>0</v>
      </c>
      <c r="BA365" s="83">
        <v>0</v>
      </c>
      <c r="BB365" s="83">
        <v>0</v>
      </c>
      <c r="BC365" s="83">
        <v>0</v>
      </c>
      <c r="BD365" s="83" t="s">
        <v>66</v>
      </c>
      <c r="BE365" s="83">
        <v>0</v>
      </c>
      <c r="BF365" s="83">
        <v>0</v>
      </c>
      <c r="BH365" s="232">
        <v>0</v>
      </c>
      <c r="BR365" s="83">
        <v>83.79</v>
      </c>
    </row>
    <row r="366" spans="1:70" x14ac:dyDescent="0.25">
      <c r="A366" s="232">
        <v>44193</v>
      </c>
      <c r="B366" s="233" t="str">
        <f t="shared" si="5"/>
        <v>Click Here</v>
      </c>
      <c r="D366" s="83">
        <v>6.39</v>
      </c>
      <c r="E366" s="83">
        <v>5.27</v>
      </c>
      <c r="F366" s="83">
        <v>5.09</v>
      </c>
      <c r="G366" s="83">
        <v>5.39</v>
      </c>
      <c r="H366" s="83">
        <v>5.41</v>
      </c>
      <c r="I366" s="83">
        <v>6.94</v>
      </c>
      <c r="J366" s="83">
        <v>7.55</v>
      </c>
      <c r="K366" s="83">
        <v>1.8</v>
      </c>
      <c r="L366" s="83">
        <v>2</v>
      </c>
      <c r="M366" s="83">
        <v>2.0699999999999998</v>
      </c>
      <c r="N366" s="83">
        <v>2.16</v>
      </c>
      <c r="O366" s="83">
        <v>37</v>
      </c>
      <c r="P366" s="83">
        <v>30</v>
      </c>
      <c r="Q366" s="83">
        <v>15</v>
      </c>
      <c r="R366" s="83">
        <v>0</v>
      </c>
      <c r="S366" s="83">
        <v>0</v>
      </c>
      <c r="T366" s="83">
        <v>0</v>
      </c>
      <c r="U366" s="83">
        <v>0.73299999999999998</v>
      </c>
      <c r="V366" s="83">
        <v>0.61399999999999999</v>
      </c>
      <c r="W366" s="83">
        <v>1.29</v>
      </c>
      <c r="X366" s="83">
        <v>0.214</v>
      </c>
      <c r="Y366" s="83">
        <v>0.47699999999999998</v>
      </c>
      <c r="Z366" s="83">
        <v>0.41799999999999998</v>
      </c>
      <c r="AA366" s="83">
        <v>12.5</v>
      </c>
      <c r="AB366" s="83">
        <v>34.6</v>
      </c>
      <c r="AC366" s="83">
        <v>27.1</v>
      </c>
      <c r="AD366" s="83">
        <v>27.6</v>
      </c>
      <c r="AE366" s="83">
        <v>38.1</v>
      </c>
      <c r="AF366" s="83">
        <v>25</v>
      </c>
      <c r="AG366" s="83">
        <v>69.2</v>
      </c>
      <c r="AH366" s="83">
        <v>54.2</v>
      </c>
      <c r="AI366" s="83">
        <v>55.2</v>
      </c>
      <c r="AJ366" s="83">
        <v>76.2</v>
      </c>
      <c r="AK366" s="83">
        <v>3.1399999999999997</v>
      </c>
      <c r="AL366" s="83">
        <v>4.25</v>
      </c>
      <c r="AM366" s="83">
        <v>3</v>
      </c>
      <c r="AN366" s="83">
        <v>6</v>
      </c>
      <c r="AO366" s="83">
        <v>3.4000000000000002E-2</v>
      </c>
      <c r="AP366" s="83">
        <v>6.5</v>
      </c>
      <c r="AQ366" s="83">
        <v>5.2</v>
      </c>
      <c r="AR366" s="83">
        <v>0.73860698689956372</v>
      </c>
      <c r="AS366" s="83">
        <v>56.9</v>
      </c>
      <c r="AT366" s="83">
        <v>90.1</v>
      </c>
      <c r="AU366" s="83">
        <v>0.24690000000000001</v>
      </c>
      <c r="AV366" s="83">
        <v>4.3999999999999997E-2</v>
      </c>
      <c r="AW366" s="83">
        <v>14.69</v>
      </c>
      <c r="AX366" s="83">
        <v>13.74</v>
      </c>
      <c r="AY366" s="83">
        <v>14.68</v>
      </c>
      <c r="AZ366" s="83">
        <v>0.94</v>
      </c>
      <c r="BA366" s="83">
        <v>1.504</v>
      </c>
      <c r="BB366" s="83">
        <v>2.7109999999999999</v>
      </c>
      <c r="BC366" s="83">
        <v>9.3070000000000004</v>
      </c>
      <c r="BD366" s="83">
        <v>2.7686069868995635</v>
      </c>
      <c r="BE366" s="83">
        <v>30.19</v>
      </c>
      <c r="BF366" s="83">
        <v>4.8</v>
      </c>
      <c r="BH366" s="232">
        <v>9.3000000000000007</v>
      </c>
      <c r="BR366" s="83">
        <v>79.38</v>
      </c>
    </row>
    <row r="367" spans="1:70" x14ac:dyDescent="0.25">
      <c r="A367" s="232">
        <v>44194</v>
      </c>
      <c r="B367" s="233" t="str">
        <f t="shared" si="5"/>
        <v>Click Here</v>
      </c>
      <c r="D367" s="83">
        <v>6.45</v>
      </c>
      <c r="E367" s="83">
        <v>5.27</v>
      </c>
      <c r="F367" s="83">
        <v>5.31</v>
      </c>
      <c r="G367" s="83">
        <v>5.38</v>
      </c>
      <c r="H367" s="83">
        <v>5.39</v>
      </c>
      <c r="I367" s="83">
        <v>6.84</v>
      </c>
      <c r="J367" s="83">
        <v>7.08</v>
      </c>
      <c r="K367" s="83">
        <v>1.83</v>
      </c>
      <c r="L367" s="83">
        <v>2.02</v>
      </c>
      <c r="M367" s="83">
        <v>2.09</v>
      </c>
      <c r="N367" s="83">
        <v>2.15</v>
      </c>
      <c r="O367" s="83">
        <v>38</v>
      </c>
      <c r="P367" s="83">
        <v>30</v>
      </c>
      <c r="Q367" s="83">
        <v>17</v>
      </c>
      <c r="R367" s="83">
        <v>1</v>
      </c>
      <c r="S367" s="83">
        <v>0</v>
      </c>
      <c r="T367" s="83">
        <v>0</v>
      </c>
      <c r="U367" s="83">
        <v>0.72099999999999997</v>
      </c>
      <c r="V367" s="83">
        <v>0.60299999999999998</v>
      </c>
      <c r="W367" s="83">
        <v>1.31</v>
      </c>
      <c r="X367" s="83">
        <v>0.219</v>
      </c>
      <c r="Y367" s="83">
        <v>0.53100000000000003</v>
      </c>
      <c r="Z367" s="83">
        <v>0.44700000000000001</v>
      </c>
      <c r="AA367" s="83">
        <v>12.6</v>
      </c>
      <c r="AB367" s="83">
        <v>34.200000000000003</v>
      </c>
      <c r="AC367" s="83">
        <v>27.4</v>
      </c>
      <c r="AD367" s="83">
        <v>27.7</v>
      </c>
      <c r="AE367" s="83">
        <v>36.6</v>
      </c>
      <c r="AF367" s="83">
        <v>25.2</v>
      </c>
      <c r="AG367" s="83">
        <v>68.400000000000006</v>
      </c>
      <c r="AH367" s="83">
        <v>54.8</v>
      </c>
      <c r="AI367" s="83">
        <v>55.4</v>
      </c>
      <c r="AJ367" s="83">
        <v>71.2</v>
      </c>
      <c r="AK367" s="83">
        <v>3.11</v>
      </c>
      <c r="AL367" s="83">
        <v>4.2</v>
      </c>
      <c r="AM367" s="83">
        <v>3.1</v>
      </c>
      <c r="AN367" s="83">
        <v>5.9</v>
      </c>
      <c r="AO367" s="83" t="s">
        <v>175</v>
      </c>
      <c r="AP367" s="83">
        <v>5.6</v>
      </c>
      <c r="AQ367" s="83">
        <v>5.0999999999999996</v>
      </c>
      <c r="AR367" s="83">
        <v>0.78455408560311302</v>
      </c>
      <c r="AS367" s="83">
        <v>56.7</v>
      </c>
      <c r="AT367" s="83">
        <v>90.4</v>
      </c>
      <c r="AU367" s="83">
        <v>0.247</v>
      </c>
      <c r="AV367" s="83">
        <v>4.3900000000000002E-2</v>
      </c>
      <c r="AW367" s="83">
        <v>13.87</v>
      </c>
      <c r="AX367" s="83">
        <v>12.85</v>
      </c>
      <c r="AY367" s="83">
        <v>13.8</v>
      </c>
      <c r="AZ367" s="83">
        <v>0.95</v>
      </c>
      <c r="BA367" s="83">
        <v>1.4550000000000001</v>
      </c>
      <c r="BB367" s="83">
        <v>2.7189999999999999</v>
      </c>
      <c r="BC367" s="83">
        <v>8.4169999999999998</v>
      </c>
      <c r="BD367" s="83">
        <v>2.804554085603113</v>
      </c>
      <c r="BE367" s="83">
        <v>30.31</v>
      </c>
      <c r="BF367" s="83">
        <v>4.8</v>
      </c>
      <c r="BH367" s="232">
        <v>9.3000000000000007</v>
      </c>
      <c r="BR367" s="83">
        <v>81.59</v>
      </c>
    </row>
    <row r="368" spans="1:70" x14ac:dyDescent="0.25">
      <c r="A368" s="232">
        <v>44195</v>
      </c>
      <c r="B368" s="233" t="str">
        <f t="shared" si="5"/>
        <v>Click Here</v>
      </c>
      <c r="D368" s="83">
        <v>6.06</v>
      </c>
      <c r="E368" s="83">
        <v>5.24</v>
      </c>
      <c r="F368" s="83">
        <v>5.25</v>
      </c>
      <c r="G368" s="83">
        <v>5.36</v>
      </c>
      <c r="H368" s="83">
        <v>5.39</v>
      </c>
      <c r="I368" s="83">
        <v>7.2</v>
      </c>
      <c r="J368" s="83">
        <v>6.6</v>
      </c>
      <c r="K368" s="83">
        <v>1.5</v>
      </c>
      <c r="L368" s="83">
        <v>1.73</v>
      </c>
      <c r="M368" s="83">
        <v>1.9</v>
      </c>
      <c r="N368" s="83">
        <v>1.85</v>
      </c>
      <c r="O368" s="83">
        <v>36</v>
      </c>
      <c r="P368" s="83">
        <v>29</v>
      </c>
      <c r="Q368" s="83">
        <v>14</v>
      </c>
      <c r="R368" s="83">
        <v>1</v>
      </c>
      <c r="S368" s="83">
        <v>0</v>
      </c>
      <c r="T368" s="83">
        <v>0</v>
      </c>
      <c r="U368" s="83">
        <v>0.69099999999999995</v>
      </c>
      <c r="V368" s="83">
        <v>0.58199999999999996</v>
      </c>
      <c r="W368" s="83">
        <v>1.81</v>
      </c>
      <c r="X368" s="83">
        <v>0.313</v>
      </c>
      <c r="Y368" s="83">
        <v>0.57699999999999996</v>
      </c>
      <c r="Z368" s="83">
        <v>0.53300000000000003</v>
      </c>
      <c r="AA368" s="83">
        <v>13.2</v>
      </c>
      <c r="AB368" s="83">
        <v>35.9</v>
      </c>
      <c r="AC368" s="83">
        <v>27.4</v>
      </c>
      <c r="AD368" s="83">
        <v>27.9</v>
      </c>
      <c r="AE368" s="83">
        <v>37.700000000000003</v>
      </c>
      <c r="AF368" s="83">
        <v>26.4</v>
      </c>
      <c r="AG368" s="83">
        <v>71.8</v>
      </c>
      <c r="AH368" s="83">
        <v>54.8</v>
      </c>
      <c r="AI368" s="83">
        <v>55.8</v>
      </c>
      <c r="AJ368" s="83">
        <v>75.400000000000006</v>
      </c>
      <c r="AK368" s="83">
        <v>3.07</v>
      </c>
      <c r="AL368" s="83">
        <v>3.9899999999999998</v>
      </c>
      <c r="AM368" s="83">
        <v>3.1</v>
      </c>
      <c r="AN368" s="83">
        <v>6</v>
      </c>
      <c r="AO368" s="83">
        <v>1.7999999999999999E-2</v>
      </c>
      <c r="AP368" s="83">
        <v>6.9</v>
      </c>
      <c r="AQ368" s="83">
        <v>5.5</v>
      </c>
      <c r="AR368" s="83">
        <v>0.78473100303951382</v>
      </c>
      <c r="AS368" s="83">
        <v>54.7</v>
      </c>
      <c r="AT368" s="83">
        <v>89.6</v>
      </c>
      <c r="AU368" s="83">
        <v>0.26179999999999998</v>
      </c>
      <c r="AV368" s="83">
        <v>4.7300000000000002E-2</v>
      </c>
      <c r="AW368" s="83">
        <v>14.16</v>
      </c>
      <c r="AX368" s="83">
        <v>13.16</v>
      </c>
      <c r="AY368" s="83">
        <v>14.11</v>
      </c>
      <c r="AZ368" s="83">
        <v>0.95</v>
      </c>
      <c r="BA368" s="83">
        <v>1.417</v>
      </c>
      <c r="BB368" s="83">
        <v>2.7149999999999999</v>
      </c>
      <c r="BC368" s="83">
        <v>8.4640000000000004</v>
      </c>
      <c r="BD368" s="83">
        <v>2.8147310030395136</v>
      </c>
      <c r="BE368" s="83">
        <v>30.04</v>
      </c>
      <c r="BF368" s="83">
        <v>4.8</v>
      </c>
      <c r="BH368" s="232">
        <v>9.3000000000000007</v>
      </c>
      <c r="BR368" s="83">
        <v>76.89</v>
      </c>
    </row>
    <row r="369" spans="1:60" x14ac:dyDescent="0.25">
      <c r="A369" s="232">
        <v>44196</v>
      </c>
      <c r="B369" s="233" t="str">
        <f t="shared" si="5"/>
        <v>Click Here</v>
      </c>
      <c r="D369" s="83">
        <v>6.12</v>
      </c>
      <c r="E369" s="83">
        <v>5.26</v>
      </c>
      <c r="F369" s="83">
        <v>5.23</v>
      </c>
      <c r="G369" s="83">
        <v>5.33</v>
      </c>
      <c r="H369" s="83">
        <v>5.39</v>
      </c>
      <c r="I369" s="83">
        <v>7.31</v>
      </c>
      <c r="J369" s="83">
        <v>7.4</v>
      </c>
      <c r="K369" s="83">
        <v>1.78</v>
      </c>
      <c r="L369" s="83">
        <v>1.94</v>
      </c>
      <c r="M369" s="83">
        <v>2.06</v>
      </c>
      <c r="N369" s="83">
        <v>2.1</v>
      </c>
      <c r="O369" s="83">
        <v>36</v>
      </c>
      <c r="P369" s="83">
        <v>28</v>
      </c>
      <c r="Q369" s="83">
        <v>15</v>
      </c>
      <c r="R369" s="83">
        <v>1</v>
      </c>
      <c r="S369" s="83">
        <v>0</v>
      </c>
      <c r="T369" s="83">
        <v>0</v>
      </c>
      <c r="U369" s="83">
        <v>0.56899999999999995</v>
      </c>
      <c r="V369" s="83">
        <v>0.54400000000000004</v>
      </c>
      <c r="W369" s="83">
        <v>1.27</v>
      </c>
      <c r="X369" s="83">
        <v>0.19900000000000001</v>
      </c>
      <c r="Y369" s="83">
        <v>0.501</v>
      </c>
      <c r="Z369" s="83">
        <v>0.48199999999999998</v>
      </c>
      <c r="AA369" s="83">
        <v>13.1</v>
      </c>
      <c r="AB369" s="83">
        <v>33.6</v>
      </c>
      <c r="AC369" s="83">
        <v>28.2</v>
      </c>
      <c r="AD369" s="83">
        <v>30.1</v>
      </c>
      <c r="AE369" s="83">
        <v>36.700000000000003</v>
      </c>
      <c r="AF369" s="83">
        <v>26.2</v>
      </c>
      <c r="AG369" s="83">
        <v>67.2</v>
      </c>
      <c r="AH369" s="83">
        <v>56.4</v>
      </c>
      <c r="AI369" s="83">
        <v>60.2</v>
      </c>
      <c r="AJ369" s="83">
        <v>73.400000000000006</v>
      </c>
      <c r="AK369" s="83">
        <v>3.01</v>
      </c>
      <c r="AL369" s="83">
        <v>3.96</v>
      </c>
      <c r="AM369" s="83">
        <v>3</v>
      </c>
      <c r="AN369" s="83">
        <v>5.8</v>
      </c>
      <c r="AO369" s="83">
        <v>2.1999999999999999E-2</v>
      </c>
      <c r="AP369" s="83">
        <v>6.6</v>
      </c>
      <c r="AQ369" s="83">
        <v>5.7</v>
      </c>
      <c r="AR369" s="83">
        <v>0.72532831518257579</v>
      </c>
      <c r="AS369" s="83">
        <v>58.8</v>
      </c>
      <c r="AT369" s="83">
        <v>90.1</v>
      </c>
      <c r="AU369" s="83">
        <v>0.2326</v>
      </c>
      <c r="AV369" s="83">
        <v>4.4699999999999997E-2</v>
      </c>
      <c r="AW369" s="83">
        <v>13.555</v>
      </c>
      <c r="AX369" s="83">
        <v>12.488</v>
      </c>
      <c r="AY369" s="83">
        <v>13.45</v>
      </c>
      <c r="AZ369" s="83">
        <v>0.96199999999999997</v>
      </c>
      <c r="BA369" s="83">
        <v>1.37</v>
      </c>
      <c r="BB369" s="83">
        <v>2.7130000000000001</v>
      </c>
      <c r="BC369" s="83">
        <v>8.2210000000000001</v>
      </c>
      <c r="BD369" s="83">
        <v>2.7953283151825756</v>
      </c>
      <c r="BE369" s="83">
        <v>30.51</v>
      </c>
      <c r="BF369" s="83">
        <v>4.8</v>
      </c>
      <c r="BH369" s="232">
        <v>9.3000000000000007</v>
      </c>
    </row>
    <row r="371" spans="1:60" x14ac:dyDescent="0.25">
      <c r="A371"/>
      <c r="B371"/>
      <c r="C371"/>
      <c r="D371" s="3" t="s">
        <v>1</v>
      </c>
      <c r="E371" s="4"/>
      <c r="F371" s="4"/>
      <c r="G371" s="4"/>
      <c r="H371" s="4"/>
      <c r="I371" s="4"/>
      <c r="J371" s="5"/>
      <c r="K371" s="6" t="s">
        <v>2</v>
      </c>
      <c r="L371" s="7"/>
      <c r="M371" s="7"/>
      <c r="N371" s="8"/>
      <c r="O371" s="9" t="s">
        <v>3</v>
      </c>
      <c r="P371" s="10"/>
      <c r="Q371" s="10"/>
      <c r="R371" s="10"/>
      <c r="S371" s="10"/>
      <c r="T371" s="11"/>
      <c r="U371" s="12" t="s">
        <v>4</v>
      </c>
      <c r="V371" s="13"/>
      <c r="W371" s="13"/>
      <c r="X371" s="13"/>
      <c r="Y371" s="13"/>
      <c r="Z371" s="14"/>
      <c r="AA371" s="15" t="s">
        <v>5</v>
      </c>
      <c r="AB371" s="16"/>
      <c r="AC371" s="16"/>
      <c r="AD371" s="16"/>
      <c r="AE371" s="17"/>
      <c r="AF371" s="18" t="s">
        <v>6</v>
      </c>
      <c r="AG371" s="19"/>
      <c r="AH371" s="19"/>
      <c r="AI371" s="19"/>
      <c r="AJ371" s="20"/>
      <c r="AK371" s="21" t="s">
        <v>7</v>
      </c>
      <c r="AL371" s="22"/>
      <c r="AM371" s="23" t="s">
        <v>8</v>
      </c>
      <c r="AN371" s="24"/>
      <c r="AO371" s="155" t="s">
        <v>9</v>
      </c>
      <c r="AP371" s="26" t="s">
        <v>10</v>
      </c>
      <c r="AQ371" s="27"/>
      <c r="AR371" s="28" t="s">
        <v>11</v>
      </c>
      <c r="AS371" s="29" t="s">
        <v>12</v>
      </c>
      <c r="AT371" s="30"/>
      <c r="AU371" s="31" t="s">
        <v>13</v>
      </c>
      <c r="AV371" s="32"/>
      <c r="AW371" s="33" t="s">
        <v>14</v>
      </c>
      <c r="AX371" s="34"/>
      <c r="AY371" s="34"/>
      <c r="AZ371" s="35"/>
      <c r="BA371" s="36" t="s">
        <v>15</v>
      </c>
      <c r="BB371" s="37"/>
      <c r="BC371" s="38"/>
      <c r="BD371" s="39" t="s">
        <v>16</v>
      </c>
      <c r="BE371" s="40"/>
      <c r="BF371" s="40"/>
      <c r="BG371" s="41"/>
    </row>
    <row r="372" spans="1:60" x14ac:dyDescent="0.25">
      <c r="A372"/>
      <c r="B372"/>
      <c r="C372"/>
      <c r="D372" s="42" t="s">
        <v>19</v>
      </c>
      <c r="E372" s="43" t="s">
        <v>20</v>
      </c>
      <c r="F372" s="43" t="s">
        <v>21</v>
      </c>
      <c r="G372" s="43" t="s">
        <v>22</v>
      </c>
      <c r="H372" s="43" t="s">
        <v>23</v>
      </c>
      <c r="I372" s="43" t="s">
        <v>24</v>
      </c>
      <c r="J372" s="44" t="s">
        <v>25</v>
      </c>
      <c r="K372" s="45" t="s">
        <v>26</v>
      </c>
      <c r="L372" s="46" t="s">
        <v>27</v>
      </c>
      <c r="M372" s="46" t="s">
        <v>28</v>
      </c>
      <c r="N372" s="47" t="s">
        <v>29</v>
      </c>
      <c r="O372" s="48" t="s">
        <v>30</v>
      </c>
      <c r="P372" s="49" t="s">
        <v>31</v>
      </c>
      <c r="Q372" s="50" t="s">
        <v>32</v>
      </c>
      <c r="R372" s="50" t="s">
        <v>33</v>
      </c>
      <c r="S372" s="50" t="s">
        <v>34</v>
      </c>
      <c r="T372" s="51" t="s">
        <v>35</v>
      </c>
      <c r="U372" s="52" t="s">
        <v>19</v>
      </c>
      <c r="V372" s="53" t="s">
        <v>36</v>
      </c>
      <c r="W372" s="53" t="s">
        <v>22</v>
      </c>
      <c r="X372" s="53" t="s">
        <v>23</v>
      </c>
      <c r="Y372" s="53" t="s">
        <v>25</v>
      </c>
      <c r="Z372" s="54" t="s">
        <v>24</v>
      </c>
      <c r="AA372" s="55" t="s">
        <v>19</v>
      </c>
      <c r="AB372" s="56" t="s">
        <v>20</v>
      </c>
      <c r="AC372" s="56" t="s">
        <v>22</v>
      </c>
      <c r="AD372" s="56" t="s">
        <v>23</v>
      </c>
      <c r="AE372" s="57" t="s">
        <v>25</v>
      </c>
      <c r="AF372" s="58" t="s">
        <v>19</v>
      </c>
      <c r="AG372" s="59" t="s">
        <v>20</v>
      </c>
      <c r="AH372" s="59" t="s">
        <v>22</v>
      </c>
      <c r="AI372" s="59" t="s">
        <v>23</v>
      </c>
      <c r="AJ372" s="60" t="s">
        <v>25</v>
      </c>
      <c r="AK372" s="61" t="s">
        <v>19</v>
      </c>
      <c r="AL372" s="62" t="s">
        <v>25</v>
      </c>
      <c r="AM372" s="63" t="s">
        <v>19</v>
      </c>
      <c r="AN372" s="64" t="s">
        <v>25</v>
      </c>
      <c r="AO372" s="65" t="s">
        <v>37</v>
      </c>
      <c r="AP372" s="66" t="s">
        <v>19</v>
      </c>
      <c r="AQ372" s="67" t="s">
        <v>25</v>
      </c>
      <c r="AR372" s="68"/>
      <c r="AS372" s="69" t="s">
        <v>19</v>
      </c>
      <c r="AT372" s="70" t="s">
        <v>23</v>
      </c>
      <c r="AU372" s="71" t="s">
        <v>19</v>
      </c>
      <c r="AV372" s="72" t="s">
        <v>23</v>
      </c>
      <c r="AW372" s="73" t="s">
        <v>19</v>
      </c>
      <c r="AX372" s="74" t="s">
        <v>25</v>
      </c>
      <c r="AY372" s="74" t="s">
        <v>23</v>
      </c>
      <c r="AZ372" s="75" t="s">
        <v>38</v>
      </c>
      <c r="BA372" s="76" t="s">
        <v>39</v>
      </c>
      <c r="BB372" s="76" t="s">
        <v>40</v>
      </c>
      <c r="BC372" s="77" t="s">
        <v>41</v>
      </c>
      <c r="BD372" s="78" t="s">
        <v>2</v>
      </c>
      <c r="BE372" s="79" t="s">
        <v>42</v>
      </c>
      <c r="BF372" s="80" t="s">
        <v>43</v>
      </c>
      <c r="BG372" s="81" t="s">
        <v>44</v>
      </c>
    </row>
    <row r="373" spans="1:60" x14ac:dyDescent="0.25">
      <c r="A373" s="87" t="s">
        <v>176</v>
      </c>
      <c r="B373" s="87"/>
      <c r="D373" s="83">
        <f>ROUND(AVERAGEIF(D4:D34,"&lt;&gt;0"),2)</f>
        <v>6.06</v>
      </c>
      <c r="E373" s="83">
        <f t="shared" ref="E373:BG373" si="6">ROUND(AVERAGEIF(E4:E34,"&lt;&gt;0"),2)</f>
        <v>5.24</v>
      </c>
      <c r="F373" s="83">
        <f t="shared" si="6"/>
        <v>5.25</v>
      </c>
      <c r="G373" s="83">
        <f t="shared" si="6"/>
        <v>5.33</v>
      </c>
      <c r="H373" s="83">
        <f t="shared" si="6"/>
        <v>5.36</v>
      </c>
      <c r="I373" s="83">
        <f t="shared" si="6"/>
        <v>6.78</v>
      </c>
      <c r="J373" s="83">
        <f t="shared" si="6"/>
        <v>6.89</v>
      </c>
      <c r="K373" s="83">
        <f t="shared" si="6"/>
        <v>1.88</v>
      </c>
      <c r="L373" s="83">
        <f t="shared" si="6"/>
        <v>2.0499999999999998</v>
      </c>
      <c r="M373" s="83">
        <f t="shared" si="6"/>
        <v>2.09</v>
      </c>
      <c r="N373" s="83">
        <f t="shared" si="6"/>
        <v>2.08</v>
      </c>
      <c r="O373" s="83">
        <f t="shared" si="6"/>
        <v>40.44</v>
      </c>
      <c r="P373" s="83">
        <f t="shared" si="6"/>
        <v>32.81</v>
      </c>
      <c r="Q373" s="83">
        <f t="shared" si="6"/>
        <v>16.41</v>
      </c>
      <c r="R373" s="83">
        <f t="shared" si="6"/>
        <v>1.3</v>
      </c>
      <c r="S373" s="83">
        <f t="shared" si="6"/>
        <v>1</v>
      </c>
      <c r="T373" s="83" t="e">
        <f t="shared" si="6"/>
        <v>#DIV/0!</v>
      </c>
      <c r="U373" s="83">
        <f t="shared" si="6"/>
        <v>0.37</v>
      </c>
      <c r="V373" s="83">
        <f t="shared" si="6"/>
        <v>0.17</v>
      </c>
      <c r="W373" s="83">
        <f t="shared" si="6"/>
        <v>1.07</v>
      </c>
      <c r="X373" s="83">
        <f t="shared" si="6"/>
        <v>0.15</v>
      </c>
      <c r="Y373" s="83">
        <f t="shared" si="6"/>
        <v>0.54</v>
      </c>
      <c r="Z373" s="83">
        <f t="shared" si="6"/>
        <v>0.56000000000000005</v>
      </c>
      <c r="AA373" s="83">
        <f t="shared" si="6"/>
        <v>13.55</v>
      </c>
      <c r="AB373" s="83">
        <f t="shared" si="6"/>
        <v>33.159999999999997</v>
      </c>
      <c r="AC373" s="83">
        <f t="shared" si="6"/>
        <v>27.25</v>
      </c>
      <c r="AD373" s="83">
        <f t="shared" si="6"/>
        <v>28.46</v>
      </c>
      <c r="AE373" s="83">
        <f t="shared" si="6"/>
        <v>36.28</v>
      </c>
      <c r="AF373" s="83">
        <f t="shared" si="6"/>
        <v>27.1</v>
      </c>
      <c r="AG373" s="83">
        <f t="shared" si="6"/>
        <v>66.319999999999993</v>
      </c>
      <c r="AH373" s="83">
        <f t="shared" si="6"/>
        <v>54.5</v>
      </c>
      <c r="AI373" s="83">
        <f t="shared" si="6"/>
        <v>54.69</v>
      </c>
      <c r="AJ373" s="83">
        <f t="shared" si="6"/>
        <v>72.56</v>
      </c>
      <c r="AK373" s="83">
        <f t="shared" si="6"/>
        <v>3.18</v>
      </c>
      <c r="AL373" s="83">
        <f t="shared" si="6"/>
        <v>3.64</v>
      </c>
      <c r="AM373" s="83">
        <f t="shared" si="6"/>
        <v>2.96</v>
      </c>
      <c r="AN373" s="83">
        <f t="shared" si="6"/>
        <v>5.8</v>
      </c>
      <c r="AO373" s="83">
        <f t="shared" si="6"/>
        <v>0.04</v>
      </c>
      <c r="AP373" s="83">
        <f t="shared" si="6"/>
        <v>6.79</v>
      </c>
      <c r="AQ373" s="83">
        <f t="shared" si="6"/>
        <v>4.2300000000000004</v>
      </c>
      <c r="AR373" s="83">
        <f t="shared" si="6"/>
        <v>0.69</v>
      </c>
      <c r="AS373" s="83">
        <f t="shared" si="6"/>
        <v>56.49</v>
      </c>
      <c r="AT373" s="83">
        <f t="shared" si="6"/>
        <v>91.08</v>
      </c>
      <c r="AU373" s="83">
        <f t="shared" si="6"/>
        <v>0.25</v>
      </c>
      <c r="AV373" s="83">
        <f t="shared" si="6"/>
        <v>0.06</v>
      </c>
      <c r="AW373" s="83">
        <f t="shared" si="6"/>
        <v>14.62</v>
      </c>
      <c r="AX373" s="83">
        <f t="shared" si="6"/>
        <v>13.58</v>
      </c>
      <c r="AY373" s="83">
        <f t="shared" si="6"/>
        <v>14.48</v>
      </c>
      <c r="AZ373" s="83">
        <f t="shared" si="6"/>
        <v>0.96</v>
      </c>
      <c r="BA373" s="83">
        <f t="shared" si="6"/>
        <v>1.58</v>
      </c>
      <c r="BB373" s="83">
        <f t="shared" si="6"/>
        <v>2.5</v>
      </c>
      <c r="BC373" s="83">
        <f t="shared" si="6"/>
        <v>9.17</v>
      </c>
      <c r="BD373" s="83">
        <f t="shared" si="6"/>
        <v>2.73</v>
      </c>
      <c r="BE373" s="83">
        <f t="shared" si="6"/>
        <v>30.27</v>
      </c>
      <c r="BF373" s="83">
        <f t="shared" si="6"/>
        <v>5.54</v>
      </c>
      <c r="BG373" s="83">
        <f t="shared" si="6"/>
        <v>11.14</v>
      </c>
    </row>
    <row r="374" spans="1:60" x14ac:dyDescent="0.25">
      <c r="A374" s="88" t="s">
        <v>177</v>
      </c>
      <c r="B374" s="88"/>
      <c r="D374" s="83">
        <f>ROUND(AVERAGEIF(D35:D62,"&lt;&gt;0"),2)</f>
        <v>5.98</v>
      </c>
      <c r="E374" s="83">
        <f t="shared" ref="E374:BG374" si="7">ROUND(AVERAGEIF(E35:E62,"&lt;&gt;0"),2)</f>
        <v>5.28</v>
      </c>
      <c r="F374" s="83">
        <f t="shared" si="7"/>
        <v>5.3</v>
      </c>
      <c r="G374" s="83">
        <f t="shared" si="7"/>
        <v>5.38</v>
      </c>
      <c r="H374" s="83">
        <f t="shared" si="7"/>
        <v>5.42</v>
      </c>
      <c r="I374" s="83">
        <f t="shared" si="7"/>
        <v>6.85</v>
      </c>
      <c r="J374" s="83">
        <f t="shared" si="7"/>
        <v>6.95</v>
      </c>
      <c r="K374" s="83">
        <f t="shared" si="7"/>
        <v>1.66</v>
      </c>
      <c r="L374" s="83">
        <f t="shared" si="7"/>
        <v>1.87</v>
      </c>
      <c r="M374" s="83">
        <f t="shared" si="7"/>
        <v>1.91</v>
      </c>
      <c r="N374" s="83">
        <f t="shared" si="7"/>
        <v>1.89</v>
      </c>
      <c r="O374" s="83">
        <f t="shared" si="7"/>
        <v>39.21</v>
      </c>
      <c r="P374" s="83">
        <f t="shared" si="7"/>
        <v>32.380000000000003</v>
      </c>
      <c r="Q374" s="83">
        <f t="shared" si="7"/>
        <v>15</v>
      </c>
      <c r="R374" s="83">
        <f t="shared" si="7"/>
        <v>1.22</v>
      </c>
      <c r="S374" s="83" t="e">
        <f t="shared" si="7"/>
        <v>#DIV/0!</v>
      </c>
      <c r="T374" s="83" t="e">
        <f t="shared" si="7"/>
        <v>#DIV/0!</v>
      </c>
      <c r="U374" s="83">
        <f t="shared" si="7"/>
        <v>0.34</v>
      </c>
      <c r="V374" s="83">
        <f t="shared" si="7"/>
        <v>0.26</v>
      </c>
      <c r="W374" s="83">
        <f t="shared" si="7"/>
        <v>1.07</v>
      </c>
      <c r="X374" s="83">
        <f t="shared" si="7"/>
        <v>0.17</v>
      </c>
      <c r="Y374" s="83">
        <f t="shared" si="7"/>
        <v>0.43</v>
      </c>
      <c r="Z374" s="83">
        <f t="shared" si="7"/>
        <v>0.48</v>
      </c>
      <c r="AA374" s="83">
        <f t="shared" si="7"/>
        <v>15.73</v>
      </c>
      <c r="AB374" s="83">
        <f t="shared" si="7"/>
        <v>34.130000000000003</v>
      </c>
      <c r="AC374" s="83">
        <f t="shared" si="7"/>
        <v>27.63</v>
      </c>
      <c r="AD374" s="83">
        <f t="shared" si="7"/>
        <v>28.1</v>
      </c>
      <c r="AE374" s="83">
        <f t="shared" si="7"/>
        <v>38.93</v>
      </c>
      <c r="AF374" s="83">
        <f t="shared" si="7"/>
        <v>30.99</v>
      </c>
      <c r="AG374" s="83">
        <f t="shared" si="7"/>
        <v>68.25</v>
      </c>
      <c r="AH374" s="83">
        <f t="shared" si="7"/>
        <v>55.27</v>
      </c>
      <c r="AI374" s="83">
        <f t="shared" si="7"/>
        <v>56.19</v>
      </c>
      <c r="AJ374" s="83">
        <f t="shared" si="7"/>
        <v>77.849999999999994</v>
      </c>
      <c r="AK374" s="83">
        <f t="shared" si="7"/>
        <v>3.18</v>
      </c>
      <c r="AL374" s="83">
        <f t="shared" si="7"/>
        <v>3.83</v>
      </c>
      <c r="AM374" s="83">
        <f t="shared" si="7"/>
        <v>3.14</v>
      </c>
      <c r="AN374" s="83">
        <f t="shared" si="7"/>
        <v>5.93</v>
      </c>
      <c r="AO374" s="83">
        <f t="shared" si="7"/>
        <v>0.04</v>
      </c>
      <c r="AP374" s="83">
        <f t="shared" si="7"/>
        <v>7.1</v>
      </c>
      <c r="AQ374" s="83">
        <f t="shared" si="7"/>
        <v>4.07</v>
      </c>
      <c r="AR374" s="83">
        <f t="shared" si="7"/>
        <v>0.62</v>
      </c>
      <c r="AS374" s="83">
        <f t="shared" si="7"/>
        <v>57.5</v>
      </c>
      <c r="AT374" s="83">
        <f t="shared" si="7"/>
        <v>91.1</v>
      </c>
      <c r="AU374" s="83">
        <f t="shared" si="7"/>
        <v>0.24</v>
      </c>
      <c r="AV374" s="83">
        <f t="shared" si="7"/>
        <v>0.04</v>
      </c>
      <c r="AW374" s="83">
        <f t="shared" si="7"/>
        <v>14.83</v>
      </c>
      <c r="AX374" s="83">
        <f t="shared" si="7"/>
        <v>13.86</v>
      </c>
      <c r="AY374" s="83">
        <f t="shared" si="7"/>
        <v>14.76</v>
      </c>
      <c r="AZ374" s="83">
        <f t="shared" si="7"/>
        <v>1.02</v>
      </c>
      <c r="BA374" s="83">
        <f t="shared" si="7"/>
        <v>1.58</v>
      </c>
      <c r="BB374" s="83">
        <f t="shared" si="7"/>
        <v>2.5</v>
      </c>
      <c r="BC374" s="83">
        <f t="shared" si="7"/>
        <v>8.7100000000000009</v>
      </c>
      <c r="BD374" s="83">
        <f t="shared" si="7"/>
        <v>2.54</v>
      </c>
      <c r="BE374" s="83">
        <f t="shared" si="7"/>
        <v>30.12</v>
      </c>
      <c r="BF374" s="83">
        <f t="shared" si="7"/>
        <v>5.42</v>
      </c>
      <c r="BG374" s="83">
        <f t="shared" si="7"/>
        <v>12.58</v>
      </c>
    </row>
    <row r="375" spans="1:60" x14ac:dyDescent="0.25">
      <c r="A375" s="88" t="s">
        <v>178</v>
      </c>
      <c r="B375" s="88"/>
      <c r="D375" s="83">
        <f>ROUND(AVERAGEIF(D63:D93,"&lt;&gt;0"),2)</f>
        <v>5.95</v>
      </c>
      <c r="E375" s="83">
        <f t="shared" ref="E375:BG375" si="8">ROUND(AVERAGEIF(E63:E93,"&lt;&gt;0"),2)</f>
        <v>5.24</v>
      </c>
      <c r="F375" s="83">
        <f t="shared" si="8"/>
        <v>5.22</v>
      </c>
      <c r="G375" s="83">
        <f t="shared" si="8"/>
        <v>5.34</v>
      </c>
      <c r="H375" s="83">
        <f t="shared" si="8"/>
        <v>5.38</v>
      </c>
      <c r="I375" s="83">
        <f t="shared" si="8"/>
        <v>6.82</v>
      </c>
      <c r="J375" s="83">
        <f t="shared" si="8"/>
        <v>6.96</v>
      </c>
      <c r="K375" s="83">
        <f t="shared" si="8"/>
        <v>1.68</v>
      </c>
      <c r="L375" s="83">
        <f t="shared" si="8"/>
        <v>1.92</v>
      </c>
      <c r="M375" s="83">
        <f t="shared" si="8"/>
        <v>1.92</v>
      </c>
      <c r="N375" s="83">
        <f t="shared" si="8"/>
        <v>1.9</v>
      </c>
      <c r="O375" s="83">
        <f t="shared" si="8"/>
        <v>41</v>
      </c>
      <c r="P375" s="83">
        <f t="shared" si="8"/>
        <v>34.35</v>
      </c>
      <c r="Q375" s="83">
        <f t="shared" si="8"/>
        <v>14.69</v>
      </c>
      <c r="R375" s="83">
        <f t="shared" si="8"/>
        <v>1.58</v>
      </c>
      <c r="S375" s="83">
        <f t="shared" si="8"/>
        <v>1</v>
      </c>
      <c r="T375" s="83" t="e">
        <f t="shared" si="8"/>
        <v>#DIV/0!</v>
      </c>
      <c r="U375" s="83">
        <f t="shared" si="8"/>
        <v>0.35</v>
      </c>
      <c r="V375" s="83">
        <f t="shared" si="8"/>
        <v>0.26</v>
      </c>
      <c r="W375" s="83">
        <f t="shared" si="8"/>
        <v>1.04</v>
      </c>
      <c r="X375" s="83">
        <f t="shared" si="8"/>
        <v>0.13</v>
      </c>
      <c r="Y375" s="83">
        <f t="shared" si="8"/>
        <v>0.41</v>
      </c>
      <c r="Z375" s="83">
        <f t="shared" si="8"/>
        <v>0.44</v>
      </c>
      <c r="AA375" s="83">
        <f t="shared" si="8"/>
        <v>16.649999999999999</v>
      </c>
      <c r="AB375" s="83">
        <f t="shared" si="8"/>
        <v>35.07</v>
      </c>
      <c r="AC375" s="83">
        <f t="shared" si="8"/>
        <v>28.14</v>
      </c>
      <c r="AD375" s="83">
        <f t="shared" si="8"/>
        <v>28.49</v>
      </c>
      <c r="AE375" s="83">
        <f t="shared" si="8"/>
        <v>39.25</v>
      </c>
      <c r="AF375" s="83">
        <f t="shared" si="8"/>
        <v>33.299999999999997</v>
      </c>
      <c r="AG375" s="83">
        <f t="shared" si="8"/>
        <v>70.13</v>
      </c>
      <c r="AH375" s="83">
        <f t="shared" si="8"/>
        <v>56.28</v>
      </c>
      <c r="AI375" s="83">
        <f t="shared" si="8"/>
        <v>56.98</v>
      </c>
      <c r="AJ375" s="83">
        <f t="shared" si="8"/>
        <v>78.510000000000005</v>
      </c>
      <c r="AK375" s="83">
        <f t="shared" si="8"/>
        <v>3.12</v>
      </c>
      <c r="AL375" s="83">
        <f t="shared" si="8"/>
        <v>3.92</v>
      </c>
      <c r="AM375" s="83">
        <f t="shared" si="8"/>
        <v>3.06</v>
      </c>
      <c r="AN375" s="83">
        <f t="shared" si="8"/>
        <v>5.94</v>
      </c>
      <c r="AO375" s="83">
        <f t="shared" si="8"/>
        <v>0.04</v>
      </c>
      <c r="AP375" s="83">
        <f t="shared" si="8"/>
        <v>6.83</v>
      </c>
      <c r="AQ375" s="83">
        <f t="shared" si="8"/>
        <v>3.82</v>
      </c>
      <c r="AR375" s="83">
        <f t="shared" si="8"/>
        <v>0.75</v>
      </c>
      <c r="AS375" s="83">
        <f t="shared" si="8"/>
        <v>57.38</v>
      </c>
      <c r="AT375" s="83">
        <f t="shared" si="8"/>
        <v>91.45</v>
      </c>
      <c r="AU375" s="83">
        <f t="shared" si="8"/>
        <v>0.24</v>
      </c>
      <c r="AV375" s="83">
        <f t="shared" si="8"/>
        <v>0.04</v>
      </c>
      <c r="AW375" s="83">
        <f t="shared" si="8"/>
        <v>14.93</v>
      </c>
      <c r="AX375" s="83">
        <f t="shared" si="8"/>
        <v>13.82</v>
      </c>
      <c r="AY375" s="83">
        <f t="shared" si="8"/>
        <v>14.68</v>
      </c>
      <c r="AZ375" s="83">
        <f t="shared" si="8"/>
        <v>0.94</v>
      </c>
      <c r="BA375" s="83">
        <f t="shared" si="8"/>
        <v>1.58</v>
      </c>
      <c r="BB375" s="83">
        <f t="shared" si="8"/>
        <v>2.5</v>
      </c>
      <c r="BC375" s="83">
        <f t="shared" si="8"/>
        <v>9.2899999999999991</v>
      </c>
      <c r="BD375" s="83">
        <f t="shared" si="8"/>
        <v>2.66</v>
      </c>
      <c r="BE375" s="83">
        <f t="shared" si="8"/>
        <v>29.73</v>
      </c>
      <c r="BF375" s="83">
        <f t="shared" si="8"/>
        <v>4.5999999999999996</v>
      </c>
      <c r="BG375" s="83">
        <f t="shared" si="8"/>
        <v>13.06</v>
      </c>
    </row>
    <row r="376" spans="1:60" x14ac:dyDescent="0.25">
      <c r="A376" s="88" t="s">
        <v>179</v>
      </c>
      <c r="B376" s="88"/>
      <c r="D376" s="83">
        <f>ROUND(AVERAGEIF(D94:D123,"&lt;&gt;0"),2)</f>
        <v>5.83</v>
      </c>
      <c r="E376" s="83">
        <f t="shared" ref="E376:BG376" si="9">ROUND(AVERAGEIF(E94:E123,"&lt;&gt;0"),2)</f>
        <v>5.15</v>
      </c>
      <c r="F376" s="83">
        <f t="shared" si="9"/>
        <v>4.88</v>
      </c>
      <c r="G376" s="83">
        <f t="shared" si="9"/>
        <v>5.29</v>
      </c>
      <c r="H376" s="83">
        <f t="shared" si="9"/>
        <v>5.3</v>
      </c>
      <c r="I376" s="83">
        <f t="shared" si="9"/>
        <v>6.96</v>
      </c>
      <c r="J376" s="83">
        <f t="shared" si="9"/>
        <v>6.99</v>
      </c>
      <c r="K376" s="83">
        <f t="shared" si="9"/>
        <v>1.73</v>
      </c>
      <c r="L376" s="83">
        <f t="shared" si="9"/>
        <v>1.93</v>
      </c>
      <c r="M376" s="83">
        <f t="shared" si="9"/>
        <v>1.96</v>
      </c>
      <c r="N376" s="83">
        <f t="shared" si="9"/>
        <v>1.94</v>
      </c>
      <c r="O376" s="83">
        <f t="shared" si="9"/>
        <v>45.68</v>
      </c>
      <c r="P376" s="83">
        <f t="shared" si="9"/>
        <v>38.96</v>
      </c>
      <c r="Q376" s="83">
        <f t="shared" si="9"/>
        <v>15.92</v>
      </c>
      <c r="R376" s="83">
        <f t="shared" si="9"/>
        <v>1.92</v>
      </c>
      <c r="S376" s="83">
        <f t="shared" si="9"/>
        <v>1</v>
      </c>
      <c r="T376" s="83" t="e">
        <f t="shared" si="9"/>
        <v>#DIV/0!</v>
      </c>
      <c r="U376" s="83">
        <f t="shared" si="9"/>
        <v>0.31</v>
      </c>
      <c r="V376" s="83">
        <f t="shared" si="9"/>
        <v>0.23</v>
      </c>
      <c r="W376" s="83">
        <f t="shared" si="9"/>
        <v>1.05</v>
      </c>
      <c r="X376" s="83">
        <f t="shared" si="9"/>
        <v>0.14000000000000001</v>
      </c>
      <c r="Y376" s="83">
        <f t="shared" si="9"/>
        <v>0.47</v>
      </c>
      <c r="Z376" s="83">
        <f t="shared" si="9"/>
        <v>0.46</v>
      </c>
      <c r="AA376" s="83">
        <f t="shared" si="9"/>
        <v>15.64</v>
      </c>
      <c r="AB376" s="83">
        <f t="shared" si="9"/>
        <v>36.1</v>
      </c>
      <c r="AC376" s="83">
        <f t="shared" si="9"/>
        <v>29.13</v>
      </c>
      <c r="AD376" s="83">
        <f t="shared" si="9"/>
        <v>29.37</v>
      </c>
      <c r="AE376" s="83">
        <f t="shared" si="9"/>
        <v>39.97</v>
      </c>
      <c r="AF376" s="83">
        <f t="shared" si="9"/>
        <v>30.91</v>
      </c>
      <c r="AG376" s="83">
        <f t="shared" si="9"/>
        <v>72.209999999999994</v>
      </c>
      <c r="AH376" s="83">
        <f t="shared" si="9"/>
        <v>58.26</v>
      </c>
      <c r="AI376" s="83">
        <f t="shared" si="9"/>
        <v>58.74</v>
      </c>
      <c r="AJ376" s="83">
        <f t="shared" si="9"/>
        <v>79.94</v>
      </c>
      <c r="AK376" s="83">
        <f t="shared" si="9"/>
        <v>3.07</v>
      </c>
      <c r="AL376" s="83">
        <f t="shared" si="9"/>
        <v>3.78</v>
      </c>
      <c r="AM376" s="83">
        <f t="shared" si="9"/>
        <v>3.13</v>
      </c>
      <c r="AN376" s="83">
        <f t="shared" si="9"/>
        <v>5.74</v>
      </c>
      <c r="AO376" s="83">
        <f t="shared" si="9"/>
        <v>0.04</v>
      </c>
      <c r="AP376" s="83">
        <f t="shared" si="9"/>
        <v>6.21</v>
      </c>
      <c r="AQ376" s="83">
        <f t="shared" si="9"/>
        <v>3.54</v>
      </c>
      <c r="AR376" s="83">
        <f t="shared" si="9"/>
        <v>0.68</v>
      </c>
      <c r="AS376" s="83">
        <f t="shared" si="9"/>
        <v>53.45</v>
      </c>
      <c r="AT376" s="83">
        <f t="shared" si="9"/>
        <v>90.9</v>
      </c>
      <c r="AU376" s="83">
        <f t="shared" si="9"/>
        <v>0.27</v>
      </c>
      <c r="AV376" s="83">
        <f t="shared" si="9"/>
        <v>0.05</v>
      </c>
      <c r="AW376" s="83">
        <f t="shared" si="9"/>
        <v>14.58</v>
      </c>
      <c r="AX376" s="83">
        <f t="shared" si="9"/>
        <v>13.56</v>
      </c>
      <c r="AY376" s="83">
        <f t="shared" si="9"/>
        <v>14.49</v>
      </c>
      <c r="AZ376" s="83">
        <f t="shared" si="9"/>
        <v>0.96</v>
      </c>
      <c r="BA376" s="83">
        <f t="shared" si="9"/>
        <v>1.58</v>
      </c>
      <c r="BB376" s="83">
        <f t="shared" si="9"/>
        <v>2.5</v>
      </c>
      <c r="BC376" s="83">
        <f t="shared" si="9"/>
        <v>9.5500000000000007</v>
      </c>
      <c r="BD376" s="83">
        <f t="shared" si="9"/>
        <v>2.64</v>
      </c>
      <c r="BE376" s="83">
        <f t="shared" si="9"/>
        <v>29.98</v>
      </c>
      <c r="BF376" s="83">
        <f t="shared" si="9"/>
        <v>4.3</v>
      </c>
      <c r="BG376" s="83">
        <f t="shared" si="9"/>
        <v>14.58</v>
      </c>
    </row>
    <row r="377" spans="1:60" x14ac:dyDescent="0.25">
      <c r="A377" s="88" t="s">
        <v>180</v>
      </c>
      <c r="B377" s="88"/>
      <c r="D377" s="83">
        <f>ROUND(AVERAGEIF(D124:D154,"&lt;&gt;0"),2)</f>
        <v>5.89</v>
      </c>
      <c r="E377" s="83">
        <f t="shared" ref="E377:BG377" si="10">ROUND(AVERAGEIF(E124:E154,"&lt;&gt;0"),2)</f>
        <v>4.96</v>
      </c>
      <c r="F377" s="83">
        <f t="shared" si="10"/>
        <v>4.92</v>
      </c>
      <c r="G377" s="83">
        <f t="shared" si="10"/>
        <v>5.05</v>
      </c>
      <c r="H377" s="83">
        <f t="shared" si="10"/>
        <v>5.07</v>
      </c>
      <c r="I377" s="83">
        <f t="shared" si="10"/>
        <v>7.23</v>
      </c>
      <c r="J377" s="83">
        <f t="shared" si="10"/>
        <v>7.26</v>
      </c>
      <c r="K377" s="83">
        <f t="shared" si="10"/>
        <v>1.7</v>
      </c>
      <c r="L377" s="83">
        <f t="shared" si="10"/>
        <v>1.89</v>
      </c>
      <c r="M377" s="83">
        <f t="shared" si="10"/>
        <v>2.04</v>
      </c>
      <c r="N377" s="83">
        <f t="shared" si="10"/>
        <v>2.21</v>
      </c>
      <c r="O377" s="83">
        <f t="shared" si="10"/>
        <v>55.52</v>
      </c>
      <c r="P377" s="83">
        <f t="shared" si="10"/>
        <v>48.07</v>
      </c>
      <c r="Q377" s="83">
        <f t="shared" si="10"/>
        <v>14.56</v>
      </c>
      <c r="R377" s="83">
        <f t="shared" si="10"/>
        <v>1.0900000000000001</v>
      </c>
      <c r="S377" s="83" t="e">
        <f t="shared" si="10"/>
        <v>#DIV/0!</v>
      </c>
      <c r="T377" s="83" t="e">
        <f t="shared" si="10"/>
        <v>#DIV/0!</v>
      </c>
      <c r="U377" s="83">
        <f t="shared" si="10"/>
        <v>0.33</v>
      </c>
      <c r="V377" s="83">
        <f t="shared" si="10"/>
        <v>0.25</v>
      </c>
      <c r="W377" s="83">
        <f t="shared" si="10"/>
        <v>1.17</v>
      </c>
      <c r="X377" s="83">
        <f t="shared" si="10"/>
        <v>0.13</v>
      </c>
      <c r="Y377" s="83">
        <f t="shared" si="10"/>
        <v>0.47</v>
      </c>
      <c r="Z377" s="83">
        <f t="shared" si="10"/>
        <v>0.43</v>
      </c>
      <c r="AA377" s="83">
        <f t="shared" si="10"/>
        <v>11.93</v>
      </c>
      <c r="AB377" s="83">
        <f t="shared" si="10"/>
        <v>34.479999999999997</v>
      </c>
      <c r="AC377" s="83">
        <f t="shared" si="10"/>
        <v>29.01</v>
      </c>
      <c r="AD377" s="83">
        <f t="shared" si="10"/>
        <v>28.92</v>
      </c>
      <c r="AE377" s="83">
        <f t="shared" si="10"/>
        <v>37.35</v>
      </c>
      <c r="AF377" s="83">
        <f t="shared" si="10"/>
        <v>23.87</v>
      </c>
      <c r="AG377" s="83">
        <f t="shared" si="10"/>
        <v>68.959999999999994</v>
      </c>
      <c r="AH377" s="83">
        <f t="shared" si="10"/>
        <v>58.02</v>
      </c>
      <c r="AI377" s="83">
        <f t="shared" si="10"/>
        <v>56.97</v>
      </c>
      <c r="AJ377" s="83">
        <f t="shared" si="10"/>
        <v>74.7</v>
      </c>
      <c r="AK377" s="83">
        <f t="shared" si="10"/>
        <v>2.94</v>
      </c>
      <c r="AL377" s="83">
        <f t="shared" si="10"/>
        <v>3.83</v>
      </c>
      <c r="AM377" s="83">
        <f t="shared" si="10"/>
        <v>3.02</v>
      </c>
      <c r="AN377" s="83">
        <f t="shared" si="10"/>
        <v>5.93</v>
      </c>
      <c r="AO377" s="83">
        <f t="shared" si="10"/>
        <v>7.0000000000000007E-2</v>
      </c>
      <c r="AP377" s="83">
        <f t="shared" si="10"/>
        <v>9.36</v>
      </c>
      <c r="AQ377" s="83">
        <f t="shared" si="10"/>
        <v>5.67</v>
      </c>
      <c r="AR377" s="83">
        <f t="shared" si="10"/>
        <v>0.57999999999999996</v>
      </c>
      <c r="AS377" s="83">
        <f t="shared" si="10"/>
        <v>52.37</v>
      </c>
      <c r="AT377" s="83">
        <f t="shared" si="10"/>
        <v>88.79</v>
      </c>
      <c r="AU377" s="83">
        <f t="shared" si="10"/>
        <v>0.28000000000000003</v>
      </c>
      <c r="AV377" s="83">
        <f t="shared" si="10"/>
        <v>0.05</v>
      </c>
      <c r="AW377" s="83">
        <f t="shared" si="10"/>
        <v>14.62</v>
      </c>
      <c r="AX377" s="83">
        <f t="shared" si="10"/>
        <v>13.61</v>
      </c>
      <c r="AY377" s="83">
        <f t="shared" si="10"/>
        <v>14.35</v>
      </c>
      <c r="AZ377" s="83">
        <f t="shared" si="10"/>
        <v>0.97</v>
      </c>
      <c r="BA377" s="83">
        <f t="shared" si="10"/>
        <v>1.58</v>
      </c>
      <c r="BB377" s="83">
        <f t="shared" si="10"/>
        <v>2.5</v>
      </c>
      <c r="BC377" s="83">
        <f t="shared" si="10"/>
        <v>9.07</v>
      </c>
      <c r="BD377" s="83">
        <f t="shared" si="10"/>
        <v>2.84</v>
      </c>
      <c r="BE377" s="83">
        <f t="shared" si="10"/>
        <v>29.82</v>
      </c>
      <c r="BF377" s="83">
        <f t="shared" si="10"/>
        <v>5.38</v>
      </c>
      <c r="BG377" s="83">
        <f t="shared" si="10"/>
        <v>15.31</v>
      </c>
    </row>
    <row r="378" spans="1:60" x14ac:dyDescent="0.25">
      <c r="A378" s="88" t="s">
        <v>55</v>
      </c>
      <c r="B378" s="88"/>
      <c r="D378" s="83">
        <f>ROUND(AVERAGEIF(D155:D184,"&lt;&gt;0"),2)</f>
        <v>6.03</v>
      </c>
      <c r="E378" s="83">
        <f t="shared" ref="E378:BG378" si="11">ROUND(AVERAGEIF(E155:E184,"&lt;&gt;0"),2)</f>
        <v>5.09</v>
      </c>
      <c r="F378" s="83">
        <f t="shared" si="11"/>
        <v>5.1100000000000003</v>
      </c>
      <c r="G378" s="83">
        <f t="shared" si="11"/>
        <v>5.1100000000000003</v>
      </c>
      <c r="H378" s="83">
        <f t="shared" si="11"/>
        <v>5.13</v>
      </c>
      <c r="I378" s="83">
        <f t="shared" si="11"/>
        <v>7.34</v>
      </c>
      <c r="J378" s="83">
        <f t="shared" si="11"/>
        <v>7.35</v>
      </c>
      <c r="K378" s="83">
        <f t="shared" si="11"/>
        <v>1.68</v>
      </c>
      <c r="L378" s="83">
        <f t="shared" si="11"/>
        <v>1.85</v>
      </c>
      <c r="M378" s="83">
        <f t="shared" si="11"/>
        <v>2.13</v>
      </c>
      <c r="N378" s="83">
        <f t="shared" si="11"/>
        <v>2.2400000000000002</v>
      </c>
      <c r="O378" s="83">
        <f t="shared" si="11"/>
        <v>50.52</v>
      </c>
      <c r="P378" s="83">
        <f t="shared" si="11"/>
        <v>42.92</v>
      </c>
      <c r="Q378" s="83">
        <f t="shared" si="11"/>
        <v>11.84</v>
      </c>
      <c r="R378" s="83">
        <f t="shared" si="11"/>
        <v>2</v>
      </c>
      <c r="S378" s="83">
        <f t="shared" si="11"/>
        <v>1</v>
      </c>
      <c r="T378" s="83" t="e">
        <f t="shared" si="11"/>
        <v>#DIV/0!</v>
      </c>
      <c r="U378" s="83">
        <f t="shared" si="11"/>
        <v>0.43</v>
      </c>
      <c r="V378" s="83">
        <f t="shared" si="11"/>
        <v>0.44</v>
      </c>
      <c r="W378" s="83">
        <f t="shared" si="11"/>
        <v>0.46</v>
      </c>
      <c r="X378" s="83">
        <f t="shared" si="11"/>
        <v>0.09</v>
      </c>
      <c r="Y378" s="83">
        <f t="shared" si="11"/>
        <v>0.2</v>
      </c>
      <c r="Z378" s="83">
        <f t="shared" si="11"/>
        <v>0.12</v>
      </c>
      <c r="AA378" s="83">
        <f t="shared" si="11"/>
        <v>13.16</v>
      </c>
      <c r="AB378" s="83">
        <f t="shared" si="11"/>
        <v>36.93</v>
      </c>
      <c r="AC378" s="83">
        <f t="shared" si="11"/>
        <v>35.15</v>
      </c>
      <c r="AD378" s="83">
        <f t="shared" si="11"/>
        <v>35.36</v>
      </c>
      <c r="AE378" s="83">
        <f t="shared" si="11"/>
        <v>43.86</v>
      </c>
      <c r="AF378" s="83">
        <f t="shared" si="11"/>
        <v>26.31</v>
      </c>
      <c r="AG378" s="83">
        <f t="shared" si="11"/>
        <v>72.400000000000006</v>
      </c>
      <c r="AH378" s="83">
        <f t="shared" si="11"/>
        <v>70.3</v>
      </c>
      <c r="AI378" s="83">
        <f t="shared" si="11"/>
        <v>70.73</v>
      </c>
      <c r="AJ378" s="83">
        <f t="shared" si="11"/>
        <v>87.73</v>
      </c>
      <c r="AK378" s="83">
        <f t="shared" si="11"/>
        <v>3.31</v>
      </c>
      <c r="AL378" s="83">
        <f t="shared" si="11"/>
        <v>3.9</v>
      </c>
      <c r="AM378" s="83">
        <f t="shared" si="11"/>
        <v>3.07</v>
      </c>
      <c r="AN378" s="83">
        <f t="shared" si="11"/>
        <v>6.09</v>
      </c>
      <c r="AO378" s="83">
        <f t="shared" si="11"/>
        <v>0.09</v>
      </c>
      <c r="AP378" s="83">
        <f t="shared" si="11"/>
        <v>17.47</v>
      </c>
      <c r="AQ378" s="83">
        <f t="shared" si="11"/>
        <v>13.58</v>
      </c>
      <c r="AR378" s="83">
        <f t="shared" si="11"/>
        <v>0.63</v>
      </c>
      <c r="AS378" s="83">
        <f t="shared" si="11"/>
        <v>56.24</v>
      </c>
      <c r="AT378" s="83">
        <f t="shared" si="11"/>
        <v>91.57</v>
      </c>
      <c r="AU378" s="83">
        <f t="shared" si="11"/>
        <v>0.25</v>
      </c>
      <c r="AV378" s="83">
        <f t="shared" si="11"/>
        <v>0.04</v>
      </c>
      <c r="AW378" s="83">
        <f t="shared" si="11"/>
        <v>15.41</v>
      </c>
      <c r="AX378" s="83">
        <f t="shared" si="11"/>
        <v>14.31</v>
      </c>
      <c r="AY378" s="83">
        <f t="shared" si="11"/>
        <v>15.04</v>
      </c>
      <c r="AZ378" s="83">
        <f t="shared" si="11"/>
        <v>1.07</v>
      </c>
      <c r="BA378" s="83">
        <f t="shared" si="11"/>
        <v>1.58</v>
      </c>
      <c r="BB378" s="83">
        <f t="shared" si="11"/>
        <v>2.5</v>
      </c>
      <c r="BC378" s="83">
        <f t="shared" si="11"/>
        <v>10.23</v>
      </c>
      <c r="BD378" s="83">
        <f t="shared" si="11"/>
        <v>2.9</v>
      </c>
      <c r="BE378" s="83">
        <f t="shared" si="11"/>
        <v>29.63</v>
      </c>
      <c r="BF378" s="83">
        <f t="shared" si="11"/>
        <v>6.8</v>
      </c>
      <c r="BG378" s="83">
        <f t="shared" si="11"/>
        <v>9.86</v>
      </c>
    </row>
    <row r="379" spans="1:60" x14ac:dyDescent="0.25">
      <c r="A379" s="88" t="s">
        <v>181</v>
      </c>
      <c r="B379" s="88"/>
      <c r="D379" s="83">
        <f>ROUND(AVERAGEIF(D185:D215,"&lt;&gt;0"),2)</f>
        <v>6.05</v>
      </c>
      <c r="E379" s="83">
        <f t="shared" ref="E379:BG379" si="12">ROUND(AVERAGEIF(E185:E215,"&lt;&gt;0"),2)</f>
        <v>5.12</v>
      </c>
      <c r="F379" s="83">
        <f t="shared" si="12"/>
        <v>5.09</v>
      </c>
      <c r="G379" s="83">
        <f t="shared" si="12"/>
        <v>5.07</v>
      </c>
      <c r="H379" s="83">
        <f t="shared" si="12"/>
        <v>5.13</v>
      </c>
      <c r="I379" s="83">
        <f t="shared" si="12"/>
        <v>7.02</v>
      </c>
      <c r="J379" s="83">
        <f t="shared" si="12"/>
        <v>7.11</v>
      </c>
      <c r="K379" s="83">
        <f t="shared" si="12"/>
        <v>1.76</v>
      </c>
      <c r="L379" s="83">
        <f t="shared" si="12"/>
        <v>1.91</v>
      </c>
      <c r="M379" s="83">
        <f t="shared" si="12"/>
        <v>2.16</v>
      </c>
      <c r="N379" s="83">
        <f t="shared" si="12"/>
        <v>2.33</v>
      </c>
      <c r="O379" s="83">
        <f t="shared" si="12"/>
        <v>41.19</v>
      </c>
      <c r="P379" s="83">
        <f t="shared" si="12"/>
        <v>33.78</v>
      </c>
      <c r="Q379" s="83">
        <f t="shared" si="12"/>
        <v>14.37</v>
      </c>
      <c r="R379" s="83">
        <f t="shared" si="12"/>
        <v>1.6</v>
      </c>
      <c r="S379" s="83">
        <f t="shared" si="12"/>
        <v>1</v>
      </c>
      <c r="T379" s="83" t="e">
        <f t="shared" si="12"/>
        <v>#DIV/0!</v>
      </c>
      <c r="U379" s="83">
        <f t="shared" si="12"/>
        <v>0.41</v>
      </c>
      <c r="V379" s="83">
        <f t="shared" si="12"/>
        <v>0.43</v>
      </c>
      <c r="W379" s="83">
        <f t="shared" si="12"/>
        <v>0.61</v>
      </c>
      <c r="X379" s="83">
        <f t="shared" si="12"/>
        <v>0.1</v>
      </c>
      <c r="Y379" s="83">
        <f t="shared" si="12"/>
        <v>0.21</v>
      </c>
      <c r="Z379" s="83">
        <f t="shared" si="12"/>
        <v>0.14000000000000001</v>
      </c>
      <c r="AA379" s="83">
        <f t="shared" si="12"/>
        <v>15.46</v>
      </c>
      <c r="AB379" s="83">
        <f t="shared" si="12"/>
        <v>39.770000000000003</v>
      </c>
      <c r="AC379" s="83">
        <f t="shared" si="12"/>
        <v>38.26</v>
      </c>
      <c r="AD379" s="83">
        <f t="shared" si="12"/>
        <v>38.22</v>
      </c>
      <c r="AE379" s="83">
        <f t="shared" si="12"/>
        <v>47.24</v>
      </c>
      <c r="AF379" s="83">
        <f t="shared" si="12"/>
        <v>30.92</v>
      </c>
      <c r="AG379" s="83">
        <f t="shared" si="12"/>
        <v>79.55</v>
      </c>
      <c r="AH379" s="83">
        <f t="shared" si="12"/>
        <v>76.56</v>
      </c>
      <c r="AI379" s="83">
        <f t="shared" si="12"/>
        <v>76.44</v>
      </c>
      <c r="AJ379" s="83">
        <f t="shared" si="12"/>
        <v>94.49</v>
      </c>
      <c r="AK379" s="83">
        <f t="shared" si="12"/>
        <v>2.92</v>
      </c>
      <c r="AL379" s="83">
        <f t="shared" si="12"/>
        <v>3.8</v>
      </c>
      <c r="AM379" s="83">
        <f t="shared" si="12"/>
        <v>3.05</v>
      </c>
      <c r="AN379" s="83">
        <f t="shared" si="12"/>
        <v>5.95</v>
      </c>
      <c r="AO379" s="83">
        <f t="shared" si="12"/>
        <v>0.06</v>
      </c>
      <c r="AP379" s="83">
        <f t="shared" si="12"/>
        <v>20.64</v>
      </c>
      <c r="AQ379" s="83">
        <f t="shared" si="12"/>
        <v>18.149999999999999</v>
      </c>
      <c r="AR379" s="83">
        <f t="shared" si="12"/>
        <v>0.75</v>
      </c>
      <c r="AS379" s="83">
        <f t="shared" si="12"/>
        <v>62.23</v>
      </c>
      <c r="AT379" s="83">
        <f t="shared" si="12"/>
        <v>91.15</v>
      </c>
      <c r="AU379" s="83">
        <f t="shared" si="12"/>
        <v>0.2</v>
      </c>
      <c r="AV379" s="83">
        <f t="shared" si="12"/>
        <v>0.04</v>
      </c>
      <c r="AW379" s="83">
        <f t="shared" si="12"/>
        <v>16.399999999999999</v>
      </c>
      <c r="AX379" s="83">
        <f t="shared" si="12"/>
        <v>15.32</v>
      </c>
      <c r="AY379" s="83">
        <f t="shared" si="12"/>
        <v>16.18</v>
      </c>
      <c r="AZ379" s="83">
        <f t="shared" si="12"/>
        <v>1.05</v>
      </c>
      <c r="BA379" s="83" t="e">
        <f t="shared" si="12"/>
        <v>#DIV/0!</v>
      </c>
      <c r="BB379" s="83" t="e">
        <f t="shared" si="12"/>
        <v>#DIV/0!</v>
      </c>
      <c r="BC379" s="83" t="e">
        <f t="shared" si="12"/>
        <v>#DIV/0!</v>
      </c>
      <c r="BD379" s="83">
        <f t="shared" si="12"/>
        <v>3.1</v>
      </c>
      <c r="BE379" s="83">
        <f t="shared" si="12"/>
        <v>29.57</v>
      </c>
      <c r="BF379" s="83">
        <f t="shared" si="12"/>
        <v>6.92</v>
      </c>
      <c r="BG379" s="83">
        <f t="shared" si="12"/>
        <v>8.33</v>
      </c>
    </row>
    <row r="380" spans="1:60" x14ac:dyDescent="0.25">
      <c r="A380" s="88" t="s">
        <v>182</v>
      </c>
      <c r="B380" s="88"/>
      <c r="D380" s="83">
        <f>ROUND(AVERAGEIF(D216:D246,"&lt;&gt;0"),2)</f>
        <v>6.04</v>
      </c>
      <c r="E380" s="83">
        <f t="shared" ref="E380:BG380" si="13">ROUND(AVERAGEIF(E216:E246,"&lt;&gt;0"),2)</f>
        <v>4.97</v>
      </c>
      <c r="F380" s="83">
        <f t="shared" si="13"/>
        <v>5.04</v>
      </c>
      <c r="G380" s="83">
        <f t="shared" si="13"/>
        <v>4.99</v>
      </c>
      <c r="H380" s="83">
        <f t="shared" si="13"/>
        <v>5</v>
      </c>
      <c r="I380" s="83">
        <f t="shared" si="13"/>
        <v>6.73</v>
      </c>
      <c r="J380" s="83">
        <f t="shared" si="13"/>
        <v>6.93</v>
      </c>
      <c r="K380" s="83">
        <f t="shared" si="13"/>
        <v>1.7</v>
      </c>
      <c r="L380" s="83">
        <f t="shared" si="13"/>
        <v>1.88</v>
      </c>
      <c r="M380" s="83">
        <f t="shared" si="13"/>
        <v>2.13</v>
      </c>
      <c r="N380" s="83">
        <f t="shared" si="13"/>
        <v>2.13</v>
      </c>
      <c r="O380" s="83">
        <f t="shared" si="13"/>
        <v>38.96</v>
      </c>
      <c r="P380" s="83">
        <f t="shared" si="13"/>
        <v>31.92</v>
      </c>
      <c r="Q380" s="83">
        <f t="shared" si="13"/>
        <v>13.85</v>
      </c>
      <c r="R380" s="83">
        <f t="shared" si="13"/>
        <v>1.5</v>
      </c>
      <c r="S380" s="83">
        <f t="shared" si="13"/>
        <v>1</v>
      </c>
      <c r="T380" s="83" t="e">
        <f t="shared" si="13"/>
        <v>#DIV/0!</v>
      </c>
      <c r="U380" s="83">
        <f t="shared" si="13"/>
        <v>0.69</v>
      </c>
      <c r="V380" s="83">
        <f t="shared" si="13"/>
        <v>0.81</v>
      </c>
      <c r="W380" s="83">
        <f t="shared" si="13"/>
        <v>0.56999999999999995</v>
      </c>
      <c r="X380" s="83">
        <f t="shared" si="13"/>
        <v>0.1</v>
      </c>
      <c r="Y380" s="83">
        <f t="shared" si="13"/>
        <v>0.24</v>
      </c>
      <c r="Z380" s="83">
        <f t="shared" si="13"/>
        <v>0.24</v>
      </c>
      <c r="AA380" s="83">
        <f t="shared" si="13"/>
        <v>16.79</v>
      </c>
      <c r="AB380" s="83">
        <f t="shared" si="13"/>
        <v>40.69</v>
      </c>
      <c r="AC380" s="83">
        <f t="shared" si="13"/>
        <v>39.29</v>
      </c>
      <c r="AD380" s="83">
        <f t="shared" si="13"/>
        <v>39.81</v>
      </c>
      <c r="AE380" s="83">
        <f t="shared" si="13"/>
        <v>47.6</v>
      </c>
      <c r="AF380" s="83">
        <f t="shared" si="13"/>
        <v>33.58</v>
      </c>
      <c r="AG380" s="83">
        <f t="shared" si="13"/>
        <v>81.38</v>
      </c>
      <c r="AH380" s="83">
        <f t="shared" si="13"/>
        <v>78.63</v>
      </c>
      <c r="AI380" s="83">
        <f t="shared" si="13"/>
        <v>77.97</v>
      </c>
      <c r="AJ380" s="83">
        <f t="shared" si="13"/>
        <v>93.38</v>
      </c>
      <c r="AK380" s="83">
        <f t="shared" si="13"/>
        <v>2.91</v>
      </c>
      <c r="AL380" s="83">
        <f t="shared" si="13"/>
        <v>3.82</v>
      </c>
      <c r="AM380" s="83">
        <f t="shared" si="13"/>
        <v>3.04</v>
      </c>
      <c r="AN380" s="83">
        <f t="shared" si="13"/>
        <v>5.91</v>
      </c>
      <c r="AO380" s="83">
        <f t="shared" si="13"/>
        <v>0.04</v>
      </c>
      <c r="AP380" s="83">
        <f t="shared" si="13"/>
        <v>20.55</v>
      </c>
      <c r="AQ380" s="83">
        <f t="shared" si="13"/>
        <v>19.32</v>
      </c>
      <c r="AR380" s="83">
        <f t="shared" si="13"/>
        <v>0.86</v>
      </c>
      <c r="AS380" s="83">
        <f t="shared" si="13"/>
        <v>65.88</v>
      </c>
      <c r="AT380" s="83">
        <f t="shared" si="13"/>
        <v>91.48</v>
      </c>
      <c r="AU380" s="83">
        <f t="shared" si="13"/>
        <v>0.18</v>
      </c>
      <c r="AV380" s="83">
        <f t="shared" si="13"/>
        <v>0.04</v>
      </c>
      <c r="AW380" s="83">
        <f t="shared" si="13"/>
        <v>15.21</v>
      </c>
      <c r="AX380" s="83">
        <f t="shared" si="13"/>
        <v>14.07</v>
      </c>
      <c r="AY380" s="83">
        <f t="shared" si="13"/>
        <v>14.96</v>
      </c>
      <c r="AZ380" s="83">
        <f t="shared" si="13"/>
        <v>0.97</v>
      </c>
      <c r="BA380" s="83" t="e">
        <f t="shared" si="13"/>
        <v>#DIV/0!</v>
      </c>
      <c r="BB380" s="83" t="e">
        <f t="shared" si="13"/>
        <v>#DIV/0!</v>
      </c>
      <c r="BC380" s="83" t="e">
        <f t="shared" si="13"/>
        <v>#DIV/0!</v>
      </c>
      <c r="BD380" s="83">
        <f t="shared" si="13"/>
        <v>2.99</v>
      </c>
      <c r="BE380" s="83">
        <f t="shared" si="13"/>
        <v>29.52</v>
      </c>
      <c r="BF380" s="83">
        <f t="shared" si="13"/>
        <v>7.43</v>
      </c>
      <c r="BG380" s="83">
        <f t="shared" si="13"/>
        <v>11.34</v>
      </c>
    </row>
    <row r="381" spans="1:60" x14ac:dyDescent="0.25">
      <c r="A381" s="88" t="s">
        <v>183</v>
      </c>
      <c r="B381" s="88"/>
      <c r="D381" s="83">
        <f>ROUND(AVERAGEIF(D247:D276,"&lt;&gt;0"),2)</f>
        <v>6.27</v>
      </c>
      <c r="E381" s="83">
        <f t="shared" ref="E381:BG381" si="14">ROUND(AVERAGEIF(E247:E276,"&lt;&gt;0"),2)</f>
        <v>5.0599999999999996</v>
      </c>
      <c r="F381" s="83">
        <f t="shared" si="14"/>
        <v>5.08</v>
      </c>
      <c r="G381" s="83">
        <f t="shared" si="14"/>
        <v>5.09</v>
      </c>
      <c r="H381" s="83">
        <f t="shared" si="14"/>
        <v>5.13</v>
      </c>
      <c r="I381" s="83">
        <f t="shared" si="14"/>
        <v>6.77</v>
      </c>
      <c r="J381" s="83">
        <f t="shared" si="14"/>
        <v>6.99</v>
      </c>
      <c r="K381" s="83">
        <f t="shared" si="14"/>
        <v>1.82</v>
      </c>
      <c r="L381" s="83">
        <f t="shared" si="14"/>
        <v>2</v>
      </c>
      <c r="M381" s="83">
        <f t="shared" si="14"/>
        <v>2.16</v>
      </c>
      <c r="N381" s="83">
        <f t="shared" si="14"/>
        <v>2.2599999999999998</v>
      </c>
      <c r="O381" s="83">
        <f t="shared" si="14"/>
        <v>41.84</v>
      </c>
      <c r="P381" s="83">
        <f t="shared" si="14"/>
        <v>34.56</v>
      </c>
      <c r="Q381" s="83">
        <f t="shared" si="14"/>
        <v>11.28</v>
      </c>
      <c r="R381" s="83">
        <f t="shared" si="14"/>
        <v>1.1399999999999999</v>
      </c>
      <c r="S381" s="83" t="e">
        <f t="shared" si="14"/>
        <v>#DIV/0!</v>
      </c>
      <c r="T381" s="83" t="e">
        <f t="shared" si="14"/>
        <v>#DIV/0!</v>
      </c>
      <c r="U381" s="83">
        <f t="shared" si="14"/>
        <v>0.8</v>
      </c>
      <c r="V381" s="83">
        <f t="shared" si="14"/>
        <v>0.95</v>
      </c>
      <c r="W381" s="83">
        <f t="shared" si="14"/>
        <v>0.61</v>
      </c>
      <c r="X381" s="83">
        <f t="shared" si="14"/>
        <v>0.11</v>
      </c>
      <c r="Y381" s="83">
        <f t="shared" si="14"/>
        <v>0.35</v>
      </c>
      <c r="Z381" s="83">
        <f t="shared" si="14"/>
        <v>0.32</v>
      </c>
      <c r="AA381" s="83">
        <f t="shared" si="14"/>
        <v>15.98</v>
      </c>
      <c r="AB381" s="83">
        <f t="shared" si="14"/>
        <v>39.51</v>
      </c>
      <c r="AC381" s="83">
        <f t="shared" si="14"/>
        <v>37.270000000000003</v>
      </c>
      <c r="AD381" s="83">
        <f t="shared" si="14"/>
        <v>36.28</v>
      </c>
      <c r="AE381" s="83">
        <f t="shared" si="14"/>
        <v>44.78</v>
      </c>
      <c r="AF381" s="83">
        <f t="shared" si="14"/>
        <v>31.96</v>
      </c>
      <c r="AG381" s="83">
        <f t="shared" si="14"/>
        <v>79.180000000000007</v>
      </c>
      <c r="AH381" s="83">
        <f t="shared" si="14"/>
        <v>74.540000000000006</v>
      </c>
      <c r="AI381" s="83">
        <f t="shared" si="14"/>
        <v>72.55</v>
      </c>
      <c r="AJ381" s="83">
        <f t="shared" si="14"/>
        <v>89.57</v>
      </c>
      <c r="AK381" s="83">
        <f t="shared" si="14"/>
        <v>2.94</v>
      </c>
      <c r="AL381" s="83">
        <f t="shared" si="14"/>
        <v>3.87</v>
      </c>
      <c r="AM381" s="83">
        <f t="shared" si="14"/>
        <v>3.05</v>
      </c>
      <c r="AN381" s="83">
        <f t="shared" si="14"/>
        <v>5.95</v>
      </c>
      <c r="AO381" s="83">
        <f t="shared" si="14"/>
        <v>0.04</v>
      </c>
      <c r="AP381" s="83">
        <f t="shared" si="14"/>
        <v>16.95</v>
      </c>
      <c r="AQ381" s="83">
        <f t="shared" si="14"/>
        <v>16.47</v>
      </c>
      <c r="AR381" s="83">
        <f t="shared" si="14"/>
        <v>0.65</v>
      </c>
      <c r="AS381" s="83">
        <f t="shared" si="14"/>
        <v>62.63</v>
      </c>
      <c r="AT381" s="83">
        <f t="shared" si="14"/>
        <v>90.39</v>
      </c>
      <c r="AU381" s="83">
        <f t="shared" si="14"/>
        <v>0.2</v>
      </c>
      <c r="AV381" s="83">
        <f t="shared" si="14"/>
        <v>0.04</v>
      </c>
      <c r="AW381" s="83">
        <f t="shared" si="14"/>
        <v>14.49</v>
      </c>
      <c r="AX381" s="83">
        <f t="shared" si="14"/>
        <v>13.38</v>
      </c>
      <c r="AY381" s="83">
        <f t="shared" si="14"/>
        <v>14.35</v>
      </c>
      <c r="AZ381" s="83">
        <f t="shared" si="14"/>
        <v>1.1100000000000001</v>
      </c>
      <c r="BA381" s="83" t="e">
        <f t="shared" si="14"/>
        <v>#DIV/0!</v>
      </c>
      <c r="BB381" s="83" t="e">
        <f t="shared" si="14"/>
        <v>#DIV/0!</v>
      </c>
      <c r="BC381" s="83" t="e">
        <f t="shared" si="14"/>
        <v>#DIV/0!</v>
      </c>
      <c r="BD381" s="83">
        <f t="shared" si="14"/>
        <v>3</v>
      </c>
      <c r="BE381" s="83">
        <f t="shared" si="14"/>
        <v>29.69</v>
      </c>
      <c r="BF381" s="83">
        <f t="shared" si="14"/>
        <v>8.5</v>
      </c>
      <c r="BG381" s="83">
        <f t="shared" si="14"/>
        <v>12.92</v>
      </c>
    </row>
    <row r="382" spans="1:60" x14ac:dyDescent="0.25">
      <c r="A382" s="88" t="s">
        <v>184</v>
      </c>
      <c r="B382" s="88"/>
      <c r="D382" s="83">
        <f>ROUND(AVERAGEIF(D277:D307,"&lt;&gt;0"),2)</f>
        <v>6.43</v>
      </c>
      <c r="E382" s="83">
        <f t="shared" ref="E382:BG382" si="15">ROUND(AVERAGEIF(E277:E307,"&lt;&gt;0"),2)</f>
        <v>5.29</v>
      </c>
      <c r="F382" s="83">
        <f t="shared" si="15"/>
        <v>5.28</v>
      </c>
      <c r="G382" s="83">
        <f t="shared" si="15"/>
        <v>5.36</v>
      </c>
      <c r="H382" s="83">
        <f t="shared" si="15"/>
        <v>5.44</v>
      </c>
      <c r="I382" s="83">
        <f t="shared" si="15"/>
        <v>7.22</v>
      </c>
      <c r="J382" s="83">
        <f t="shared" si="15"/>
        <v>7.4</v>
      </c>
      <c r="K382" s="83">
        <f t="shared" si="15"/>
        <v>1.75</v>
      </c>
      <c r="L382" s="83">
        <f t="shared" si="15"/>
        <v>1.94</v>
      </c>
      <c r="M382" s="83">
        <f t="shared" si="15"/>
        <v>2.13</v>
      </c>
      <c r="N382" s="83">
        <f t="shared" si="15"/>
        <v>2.25</v>
      </c>
      <c r="O382" s="83">
        <f t="shared" si="15"/>
        <v>39.1</v>
      </c>
      <c r="P382" s="83">
        <f t="shared" si="15"/>
        <v>31.86</v>
      </c>
      <c r="Q382" s="83">
        <f t="shared" si="15"/>
        <v>13.62</v>
      </c>
      <c r="R382" s="83">
        <f t="shared" si="15"/>
        <v>1.25</v>
      </c>
      <c r="S382" s="83">
        <f t="shared" si="15"/>
        <v>1</v>
      </c>
      <c r="T382" s="83" t="e">
        <f t="shared" si="15"/>
        <v>#DIV/0!</v>
      </c>
      <c r="U382" s="83">
        <f t="shared" si="15"/>
        <v>0.81</v>
      </c>
      <c r="V382" s="83">
        <f t="shared" si="15"/>
        <v>0.84</v>
      </c>
      <c r="W382" s="83">
        <f t="shared" si="15"/>
        <v>0.71</v>
      </c>
      <c r="X382" s="83">
        <f t="shared" si="15"/>
        <v>0.12</v>
      </c>
      <c r="Y382" s="83">
        <f t="shared" si="15"/>
        <v>0.23</v>
      </c>
      <c r="Z382" s="83">
        <f t="shared" si="15"/>
        <v>0.13</v>
      </c>
      <c r="AA382" s="83">
        <f t="shared" si="15"/>
        <v>15.48</v>
      </c>
      <c r="AB382" s="83">
        <f t="shared" si="15"/>
        <v>39.049999999999997</v>
      </c>
      <c r="AC382" s="83">
        <f t="shared" si="15"/>
        <v>35.36</v>
      </c>
      <c r="AD382" s="83">
        <f t="shared" si="15"/>
        <v>35.51</v>
      </c>
      <c r="AE382" s="83">
        <f t="shared" si="15"/>
        <v>47.2</v>
      </c>
      <c r="AF382" s="83">
        <f t="shared" si="15"/>
        <v>30.95</v>
      </c>
      <c r="AG382" s="83">
        <f t="shared" si="15"/>
        <v>78.099999999999994</v>
      </c>
      <c r="AH382" s="83">
        <f t="shared" si="15"/>
        <v>70.709999999999994</v>
      </c>
      <c r="AI382" s="83">
        <f t="shared" si="15"/>
        <v>71.02</v>
      </c>
      <c r="AJ382" s="83">
        <f t="shared" si="15"/>
        <v>94.31</v>
      </c>
      <c r="AK382" s="83">
        <f t="shared" si="15"/>
        <v>2.86</v>
      </c>
      <c r="AL382" s="83">
        <f t="shared" si="15"/>
        <v>3.81</v>
      </c>
      <c r="AM382" s="83">
        <f t="shared" si="15"/>
        <v>3.02</v>
      </c>
      <c r="AN382" s="83">
        <f t="shared" si="15"/>
        <v>5.9</v>
      </c>
      <c r="AO382" s="83">
        <f t="shared" si="15"/>
        <v>7.0000000000000007E-2</v>
      </c>
      <c r="AP382" s="83">
        <f t="shared" si="15"/>
        <v>15.15</v>
      </c>
      <c r="AQ382" s="83">
        <f t="shared" si="15"/>
        <v>14.31</v>
      </c>
      <c r="AR382" s="83">
        <f t="shared" si="15"/>
        <v>0.66</v>
      </c>
      <c r="AS382" s="83">
        <f t="shared" si="15"/>
        <v>66.709999999999994</v>
      </c>
      <c r="AT382" s="83">
        <f t="shared" si="15"/>
        <v>91.61</v>
      </c>
      <c r="AU382" s="83">
        <f t="shared" si="15"/>
        <v>0.18</v>
      </c>
      <c r="AV382" s="83">
        <f t="shared" si="15"/>
        <v>0.04</v>
      </c>
      <c r="AW382" s="83">
        <f t="shared" si="15"/>
        <v>14.47</v>
      </c>
      <c r="AX382" s="83">
        <f t="shared" si="15"/>
        <v>13.37</v>
      </c>
      <c r="AY382" s="83">
        <f t="shared" si="15"/>
        <v>14.31</v>
      </c>
      <c r="AZ382" s="83">
        <f t="shared" si="15"/>
        <v>1.02</v>
      </c>
      <c r="BA382" s="83" t="e">
        <f t="shared" si="15"/>
        <v>#DIV/0!</v>
      </c>
      <c r="BB382" s="83" t="e">
        <f t="shared" si="15"/>
        <v>#DIV/0!</v>
      </c>
      <c r="BC382" s="83" t="e">
        <f t="shared" si="15"/>
        <v>#DIV/0!</v>
      </c>
      <c r="BD382" s="83">
        <f t="shared" si="15"/>
        <v>2.91</v>
      </c>
      <c r="BE382" s="83">
        <f t="shared" si="15"/>
        <v>29.61</v>
      </c>
      <c r="BF382" s="83">
        <f t="shared" si="15"/>
        <v>6.8</v>
      </c>
      <c r="BG382" s="83">
        <f t="shared" si="15"/>
        <v>9.0500000000000007</v>
      </c>
    </row>
    <row r="383" spans="1:60" x14ac:dyDescent="0.25">
      <c r="A383" s="88" t="s">
        <v>185</v>
      </c>
      <c r="B383" s="88"/>
      <c r="D383" s="83" t="e">
        <f>ROUND(AVERAGEIF(D308:D337,"&lt;&gt;0"),2)</f>
        <v>#DIV/0!</v>
      </c>
      <c r="E383" s="83" t="e">
        <f t="shared" ref="E383:BG383" si="16">ROUND(AVERAGEIF(E308:E337,"&lt;&gt;0"),2)</f>
        <v>#DIV/0!</v>
      </c>
      <c r="F383" s="83" t="e">
        <f t="shared" si="16"/>
        <v>#DIV/0!</v>
      </c>
      <c r="G383" s="83" t="e">
        <f t="shared" si="16"/>
        <v>#DIV/0!</v>
      </c>
      <c r="H383" s="83" t="e">
        <f t="shared" si="16"/>
        <v>#DIV/0!</v>
      </c>
      <c r="I383" s="83" t="e">
        <f t="shared" si="16"/>
        <v>#DIV/0!</v>
      </c>
      <c r="J383" s="83" t="e">
        <f t="shared" si="16"/>
        <v>#DIV/0!</v>
      </c>
      <c r="K383" s="83" t="e">
        <f t="shared" si="16"/>
        <v>#DIV/0!</v>
      </c>
      <c r="L383" s="83" t="e">
        <f t="shared" si="16"/>
        <v>#DIV/0!</v>
      </c>
      <c r="M383" s="83" t="e">
        <f t="shared" si="16"/>
        <v>#DIV/0!</v>
      </c>
      <c r="N383" s="83" t="e">
        <f t="shared" si="16"/>
        <v>#DIV/0!</v>
      </c>
      <c r="O383" s="83" t="e">
        <f t="shared" si="16"/>
        <v>#DIV/0!</v>
      </c>
      <c r="P383" s="83" t="e">
        <f t="shared" si="16"/>
        <v>#DIV/0!</v>
      </c>
      <c r="Q383" s="83" t="e">
        <f t="shared" si="16"/>
        <v>#DIV/0!</v>
      </c>
      <c r="R383" s="83" t="e">
        <f t="shared" si="16"/>
        <v>#DIV/0!</v>
      </c>
      <c r="S383" s="83" t="e">
        <f t="shared" si="16"/>
        <v>#DIV/0!</v>
      </c>
      <c r="T383" s="83" t="e">
        <f t="shared" si="16"/>
        <v>#DIV/0!</v>
      </c>
      <c r="U383" s="83" t="e">
        <f t="shared" si="16"/>
        <v>#DIV/0!</v>
      </c>
      <c r="V383" s="83" t="e">
        <f t="shared" si="16"/>
        <v>#DIV/0!</v>
      </c>
      <c r="W383" s="83" t="e">
        <f t="shared" si="16"/>
        <v>#DIV/0!</v>
      </c>
      <c r="X383" s="83" t="e">
        <f t="shared" si="16"/>
        <v>#DIV/0!</v>
      </c>
      <c r="Y383" s="83" t="e">
        <f t="shared" si="16"/>
        <v>#DIV/0!</v>
      </c>
      <c r="Z383" s="83" t="e">
        <f t="shared" si="16"/>
        <v>#DIV/0!</v>
      </c>
      <c r="AA383" s="83" t="e">
        <f t="shared" si="16"/>
        <v>#DIV/0!</v>
      </c>
      <c r="AB383" s="83" t="e">
        <f t="shared" si="16"/>
        <v>#DIV/0!</v>
      </c>
      <c r="AC383" s="83" t="e">
        <f t="shared" si="16"/>
        <v>#DIV/0!</v>
      </c>
      <c r="AD383" s="83" t="e">
        <f t="shared" si="16"/>
        <v>#DIV/0!</v>
      </c>
      <c r="AE383" s="83" t="e">
        <f t="shared" si="16"/>
        <v>#DIV/0!</v>
      </c>
      <c r="AF383" s="83" t="e">
        <f t="shared" si="16"/>
        <v>#DIV/0!</v>
      </c>
      <c r="AG383" s="83" t="e">
        <f t="shared" si="16"/>
        <v>#DIV/0!</v>
      </c>
      <c r="AH383" s="83" t="e">
        <f t="shared" si="16"/>
        <v>#DIV/0!</v>
      </c>
      <c r="AI383" s="83" t="e">
        <f t="shared" si="16"/>
        <v>#DIV/0!</v>
      </c>
      <c r="AJ383" s="83" t="e">
        <f t="shared" si="16"/>
        <v>#DIV/0!</v>
      </c>
      <c r="AK383" s="83" t="e">
        <f t="shared" si="16"/>
        <v>#DIV/0!</v>
      </c>
      <c r="AL383" s="83" t="e">
        <f t="shared" si="16"/>
        <v>#DIV/0!</v>
      </c>
      <c r="AM383" s="83" t="e">
        <f t="shared" si="16"/>
        <v>#DIV/0!</v>
      </c>
      <c r="AN383" s="83" t="e">
        <f t="shared" si="16"/>
        <v>#DIV/0!</v>
      </c>
      <c r="AO383" s="83" t="e">
        <f t="shared" si="16"/>
        <v>#DIV/0!</v>
      </c>
      <c r="AP383" s="83" t="e">
        <f t="shared" si="16"/>
        <v>#DIV/0!</v>
      </c>
      <c r="AQ383" s="83" t="e">
        <f t="shared" si="16"/>
        <v>#DIV/0!</v>
      </c>
      <c r="AR383" s="83" t="e">
        <f t="shared" si="16"/>
        <v>#DIV/0!</v>
      </c>
      <c r="AS383" s="83" t="e">
        <f t="shared" si="16"/>
        <v>#DIV/0!</v>
      </c>
      <c r="AT383" s="83" t="e">
        <f t="shared" si="16"/>
        <v>#DIV/0!</v>
      </c>
      <c r="AU383" s="83" t="e">
        <f t="shared" si="16"/>
        <v>#DIV/0!</v>
      </c>
      <c r="AV383" s="83" t="e">
        <f t="shared" si="16"/>
        <v>#DIV/0!</v>
      </c>
      <c r="AW383" s="83" t="e">
        <f t="shared" si="16"/>
        <v>#DIV/0!</v>
      </c>
      <c r="AX383" s="83" t="e">
        <f t="shared" si="16"/>
        <v>#DIV/0!</v>
      </c>
      <c r="AY383" s="83" t="e">
        <f t="shared" si="16"/>
        <v>#DIV/0!</v>
      </c>
      <c r="AZ383" s="83" t="e">
        <f t="shared" si="16"/>
        <v>#DIV/0!</v>
      </c>
      <c r="BA383" s="83" t="e">
        <f t="shared" si="16"/>
        <v>#DIV/0!</v>
      </c>
      <c r="BB383" s="83" t="e">
        <f t="shared" si="16"/>
        <v>#DIV/0!</v>
      </c>
      <c r="BC383" s="83" t="e">
        <f t="shared" si="16"/>
        <v>#DIV/0!</v>
      </c>
      <c r="BD383" s="83" t="e">
        <f t="shared" si="16"/>
        <v>#DIV/0!</v>
      </c>
      <c r="BE383" s="83" t="e">
        <f t="shared" si="16"/>
        <v>#DIV/0!</v>
      </c>
      <c r="BF383" s="83" t="e">
        <f t="shared" si="16"/>
        <v>#DIV/0!</v>
      </c>
      <c r="BG383" s="83" t="e">
        <f t="shared" si="16"/>
        <v>#DIV/0!</v>
      </c>
    </row>
    <row r="384" spans="1:60" x14ac:dyDescent="0.25">
      <c r="A384" s="88" t="s">
        <v>186</v>
      </c>
      <c r="B384" s="88"/>
      <c r="D384" s="83">
        <f>ROUND(AVERAGEIF(D338:D368,"&lt;&gt;0"),2)</f>
        <v>6.14</v>
      </c>
      <c r="E384" s="83">
        <f t="shared" ref="E384:BG384" si="17">ROUND(AVERAGEIF(E338:E368,"&lt;&gt;0"),2)</f>
        <v>5.2</v>
      </c>
      <c r="F384" s="83">
        <f t="shared" si="17"/>
        <v>5.21</v>
      </c>
      <c r="G384" s="83">
        <f t="shared" si="17"/>
        <v>5.34</v>
      </c>
      <c r="H384" s="83">
        <f t="shared" si="17"/>
        <v>5.4</v>
      </c>
      <c r="I384" s="83">
        <f t="shared" si="17"/>
        <v>7.3</v>
      </c>
      <c r="J384" s="83">
        <f t="shared" si="17"/>
        <v>7.31</v>
      </c>
      <c r="K384" s="83">
        <f t="shared" si="17"/>
        <v>1.81</v>
      </c>
      <c r="L384" s="83">
        <f t="shared" si="17"/>
        <v>2</v>
      </c>
      <c r="M384" s="83">
        <f t="shared" si="17"/>
        <v>2.06</v>
      </c>
      <c r="N384" s="83">
        <f t="shared" si="17"/>
        <v>2.04</v>
      </c>
      <c r="O384" s="83">
        <f t="shared" si="17"/>
        <v>37.56</v>
      </c>
      <c r="P384" s="83">
        <f t="shared" si="17"/>
        <v>30.81</v>
      </c>
      <c r="Q384" s="83">
        <f t="shared" si="17"/>
        <v>14.63</v>
      </c>
      <c r="R384" s="83">
        <f t="shared" si="17"/>
        <v>1.17</v>
      </c>
      <c r="S384" s="83" t="e">
        <f t="shared" si="17"/>
        <v>#DIV/0!</v>
      </c>
      <c r="T384" s="83" t="e">
        <f t="shared" si="17"/>
        <v>#DIV/0!</v>
      </c>
      <c r="U384" s="83">
        <f t="shared" si="17"/>
        <v>0.62</v>
      </c>
      <c r="V384" s="83">
        <f t="shared" si="17"/>
        <v>0.57999999999999996</v>
      </c>
      <c r="W384" s="83">
        <f t="shared" si="17"/>
        <v>1.08</v>
      </c>
      <c r="X384" s="83">
        <f t="shared" si="17"/>
        <v>0.15</v>
      </c>
      <c r="Y384" s="83">
        <f t="shared" si="17"/>
        <v>0.38</v>
      </c>
      <c r="Z384" s="83">
        <f t="shared" si="17"/>
        <v>0.38</v>
      </c>
      <c r="AA384" s="83">
        <f t="shared" si="17"/>
        <v>13.19</v>
      </c>
      <c r="AB384" s="83">
        <f t="shared" si="17"/>
        <v>35.74</v>
      </c>
      <c r="AC384" s="83">
        <f t="shared" si="17"/>
        <v>27.66</v>
      </c>
      <c r="AD384" s="83">
        <f t="shared" si="17"/>
        <v>28.01</v>
      </c>
      <c r="AE384" s="83">
        <f t="shared" si="17"/>
        <v>39.24</v>
      </c>
      <c r="AF384" s="83">
        <f t="shared" si="17"/>
        <v>26.39</v>
      </c>
      <c r="AG384" s="83">
        <f t="shared" si="17"/>
        <v>71.430000000000007</v>
      </c>
      <c r="AH384" s="83">
        <f t="shared" si="17"/>
        <v>55.31</v>
      </c>
      <c r="AI384" s="83">
        <f t="shared" si="17"/>
        <v>56.14</v>
      </c>
      <c r="AJ384" s="83">
        <f t="shared" si="17"/>
        <v>78.36</v>
      </c>
      <c r="AK384" s="83">
        <f t="shared" si="17"/>
        <v>2.99</v>
      </c>
      <c r="AL384" s="83">
        <f t="shared" si="17"/>
        <v>4.0199999999999996</v>
      </c>
      <c r="AM384" s="83">
        <f t="shared" si="17"/>
        <v>3.06</v>
      </c>
      <c r="AN384" s="83">
        <f t="shared" si="17"/>
        <v>5.99</v>
      </c>
      <c r="AO384" s="83">
        <f t="shared" si="17"/>
        <v>0.08</v>
      </c>
      <c r="AP384" s="83">
        <f t="shared" si="17"/>
        <v>6.63</v>
      </c>
      <c r="AQ384" s="83">
        <f t="shared" si="17"/>
        <v>5.58</v>
      </c>
      <c r="AR384" s="83">
        <f t="shared" si="17"/>
        <v>0.73</v>
      </c>
      <c r="AS384" s="83">
        <f t="shared" si="17"/>
        <v>59.41</v>
      </c>
      <c r="AT384" s="83">
        <f t="shared" si="17"/>
        <v>90.12</v>
      </c>
      <c r="AU384" s="83">
        <f t="shared" si="17"/>
        <v>0.23</v>
      </c>
      <c r="AV384" s="83">
        <f t="shared" si="17"/>
        <v>0.04</v>
      </c>
      <c r="AW384" s="83">
        <f t="shared" si="17"/>
        <v>14.59</v>
      </c>
      <c r="AX384" s="83">
        <f t="shared" si="17"/>
        <v>13.58</v>
      </c>
      <c r="AY384" s="83">
        <f t="shared" si="17"/>
        <v>14.54</v>
      </c>
      <c r="AZ384" s="83">
        <f t="shared" si="17"/>
        <v>1.02</v>
      </c>
      <c r="BA384" s="83">
        <f t="shared" si="17"/>
        <v>1.48</v>
      </c>
      <c r="BB384" s="83">
        <f t="shared" si="17"/>
        <v>2.79</v>
      </c>
      <c r="BC384" s="83">
        <f t="shared" si="17"/>
        <v>8.9</v>
      </c>
      <c r="BD384" s="83">
        <f t="shared" si="17"/>
        <v>2.8</v>
      </c>
      <c r="BE384" s="83">
        <f t="shared" si="17"/>
        <v>30.68</v>
      </c>
      <c r="BF384" s="83">
        <f t="shared" si="17"/>
        <v>4.9400000000000004</v>
      </c>
      <c r="BG384" s="83" t="e">
        <f t="shared" si="17"/>
        <v>#DIV/0!</v>
      </c>
    </row>
    <row r="385" spans="1:59" x14ac:dyDescent="0.25">
      <c r="A385" s="88" t="s">
        <v>187</v>
      </c>
      <c r="B385" s="88"/>
      <c r="D385" s="83">
        <f>ROUND(AVERAGEIF(D4:D368,"&lt;&gt;0"),2)</f>
        <v>6.05</v>
      </c>
      <c r="E385" s="83">
        <f t="shared" ref="E385:BG385" si="18">ROUND(AVERAGEIF(E4:E368,"&lt;&gt;0"),2)</f>
        <v>5.14</v>
      </c>
      <c r="F385" s="83">
        <f t="shared" si="18"/>
        <v>5.12</v>
      </c>
      <c r="G385" s="83">
        <f t="shared" si="18"/>
        <v>5.2</v>
      </c>
      <c r="H385" s="83">
        <f t="shared" si="18"/>
        <v>5.24</v>
      </c>
      <c r="I385" s="83">
        <f t="shared" si="18"/>
        <v>6.99</v>
      </c>
      <c r="J385" s="83">
        <f t="shared" si="18"/>
        <v>7.09</v>
      </c>
      <c r="K385" s="83">
        <f t="shared" si="18"/>
        <v>1.74</v>
      </c>
      <c r="L385" s="83">
        <f t="shared" si="18"/>
        <v>1.93</v>
      </c>
      <c r="M385" s="83">
        <f t="shared" si="18"/>
        <v>2.06</v>
      </c>
      <c r="N385" s="83">
        <f t="shared" si="18"/>
        <v>2.12</v>
      </c>
      <c r="O385" s="83">
        <f t="shared" si="18"/>
        <v>43.11</v>
      </c>
      <c r="P385" s="83">
        <f t="shared" si="18"/>
        <v>35.94</v>
      </c>
      <c r="Q385" s="83">
        <f t="shared" si="18"/>
        <v>14.21</v>
      </c>
      <c r="R385" s="83">
        <f t="shared" si="18"/>
        <v>1.45</v>
      </c>
      <c r="S385" s="83">
        <f t="shared" si="18"/>
        <v>1</v>
      </c>
      <c r="T385" s="83" t="e">
        <f t="shared" si="18"/>
        <v>#DIV/0!</v>
      </c>
      <c r="U385" s="83">
        <f t="shared" si="18"/>
        <v>0.47</v>
      </c>
      <c r="V385" s="83">
        <f t="shared" si="18"/>
        <v>0.46</v>
      </c>
      <c r="W385" s="83">
        <f t="shared" si="18"/>
        <v>0.86</v>
      </c>
      <c r="X385" s="83">
        <f t="shared" si="18"/>
        <v>0.13</v>
      </c>
      <c r="Y385" s="83">
        <f t="shared" si="18"/>
        <v>0.37</v>
      </c>
      <c r="Z385" s="83">
        <f t="shared" si="18"/>
        <v>0.34</v>
      </c>
      <c r="AA385" s="83">
        <f t="shared" si="18"/>
        <v>14.9</v>
      </c>
      <c r="AB385" s="83">
        <f t="shared" si="18"/>
        <v>36.78</v>
      </c>
      <c r="AC385" s="83">
        <f t="shared" si="18"/>
        <v>32.31</v>
      </c>
      <c r="AD385" s="83">
        <f t="shared" si="18"/>
        <v>32.53</v>
      </c>
      <c r="AE385" s="83">
        <f t="shared" si="18"/>
        <v>41.97</v>
      </c>
      <c r="AF385" s="83">
        <f t="shared" si="18"/>
        <v>29.72</v>
      </c>
      <c r="AG385" s="83">
        <f t="shared" si="18"/>
        <v>73.42</v>
      </c>
      <c r="AH385" s="83">
        <f t="shared" si="18"/>
        <v>64.58</v>
      </c>
      <c r="AI385" s="83">
        <f t="shared" si="18"/>
        <v>64.599999999999994</v>
      </c>
      <c r="AJ385" s="83">
        <f t="shared" si="18"/>
        <v>83.75</v>
      </c>
      <c r="AK385" s="83">
        <f t="shared" si="18"/>
        <v>3.05</v>
      </c>
      <c r="AL385" s="83">
        <f t="shared" si="18"/>
        <v>3.83</v>
      </c>
      <c r="AM385" s="83">
        <f t="shared" si="18"/>
        <v>3.06</v>
      </c>
      <c r="AN385" s="83">
        <f t="shared" si="18"/>
        <v>5.93</v>
      </c>
      <c r="AO385" s="83">
        <f t="shared" si="18"/>
        <v>0.05</v>
      </c>
      <c r="AP385" s="83">
        <f t="shared" si="18"/>
        <v>12.31</v>
      </c>
      <c r="AQ385" s="83">
        <f t="shared" si="18"/>
        <v>9.99</v>
      </c>
      <c r="AR385" s="83">
        <f t="shared" si="18"/>
        <v>0.69</v>
      </c>
      <c r="AS385" s="83">
        <f t="shared" si="18"/>
        <v>58.97</v>
      </c>
      <c r="AT385" s="83">
        <f t="shared" si="18"/>
        <v>90.88</v>
      </c>
      <c r="AU385" s="83">
        <f t="shared" si="18"/>
        <v>0.23</v>
      </c>
      <c r="AV385" s="83">
        <f t="shared" si="18"/>
        <v>0.04</v>
      </c>
      <c r="AW385" s="83">
        <f t="shared" si="18"/>
        <v>14.95</v>
      </c>
      <c r="AX385" s="83">
        <f t="shared" si="18"/>
        <v>13.89</v>
      </c>
      <c r="AY385" s="83">
        <f t="shared" si="18"/>
        <v>14.76</v>
      </c>
      <c r="AZ385" s="83">
        <f t="shared" si="18"/>
        <v>1</v>
      </c>
      <c r="BA385" s="83">
        <f t="shared" si="18"/>
        <v>1.55</v>
      </c>
      <c r="BB385" s="83">
        <f t="shared" si="18"/>
        <v>2.59</v>
      </c>
      <c r="BC385" s="83">
        <f t="shared" si="18"/>
        <v>9.0399999999999991</v>
      </c>
      <c r="BD385" s="83">
        <f t="shared" si="18"/>
        <v>2.83</v>
      </c>
      <c r="BE385" s="83">
        <f t="shared" si="18"/>
        <v>29.85</v>
      </c>
      <c r="BF385" s="83">
        <f t="shared" si="18"/>
        <v>6.08</v>
      </c>
      <c r="BG385" s="83">
        <f t="shared" si="18"/>
        <v>11.87</v>
      </c>
    </row>
    <row r="386" spans="1:59" x14ac:dyDescent="0.25">
      <c r="B386" s="90" t="s">
        <v>188</v>
      </c>
    </row>
    <row r="387" spans="1:59" x14ac:dyDescent="0.25">
      <c r="B387" s="90" t="s">
        <v>189</v>
      </c>
    </row>
    <row r="388" spans="1:59" ht="15.75" x14ac:dyDescent="0.25">
      <c r="B388" s="160" t="s">
        <v>190</v>
      </c>
      <c r="C388" s="160"/>
      <c r="D388" s="160"/>
      <c r="E388" s="160"/>
      <c r="F388" s="160"/>
      <c r="G388" s="160"/>
      <c r="H388" s="160"/>
    </row>
    <row r="389" spans="1:59" ht="30" x14ac:dyDescent="0.25">
      <c r="B389" s="161" t="s">
        <v>101</v>
      </c>
      <c r="C389" s="162" t="s">
        <v>102</v>
      </c>
      <c r="D389" s="163" t="s">
        <v>103</v>
      </c>
      <c r="E389" s="162" t="s">
        <v>40</v>
      </c>
      <c r="F389" s="163" t="s">
        <v>41</v>
      </c>
      <c r="G389" s="163" t="s">
        <v>104</v>
      </c>
      <c r="H389" s="163" t="s">
        <v>105</v>
      </c>
      <c r="K389" s="164" t="s">
        <v>106</v>
      </c>
      <c r="L389" s="164" t="s">
        <v>107</v>
      </c>
    </row>
    <row r="390" spans="1:59" x14ac:dyDescent="0.25">
      <c r="B390" s="166" t="s">
        <v>111</v>
      </c>
      <c r="C390" s="167">
        <f>ROUND(AVERAGEIF(AY4:AY34,"&lt;&gt;0"),2)</f>
        <v>14.48</v>
      </c>
      <c r="D390" s="167">
        <f t="shared" ref="D390:E390" si="19">ROUND(AVERAGEIF(BB4:BB34,"&lt;&gt;0"),2)</f>
        <v>2.5</v>
      </c>
      <c r="E390" s="167">
        <f t="shared" si="19"/>
        <v>9.17</v>
      </c>
      <c r="F390" s="167">
        <f>ROUND(AVERAGEIF(BD4:BD34,"&lt;&gt;0"),2)</f>
        <v>2.73</v>
      </c>
      <c r="G390" s="168">
        <f>$F390+$E390+$D390</f>
        <v>14.4</v>
      </c>
      <c r="H390" s="169">
        <f>ABS((G390-C390)/C390)</f>
        <v>5.5248618784530436E-3</v>
      </c>
      <c r="J390" s="170" t="s">
        <v>25</v>
      </c>
      <c r="K390" s="167">
        <f>MAX(AX4:AX369)</f>
        <v>19.82</v>
      </c>
      <c r="L390" s="167">
        <f>SMALL(AX4:AX369,COUNTIF(AX4:AX369,0)+1)</f>
        <v>11.87</v>
      </c>
    </row>
    <row r="391" spans="1:59" x14ac:dyDescent="0.25">
      <c r="B391" s="166" t="s">
        <v>113</v>
      </c>
      <c r="C391" s="167">
        <f>ROUND(AVERAGEIF(AY35:AY62,"&lt;&gt;0"),2)</f>
        <v>14.76</v>
      </c>
      <c r="D391" s="167">
        <f t="shared" ref="D391:E391" si="20">ROUND(AVERAGEIF(BB35:BB62,"&lt;&gt;0"),2)</f>
        <v>2.5</v>
      </c>
      <c r="E391" s="167">
        <f t="shared" si="20"/>
        <v>8.7100000000000009</v>
      </c>
      <c r="F391" s="167">
        <f>ROUND(AVERAGEIF(BD35:BD62,"&lt;&gt;0"),2)</f>
        <v>2.54</v>
      </c>
      <c r="G391" s="168">
        <f t="shared" ref="G391:G401" si="21">$F391+$E391+$D391</f>
        <v>13.75</v>
      </c>
      <c r="H391" s="169">
        <f t="shared" ref="H391:H395" si="22">ABS((G391-C391)/C391)</f>
        <v>6.8428184281842802E-2</v>
      </c>
      <c r="J391" s="170" t="s">
        <v>41</v>
      </c>
      <c r="K391" s="167">
        <f>MAX(BC4:BC369)</f>
        <v>10.541</v>
      </c>
      <c r="L391" s="167">
        <f>SMALL(BC4:BC369,COUNTIF(BC4:BC369,0)+1)</f>
        <v>7.0030000000000001</v>
      </c>
    </row>
    <row r="392" spans="1:59" x14ac:dyDescent="0.25">
      <c r="B392" s="166" t="s">
        <v>114</v>
      </c>
      <c r="C392" s="167">
        <f>ROUND(AVERAGEIF(AY63:AY93,"&lt;&gt;0"),2)</f>
        <v>14.68</v>
      </c>
      <c r="D392" s="167">
        <f t="shared" ref="D392:E392" si="23">ROUND(AVERAGEIF(BB63:BB93,"&lt;&gt;0"),2)</f>
        <v>2.5</v>
      </c>
      <c r="E392" s="167">
        <f t="shared" si="23"/>
        <v>9.2899999999999991</v>
      </c>
      <c r="F392" s="167">
        <f>ROUND(AVERAGEIF(BD63:BD93,"&lt;&gt;0"),2)</f>
        <v>2.66</v>
      </c>
      <c r="G392" s="168">
        <f t="shared" si="21"/>
        <v>14.45</v>
      </c>
      <c r="H392" s="169">
        <f t="shared" si="22"/>
        <v>1.5667574931880139E-2</v>
      </c>
      <c r="J392" s="170" t="s">
        <v>40</v>
      </c>
      <c r="K392" s="167">
        <f>MAX(BB4:BB369)</f>
        <v>3.0760000000000001</v>
      </c>
      <c r="L392" s="167">
        <f>SMALL(BB4:BB369,COUNTIF(BB4:BB369,0)+1)</f>
        <v>2.504</v>
      </c>
    </row>
    <row r="393" spans="1:59" x14ac:dyDescent="0.25">
      <c r="B393" s="166" t="s">
        <v>115</v>
      </c>
      <c r="C393" s="167">
        <f>ROUND(AVERAGEIF(AY94:AY123,"&lt;&gt;0"),2)</f>
        <v>14.49</v>
      </c>
      <c r="D393" s="167">
        <f t="shared" ref="D393:E393" si="24">ROUND(AVERAGEIF(BB94:BB123,"&lt;&gt;0"),2)</f>
        <v>2.5</v>
      </c>
      <c r="E393" s="167">
        <f t="shared" si="24"/>
        <v>9.5500000000000007</v>
      </c>
      <c r="F393" s="167">
        <f>ROUND(AVERAGEIF(BD94:BD123,"&lt;&gt;0"),2)</f>
        <v>2.64</v>
      </c>
      <c r="G393" s="168">
        <f t="shared" si="21"/>
        <v>14.690000000000001</v>
      </c>
      <c r="H393" s="169">
        <f t="shared" si="22"/>
        <v>1.3802622498274745E-2</v>
      </c>
      <c r="J393" s="170" t="s">
        <v>116</v>
      </c>
      <c r="K393" s="167">
        <f>MAX(BA4:BA369)</f>
        <v>1.575</v>
      </c>
      <c r="L393" s="167">
        <f>SMALL(BA4:BA369,COUNTIF(BA4:BA369,0)+1)</f>
        <v>1.37</v>
      </c>
    </row>
    <row r="394" spans="1:59" x14ac:dyDescent="0.25">
      <c r="B394" s="166" t="s">
        <v>117</v>
      </c>
      <c r="C394" s="167">
        <f>ROUND(AVERAGEIF(AY124:AY154,"&lt;&gt;0"),2)</f>
        <v>14.35</v>
      </c>
      <c r="D394" s="167">
        <f t="shared" ref="D394:E394" si="25">ROUND(AVERAGEIF(BB124:BB154,"&lt;&gt;0"),2)</f>
        <v>2.5</v>
      </c>
      <c r="E394" s="167">
        <f t="shared" si="25"/>
        <v>9.07</v>
      </c>
      <c r="F394" s="167">
        <f>ROUND(AVERAGEIF(BD124:BD154,"&lt;&gt;0"),2)</f>
        <v>2.84</v>
      </c>
      <c r="G394" s="168">
        <f t="shared" si="21"/>
        <v>14.41</v>
      </c>
      <c r="H394" s="169">
        <f t="shared" si="22"/>
        <v>4.1811846689895817E-3</v>
      </c>
    </row>
    <row r="395" spans="1:59" x14ac:dyDescent="0.25">
      <c r="B395" s="166" t="s">
        <v>118</v>
      </c>
      <c r="C395" s="167">
        <f>ROUND(AVERAGEIF(AY155:AY184,"&lt;&gt;0"),2)</f>
        <v>15.04</v>
      </c>
      <c r="D395" s="167">
        <f t="shared" ref="D395:E395" si="26">ROUND(AVERAGEIF(BB155:BB184,"&lt;&gt;0"),2)</f>
        <v>2.5</v>
      </c>
      <c r="E395" s="167">
        <f t="shared" si="26"/>
        <v>10.23</v>
      </c>
      <c r="F395" s="167">
        <f>ROUND(AVERAGEIF(BD155:BD184,"&lt;&gt;0"),2)</f>
        <v>2.9</v>
      </c>
      <c r="G395" s="168">
        <f t="shared" si="21"/>
        <v>15.63</v>
      </c>
      <c r="H395" s="169">
        <f t="shared" si="22"/>
        <v>3.9228723404255428E-2</v>
      </c>
    </row>
    <row r="396" spans="1:59" x14ac:dyDescent="0.25">
      <c r="B396" s="166" t="s">
        <v>119</v>
      </c>
      <c r="C396" s="167">
        <f>ROUND(AVERAGEIF(AY185:AY215,"&lt;&gt;0"),2)</f>
        <v>16.18</v>
      </c>
      <c r="D396" s="167"/>
      <c r="E396" s="167"/>
      <c r="F396" s="167"/>
      <c r="G396" s="168"/>
      <c r="H396" s="169"/>
    </row>
    <row r="397" spans="1:59" x14ac:dyDescent="0.25">
      <c r="B397" s="166" t="s">
        <v>120</v>
      </c>
      <c r="C397" s="167">
        <f>ROUND(AVERAGEIF(AY216:AY246,"&lt;&gt;0"),2)</f>
        <v>14.96</v>
      </c>
      <c r="D397" s="167"/>
      <c r="E397" s="167"/>
      <c r="F397" s="167"/>
      <c r="G397" s="168"/>
      <c r="H397" s="169"/>
    </row>
    <row r="398" spans="1:59" x14ac:dyDescent="0.25">
      <c r="B398" s="166" t="s">
        <v>122</v>
      </c>
      <c r="C398" s="167">
        <f>ROUND(AVERAGEIF(AY247:AY276,"&lt;&gt;0"),2)</f>
        <v>14.35</v>
      </c>
      <c r="D398" s="167"/>
      <c r="E398" s="167"/>
      <c r="F398" s="167"/>
      <c r="G398" s="168"/>
      <c r="H398" s="169"/>
    </row>
    <row r="399" spans="1:59" x14ac:dyDescent="0.25">
      <c r="B399" s="166" t="s">
        <v>123</v>
      </c>
      <c r="C399" s="167">
        <f>ROUND(AVERAGEIF(AY277:AY307,"&lt;&gt;0"),2)</f>
        <v>14.31</v>
      </c>
      <c r="D399" s="167"/>
      <c r="E399" s="167"/>
      <c r="F399" s="167"/>
      <c r="G399" s="168"/>
      <c r="H399" s="169"/>
    </row>
    <row r="400" spans="1:59" x14ac:dyDescent="0.25">
      <c r="B400" s="166" t="s">
        <v>124</v>
      </c>
      <c r="C400" s="167" t="e">
        <f>ROUND(AVERAGEIF(AY308:AY337,"&lt;&gt;0"),2)</f>
        <v>#DIV/0!</v>
      </c>
      <c r="D400" s="167"/>
      <c r="E400" s="167"/>
      <c r="F400" s="167"/>
      <c r="G400" s="168"/>
      <c r="H400" s="169"/>
    </row>
    <row r="401" spans="2:10" x14ac:dyDescent="0.25">
      <c r="B401" s="166" t="s">
        <v>125</v>
      </c>
      <c r="C401" s="167">
        <f>ROUND(AVERAGEIF(AY338:AY368,"&lt;&gt;0"),2)</f>
        <v>14.54</v>
      </c>
      <c r="D401" s="167">
        <f t="shared" ref="D401:E401" si="27">ROUND(AVERAGEIF(BB338:BB368,"&lt;&gt;0"),2)</f>
        <v>2.79</v>
      </c>
      <c r="E401" s="167">
        <f t="shared" si="27"/>
        <v>8.9</v>
      </c>
      <c r="F401" s="167">
        <f>ROUND(AVERAGEIF(BD338:BD368,"&lt;&gt;0"),2)</f>
        <v>2.8</v>
      </c>
      <c r="G401" s="168">
        <f t="shared" si="21"/>
        <v>14.489999999999998</v>
      </c>
      <c r="H401" s="169">
        <f t="shared" ref="H401" si="28">ABS((G401-C401)/C401)</f>
        <v>3.4387895460798292E-3</v>
      </c>
    </row>
    <row r="402" spans="2:10" x14ac:dyDescent="0.25">
      <c r="B402" s="166" t="s">
        <v>126</v>
      </c>
      <c r="C402" s="172" t="e">
        <f>AVERAGE(C390:C401)</f>
        <v>#DIV/0!</v>
      </c>
      <c r="D402" s="172">
        <f t="shared" ref="D402:H402" si="29">AVERAGE(D390:D401)</f>
        <v>2.5414285714285714</v>
      </c>
      <c r="E402" s="172">
        <f t="shared" si="29"/>
        <v>9.274285714285714</v>
      </c>
      <c r="F402" s="172">
        <f t="shared" si="29"/>
        <v>2.73</v>
      </c>
      <c r="G402" s="172">
        <f t="shared" si="29"/>
        <v>14.545714285714283</v>
      </c>
      <c r="H402" s="173">
        <f t="shared" si="29"/>
        <v>2.1467420172825075E-2</v>
      </c>
    </row>
    <row r="403" spans="2:10" x14ac:dyDescent="0.25">
      <c r="B403" s="90"/>
    </row>
    <row r="405" spans="2:10" ht="30" x14ac:dyDescent="0.25">
      <c r="B405" s="175" t="s">
        <v>156</v>
      </c>
      <c r="C405" s="176" t="s">
        <v>128</v>
      </c>
      <c r="D405" s="177" t="s">
        <v>129</v>
      </c>
      <c r="E405" s="178" t="s">
        <v>130</v>
      </c>
      <c r="F405" s="178" t="s">
        <v>131</v>
      </c>
      <c r="I405" s="177" t="s">
        <v>106</v>
      </c>
      <c r="J405" s="177" t="s">
        <v>107</v>
      </c>
    </row>
    <row r="406" spans="2:10" x14ac:dyDescent="0.25">
      <c r="B406" s="179" t="s">
        <v>112</v>
      </c>
      <c r="C406" s="167">
        <f>ROUND(AVERAGEIF(AS4:AS34,"&lt;&gt;0"),2)</f>
        <v>56.49</v>
      </c>
      <c r="D406" s="167">
        <f>ROUND(AVERAGEIF(AT4:AT34,"&lt;&gt;0"),2)</f>
        <v>91.08</v>
      </c>
      <c r="E406" s="168">
        <f>ROUND(AVERAGEIF(AU4:AU34,"&lt;&gt;0"),3)</f>
        <v>0.248</v>
      </c>
      <c r="F406" s="168">
        <f>ROUND(AVERAGEIF(AV4:AV34,"&lt;&gt;0"),4)</f>
        <v>5.5599999999999997E-2</v>
      </c>
      <c r="H406" s="178" t="s">
        <v>132</v>
      </c>
      <c r="I406" s="167">
        <f>MAX(AS4:AS369)</f>
        <v>72.400000000000006</v>
      </c>
      <c r="J406" s="167">
        <f>SMALL(AS4:AS369,COUNTIF(AS4:AS369,0)+1)</f>
        <v>47.1</v>
      </c>
    </row>
    <row r="407" spans="2:10" ht="30" x14ac:dyDescent="0.25">
      <c r="B407" s="182" t="s">
        <v>113</v>
      </c>
      <c r="C407" s="184">
        <f>ROUND(AVERAGEIF(AS35:AS63,"&lt;&gt;0"),2)</f>
        <v>57.43</v>
      </c>
      <c r="D407" s="184">
        <f>ROUND(AVERAGEIF(AT35:AT63,"&lt;&gt;0"),2)</f>
        <v>91.04</v>
      </c>
      <c r="E407" s="193">
        <f>ROUND(AVERAGEIF(AU35:AU63,"&lt;&gt;0"),3)</f>
        <v>0.24</v>
      </c>
      <c r="F407" s="193">
        <f>ROUND(AVERAGEIF(AV35:AV63,"&lt;&gt;0"),4)</f>
        <v>4.07E-2</v>
      </c>
      <c r="H407" s="178" t="s">
        <v>129</v>
      </c>
      <c r="I407" s="184">
        <f>MAX(AT4:AT369)</f>
        <v>95.3</v>
      </c>
      <c r="J407" s="184">
        <f>SMALL(AT4:AT369,COUNTIF(AT4:AT369,0)+1)</f>
        <v>84.4</v>
      </c>
    </row>
    <row r="408" spans="2:10" x14ac:dyDescent="0.25">
      <c r="B408" s="179" t="s">
        <v>114</v>
      </c>
      <c r="C408" s="167">
        <f>ROUND(AVERAGEIF(AS64:AS94,"&lt;&gt;0"),2)</f>
        <v>57.45</v>
      </c>
      <c r="D408" s="167">
        <f>ROUND(AVERAGEIF(AT64:AT94,"&lt;&gt;0"),2)</f>
        <v>91.52</v>
      </c>
      <c r="E408" s="168">
        <f>ROUND(AVERAGEIF(AU64:AU94,"&lt;&gt;0"),3)</f>
        <v>0.24199999999999999</v>
      </c>
      <c r="F408" s="168">
        <f>ROUND(AVERAGEIF(AV64:AV94,"&lt;&gt;0"),4)</f>
        <v>3.7699999999999997E-2</v>
      </c>
      <c r="H408" s="178" t="s">
        <v>133</v>
      </c>
      <c r="I408" s="168">
        <f>MAX(AU4:AU368)</f>
        <v>0.32679999999999998</v>
      </c>
      <c r="J408" s="168">
        <f>SMALL(AU4:AU239,COUNTIF(AU4:AU369,0)+1)</f>
        <v>0.2319</v>
      </c>
    </row>
    <row r="409" spans="2:10" ht="30" x14ac:dyDescent="0.25">
      <c r="B409" s="182" t="s">
        <v>115</v>
      </c>
      <c r="C409" s="184">
        <f>ROUND(AVERAGEIF(AS95:AS124,"&lt;&gt;0"),2)</f>
        <v>53.13</v>
      </c>
      <c r="D409" s="184">
        <f>ROUND(AVERAGEIF(AT95:AT124,"&lt;&gt;0"),2)</f>
        <v>90.76</v>
      </c>
      <c r="E409" s="193">
        <f>ROUND(AVERAGEIF(AU95:AU124,"&lt;&gt;0"),3)</f>
        <v>0.27600000000000002</v>
      </c>
      <c r="F409" s="193">
        <f>ROUND(AVERAGEIF(AV95:AV124,"&lt;&gt;0"),4)</f>
        <v>5.4300000000000001E-2</v>
      </c>
      <c r="H409" s="178" t="s">
        <v>131</v>
      </c>
      <c r="I409" s="168">
        <f>MAX(AV4:AV369)</f>
        <v>0.44800000000000001</v>
      </c>
      <c r="J409" s="168">
        <f>SMALL(AV4:AV369,COUNTIF(AV4:AV369,0)+1)</f>
        <v>2.1100000000000001E-2</v>
      </c>
    </row>
    <row r="410" spans="2:10" x14ac:dyDescent="0.25">
      <c r="B410" s="179" t="s">
        <v>117</v>
      </c>
      <c r="C410" s="167">
        <f>ROUND(AVERAGEIF(AS125:AS155,"&lt;&gt;0"),2)</f>
        <v>52.47</v>
      </c>
      <c r="D410" s="167">
        <f>ROUND(AVERAGEIF(AT125:AT155,"&lt;&gt;0"),2)</f>
        <v>88.82</v>
      </c>
      <c r="E410" s="168">
        <f>ROUND(AVERAGEIF(AV125:AV155,"&lt;&gt;0"),3)</f>
        <v>5.1999999999999998E-2</v>
      </c>
      <c r="F410" s="168">
        <f>ROUND(AVERAGEIF(AV125:AV155,"&lt;&gt;0"),4)</f>
        <v>5.1999999999999998E-2</v>
      </c>
    </row>
    <row r="411" spans="2:10" x14ac:dyDescent="0.25">
      <c r="B411" s="179" t="s">
        <v>118</v>
      </c>
      <c r="C411" s="167">
        <f>ROUND(AVERAGEIF(AS156:AS185,"&lt;&gt;0"),2)</f>
        <v>56.35</v>
      </c>
      <c r="D411" s="167">
        <f>ROUND(AVERAGEIF(AT156:AT185,"&lt;&gt;0"),2)</f>
        <v>91.59</v>
      </c>
      <c r="E411" s="168">
        <f>ROUND(AVERAGEIF(AV156:AV185,"&lt;&gt;0"),3)</f>
        <v>3.9E-2</v>
      </c>
      <c r="F411" s="168">
        <f>ROUND(AVERAGEIF(AV156:AV185,"&lt;&gt;0"),4)</f>
        <v>3.85E-2</v>
      </c>
    </row>
    <row r="412" spans="2:10" x14ac:dyDescent="0.25">
      <c r="B412" s="179" t="s">
        <v>134</v>
      </c>
      <c r="C412" s="167">
        <f>ROUND(AVERAGEIF(AS186:AS216,"&lt;&gt;0"),2)</f>
        <v>62.44</v>
      </c>
      <c r="D412" s="167">
        <f>ROUND(AVERAGEIF(AT186:AT216,"&lt;&gt;0"),2)</f>
        <v>91.16</v>
      </c>
      <c r="E412" s="168">
        <f>ROUND(AVERAGEIF(AU186:AU216,"&lt;&gt;0"),3)</f>
        <v>0.20300000000000001</v>
      </c>
      <c r="F412" s="168">
        <f>ROUND(AVERAGEIF(AV186:AV216,"&lt;&gt;0"),4)</f>
        <v>4.0099999999999997E-2</v>
      </c>
    </row>
    <row r="413" spans="2:10" x14ac:dyDescent="0.25">
      <c r="B413" s="179" t="s">
        <v>121</v>
      </c>
      <c r="C413" s="167">
        <f>ROUND(AVERAGEIF(AS217:AS247,"&lt;&gt;0"),2)</f>
        <v>65.8</v>
      </c>
      <c r="D413" s="167">
        <f>ROUND(AVERAGEIF(AT217:AT247,"&lt;&gt;0"),2)</f>
        <v>91.4</v>
      </c>
      <c r="E413" s="168">
        <f>ROUND(AVERAGEIF(AU217:AU247,"&lt;&gt;0"),3)</f>
        <v>0.182</v>
      </c>
      <c r="F413" s="168">
        <f>ROUND(AVERAGEIF(AV217:AV247,"&lt;&gt;0"),4)</f>
        <v>3.9199999999999999E-2</v>
      </c>
    </row>
    <row r="414" spans="2:10" x14ac:dyDescent="0.25">
      <c r="B414" s="179" t="s">
        <v>122</v>
      </c>
      <c r="C414" s="167">
        <f>ROUND(AVERAGEIF(AS248:AS277,"&lt;&gt;0"),2)</f>
        <v>62.69</v>
      </c>
      <c r="D414" s="167">
        <f>ROUND(AVERAGEIF(AT248:AT277,"&lt;&gt;0"),2)</f>
        <v>90.5</v>
      </c>
      <c r="E414" s="168">
        <f>ROUND(AVERAGEIF(AU248:AU277,"&lt;&gt;0"),3)</f>
        <v>0.20100000000000001</v>
      </c>
      <c r="F414" s="168">
        <f>ROUND(AVERAGEIF(AV248:AV277,"&lt;&gt;0"),4)</f>
        <v>4.3299999999999998E-2</v>
      </c>
    </row>
    <row r="415" spans="2:10" x14ac:dyDescent="0.25">
      <c r="B415" s="179" t="s">
        <v>123</v>
      </c>
      <c r="C415" s="167">
        <f>ROUND(AVERAGEIF(AS278:AS308,"&lt;&gt;0"),2)</f>
        <v>66.84</v>
      </c>
      <c r="D415" s="167">
        <f>ROUND(AVERAGEIF(AT278:AT308,"&lt;&gt;0"),2)</f>
        <v>91.55</v>
      </c>
      <c r="E415" s="168">
        <f>ROUND(AVERAGEIF(AU278:AU308,"&lt;&gt;0"),3)</f>
        <v>0.17499999999999999</v>
      </c>
      <c r="F415" s="168">
        <f>ROUND(AVERAGEIF(AV278:AV308,"&lt;&gt;0"),4)</f>
        <v>3.7999999999999999E-2</v>
      </c>
    </row>
    <row r="416" spans="2:10" x14ac:dyDescent="0.25">
      <c r="B416" s="179" t="s">
        <v>124</v>
      </c>
      <c r="C416" s="167"/>
      <c r="D416" s="167"/>
      <c r="E416" s="168"/>
      <c r="F416" s="168"/>
    </row>
    <row r="417" spans="2:13" x14ac:dyDescent="0.25">
      <c r="B417" s="179" t="s">
        <v>125</v>
      </c>
      <c r="C417" s="167"/>
      <c r="D417" s="167"/>
      <c r="E417" s="168"/>
      <c r="F417" s="168"/>
    </row>
    <row r="419" spans="2:13" ht="15.75" x14ac:dyDescent="0.25">
      <c r="B419" s="188" t="s">
        <v>191</v>
      </c>
      <c r="C419" s="188"/>
      <c r="D419" s="188"/>
      <c r="E419" s="188"/>
      <c r="F419" s="188"/>
      <c r="G419" s="188"/>
      <c r="H419" s="188"/>
      <c r="I419" s="188"/>
    </row>
    <row r="420" spans="2:13" ht="30" x14ac:dyDescent="0.25">
      <c r="B420" s="189" t="s">
        <v>156</v>
      </c>
      <c r="C420" s="190" t="s">
        <v>136</v>
      </c>
      <c r="D420" s="190" t="s">
        <v>137</v>
      </c>
      <c r="E420" s="190" t="s">
        <v>138</v>
      </c>
      <c r="F420" s="190" t="s">
        <v>139</v>
      </c>
      <c r="G420" s="190" t="s">
        <v>140</v>
      </c>
      <c r="H420" s="190" t="s">
        <v>141</v>
      </c>
      <c r="I420" s="190" t="s">
        <v>142</v>
      </c>
      <c r="L420" s="191" t="s">
        <v>106</v>
      </c>
      <c r="M420" s="191" t="s">
        <v>107</v>
      </c>
    </row>
    <row r="421" spans="2:13" x14ac:dyDescent="0.25">
      <c r="B421" s="192" t="s">
        <v>112</v>
      </c>
      <c r="C421" s="184">
        <f>ROUND(AVERAGEIF(AP4:AP34,"&lt;&gt;0"),2)</f>
        <v>6.79</v>
      </c>
      <c r="D421" s="184">
        <f>ROUND(AVERAGEIF(AQ4:AQ34,"&lt;&gt;0"),2)</f>
        <v>4.2300000000000004</v>
      </c>
      <c r="E421" s="193">
        <f>ROUND(AVERAGEIF(AM4:AM34,"&lt;&gt;0"),2)</f>
        <v>2.96</v>
      </c>
      <c r="F421" s="193">
        <f>ROUND(AVERAGEIF(AN4:AN34,"&lt;&gt;0"),2)</f>
        <v>5.8</v>
      </c>
      <c r="G421" s="194">
        <f>ROUND(AVERAGEIF(AO4:AO34,"&lt;&gt;0"),3)</f>
        <v>4.1000000000000002E-2</v>
      </c>
      <c r="H421" s="195">
        <f>ROUND(AVERAGEIF(AK4:AK34,"&lt;&gt;0"),2)</f>
        <v>3.18</v>
      </c>
      <c r="I421" s="195">
        <f>ROUND(AVERAGEIF(AL4:AL34,"&lt;&gt;0"),2)</f>
        <v>3.64</v>
      </c>
      <c r="K421" s="191" t="s">
        <v>143</v>
      </c>
      <c r="L421" s="184">
        <f>MAX(AP4:AP369)</f>
        <v>23.5</v>
      </c>
      <c r="M421" s="184">
        <f>SMALL(AP4:AP369,COUNTIF(AP4:AP369,0)+1)</f>
        <v>3.1</v>
      </c>
    </row>
    <row r="422" spans="2:13" x14ac:dyDescent="0.25">
      <c r="B422" s="192" t="s">
        <v>113</v>
      </c>
      <c r="C422" s="184">
        <f>ROUND(AVERAGEIF(AP35:AP63,"&lt;&gt;0"),2)</f>
        <v>7.08</v>
      </c>
      <c r="D422" s="184">
        <f>ROUND(AVERAGEIF(AQ35:AQ63,"&lt;&gt;0"),2)</f>
        <v>4.0599999999999996</v>
      </c>
      <c r="E422" s="193">
        <f>ROUND(AVERAGEIF(AM35:AM63,"&lt;&gt;0"),2)</f>
        <v>3.14</v>
      </c>
      <c r="F422" s="193">
        <f>ROUND(AVERAGEIF(AN35:AN63,"&lt;&gt;0"),2)</f>
        <v>5.91</v>
      </c>
      <c r="G422" s="194">
        <f>ROUND(AVERAGEIF(AO35:AO63,"&lt;&gt;0"),3)</f>
        <v>3.9E-2</v>
      </c>
      <c r="H422" s="195">
        <f>ROUND(AVERAGEIF(AK35:AK63,"&lt;&gt;0"),2)</f>
        <v>3.18</v>
      </c>
      <c r="I422" s="195">
        <f>ROUND(AVERAGEIF(AL35:AL63,"&lt;&gt;0"),2)</f>
        <v>3.84</v>
      </c>
      <c r="K422" s="191" t="s">
        <v>144</v>
      </c>
      <c r="L422" s="184">
        <f>MAX(AQ4:AQ369)</f>
        <v>20.5</v>
      </c>
      <c r="M422" s="184">
        <f>SMALL(AQ4:AQ369,COUNTIF(AQ4:AQ369,0)+1)</f>
        <v>3.2</v>
      </c>
    </row>
    <row r="423" spans="2:13" ht="30" x14ac:dyDescent="0.25">
      <c r="B423" s="192" t="s">
        <v>114</v>
      </c>
      <c r="C423" s="184">
        <f>ROUND(AVERAGEIF(AP64:AP94,"&lt;&gt;0"),2)</f>
        <v>6.78</v>
      </c>
      <c r="D423" s="184">
        <f>ROUND(AVERAGEIF(AQ64:AQ94,"&lt;&gt;0"),2)</f>
        <v>3.8</v>
      </c>
      <c r="E423" s="193">
        <f>ROUND(AVERAGEIF(AM64:AM94,"&lt;&gt;0"),2)</f>
        <v>3.05</v>
      </c>
      <c r="F423" s="193">
        <f>ROUND(AVERAGEIF(AN64:AN94,"&lt;&gt;0"),2)</f>
        <v>5.96</v>
      </c>
      <c r="G423" s="194">
        <f>ROUND(AVERAGEIF(AO64:AO94,"&lt;&gt;0"),3)</f>
        <v>3.4000000000000002E-2</v>
      </c>
      <c r="H423" s="195">
        <f>ROUND(AVERAGEIF(AK64:AK94,"&lt;&gt;0"),2)</f>
        <v>3.11</v>
      </c>
      <c r="I423" s="195">
        <f>ROUND(AVERAGEIF(AL64:AL94,"&lt;&gt;0"),2)</f>
        <v>3.91</v>
      </c>
      <c r="K423" s="191" t="s">
        <v>145</v>
      </c>
      <c r="L423" s="193">
        <f>MAX(AM4:AM369)</f>
        <v>5.7</v>
      </c>
      <c r="M423" s="193">
        <f>SMALL(AM4:AM369,COUNTIF(AM4:AM369,0)+1)</f>
        <v>2.6</v>
      </c>
    </row>
    <row r="424" spans="2:13" ht="30" x14ac:dyDescent="0.25">
      <c r="B424" s="192" t="s">
        <v>115</v>
      </c>
      <c r="C424" s="184">
        <f>ROUND(AVERAGEIF(AP95:AP124,"&lt;&gt;0"),2)</f>
        <v>6.34</v>
      </c>
      <c r="D424" s="184">
        <f>ROUND(AVERAGEIF(AQ95:AQ124,"&lt;&gt;0"),2)</f>
        <v>3.57</v>
      </c>
      <c r="E424" s="193">
        <f>ROUND(AVERAGEIF(AM95:AM124,"&lt;&gt;0"),2)</f>
        <v>3.13</v>
      </c>
      <c r="F424" s="193">
        <f>ROUND(AVERAGEIF(AN95:AN124,"&lt;&gt;0"),2)</f>
        <v>5.73</v>
      </c>
      <c r="G424" s="194">
        <f>ROUND(AVERAGEIF(AO95:AO124,"&lt;&gt;0"),3)</f>
        <v>4.4999999999999998E-2</v>
      </c>
      <c r="H424" s="195">
        <f>ROUND(AVERAGEIF(AK95:AK124,"&lt;&gt;0"),2)</f>
        <v>3.07</v>
      </c>
      <c r="I424" s="195">
        <f>ROUND(AVERAGEIF(AL95:AL124,"&lt;&gt;0"),2)</f>
        <v>3.78</v>
      </c>
      <c r="K424" s="191" t="s">
        <v>146</v>
      </c>
      <c r="L424" s="193">
        <f>MAX(AN4:AN369)</f>
        <v>6.8</v>
      </c>
      <c r="M424" s="193">
        <f>SMALL(AN4:AN369,COUNTIF(AN4:AN369,0)+1)</f>
        <v>3.3</v>
      </c>
    </row>
    <row r="425" spans="2:13" ht="30" x14ac:dyDescent="0.25">
      <c r="B425" s="192" t="s">
        <v>117</v>
      </c>
      <c r="C425" s="184">
        <f>ROUND(AVERAGEIF(AP125:AP155,"&lt;&gt;0"),2)</f>
        <v>9.39</v>
      </c>
      <c r="D425" s="184">
        <f>ROUND(AVERAGEIF(AQ125:AQ155,"&lt;&gt;0"),2)</f>
        <v>5.73</v>
      </c>
      <c r="E425" s="193">
        <f>ROUND(AVERAGEIF(AM125:AM155,"&lt;&gt;0"),2)</f>
        <v>3.03</v>
      </c>
      <c r="F425" s="193">
        <f>ROUND(AVERAGEIF(AN125:AN155,"&lt;&gt;0"),2)</f>
        <v>5.93</v>
      </c>
      <c r="G425" s="194">
        <f>ROUND(AVERAGEIF(AO125:AO155,"&lt;&gt;0"),3)</f>
        <v>6.4000000000000001E-2</v>
      </c>
      <c r="H425" s="195">
        <f>ROUND(AVERAGEIF(AK125:AK155,"&lt;&gt;0"),2)</f>
        <v>2.94</v>
      </c>
      <c r="I425" s="195">
        <f>ROUND(AVERAGEIF(AL125:AL155,"&lt;&gt;0"),2)</f>
        <v>3.83</v>
      </c>
      <c r="K425" s="191" t="s">
        <v>147</v>
      </c>
      <c r="L425" s="195">
        <f>MAX(AK4:AK369)</f>
        <v>3.9499999999999997</v>
      </c>
      <c r="M425" s="195">
        <f>SMALL(AK4:AK369,COUNTIF(AK4:AK369,0)+1)</f>
        <v>2.57</v>
      </c>
    </row>
    <row r="426" spans="2:13" ht="30" x14ac:dyDescent="0.25">
      <c r="B426" s="192" t="s">
        <v>118</v>
      </c>
      <c r="C426" s="184">
        <f>ROUND(AVERAGEIF(AP156:AP185,"&lt;&gt;0"),2)</f>
        <v>17.649999999999999</v>
      </c>
      <c r="D426" s="184">
        <f>ROUND(AVERAGEIF(AQ156:AQ185,"&lt;&gt;0"),2)</f>
        <v>13.73</v>
      </c>
      <c r="E426" s="193">
        <f>ROUND(AVERAGEIF(AM156:AM185,"&lt;&gt;0"),2)</f>
        <v>3.08</v>
      </c>
      <c r="F426" s="193">
        <f>ROUND(AVERAGEIF(AN156:AN185,"&lt;&gt;0"),2)</f>
        <v>6.08</v>
      </c>
      <c r="G426" s="194">
        <f>ROUND(AVERAGEIF(AO156:AO185,"&lt;&gt;0"),3)</f>
        <v>9.2999999999999999E-2</v>
      </c>
      <c r="H426" s="195">
        <f>ROUND(AVERAGEIF(AK156:AK185,"&lt;&gt;0"),2)</f>
        <v>3.3</v>
      </c>
      <c r="I426" s="195">
        <f>ROUND(AVERAGEIF(AL156:AL185,"&lt;&gt;0"),2)</f>
        <v>3.89</v>
      </c>
      <c r="K426" s="191" t="s">
        <v>148</v>
      </c>
      <c r="L426" s="195">
        <f>MAX(AL4:AL369)</f>
        <v>4.5199999999999996</v>
      </c>
      <c r="M426" s="195">
        <f>SMALL(AL4:AL369,COUNTIF(AL4:AL369,0)+1)</f>
        <v>2.2400000000000002</v>
      </c>
    </row>
    <row r="427" spans="2:13" x14ac:dyDescent="0.25">
      <c r="B427" s="197" t="s">
        <v>119</v>
      </c>
      <c r="C427" s="167">
        <f>ROUND(AVERAGEIF(AP186:AP216,"&lt;&gt;0"),2)</f>
        <v>20.58</v>
      </c>
      <c r="D427" s="167">
        <f>ROUND(AVERAGEIF(AQ186:AQ216,"&lt;&gt;0"),2)</f>
        <v>18.190000000000001</v>
      </c>
      <c r="E427" s="168">
        <f>ROUND(AVERAGEIF(AM186:AM216,"&lt;&gt;0"),2)</f>
        <v>3.04</v>
      </c>
      <c r="F427" s="168">
        <f>ROUND(AVERAGEIF(AN186:AN216,"&lt;&gt;0"),2)</f>
        <v>5.96</v>
      </c>
      <c r="G427" s="198">
        <f>ROUND(AVERAGEIF(AO186:AO216,"&lt;&gt;0"),3)</f>
        <v>5.8000000000000003E-2</v>
      </c>
      <c r="H427" s="199">
        <f>ROUND(AVERAGEIF(AK186:AK216,"&lt;&gt;0"),2)</f>
        <v>2.91</v>
      </c>
      <c r="I427" s="199">
        <f>ROUND(AVERAGEIF(AL186:AL216,"&lt;&gt;0"),2)</f>
        <v>3.8</v>
      </c>
    </row>
    <row r="428" spans="2:13" x14ac:dyDescent="0.25">
      <c r="B428" s="197" t="s">
        <v>121</v>
      </c>
      <c r="C428" s="167">
        <f>ROUND(AVERAGEIF(AP217:AP247,"&lt;&gt;0"),2)</f>
        <v>20.41</v>
      </c>
      <c r="D428" s="167">
        <f>ROUND(AVERAGEIF(AQ217:AQ247,"&lt;&gt;0"),2)</f>
        <v>19.25</v>
      </c>
      <c r="E428" s="168">
        <f>ROUND(AVERAGEIF(AM217:AM247,"&lt;&gt;0"),2)</f>
        <v>3.04</v>
      </c>
      <c r="F428" s="168">
        <f>ROUND(AVERAGEIF(AN217:AN247,"&lt;&gt;0"),2)</f>
        <v>5.9</v>
      </c>
      <c r="G428" s="198">
        <f>ROUND(AVERAGEIF(AO217:AO247,"&lt;&gt;0"),3)</f>
        <v>3.9E-2</v>
      </c>
      <c r="H428" s="199">
        <f>ROUND(AVERAGEIF(AK217:AK247,"&lt;&gt;0"),2)</f>
        <v>2.91</v>
      </c>
      <c r="I428" s="199">
        <f>ROUND(AVERAGEIF(AL217:AL247,"&lt;&gt;0"),2)</f>
        <v>3.83</v>
      </c>
    </row>
    <row r="429" spans="2:13" x14ac:dyDescent="0.25">
      <c r="B429" s="197" t="s">
        <v>122</v>
      </c>
      <c r="C429" s="167">
        <f>ROUND(AVERAGEIF(AP248:AP277,"&lt;&gt;0"),2)</f>
        <v>16.97</v>
      </c>
      <c r="D429" s="167">
        <f>ROUND(AVERAGEIF(AQ248:AQ277,"&lt;&gt;0"),2)</f>
        <v>16.399999999999999</v>
      </c>
      <c r="E429" s="168">
        <f>ROUND(AVERAGEIF(AM248:AM277,"&lt;&gt;0"),2)</f>
        <v>3.05</v>
      </c>
      <c r="F429" s="168">
        <f>ROUND(AVERAGEIF(AN248:AN277,"&lt;&gt;0"),2)</f>
        <v>5.95</v>
      </c>
      <c r="G429" s="198">
        <f>ROUND(AVERAGEIF(AO248:AO277,"&lt;&gt;0"),3)</f>
        <v>3.6999999999999998E-2</v>
      </c>
      <c r="H429" s="199">
        <f>ROUND(AVERAGEIF(AK248:AK277,"&lt;&gt;0"),2)</f>
        <v>2.95</v>
      </c>
      <c r="I429" s="199">
        <f>ROUND(AVERAGEIF(AL248:AL277,"&lt;&gt;0"),2)</f>
        <v>3.88</v>
      </c>
    </row>
    <row r="430" spans="2:13" x14ac:dyDescent="0.25">
      <c r="B430" s="197" t="s">
        <v>123</v>
      </c>
      <c r="C430" s="167">
        <f>ROUND(AVERAGEIF(AP278:AP308,"&lt;&gt;0"),2)</f>
        <v>15.04</v>
      </c>
      <c r="D430" s="167">
        <f>ROUND(AVERAGEIF(AQ278:AQ308,"&lt;&gt;0"),2)</f>
        <v>14.26</v>
      </c>
      <c r="E430" s="168">
        <f>ROUND(AVERAGEIF(AM278:AM308,"&lt;&gt;0"),2)</f>
        <v>3.03</v>
      </c>
      <c r="F430" s="168">
        <f>ROUND(AVERAGEIF(AN278:AN308,"&lt;&gt;0"),2)</f>
        <v>5.91</v>
      </c>
      <c r="G430" s="198">
        <f>ROUND(AVERAGEIF(AO278:AO308,"&lt;&gt;0"),3)</f>
        <v>7.0000000000000007E-2</v>
      </c>
      <c r="H430" s="199">
        <f>ROUND(AVERAGEIF(AK278:AK308,"&lt;&gt;0"),2)</f>
        <v>2.85</v>
      </c>
      <c r="I430" s="199">
        <f>ROUND(AVERAGEIF(AL278:AL308,"&lt;&gt;0"),2)</f>
        <v>3.8</v>
      </c>
    </row>
    <row r="431" spans="2:13" x14ac:dyDescent="0.25">
      <c r="B431" s="197" t="s">
        <v>124</v>
      </c>
      <c r="C431" s="167"/>
      <c r="D431" s="167"/>
      <c r="E431" s="168"/>
      <c r="F431" s="168"/>
      <c r="G431" s="198"/>
      <c r="H431" s="199"/>
      <c r="I431" s="199"/>
    </row>
    <row r="432" spans="2:13" x14ac:dyDescent="0.25">
      <c r="B432" s="197" t="s">
        <v>125</v>
      </c>
      <c r="C432" s="167"/>
      <c r="D432" s="167"/>
      <c r="E432" s="168"/>
      <c r="F432" s="168"/>
      <c r="G432" s="198"/>
      <c r="H432" s="199"/>
      <c r="I432" s="199"/>
    </row>
    <row r="433" spans="2:10" x14ac:dyDescent="0.25">
      <c r="B433" s="200" t="s">
        <v>149</v>
      </c>
      <c r="C433" s="201">
        <f>AVERAGE(C421:C432)</f>
        <v>12.702999999999999</v>
      </c>
      <c r="D433" s="201">
        <f t="shared" ref="D433:G433" si="30">AVERAGE(D421:D432)</f>
        <v>10.322000000000001</v>
      </c>
      <c r="E433" s="201">
        <f t="shared" si="30"/>
        <v>3.0549999999999997</v>
      </c>
      <c r="F433" s="201">
        <f t="shared" si="30"/>
        <v>5.9130000000000011</v>
      </c>
      <c r="G433" s="202">
        <f t="shared" si="30"/>
        <v>5.2000000000000005E-2</v>
      </c>
      <c r="H433" s="201">
        <f>AVERAGE(H421:H432)</f>
        <v>3.04</v>
      </c>
      <c r="I433" s="201">
        <f>AVERAGE(I421:I432)</f>
        <v>3.8200000000000003</v>
      </c>
    </row>
    <row r="435" spans="2:10" ht="30" x14ac:dyDescent="0.25">
      <c r="B435" s="204" t="s">
        <v>156</v>
      </c>
      <c r="C435" s="205" t="s">
        <v>150</v>
      </c>
      <c r="D435" s="206" t="s">
        <v>151</v>
      </c>
      <c r="E435" s="207" t="s">
        <v>152</v>
      </c>
      <c r="F435" s="207" t="s">
        <v>153</v>
      </c>
      <c r="I435" s="207" t="s">
        <v>106</v>
      </c>
      <c r="J435" s="207" t="s">
        <v>107</v>
      </c>
    </row>
    <row r="436" spans="2:10" ht="30" x14ac:dyDescent="0.25">
      <c r="B436" s="208" t="s">
        <v>112</v>
      </c>
      <c r="C436" s="184">
        <f>ROUND(AVERAGEIF(AA4:AA34,"&lt;&gt;0"),2)</f>
        <v>13.55</v>
      </c>
      <c r="D436" s="184">
        <f>ROUND(AVERAGEIF(AE4:AE34,"&lt;&gt;0"),2)</f>
        <v>36.28</v>
      </c>
      <c r="E436" s="193">
        <f>ROUND(AVERAGEIF(AF4:AF34,"&lt;&gt;0"),2)</f>
        <v>27.1</v>
      </c>
      <c r="F436" s="193">
        <f>ROUND(AVERAGEIF(AJ4:AJ34,"&lt;&gt;0"),2)</f>
        <v>72.56</v>
      </c>
      <c r="G436" s="209"/>
      <c r="H436" s="207" t="s">
        <v>150</v>
      </c>
      <c r="I436" s="184">
        <f>MAX(AA4:AA369)</f>
        <v>35.4</v>
      </c>
      <c r="J436" s="184">
        <f>SMALL(AA4:AA369,COUNTIF(AA4:AA369,0)+1)</f>
        <v>9.4</v>
      </c>
    </row>
    <row r="437" spans="2:10" ht="30" x14ac:dyDescent="0.25">
      <c r="B437" s="208" t="s">
        <v>113</v>
      </c>
      <c r="C437" s="184">
        <f>ROUND(AVERAGEIF(AA35:AA63,"&lt;&gt;0"),2)</f>
        <v>15.72</v>
      </c>
      <c r="D437" s="184">
        <f>ROUND(AVERAGEIF(AE35:AE63,"&lt;&gt;0"),2)</f>
        <v>38.68</v>
      </c>
      <c r="E437" s="193">
        <f>ROUND(AVERAGEIF(AF35:AF63,"&lt;&gt;0"),2)</f>
        <v>31.01</v>
      </c>
      <c r="F437" s="193">
        <f>ROUND(AVERAGEIF(AJ35:AJ63,"&lt;&gt;0"),2)</f>
        <v>77.36</v>
      </c>
      <c r="G437" s="209"/>
      <c r="H437" s="207" t="s">
        <v>151</v>
      </c>
      <c r="I437" s="184">
        <f>MAX(AE4:AE369)</f>
        <v>61.4</v>
      </c>
      <c r="J437" s="184">
        <f>SMALL(AE4:AE369,COUNTIF(AE4:AE369,0)+1)</f>
        <v>29.9</v>
      </c>
    </row>
    <row r="438" spans="2:10" ht="30" x14ac:dyDescent="0.25">
      <c r="B438" s="208" t="s">
        <v>114</v>
      </c>
      <c r="C438" s="184">
        <f>ROUND(AVERAGEIF(AA64:AA94,"&lt;&gt;0"),2)</f>
        <v>16.670000000000002</v>
      </c>
      <c r="D438" s="184">
        <f>ROUND(AVERAGEIF(AE64:AE94,"&lt;&gt;0"),2)</f>
        <v>39.619999999999997</v>
      </c>
      <c r="E438" s="193">
        <f>ROUND(AVERAGEIF(AF64:AF94,"&lt;&gt;0"),2)</f>
        <v>33</v>
      </c>
      <c r="F438" s="193">
        <f>ROUND(AVERAGEIF(AJ64:AJ94,"&lt;&gt;0"),2)</f>
        <v>79.25</v>
      </c>
      <c r="G438" s="209"/>
      <c r="H438" s="207" t="s">
        <v>152</v>
      </c>
      <c r="I438" s="193">
        <f>MAX(AF4:AF369)</f>
        <v>70.8</v>
      </c>
      <c r="J438" s="193">
        <f>SMALL(AF4:AF369,COUNTIF(AF4:AF369,0)+1)</f>
        <v>18.8</v>
      </c>
    </row>
    <row r="439" spans="2:10" ht="30" x14ac:dyDescent="0.25">
      <c r="B439" s="208" t="s">
        <v>115</v>
      </c>
      <c r="C439" s="184">
        <f>ROUND(AVERAGEIF(AA95:AA124,"&lt;&gt;0"),2)</f>
        <v>15.55</v>
      </c>
      <c r="D439" s="184">
        <f>ROUND(AVERAGEIF(AE95:AE124,"&lt;&gt;0"),2)</f>
        <v>39.909999999999997</v>
      </c>
      <c r="E439" s="193">
        <f>ROUND(AVERAGEIF(AF95:AF124,"&lt;&gt;0"),2)</f>
        <v>31.1</v>
      </c>
      <c r="F439" s="193">
        <f>ROUND(AVERAGEIF(AJ95:AJ124,"&lt;&gt;0"),2)</f>
        <v>79.819999999999993</v>
      </c>
      <c r="G439" s="209"/>
      <c r="H439" s="207" t="s">
        <v>153</v>
      </c>
      <c r="I439" s="193">
        <f>MAX(AJ4:AJ369)</f>
        <v>122.8</v>
      </c>
      <c r="J439" s="193">
        <f>SMALL(AJ4:AJ369,COUNTIF(AJ4:AJ369,0)+1)</f>
        <v>47.4</v>
      </c>
    </row>
    <row r="440" spans="2:10" x14ac:dyDescent="0.25">
      <c r="B440" s="210" t="s">
        <v>117</v>
      </c>
      <c r="C440" s="167">
        <f>ROUND(AVERAGEIF(AA125:AA155,"&lt;&gt;0"),2)</f>
        <v>11.85</v>
      </c>
      <c r="D440" s="167">
        <f>ROUND(AVERAGEIF(AE125:AE155,"&lt;&gt;0"),2)</f>
        <v>37.21</v>
      </c>
      <c r="E440" s="168">
        <f>ROUND(AVERAGEIF(AF125:AF155,"&lt;&gt;0"),2)</f>
        <v>23.7</v>
      </c>
      <c r="F440" s="168">
        <f>ROUND(AVERAGEIF(AJ125:AJ155,"&lt;&gt;0"),2)</f>
        <v>74.42</v>
      </c>
    </row>
    <row r="441" spans="2:10" x14ac:dyDescent="0.25">
      <c r="B441" s="210" t="s">
        <v>118</v>
      </c>
      <c r="C441" s="167">
        <f>ROUND(AVERAGEIF(AA156:AA185,"&lt;&gt;0"),2)</f>
        <v>13.24</v>
      </c>
      <c r="D441" s="167">
        <f>ROUND(AVERAGEIF(AE156:AE185,"&lt;&gt;0"),2)</f>
        <v>44.07</v>
      </c>
      <c r="E441" s="168">
        <f>ROUND(AVERAGEIF(AF156:AF185,"&lt;&gt;0"),2)</f>
        <v>26.48</v>
      </c>
      <c r="F441" s="168">
        <f>ROUND(AVERAGEIF(AJ156:AJ185,"&lt;&gt;0"),2)</f>
        <v>88.15</v>
      </c>
    </row>
    <row r="442" spans="2:10" x14ac:dyDescent="0.25">
      <c r="B442" s="210" t="s">
        <v>119</v>
      </c>
      <c r="C442" s="167">
        <f>ROUND(AVERAGEIF(AA186:AA216,"&lt;&gt;0"),2)</f>
        <v>15.49</v>
      </c>
      <c r="D442" s="167">
        <f>ROUND(AVERAGEIF(AE186:AE216,"&lt;&gt;0"),2)</f>
        <v>47.22</v>
      </c>
      <c r="E442" s="168">
        <f>ROUND(AVERAGEIF(AF186:AF216,"&lt;&gt;0"),2)</f>
        <v>30.99</v>
      </c>
      <c r="F442" s="168">
        <f>ROUND(AVERAGEIF(AJ186:AJ216,"&lt;&gt;0"),2)</f>
        <v>94.44</v>
      </c>
    </row>
    <row r="443" spans="2:10" x14ac:dyDescent="0.25">
      <c r="B443" s="210" t="s">
        <v>121</v>
      </c>
      <c r="C443" s="167">
        <f>ROUND(AVERAGEIF(AA217:AA247,"&lt;&gt;0"),2)</f>
        <v>16.760000000000002</v>
      </c>
      <c r="D443" s="167">
        <f>ROUND(AVERAGEIF(AE217:AE247,"&lt;&gt;0"),2)</f>
        <v>47.53</v>
      </c>
      <c r="E443" s="168">
        <f>ROUND(AVERAGEIF(AF217:AF247,"&lt;&gt;0"),2)</f>
        <v>33.520000000000003</v>
      </c>
      <c r="F443" s="168">
        <f>ROUND(AVERAGEIF(AJ217:AJ247,"&lt;&gt;0"),2)</f>
        <v>93.24</v>
      </c>
    </row>
    <row r="444" spans="2:10" x14ac:dyDescent="0.25">
      <c r="B444" s="210" t="s">
        <v>122</v>
      </c>
      <c r="C444" s="167">
        <f>ROUND(AVERAGEIF(AA248:AA277,"&lt;&gt;0"),2)</f>
        <v>15.99</v>
      </c>
      <c r="D444" s="167">
        <f>ROUND(AVERAGEIF(AE248:AE277,"&lt;&gt;0"),2)</f>
        <v>45.13</v>
      </c>
      <c r="E444" s="168">
        <f>ROUND(AVERAGEIF(AF248:AF277,"&lt;&gt;0"),2)</f>
        <v>31.98</v>
      </c>
      <c r="F444" s="168">
        <f>ROUND(AVERAGEIF(AJ248:AJ277,"&lt;&gt;0"),2)</f>
        <v>90.26</v>
      </c>
    </row>
    <row r="445" spans="2:10" x14ac:dyDescent="0.25">
      <c r="B445" s="210" t="s">
        <v>123</v>
      </c>
      <c r="C445" s="167">
        <f>ROUND(AVERAGEIF(AA278:AA308,"&lt;&gt;0"),2)</f>
        <v>15.46</v>
      </c>
      <c r="D445" s="167">
        <f>ROUND(AVERAGEIF(AE278:AE308,"&lt;&gt;0"),2)</f>
        <v>46.8</v>
      </c>
      <c r="E445" s="168">
        <f>ROUND(AVERAGEIF(AF278:AF308,"&lt;&gt;0"),2)</f>
        <v>30.92</v>
      </c>
      <c r="F445" s="168">
        <f>ROUND(AVERAGEIF(AJ278:AJ308,"&lt;&gt;0"),2)</f>
        <v>93.49</v>
      </c>
    </row>
    <row r="446" spans="2:10" x14ac:dyDescent="0.25">
      <c r="B446" s="210" t="s">
        <v>124</v>
      </c>
      <c r="C446" s="167"/>
      <c r="D446" s="167"/>
      <c r="E446" s="168"/>
      <c r="F446" s="168"/>
    </row>
    <row r="447" spans="2:10" x14ac:dyDescent="0.25">
      <c r="B447" s="210" t="s">
        <v>125</v>
      </c>
      <c r="C447" s="167"/>
      <c r="D447" s="167"/>
      <c r="E447" s="168"/>
      <c r="F447" s="168"/>
    </row>
    <row r="450" spans="2:18" ht="45" x14ac:dyDescent="0.25">
      <c r="B450" s="212" t="s">
        <v>156</v>
      </c>
      <c r="C450" s="213" t="s">
        <v>154</v>
      </c>
      <c r="D450" s="213" t="s">
        <v>155</v>
      </c>
      <c r="G450" s="213" t="s">
        <v>106</v>
      </c>
      <c r="H450" s="213" t="s">
        <v>107</v>
      </c>
    </row>
    <row r="451" spans="2:18" ht="34.5" customHeight="1" x14ac:dyDescent="0.25">
      <c r="B451" s="214" t="s">
        <v>112</v>
      </c>
      <c r="C451" s="184">
        <f>ROUND(AVERAGEIF(O4:O34,"&lt;&gt;0"),2)</f>
        <v>40.44</v>
      </c>
      <c r="D451" s="184">
        <f>ROUND(AVERAGEIF(P4:P34,"&lt;&gt;0"),2)</f>
        <v>32.81</v>
      </c>
      <c r="F451" s="213" t="s">
        <v>154</v>
      </c>
      <c r="G451" s="184">
        <f>MAX(O4:O369)</f>
        <v>60</v>
      </c>
      <c r="H451" s="184">
        <f>SMALL(O4:O369,COUNTIF(O4:O369,0)+1)</f>
        <v>28</v>
      </c>
      <c r="K451" s="235" t="s">
        <v>191</v>
      </c>
      <c r="L451" s="236"/>
      <c r="M451" s="236"/>
      <c r="N451" s="237"/>
    </row>
    <row r="452" spans="2:18" ht="30" x14ac:dyDescent="0.25">
      <c r="B452" s="214" t="s">
        <v>113</v>
      </c>
      <c r="C452" s="184">
        <f>ROUND(AVERAGEIF(O35:O63,"&lt;&gt;0"),2)</f>
        <v>39.36</v>
      </c>
      <c r="D452" s="184">
        <f>ROUND(AVERAGEIF(P35:P63,"&lt;&gt;0"),2)</f>
        <v>32.56</v>
      </c>
      <c r="F452" s="213" t="s">
        <v>155</v>
      </c>
      <c r="G452" s="184">
        <f>MAX(P4:P369)</f>
        <v>54</v>
      </c>
      <c r="H452" s="184">
        <f>SMALL(P4:P369,COUNTIF(P4:P369,0)+1)</f>
        <v>21</v>
      </c>
      <c r="K452" s="212" t="s">
        <v>156</v>
      </c>
      <c r="L452" s="213" t="s">
        <v>157</v>
      </c>
      <c r="M452" s="213" t="s">
        <v>158</v>
      </c>
      <c r="N452" s="213" t="s">
        <v>159</v>
      </c>
    </row>
    <row r="453" spans="2:18" ht="60" customHeight="1" x14ac:dyDescent="0.25">
      <c r="B453" s="217" t="s">
        <v>114</v>
      </c>
      <c r="C453" s="167">
        <f>ROUND(AVERAGEIF(O64:O94,"&lt;&gt;0"),2)</f>
        <v>40.96</v>
      </c>
      <c r="D453" s="167">
        <f>ROUND(AVERAGEIF(P64:P94,"&lt;&gt;0"),2)</f>
        <v>34.270000000000003</v>
      </c>
      <c r="K453" s="214" t="s">
        <v>112</v>
      </c>
      <c r="L453" s="184">
        <f>ROUND(AVERAGEIF(X4:X34,"&lt;&gt;0"),3)</f>
        <v>0.14899999999999999</v>
      </c>
      <c r="M453" s="184">
        <f>ROUND(AVERAGEIF(Y4:Y34,"&lt;&gt;0"),3)</f>
        <v>0.54500000000000004</v>
      </c>
      <c r="N453" s="184">
        <f>ROUND(AVERAGEIF(U4:U34,"&lt;&gt;0"),3)</f>
        <v>0.374</v>
      </c>
    </row>
    <row r="454" spans="2:18" ht="30" x14ac:dyDescent="0.25">
      <c r="B454" s="217" t="s">
        <v>161</v>
      </c>
      <c r="C454" s="167">
        <f>ROUND(AVERAGEIF(O95:O124,"&lt;&gt;0"),2)</f>
        <v>46.24</v>
      </c>
      <c r="D454" s="167">
        <f>ROUND(AVERAGEIF(P95:P124,"&lt;&gt;0"),2)</f>
        <v>39.520000000000003</v>
      </c>
      <c r="K454" s="214" t="s">
        <v>113</v>
      </c>
      <c r="L454" s="216">
        <f>ROUND(AVERAGEIF(X35:X62,"&lt;&gt;0"),3)</f>
        <v>0.16900000000000001</v>
      </c>
      <c r="M454" s="216">
        <f>ROUND(AVERAGEIF(Y35:Y62,"&lt;&gt;0"),3)</f>
        <v>0.435</v>
      </c>
      <c r="N454" s="216">
        <f>ROUND(AVERAGEIF(U35:U62,"&lt;&gt;0"),3)</f>
        <v>0.34200000000000003</v>
      </c>
      <c r="Q454" s="215" t="s">
        <v>160</v>
      </c>
      <c r="R454" s="209">
        <f>COUNTIF(Y4:Y369, "&gt;1")</f>
        <v>2</v>
      </c>
    </row>
    <row r="455" spans="2:18" x14ac:dyDescent="0.25">
      <c r="B455" s="217" t="s">
        <v>117</v>
      </c>
      <c r="C455" s="167">
        <f>ROUND(AVERAGEIF(O125:O155,"&lt;&gt;0"),2)</f>
        <v>55.5</v>
      </c>
      <c r="D455" s="167">
        <f>ROUND(AVERAGEIF(P125:P155,"&lt;&gt;0"),2)</f>
        <v>48.04</v>
      </c>
      <c r="K455" s="217" t="s">
        <v>114</v>
      </c>
      <c r="L455" s="167">
        <f>ROUND(AVERAGEIF(X63:X93,"&lt;&gt;0"),3)</f>
        <v>0.13400000000000001</v>
      </c>
      <c r="M455" s="167">
        <f>ROUND(AVERAGEIF(Y63:Y93,"&lt;&gt;0"),3)</f>
        <v>0.41099999999999998</v>
      </c>
      <c r="N455" s="167">
        <f>ROUND(AVERAGEIF(U63:U93,"&lt;&gt;0"),3)</f>
        <v>0.35299999999999998</v>
      </c>
    </row>
    <row r="456" spans="2:18" x14ac:dyDescent="0.25">
      <c r="B456" s="217" t="s">
        <v>118</v>
      </c>
      <c r="C456" s="167">
        <f>ROUND(AVERAGEIF(O156:O185,"&lt;&gt;0"),2)</f>
        <v>50.12</v>
      </c>
      <c r="D456" s="167">
        <f>ROUND(AVERAGEIF(P156:P185,"&lt;&gt;0"),2)</f>
        <v>42.5</v>
      </c>
      <c r="K456" s="217" t="s">
        <v>161</v>
      </c>
      <c r="L456" s="167">
        <f>ROUND(AVERAGEIF(X94:X123,"&lt;&gt;0"),3)</f>
        <v>0.13800000000000001</v>
      </c>
      <c r="M456" s="167">
        <f>ROUND(AVERAGEIF(Y94:Y123,"&lt;&gt;0"),3)</f>
        <v>0.46899999999999997</v>
      </c>
      <c r="N456" s="167">
        <f>ROUND(AVERAGEIF(U94:U123,"&lt;&gt;0"),3)</f>
        <v>0.315</v>
      </c>
    </row>
    <row r="457" spans="2:18" x14ac:dyDescent="0.25">
      <c r="B457" s="217" t="s">
        <v>119</v>
      </c>
      <c r="C457" s="167">
        <f>ROUND(AVERAGEIF(O186:O216,"&lt;&gt;0"),2)</f>
        <v>41.19</v>
      </c>
      <c r="D457" s="167">
        <f>ROUND(AVERAGEIF(P186:P216,"&lt;&gt;0"),2)</f>
        <v>33.81</v>
      </c>
      <c r="K457" s="217" t="s">
        <v>117</v>
      </c>
      <c r="L457" s="167">
        <f>ROUND(AVERAGEIF(X124:X154,"&lt;&gt;0"),3)</f>
        <v>0.125</v>
      </c>
      <c r="M457" s="167">
        <f>ROUND(AVERAGEIF(Y124:Y154,"&lt;&gt;0"),3)</f>
        <v>0.46899999999999997</v>
      </c>
      <c r="N457" s="167">
        <f>ROUND(AVERAGEIF(U124:U154,"&lt;&gt;0"),3)</f>
        <v>0.33400000000000002</v>
      </c>
    </row>
    <row r="458" spans="2:18" x14ac:dyDescent="0.25">
      <c r="B458" s="217" t="s">
        <v>121</v>
      </c>
      <c r="C458" s="167">
        <f>ROUND(AVERAGEIF(O217:O247,"&lt;&gt;0"),2)</f>
        <v>38.880000000000003</v>
      </c>
      <c r="D458" s="167">
        <f>ROUND(AVERAGEIF(P217:P247,"&lt;&gt;0"),2)</f>
        <v>31.85</v>
      </c>
      <c r="K458" s="217" t="s">
        <v>118</v>
      </c>
      <c r="L458" s="167">
        <f>ROUND(AVERAGEIF(X155:X184,"&lt;&gt;0"),3)</f>
        <v>9.1999999999999998E-2</v>
      </c>
      <c r="M458" s="167">
        <f>ROUND(AVERAGEIF(Y155:Y184,"&lt;&gt;0"),3)</f>
        <v>0.20300000000000001</v>
      </c>
      <c r="N458" s="167">
        <f>ROUND(AVERAGEIF(U155:U184,"&lt;&gt;0"),3)</f>
        <v>0.435</v>
      </c>
    </row>
    <row r="459" spans="2:18" x14ac:dyDescent="0.25">
      <c r="B459" s="217" t="s">
        <v>122</v>
      </c>
      <c r="C459" s="167">
        <f>ROUND(AVERAGEIF(O248:O277,"&lt;&gt;0"),2)</f>
        <v>42</v>
      </c>
      <c r="D459" s="167">
        <f>ROUND(AVERAGEIF(P248:P277,"&lt;&gt;0"),2)</f>
        <v>34.68</v>
      </c>
      <c r="K459" s="217" t="s">
        <v>119</v>
      </c>
      <c r="L459" s="218">
        <f>ROUND(AVERAGEIF(X185:X215,"&lt;&gt;0"),2)</f>
        <v>0.1</v>
      </c>
      <c r="M459" s="218">
        <f>ROUND(AVERAGEIF(Y185:Y215,"&lt;&gt;0"),2)</f>
        <v>0.21</v>
      </c>
      <c r="N459" s="218">
        <f>ROUND(AVERAGEIF(U185:U215,"&lt;&gt;0"),2)</f>
        <v>0.41</v>
      </c>
    </row>
    <row r="460" spans="2:18" x14ac:dyDescent="0.25">
      <c r="B460" s="217" t="s">
        <v>123</v>
      </c>
      <c r="C460" s="167">
        <f>ROUND(AVERAGEIF(O278:O308,"&lt;&gt;0"),2)</f>
        <v>38.950000000000003</v>
      </c>
      <c r="D460" s="167">
        <f>ROUND(AVERAGEIF(P278:P308,"&lt;&gt;0"),2)</f>
        <v>31.75</v>
      </c>
      <c r="K460" s="217" t="s">
        <v>121</v>
      </c>
      <c r="L460" s="167">
        <f>ROUND(AVERAGEIF(X216:X246,"&lt;&gt;0"),3)</f>
        <v>0.10100000000000001</v>
      </c>
      <c r="M460" s="167">
        <f>ROUND(AVERAGEIF(Y216:Y246,"&lt;&gt;0"),3)</f>
        <v>0.24099999999999999</v>
      </c>
      <c r="N460" s="167">
        <f>ROUND(AVERAGEIF(U216:U246,"&lt;&gt;0"),3)</f>
        <v>0.69199999999999995</v>
      </c>
    </row>
    <row r="461" spans="2:18" x14ac:dyDescent="0.25">
      <c r="B461" s="217" t="s">
        <v>124</v>
      </c>
      <c r="C461" s="167"/>
      <c r="D461" s="167"/>
      <c r="K461" s="217" t="s">
        <v>122</v>
      </c>
      <c r="L461" s="167">
        <f>ROUND(AVERAGEIF(X247:X276,"&lt;&gt;0"),3)</f>
        <v>0.114</v>
      </c>
      <c r="M461" s="167">
        <f>ROUND(AVERAGEIF(Y247:Y276,"&lt;&gt;0"),3)</f>
        <v>0.35199999999999998</v>
      </c>
      <c r="N461" s="167">
        <f>ROUND(AVERAGEIF(U247:U276,"&lt;&gt;0"),3)</f>
        <v>0.80400000000000005</v>
      </c>
    </row>
    <row r="462" spans="2:18" x14ac:dyDescent="0.25">
      <c r="B462" s="217" t="s">
        <v>125</v>
      </c>
      <c r="C462" s="167">
        <f>ROUND(AVERAGEIF(O335:O365,"&lt;&gt;0"),2)</f>
        <v>37.69</v>
      </c>
      <c r="D462" s="167">
        <f>ROUND(AVERAGEIF(P335:P365,"&lt;&gt;0"),2)</f>
        <v>31.08</v>
      </c>
      <c r="K462" s="217" t="s">
        <v>123</v>
      </c>
      <c r="L462" s="167">
        <f>ROUND(AVERAGEIF(X277:X307,"&lt;&gt;0"),3)</f>
        <v>0.11899999999999999</v>
      </c>
      <c r="M462" s="167">
        <f>ROUND(AVERAGEIF(Y277:Y307,"&lt;&gt;0"),3)</f>
        <v>0.23300000000000001</v>
      </c>
      <c r="N462" s="167">
        <f>ROUND(AVERAGEIF(U277:U307,"&lt;&gt;0"),3)</f>
        <v>0.81299999999999994</v>
      </c>
    </row>
    <row r="463" spans="2:18" x14ac:dyDescent="0.25">
      <c r="K463" s="217" t="s">
        <v>124</v>
      </c>
      <c r="L463" s="167"/>
      <c r="M463" s="167"/>
      <c r="N463" s="167"/>
    </row>
    <row r="464" spans="2:18" x14ac:dyDescent="0.25">
      <c r="K464" s="217" t="s">
        <v>125</v>
      </c>
      <c r="L464" s="167">
        <f>ROUND(AVERAGEIF(X339:X369,"&lt;&gt;0"),3)</f>
        <v>0.15</v>
      </c>
      <c r="M464" s="167">
        <f>ROUND(AVERAGEIF(Y339:Y369,"&lt;&gt;0"),3)</f>
        <v>0.39100000000000001</v>
      </c>
      <c r="N464" s="167">
        <f>ROUND(AVERAGEIF(U339:U369,"&lt;&gt;0"),3)</f>
        <v>0.61899999999999999</v>
      </c>
    </row>
    <row r="465" spans="2:14" x14ac:dyDescent="0.25">
      <c r="C465" s="220" t="s">
        <v>192</v>
      </c>
      <c r="D465" s="220"/>
      <c r="E465" s="220"/>
      <c r="F465" s="220"/>
      <c r="K465" s="217" t="s">
        <v>149</v>
      </c>
      <c r="L465" s="202">
        <f>AVERAGE(L453:L464)</f>
        <v>0.12645454545454546</v>
      </c>
      <c r="M465" s="202">
        <f>AVERAGE(M453:M464)</f>
        <v>0.3599090909090909</v>
      </c>
      <c r="N465" s="202">
        <f>AVERAGE(N453:N464)</f>
        <v>0.49918181818181817</v>
      </c>
    </row>
    <row r="466" spans="2:14" ht="30" x14ac:dyDescent="0.25">
      <c r="B466" s="221" t="s">
        <v>156</v>
      </c>
      <c r="C466" s="222" t="s">
        <v>26</v>
      </c>
      <c r="D466" s="223" t="s">
        <v>164</v>
      </c>
      <c r="E466" s="223" t="s">
        <v>165</v>
      </c>
      <c r="F466" s="223" t="s">
        <v>166</v>
      </c>
      <c r="I466" s="224" t="s">
        <v>106</v>
      </c>
      <c r="J466" s="224" t="s">
        <v>107</v>
      </c>
    </row>
    <row r="467" spans="2:14" ht="30" x14ac:dyDescent="0.25">
      <c r="B467" s="225" t="s">
        <v>112</v>
      </c>
      <c r="C467" s="184">
        <f>ROUND(AVERAGEIF(K4:K34,"&lt;&gt;0"),2)</f>
        <v>1.88</v>
      </c>
      <c r="D467" s="184">
        <f>ROUND(AVERAGEIF(N4:N34,"&lt;&gt;0"),2)</f>
        <v>2.08</v>
      </c>
      <c r="E467" s="226">
        <f>(D467-C467)/D467</f>
        <v>9.6153846153846242E-2</v>
      </c>
      <c r="F467" s="184">
        <f>D467-C467</f>
        <v>0.20000000000000018</v>
      </c>
      <c r="H467" s="223" t="s">
        <v>167</v>
      </c>
      <c r="I467" s="184">
        <f>MAX(K4:K369)</f>
        <v>2.0699999999999998</v>
      </c>
      <c r="J467" s="184">
        <f>SMALL(K4:K369,COUNTIF(K4:K369,0)+1)</f>
        <v>1.44</v>
      </c>
    </row>
    <row r="468" spans="2:14" ht="30" x14ac:dyDescent="0.25">
      <c r="B468" s="225" t="s">
        <v>113</v>
      </c>
      <c r="C468" s="184">
        <f>ROUND(AVERAGEIF(K35:K63,"&lt;&gt;0"),2)</f>
        <v>1.66</v>
      </c>
      <c r="D468" s="184">
        <f>ROUND(AVERAGEIF(N35:N63,"&lt;&gt;0"),2)</f>
        <v>1.89</v>
      </c>
      <c r="E468" s="226">
        <f t="shared" ref="E468:E476" si="31">(D468-C468)/D468</f>
        <v>0.12169312169312169</v>
      </c>
      <c r="F468" s="184">
        <f t="shared" ref="F468:F478" si="32">D468-C468</f>
        <v>0.22999999999999998</v>
      </c>
      <c r="H468" s="223" t="s">
        <v>168</v>
      </c>
      <c r="I468" s="184">
        <f>MAX(N4:N369)</f>
        <v>3.02</v>
      </c>
      <c r="J468" s="184">
        <f>SMALL(N4:N369,COUNTIF(N4:N369,0)+1)</f>
        <v>1.44</v>
      </c>
    </row>
    <row r="469" spans="2:14" x14ac:dyDescent="0.25">
      <c r="B469" s="227" t="s">
        <v>114</v>
      </c>
      <c r="C469" s="167">
        <f>ROUND(AVERAGEIF(K64:K94,"&lt;&gt;0"),2)</f>
        <v>1.69</v>
      </c>
      <c r="D469" s="167">
        <f>ROUND(AVERAGEIF(N64:N94,"&lt;&gt;0"),2)</f>
        <v>1.9</v>
      </c>
      <c r="E469" s="228">
        <f t="shared" si="31"/>
        <v>0.11052631578947367</v>
      </c>
      <c r="F469" s="184">
        <f t="shared" si="32"/>
        <v>0.20999999999999996</v>
      </c>
    </row>
    <row r="470" spans="2:14" x14ac:dyDescent="0.25">
      <c r="B470" s="227" t="s">
        <v>115</v>
      </c>
      <c r="C470" s="167">
        <f>ROUND(AVERAGEIF(K95:K124,"&lt;&gt;0"),2)</f>
        <v>1.72</v>
      </c>
      <c r="D470" s="167">
        <f>ROUND(AVERAGEIF(N95:N124,"&lt;&gt;0"),2)</f>
        <v>1.94</v>
      </c>
      <c r="E470" s="228">
        <f t="shared" si="31"/>
        <v>0.11340206185567009</v>
      </c>
      <c r="F470" s="184">
        <f t="shared" si="32"/>
        <v>0.21999999999999997</v>
      </c>
    </row>
    <row r="471" spans="2:14" x14ac:dyDescent="0.25">
      <c r="B471" s="227" t="s">
        <v>117</v>
      </c>
      <c r="C471" s="167">
        <f>ROUND(AVERAGEIF(K125:K155,"&lt;&gt;0"),2)</f>
        <v>1.7</v>
      </c>
      <c r="D471" s="167">
        <f>ROUND(AVERAGEIF(N125:N155,"&lt;&gt;0"),2)</f>
        <v>2.21</v>
      </c>
      <c r="E471" s="228">
        <f t="shared" si="31"/>
        <v>0.23076923076923078</v>
      </c>
      <c r="F471" s="184">
        <f t="shared" si="32"/>
        <v>0.51</v>
      </c>
    </row>
    <row r="472" spans="2:14" x14ac:dyDescent="0.25">
      <c r="B472" s="227" t="s">
        <v>118</v>
      </c>
      <c r="C472" s="167">
        <f>ROUND(AVERAGEIF(K156:K185,"&lt;&gt;0"),2)</f>
        <v>1.67</v>
      </c>
      <c r="D472" s="167">
        <f>ROUND(AVERAGEIF(N156:N185,"&lt;&gt;0"),2)</f>
        <v>2.2400000000000002</v>
      </c>
      <c r="E472" s="228">
        <f t="shared" si="31"/>
        <v>0.25446428571428581</v>
      </c>
      <c r="F472" s="184">
        <f t="shared" si="32"/>
        <v>0.57000000000000028</v>
      </c>
    </row>
    <row r="473" spans="2:14" x14ac:dyDescent="0.25">
      <c r="B473" s="227" t="s">
        <v>119</v>
      </c>
      <c r="C473" s="167">
        <f>ROUND(AVERAGEIF(K186:K216,"&lt;&gt;0"),2)</f>
        <v>1.76</v>
      </c>
      <c r="D473" s="167">
        <f>ROUND(AVERAGEIF(N186:N216,"&lt;&gt;0"),2)</f>
        <v>2.3199999999999998</v>
      </c>
      <c r="E473" s="228">
        <f t="shared" si="31"/>
        <v>0.24137931034482754</v>
      </c>
      <c r="F473" s="184">
        <f t="shared" si="32"/>
        <v>0.55999999999999983</v>
      </c>
    </row>
    <row r="474" spans="2:14" x14ac:dyDescent="0.25">
      <c r="B474" s="227" t="s">
        <v>121</v>
      </c>
      <c r="C474" s="167">
        <f>ROUND(AVERAGEIF(K217:K247,"&lt;&gt;0"),2)</f>
        <v>1.71</v>
      </c>
      <c r="D474" s="167">
        <f>ROUND(AVERAGEIF(N217:N247,"&lt;&gt;0"),2)</f>
        <v>2.12</v>
      </c>
      <c r="E474" s="228">
        <f t="shared" si="31"/>
        <v>0.19339622641509441</v>
      </c>
      <c r="F474" s="184">
        <f t="shared" si="32"/>
        <v>0.41000000000000014</v>
      </c>
    </row>
    <row r="475" spans="2:14" x14ac:dyDescent="0.25">
      <c r="B475" s="227" t="s">
        <v>122</v>
      </c>
      <c r="C475" s="167">
        <f>ROUND(AVERAGEIF(K248:K277,"&lt;&gt;0"),2)</f>
        <v>1.83</v>
      </c>
      <c r="D475" s="167">
        <f>ROUND(AVERAGEIF(N248:N277,"&lt;&gt;0"),2)</f>
        <v>2.3199999999999998</v>
      </c>
      <c r="E475" s="228">
        <f t="shared" si="31"/>
        <v>0.21120689655172406</v>
      </c>
      <c r="F475" s="184">
        <f t="shared" si="32"/>
        <v>0.48999999999999977</v>
      </c>
    </row>
    <row r="476" spans="2:14" x14ac:dyDescent="0.25">
      <c r="B476" s="227" t="s">
        <v>123</v>
      </c>
      <c r="C476" s="167">
        <f>ROUND(AVERAGEIF(K278:K308,"&lt;&gt;0"),2)</f>
        <v>1.74</v>
      </c>
      <c r="D476" s="167">
        <f>ROUND(AVERAGEIF(N278:N308,"&lt;&gt;0"),2)</f>
        <v>2.21</v>
      </c>
      <c r="E476" s="228">
        <f t="shared" si="31"/>
        <v>0.21266968325791855</v>
      </c>
      <c r="F476" s="184">
        <f t="shared" si="32"/>
        <v>0.47</v>
      </c>
    </row>
    <row r="477" spans="2:14" x14ac:dyDescent="0.25">
      <c r="B477" s="227" t="s">
        <v>124</v>
      </c>
      <c r="C477" s="167"/>
      <c r="D477" s="167"/>
      <c r="E477" s="228"/>
      <c r="F477" s="184">
        <f t="shared" si="32"/>
        <v>0</v>
      </c>
    </row>
    <row r="478" spans="2:14" x14ac:dyDescent="0.25">
      <c r="B478" s="227" t="s">
        <v>125</v>
      </c>
      <c r="C478" s="167"/>
      <c r="D478" s="167"/>
      <c r="E478" s="228"/>
      <c r="F478" s="184">
        <f t="shared" si="32"/>
        <v>0</v>
      </c>
    </row>
    <row r="479" spans="2:14" x14ac:dyDescent="0.25">
      <c r="B479" s="229" t="s">
        <v>149</v>
      </c>
      <c r="C479" s="230">
        <f>AVERAGE(C467:C478)</f>
        <v>1.736</v>
      </c>
      <c r="D479" s="230">
        <f>AVERAGE(D467:D478)</f>
        <v>2.1230000000000002</v>
      </c>
      <c r="E479" s="231">
        <f t="shared" ref="E479" si="33">(D479-C479)/D479</f>
        <v>0.18228921337729637</v>
      </c>
      <c r="F479" s="230">
        <f>AVERAGE(F467:F478)</f>
        <v>0.32250000000000001</v>
      </c>
    </row>
  </sheetData>
  <mergeCells count="45">
    <mergeCell ref="A385:B385"/>
    <mergeCell ref="B388:H388"/>
    <mergeCell ref="B419:I419"/>
    <mergeCell ref="K451:N451"/>
    <mergeCell ref="C465:F465"/>
    <mergeCell ref="A379:B379"/>
    <mergeCell ref="A380:B380"/>
    <mergeCell ref="A381:B381"/>
    <mergeCell ref="A382:B382"/>
    <mergeCell ref="A383:B383"/>
    <mergeCell ref="A384:B384"/>
    <mergeCell ref="A373:B373"/>
    <mergeCell ref="A374:B374"/>
    <mergeCell ref="A375:B375"/>
    <mergeCell ref="A376:B376"/>
    <mergeCell ref="A377:B377"/>
    <mergeCell ref="A378:B378"/>
    <mergeCell ref="AP371:AQ371"/>
    <mergeCell ref="AS371:AT371"/>
    <mergeCell ref="AU371:AV371"/>
    <mergeCell ref="AW371:AZ371"/>
    <mergeCell ref="BA371:BC371"/>
    <mergeCell ref="BD371:BG371"/>
    <mergeCell ref="BA2:BC2"/>
    <mergeCell ref="BD2:BG2"/>
    <mergeCell ref="D371:J371"/>
    <mergeCell ref="K371:N371"/>
    <mergeCell ref="O371:T371"/>
    <mergeCell ref="U371:Z371"/>
    <mergeCell ref="AA371:AE371"/>
    <mergeCell ref="AF371:AJ371"/>
    <mergeCell ref="AK371:AL371"/>
    <mergeCell ref="AM371:AN371"/>
    <mergeCell ref="AK2:AL2"/>
    <mergeCell ref="AM2:AN2"/>
    <mergeCell ref="AP2:AQ2"/>
    <mergeCell ref="AS2:AT2"/>
    <mergeCell ref="AU2:AV2"/>
    <mergeCell ref="AW2:AZ2"/>
    <mergeCell ref="D2:J2"/>
    <mergeCell ref="K2:N2"/>
    <mergeCell ref="O2:T2"/>
    <mergeCell ref="U2:Z2"/>
    <mergeCell ref="AA2:AE2"/>
    <mergeCell ref="AF2:AJ2"/>
  </mergeCells>
  <conditionalFormatting sqref="C4 D4:BG348 J389:BG391 I388:BG388 D386:BG387 D370:BG370 D349:AQ369 BG349:BG369">
    <cfRule type="cellIs" dxfId="12" priority="9" operator="equal">
      <formula>0</formula>
    </cfRule>
  </conditionalFormatting>
  <conditionalFormatting sqref="D389:E389 G389:H389 H390:H401">
    <cfRule type="cellIs" dxfId="11" priority="8" operator="equal">
      <formula>0</formula>
    </cfRule>
  </conditionalFormatting>
  <conditionalFormatting sqref="F389">
    <cfRule type="cellIs" dxfId="10" priority="7" operator="equal">
      <formula>0</formula>
    </cfRule>
  </conditionalFormatting>
  <conditionalFormatting sqref="G390:G401">
    <cfRule type="cellIs" dxfId="9" priority="6" operator="equal">
      <formula>0</formula>
    </cfRule>
  </conditionalFormatting>
  <conditionalFormatting sqref="D390:F390">
    <cfRule type="cellIs" dxfId="8" priority="5" operator="equal">
      <formula>0</formula>
    </cfRule>
  </conditionalFormatting>
  <conditionalFormatting sqref="D391:F391">
    <cfRule type="cellIs" dxfId="7" priority="4" operator="equal">
      <formula>0</formula>
    </cfRule>
  </conditionalFormatting>
  <conditionalFormatting sqref="BR348:BR368">
    <cfRule type="cellIs" dxfId="6" priority="3" operator="equal">
      <formula>0</formula>
    </cfRule>
  </conditionalFormatting>
  <conditionalFormatting sqref="BQ317:CE337">
    <cfRule type="cellIs" dxfId="5" priority="2" operator="equal">
      <formula>0</formula>
    </cfRule>
  </conditionalFormatting>
  <conditionalFormatting sqref="AR349:BF369">
    <cfRule type="cellIs" dxfId="4" priority="1" operator="equal">
      <formula>0</formula>
    </cfRule>
  </conditionalFormatting>
  <pageMargins left="0.7" right="0.7" top="0.75" bottom="0.75" header="0.3" footer="0.3"/>
  <pageSetup orientation="portrait" horizontalDpi="1200" verticalDpi="120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6E70A9-4966-4692-8C13-5C4F12CAD3C5}">
  <sheetPr codeName="Sheet3"/>
  <dimension ref="A1:BX486"/>
  <sheetViews>
    <sheetView topLeftCell="AE1" zoomScale="90" zoomScaleNormal="90" workbookViewId="0">
      <pane ySplit="3" topLeftCell="A4" activePane="bottomLeft" state="frozen"/>
      <selection activeCell="AE53" sqref="AE53"/>
      <selection pane="bottomLeft" activeCell="AE53" sqref="AE53"/>
    </sheetView>
  </sheetViews>
  <sheetFormatPr defaultColWidth="9.28515625" defaultRowHeight="15" x14ac:dyDescent="0.25"/>
  <cols>
    <col min="1" max="1" width="11.7109375" style="83" customWidth="1"/>
    <col min="2" max="2" width="11.7109375" style="219" customWidth="1"/>
    <col min="3" max="3" width="14.28515625" style="83" customWidth="1"/>
    <col min="4" max="4" width="12" style="83" customWidth="1"/>
    <col min="5" max="5" width="9.28515625" style="83"/>
    <col min="6" max="6" width="12.42578125" style="83" customWidth="1"/>
    <col min="7" max="7" width="13.7109375" style="83" customWidth="1"/>
    <col min="8" max="8" width="9.28515625" style="83"/>
    <col min="9" max="9" width="10.42578125" style="83" customWidth="1"/>
    <col min="10" max="10" width="9.28515625" style="83"/>
    <col min="11" max="11" width="11.5703125" style="83" customWidth="1"/>
    <col min="12" max="13" width="12" style="83" customWidth="1"/>
    <col min="14" max="14" width="11.28515625" style="83" customWidth="1"/>
    <col min="15" max="25" width="9.28515625" style="83"/>
    <col min="26" max="26" width="9.7109375" style="83" customWidth="1"/>
    <col min="27" max="40" width="9.28515625" style="83"/>
    <col min="41" max="41" width="12.28515625" style="83" customWidth="1"/>
    <col min="42" max="43" width="9.28515625" style="83"/>
    <col min="44" max="44" width="11.28515625" style="83" customWidth="1"/>
    <col min="45" max="57" width="9.28515625" style="83"/>
    <col min="58" max="58" width="9.7109375" style="83" customWidth="1"/>
    <col min="59" max="59" width="10.42578125" style="83" customWidth="1"/>
    <col min="60" max="60" width="11.5703125" style="83" bestFit="1" customWidth="1"/>
    <col min="61" max="66" width="9.28515625" style="83"/>
    <col min="67" max="67" width="14.42578125" style="83" bestFit="1" customWidth="1"/>
    <col min="68" max="16384" width="9.28515625" style="83"/>
  </cols>
  <sheetData>
    <row r="1" spans="1:76" ht="15.75" thickBot="1" x14ac:dyDescent="0.3">
      <c r="A1" s="89" t="s">
        <v>0</v>
      </c>
      <c r="B1" s="90"/>
      <c r="C1" s="89"/>
    </row>
    <row r="2" spans="1:76" x14ac:dyDescent="0.25">
      <c r="A2" s="89"/>
      <c r="B2" s="90"/>
      <c r="C2" s="89"/>
      <c r="D2" s="91" t="s">
        <v>1</v>
      </c>
      <c r="E2" s="92"/>
      <c r="F2" s="92"/>
      <c r="G2" s="92"/>
      <c r="H2" s="92"/>
      <c r="I2" s="92"/>
      <c r="J2" s="93"/>
      <c r="K2" s="91" t="s">
        <v>2</v>
      </c>
      <c r="L2" s="92"/>
      <c r="M2" s="92"/>
      <c r="N2" s="93"/>
      <c r="O2" s="91" t="s">
        <v>3</v>
      </c>
      <c r="P2" s="92"/>
      <c r="Q2" s="92"/>
      <c r="R2" s="92"/>
      <c r="S2" s="92"/>
      <c r="T2" s="93"/>
      <c r="U2" s="94" t="s">
        <v>4</v>
      </c>
      <c r="V2" s="95"/>
      <c r="W2" s="95"/>
      <c r="X2" s="95"/>
      <c r="Y2" s="95"/>
      <c r="Z2" s="96"/>
      <c r="AA2" s="94" t="s">
        <v>5</v>
      </c>
      <c r="AB2" s="95"/>
      <c r="AC2" s="95"/>
      <c r="AD2" s="95"/>
      <c r="AE2" s="96"/>
      <c r="AF2" s="94" t="s">
        <v>6</v>
      </c>
      <c r="AG2" s="95"/>
      <c r="AH2" s="95"/>
      <c r="AI2" s="95"/>
      <c r="AJ2" s="96"/>
      <c r="AK2" s="94" t="s">
        <v>7</v>
      </c>
      <c r="AL2" s="96"/>
      <c r="AM2" s="94" t="s">
        <v>8</v>
      </c>
      <c r="AN2" s="96"/>
      <c r="AO2" s="97" t="s">
        <v>9</v>
      </c>
      <c r="AP2" s="94" t="s">
        <v>10</v>
      </c>
      <c r="AQ2" s="96"/>
      <c r="AR2" s="97" t="s">
        <v>11</v>
      </c>
      <c r="AS2" s="94" t="s">
        <v>12</v>
      </c>
      <c r="AT2" s="95"/>
      <c r="AU2" s="95" t="s">
        <v>13</v>
      </c>
      <c r="AV2" s="96"/>
      <c r="AW2" s="94" t="s">
        <v>14</v>
      </c>
      <c r="AX2" s="95"/>
      <c r="AY2" s="95"/>
      <c r="AZ2" s="96"/>
      <c r="BA2" s="94" t="s">
        <v>15</v>
      </c>
      <c r="BB2" s="95"/>
      <c r="BC2" s="96"/>
      <c r="BD2" s="94" t="s">
        <v>16</v>
      </c>
      <c r="BE2" s="95"/>
      <c r="BF2" s="95"/>
      <c r="BG2" s="96"/>
      <c r="BO2" s="99" t="s">
        <v>17</v>
      </c>
    </row>
    <row r="3" spans="1:76" x14ac:dyDescent="0.25">
      <c r="A3" s="100" t="s">
        <v>18</v>
      </c>
      <c r="B3" s="101" t="s">
        <v>63</v>
      </c>
      <c r="C3" s="100" t="s">
        <v>64</v>
      </c>
      <c r="D3" s="102" t="s">
        <v>19</v>
      </c>
      <c r="E3" s="100" t="s">
        <v>20</v>
      </c>
      <c r="F3" s="100" t="s">
        <v>21</v>
      </c>
      <c r="G3" s="100" t="s">
        <v>22</v>
      </c>
      <c r="H3" s="100" t="s">
        <v>23</v>
      </c>
      <c r="I3" s="100" t="s">
        <v>24</v>
      </c>
      <c r="J3" s="103" t="s">
        <v>25</v>
      </c>
      <c r="K3" s="102" t="s">
        <v>26</v>
      </c>
      <c r="L3" s="100" t="s">
        <v>27</v>
      </c>
      <c r="M3" s="100" t="s">
        <v>28</v>
      </c>
      <c r="N3" s="103" t="s">
        <v>29</v>
      </c>
      <c r="O3" s="102" t="s">
        <v>30</v>
      </c>
      <c r="P3" s="100" t="s">
        <v>31</v>
      </c>
      <c r="Q3" s="104" t="s">
        <v>32</v>
      </c>
      <c r="R3" s="104" t="s">
        <v>33</v>
      </c>
      <c r="S3" s="104" t="s">
        <v>34</v>
      </c>
      <c r="T3" s="105" t="s">
        <v>35</v>
      </c>
      <c r="U3" s="106" t="s">
        <v>19</v>
      </c>
      <c r="V3" s="104" t="s">
        <v>36</v>
      </c>
      <c r="W3" s="104" t="s">
        <v>22</v>
      </c>
      <c r="X3" s="104" t="s">
        <v>23</v>
      </c>
      <c r="Y3" s="104" t="s">
        <v>25</v>
      </c>
      <c r="Z3" s="105" t="s">
        <v>24</v>
      </c>
      <c r="AA3" s="106" t="s">
        <v>19</v>
      </c>
      <c r="AB3" s="104" t="s">
        <v>20</v>
      </c>
      <c r="AC3" s="104" t="s">
        <v>22</v>
      </c>
      <c r="AD3" s="104" t="s">
        <v>23</v>
      </c>
      <c r="AE3" s="105" t="s">
        <v>25</v>
      </c>
      <c r="AF3" s="106" t="s">
        <v>19</v>
      </c>
      <c r="AG3" s="104" t="s">
        <v>20</v>
      </c>
      <c r="AH3" s="104" t="s">
        <v>22</v>
      </c>
      <c r="AI3" s="104" t="s">
        <v>23</v>
      </c>
      <c r="AJ3" s="105" t="s">
        <v>25</v>
      </c>
      <c r="AK3" s="106" t="s">
        <v>19</v>
      </c>
      <c r="AL3" s="105" t="s">
        <v>25</v>
      </c>
      <c r="AM3" s="106" t="s">
        <v>19</v>
      </c>
      <c r="AN3" s="105" t="s">
        <v>25</v>
      </c>
      <c r="AO3" s="107" t="s">
        <v>37</v>
      </c>
      <c r="AP3" s="106" t="s">
        <v>19</v>
      </c>
      <c r="AQ3" s="105" t="s">
        <v>25</v>
      </c>
      <c r="AR3" s="107"/>
      <c r="AS3" s="106" t="s">
        <v>19</v>
      </c>
      <c r="AT3" s="104" t="s">
        <v>23</v>
      </c>
      <c r="AU3" s="104" t="s">
        <v>19</v>
      </c>
      <c r="AV3" s="105" t="s">
        <v>23</v>
      </c>
      <c r="AW3" s="106" t="s">
        <v>19</v>
      </c>
      <c r="AX3" s="104" t="s">
        <v>25</v>
      </c>
      <c r="AY3" s="104" t="s">
        <v>23</v>
      </c>
      <c r="AZ3" s="105" t="s">
        <v>38</v>
      </c>
      <c r="BA3" s="104" t="s">
        <v>39</v>
      </c>
      <c r="BB3" s="104" t="s">
        <v>40</v>
      </c>
      <c r="BC3" s="105" t="s">
        <v>41</v>
      </c>
      <c r="BD3" s="106" t="s">
        <v>2</v>
      </c>
      <c r="BE3" s="104" t="s">
        <v>42</v>
      </c>
      <c r="BF3" s="104" t="s">
        <v>43</v>
      </c>
      <c r="BG3" s="105" t="s">
        <v>44</v>
      </c>
      <c r="BH3" s="100" t="s">
        <v>18</v>
      </c>
      <c r="BI3" s="104"/>
      <c r="BJ3" s="104"/>
      <c r="BK3" s="104"/>
      <c r="BL3" s="104"/>
      <c r="BM3" s="104"/>
      <c r="BN3" s="104"/>
      <c r="BO3" s="108" t="s">
        <v>45</v>
      </c>
      <c r="BP3" s="104"/>
      <c r="BQ3" s="109"/>
      <c r="BR3" s="109"/>
      <c r="BS3" s="109"/>
      <c r="BT3" s="109"/>
      <c r="BU3" s="109"/>
      <c r="BV3" s="109"/>
      <c r="BW3" s="109"/>
      <c r="BX3" s="109"/>
    </row>
    <row r="4" spans="1:76" x14ac:dyDescent="0.25">
      <c r="A4" s="232">
        <v>43466</v>
      </c>
      <c r="B4" s="233" t="s">
        <v>65</v>
      </c>
      <c r="C4" s="234">
        <v>0</v>
      </c>
      <c r="D4" s="83">
        <v>0</v>
      </c>
      <c r="E4" s="83">
        <v>0</v>
      </c>
      <c r="F4" s="83">
        <v>0</v>
      </c>
      <c r="G4" s="83">
        <v>0</v>
      </c>
      <c r="H4" s="83">
        <v>0</v>
      </c>
      <c r="I4" s="83">
        <v>0</v>
      </c>
      <c r="J4" s="83">
        <v>0</v>
      </c>
      <c r="K4" s="83">
        <v>0</v>
      </c>
      <c r="L4" s="83">
        <v>0</v>
      </c>
      <c r="M4" s="83">
        <v>0</v>
      </c>
      <c r="N4" s="83">
        <v>0</v>
      </c>
      <c r="O4" s="83">
        <v>0</v>
      </c>
      <c r="P4" s="83">
        <v>0</v>
      </c>
      <c r="Q4" s="83">
        <v>0</v>
      </c>
      <c r="R4" s="83">
        <v>0</v>
      </c>
      <c r="S4" s="83">
        <v>0</v>
      </c>
      <c r="T4" s="83">
        <v>0</v>
      </c>
      <c r="U4" s="83">
        <v>0</v>
      </c>
      <c r="V4" s="83">
        <v>0</v>
      </c>
      <c r="W4" s="83">
        <v>0</v>
      </c>
      <c r="X4" s="83">
        <v>0</v>
      </c>
      <c r="Y4" s="83">
        <v>0</v>
      </c>
      <c r="Z4" s="83">
        <v>0</v>
      </c>
      <c r="AA4" s="83">
        <v>0</v>
      </c>
      <c r="AB4" s="83">
        <v>0</v>
      </c>
      <c r="AC4" s="83">
        <v>0</v>
      </c>
      <c r="AD4" s="83">
        <v>0</v>
      </c>
      <c r="AE4" s="83">
        <v>0</v>
      </c>
      <c r="AF4" s="83">
        <v>0</v>
      </c>
      <c r="AG4" s="83">
        <v>0</v>
      </c>
      <c r="AH4" s="83">
        <v>0</v>
      </c>
      <c r="AI4" s="83">
        <v>0</v>
      </c>
      <c r="AJ4" s="83">
        <v>0</v>
      </c>
      <c r="AK4" s="83" t="s">
        <v>66</v>
      </c>
      <c r="AL4" s="83" t="s">
        <v>66</v>
      </c>
      <c r="AM4" s="83">
        <v>0</v>
      </c>
      <c r="AN4" s="83">
        <v>0</v>
      </c>
      <c r="AO4" s="83">
        <v>0</v>
      </c>
      <c r="AP4" s="83">
        <v>0</v>
      </c>
      <c r="AQ4" s="83">
        <v>0</v>
      </c>
      <c r="AR4" s="83">
        <v>0.96178424524641049</v>
      </c>
      <c r="AS4" s="83">
        <v>0</v>
      </c>
      <c r="AT4" s="83">
        <v>0</v>
      </c>
      <c r="AU4" s="83">
        <v>0</v>
      </c>
      <c r="AV4" s="83">
        <v>0</v>
      </c>
      <c r="AW4" s="83">
        <v>13.978</v>
      </c>
      <c r="AX4" s="83">
        <v>12.885</v>
      </c>
      <c r="AY4" s="83">
        <v>13.866</v>
      </c>
      <c r="AZ4" s="83">
        <v>0.98099999999999998</v>
      </c>
      <c r="BA4" s="83">
        <v>1.655</v>
      </c>
      <c r="BB4" s="83">
        <v>2.36</v>
      </c>
      <c r="BC4" s="83">
        <v>8.8699999999999992</v>
      </c>
      <c r="BD4" s="83">
        <v>2.9917842452464103</v>
      </c>
      <c r="BE4" s="83">
        <v>0</v>
      </c>
      <c r="BF4" s="83">
        <v>5</v>
      </c>
      <c r="BG4" s="83">
        <v>9</v>
      </c>
      <c r="BH4" s="232">
        <v>43466</v>
      </c>
      <c r="BO4" s="108" t="s">
        <v>46</v>
      </c>
    </row>
    <row r="5" spans="1:76" x14ac:dyDescent="0.25">
      <c r="A5" s="232">
        <v>43467</v>
      </c>
      <c r="B5" s="233" t="s">
        <v>65</v>
      </c>
      <c r="C5" s="234">
        <v>0</v>
      </c>
      <c r="D5" s="83">
        <v>6.14</v>
      </c>
      <c r="E5" s="83">
        <v>5.29</v>
      </c>
      <c r="F5" s="83">
        <v>5.23</v>
      </c>
      <c r="G5" s="83">
        <v>5.36</v>
      </c>
      <c r="H5" s="83">
        <v>5.39</v>
      </c>
      <c r="I5" s="83">
        <v>7.16</v>
      </c>
      <c r="J5" s="83">
        <v>7.11</v>
      </c>
      <c r="K5" s="83">
        <v>1.59</v>
      </c>
      <c r="L5" s="83">
        <v>1.94</v>
      </c>
      <c r="M5" s="83">
        <v>2.04</v>
      </c>
      <c r="N5" s="83">
        <v>2.09</v>
      </c>
      <c r="O5" s="83">
        <v>59</v>
      </c>
      <c r="P5" s="83">
        <v>51</v>
      </c>
      <c r="Q5" s="83">
        <v>14</v>
      </c>
      <c r="R5" s="83">
        <v>1</v>
      </c>
      <c r="S5" s="83">
        <v>0</v>
      </c>
      <c r="T5" s="83">
        <v>0</v>
      </c>
      <c r="U5" s="83">
        <v>0.40100000000000002</v>
      </c>
      <c r="V5" s="83">
        <v>0.61699999999999999</v>
      </c>
      <c r="W5" s="83">
        <v>0.47599999999999998</v>
      </c>
      <c r="X5" s="83">
        <v>0.109</v>
      </c>
      <c r="Y5" s="83">
        <v>0.2</v>
      </c>
      <c r="Z5" s="83">
        <v>0.437</v>
      </c>
      <c r="AA5" s="83">
        <v>13.4</v>
      </c>
      <c r="AB5" s="83">
        <v>33.700000000000003</v>
      </c>
      <c r="AC5" s="83">
        <v>24.5</v>
      </c>
      <c r="AD5" s="83">
        <v>24.7</v>
      </c>
      <c r="AE5" s="83">
        <v>34.200000000000003</v>
      </c>
      <c r="AF5" s="83">
        <v>26.8</v>
      </c>
      <c r="AG5" s="83">
        <v>67.400000000000006</v>
      </c>
      <c r="AH5" s="83">
        <v>49</v>
      </c>
      <c r="AI5" s="83">
        <v>49.4</v>
      </c>
      <c r="AJ5" s="83">
        <v>68.400000000000006</v>
      </c>
      <c r="AK5" s="83">
        <v>3.29</v>
      </c>
      <c r="AL5" s="238">
        <v>18.59</v>
      </c>
      <c r="AM5" s="83">
        <v>3</v>
      </c>
      <c r="AN5" s="83">
        <v>5.9</v>
      </c>
      <c r="AO5" s="83">
        <v>6.2E-2</v>
      </c>
      <c r="AP5" s="83">
        <v>6.5</v>
      </c>
      <c r="AQ5" s="83">
        <v>3.4</v>
      </c>
      <c r="AR5" s="83">
        <v>0.88645515196441838</v>
      </c>
      <c r="AS5" s="83">
        <v>50.4</v>
      </c>
      <c r="AT5" s="83">
        <v>90</v>
      </c>
      <c r="AU5" s="83">
        <v>0.2974</v>
      </c>
      <c r="AV5" s="83">
        <v>4.5699999999999998E-2</v>
      </c>
      <c r="AW5" s="83">
        <v>14.57</v>
      </c>
      <c r="AX5" s="83">
        <v>13.49</v>
      </c>
      <c r="AY5" s="83">
        <v>14.47</v>
      </c>
      <c r="AZ5" s="83">
        <v>0.98</v>
      </c>
      <c r="BA5" s="83">
        <v>1.5680000000000001</v>
      </c>
      <c r="BB5" s="83">
        <v>2.399</v>
      </c>
      <c r="BC5" s="83">
        <v>9.5229999999999997</v>
      </c>
      <c r="BD5" s="83">
        <v>2.8764551519644184</v>
      </c>
      <c r="BE5" s="83">
        <v>28.49</v>
      </c>
      <c r="BF5" s="83">
        <v>5</v>
      </c>
      <c r="BG5" s="83">
        <v>9</v>
      </c>
      <c r="BH5" s="232">
        <v>43467</v>
      </c>
      <c r="BO5" s="141"/>
    </row>
    <row r="6" spans="1:76" x14ac:dyDescent="0.25">
      <c r="A6" s="232">
        <v>43468</v>
      </c>
      <c r="B6" s="233" t="s">
        <v>65</v>
      </c>
      <c r="C6" s="234">
        <v>0</v>
      </c>
      <c r="D6" s="83">
        <v>6.04</v>
      </c>
      <c r="E6" s="83">
        <v>5.29</v>
      </c>
      <c r="F6" s="83">
        <v>5.24</v>
      </c>
      <c r="G6" s="83">
        <v>5.37</v>
      </c>
      <c r="H6" s="83">
        <v>5.41</v>
      </c>
      <c r="I6" s="83">
        <v>7.19</v>
      </c>
      <c r="J6" s="83">
        <v>7.25</v>
      </c>
      <c r="K6" s="83">
        <v>1.79</v>
      </c>
      <c r="L6" s="83">
        <v>2.1</v>
      </c>
      <c r="M6" s="83">
        <v>2.04</v>
      </c>
      <c r="N6" s="83">
        <v>2</v>
      </c>
      <c r="O6" s="83">
        <v>59</v>
      </c>
      <c r="P6" s="83">
        <v>52</v>
      </c>
      <c r="Q6" s="83">
        <v>15</v>
      </c>
      <c r="R6" s="83">
        <v>0</v>
      </c>
      <c r="S6" s="83">
        <v>0</v>
      </c>
      <c r="T6" s="83">
        <v>0</v>
      </c>
      <c r="U6" s="83">
        <v>0.374</v>
      </c>
      <c r="V6" s="83">
        <v>0.55600000000000005</v>
      </c>
      <c r="W6" s="83">
        <v>0.42799999999999999</v>
      </c>
      <c r="X6" s="83">
        <v>7.3999999999999996E-2</v>
      </c>
      <c r="Y6" s="83">
        <v>0.20399999999999999</v>
      </c>
      <c r="Z6" s="83">
        <v>0.41199999999999998</v>
      </c>
      <c r="AA6" s="83">
        <v>12.9</v>
      </c>
      <c r="AB6" s="83">
        <v>32.799999999999997</v>
      </c>
      <c r="AC6" s="83">
        <v>24.7</v>
      </c>
      <c r="AD6" s="83">
        <v>25.2</v>
      </c>
      <c r="AE6" s="83">
        <v>34.4</v>
      </c>
      <c r="AF6" s="83">
        <v>25.8</v>
      </c>
      <c r="AG6" s="83">
        <v>65.599999999999994</v>
      </c>
      <c r="AH6" s="83">
        <v>49.4</v>
      </c>
      <c r="AI6" s="83">
        <v>50.4</v>
      </c>
      <c r="AJ6" s="83">
        <v>68.8</v>
      </c>
      <c r="AK6" s="83">
        <v>3.16</v>
      </c>
      <c r="AL6" s="238">
        <v>18.909999999999997</v>
      </c>
      <c r="AM6" s="83">
        <v>3.4</v>
      </c>
      <c r="AN6" s="83">
        <v>6</v>
      </c>
      <c r="AO6" s="83">
        <v>6.7000000000000004E-2</v>
      </c>
      <c r="AP6" s="83">
        <v>6.5</v>
      </c>
      <c r="AQ6" s="83">
        <v>3.5</v>
      </c>
      <c r="AR6" s="83">
        <v>2.2402923076923087</v>
      </c>
      <c r="AS6" s="83">
        <v>50.6</v>
      </c>
      <c r="AT6" s="83">
        <v>89.9</v>
      </c>
      <c r="AU6" s="83">
        <v>0.29530000000000001</v>
      </c>
      <c r="AV6" s="83">
        <v>4.5999999999999999E-2</v>
      </c>
      <c r="AW6" s="83">
        <v>13.704000000000001</v>
      </c>
      <c r="AX6" s="83">
        <v>9.1</v>
      </c>
      <c r="AY6" s="83">
        <v>10.08</v>
      </c>
      <c r="AZ6" s="83">
        <v>0.98</v>
      </c>
      <c r="BA6" s="83">
        <v>1.542</v>
      </c>
      <c r="BB6" s="83">
        <v>2.427</v>
      </c>
      <c r="BC6" s="83">
        <v>5.1310000000000002</v>
      </c>
      <c r="BD6" s="83">
        <v>4.1802923076923086</v>
      </c>
      <c r="BE6" s="83">
        <v>30.32</v>
      </c>
      <c r="BF6" s="83">
        <v>5</v>
      </c>
      <c r="BG6" s="83">
        <v>9</v>
      </c>
      <c r="BH6" s="232">
        <v>43468</v>
      </c>
      <c r="BO6" s="108"/>
    </row>
    <row r="7" spans="1:76" x14ac:dyDescent="0.25">
      <c r="A7" s="232">
        <v>43469</v>
      </c>
      <c r="B7" s="233" t="s">
        <v>65</v>
      </c>
      <c r="C7" s="234">
        <v>0</v>
      </c>
      <c r="D7" s="83">
        <v>6.44</v>
      </c>
      <c r="E7" s="83">
        <v>5.49</v>
      </c>
      <c r="F7" s="83">
        <v>5.19</v>
      </c>
      <c r="G7" s="83">
        <v>5.51</v>
      </c>
      <c r="H7" s="83">
        <v>5.48</v>
      </c>
      <c r="I7" s="83">
        <v>6.71</v>
      </c>
      <c r="J7" s="83">
        <v>7.02</v>
      </c>
      <c r="K7" s="83">
        <v>1.83</v>
      </c>
      <c r="L7" s="83">
        <v>2.14</v>
      </c>
      <c r="M7" s="83">
        <v>2.02</v>
      </c>
      <c r="N7" s="83">
        <v>2</v>
      </c>
      <c r="O7" s="83">
        <v>59</v>
      </c>
      <c r="P7" s="83">
        <v>54</v>
      </c>
      <c r="Q7" s="83">
        <v>13</v>
      </c>
      <c r="R7" s="83">
        <v>0</v>
      </c>
      <c r="S7" s="83">
        <v>0</v>
      </c>
      <c r="T7" s="83">
        <v>0</v>
      </c>
      <c r="U7" s="83">
        <v>0.36099999999999999</v>
      </c>
      <c r="V7" s="83">
        <v>0.54600000000000004</v>
      </c>
      <c r="W7" s="83">
        <v>0.64300000000000002</v>
      </c>
      <c r="X7" s="83">
        <v>8.7999999999999995E-2</v>
      </c>
      <c r="Y7" s="83">
        <v>0.216</v>
      </c>
      <c r="Z7" s="83">
        <v>0.45700000000000002</v>
      </c>
      <c r="AA7" s="83">
        <v>13.5</v>
      </c>
      <c r="AB7" s="83">
        <v>34.700000000000003</v>
      </c>
      <c r="AC7" s="83">
        <v>25.2</v>
      </c>
      <c r="AD7" s="83">
        <v>25.9</v>
      </c>
      <c r="AE7" s="83">
        <v>34.799999999999997</v>
      </c>
      <c r="AF7" s="83">
        <v>27</v>
      </c>
      <c r="AG7" s="83">
        <v>69.400000000000006</v>
      </c>
      <c r="AH7" s="83">
        <v>50.4</v>
      </c>
      <c r="AI7" s="83">
        <v>51.8</v>
      </c>
      <c r="AJ7" s="83">
        <v>69.599999999999994</v>
      </c>
      <c r="AK7" s="83">
        <v>3.0700000000000003</v>
      </c>
      <c r="AL7" s="238">
        <v>18.330000000000002</v>
      </c>
      <c r="AM7" s="83">
        <v>3.6</v>
      </c>
      <c r="AN7" s="83">
        <v>6.4</v>
      </c>
      <c r="AO7" s="83">
        <v>4.2000000000000003E-2</v>
      </c>
      <c r="AP7" s="83">
        <v>6.8</v>
      </c>
      <c r="AQ7" s="83">
        <v>3.4</v>
      </c>
      <c r="AR7" s="83">
        <v>1.1340257723955909</v>
      </c>
      <c r="AS7" s="83">
        <v>50.2</v>
      </c>
      <c r="AT7" s="83">
        <v>85.5</v>
      </c>
      <c r="AU7" s="83">
        <v>0.29899999999999999</v>
      </c>
      <c r="AV7" s="83">
        <v>6.7599999999999993E-2</v>
      </c>
      <c r="AW7" s="83">
        <v>15.003</v>
      </c>
      <c r="AX7" s="83">
        <v>12.882</v>
      </c>
      <c r="AY7" s="83">
        <v>14.837999999999999</v>
      </c>
      <c r="AZ7" s="83">
        <v>1.956</v>
      </c>
      <c r="BA7" s="83">
        <v>1.542</v>
      </c>
      <c r="BB7" s="83">
        <v>2.4409999999999998</v>
      </c>
      <c r="BC7" s="83">
        <v>8.8989999999999991</v>
      </c>
      <c r="BD7" s="83">
        <v>3.1440257723955907</v>
      </c>
      <c r="BE7" s="83">
        <v>27.95</v>
      </c>
      <c r="BF7" s="83">
        <v>5</v>
      </c>
      <c r="BG7" s="83">
        <v>9</v>
      </c>
      <c r="BH7" s="232">
        <v>43469</v>
      </c>
      <c r="BO7" s="108" t="s">
        <v>47</v>
      </c>
    </row>
    <row r="8" spans="1:76" ht="15.75" thickBot="1" x14ac:dyDescent="0.3">
      <c r="A8" s="232">
        <v>43470</v>
      </c>
      <c r="B8" s="233" t="s">
        <v>65</v>
      </c>
      <c r="C8" s="234">
        <v>0</v>
      </c>
      <c r="D8" s="83">
        <v>6.76</v>
      </c>
      <c r="E8" s="83">
        <v>5.49</v>
      </c>
      <c r="F8" s="83">
        <v>5.35</v>
      </c>
      <c r="G8" s="83">
        <v>5.5</v>
      </c>
      <c r="H8" s="83">
        <v>5.49</v>
      </c>
      <c r="I8" s="83">
        <v>6.45</v>
      </c>
      <c r="J8" s="83">
        <v>7.23</v>
      </c>
      <c r="K8" s="83">
        <v>1.91</v>
      </c>
      <c r="L8" s="83">
        <v>2.2000000000000002</v>
      </c>
      <c r="M8" s="83">
        <v>2.15</v>
      </c>
      <c r="N8" s="83">
        <v>2.16</v>
      </c>
      <c r="O8" s="83">
        <v>58</v>
      </c>
      <c r="P8" s="83">
        <v>52</v>
      </c>
      <c r="Q8" s="83">
        <v>14</v>
      </c>
      <c r="R8" s="83">
        <v>0</v>
      </c>
      <c r="S8" s="83">
        <v>0</v>
      </c>
      <c r="T8" s="83">
        <v>0</v>
      </c>
      <c r="U8" s="83">
        <v>0.35099999999999998</v>
      </c>
      <c r="V8" s="83">
        <v>0.54300000000000004</v>
      </c>
      <c r="W8" s="83">
        <v>0.72699999999999998</v>
      </c>
      <c r="X8" s="83">
        <v>9.6000000000000002E-2</v>
      </c>
      <c r="Y8" s="83">
        <v>0.21299999999999999</v>
      </c>
      <c r="Z8" s="83">
        <v>0.46100000000000002</v>
      </c>
      <c r="AA8" s="83">
        <v>13.5</v>
      </c>
      <c r="AB8" s="83">
        <v>32.9</v>
      </c>
      <c r="AC8" s="83">
        <v>25.7</v>
      </c>
      <c r="AD8" s="83">
        <v>26.2</v>
      </c>
      <c r="AE8" s="83">
        <v>35.299999999999997</v>
      </c>
      <c r="AF8" s="83">
        <v>27</v>
      </c>
      <c r="AG8" s="83">
        <v>65.8</v>
      </c>
      <c r="AH8" s="83">
        <v>51.4</v>
      </c>
      <c r="AI8" s="83">
        <v>52.4</v>
      </c>
      <c r="AJ8" s="83">
        <v>70.599999999999994</v>
      </c>
      <c r="AK8" s="83">
        <v>2.9299999999999997</v>
      </c>
      <c r="AL8" s="238">
        <v>17.77</v>
      </c>
      <c r="AM8" s="83">
        <v>3.5</v>
      </c>
      <c r="AN8" s="83">
        <v>6.2</v>
      </c>
      <c r="AO8" s="83">
        <v>5.2999999999999999E-2</v>
      </c>
      <c r="AP8" s="83">
        <v>7</v>
      </c>
      <c r="AQ8" s="83">
        <v>3.4</v>
      </c>
      <c r="AR8" s="83">
        <v>0.75063899184581162</v>
      </c>
      <c r="AS8" s="83">
        <v>51.4</v>
      </c>
      <c r="AT8" s="83">
        <v>87.5</v>
      </c>
      <c r="AU8" s="83">
        <v>0.28899999999999998</v>
      </c>
      <c r="AV8" s="83">
        <v>5.4600000000000003E-2</v>
      </c>
      <c r="AW8" s="83">
        <v>14.65</v>
      </c>
      <c r="AX8" s="83">
        <v>13.49</v>
      </c>
      <c r="AY8" s="83">
        <v>14.49</v>
      </c>
      <c r="AZ8" s="83">
        <v>1</v>
      </c>
      <c r="BA8" s="83">
        <v>0</v>
      </c>
      <c r="BB8" s="83">
        <v>0</v>
      </c>
      <c r="BC8" s="83">
        <v>0</v>
      </c>
      <c r="BD8" s="83">
        <v>2.9306389918458118</v>
      </c>
      <c r="BE8" s="83">
        <v>32.14</v>
      </c>
      <c r="BF8" s="83">
        <v>5.2</v>
      </c>
      <c r="BG8" s="83">
        <v>9.4</v>
      </c>
      <c r="BH8" s="232">
        <v>43470</v>
      </c>
      <c r="BO8" s="145" t="s">
        <v>48</v>
      </c>
    </row>
    <row r="9" spans="1:76" x14ac:dyDescent="0.25">
      <c r="A9" s="232">
        <v>43471</v>
      </c>
      <c r="B9" s="233" t="s">
        <v>65</v>
      </c>
      <c r="C9" s="234">
        <v>0</v>
      </c>
      <c r="D9" s="83">
        <v>0</v>
      </c>
      <c r="E9" s="83">
        <v>0</v>
      </c>
      <c r="F9" s="83">
        <v>0</v>
      </c>
      <c r="G9" s="83">
        <v>0</v>
      </c>
      <c r="H9" s="83">
        <v>0</v>
      </c>
      <c r="I9" s="83">
        <v>0</v>
      </c>
      <c r="J9" s="83">
        <v>0</v>
      </c>
      <c r="K9" s="83">
        <v>0</v>
      </c>
      <c r="L9" s="83">
        <v>0</v>
      </c>
      <c r="M9" s="83">
        <v>0</v>
      </c>
      <c r="N9" s="83">
        <v>0</v>
      </c>
      <c r="O9" s="83">
        <v>0</v>
      </c>
      <c r="P9" s="83">
        <v>0</v>
      </c>
      <c r="Q9" s="83">
        <v>0</v>
      </c>
      <c r="R9" s="83">
        <v>0</v>
      </c>
      <c r="S9" s="83">
        <v>0</v>
      </c>
      <c r="T9" s="83">
        <v>0</v>
      </c>
      <c r="U9" s="83">
        <v>0</v>
      </c>
      <c r="V9" s="83">
        <v>0</v>
      </c>
      <c r="W9" s="83">
        <v>0</v>
      </c>
      <c r="X9" s="83">
        <v>0</v>
      </c>
      <c r="Y9" s="83">
        <v>0</v>
      </c>
      <c r="Z9" s="83">
        <v>0</v>
      </c>
      <c r="AA9" s="83">
        <v>0</v>
      </c>
      <c r="AB9" s="83">
        <v>0</v>
      </c>
      <c r="AC9" s="83">
        <v>0</v>
      </c>
      <c r="AD9" s="83">
        <v>0</v>
      </c>
      <c r="AE9" s="83">
        <v>0</v>
      </c>
      <c r="AF9" s="83">
        <v>0</v>
      </c>
      <c r="AG9" s="83">
        <v>0</v>
      </c>
      <c r="AH9" s="83">
        <v>0</v>
      </c>
      <c r="AI9" s="83">
        <v>0</v>
      </c>
      <c r="AJ9" s="83">
        <v>0</v>
      </c>
      <c r="AK9" s="83" t="s">
        <v>66</v>
      </c>
      <c r="AL9" s="238" t="s">
        <v>66</v>
      </c>
      <c r="AM9" s="83">
        <v>0</v>
      </c>
      <c r="AN9" s="83">
        <v>0</v>
      </c>
      <c r="AO9" s="83">
        <v>0</v>
      </c>
      <c r="AP9" s="83">
        <v>0</v>
      </c>
      <c r="AQ9" s="83">
        <v>0</v>
      </c>
      <c r="AR9" s="83" t="s">
        <v>66</v>
      </c>
      <c r="AS9" s="83">
        <v>0</v>
      </c>
      <c r="AT9" s="83">
        <v>0</v>
      </c>
      <c r="AU9" s="83">
        <v>0</v>
      </c>
      <c r="AV9" s="83">
        <v>0</v>
      </c>
      <c r="AW9" s="83">
        <v>14.976000000000001</v>
      </c>
      <c r="AX9" s="83">
        <v>10.298999999999999</v>
      </c>
      <c r="AY9" s="83">
        <v>11.167999999999999</v>
      </c>
      <c r="AZ9" s="83">
        <v>0.86899999999999999</v>
      </c>
      <c r="BA9" s="83">
        <v>1.579</v>
      </c>
      <c r="BB9" s="83">
        <v>2.4020000000000001</v>
      </c>
      <c r="BC9" s="83">
        <v>6.3179999999999996</v>
      </c>
      <c r="BD9" s="83" t="s">
        <v>66</v>
      </c>
      <c r="BE9" s="83">
        <v>0</v>
      </c>
      <c r="BF9" s="83">
        <v>5.2</v>
      </c>
      <c r="BG9" s="83">
        <v>9.8000000000000007</v>
      </c>
      <c r="BH9" s="232">
        <v>43471</v>
      </c>
      <c r="BO9" s="89" t="s">
        <v>49</v>
      </c>
    </row>
    <row r="10" spans="1:76" x14ac:dyDescent="0.25">
      <c r="A10" s="232">
        <v>43472</v>
      </c>
      <c r="B10" s="233" t="s">
        <v>65</v>
      </c>
      <c r="C10" s="234">
        <v>0</v>
      </c>
      <c r="D10" s="83">
        <v>6.19</v>
      </c>
      <c r="E10" s="83">
        <v>5.3</v>
      </c>
      <c r="F10" s="83">
        <v>5.23</v>
      </c>
      <c r="G10" s="83">
        <v>5.46</v>
      </c>
      <c r="H10" s="83">
        <v>5.4</v>
      </c>
      <c r="I10" s="83">
        <v>7.2</v>
      </c>
      <c r="J10" s="83">
        <v>7.18</v>
      </c>
      <c r="K10" s="83">
        <v>1.88</v>
      </c>
      <c r="L10" s="83">
        <v>2.17</v>
      </c>
      <c r="M10" s="83">
        <v>2.04</v>
      </c>
      <c r="N10" s="83">
        <v>2.08</v>
      </c>
      <c r="O10" s="83">
        <v>61</v>
      </c>
      <c r="P10" s="83">
        <v>55</v>
      </c>
      <c r="Q10" s="83">
        <v>15</v>
      </c>
      <c r="R10" s="83">
        <v>0</v>
      </c>
      <c r="S10" s="83">
        <v>0</v>
      </c>
      <c r="T10" s="83">
        <v>0</v>
      </c>
      <c r="U10" s="83">
        <v>0.33900000000000002</v>
      </c>
      <c r="V10" s="83">
        <v>0.51700000000000002</v>
      </c>
      <c r="W10" s="83">
        <v>0.68799999999999994</v>
      </c>
      <c r="X10" s="83">
        <v>8.4000000000000005E-2</v>
      </c>
      <c r="Y10" s="83">
        <v>0.191</v>
      </c>
      <c r="Z10" s="83">
        <v>0.47199999999999998</v>
      </c>
      <c r="AA10" s="83">
        <v>13.2</v>
      </c>
      <c r="AB10" s="83">
        <v>33.1</v>
      </c>
      <c r="AC10" s="83">
        <v>25.4</v>
      </c>
      <c r="AD10" s="83">
        <v>26</v>
      </c>
      <c r="AE10" s="83">
        <v>35.6</v>
      </c>
      <c r="AF10" s="83">
        <v>26.4</v>
      </c>
      <c r="AG10" s="83">
        <v>66.2</v>
      </c>
      <c r="AH10" s="83">
        <v>50.8</v>
      </c>
      <c r="AI10" s="83">
        <v>52</v>
      </c>
      <c r="AJ10" s="83">
        <v>71.2</v>
      </c>
      <c r="AK10" s="83">
        <v>2.95</v>
      </c>
      <c r="AL10" s="238">
        <v>18.21</v>
      </c>
      <c r="AM10" s="83">
        <v>3.7</v>
      </c>
      <c r="AN10" s="83">
        <v>6</v>
      </c>
      <c r="AO10" s="83">
        <v>6.4000000000000001E-2</v>
      </c>
      <c r="AP10" s="83">
        <v>7</v>
      </c>
      <c r="AQ10" s="83">
        <v>3.3</v>
      </c>
      <c r="AR10" s="83">
        <v>0.78899151343705798</v>
      </c>
      <c r="AS10" s="83">
        <v>52</v>
      </c>
      <c r="AT10" s="83">
        <v>88.8</v>
      </c>
      <c r="AU10" s="83">
        <v>0.28239999999999998</v>
      </c>
      <c r="AV10" s="83">
        <v>4.9399999999999999E-2</v>
      </c>
      <c r="AW10" s="83">
        <v>15.746</v>
      </c>
      <c r="AX10" s="83">
        <v>14.14</v>
      </c>
      <c r="AY10" s="83">
        <v>15.119</v>
      </c>
      <c r="AZ10" s="83">
        <v>0.97899999999999998</v>
      </c>
      <c r="BA10" s="83">
        <v>1.579</v>
      </c>
      <c r="BB10" s="83">
        <v>2.444</v>
      </c>
      <c r="BC10" s="83">
        <v>10.117000000000001</v>
      </c>
      <c r="BD10" s="83">
        <v>2.828991513437058</v>
      </c>
      <c r="BE10" s="83">
        <v>31.1</v>
      </c>
      <c r="BF10" s="83">
        <v>5.2</v>
      </c>
      <c r="BG10" s="83">
        <v>9.8000000000000007</v>
      </c>
      <c r="BH10" s="232">
        <v>43472</v>
      </c>
    </row>
    <row r="11" spans="1:76" x14ac:dyDescent="0.25">
      <c r="A11" s="232">
        <v>43473</v>
      </c>
      <c r="B11" s="233" t="s">
        <v>65</v>
      </c>
      <c r="C11" s="234">
        <v>0</v>
      </c>
      <c r="D11" s="83">
        <v>6.2</v>
      </c>
      <c r="E11" s="83">
        <v>5.24</v>
      </c>
      <c r="F11" s="83">
        <v>5.19</v>
      </c>
      <c r="G11" s="83">
        <v>5.31</v>
      </c>
      <c r="H11" s="83">
        <v>5.36</v>
      </c>
      <c r="I11" s="83">
        <v>7.17</v>
      </c>
      <c r="J11" s="83">
        <v>7.21</v>
      </c>
      <c r="K11" s="83">
        <v>1.94</v>
      </c>
      <c r="L11" s="83">
        <v>2.2000000000000002</v>
      </c>
      <c r="M11" s="83">
        <v>2.11</v>
      </c>
      <c r="N11" s="83">
        <v>2.14</v>
      </c>
      <c r="O11" s="83">
        <v>64</v>
      </c>
      <c r="P11" s="83">
        <v>58</v>
      </c>
      <c r="Q11" s="83">
        <v>17</v>
      </c>
      <c r="R11" s="83">
        <v>0</v>
      </c>
      <c r="S11" s="83">
        <v>0</v>
      </c>
      <c r="T11" s="83">
        <v>0</v>
      </c>
      <c r="U11" s="83">
        <v>0.374</v>
      </c>
      <c r="V11" s="83">
        <v>0.48599999999999999</v>
      </c>
      <c r="W11" s="83">
        <v>0.69399999999999995</v>
      </c>
      <c r="X11" s="83">
        <v>5.8999999999999997E-2</v>
      </c>
      <c r="Y11" s="83">
        <v>0.27400000000000002</v>
      </c>
      <c r="Z11" s="83">
        <v>0.47599999999999998</v>
      </c>
      <c r="AA11" s="83">
        <v>12.9</v>
      </c>
      <c r="AB11" s="83">
        <v>33.6</v>
      </c>
      <c r="AC11" s="83">
        <v>25.6</v>
      </c>
      <c r="AD11" s="83">
        <v>26.2</v>
      </c>
      <c r="AE11" s="83">
        <v>34.799999999999997</v>
      </c>
      <c r="AF11" s="83">
        <v>25.8</v>
      </c>
      <c r="AG11" s="83">
        <v>67.2</v>
      </c>
      <c r="AH11" s="83">
        <v>51.2</v>
      </c>
      <c r="AI11" s="83">
        <v>52.4</v>
      </c>
      <c r="AJ11" s="83">
        <v>69.599999999999994</v>
      </c>
      <c r="AK11" s="83">
        <v>3.11</v>
      </c>
      <c r="AL11" s="238">
        <v>19.32</v>
      </c>
      <c r="AM11" s="83">
        <v>4</v>
      </c>
      <c r="AN11" s="83">
        <v>6.7</v>
      </c>
      <c r="AO11" s="83">
        <v>9.4E-2</v>
      </c>
      <c r="AP11" s="83">
        <v>6.9</v>
      </c>
      <c r="AQ11" s="83">
        <v>3.2</v>
      </c>
      <c r="AR11" s="83">
        <v>1.5929153225806454</v>
      </c>
      <c r="AS11" s="83">
        <v>51.8</v>
      </c>
      <c r="AT11" s="83">
        <v>89.1</v>
      </c>
      <c r="AU11" s="83">
        <v>0.28510000000000002</v>
      </c>
      <c r="AV11" s="83">
        <v>4.6800000000000001E-2</v>
      </c>
      <c r="AW11" s="83">
        <v>14.62</v>
      </c>
      <c r="AX11" s="83">
        <v>9.92</v>
      </c>
      <c r="AY11" s="83">
        <v>10.89</v>
      </c>
      <c r="AZ11" s="83">
        <v>0.97</v>
      </c>
      <c r="BA11" s="83">
        <v>1.645</v>
      </c>
      <c r="BB11" s="83">
        <v>2.4409999999999998</v>
      </c>
      <c r="BC11" s="83">
        <v>5.8369999999999997</v>
      </c>
      <c r="BD11" s="83">
        <v>3.6329153225806454</v>
      </c>
      <c r="BE11" s="83">
        <v>29.72</v>
      </c>
      <c r="BF11" s="83">
        <v>5.2</v>
      </c>
      <c r="BG11" s="83">
        <v>9.8000000000000007</v>
      </c>
      <c r="BH11" s="232">
        <v>43473</v>
      </c>
    </row>
    <row r="12" spans="1:76" x14ac:dyDescent="0.25">
      <c r="A12" s="232">
        <v>43474</v>
      </c>
      <c r="B12" s="233" t="s">
        <v>65</v>
      </c>
      <c r="C12" s="234">
        <v>0</v>
      </c>
      <c r="D12" s="83">
        <v>6.5</v>
      </c>
      <c r="E12" s="83">
        <v>5.63</v>
      </c>
      <c r="F12" s="83">
        <v>5.17</v>
      </c>
      <c r="G12" s="83">
        <v>5.65</v>
      </c>
      <c r="H12" s="83">
        <v>5.49</v>
      </c>
      <c r="I12" s="83">
        <v>6.76</v>
      </c>
      <c r="J12" s="83">
        <v>7.09</v>
      </c>
      <c r="K12" s="83">
        <v>1.9</v>
      </c>
      <c r="L12" s="83">
        <v>2.16</v>
      </c>
      <c r="M12" s="83">
        <v>2.02</v>
      </c>
      <c r="N12" s="83">
        <v>2.04</v>
      </c>
      <c r="O12" s="83">
        <v>62</v>
      </c>
      <c r="P12" s="83">
        <v>56</v>
      </c>
      <c r="Q12" s="83">
        <v>15</v>
      </c>
      <c r="R12" s="83">
        <v>1</v>
      </c>
      <c r="S12" s="83">
        <v>0</v>
      </c>
      <c r="T12" s="83">
        <v>0</v>
      </c>
      <c r="U12" s="83">
        <v>0.373</v>
      </c>
      <c r="V12" s="83">
        <v>0.48599999999999999</v>
      </c>
      <c r="W12" s="83">
        <v>0.50600000000000001</v>
      </c>
      <c r="X12" s="83">
        <v>6.3E-2</v>
      </c>
      <c r="Y12" s="83">
        <v>0.24099999999999999</v>
      </c>
      <c r="Z12" s="83">
        <v>0.437</v>
      </c>
      <c r="AA12" s="83">
        <v>14.4</v>
      </c>
      <c r="AB12" s="83">
        <v>35.5</v>
      </c>
      <c r="AC12" s="83">
        <v>27.4</v>
      </c>
      <c r="AD12" s="83">
        <v>28.1</v>
      </c>
      <c r="AE12" s="83">
        <v>37.1</v>
      </c>
      <c r="AF12" s="83">
        <v>28.8</v>
      </c>
      <c r="AG12" s="83">
        <v>71</v>
      </c>
      <c r="AH12" s="83">
        <v>54.8</v>
      </c>
      <c r="AI12" s="83">
        <v>56.2</v>
      </c>
      <c r="AJ12" s="83">
        <v>74.2</v>
      </c>
      <c r="AK12" s="83">
        <v>2.8899999999999997</v>
      </c>
      <c r="AL12" s="238">
        <v>17.760000000000002</v>
      </c>
      <c r="AM12" s="83">
        <v>4.2</v>
      </c>
      <c r="AN12" s="83">
        <v>6.6</v>
      </c>
      <c r="AO12" s="83">
        <v>7.0999999999999994E-2</v>
      </c>
      <c r="AP12" s="83">
        <v>7.8</v>
      </c>
      <c r="AQ12" s="83">
        <v>3.3</v>
      </c>
      <c r="AR12" s="83">
        <v>0.8369700247218792</v>
      </c>
      <c r="AS12" s="83">
        <v>13.7</v>
      </c>
      <c r="AT12" s="83">
        <v>88</v>
      </c>
      <c r="AU12" s="83">
        <v>0.86209999999999998</v>
      </c>
      <c r="AV12" s="83">
        <v>5.5399999999999998E-2</v>
      </c>
      <c r="AW12" s="83">
        <v>15.705</v>
      </c>
      <c r="AX12" s="83">
        <v>12.944000000000001</v>
      </c>
      <c r="AY12" s="83">
        <v>13.92</v>
      </c>
      <c r="AZ12" s="83">
        <v>0.97599999999999998</v>
      </c>
      <c r="BA12" s="83">
        <v>1.607</v>
      </c>
      <c r="BB12" s="83">
        <v>2.4540000000000002</v>
      </c>
      <c r="BC12" s="83">
        <v>8.8829999999999991</v>
      </c>
      <c r="BD12" s="83">
        <v>2.846970024721879</v>
      </c>
      <c r="BE12" s="83">
        <v>28.55</v>
      </c>
      <c r="BF12" s="83">
        <v>5.2</v>
      </c>
      <c r="BG12" s="83">
        <v>9.8000000000000007</v>
      </c>
      <c r="BH12" s="232">
        <v>43474</v>
      </c>
    </row>
    <row r="13" spans="1:76" x14ac:dyDescent="0.25">
      <c r="A13" s="232">
        <v>43475</v>
      </c>
      <c r="B13" s="233" t="s">
        <v>65</v>
      </c>
      <c r="C13" s="234">
        <v>0</v>
      </c>
      <c r="D13" s="83">
        <v>6.3</v>
      </c>
      <c r="E13" s="83">
        <v>5.56</v>
      </c>
      <c r="F13" s="83">
        <v>5.61</v>
      </c>
      <c r="G13" s="83">
        <v>5.55</v>
      </c>
      <c r="H13" s="83">
        <v>5.57</v>
      </c>
      <c r="I13" s="83">
        <v>6.78</v>
      </c>
      <c r="J13" s="83">
        <v>7.28</v>
      </c>
      <c r="K13" s="83">
        <v>1.61</v>
      </c>
      <c r="L13" s="83">
        <v>1.98</v>
      </c>
      <c r="M13" s="83">
        <v>1.94</v>
      </c>
      <c r="N13" s="83">
        <v>1.97</v>
      </c>
      <c r="O13" s="83">
        <v>63</v>
      </c>
      <c r="P13" s="83">
        <v>57</v>
      </c>
      <c r="Q13" s="83">
        <v>18</v>
      </c>
      <c r="R13" s="83">
        <v>1</v>
      </c>
      <c r="S13" s="83">
        <v>0</v>
      </c>
      <c r="T13" s="83">
        <v>0</v>
      </c>
      <c r="U13" s="83">
        <v>0.36899999999999999</v>
      </c>
      <c r="V13" s="83">
        <v>0.47199999999999998</v>
      </c>
      <c r="W13" s="83">
        <v>0.85599999999999998</v>
      </c>
      <c r="X13" s="83">
        <v>0.104</v>
      </c>
      <c r="Y13" s="83">
        <v>0.316</v>
      </c>
      <c r="Z13" s="83">
        <v>0.52400000000000002</v>
      </c>
      <c r="AA13" s="83">
        <v>13.8</v>
      </c>
      <c r="AB13" s="83">
        <v>33.1</v>
      </c>
      <c r="AC13" s="83">
        <v>26.8</v>
      </c>
      <c r="AD13" s="83">
        <v>27.2</v>
      </c>
      <c r="AE13" s="83">
        <v>37.4</v>
      </c>
      <c r="AF13" s="83">
        <v>27.6</v>
      </c>
      <c r="AG13" s="83">
        <v>66.2</v>
      </c>
      <c r="AH13" s="83">
        <v>53.6</v>
      </c>
      <c r="AI13" s="83">
        <v>54.4</v>
      </c>
      <c r="AJ13" s="83">
        <v>74.8</v>
      </c>
      <c r="AK13" s="83">
        <v>2.9699999999999998</v>
      </c>
      <c r="AL13" s="238">
        <v>18.21</v>
      </c>
      <c r="AM13" s="83">
        <v>4.0999999999999996</v>
      </c>
      <c r="AN13" s="83">
        <v>6.8</v>
      </c>
      <c r="AO13" s="83">
        <v>6.3E-2</v>
      </c>
      <c r="AP13" s="83">
        <v>6.2</v>
      </c>
      <c r="AQ13" s="83">
        <v>3.4</v>
      </c>
      <c r="AR13" s="83">
        <v>1.7799298752191404</v>
      </c>
      <c r="AS13" s="83">
        <v>48.8</v>
      </c>
      <c r="AT13" s="83">
        <v>90</v>
      </c>
      <c r="AU13" s="83">
        <v>0.31080000000000002</v>
      </c>
      <c r="AV13" s="83">
        <v>4.5600000000000002E-2</v>
      </c>
      <c r="AW13" s="83">
        <v>14.398</v>
      </c>
      <c r="AX13" s="83">
        <v>9.6969999999999992</v>
      </c>
      <c r="AY13" s="83">
        <v>10.672000000000001</v>
      </c>
      <c r="AZ13" s="83">
        <v>0.97499999999999998</v>
      </c>
      <c r="BA13" s="83">
        <v>1.607</v>
      </c>
      <c r="BB13" s="83">
        <v>2.496</v>
      </c>
      <c r="BC13" s="83">
        <v>5.5940000000000003</v>
      </c>
      <c r="BD13" s="83">
        <v>3.8199298752191404</v>
      </c>
      <c r="BE13" s="83">
        <v>29.27</v>
      </c>
      <c r="BF13" s="83">
        <v>5.2</v>
      </c>
      <c r="BG13" s="83">
        <v>10.199999999999999</v>
      </c>
      <c r="BH13" s="232">
        <v>43475</v>
      </c>
    </row>
    <row r="14" spans="1:76" x14ac:dyDescent="0.25">
      <c r="A14" s="232">
        <v>43476</v>
      </c>
      <c r="B14" s="233" t="s">
        <v>65</v>
      </c>
      <c r="C14" s="234">
        <v>0</v>
      </c>
      <c r="D14" s="83">
        <v>5.36</v>
      </c>
      <c r="E14" s="83">
        <v>5.33</v>
      </c>
      <c r="F14" s="83">
        <v>5.42</v>
      </c>
      <c r="G14" s="83">
        <v>5.34</v>
      </c>
      <c r="H14" s="83">
        <v>5.35</v>
      </c>
      <c r="I14" s="83">
        <v>7.56</v>
      </c>
      <c r="J14" s="83">
        <v>7.3</v>
      </c>
      <c r="K14" s="83">
        <v>1.68</v>
      </c>
      <c r="L14" s="83">
        <v>1.94</v>
      </c>
      <c r="M14" s="83">
        <v>1.86</v>
      </c>
      <c r="N14" s="83">
        <v>2.0299999999999998</v>
      </c>
      <c r="O14" s="83">
        <v>55</v>
      </c>
      <c r="P14" s="83">
        <v>49</v>
      </c>
      <c r="Q14" s="83">
        <v>22</v>
      </c>
      <c r="R14" s="83">
        <v>3</v>
      </c>
      <c r="S14" s="83">
        <v>0</v>
      </c>
      <c r="T14" s="83">
        <v>0</v>
      </c>
      <c r="U14" s="83">
        <v>0.33400000000000002</v>
      </c>
      <c r="V14" s="83">
        <v>0.48</v>
      </c>
      <c r="W14" s="83">
        <v>0.84199999999999997</v>
      </c>
      <c r="X14" s="83">
        <v>9.1999999999999998E-2</v>
      </c>
      <c r="Y14" s="83">
        <v>0.26200000000000001</v>
      </c>
      <c r="Z14" s="83">
        <v>0.42099999999999999</v>
      </c>
      <c r="AA14" s="83">
        <v>13.6</v>
      </c>
      <c r="AB14" s="83">
        <v>29.9</v>
      </c>
      <c r="AC14" s="83">
        <v>25.9</v>
      </c>
      <c r="AD14" s="83">
        <v>27.1</v>
      </c>
      <c r="AE14" s="83">
        <v>37.299999999999997</v>
      </c>
      <c r="AF14" s="83">
        <v>27.2</v>
      </c>
      <c r="AG14" s="83">
        <v>59.8</v>
      </c>
      <c r="AH14" s="83">
        <v>51.8</v>
      </c>
      <c r="AI14" s="83">
        <v>54.2</v>
      </c>
      <c r="AJ14" s="83">
        <v>74.599999999999994</v>
      </c>
      <c r="AK14" s="83">
        <v>3.38</v>
      </c>
      <c r="AL14" s="238">
        <v>18.71</v>
      </c>
      <c r="AM14" s="83">
        <v>3.7</v>
      </c>
      <c r="AN14" s="83">
        <v>6.3</v>
      </c>
      <c r="AO14" s="83">
        <v>6.5000000000000002E-2</v>
      </c>
      <c r="AP14" s="83">
        <v>5.9</v>
      </c>
      <c r="AQ14" s="83">
        <v>3.3</v>
      </c>
      <c r="AR14" s="83">
        <v>0.71017935192162818</v>
      </c>
      <c r="AS14" s="83">
        <v>50.5</v>
      </c>
      <c r="AT14" s="83">
        <v>88.6</v>
      </c>
      <c r="AU14" s="83">
        <v>0.2994</v>
      </c>
      <c r="AV14" s="83">
        <v>5.2499999999999998E-2</v>
      </c>
      <c r="AW14" s="83">
        <v>14.48</v>
      </c>
      <c r="AX14" s="83">
        <v>13.27</v>
      </c>
      <c r="AY14" s="83">
        <v>14.28</v>
      </c>
      <c r="AZ14" s="83">
        <v>0.97</v>
      </c>
      <c r="BA14" s="83">
        <v>1.6659999999999999</v>
      </c>
      <c r="BB14" s="83">
        <v>2.488</v>
      </c>
      <c r="BC14" s="83">
        <v>9.1300000000000008</v>
      </c>
      <c r="BD14" s="83">
        <v>2.6401793519216281</v>
      </c>
      <c r="BE14" s="83">
        <v>29.57</v>
      </c>
      <c r="BF14" s="83">
        <v>5.0999999999999996</v>
      </c>
      <c r="BG14" s="83">
        <v>10.4</v>
      </c>
      <c r="BH14" s="232">
        <v>43476</v>
      </c>
    </row>
    <row r="15" spans="1:76" x14ac:dyDescent="0.25">
      <c r="A15" s="232">
        <v>43477</v>
      </c>
      <c r="B15" s="233" t="s">
        <v>65</v>
      </c>
      <c r="C15" s="234">
        <v>0</v>
      </c>
      <c r="D15" s="83">
        <v>5.24</v>
      </c>
      <c r="E15" s="83">
        <v>5.15</v>
      </c>
      <c r="F15" s="83">
        <v>5.27</v>
      </c>
      <c r="G15" s="83">
        <v>5.27</v>
      </c>
      <c r="H15" s="83">
        <v>5.3</v>
      </c>
      <c r="I15" s="83">
        <v>7.01</v>
      </c>
      <c r="J15" s="83">
        <v>7.59</v>
      </c>
      <c r="K15" s="83">
        <v>1.52</v>
      </c>
      <c r="L15" s="83">
        <v>1.91</v>
      </c>
      <c r="M15" s="83">
        <v>1.95</v>
      </c>
      <c r="N15" s="83">
        <v>1.89</v>
      </c>
      <c r="O15" s="83">
        <v>54</v>
      </c>
      <c r="P15" s="83">
        <v>47</v>
      </c>
      <c r="Q15" s="83">
        <v>16</v>
      </c>
      <c r="R15" s="83">
        <v>1</v>
      </c>
      <c r="S15" s="83">
        <v>0</v>
      </c>
      <c r="T15" s="83">
        <v>0</v>
      </c>
      <c r="U15" s="83">
        <v>0.34100000000000003</v>
      </c>
      <c r="V15" s="83">
        <v>0.48699999999999999</v>
      </c>
      <c r="W15" s="83">
        <v>0.83299999999999996</v>
      </c>
      <c r="X15" s="83">
        <v>8.6999999999999994E-2</v>
      </c>
      <c r="Y15" s="83">
        <v>0.25600000000000001</v>
      </c>
      <c r="Z15" s="83">
        <v>0.41599999999999998</v>
      </c>
      <c r="AA15" s="83">
        <v>13.5</v>
      </c>
      <c r="AB15" s="83">
        <v>30</v>
      </c>
      <c r="AC15" s="83">
        <v>26.1</v>
      </c>
      <c r="AD15" s="83">
        <v>26.9</v>
      </c>
      <c r="AE15" s="83">
        <v>37.6</v>
      </c>
      <c r="AF15" s="83">
        <v>27</v>
      </c>
      <c r="AG15" s="83">
        <v>60</v>
      </c>
      <c r="AH15" s="83">
        <v>52.2</v>
      </c>
      <c r="AI15" s="83">
        <v>53.8</v>
      </c>
      <c r="AJ15" s="83">
        <v>75.2</v>
      </c>
      <c r="AK15" s="83">
        <v>3.39</v>
      </c>
      <c r="AL15" s="238">
        <v>19.21</v>
      </c>
      <c r="AM15" s="83">
        <v>3.6</v>
      </c>
      <c r="AN15" s="83">
        <v>6.1</v>
      </c>
      <c r="AO15" s="83">
        <v>6.0999999999999999E-2</v>
      </c>
      <c r="AP15" s="83">
        <v>5.9</v>
      </c>
      <c r="AQ15" s="83">
        <v>3.4</v>
      </c>
      <c r="AR15" s="83" t="s">
        <v>66</v>
      </c>
      <c r="AS15" s="83">
        <v>50.8</v>
      </c>
      <c r="AT15" s="83">
        <v>89</v>
      </c>
      <c r="AU15" s="83">
        <v>0.29980000000000001</v>
      </c>
      <c r="AV15" s="83">
        <v>5.0599999999999999E-2</v>
      </c>
      <c r="AW15" s="83">
        <v>13.91</v>
      </c>
      <c r="AX15" s="83">
        <v>13.68</v>
      </c>
      <c r="AY15" s="83">
        <v>13.68</v>
      </c>
      <c r="AZ15" s="83">
        <v>0</v>
      </c>
      <c r="BA15" s="83">
        <v>0</v>
      </c>
      <c r="BB15" s="83">
        <v>0</v>
      </c>
      <c r="BC15" s="83">
        <v>0</v>
      </c>
      <c r="BD15" s="83" t="s">
        <v>66</v>
      </c>
      <c r="BE15" s="83">
        <v>29.57</v>
      </c>
      <c r="BF15" s="83">
        <v>5.0999999999999996</v>
      </c>
      <c r="BG15" s="83">
        <v>10.4</v>
      </c>
      <c r="BH15" s="232">
        <v>43477</v>
      </c>
    </row>
    <row r="16" spans="1:76" x14ac:dyDescent="0.25">
      <c r="A16" s="232">
        <v>43478</v>
      </c>
      <c r="B16" s="233" t="s">
        <v>65</v>
      </c>
      <c r="C16" s="234">
        <v>0</v>
      </c>
      <c r="D16" s="83">
        <v>0</v>
      </c>
      <c r="E16" s="83">
        <v>0</v>
      </c>
      <c r="F16" s="83">
        <v>0</v>
      </c>
      <c r="G16" s="83">
        <v>0</v>
      </c>
      <c r="H16" s="83">
        <v>0</v>
      </c>
      <c r="I16" s="83">
        <v>0</v>
      </c>
      <c r="J16" s="83">
        <v>0</v>
      </c>
      <c r="K16" s="83">
        <v>0</v>
      </c>
      <c r="L16" s="83">
        <v>0</v>
      </c>
      <c r="M16" s="83">
        <v>0</v>
      </c>
      <c r="N16" s="83">
        <v>0</v>
      </c>
      <c r="O16" s="83">
        <v>0</v>
      </c>
      <c r="P16" s="83">
        <v>0</v>
      </c>
      <c r="Q16" s="83">
        <v>0</v>
      </c>
      <c r="R16" s="83">
        <v>0</v>
      </c>
      <c r="S16" s="83">
        <v>0</v>
      </c>
      <c r="T16" s="83">
        <v>0</v>
      </c>
      <c r="U16" s="83">
        <v>0</v>
      </c>
      <c r="V16" s="83">
        <v>0</v>
      </c>
      <c r="W16" s="83">
        <v>0</v>
      </c>
      <c r="X16" s="83">
        <v>0</v>
      </c>
      <c r="Y16" s="83">
        <v>0</v>
      </c>
      <c r="Z16" s="83">
        <v>0</v>
      </c>
      <c r="AA16" s="83">
        <v>0</v>
      </c>
      <c r="AB16" s="83">
        <v>0</v>
      </c>
      <c r="AC16" s="83">
        <v>0</v>
      </c>
      <c r="AD16" s="83">
        <v>0</v>
      </c>
      <c r="AE16" s="83">
        <v>0</v>
      </c>
      <c r="AF16" s="83">
        <v>0</v>
      </c>
      <c r="AG16" s="83">
        <v>0</v>
      </c>
      <c r="AH16" s="83">
        <v>0</v>
      </c>
      <c r="AI16" s="83">
        <v>0</v>
      </c>
      <c r="AJ16" s="83">
        <v>0</v>
      </c>
      <c r="AK16" s="83" t="s">
        <v>66</v>
      </c>
      <c r="AL16" s="238" t="s">
        <v>66</v>
      </c>
      <c r="AM16" s="83">
        <v>0</v>
      </c>
      <c r="AN16" s="83">
        <v>0</v>
      </c>
      <c r="AO16" s="83">
        <v>0</v>
      </c>
      <c r="AP16" s="83">
        <v>0</v>
      </c>
      <c r="AQ16" s="83">
        <v>0</v>
      </c>
      <c r="AR16" s="83" t="s">
        <v>66</v>
      </c>
      <c r="AS16" s="83">
        <v>0</v>
      </c>
      <c r="AT16" s="83">
        <v>0</v>
      </c>
      <c r="AU16" s="83">
        <v>0</v>
      </c>
      <c r="AV16" s="83">
        <v>0</v>
      </c>
      <c r="AW16" s="83">
        <v>0</v>
      </c>
      <c r="AX16" s="83">
        <v>0</v>
      </c>
      <c r="AY16" s="83">
        <v>0</v>
      </c>
      <c r="AZ16" s="83">
        <v>0</v>
      </c>
      <c r="BA16" s="83">
        <v>0</v>
      </c>
      <c r="BB16" s="83">
        <v>0</v>
      </c>
      <c r="BC16" s="83">
        <v>0</v>
      </c>
      <c r="BD16" s="83" t="s">
        <v>66</v>
      </c>
      <c r="BE16" s="83">
        <v>0</v>
      </c>
      <c r="BF16" s="83">
        <v>0</v>
      </c>
      <c r="BG16" s="83">
        <v>0</v>
      </c>
      <c r="BH16" s="232">
        <v>43478</v>
      </c>
    </row>
    <row r="17" spans="1:60" x14ac:dyDescent="0.25">
      <c r="A17" s="232">
        <v>43479</v>
      </c>
      <c r="B17" s="233" t="s">
        <v>65</v>
      </c>
      <c r="C17" s="234">
        <v>0</v>
      </c>
      <c r="D17" s="83">
        <v>6.71</v>
      </c>
      <c r="E17" s="83">
        <v>5.61</v>
      </c>
      <c r="F17" s="83">
        <v>5.29</v>
      </c>
      <c r="G17" s="83">
        <v>5.56</v>
      </c>
      <c r="H17" s="83">
        <v>5.48</v>
      </c>
      <c r="I17" s="83">
        <v>6.28</v>
      </c>
      <c r="J17" s="83">
        <v>7.53</v>
      </c>
      <c r="K17" s="83">
        <v>1.61</v>
      </c>
      <c r="L17" s="83">
        <v>1.91</v>
      </c>
      <c r="M17" s="83">
        <v>1.94</v>
      </c>
      <c r="N17" s="83">
        <v>1.98</v>
      </c>
      <c r="O17" s="83">
        <v>55</v>
      </c>
      <c r="P17" s="83">
        <v>46</v>
      </c>
      <c r="Q17" s="83">
        <v>18</v>
      </c>
      <c r="R17" s="83">
        <v>1</v>
      </c>
      <c r="S17" s="83">
        <v>0</v>
      </c>
      <c r="T17" s="83">
        <v>0</v>
      </c>
      <c r="U17" s="83">
        <v>0.33600000000000002</v>
      </c>
      <c r="V17" s="83">
        <v>0.48499999999999999</v>
      </c>
      <c r="W17" s="83">
        <v>0.88500000000000001</v>
      </c>
      <c r="X17" s="83">
        <v>0.113</v>
      </c>
      <c r="Y17" s="83">
        <v>0.26300000000000001</v>
      </c>
      <c r="Z17" s="83">
        <v>0.48099999999999998</v>
      </c>
      <c r="AA17" s="83">
        <v>14.2</v>
      </c>
      <c r="AB17" s="83">
        <v>32</v>
      </c>
      <c r="AC17" s="83">
        <v>26.3</v>
      </c>
      <c r="AD17" s="83">
        <v>27.7</v>
      </c>
      <c r="AE17" s="83">
        <v>37.299999999999997</v>
      </c>
      <c r="AF17" s="83">
        <v>28.4</v>
      </c>
      <c r="AG17" s="83">
        <v>64</v>
      </c>
      <c r="AH17" s="83">
        <v>52.6</v>
      </c>
      <c r="AI17" s="83">
        <v>55.4</v>
      </c>
      <c r="AJ17" s="83">
        <v>74.599999999999994</v>
      </c>
      <c r="AK17" s="83">
        <v>3.35</v>
      </c>
      <c r="AL17" s="238">
        <v>18.559999999999999</v>
      </c>
      <c r="AM17" s="83">
        <v>3.4</v>
      </c>
      <c r="AN17" s="83">
        <v>6.3</v>
      </c>
      <c r="AO17" s="83">
        <v>4.7E-2</v>
      </c>
      <c r="AP17" s="83">
        <v>6.7</v>
      </c>
      <c r="AQ17" s="83">
        <v>3.3</v>
      </c>
      <c r="AR17" s="83">
        <v>1.0009897974722093</v>
      </c>
      <c r="AS17" s="83">
        <v>50.5</v>
      </c>
      <c r="AT17" s="83">
        <v>91.4</v>
      </c>
      <c r="AU17" s="83">
        <v>0.29659999999999997</v>
      </c>
      <c r="AV17" s="83">
        <v>3.9100000000000003E-2</v>
      </c>
      <c r="AW17" s="83">
        <v>15.167999999999999</v>
      </c>
      <c r="AX17" s="83">
        <v>13.134</v>
      </c>
      <c r="AY17" s="83">
        <v>15.087</v>
      </c>
      <c r="AZ17" s="83">
        <v>1.9530000000000001</v>
      </c>
      <c r="BA17" s="83">
        <v>1.6439999999999999</v>
      </c>
      <c r="BB17" s="83">
        <v>2.4529999999999998</v>
      </c>
      <c r="BC17" s="83">
        <v>9.0370000000000008</v>
      </c>
      <c r="BD17" s="83">
        <v>2.9609897974722093</v>
      </c>
      <c r="BE17" s="83">
        <v>29.08</v>
      </c>
      <c r="BF17" s="83">
        <v>5.0999999999999996</v>
      </c>
      <c r="BG17" s="83">
        <v>10.4</v>
      </c>
      <c r="BH17" s="232">
        <v>43479</v>
      </c>
    </row>
    <row r="18" spans="1:60" x14ac:dyDescent="0.25">
      <c r="A18" s="232">
        <v>43480</v>
      </c>
      <c r="B18" s="233" t="s">
        <v>65</v>
      </c>
      <c r="C18" s="234">
        <v>0</v>
      </c>
      <c r="D18" s="83">
        <v>6.5</v>
      </c>
      <c r="E18" s="83">
        <v>5.45</v>
      </c>
      <c r="F18" s="83">
        <v>5.58</v>
      </c>
      <c r="G18" s="83">
        <v>5.44</v>
      </c>
      <c r="H18" s="83">
        <v>5.41</v>
      </c>
      <c r="I18" s="83">
        <v>6.24</v>
      </c>
      <c r="J18" s="83">
        <v>6.72</v>
      </c>
      <c r="K18" s="83">
        <v>1.65</v>
      </c>
      <c r="L18" s="83">
        <v>1.96</v>
      </c>
      <c r="M18" s="83">
        <v>1.9</v>
      </c>
      <c r="N18" s="83">
        <v>1.94</v>
      </c>
      <c r="O18" s="83">
        <v>56</v>
      </c>
      <c r="P18" s="83">
        <v>48</v>
      </c>
      <c r="Q18" s="83">
        <v>17</v>
      </c>
      <c r="R18" s="83">
        <v>0</v>
      </c>
      <c r="S18" s="83">
        <v>0</v>
      </c>
      <c r="T18" s="83">
        <v>0</v>
      </c>
      <c r="U18" s="83">
        <v>0.36799999999999999</v>
      </c>
      <c r="V18" s="83">
        <v>0.47699999999999998</v>
      </c>
      <c r="W18" s="83">
        <v>0.80400000000000005</v>
      </c>
      <c r="X18" s="83">
        <v>9.6000000000000002E-2</v>
      </c>
      <c r="Y18" s="83">
        <v>0.24099999999999999</v>
      </c>
      <c r="Z18" s="83">
        <v>0.376</v>
      </c>
      <c r="AA18" s="83">
        <v>13.5</v>
      </c>
      <c r="AB18" s="83">
        <v>32.700000000000003</v>
      </c>
      <c r="AC18" s="83">
        <v>26.2</v>
      </c>
      <c r="AD18" s="83">
        <v>27.5</v>
      </c>
      <c r="AE18" s="83">
        <v>38.1</v>
      </c>
      <c r="AF18" s="83">
        <v>27</v>
      </c>
      <c r="AG18" s="83">
        <v>65.400000000000006</v>
      </c>
      <c r="AH18" s="83">
        <v>52.4</v>
      </c>
      <c r="AI18" s="83">
        <v>55</v>
      </c>
      <c r="AJ18" s="83">
        <v>76.2</v>
      </c>
      <c r="AK18" s="83">
        <v>3.3</v>
      </c>
      <c r="AL18" s="238">
        <v>19.11</v>
      </c>
      <c r="AM18" s="83">
        <v>3.5</v>
      </c>
      <c r="AN18" s="83">
        <v>6.1</v>
      </c>
      <c r="AO18" s="83">
        <v>5.2999999999999999E-2</v>
      </c>
      <c r="AP18" s="83">
        <v>5.7</v>
      </c>
      <c r="AQ18" s="83">
        <v>3.3</v>
      </c>
      <c r="AR18" s="83">
        <v>1.8489270799871504</v>
      </c>
      <c r="AS18" s="83">
        <v>49.7</v>
      </c>
      <c r="AT18" s="83">
        <v>88</v>
      </c>
      <c r="AU18" s="83">
        <v>0.3034</v>
      </c>
      <c r="AV18" s="83">
        <v>5.5300000000000002E-2</v>
      </c>
      <c r="AW18" s="83">
        <v>14.085000000000001</v>
      </c>
      <c r="AX18" s="83">
        <v>9.3390000000000004</v>
      </c>
      <c r="AY18" s="83">
        <v>10.32</v>
      </c>
      <c r="AZ18" s="83">
        <v>0.98099999999999998</v>
      </c>
      <c r="BA18" s="83">
        <v>1.66</v>
      </c>
      <c r="BB18" s="83">
        <v>2.4169999999999998</v>
      </c>
      <c r="BC18" s="83">
        <v>5.2619999999999996</v>
      </c>
      <c r="BD18" s="83">
        <v>3.8589270799871502</v>
      </c>
      <c r="BE18" s="83">
        <v>29.2</v>
      </c>
      <c r="BF18" s="83">
        <v>5</v>
      </c>
      <c r="BG18" s="83">
        <v>10.8</v>
      </c>
      <c r="BH18" s="232">
        <v>43480</v>
      </c>
    </row>
    <row r="19" spans="1:60" x14ac:dyDescent="0.25">
      <c r="A19" s="232">
        <v>43481</v>
      </c>
      <c r="B19" s="233" t="s">
        <v>65</v>
      </c>
      <c r="C19" s="234">
        <v>0</v>
      </c>
      <c r="D19" s="83">
        <v>5.44</v>
      </c>
      <c r="E19" s="83">
        <v>5.41</v>
      </c>
      <c r="F19" s="83">
        <v>5.45</v>
      </c>
      <c r="G19" s="83">
        <v>5.36</v>
      </c>
      <c r="H19" s="83">
        <v>5.39</v>
      </c>
      <c r="I19" s="83">
        <v>6.96</v>
      </c>
      <c r="J19" s="83">
        <v>6.79</v>
      </c>
      <c r="K19" s="83">
        <v>1.49</v>
      </c>
      <c r="L19" s="83">
        <v>1.82</v>
      </c>
      <c r="M19" s="83">
        <v>1.78</v>
      </c>
      <c r="N19" s="83">
        <v>1.97</v>
      </c>
      <c r="O19" s="83">
        <v>55</v>
      </c>
      <c r="P19" s="83">
        <v>48</v>
      </c>
      <c r="Q19" s="83">
        <v>14</v>
      </c>
      <c r="R19" s="83">
        <v>1</v>
      </c>
      <c r="S19" s="83">
        <v>0</v>
      </c>
      <c r="T19" s="83">
        <v>0</v>
      </c>
      <c r="U19" s="83">
        <v>0.32100000000000001</v>
      </c>
      <c r="V19" s="83">
        <v>0.48099999999999998</v>
      </c>
      <c r="W19" s="83">
        <v>1.28</v>
      </c>
      <c r="X19" s="83">
        <v>0.104</v>
      </c>
      <c r="Y19" s="83">
        <v>0.25700000000000001</v>
      </c>
      <c r="Z19" s="83">
        <v>0.39100000000000001</v>
      </c>
      <c r="AA19" s="83">
        <v>14.4</v>
      </c>
      <c r="AB19" s="83">
        <v>33.4</v>
      </c>
      <c r="AC19" s="83">
        <v>26.5</v>
      </c>
      <c r="AD19" s="83">
        <v>27.2</v>
      </c>
      <c r="AE19" s="83">
        <v>38.9</v>
      </c>
      <c r="AF19" s="83">
        <v>28.8</v>
      </c>
      <c r="AG19" s="83">
        <v>66.8</v>
      </c>
      <c r="AH19" s="83">
        <v>53</v>
      </c>
      <c r="AI19" s="83">
        <v>54.4</v>
      </c>
      <c r="AJ19" s="83">
        <v>77.8</v>
      </c>
      <c r="AK19" s="83">
        <v>3.3600000000000003</v>
      </c>
      <c r="AL19" s="238">
        <v>17.59</v>
      </c>
      <c r="AM19" s="83">
        <v>3.3</v>
      </c>
      <c r="AN19" s="83">
        <v>5.8</v>
      </c>
      <c r="AO19" s="83">
        <v>6.2E-2</v>
      </c>
      <c r="AP19" s="83">
        <v>6.7</v>
      </c>
      <c r="AQ19" s="83">
        <v>3.3</v>
      </c>
      <c r="AR19" s="83">
        <v>0.65713043478260857</v>
      </c>
      <c r="AS19" s="83">
        <v>51.7</v>
      </c>
      <c r="AT19" s="83">
        <v>88.8</v>
      </c>
      <c r="AU19" s="83">
        <v>0.2863</v>
      </c>
      <c r="AV19" s="83">
        <v>5.1400000000000001E-2</v>
      </c>
      <c r="AW19" s="83">
        <v>13.96</v>
      </c>
      <c r="AX19" s="83">
        <v>12.88</v>
      </c>
      <c r="AY19" s="83">
        <v>13.89</v>
      </c>
      <c r="AZ19" s="83">
        <v>0.96</v>
      </c>
      <c r="BA19" s="83">
        <v>1.639</v>
      </c>
      <c r="BB19" s="83">
        <v>2.41</v>
      </c>
      <c r="BC19" s="83">
        <v>8.8309999999999995</v>
      </c>
      <c r="BD19" s="83">
        <v>2.4871304347826086</v>
      </c>
      <c r="BE19" s="83">
        <v>29.57</v>
      </c>
      <c r="BF19" s="83">
        <v>5</v>
      </c>
      <c r="BG19" s="83">
        <v>11</v>
      </c>
      <c r="BH19" s="232">
        <v>43481</v>
      </c>
    </row>
    <row r="20" spans="1:60" x14ac:dyDescent="0.25">
      <c r="A20" s="232">
        <v>43482</v>
      </c>
      <c r="B20" s="233" t="s">
        <v>65</v>
      </c>
      <c r="C20" s="234">
        <v>0</v>
      </c>
      <c r="D20" s="83">
        <v>0</v>
      </c>
      <c r="E20" s="83">
        <v>0</v>
      </c>
      <c r="F20" s="83">
        <v>0</v>
      </c>
      <c r="G20" s="83">
        <v>0</v>
      </c>
      <c r="H20" s="83">
        <v>0</v>
      </c>
      <c r="I20" s="83">
        <v>0</v>
      </c>
      <c r="J20" s="83">
        <v>0</v>
      </c>
      <c r="K20" s="83">
        <v>0</v>
      </c>
      <c r="L20" s="83">
        <v>0</v>
      </c>
      <c r="M20" s="83">
        <v>0</v>
      </c>
      <c r="N20" s="83">
        <v>0</v>
      </c>
      <c r="O20" s="83">
        <v>0</v>
      </c>
      <c r="P20" s="83">
        <v>0</v>
      </c>
      <c r="Q20" s="83">
        <v>0</v>
      </c>
      <c r="R20" s="83">
        <v>0</v>
      </c>
      <c r="S20" s="83">
        <v>0</v>
      </c>
      <c r="T20" s="83">
        <v>0</v>
      </c>
      <c r="U20" s="83">
        <v>0</v>
      </c>
      <c r="V20" s="83">
        <v>0</v>
      </c>
      <c r="W20" s="83">
        <v>0</v>
      </c>
      <c r="X20" s="83">
        <v>0</v>
      </c>
      <c r="Y20" s="83">
        <v>0</v>
      </c>
      <c r="Z20" s="83">
        <v>0</v>
      </c>
      <c r="AA20" s="83">
        <v>0</v>
      </c>
      <c r="AB20" s="83">
        <v>0</v>
      </c>
      <c r="AC20" s="83">
        <v>0</v>
      </c>
      <c r="AD20" s="83">
        <v>0</v>
      </c>
      <c r="AE20" s="83">
        <v>0</v>
      </c>
      <c r="AF20" s="83">
        <v>0</v>
      </c>
      <c r="AG20" s="83">
        <v>0</v>
      </c>
      <c r="AH20" s="83">
        <v>0</v>
      </c>
      <c r="AI20" s="83">
        <v>0</v>
      </c>
      <c r="AJ20" s="83">
        <v>0</v>
      </c>
      <c r="AK20" s="83" t="s">
        <v>66</v>
      </c>
      <c r="AL20" s="238" t="s">
        <v>66</v>
      </c>
      <c r="AM20" s="83">
        <v>0</v>
      </c>
      <c r="AN20" s="83">
        <v>0</v>
      </c>
      <c r="AO20" s="83">
        <v>0</v>
      </c>
      <c r="AP20" s="83">
        <v>0</v>
      </c>
      <c r="AQ20" s="83">
        <v>0</v>
      </c>
      <c r="AR20" s="83" t="s">
        <v>66</v>
      </c>
      <c r="AS20" s="83">
        <v>0</v>
      </c>
      <c r="AT20" s="83">
        <v>0</v>
      </c>
      <c r="AU20" s="83">
        <v>0</v>
      </c>
      <c r="AV20" s="83">
        <v>0</v>
      </c>
      <c r="AW20" s="83">
        <v>0</v>
      </c>
      <c r="AX20" s="83">
        <v>0</v>
      </c>
      <c r="AY20" s="83">
        <v>0</v>
      </c>
      <c r="AZ20" s="83">
        <v>0</v>
      </c>
      <c r="BA20" s="83">
        <v>0</v>
      </c>
      <c r="BB20" s="83">
        <v>0</v>
      </c>
      <c r="BC20" s="83">
        <v>0</v>
      </c>
      <c r="BD20" s="83" t="s">
        <v>66</v>
      </c>
      <c r="BE20" s="83">
        <v>0</v>
      </c>
      <c r="BF20" s="83">
        <v>0</v>
      </c>
      <c r="BG20" s="83">
        <v>0</v>
      </c>
      <c r="BH20" s="232">
        <v>43482</v>
      </c>
    </row>
    <row r="21" spans="1:60" x14ac:dyDescent="0.25">
      <c r="A21" s="232">
        <v>43483</v>
      </c>
      <c r="B21" s="233" t="s">
        <v>65</v>
      </c>
      <c r="C21" s="234">
        <v>0</v>
      </c>
      <c r="D21" s="83">
        <v>6.04</v>
      </c>
      <c r="E21" s="83">
        <v>5.39</v>
      </c>
      <c r="F21" s="83">
        <v>5.43</v>
      </c>
      <c r="G21" s="83">
        <v>5.41</v>
      </c>
      <c r="H21" s="83">
        <v>5.47</v>
      </c>
      <c r="I21" s="83">
        <v>7.6</v>
      </c>
      <c r="J21" s="83">
        <v>7.73</v>
      </c>
      <c r="K21" s="83">
        <v>1.67</v>
      </c>
      <c r="L21" s="83">
        <v>2.04</v>
      </c>
      <c r="M21" s="83">
        <v>1.99</v>
      </c>
      <c r="N21" s="83">
        <v>1.91</v>
      </c>
      <c r="O21" s="83">
        <v>66</v>
      </c>
      <c r="P21" s="83">
        <v>54</v>
      </c>
      <c r="Q21" s="83">
        <v>17</v>
      </c>
      <c r="R21" s="83">
        <v>0</v>
      </c>
      <c r="S21" s="83">
        <v>0</v>
      </c>
      <c r="T21" s="83">
        <v>0</v>
      </c>
      <c r="U21" s="83">
        <v>0.307</v>
      </c>
      <c r="V21" s="83">
        <v>0.44700000000000001</v>
      </c>
      <c r="W21" s="83">
        <v>0.54100000000000004</v>
      </c>
      <c r="X21" s="83">
        <v>8.6999999999999994E-2</v>
      </c>
      <c r="Y21" s="83">
        <v>9.9000000000000005E-2</v>
      </c>
      <c r="Z21" s="83">
        <v>0.154</v>
      </c>
      <c r="AA21" s="83">
        <v>14.1</v>
      </c>
      <c r="AB21" s="83">
        <v>34.4</v>
      </c>
      <c r="AC21" s="83">
        <v>25.9</v>
      </c>
      <c r="AD21" s="83">
        <v>27.2</v>
      </c>
      <c r="AE21" s="83">
        <v>38.1</v>
      </c>
      <c r="AF21" s="83">
        <v>28.2</v>
      </c>
      <c r="AG21" s="83">
        <v>68.8</v>
      </c>
      <c r="AH21" s="83">
        <v>51.8</v>
      </c>
      <c r="AI21" s="83">
        <v>54.4</v>
      </c>
      <c r="AJ21" s="83">
        <v>76.2</v>
      </c>
      <c r="AK21" s="83">
        <v>3.24</v>
      </c>
      <c r="AL21" s="238">
        <v>18.89</v>
      </c>
      <c r="AM21" s="83">
        <v>3.4</v>
      </c>
      <c r="AN21" s="83">
        <v>6.4</v>
      </c>
      <c r="AO21" s="83">
        <v>7.0000000000000007E-2</v>
      </c>
      <c r="AP21" s="83">
        <v>6.8</v>
      </c>
      <c r="AQ21" s="83">
        <v>3.4</v>
      </c>
      <c r="AR21" s="83">
        <v>0.82329131437355896</v>
      </c>
      <c r="AS21" s="83">
        <v>51.6</v>
      </c>
      <c r="AT21" s="83">
        <v>90.1</v>
      </c>
      <c r="AU21" s="83">
        <v>0.2868</v>
      </c>
      <c r="AV21" s="83">
        <v>4.2500000000000003E-2</v>
      </c>
      <c r="AW21" s="83">
        <v>14.12</v>
      </c>
      <c r="AX21" s="83">
        <v>13.01</v>
      </c>
      <c r="AY21" s="83">
        <v>13.96</v>
      </c>
      <c r="AZ21" s="83">
        <v>0.95</v>
      </c>
      <c r="BA21" s="83">
        <v>1.637</v>
      </c>
      <c r="BB21" s="83">
        <v>2.4159999999999999</v>
      </c>
      <c r="BC21" s="83">
        <v>8.9570000000000007</v>
      </c>
      <c r="BD21" s="83">
        <v>2.6932913143735591</v>
      </c>
      <c r="BE21" s="83">
        <v>30.24</v>
      </c>
      <c r="BF21" s="83">
        <v>5</v>
      </c>
      <c r="BG21" s="83">
        <v>11</v>
      </c>
      <c r="BH21" s="232">
        <v>43483</v>
      </c>
    </row>
    <row r="22" spans="1:60" x14ac:dyDescent="0.25">
      <c r="A22" s="232">
        <v>43484</v>
      </c>
      <c r="B22" s="233" t="s">
        <v>65</v>
      </c>
      <c r="C22" s="234">
        <v>0</v>
      </c>
      <c r="D22" s="83">
        <v>5.57</v>
      </c>
      <c r="E22" s="83">
        <v>5.44</v>
      </c>
      <c r="F22" s="83">
        <v>5.42</v>
      </c>
      <c r="G22" s="83">
        <v>5.38</v>
      </c>
      <c r="H22" s="83">
        <v>5.34</v>
      </c>
      <c r="I22" s="83">
        <v>7.59</v>
      </c>
      <c r="J22" s="83">
        <v>7.29</v>
      </c>
      <c r="K22" s="83">
        <v>1.61</v>
      </c>
      <c r="L22" s="83">
        <v>1.87</v>
      </c>
      <c r="M22" s="83">
        <v>1.95</v>
      </c>
      <c r="N22" s="83">
        <v>1.77</v>
      </c>
      <c r="O22" s="83">
        <v>55</v>
      </c>
      <c r="P22" s="83">
        <v>47</v>
      </c>
      <c r="Q22" s="83">
        <v>16</v>
      </c>
      <c r="R22" s="83">
        <v>1</v>
      </c>
      <c r="S22" s="83">
        <v>0</v>
      </c>
      <c r="T22" s="83">
        <v>0</v>
      </c>
      <c r="U22" s="83">
        <v>0.30599999999999999</v>
      </c>
      <c r="V22" s="83">
        <v>0.48899999999999999</v>
      </c>
      <c r="W22" s="83">
        <v>1.1399999999999999</v>
      </c>
      <c r="X22" s="83">
        <v>9.6000000000000002E-2</v>
      </c>
      <c r="Y22" s="83">
        <v>0.17399999999999999</v>
      </c>
      <c r="Z22" s="83">
        <v>0.19900000000000001</v>
      </c>
      <c r="AA22" s="83">
        <v>14.5</v>
      </c>
      <c r="AB22" s="83">
        <v>32.9</v>
      </c>
      <c r="AC22" s="83">
        <v>27.1</v>
      </c>
      <c r="AD22" s="83">
        <v>27</v>
      </c>
      <c r="AE22" s="83">
        <v>35.299999999999997</v>
      </c>
      <c r="AF22" s="83">
        <v>29</v>
      </c>
      <c r="AG22" s="83">
        <v>65.8</v>
      </c>
      <c r="AH22" s="83">
        <v>54.2</v>
      </c>
      <c r="AI22" s="83">
        <v>54</v>
      </c>
      <c r="AJ22" s="83">
        <v>70.599999999999994</v>
      </c>
      <c r="AK22" s="83">
        <v>3.9</v>
      </c>
      <c r="AL22" s="238">
        <v>18.740000000000002</v>
      </c>
      <c r="AM22" s="83">
        <v>3.5</v>
      </c>
      <c r="AN22" s="83">
        <v>6</v>
      </c>
      <c r="AO22" s="83">
        <v>6.7000000000000004E-2</v>
      </c>
      <c r="AP22" s="83">
        <v>6.7</v>
      </c>
      <c r="AQ22" s="83">
        <v>3.3</v>
      </c>
      <c r="AR22" s="83">
        <v>0.91849362340585139</v>
      </c>
      <c r="AS22" s="83">
        <v>51.9</v>
      </c>
      <c r="AT22" s="83">
        <v>89.4</v>
      </c>
      <c r="AU22" s="83">
        <v>0.28549999999999998</v>
      </c>
      <c r="AV22" s="83">
        <v>4.9299999999999997E-2</v>
      </c>
      <c r="AW22" s="83">
        <v>14.39</v>
      </c>
      <c r="AX22" s="83">
        <v>13.33</v>
      </c>
      <c r="AY22" s="83">
        <v>14.27</v>
      </c>
      <c r="AZ22" s="83">
        <v>0.94</v>
      </c>
      <c r="BA22" s="83">
        <v>1.6719999999999999</v>
      </c>
      <c r="BB22" s="83">
        <v>2.399</v>
      </c>
      <c r="BC22" s="83">
        <v>9.2590000000000003</v>
      </c>
      <c r="BD22" s="83">
        <v>2.7784936234058515</v>
      </c>
      <c r="BE22" s="83">
        <v>29.34</v>
      </c>
      <c r="BF22" s="83">
        <v>5</v>
      </c>
      <c r="BG22" s="83">
        <v>11</v>
      </c>
      <c r="BH22" s="232">
        <v>43484</v>
      </c>
    </row>
    <row r="23" spans="1:60" x14ac:dyDescent="0.25">
      <c r="A23" s="232">
        <v>43485</v>
      </c>
      <c r="B23" s="233" t="s">
        <v>65</v>
      </c>
      <c r="C23" s="234">
        <v>0</v>
      </c>
      <c r="D23" s="83">
        <v>0</v>
      </c>
      <c r="E23" s="83">
        <v>0</v>
      </c>
      <c r="F23" s="83">
        <v>0</v>
      </c>
      <c r="G23" s="83">
        <v>0</v>
      </c>
      <c r="H23" s="83">
        <v>0</v>
      </c>
      <c r="I23" s="83">
        <v>0</v>
      </c>
      <c r="J23" s="83">
        <v>0</v>
      </c>
      <c r="K23" s="83">
        <v>0</v>
      </c>
      <c r="L23" s="83">
        <v>0</v>
      </c>
      <c r="M23" s="83">
        <v>0</v>
      </c>
      <c r="N23" s="83">
        <v>0</v>
      </c>
      <c r="O23" s="83">
        <v>0</v>
      </c>
      <c r="P23" s="83">
        <v>0</v>
      </c>
      <c r="Q23" s="83">
        <v>0</v>
      </c>
      <c r="R23" s="83">
        <v>0</v>
      </c>
      <c r="S23" s="83">
        <v>0</v>
      </c>
      <c r="T23" s="83">
        <v>0</v>
      </c>
      <c r="U23" s="83">
        <v>0</v>
      </c>
      <c r="V23" s="83">
        <v>0</v>
      </c>
      <c r="W23" s="83">
        <v>0</v>
      </c>
      <c r="X23" s="83">
        <v>0</v>
      </c>
      <c r="Y23" s="83">
        <v>0</v>
      </c>
      <c r="Z23" s="83">
        <v>0</v>
      </c>
      <c r="AA23" s="83">
        <v>0</v>
      </c>
      <c r="AB23" s="83">
        <v>0</v>
      </c>
      <c r="AC23" s="83">
        <v>0</v>
      </c>
      <c r="AD23" s="83">
        <v>0</v>
      </c>
      <c r="AE23" s="83">
        <v>0</v>
      </c>
      <c r="AF23" s="83">
        <v>0</v>
      </c>
      <c r="AG23" s="83">
        <v>0</v>
      </c>
      <c r="AH23" s="83">
        <v>0</v>
      </c>
      <c r="AI23" s="83">
        <v>0</v>
      </c>
      <c r="AJ23" s="83">
        <v>0</v>
      </c>
      <c r="AK23" s="83" t="s">
        <v>66</v>
      </c>
      <c r="AL23" s="238" t="s">
        <v>66</v>
      </c>
      <c r="AM23" s="83">
        <v>0</v>
      </c>
      <c r="AN23" s="83">
        <v>0</v>
      </c>
      <c r="AO23" s="83">
        <v>0</v>
      </c>
      <c r="AP23" s="83">
        <v>0</v>
      </c>
      <c r="AQ23" s="83">
        <v>0</v>
      </c>
      <c r="AR23" s="83" t="s">
        <v>66</v>
      </c>
      <c r="AS23" s="83">
        <v>0</v>
      </c>
      <c r="AT23" s="83">
        <v>0</v>
      </c>
      <c r="AU23" s="83">
        <v>0</v>
      </c>
      <c r="AV23" s="83">
        <v>0</v>
      </c>
      <c r="AW23" s="83">
        <v>0</v>
      </c>
      <c r="AX23" s="83">
        <v>0</v>
      </c>
      <c r="AY23" s="83">
        <v>0</v>
      </c>
      <c r="AZ23" s="83">
        <v>0</v>
      </c>
      <c r="BA23" s="83">
        <v>0</v>
      </c>
      <c r="BB23" s="83">
        <v>0</v>
      </c>
      <c r="BC23" s="83">
        <v>0</v>
      </c>
      <c r="BD23" s="83" t="s">
        <v>66</v>
      </c>
      <c r="BE23" s="83">
        <v>0</v>
      </c>
      <c r="BF23" s="83">
        <v>0</v>
      </c>
      <c r="BG23" s="83">
        <v>0</v>
      </c>
      <c r="BH23" s="232">
        <v>43485</v>
      </c>
    </row>
    <row r="24" spans="1:60" x14ac:dyDescent="0.25">
      <c r="A24" s="232">
        <v>43486</v>
      </c>
      <c r="B24" s="233" t="s">
        <v>65</v>
      </c>
      <c r="C24" s="234">
        <v>0</v>
      </c>
      <c r="D24" s="83">
        <v>5.61</v>
      </c>
      <c r="E24" s="83">
        <v>5.44</v>
      </c>
      <c r="F24" s="83">
        <v>5.44</v>
      </c>
      <c r="G24" s="83">
        <v>5.38</v>
      </c>
      <c r="H24" s="83">
        <v>5.42</v>
      </c>
      <c r="I24" s="83">
        <v>7.2</v>
      </c>
      <c r="J24" s="83">
        <v>7.78</v>
      </c>
      <c r="K24" s="83">
        <v>1.5</v>
      </c>
      <c r="L24" s="83">
        <v>1.83</v>
      </c>
      <c r="M24" s="83">
        <v>1.9</v>
      </c>
      <c r="N24" s="83">
        <v>1.92</v>
      </c>
      <c r="O24" s="83">
        <v>55</v>
      </c>
      <c r="P24" s="83">
        <v>47</v>
      </c>
      <c r="Q24" s="83">
        <v>17</v>
      </c>
      <c r="R24" s="83">
        <v>1</v>
      </c>
      <c r="S24" s="83">
        <v>0</v>
      </c>
      <c r="T24" s="83">
        <v>0</v>
      </c>
      <c r="U24" s="83">
        <v>0.28899999999999998</v>
      </c>
      <c r="V24" s="83">
        <v>0.435</v>
      </c>
      <c r="W24" s="83">
        <v>0.84299999999999997</v>
      </c>
      <c r="X24" s="83">
        <v>0.183</v>
      </c>
      <c r="Y24" s="83">
        <v>0.29299999999999998</v>
      </c>
      <c r="Z24" s="83">
        <v>0.435</v>
      </c>
      <c r="AA24" s="83">
        <v>14.6</v>
      </c>
      <c r="AB24" s="83">
        <v>33</v>
      </c>
      <c r="AC24" s="83">
        <v>26.5</v>
      </c>
      <c r="AD24" s="83">
        <v>28</v>
      </c>
      <c r="AE24" s="83">
        <v>39.200000000000003</v>
      </c>
      <c r="AF24" s="83">
        <v>29.2</v>
      </c>
      <c r="AG24" s="83">
        <v>66</v>
      </c>
      <c r="AH24" s="83">
        <v>53</v>
      </c>
      <c r="AI24" s="83">
        <v>56</v>
      </c>
      <c r="AJ24" s="83">
        <v>78.400000000000006</v>
      </c>
      <c r="AK24" s="83">
        <v>3.2</v>
      </c>
      <c r="AL24" s="238">
        <v>18.459999999999997</v>
      </c>
      <c r="AM24" s="83">
        <v>3.3</v>
      </c>
      <c r="AN24" s="83">
        <v>6.1</v>
      </c>
      <c r="AO24" s="83">
        <v>0.20200000000000001</v>
      </c>
      <c r="AP24" s="83">
        <v>7.2</v>
      </c>
      <c r="AQ24" s="83">
        <v>3.2</v>
      </c>
      <c r="AR24" s="83">
        <v>0.66968268497330286</v>
      </c>
      <c r="AS24" s="83">
        <v>52</v>
      </c>
      <c r="AT24" s="83">
        <v>88.9</v>
      </c>
      <c r="AU24" s="83">
        <v>0.28360000000000002</v>
      </c>
      <c r="AV24" s="83">
        <v>5.0700000000000002E-2</v>
      </c>
      <c r="AW24" s="83">
        <v>14.25</v>
      </c>
      <c r="AX24" s="83">
        <v>13.11</v>
      </c>
      <c r="AY24" s="83">
        <v>14.04</v>
      </c>
      <c r="AZ24" s="83">
        <v>0.93</v>
      </c>
      <c r="BA24" s="83">
        <v>1.659</v>
      </c>
      <c r="BB24" s="83">
        <v>2.4700000000000002</v>
      </c>
      <c r="BC24" s="83">
        <v>8.9809999999999999</v>
      </c>
      <c r="BD24" s="83">
        <v>2.5196826849733029</v>
      </c>
      <c r="BE24" s="83">
        <v>29.4</v>
      </c>
      <c r="BF24" s="83">
        <v>5</v>
      </c>
      <c r="BG24" s="83">
        <v>11</v>
      </c>
      <c r="BH24" s="232">
        <v>43486</v>
      </c>
    </row>
    <row r="25" spans="1:60" x14ac:dyDescent="0.25">
      <c r="A25" s="232">
        <v>43487</v>
      </c>
      <c r="B25" s="233" t="s">
        <v>65</v>
      </c>
      <c r="C25" s="234">
        <v>0</v>
      </c>
      <c r="D25" s="83">
        <v>5.32</v>
      </c>
      <c r="E25" s="83">
        <v>5.34</v>
      </c>
      <c r="F25" s="83">
        <v>5.44</v>
      </c>
      <c r="G25" s="83">
        <v>5.39</v>
      </c>
      <c r="H25" s="83">
        <v>5.41</v>
      </c>
      <c r="I25" s="83">
        <v>7.07</v>
      </c>
      <c r="J25" s="83">
        <v>7</v>
      </c>
      <c r="K25" s="83">
        <v>1.53</v>
      </c>
      <c r="L25" s="83">
        <v>1.86</v>
      </c>
      <c r="M25" s="83">
        <v>1.8</v>
      </c>
      <c r="N25" s="83">
        <v>1.84</v>
      </c>
      <c r="O25" s="83">
        <v>50</v>
      </c>
      <c r="P25" s="83">
        <v>43</v>
      </c>
      <c r="Q25" s="83">
        <v>28</v>
      </c>
      <c r="R25" s="83">
        <v>3</v>
      </c>
      <c r="S25" s="83">
        <v>0</v>
      </c>
      <c r="T25" s="83">
        <v>0</v>
      </c>
      <c r="U25" s="83">
        <v>0.27900000000000003</v>
      </c>
      <c r="V25" s="83">
        <v>0.42599999999999999</v>
      </c>
      <c r="W25" s="83">
        <v>1.3</v>
      </c>
      <c r="X25" s="83">
        <v>0.16300000000000001</v>
      </c>
      <c r="Y25" s="83">
        <v>0.371</v>
      </c>
      <c r="Z25" s="83">
        <v>0.58099999999999996</v>
      </c>
      <c r="AA25" s="83">
        <v>14.8</v>
      </c>
      <c r="AB25" s="83">
        <v>33.299999999999997</v>
      </c>
      <c r="AC25" s="83">
        <v>26.9</v>
      </c>
      <c r="AD25" s="83">
        <v>28.3</v>
      </c>
      <c r="AE25" s="83">
        <v>38.5</v>
      </c>
      <c r="AF25" s="83">
        <v>29.6</v>
      </c>
      <c r="AG25" s="83">
        <v>66.599999999999994</v>
      </c>
      <c r="AH25" s="83">
        <v>53.8</v>
      </c>
      <c r="AI25" s="83">
        <v>56.6</v>
      </c>
      <c r="AJ25" s="83">
        <v>77</v>
      </c>
      <c r="AK25" s="83">
        <v>3.26</v>
      </c>
      <c r="AL25" s="238">
        <v>16.64</v>
      </c>
      <c r="AM25" s="83">
        <v>3.2</v>
      </c>
      <c r="AN25" s="83">
        <v>5.9</v>
      </c>
      <c r="AO25" s="83">
        <v>6.6000000000000003E-2</v>
      </c>
      <c r="AP25" s="83">
        <v>7.6</v>
      </c>
      <c r="AQ25" s="83">
        <v>3.3</v>
      </c>
      <c r="AR25" s="83">
        <v>0.82547643979057561</v>
      </c>
      <c r="AS25" s="83">
        <v>51.8</v>
      </c>
      <c r="AT25" s="83">
        <v>90.5</v>
      </c>
      <c r="AU25" s="83">
        <v>0.28489999999999999</v>
      </c>
      <c r="AV25" s="83">
        <v>4.2999999999999997E-2</v>
      </c>
      <c r="AW25" s="83">
        <v>14.53</v>
      </c>
      <c r="AX25" s="83">
        <v>13.37</v>
      </c>
      <c r="AY25" s="83">
        <v>14.36</v>
      </c>
      <c r="AZ25" s="83">
        <v>0.99</v>
      </c>
      <c r="BA25" s="83">
        <v>1.679</v>
      </c>
      <c r="BB25" s="83">
        <v>2.492</v>
      </c>
      <c r="BC25" s="83">
        <v>9.1989999999999998</v>
      </c>
      <c r="BD25" s="83">
        <v>2.6954764397905757</v>
      </c>
      <c r="BE25" s="83">
        <v>29.34</v>
      </c>
      <c r="BF25" s="83">
        <v>5</v>
      </c>
      <c r="BG25" s="83">
        <v>11</v>
      </c>
      <c r="BH25" s="232">
        <v>43487</v>
      </c>
    </row>
    <row r="26" spans="1:60" x14ac:dyDescent="0.25">
      <c r="A26" s="232">
        <v>43488</v>
      </c>
      <c r="B26" s="233" t="s">
        <v>65</v>
      </c>
      <c r="C26" s="234">
        <v>0</v>
      </c>
      <c r="D26" s="83">
        <v>5.6</v>
      </c>
      <c r="E26" s="83">
        <v>5.29</v>
      </c>
      <c r="F26" s="83">
        <v>5.35</v>
      </c>
      <c r="G26" s="83">
        <v>5.41</v>
      </c>
      <c r="H26" s="83">
        <v>5.47</v>
      </c>
      <c r="I26" s="83">
        <v>7</v>
      </c>
      <c r="J26" s="83">
        <v>6.91</v>
      </c>
      <c r="K26" s="83">
        <v>1.55</v>
      </c>
      <c r="L26" s="83">
        <v>1.9</v>
      </c>
      <c r="M26" s="83">
        <v>1.86</v>
      </c>
      <c r="N26" s="83">
        <v>1.84</v>
      </c>
      <c r="O26" s="83">
        <v>52</v>
      </c>
      <c r="P26" s="83">
        <v>46</v>
      </c>
      <c r="Q26" s="83">
        <v>27</v>
      </c>
      <c r="R26" s="83">
        <v>1</v>
      </c>
      <c r="S26" s="83">
        <v>0</v>
      </c>
      <c r="T26" s="83">
        <v>0</v>
      </c>
      <c r="U26" s="83">
        <v>0.254</v>
      </c>
      <c r="V26" s="83">
        <v>0.36699999999999999</v>
      </c>
      <c r="W26" s="83">
        <v>1.264</v>
      </c>
      <c r="X26" s="83">
        <v>0.109</v>
      </c>
      <c r="Y26" s="83">
        <v>0.217</v>
      </c>
      <c r="Z26" s="83">
        <v>0.36</v>
      </c>
      <c r="AA26" s="83">
        <v>14.6</v>
      </c>
      <c r="AB26" s="83">
        <v>32.9</v>
      </c>
      <c r="AC26" s="83">
        <v>26.5</v>
      </c>
      <c r="AD26" s="83">
        <v>27.8</v>
      </c>
      <c r="AE26" s="83">
        <v>37.9</v>
      </c>
      <c r="AF26" s="83">
        <v>29.2</v>
      </c>
      <c r="AG26" s="83">
        <v>65.8</v>
      </c>
      <c r="AH26" s="83">
        <v>53</v>
      </c>
      <c r="AI26" s="83">
        <v>55.6</v>
      </c>
      <c r="AJ26" s="83">
        <v>75.8</v>
      </c>
      <c r="AK26" s="83">
        <v>3.3600000000000003</v>
      </c>
      <c r="AL26" s="238">
        <v>17.36</v>
      </c>
      <c r="AM26" s="83">
        <v>3.4</v>
      </c>
      <c r="AN26" s="83">
        <v>6</v>
      </c>
      <c r="AO26" s="83">
        <v>7.3999999999999996E-2</v>
      </c>
      <c r="AP26" s="83">
        <v>7.5</v>
      </c>
      <c r="AQ26" s="83">
        <v>3.3</v>
      </c>
      <c r="AR26" s="83">
        <v>0.91012333285529934</v>
      </c>
      <c r="AS26" s="83">
        <v>52</v>
      </c>
      <c r="AT26" s="83">
        <v>90.7</v>
      </c>
      <c r="AU26" s="83">
        <v>0.28189999999999998</v>
      </c>
      <c r="AV26" s="83">
        <v>4.1799999999999997E-2</v>
      </c>
      <c r="AW26" s="83">
        <v>15.06</v>
      </c>
      <c r="AX26" s="83">
        <v>13.946</v>
      </c>
      <c r="AY26" s="83">
        <v>14.926</v>
      </c>
      <c r="AZ26" s="83">
        <v>0.98</v>
      </c>
      <c r="BA26" s="83">
        <v>1.6479999999999999</v>
      </c>
      <c r="BB26" s="83">
        <v>2.4910000000000001</v>
      </c>
      <c r="BC26" s="83">
        <v>9.8070000000000004</v>
      </c>
      <c r="BD26" s="83">
        <v>2.7801233328552994</v>
      </c>
      <c r="BE26" s="83">
        <v>29.82</v>
      </c>
      <c r="BF26" s="83">
        <v>5</v>
      </c>
      <c r="BG26" s="83">
        <v>11</v>
      </c>
      <c r="BH26" s="232">
        <v>43488</v>
      </c>
    </row>
    <row r="27" spans="1:60" x14ac:dyDescent="0.25">
      <c r="A27" s="232">
        <v>43489</v>
      </c>
      <c r="B27" s="233" t="s">
        <v>65</v>
      </c>
      <c r="C27" s="234">
        <v>0</v>
      </c>
      <c r="D27" s="83">
        <v>6.01</v>
      </c>
      <c r="E27" s="83">
        <v>5.89</v>
      </c>
      <c r="F27" s="83">
        <v>5.38</v>
      </c>
      <c r="G27" s="83">
        <v>6.16</v>
      </c>
      <c r="H27" s="83">
        <v>6.19</v>
      </c>
      <c r="I27" s="83">
        <v>7.01</v>
      </c>
      <c r="J27" s="83">
        <v>6.89</v>
      </c>
      <c r="K27" s="83">
        <v>1.49</v>
      </c>
      <c r="L27" s="83">
        <v>1.86</v>
      </c>
      <c r="M27" s="83">
        <v>1.69</v>
      </c>
      <c r="N27" s="83">
        <v>1.64</v>
      </c>
      <c r="O27" s="83">
        <v>49</v>
      </c>
      <c r="P27" s="83">
        <v>42</v>
      </c>
      <c r="Q27" s="83">
        <v>20</v>
      </c>
      <c r="R27" s="83">
        <v>2</v>
      </c>
      <c r="S27" s="83">
        <v>0</v>
      </c>
      <c r="T27" s="83">
        <v>0</v>
      </c>
      <c r="U27" s="83">
        <v>0.34699999999999998</v>
      </c>
      <c r="V27" s="83">
        <v>0.44800000000000001</v>
      </c>
      <c r="W27" s="83">
        <v>0.96699999999999997</v>
      </c>
      <c r="X27" s="83">
        <v>0.16400000000000001</v>
      </c>
      <c r="Y27" s="83">
        <v>0.26100000000000001</v>
      </c>
      <c r="Z27" s="83">
        <v>0.45200000000000001</v>
      </c>
      <c r="AA27" s="83">
        <v>14.5</v>
      </c>
      <c r="AB27" s="83">
        <v>33.299999999999997</v>
      </c>
      <c r="AC27" s="83">
        <v>25.7</v>
      </c>
      <c r="AD27" s="83">
        <v>27.4</v>
      </c>
      <c r="AE27" s="83">
        <v>38.1</v>
      </c>
      <c r="AF27" s="83">
        <v>29</v>
      </c>
      <c r="AG27" s="83">
        <v>66.599999999999994</v>
      </c>
      <c r="AH27" s="83">
        <v>51.4</v>
      </c>
      <c r="AI27" s="83">
        <v>54.8</v>
      </c>
      <c r="AJ27" s="83">
        <v>76.2</v>
      </c>
      <c r="AK27" s="83">
        <v>3.49</v>
      </c>
      <c r="AL27" s="238">
        <v>18.34</v>
      </c>
      <c r="AM27" s="83">
        <v>2.4</v>
      </c>
      <c r="AN27" s="83">
        <v>5.6</v>
      </c>
      <c r="AO27" s="83">
        <v>0.98</v>
      </c>
      <c r="AP27" s="83">
        <v>7.1</v>
      </c>
      <c r="AQ27" s="83">
        <v>3.5</v>
      </c>
      <c r="AR27" s="83">
        <v>0.90749401197604795</v>
      </c>
      <c r="AS27" s="83">
        <v>51.9</v>
      </c>
      <c r="AT27" s="83">
        <v>90.1</v>
      </c>
      <c r="AU27" s="83">
        <v>0.28399999999999997</v>
      </c>
      <c r="AV27" s="83">
        <v>4.4699999999999997E-2</v>
      </c>
      <c r="AW27" s="83">
        <v>14.38</v>
      </c>
      <c r="AX27" s="83">
        <v>13.36</v>
      </c>
      <c r="AY27" s="83">
        <v>14.3</v>
      </c>
      <c r="AZ27" s="83">
        <v>0.94</v>
      </c>
      <c r="BA27" s="83">
        <v>1.677</v>
      </c>
      <c r="BB27" s="83">
        <v>2.4849999999999999</v>
      </c>
      <c r="BC27" s="83">
        <v>9.1980000000000004</v>
      </c>
      <c r="BD27" s="83">
        <v>2.697494011976048</v>
      </c>
      <c r="BE27" s="83">
        <v>26.86</v>
      </c>
      <c r="BF27" s="83">
        <v>5</v>
      </c>
      <c r="BG27" s="83">
        <v>11</v>
      </c>
      <c r="BH27" s="232">
        <v>43489</v>
      </c>
    </row>
    <row r="28" spans="1:60" x14ac:dyDescent="0.25">
      <c r="A28" s="232">
        <v>43490</v>
      </c>
      <c r="B28" s="233" t="s">
        <v>65</v>
      </c>
      <c r="C28" s="234">
        <v>0</v>
      </c>
      <c r="D28" s="83">
        <v>6.67</v>
      </c>
      <c r="E28" s="83">
        <v>5.64</v>
      </c>
      <c r="F28" s="83">
        <v>5.62</v>
      </c>
      <c r="G28" s="83">
        <v>5.61</v>
      </c>
      <c r="H28" s="83">
        <v>5.54</v>
      </c>
      <c r="I28" s="83">
        <v>6.92</v>
      </c>
      <c r="J28" s="83">
        <v>6.07</v>
      </c>
      <c r="K28" s="83">
        <v>1.41</v>
      </c>
      <c r="L28" s="83">
        <v>1.69</v>
      </c>
      <c r="M28" s="83">
        <v>1.7</v>
      </c>
      <c r="N28" s="83">
        <v>1.71</v>
      </c>
      <c r="O28" s="83">
        <v>53</v>
      </c>
      <c r="P28" s="83">
        <v>46</v>
      </c>
      <c r="Q28" s="83">
        <v>21</v>
      </c>
      <c r="R28" s="83">
        <v>3</v>
      </c>
      <c r="S28" s="83">
        <v>1</v>
      </c>
      <c r="T28" s="83">
        <v>0</v>
      </c>
      <c r="U28" s="83">
        <v>0.34599999999999997</v>
      </c>
      <c r="V28" s="83">
        <v>0.46300000000000002</v>
      </c>
      <c r="W28" s="83">
        <v>1.32</v>
      </c>
      <c r="X28" s="83">
        <v>0.36599999999999999</v>
      </c>
      <c r="Y28" s="83">
        <v>0.30099999999999999</v>
      </c>
      <c r="Z28" s="83">
        <v>0.59499999999999997</v>
      </c>
      <c r="AA28" s="83">
        <v>14</v>
      </c>
      <c r="AB28" s="83">
        <v>33.799999999999997</v>
      </c>
      <c r="AC28" s="83">
        <v>25.8</v>
      </c>
      <c r="AD28" s="83">
        <v>27</v>
      </c>
      <c r="AE28" s="83">
        <v>36.9</v>
      </c>
      <c r="AF28" s="83">
        <v>28</v>
      </c>
      <c r="AG28" s="83">
        <v>67.599999999999994</v>
      </c>
      <c r="AH28" s="83">
        <v>51.6</v>
      </c>
      <c r="AI28" s="83">
        <v>54</v>
      </c>
      <c r="AJ28" s="83">
        <v>73.8</v>
      </c>
      <c r="AK28" s="83">
        <v>3.35</v>
      </c>
      <c r="AL28" s="238">
        <v>19.149999999999999</v>
      </c>
      <c r="AM28" s="83">
        <v>2.6</v>
      </c>
      <c r="AN28" s="83">
        <v>5.8</v>
      </c>
      <c r="AO28" s="83">
        <v>8.4000000000000005E-2</v>
      </c>
      <c r="AP28" s="83">
        <v>7.5</v>
      </c>
      <c r="AQ28" s="83">
        <v>3.5</v>
      </c>
      <c r="AR28" s="83">
        <v>1.0586116950868178</v>
      </c>
      <c r="AS28" s="83">
        <v>45.8</v>
      </c>
      <c r="AT28" s="83">
        <v>85.9</v>
      </c>
      <c r="AU28" s="83">
        <v>0.33829999999999999</v>
      </c>
      <c r="AV28" s="83">
        <v>6.5799999999999997E-2</v>
      </c>
      <c r="AW28" s="83">
        <v>13.999000000000001</v>
      </c>
      <c r="AX28" s="83">
        <v>12.843</v>
      </c>
      <c r="AY28" s="83">
        <v>13.823</v>
      </c>
      <c r="AZ28" s="83">
        <v>0.98</v>
      </c>
      <c r="BA28" s="83">
        <v>1.675</v>
      </c>
      <c r="BB28" s="83">
        <v>2.4590000000000001</v>
      </c>
      <c r="BC28" s="83">
        <v>8.7089999999999996</v>
      </c>
      <c r="BD28" s="83">
        <v>2.7686116950868178</v>
      </c>
      <c r="BE28" s="83">
        <v>27.55</v>
      </c>
      <c r="BF28" s="83">
        <v>4.8</v>
      </c>
      <c r="BG28" s="83">
        <v>11</v>
      </c>
      <c r="BH28" s="232">
        <v>43490</v>
      </c>
    </row>
    <row r="29" spans="1:60" x14ac:dyDescent="0.25">
      <c r="A29" s="232">
        <v>43491</v>
      </c>
      <c r="B29" s="233" t="s">
        <v>65</v>
      </c>
      <c r="C29" s="234">
        <v>0</v>
      </c>
      <c r="D29" s="83">
        <v>6.71</v>
      </c>
      <c r="E29" s="83">
        <v>5.57</v>
      </c>
      <c r="F29" s="83">
        <v>5.24</v>
      </c>
      <c r="G29" s="83">
        <v>5.38</v>
      </c>
      <c r="H29" s="83">
        <v>5.37</v>
      </c>
      <c r="I29" s="83">
        <v>5.95</v>
      </c>
      <c r="J29" s="83">
        <v>6.78</v>
      </c>
      <c r="K29" s="83">
        <v>1.47</v>
      </c>
      <c r="L29" s="83">
        <v>1.84</v>
      </c>
      <c r="M29" s="83">
        <v>1.69</v>
      </c>
      <c r="N29" s="83">
        <v>1.72</v>
      </c>
      <c r="O29" s="83">
        <v>52</v>
      </c>
      <c r="P29" s="83">
        <v>47</v>
      </c>
      <c r="Q29" s="83">
        <v>24</v>
      </c>
      <c r="R29" s="83">
        <v>2</v>
      </c>
      <c r="S29" s="83">
        <v>1</v>
      </c>
      <c r="T29" s="83">
        <v>0</v>
      </c>
      <c r="U29" s="83">
        <v>0.371</v>
      </c>
      <c r="V29" s="83">
        <v>0.46600000000000003</v>
      </c>
      <c r="W29" s="83">
        <v>1.1299999999999999</v>
      </c>
      <c r="X29" s="83">
        <v>0.17399999999999999</v>
      </c>
      <c r="Y29" s="83">
        <v>0.36299999999999999</v>
      </c>
      <c r="Z29" s="83">
        <v>0.501</v>
      </c>
      <c r="AA29" s="83">
        <v>13.8</v>
      </c>
      <c r="AB29" s="83">
        <v>34.799999999999997</v>
      </c>
      <c r="AC29" s="83">
        <v>27.7</v>
      </c>
      <c r="AD29" s="83">
        <v>28.7</v>
      </c>
      <c r="AE29" s="83">
        <v>37.9</v>
      </c>
      <c r="AF29" s="83">
        <v>27.6</v>
      </c>
      <c r="AG29" s="83">
        <v>69.599999999999994</v>
      </c>
      <c r="AH29" s="83">
        <v>55.4</v>
      </c>
      <c r="AI29" s="83">
        <v>57.4</v>
      </c>
      <c r="AJ29" s="83">
        <v>75.8</v>
      </c>
      <c r="AK29" s="83">
        <v>3.34</v>
      </c>
      <c r="AL29" s="238">
        <v>17.39</v>
      </c>
      <c r="AM29" s="83">
        <v>2.6</v>
      </c>
      <c r="AN29" s="83">
        <v>5.4</v>
      </c>
      <c r="AO29" s="83">
        <v>9.2999999999999999E-2</v>
      </c>
      <c r="AP29" s="83">
        <v>6.7</v>
      </c>
      <c r="AQ29" s="83">
        <v>3.3</v>
      </c>
      <c r="AR29" s="83">
        <v>1.0884265259984929</v>
      </c>
      <c r="AS29" s="83">
        <v>45.7</v>
      </c>
      <c r="AT29" s="83">
        <v>87</v>
      </c>
      <c r="AU29" s="83">
        <v>0.33929999999999999</v>
      </c>
      <c r="AV29" s="83">
        <v>6.0199999999999997E-2</v>
      </c>
      <c r="AW29" s="83">
        <v>14.34</v>
      </c>
      <c r="AX29" s="83">
        <v>13.27</v>
      </c>
      <c r="AY29" s="83">
        <v>14.25</v>
      </c>
      <c r="AZ29" s="83">
        <v>0.98</v>
      </c>
      <c r="BA29" s="83">
        <v>0</v>
      </c>
      <c r="BB29" s="83">
        <v>0</v>
      </c>
      <c r="BC29" s="83">
        <v>0</v>
      </c>
      <c r="BD29" s="83">
        <v>2.8184265259984929</v>
      </c>
      <c r="BE29" s="83">
        <v>0</v>
      </c>
      <c r="BF29" s="83">
        <v>4.9000000000000004</v>
      </c>
      <c r="BG29" s="83">
        <v>11.6</v>
      </c>
      <c r="BH29" s="232">
        <v>43491</v>
      </c>
    </row>
    <row r="30" spans="1:60" x14ac:dyDescent="0.25">
      <c r="A30" s="232">
        <v>43492</v>
      </c>
      <c r="B30" s="233" t="s">
        <v>65</v>
      </c>
      <c r="C30" s="234">
        <v>0</v>
      </c>
      <c r="D30" s="83">
        <v>0</v>
      </c>
      <c r="E30" s="83">
        <v>0</v>
      </c>
      <c r="F30" s="83">
        <v>0</v>
      </c>
      <c r="G30" s="83">
        <v>0</v>
      </c>
      <c r="H30" s="83">
        <v>0</v>
      </c>
      <c r="I30" s="83">
        <v>0</v>
      </c>
      <c r="J30" s="83">
        <v>0</v>
      </c>
      <c r="K30" s="83">
        <v>0</v>
      </c>
      <c r="L30" s="83">
        <v>0</v>
      </c>
      <c r="M30" s="83">
        <v>0</v>
      </c>
      <c r="N30" s="83">
        <v>0</v>
      </c>
      <c r="O30" s="83">
        <v>0</v>
      </c>
      <c r="P30" s="83">
        <v>0</v>
      </c>
      <c r="Q30" s="83">
        <v>0</v>
      </c>
      <c r="R30" s="83">
        <v>0</v>
      </c>
      <c r="S30" s="83">
        <v>0</v>
      </c>
      <c r="T30" s="83">
        <v>0</v>
      </c>
      <c r="U30" s="83">
        <v>0</v>
      </c>
      <c r="V30" s="83">
        <v>0</v>
      </c>
      <c r="W30" s="83">
        <v>0</v>
      </c>
      <c r="X30" s="83">
        <v>0</v>
      </c>
      <c r="Y30" s="83">
        <v>0</v>
      </c>
      <c r="Z30" s="83">
        <v>0</v>
      </c>
      <c r="AA30" s="83">
        <v>0</v>
      </c>
      <c r="AB30" s="83">
        <v>0</v>
      </c>
      <c r="AC30" s="83">
        <v>0</v>
      </c>
      <c r="AD30" s="83">
        <v>0</v>
      </c>
      <c r="AE30" s="83">
        <v>0</v>
      </c>
      <c r="AF30" s="83">
        <v>0</v>
      </c>
      <c r="AG30" s="83">
        <v>0</v>
      </c>
      <c r="AH30" s="83">
        <v>0</v>
      </c>
      <c r="AI30" s="83">
        <v>0</v>
      </c>
      <c r="AJ30" s="83">
        <v>0</v>
      </c>
      <c r="AK30" s="83" t="s">
        <v>66</v>
      </c>
      <c r="AL30" s="238" t="s">
        <v>66</v>
      </c>
      <c r="AM30" s="83">
        <v>0</v>
      </c>
      <c r="AN30" s="83">
        <v>0</v>
      </c>
      <c r="AO30" s="83">
        <v>0</v>
      </c>
      <c r="AP30" s="83">
        <v>0</v>
      </c>
      <c r="AQ30" s="83">
        <v>0</v>
      </c>
      <c r="AR30" s="83">
        <v>1.421514932910114</v>
      </c>
      <c r="AS30" s="83">
        <v>0</v>
      </c>
      <c r="AT30" s="83">
        <v>0</v>
      </c>
      <c r="AU30" s="83">
        <v>0</v>
      </c>
      <c r="AV30" s="83">
        <v>0</v>
      </c>
      <c r="AW30" s="83">
        <v>15.789</v>
      </c>
      <c r="AX30" s="83">
        <v>13.862</v>
      </c>
      <c r="AY30" s="83">
        <v>15.816000000000001</v>
      </c>
      <c r="AZ30" s="83">
        <v>1.954</v>
      </c>
      <c r="BA30" s="83">
        <v>1.581</v>
      </c>
      <c r="BB30" s="83">
        <v>2.4329999999999998</v>
      </c>
      <c r="BC30" s="83">
        <v>9.8480000000000008</v>
      </c>
      <c r="BD30" s="83">
        <v>3.141514932910114</v>
      </c>
      <c r="BE30" s="83">
        <v>0</v>
      </c>
      <c r="BF30" s="83">
        <v>4.9000000000000004</v>
      </c>
      <c r="BG30" s="83">
        <v>11.6</v>
      </c>
      <c r="BH30" s="232">
        <v>43492</v>
      </c>
    </row>
    <row r="31" spans="1:60" x14ac:dyDescent="0.25">
      <c r="A31" s="232">
        <v>43493</v>
      </c>
      <c r="B31" s="233" t="s">
        <v>65</v>
      </c>
      <c r="C31" s="234">
        <v>0</v>
      </c>
      <c r="D31" s="83">
        <v>5.71</v>
      </c>
      <c r="E31" s="83">
        <v>5.1100000000000003</v>
      </c>
      <c r="F31" s="83">
        <v>5.2</v>
      </c>
      <c r="G31" s="83">
        <v>5.42</v>
      </c>
      <c r="H31" s="83">
        <v>5.4</v>
      </c>
      <c r="I31" s="83">
        <v>6.15</v>
      </c>
      <c r="J31" s="83">
        <v>6.84</v>
      </c>
      <c r="K31" s="83">
        <v>1.62</v>
      </c>
      <c r="L31" s="83">
        <v>1.94</v>
      </c>
      <c r="M31" s="83">
        <v>1.76</v>
      </c>
      <c r="N31" s="83">
        <v>1.65</v>
      </c>
      <c r="O31" s="83">
        <v>50</v>
      </c>
      <c r="P31" s="83">
        <v>43</v>
      </c>
      <c r="Q31" s="83">
        <v>21</v>
      </c>
      <c r="R31" s="83">
        <v>1</v>
      </c>
      <c r="S31" s="83">
        <v>0</v>
      </c>
      <c r="T31" s="83">
        <v>0</v>
      </c>
      <c r="U31" s="83">
        <v>0.34100000000000003</v>
      </c>
      <c r="V31" s="83">
        <v>0.47899999999999998</v>
      </c>
      <c r="W31" s="83">
        <v>1.2</v>
      </c>
      <c r="X31" s="83">
        <v>0.159</v>
      </c>
      <c r="Y31" s="83">
        <v>0.54600000000000004</v>
      </c>
      <c r="Z31" s="83">
        <v>0.90800000000000003</v>
      </c>
      <c r="AA31" s="83">
        <v>13.9</v>
      </c>
      <c r="AB31" s="83">
        <v>34.799999999999997</v>
      </c>
      <c r="AC31" s="83">
        <v>27.5</v>
      </c>
      <c r="AD31" s="83">
        <v>29.4</v>
      </c>
      <c r="AE31" s="83">
        <v>38</v>
      </c>
      <c r="AF31" s="83">
        <v>27.8</v>
      </c>
      <c r="AG31" s="83">
        <v>69.599999999999994</v>
      </c>
      <c r="AH31" s="83">
        <v>55</v>
      </c>
      <c r="AI31" s="83">
        <v>58.8</v>
      </c>
      <c r="AJ31" s="83">
        <v>76</v>
      </c>
      <c r="AK31" s="83">
        <v>3.29</v>
      </c>
      <c r="AL31" s="238">
        <v>17.86</v>
      </c>
      <c r="AM31" s="83">
        <v>2.9</v>
      </c>
      <c r="AN31" s="83">
        <v>5.7</v>
      </c>
      <c r="AO31" s="83">
        <v>8.6999999999999994E-2</v>
      </c>
      <c r="AP31" s="83">
        <v>6.9</v>
      </c>
      <c r="AQ31" s="83">
        <v>3.7</v>
      </c>
      <c r="AR31" s="83">
        <v>1.0903945629601666</v>
      </c>
      <c r="AS31" s="83">
        <v>46.2</v>
      </c>
      <c r="AT31" s="83">
        <v>89.4</v>
      </c>
      <c r="AU31" s="83">
        <v>0.33529999999999999</v>
      </c>
      <c r="AV31" s="83">
        <v>4.9299999999999997E-2</v>
      </c>
      <c r="AW31" s="83">
        <v>16.954000000000001</v>
      </c>
      <c r="AX31" s="83">
        <v>15.891</v>
      </c>
      <c r="AY31" s="83">
        <v>16.866</v>
      </c>
      <c r="AZ31" s="83">
        <v>0.97499999999999998</v>
      </c>
      <c r="BA31" s="83">
        <v>1.6739999999999999</v>
      </c>
      <c r="BB31" s="83">
        <v>2.484</v>
      </c>
      <c r="BC31" s="83">
        <v>11.733000000000001</v>
      </c>
      <c r="BD31" s="83">
        <v>2.8103945629601665</v>
      </c>
      <c r="BE31" s="83">
        <v>30.7</v>
      </c>
      <c r="BF31" s="83">
        <v>4.9000000000000004</v>
      </c>
      <c r="BG31" s="83">
        <v>11.6</v>
      </c>
      <c r="BH31" s="232">
        <v>43493</v>
      </c>
    </row>
    <row r="32" spans="1:60" x14ac:dyDescent="0.25">
      <c r="A32" s="232">
        <v>43494</v>
      </c>
      <c r="B32" s="233" t="s">
        <v>65</v>
      </c>
      <c r="C32" s="234">
        <v>0</v>
      </c>
      <c r="D32" s="83">
        <v>5.69</v>
      </c>
      <c r="E32" s="83">
        <v>5.52</v>
      </c>
      <c r="F32" s="83">
        <v>5.41</v>
      </c>
      <c r="G32" s="83">
        <v>5.53</v>
      </c>
      <c r="H32" s="83">
        <v>5.51</v>
      </c>
      <c r="I32" s="83">
        <v>6.29</v>
      </c>
      <c r="J32" s="83">
        <v>7.05</v>
      </c>
      <c r="K32" s="83">
        <v>1.42</v>
      </c>
      <c r="L32" s="83">
        <v>1.77</v>
      </c>
      <c r="M32" s="83">
        <v>1.68</v>
      </c>
      <c r="N32" s="83">
        <v>2.0099999999999998</v>
      </c>
      <c r="O32" s="83">
        <v>54</v>
      </c>
      <c r="P32" s="83">
        <v>47</v>
      </c>
      <c r="Q32" s="83">
        <v>21</v>
      </c>
      <c r="R32" s="83">
        <v>1</v>
      </c>
      <c r="S32" s="83">
        <v>0</v>
      </c>
      <c r="T32" s="83">
        <v>0</v>
      </c>
      <c r="U32" s="83">
        <v>0.311</v>
      </c>
      <c r="V32" s="83">
        <v>0.47</v>
      </c>
      <c r="W32" s="83">
        <v>3.25</v>
      </c>
      <c r="X32" s="83">
        <v>0.17399999999999999</v>
      </c>
      <c r="Y32" s="83">
        <v>0.38900000000000001</v>
      </c>
      <c r="Z32" s="83">
        <v>0.58899999999999997</v>
      </c>
      <c r="AA32" s="83">
        <v>13.9</v>
      </c>
      <c r="AB32" s="83">
        <v>35.200000000000003</v>
      </c>
      <c r="AC32" s="83">
        <v>28</v>
      </c>
      <c r="AD32" s="83">
        <v>29.1</v>
      </c>
      <c r="AE32" s="83">
        <v>39.200000000000003</v>
      </c>
      <c r="AF32" s="83">
        <v>27.8</v>
      </c>
      <c r="AG32" s="83">
        <v>70.400000000000006</v>
      </c>
      <c r="AH32" s="83">
        <v>56</v>
      </c>
      <c r="AI32" s="83">
        <v>58.2</v>
      </c>
      <c r="AJ32" s="83">
        <v>78.400000000000006</v>
      </c>
      <c r="AK32" s="83">
        <v>3.27</v>
      </c>
      <c r="AL32" s="238">
        <v>18.3</v>
      </c>
      <c r="AM32" s="83">
        <v>3.1</v>
      </c>
      <c r="AN32" s="83">
        <v>5.8</v>
      </c>
      <c r="AO32" s="83">
        <v>9.4E-2</v>
      </c>
      <c r="AP32" s="83">
        <v>7.1</v>
      </c>
      <c r="AQ32" s="83">
        <v>3.3</v>
      </c>
      <c r="AR32" s="83">
        <v>1.4019826086956519</v>
      </c>
      <c r="AS32" s="83">
        <v>48.9</v>
      </c>
      <c r="AT32" s="83">
        <v>88.4</v>
      </c>
      <c r="AU32" s="83">
        <v>0.31059999999999999</v>
      </c>
      <c r="AV32" s="83">
        <v>5.3600000000000002E-2</v>
      </c>
      <c r="AW32" s="83">
        <v>14.79</v>
      </c>
      <c r="AX32" s="83">
        <v>12.65</v>
      </c>
      <c r="AY32" s="83">
        <v>14.09</v>
      </c>
      <c r="AZ32" s="83">
        <v>1.44</v>
      </c>
      <c r="BA32" s="83">
        <v>1.677</v>
      </c>
      <c r="BB32" s="83">
        <v>2.5139999999999998</v>
      </c>
      <c r="BC32" s="83">
        <v>8.4589999999999996</v>
      </c>
      <c r="BD32" s="83">
        <v>3.481982608695652</v>
      </c>
      <c r="BE32" s="83">
        <v>29.64</v>
      </c>
      <c r="BF32" s="83">
        <v>5.2</v>
      </c>
      <c r="BG32" s="83">
        <v>11.8</v>
      </c>
      <c r="BH32" s="232">
        <v>43494</v>
      </c>
    </row>
    <row r="33" spans="1:60" x14ac:dyDescent="0.25">
      <c r="A33" s="232">
        <v>43495</v>
      </c>
      <c r="B33" s="233" t="s">
        <v>65</v>
      </c>
      <c r="C33" s="234">
        <v>0</v>
      </c>
      <c r="D33" s="83">
        <v>5.84</v>
      </c>
      <c r="E33" s="83">
        <v>5.37</v>
      </c>
      <c r="F33" s="83">
        <v>5.48</v>
      </c>
      <c r="G33" s="83">
        <v>5.3</v>
      </c>
      <c r="H33" s="83">
        <v>5.33</v>
      </c>
      <c r="I33" s="83">
        <v>6.22</v>
      </c>
      <c r="J33" s="83">
        <v>7.18</v>
      </c>
      <c r="K33" s="83">
        <v>1.86</v>
      </c>
      <c r="L33" s="83">
        <v>2.11</v>
      </c>
      <c r="M33" s="83">
        <v>2.16</v>
      </c>
      <c r="N33" s="83">
        <v>2.2200000000000002</v>
      </c>
      <c r="O33" s="83">
        <v>55</v>
      </c>
      <c r="P33" s="83">
        <v>49</v>
      </c>
      <c r="Q33" s="83">
        <v>24</v>
      </c>
      <c r="R33" s="83">
        <v>2</v>
      </c>
      <c r="S33" s="83">
        <v>0</v>
      </c>
      <c r="T33" s="83">
        <v>0</v>
      </c>
      <c r="U33" s="83">
        <v>0.30599999999999999</v>
      </c>
      <c r="V33" s="83">
        <v>0.40899999999999997</v>
      </c>
      <c r="W33" s="83">
        <v>1.67</v>
      </c>
      <c r="X33" s="83">
        <v>0.152</v>
      </c>
      <c r="Y33" s="83">
        <v>0.32600000000000001</v>
      </c>
      <c r="Z33" s="83">
        <v>0.47399999999999998</v>
      </c>
      <c r="AA33" s="83">
        <v>13.9</v>
      </c>
      <c r="AB33" s="83">
        <v>34.5</v>
      </c>
      <c r="AC33" s="83">
        <v>27.5</v>
      </c>
      <c r="AD33" s="83">
        <v>29</v>
      </c>
      <c r="AE33" s="83">
        <v>38.299999999999997</v>
      </c>
      <c r="AF33" s="83">
        <v>27.8</v>
      </c>
      <c r="AG33" s="83">
        <v>69</v>
      </c>
      <c r="AH33" s="83">
        <v>55</v>
      </c>
      <c r="AI33" s="83">
        <v>58</v>
      </c>
      <c r="AJ33" s="83">
        <v>76.599999999999994</v>
      </c>
      <c r="AK33" s="83">
        <v>3.01</v>
      </c>
      <c r="AL33" s="238">
        <v>17.760000000000002</v>
      </c>
      <c r="AM33" s="83">
        <v>3.3</v>
      </c>
      <c r="AN33" s="83">
        <v>5.9</v>
      </c>
      <c r="AO33" s="83">
        <v>0.106</v>
      </c>
      <c r="AP33" s="83">
        <v>7.1</v>
      </c>
      <c r="AQ33" s="83">
        <v>3.2</v>
      </c>
      <c r="AR33" s="83">
        <v>0.77273112621501117</v>
      </c>
      <c r="AS33" s="83">
        <v>48.2</v>
      </c>
      <c r="AT33" s="83">
        <v>81.099999999999994</v>
      </c>
      <c r="AU33" s="83">
        <v>0.31690000000000002</v>
      </c>
      <c r="AV33" s="83">
        <v>9.0499999999999997E-2</v>
      </c>
      <c r="AW33" s="83">
        <v>15.577999999999999</v>
      </c>
      <c r="AX33" s="83">
        <v>13.683</v>
      </c>
      <c r="AY33" s="83">
        <v>14.66</v>
      </c>
      <c r="AZ33" s="83">
        <v>0.97699999999999998</v>
      </c>
      <c r="BA33" s="83">
        <v>1.663</v>
      </c>
      <c r="BB33" s="83">
        <v>2.5249999999999999</v>
      </c>
      <c r="BC33" s="83">
        <v>0</v>
      </c>
      <c r="BD33" s="83">
        <v>3.0127311262150114</v>
      </c>
      <c r="BE33" s="83">
        <v>30.44</v>
      </c>
      <c r="BF33" s="83">
        <v>5.2</v>
      </c>
      <c r="BG33" s="83">
        <v>12.4</v>
      </c>
      <c r="BH33" s="232">
        <v>43495</v>
      </c>
    </row>
    <row r="34" spans="1:60" x14ac:dyDescent="0.25">
      <c r="A34" s="232">
        <v>43496</v>
      </c>
      <c r="B34" s="233" t="s">
        <v>65</v>
      </c>
      <c r="C34" s="234">
        <v>0</v>
      </c>
      <c r="D34" s="83">
        <v>5.81</v>
      </c>
      <c r="E34" s="83">
        <v>5.22</v>
      </c>
      <c r="F34" s="83">
        <v>5.35</v>
      </c>
      <c r="G34" s="83">
        <v>5.31</v>
      </c>
      <c r="H34" s="83">
        <v>5.3</v>
      </c>
      <c r="I34" s="83">
        <v>6.36</v>
      </c>
      <c r="J34" s="83">
        <v>7.31</v>
      </c>
      <c r="K34" s="83">
        <v>1.38</v>
      </c>
      <c r="L34" s="83">
        <v>2.0699999999999998</v>
      </c>
      <c r="M34" s="83">
        <v>1.89</v>
      </c>
      <c r="N34" s="83">
        <v>2.0099999999999998</v>
      </c>
      <c r="O34" s="83">
        <v>55</v>
      </c>
      <c r="P34" s="83">
        <v>47</v>
      </c>
      <c r="Q34" s="83">
        <v>16</v>
      </c>
      <c r="R34" s="83">
        <v>1</v>
      </c>
      <c r="S34" s="83">
        <v>0</v>
      </c>
      <c r="T34" s="83">
        <v>0</v>
      </c>
      <c r="U34" s="83">
        <v>0.36099999999999999</v>
      </c>
      <c r="V34" s="83">
        <v>0.443</v>
      </c>
      <c r="W34" s="83">
        <v>0.70299999999999996</v>
      </c>
      <c r="X34" s="83">
        <v>0.14599999999999999</v>
      </c>
      <c r="Y34" s="83">
        <v>0.317</v>
      </c>
      <c r="Z34" s="83">
        <v>0.58499999999999996</v>
      </c>
      <c r="AA34" s="83">
        <v>12.8</v>
      </c>
      <c r="AB34" s="83">
        <v>34.299999999999997</v>
      </c>
      <c r="AC34" s="83">
        <v>27.5</v>
      </c>
      <c r="AD34" s="83">
        <v>30.2</v>
      </c>
      <c r="AE34" s="83">
        <v>40.299999999999997</v>
      </c>
      <c r="AF34" s="83">
        <v>25.6</v>
      </c>
      <c r="AG34" s="83">
        <v>68.599999999999994</v>
      </c>
      <c r="AH34" s="83">
        <v>55</v>
      </c>
      <c r="AI34" s="83">
        <v>60.4</v>
      </c>
      <c r="AJ34" s="83">
        <v>80.599999999999994</v>
      </c>
      <c r="AK34" s="83">
        <v>3.1500000000000004</v>
      </c>
      <c r="AL34" s="238">
        <v>16.329999999999998</v>
      </c>
      <c r="AM34" s="83">
        <v>3.6</v>
      </c>
      <c r="AN34" s="83">
        <v>5.5</v>
      </c>
      <c r="AO34" s="83">
        <v>5.2999999999999999E-2</v>
      </c>
      <c r="AP34" s="83">
        <v>6.1</v>
      </c>
      <c r="AQ34" s="83">
        <v>3.3</v>
      </c>
      <c r="AR34" s="83">
        <v>0.68958652373660057</v>
      </c>
      <c r="AS34" s="83">
        <v>47</v>
      </c>
      <c r="AT34" s="83">
        <v>87.6</v>
      </c>
      <c r="AU34" s="83">
        <v>0.3271</v>
      </c>
      <c r="AV34" s="83">
        <v>5.7299999999999997E-2</v>
      </c>
      <c r="AW34" s="83">
        <v>14.15</v>
      </c>
      <c r="AX34" s="83">
        <v>13.06</v>
      </c>
      <c r="AY34" s="83">
        <v>14.06</v>
      </c>
      <c r="AZ34" s="83">
        <v>1</v>
      </c>
      <c r="BA34" s="83">
        <v>1.6819999999999999</v>
      </c>
      <c r="BB34" s="83">
        <v>2.5150000000000001</v>
      </c>
      <c r="BC34" s="83">
        <v>8.8629999999999995</v>
      </c>
      <c r="BD34" s="83">
        <v>2.9895865237366004</v>
      </c>
      <c r="BE34" s="83">
        <v>30.71</v>
      </c>
      <c r="BF34" s="83">
        <v>5.2</v>
      </c>
      <c r="BG34" s="83">
        <v>12.8</v>
      </c>
      <c r="BH34" s="232">
        <v>43496</v>
      </c>
    </row>
    <row r="35" spans="1:60" x14ac:dyDescent="0.25">
      <c r="A35" s="232">
        <v>43497</v>
      </c>
      <c r="B35" s="233" t="s">
        <v>65</v>
      </c>
      <c r="C35" s="234">
        <v>0</v>
      </c>
      <c r="D35" s="83">
        <v>5.83</v>
      </c>
      <c r="E35" s="83">
        <v>5.32</v>
      </c>
      <c r="F35" s="83">
        <v>5.46</v>
      </c>
      <c r="G35" s="83">
        <v>5.33</v>
      </c>
      <c r="H35" s="83">
        <v>5.35</v>
      </c>
      <c r="I35" s="83">
        <v>7.46</v>
      </c>
      <c r="J35" s="83">
        <v>7.5</v>
      </c>
      <c r="K35" s="83">
        <v>1.8</v>
      </c>
      <c r="L35" s="83">
        <v>2</v>
      </c>
      <c r="M35" s="83">
        <v>1.74</v>
      </c>
      <c r="N35" s="83">
        <v>2.17</v>
      </c>
      <c r="O35" s="83">
        <v>58</v>
      </c>
      <c r="P35" s="83">
        <v>49</v>
      </c>
      <c r="Q35" s="83">
        <v>20</v>
      </c>
      <c r="R35" s="83">
        <v>4</v>
      </c>
      <c r="S35" s="83">
        <v>0</v>
      </c>
      <c r="T35" s="83">
        <v>0</v>
      </c>
      <c r="U35" s="83">
        <v>0.26</v>
      </c>
      <c r="V35" s="83">
        <v>0.40500000000000003</v>
      </c>
      <c r="W35" s="83">
        <v>0.56799999999999995</v>
      </c>
      <c r="X35" s="83">
        <v>0.19600000000000001</v>
      </c>
      <c r="Y35" s="83">
        <v>0.39800000000000002</v>
      </c>
      <c r="Z35" s="83">
        <v>0.745</v>
      </c>
      <c r="AA35" s="83">
        <v>13.1</v>
      </c>
      <c r="AB35" s="83">
        <v>32.4</v>
      </c>
      <c r="AC35" s="83">
        <v>27.1</v>
      </c>
      <c r="AD35" s="83">
        <v>27.3</v>
      </c>
      <c r="AE35" s="83">
        <v>40.4</v>
      </c>
      <c r="AF35" s="83">
        <v>26.2</v>
      </c>
      <c r="AG35" s="83">
        <v>64.8</v>
      </c>
      <c r="AH35" s="83">
        <v>54.2</v>
      </c>
      <c r="AI35" s="83">
        <v>54.6</v>
      </c>
      <c r="AJ35" s="83">
        <v>80.8</v>
      </c>
      <c r="AK35" s="83">
        <v>2.71</v>
      </c>
      <c r="AL35" s="238">
        <v>14.23</v>
      </c>
      <c r="AM35" s="83">
        <v>3.8</v>
      </c>
      <c r="AN35" s="83">
        <v>4.7</v>
      </c>
      <c r="AO35" s="83">
        <v>3.1E-2</v>
      </c>
      <c r="AP35" s="83">
        <v>6.1</v>
      </c>
      <c r="AQ35" s="83">
        <v>3.2</v>
      </c>
      <c r="AR35" s="83">
        <v>0.97347524752475278</v>
      </c>
      <c r="AS35" s="83">
        <v>49.2</v>
      </c>
      <c r="AT35" s="83">
        <v>89.9</v>
      </c>
      <c r="AU35" s="83">
        <v>0.30790000000000001</v>
      </c>
      <c r="AV35" s="83">
        <v>4.5999999999999999E-2</v>
      </c>
      <c r="AW35" s="83">
        <v>13.32</v>
      </c>
      <c r="AX35" s="83">
        <v>12.12</v>
      </c>
      <c r="AY35" s="83">
        <v>13.11</v>
      </c>
      <c r="AZ35" s="83">
        <v>0.99</v>
      </c>
      <c r="BA35" s="83">
        <v>1.6719999999999999</v>
      </c>
      <c r="BB35" s="83">
        <v>2.5329999999999999</v>
      </c>
      <c r="BC35" s="83">
        <v>7.915</v>
      </c>
      <c r="BD35" s="83">
        <v>2.9734752475247528</v>
      </c>
      <c r="BE35" s="83">
        <v>30.51</v>
      </c>
      <c r="BF35" s="83">
        <v>5.4</v>
      </c>
      <c r="BG35" s="83">
        <v>13</v>
      </c>
      <c r="BH35" s="232">
        <v>43497</v>
      </c>
    </row>
    <row r="36" spans="1:60" x14ac:dyDescent="0.25">
      <c r="A36" s="232">
        <v>43498</v>
      </c>
      <c r="B36" s="233" t="s">
        <v>65</v>
      </c>
      <c r="C36" s="234">
        <v>0</v>
      </c>
      <c r="D36" s="83">
        <v>5.87</v>
      </c>
      <c r="E36" s="83">
        <v>5.23</v>
      </c>
      <c r="F36" s="83">
        <v>5.32</v>
      </c>
      <c r="G36" s="83">
        <v>5.39</v>
      </c>
      <c r="H36" s="83">
        <v>5.5</v>
      </c>
      <c r="I36" s="83">
        <v>7.93</v>
      </c>
      <c r="J36" s="83">
        <v>8.2200000000000006</v>
      </c>
      <c r="K36" s="83">
        <v>1.84</v>
      </c>
      <c r="L36" s="83">
        <v>2.04</v>
      </c>
      <c r="M36" s="83">
        <v>2.0699999999999998</v>
      </c>
      <c r="N36" s="83">
        <v>2.04</v>
      </c>
      <c r="O36" s="83">
        <v>56</v>
      </c>
      <c r="P36" s="83">
        <v>48</v>
      </c>
      <c r="Q36" s="83">
        <v>16</v>
      </c>
      <c r="R36" s="83">
        <v>1</v>
      </c>
      <c r="S36" s="83">
        <v>0</v>
      </c>
      <c r="T36" s="83">
        <v>0</v>
      </c>
      <c r="U36" s="83">
        <v>0.25600000000000001</v>
      </c>
      <c r="V36" s="83">
        <v>0.39</v>
      </c>
      <c r="W36" s="83">
        <v>0.54100000000000004</v>
      </c>
      <c r="X36" s="83">
        <v>0.182</v>
      </c>
      <c r="Y36" s="83">
        <v>0.19600000000000001</v>
      </c>
      <c r="Z36" s="83">
        <v>0.30199999999999999</v>
      </c>
      <c r="AA36" s="83">
        <v>13.2</v>
      </c>
      <c r="AB36" s="83">
        <v>32.200000000000003</v>
      </c>
      <c r="AC36" s="83">
        <v>27.4</v>
      </c>
      <c r="AD36" s="83">
        <v>27.5</v>
      </c>
      <c r="AE36" s="83">
        <v>38.799999999999997</v>
      </c>
      <c r="AF36" s="83">
        <v>26.4</v>
      </c>
      <c r="AG36" s="83">
        <v>64.400000000000006</v>
      </c>
      <c r="AH36" s="83">
        <v>54.8</v>
      </c>
      <c r="AI36" s="83">
        <v>55</v>
      </c>
      <c r="AJ36" s="83">
        <v>77.599999999999994</v>
      </c>
      <c r="AK36" s="83">
        <v>2.84</v>
      </c>
      <c r="AL36" s="238">
        <v>14.790000000000001</v>
      </c>
      <c r="AM36" s="83">
        <v>3.9</v>
      </c>
      <c r="AN36" s="83">
        <v>5</v>
      </c>
      <c r="AO36" s="83">
        <v>3.6999999999999998E-2</v>
      </c>
      <c r="AP36" s="83">
        <v>6</v>
      </c>
      <c r="AQ36" s="83">
        <v>3.1</v>
      </c>
      <c r="AR36" s="83" t="s">
        <v>66</v>
      </c>
      <c r="AS36" s="83">
        <v>49.4</v>
      </c>
      <c r="AT36" s="83">
        <v>90.2</v>
      </c>
      <c r="AU36" s="83">
        <v>0.30609999999999998</v>
      </c>
      <c r="AV36" s="83">
        <v>4.5199999999999997E-2</v>
      </c>
      <c r="AW36" s="83">
        <v>18.010000000000002</v>
      </c>
      <c r="AX36" s="83">
        <v>17.09</v>
      </c>
      <c r="AY36" s="83">
        <v>18.05</v>
      </c>
      <c r="AZ36" s="83">
        <v>0.96</v>
      </c>
      <c r="BA36" s="83">
        <v>0</v>
      </c>
      <c r="BB36" s="83">
        <v>0</v>
      </c>
      <c r="BC36" s="83">
        <v>0</v>
      </c>
      <c r="BD36" s="83" t="s">
        <v>66</v>
      </c>
      <c r="BE36" s="83">
        <v>29.81</v>
      </c>
      <c r="BF36" s="83">
        <v>5.4</v>
      </c>
      <c r="BG36" s="83">
        <v>12</v>
      </c>
      <c r="BH36" s="232">
        <v>43498</v>
      </c>
    </row>
    <row r="37" spans="1:60" x14ac:dyDescent="0.25">
      <c r="A37" s="232">
        <v>43499</v>
      </c>
      <c r="B37" s="233" t="s">
        <v>65</v>
      </c>
      <c r="C37" s="234">
        <v>0</v>
      </c>
      <c r="D37" s="83">
        <v>0</v>
      </c>
      <c r="E37" s="83">
        <v>0</v>
      </c>
      <c r="F37" s="83">
        <v>0</v>
      </c>
      <c r="G37" s="83">
        <v>0</v>
      </c>
      <c r="H37" s="83">
        <v>0</v>
      </c>
      <c r="I37" s="83">
        <v>0</v>
      </c>
      <c r="J37" s="83">
        <v>0</v>
      </c>
      <c r="K37" s="83">
        <v>0</v>
      </c>
      <c r="L37" s="83">
        <v>0</v>
      </c>
      <c r="M37" s="83">
        <v>0</v>
      </c>
      <c r="N37" s="83">
        <v>0</v>
      </c>
      <c r="O37" s="83">
        <v>0</v>
      </c>
      <c r="P37" s="83">
        <v>0</v>
      </c>
      <c r="Q37" s="83">
        <v>0</v>
      </c>
      <c r="R37" s="83">
        <v>0</v>
      </c>
      <c r="S37" s="83">
        <v>0</v>
      </c>
      <c r="T37" s="83">
        <v>0</v>
      </c>
      <c r="U37" s="83">
        <v>0</v>
      </c>
      <c r="V37" s="83">
        <v>0</v>
      </c>
      <c r="W37" s="83">
        <v>0</v>
      </c>
      <c r="X37" s="83">
        <v>0</v>
      </c>
      <c r="Y37" s="83">
        <v>0</v>
      </c>
      <c r="Z37" s="83">
        <v>0</v>
      </c>
      <c r="AA37" s="83">
        <v>0</v>
      </c>
      <c r="AB37" s="83">
        <v>0</v>
      </c>
      <c r="AC37" s="83">
        <v>0</v>
      </c>
      <c r="AD37" s="83">
        <v>0</v>
      </c>
      <c r="AE37" s="83">
        <v>0</v>
      </c>
      <c r="AF37" s="83">
        <v>0</v>
      </c>
      <c r="AG37" s="83">
        <v>0</v>
      </c>
      <c r="AH37" s="83">
        <v>0</v>
      </c>
      <c r="AI37" s="83">
        <v>0</v>
      </c>
      <c r="AJ37" s="83">
        <v>0</v>
      </c>
      <c r="AK37" s="83" t="s">
        <v>66</v>
      </c>
      <c r="AL37" s="238" t="s">
        <v>66</v>
      </c>
      <c r="AM37" s="83">
        <v>0</v>
      </c>
      <c r="AN37" s="83">
        <v>0</v>
      </c>
      <c r="AO37" s="83">
        <v>0</v>
      </c>
      <c r="AP37" s="83">
        <v>0</v>
      </c>
      <c r="AQ37" s="83">
        <v>0</v>
      </c>
      <c r="AR37" s="83" t="s">
        <v>66</v>
      </c>
      <c r="AS37" s="83">
        <v>0</v>
      </c>
      <c r="AT37" s="83">
        <v>0</v>
      </c>
      <c r="AU37" s="83">
        <v>0</v>
      </c>
      <c r="AV37" s="83">
        <v>0</v>
      </c>
      <c r="AW37" s="83">
        <v>0</v>
      </c>
      <c r="AX37" s="83">
        <v>0</v>
      </c>
      <c r="AY37" s="83">
        <v>0</v>
      </c>
      <c r="AZ37" s="83">
        <v>0</v>
      </c>
      <c r="BA37" s="83">
        <v>0</v>
      </c>
      <c r="BB37" s="83">
        <v>0</v>
      </c>
      <c r="BC37" s="83">
        <v>0</v>
      </c>
      <c r="BD37" s="83" t="s">
        <v>66</v>
      </c>
      <c r="BE37" s="83">
        <v>0</v>
      </c>
      <c r="BF37" s="83">
        <v>0</v>
      </c>
      <c r="BG37" s="83">
        <v>0</v>
      </c>
      <c r="BH37" s="232">
        <v>43499</v>
      </c>
    </row>
    <row r="38" spans="1:60" x14ac:dyDescent="0.25">
      <c r="A38" s="232">
        <v>43500</v>
      </c>
      <c r="B38" s="233" t="s">
        <v>65</v>
      </c>
      <c r="C38" s="234">
        <v>0</v>
      </c>
      <c r="D38" s="83">
        <v>6.01</v>
      </c>
      <c r="E38" s="83">
        <v>5.58</v>
      </c>
      <c r="F38" s="83">
        <v>5.38</v>
      </c>
      <c r="G38" s="83">
        <v>5.51</v>
      </c>
      <c r="H38" s="83">
        <v>5.49</v>
      </c>
      <c r="I38" s="83">
        <v>6.91</v>
      </c>
      <c r="J38" s="83">
        <v>7.69</v>
      </c>
      <c r="K38" s="83">
        <v>1.86</v>
      </c>
      <c r="L38" s="83">
        <v>2.06</v>
      </c>
      <c r="M38" s="83">
        <v>2.08</v>
      </c>
      <c r="N38" s="83">
        <v>2.0499999999999998</v>
      </c>
      <c r="O38" s="83">
        <v>56</v>
      </c>
      <c r="P38" s="83">
        <v>47</v>
      </c>
      <c r="Q38" s="83">
        <v>15</v>
      </c>
      <c r="R38" s="83">
        <v>0</v>
      </c>
      <c r="S38" s="83">
        <v>0</v>
      </c>
      <c r="T38" s="83">
        <v>0</v>
      </c>
      <c r="U38" s="83">
        <v>0.251</v>
      </c>
      <c r="V38" s="83">
        <v>0.374</v>
      </c>
      <c r="W38" s="83">
        <v>8.8999999999999996E-2</v>
      </c>
      <c r="X38" s="83">
        <v>9.2999999999999999E-2</v>
      </c>
      <c r="Y38" s="83">
        <v>0.161</v>
      </c>
      <c r="Z38" s="83">
        <v>0.19700000000000001</v>
      </c>
      <c r="AA38" s="83">
        <v>13.1</v>
      </c>
      <c r="AB38" s="83">
        <v>31.9</v>
      </c>
      <c r="AC38" s="83">
        <v>27</v>
      </c>
      <c r="AD38" s="83">
        <v>27.7</v>
      </c>
      <c r="AE38" s="83">
        <v>41.4</v>
      </c>
      <c r="AF38" s="83">
        <v>26.2</v>
      </c>
      <c r="AG38" s="83">
        <v>63.8</v>
      </c>
      <c r="AH38" s="83">
        <v>54</v>
      </c>
      <c r="AI38" s="83">
        <v>55.4</v>
      </c>
      <c r="AJ38" s="83">
        <v>82.8</v>
      </c>
      <c r="AK38" s="83">
        <v>2.83</v>
      </c>
      <c r="AL38" s="238">
        <v>15.66</v>
      </c>
      <c r="AM38" s="83">
        <v>3.7</v>
      </c>
      <c r="AN38" s="83">
        <v>5.6</v>
      </c>
      <c r="AO38" s="83">
        <v>4.5999999999999999E-2</v>
      </c>
      <c r="AP38" s="83">
        <v>6.5</v>
      </c>
      <c r="AQ38" s="83">
        <v>3.1</v>
      </c>
      <c r="AR38" s="83">
        <v>0.53130352184714269</v>
      </c>
      <c r="AS38" s="83">
        <v>51.2</v>
      </c>
      <c r="AT38" s="83">
        <v>89.7</v>
      </c>
      <c r="AU38" s="83">
        <v>0.2908</v>
      </c>
      <c r="AV38" s="83">
        <v>4.6800000000000001E-2</v>
      </c>
      <c r="AW38" s="83">
        <v>15.695</v>
      </c>
      <c r="AX38" s="83">
        <v>13.686</v>
      </c>
      <c r="AY38" s="83">
        <v>15.641</v>
      </c>
      <c r="AZ38" s="83">
        <v>1.9550000000000001</v>
      </c>
      <c r="BA38" s="83">
        <v>1.726</v>
      </c>
      <c r="BB38" s="83">
        <v>2.5830000000000002</v>
      </c>
      <c r="BC38" s="83">
        <v>9.3770000000000007</v>
      </c>
      <c r="BD38" s="83">
        <v>2.5513035218471427</v>
      </c>
      <c r="BE38" s="83">
        <v>29.43</v>
      </c>
      <c r="BF38" s="83">
        <v>5.4</v>
      </c>
      <c r="BG38" s="83">
        <v>11</v>
      </c>
      <c r="BH38" s="232">
        <v>43500</v>
      </c>
    </row>
    <row r="39" spans="1:60" x14ac:dyDescent="0.25">
      <c r="A39" s="232">
        <v>43501</v>
      </c>
      <c r="B39" s="233" t="s">
        <v>65</v>
      </c>
      <c r="C39" s="234">
        <v>0</v>
      </c>
      <c r="D39" s="83">
        <v>5.84</v>
      </c>
      <c r="E39" s="83">
        <v>5.39</v>
      </c>
      <c r="F39" s="83">
        <v>5.39</v>
      </c>
      <c r="G39" s="83">
        <v>5.41</v>
      </c>
      <c r="H39" s="83">
        <v>5.46</v>
      </c>
      <c r="I39" s="83">
        <v>7.25</v>
      </c>
      <c r="J39" s="83">
        <v>7.47</v>
      </c>
      <c r="K39" s="83">
        <v>1.8</v>
      </c>
      <c r="L39" s="83">
        <v>2.02</v>
      </c>
      <c r="M39" s="83">
        <v>2.0099999999999998</v>
      </c>
      <c r="N39" s="83">
        <v>1.99</v>
      </c>
      <c r="O39" s="83">
        <v>57</v>
      </c>
      <c r="P39" s="83">
        <v>48</v>
      </c>
      <c r="Q39" s="83">
        <v>18</v>
      </c>
      <c r="R39" s="83">
        <v>1</v>
      </c>
      <c r="S39" s="83">
        <v>0</v>
      </c>
      <c r="T39" s="83">
        <v>0</v>
      </c>
      <c r="U39" s="83">
        <v>0.29799999999999999</v>
      </c>
      <c r="V39" s="83">
        <v>0.36699999999999999</v>
      </c>
      <c r="W39" s="83">
        <v>0.76</v>
      </c>
      <c r="X39" s="83">
        <v>8.5999999999999993E-2</v>
      </c>
      <c r="Y39" s="83">
        <v>0.13100000000000001</v>
      </c>
      <c r="Z39" s="83">
        <v>0.17599999999999999</v>
      </c>
      <c r="AA39" s="83">
        <v>12.4</v>
      </c>
      <c r="AB39" s="83">
        <v>31.7</v>
      </c>
      <c r="AC39" s="83">
        <v>25.6</v>
      </c>
      <c r="AD39" s="83">
        <v>25.9</v>
      </c>
      <c r="AE39" s="83">
        <v>40.4</v>
      </c>
      <c r="AF39" s="83">
        <v>24.8</v>
      </c>
      <c r="AG39" s="83">
        <v>63.4</v>
      </c>
      <c r="AH39" s="83">
        <v>51.2</v>
      </c>
      <c r="AI39" s="83">
        <v>51.8</v>
      </c>
      <c r="AJ39" s="83">
        <v>80.8</v>
      </c>
      <c r="AK39" s="83">
        <v>2.8</v>
      </c>
      <c r="AL39" s="238">
        <v>15.170000000000002</v>
      </c>
      <c r="AM39" s="83">
        <v>3.4</v>
      </c>
      <c r="AN39" s="83">
        <v>5.9</v>
      </c>
      <c r="AO39" s="83">
        <v>5.7000000000000002E-2</v>
      </c>
      <c r="AP39" s="83">
        <v>5.5</v>
      </c>
      <c r="AQ39" s="83">
        <v>3</v>
      </c>
      <c r="AR39" s="83">
        <v>0.68138888888888927</v>
      </c>
      <c r="AS39" s="83">
        <v>47</v>
      </c>
      <c r="AT39" s="83">
        <v>89.7</v>
      </c>
      <c r="AU39" s="83">
        <v>0.32779999999999998</v>
      </c>
      <c r="AV39" s="83">
        <v>4.7199999999999999E-2</v>
      </c>
      <c r="AW39" s="83">
        <v>14.6</v>
      </c>
      <c r="AX39" s="83">
        <v>14.4</v>
      </c>
      <c r="AY39" s="83">
        <v>14.4</v>
      </c>
      <c r="AZ39" s="83">
        <v>0</v>
      </c>
      <c r="BA39" s="83">
        <v>1.7150000000000001</v>
      </c>
      <c r="BB39" s="83">
        <v>2.661</v>
      </c>
      <c r="BC39" s="83">
        <v>10.023999999999999</v>
      </c>
      <c r="BD39" s="83">
        <v>2.7113888888888891</v>
      </c>
      <c r="BE39" s="83">
        <v>28.02</v>
      </c>
      <c r="BF39" s="83">
        <v>5.2</v>
      </c>
      <c r="BG39" s="83">
        <v>11</v>
      </c>
      <c r="BH39" s="232">
        <v>43501</v>
      </c>
    </row>
    <row r="40" spans="1:60" x14ac:dyDescent="0.25">
      <c r="A40" s="232">
        <v>43502</v>
      </c>
      <c r="B40" s="233" t="s">
        <v>65</v>
      </c>
      <c r="C40" s="234">
        <v>0</v>
      </c>
      <c r="D40" s="83">
        <v>5.83</v>
      </c>
      <c r="E40" s="83">
        <v>5.27</v>
      </c>
      <c r="F40" s="83">
        <v>5.38</v>
      </c>
      <c r="G40" s="83">
        <v>5.55</v>
      </c>
      <c r="H40" s="83">
        <v>5.56</v>
      </c>
      <c r="I40" s="83">
        <v>8.2200000000000006</v>
      </c>
      <c r="J40" s="83">
        <v>7.16</v>
      </c>
      <c r="K40" s="83">
        <v>1.66</v>
      </c>
      <c r="L40" s="83">
        <v>2.0299999999999998</v>
      </c>
      <c r="M40" s="83">
        <v>1.9</v>
      </c>
      <c r="N40" s="83">
        <v>1.99</v>
      </c>
      <c r="O40" s="83">
        <v>59</v>
      </c>
      <c r="P40" s="83">
        <v>51</v>
      </c>
      <c r="Q40" s="83">
        <v>19</v>
      </c>
      <c r="R40" s="83">
        <v>2</v>
      </c>
      <c r="S40" s="83">
        <v>0</v>
      </c>
      <c r="T40" s="83">
        <v>0</v>
      </c>
      <c r="U40" s="83">
        <v>0.23899999999999999</v>
      </c>
      <c r="V40" s="83">
        <v>0.36199999999999999</v>
      </c>
      <c r="W40" s="83">
        <v>0.72299999999999998</v>
      </c>
      <c r="X40" s="83">
        <v>7.2999999999999995E-2</v>
      </c>
      <c r="Y40" s="83">
        <v>0.127</v>
      </c>
      <c r="Z40" s="83">
        <v>0.17799999999999999</v>
      </c>
      <c r="AA40" s="83">
        <v>13.1</v>
      </c>
      <c r="AB40" s="83">
        <v>32</v>
      </c>
      <c r="AC40" s="83">
        <v>26</v>
      </c>
      <c r="AD40" s="83">
        <v>25.7</v>
      </c>
      <c r="AE40" s="83">
        <v>40.200000000000003</v>
      </c>
      <c r="AF40" s="83">
        <v>26.2</v>
      </c>
      <c r="AG40" s="83">
        <v>64</v>
      </c>
      <c r="AH40" s="83">
        <v>52</v>
      </c>
      <c r="AI40" s="83">
        <v>51.4</v>
      </c>
      <c r="AJ40" s="83">
        <v>80.400000000000006</v>
      </c>
      <c r="AK40" s="83">
        <v>2.84</v>
      </c>
      <c r="AL40" s="238">
        <v>15.68</v>
      </c>
      <c r="AM40" s="83">
        <v>3.3</v>
      </c>
      <c r="AN40" s="83">
        <v>5.7</v>
      </c>
      <c r="AO40" s="83">
        <v>4.9000000000000002E-2</v>
      </c>
      <c r="AP40" s="83">
        <v>6.7</v>
      </c>
      <c r="AQ40" s="83">
        <v>3</v>
      </c>
      <c r="AR40" s="83">
        <v>0.63757996768982239</v>
      </c>
      <c r="AS40" s="83">
        <v>47.6</v>
      </c>
      <c r="AT40" s="83">
        <v>90.2</v>
      </c>
      <c r="AU40" s="83">
        <v>0.32179999999999997</v>
      </c>
      <c r="AV40" s="83">
        <v>4.48E-2</v>
      </c>
      <c r="AW40" s="83">
        <v>13.51</v>
      </c>
      <c r="AX40" s="83">
        <v>12.38</v>
      </c>
      <c r="AY40" s="83">
        <v>13.35</v>
      </c>
      <c r="AZ40" s="83">
        <v>0.97</v>
      </c>
      <c r="BA40" s="83">
        <v>1.732</v>
      </c>
      <c r="BB40" s="83">
        <v>2.7290000000000001</v>
      </c>
      <c r="BC40" s="83">
        <v>7.9189999999999996</v>
      </c>
      <c r="BD40" s="83">
        <v>2.5875799676898223</v>
      </c>
      <c r="BE40" s="83">
        <v>29.11</v>
      </c>
      <c r="BF40" s="83">
        <v>5.2</v>
      </c>
      <c r="BG40" s="83">
        <v>11</v>
      </c>
      <c r="BH40" s="232">
        <v>43502</v>
      </c>
    </row>
    <row r="41" spans="1:60" x14ac:dyDescent="0.25">
      <c r="A41" s="232">
        <v>43503</v>
      </c>
      <c r="B41" s="233" t="s">
        <v>65</v>
      </c>
      <c r="C41" s="234">
        <v>0</v>
      </c>
      <c r="D41" s="83">
        <v>5.81</v>
      </c>
      <c r="E41" s="83">
        <v>5.39</v>
      </c>
      <c r="F41" s="83">
        <v>5.29</v>
      </c>
      <c r="G41" s="83">
        <v>5.54</v>
      </c>
      <c r="H41" s="83">
        <v>5.58</v>
      </c>
      <c r="I41" s="83">
        <v>7.85</v>
      </c>
      <c r="J41" s="83">
        <v>6.64</v>
      </c>
      <c r="K41" s="83">
        <v>1.66</v>
      </c>
      <c r="L41" s="83">
        <v>2.0299999999999998</v>
      </c>
      <c r="M41" s="83">
        <v>2.12</v>
      </c>
      <c r="N41" s="83">
        <v>1.77</v>
      </c>
      <c r="O41" s="83">
        <v>59</v>
      </c>
      <c r="P41" s="83">
        <v>52</v>
      </c>
      <c r="Q41" s="83">
        <v>20</v>
      </c>
      <c r="R41" s="83">
        <v>1</v>
      </c>
      <c r="S41" s="83">
        <v>0</v>
      </c>
      <c r="T41" s="83">
        <v>0</v>
      </c>
      <c r="U41" s="83">
        <v>0.23200000000000001</v>
      </c>
      <c r="V41" s="83">
        <v>0.35799999999999998</v>
      </c>
      <c r="W41" s="83">
        <v>0.85199999999999998</v>
      </c>
      <c r="X41" s="83">
        <v>7.0999999999999994E-2</v>
      </c>
      <c r="Y41" s="83">
        <v>0.184</v>
      </c>
      <c r="Z41" s="83">
        <v>0.27600000000000002</v>
      </c>
      <c r="AA41" s="83">
        <v>13.2</v>
      </c>
      <c r="AB41" s="83">
        <v>30.3</v>
      </c>
      <c r="AC41" s="83">
        <v>26.3</v>
      </c>
      <c r="AD41" s="83">
        <v>26.2</v>
      </c>
      <c r="AE41" s="83">
        <v>39.200000000000003</v>
      </c>
      <c r="AF41" s="83">
        <v>26.4</v>
      </c>
      <c r="AG41" s="83">
        <v>60.6</v>
      </c>
      <c r="AH41" s="83">
        <v>52.6</v>
      </c>
      <c r="AI41" s="83">
        <v>52.4</v>
      </c>
      <c r="AJ41" s="83">
        <v>78.400000000000006</v>
      </c>
      <c r="AK41" s="83">
        <v>3.28</v>
      </c>
      <c r="AL41" s="238">
        <v>16.25</v>
      </c>
      <c r="AM41" s="83">
        <v>3.6</v>
      </c>
      <c r="AN41" s="83">
        <v>6.2</v>
      </c>
      <c r="AO41" s="83">
        <v>0.126</v>
      </c>
      <c r="AP41" s="83">
        <v>6.9</v>
      </c>
      <c r="AQ41" s="83">
        <v>3.2</v>
      </c>
      <c r="AR41" s="83">
        <v>0.7277079646017699</v>
      </c>
      <c r="AS41" s="83">
        <v>47.8</v>
      </c>
      <c r="AT41" s="83">
        <v>89.6</v>
      </c>
      <c r="AU41" s="83">
        <v>0.31990000000000002</v>
      </c>
      <c r="AV41" s="83">
        <v>4.7399999999999998E-2</v>
      </c>
      <c r="AW41" s="83">
        <v>14.67</v>
      </c>
      <c r="AX41" s="83">
        <v>13.56</v>
      </c>
      <c r="AY41" s="83">
        <v>13.56</v>
      </c>
      <c r="AZ41" s="83">
        <v>0.97</v>
      </c>
      <c r="BA41" s="83">
        <v>1.7689999999999999</v>
      </c>
      <c r="BB41" s="83">
        <v>2.7450000000000001</v>
      </c>
      <c r="BC41" s="83">
        <v>9.0459999999999994</v>
      </c>
      <c r="BD41" s="83">
        <v>2.6577079646017698</v>
      </c>
      <c r="BE41" s="83">
        <v>29.57</v>
      </c>
      <c r="BF41" s="83">
        <v>5.2</v>
      </c>
      <c r="BG41" s="83">
        <v>10.3</v>
      </c>
      <c r="BH41" s="232">
        <v>43503</v>
      </c>
    </row>
    <row r="42" spans="1:60" x14ac:dyDescent="0.25">
      <c r="A42" s="232">
        <v>43504</v>
      </c>
      <c r="B42" s="233" t="s">
        <v>65</v>
      </c>
      <c r="C42" s="234">
        <v>0</v>
      </c>
      <c r="D42" s="83">
        <v>5.9</v>
      </c>
      <c r="E42" s="83">
        <v>5.26</v>
      </c>
      <c r="F42" s="83">
        <v>5.23</v>
      </c>
      <c r="G42" s="83">
        <v>5.47</v>
      </c>
      <c r="H42" s="83">
        <v>5.5</v>
      </c>
      <c r="I42" s="83">
        <v>7.21</v>
      </c>
      <c r="J42" s="83">
        <v>7.33</v>
      </c>
      <c r="K42" s="83">
        <v>1.7</v>
      </c>
      <c r="L42" s="83">
        <v>2.1</v>
      </c>
      <c r="M42" s="83">
        <v>2.0099999999999998</v>
      </c>
      <c r="N42" s="83">
        <v>1.97</v>
      </c>
      <c r="O42" s="83">
        <v>56</v>
      </c>
      <c r="P42" s="83">
        <v>49</v>
      </c>
      <c r="Q42" s="83">
        <v>12</v>
      </c>
      <c r="R42" s="83">
        <v>0</v>
      </c>
      <c r="S42" s="83">
        <v>0</v>
      </c>
      <c r="T42" s="83">
        <v>0</v>
      </c>
      <c r="U42" s="83">
        <v>0.26700000000000002</v>
      </c>
      <c r="V42" s="83">
        <v>0.35099999999999998</v>
      </c>
      <c r="W42" s="83">
        <v>0.496</v>
      </c>
      <c r="X42" s="83">
        <v>6.8000000000000005E-2</v>
      </c>
      <c r="Y42" s="83">
        <v>0.14699999999999999</v>
      </c>
      <c r="Z42" s="83">
        <v>0.24299999999999999</v>
      </c>
      <c r="AA42" s="83">
        <v>13.2</v>
      </c>
      <c r="AB42" s="83">
        <v>32.4</v>
      </c>
      <c r="AC42" s="83">
        <v>26.3</v>
      </c>
      <c r="AD42" s="83">
        <v>26.6</v>
      </c>
      <c r="AE42" s="83">
        <v>39.5</v>
      </c>
      <c r="AF42" s="83">
        <v>26.4</v>
      </c>
      <c r="AG42" s="83">
        <v>64.8</v>
      </c>
      <c r="AH42" s="83">
        <v>52.6</v>
      </c>
      <c r="AI42" s="83">
        <v>53.2</v>
      </c>
      <c r="AJ42" s="83">
        <v>79</v>
      </c>
      <c r="AK42" s="83">
        <v>3.31</v>
      </c>
      <c r="AL42" s="238">
        <v>17.54</v>
      </c>
      <c r="AM42" s="83">
        <v>3.7</v>
      </c>
      <c r="AN42" s="83">
        <v>5.9</v>
      </c>
      <c r="AO42" s="83">
        <v>0.114</v>
      </c>
      <c r="AP42" s="83">
        <v>6.9</v>
      </c>
      <c r="AQ42" s="83">
        <v>3.2</v>
      </c>
      <c r="AR42" s="83">
        <v>1.0386962222404328</v>
      </c>
      <c r="AS42" s="83">
        <v>50.7</v>
      </c>
      <c r="AT42" s="83">
        <v>91.7</v>
      </c>
      <c r="AU42" s="83">
        <v>0.2949</v>
      </c>
      <c r="AV42" s="83">
        <v>3.7600000000000001E-2</v>
      </c>
      <c r="AW42" s="83">
        <v>13.385999999999999</v>
      </c>
      <c r="AX42" s="83">
        <v>12.202999999999999</v>
      </c>
      <c r="AY42" s="83">
        <v>13.185</v>
      </c>
      <c r="AZ42" s="83">
        <v>0.98199999999999998</v>
      </c>
      <c r="BA42" s="83">
        <v>1.585</v>
      </c>
      <c r="BB42" s="83">
        <v>2.778</v>
      </c>
      <c r="BC42" s="83">
        <v>7.84</v>
      </c>
      <c r="BD42" s="83">
        <v>2.9286962222404327</v>
      </c>
      <c r="BE42" s="83">
        <v>30.09</v>
      </c>
      <c r="BF42" s="83">
        <v>5.2</v>
      </c>
      <c r="BG42" s="83">
        <v>10.3</v>
      </c>
      <c r="BH42" s="232">
        <v>43504</v>
      </c>
    </row>
    <row r="43" spans="1:60" x14ac:dyDescent="0.25">
      <c r="A43" s="232">
        <v>43505</v>
      </c>
      <c r="B43" s="233" t="s">
        <v>65</v>
      </c>
      <c r="C43" s="234">
        <v>0</v>
      </c>
      <c r="D43" s="83">
        <v>5.87</v>
      </c>
      <c r="E43" s="83">
        <v>5.37</v>
      </c>
      <c r="F43" s="83">
        <v>5.25</v>
      </c>
      <c r="G43" s="83">
        <v>5.41</v>
      </c>
      <c r="H43" s="83">
        <v>5.5</v>
      </c>
      <c r="I43" s="83">
        <v>7.2</v>
      </c>
      <c r="J43" s="83">
        <v>7.35</v>
      </c>
      <c r="K43" s="83">
        <v>1.77</v>
      </c>
      <c r="L43" s="83">
        <v>2.09</v>
      </c>
      <c r="M43" s="83">
        <v>1.95</v>
      </c>
      <c r="N43" s="83">
        <v>1.95</v>
      </c>
      <c r="O43" s="83">
        <v>51</v>
      </c>
      <c r="P43" s="83">
        <v>45</v>
      </c>
      <c r="Q43" s="83">
        <v>12</v>
      </c>
      <c r="R43" s="83">
        <v>0</v>
      </c>
      <c r="S43" s="83">
        <v>0</v>
      </c>
      <c r="T43" s="83">
        <v>0</v>
      </c>
      <c r="U43" s="83">
        <v>0.26100000000000001</v>
      </c>
      <c r="V43" s="83">
        <v>0.34699999999999998</v>
      </c>
      <c r="W43" s="83">
        <v>0.312</v>
      </c>
      <c r="X43" s="83">
        <v>4.7E-2</v>
      </c>
      <c r="Y43" s="83">
        <v>0.107</v>
      </c>
      <c r="Z43" s="83">
        <v>0.192</v>
      </c>
      <c r="AA43" s="83">
        <v>13.4</v>
      </c>
      <c r="AB43" s="83">
        <v>32.700000000000003</v>
      </c>
      <c r="AC43" s="83">
        <v>26.4</v>
      </c>
      <c r="AD43" s="83">
        <v>26.9</v>
      </c>
      <c r="AE43" s="83">
        <v>40.200000000000003</v>
      </c>
      <c r="AF43" s="83">
        <v>26.8</v>
      </c>
      <c r="AG43" s="83">
        <v>65.400000000000006</v>
      </c>
      <c r="AH43" s="83">
        <v>52.8</v>
      </c>
      <c r="AI43" s="83">
        <v>53.8</v>
      </c>
      <c r="AJ43" s="83">
        <v>80.400000000000006</v>
      </c>
      <c r="AK43" s="83">
        <v>3.23</v>
      </c>
      <c r="AL43" s="238">
        <v>18.11</v>
      </c>
      <c r="AM43" s="83">
        <v>3.4</v>
      </c>
      <c r="AN43" s="83">
        <v>5.9</v>
      </c>
      <c r="AO43" s="83">
        <v>9.6000000000000002E-2</v>
      </c>
      <c r="AP43" s="83">
        <v>7</v>
      </c>
      <c r="AQ43" s="83">
        <v>3.3</v>
      </c>
      <c r="AR43" s="83">
        <v>0.92258578052550266</v>
      </c>
      <c r="AS43" s="83">
        <v>50.5</v>
      </c>
      <c r="AT43" s="83">
        <v>92.1</v>
      </c>
      <c r="AU43" s="83">
        <v>0.2954</v>
      </c>
      <c r="AV43" s="83">
        <v>3.27E-2</v>
      </c>
      <c r="AW43" s="83">
        <v>14.05</v>
      </c>
      <c r="AX43" s="83">
        <v>12.94</v>
      </c>
      <c r="AY43" s="83">
        <v>13.92</v>
      </c>
      <c r="AZ43" s="83">
        <v>0.98</v>
      </c>
      <c r="BA43" s="83">
        <v>0</v>
      </c>
      <c r="BB43" s="83">
        <v>0</v>
      </c>
      <c r="BC43" s="83">
        <v>0</v>
      </c>
      <c r="BD43" s="83">
        <v>2.8625857805255026</v>
      </c>
      <c r="BE43" s="83">
        <v>30.21</v>
      </c>
      <c r="BF43" s="83">
        <v>5.2</v>
      </c>
      <c r="BG43" s="83">
        <v>10.3</v>
      </c>
      <c r="BH43" s="232">
        <v>43505</v>
      </c>
    </row>
    <row r="44" spans="1:60" x14ac:dyDescent="0.25">
      <c r="A44" s="232">
        <v>43506</v>
      </c>
      <c r="B44" s="233" t="s">
        <v>65</v>
      </c>
      <c r="C44" s="234">
        <v>0</v>
      </c>
      <c r="D44" s="83">
        <v>0</v>
      </c>
      <c r="E44" s="83">
        <v>0</v>
      </c>
      <c r="F44" s="83">
        <v>0</v>
      </c>
      <c r="G44" s="83">
        <v>0</v>
      </c>
      <c r="H44" s="83">
        <v>0</v>
      </c>
      <c r="I44" s="83">
        <v>0</v>
      </c>
      <c r="J44" s="83">
        <v>0</v>
      </c>
      <c r="K44" s="83">
        <v>0</v>
      </c>
      <c r="L44" s="83">
        <v>0</v>
      </c>
      <c r="M44" s="83">
        <v>0</v>
      </c>
      <c r="N44" s="83">
        <v>0</v>
      </c>
      <c r="O44" s="83">
        <v>0</v>
      </c>
      <c r="P44" s="83">
        <v>0</v>
      </c>
      <c r="Q44" s="83">
        <v>0</v>
      </c>
      <c r="R44" s="83">
        <v>0</v>
      </c>
      <c r="S44" s="83">
        <v>0</v>
      </c>
      <c r="T44" s="83">
        <v>0</v>
      </c>
      <c r="U44" s="83">
        <v>0</v>
      </c>
      <c r="V44" s="83">
        <v>0</v>
      </c>
      <c r="W44" s="83">
        <v>0</v>
      </c>
      <c r="X44" s="83">
        <v>0</v>
      </c>
      <c r="Y44" s="83">
        <v>0</v>
      </c>
      <c r="Z44" s="83">
        <v>0</v>
      </c>
      <c r="AA44" s="83">
        <v>0</v>
      </c>
      <c r="AB44" s="83">
        <v>0</v>
      </c>
      <c r="AC44" s="83">
        <v>0</v>
      </c>
      <c r="AD44" s="83">
        <v>0</v>
      </c>
      <c r="AE44" s="83">
        <v>0</v>
      </c>
      <c r="AF44" s="83">
        <v>0</v>
      </c>
      <c r="AG44" s="83">
        <v>0</v>
      </c>
      <c r="AH44" s="83">
        <v>0</v>
      </c>
      <c r="AI44" s="83">
        <v>0</v>
      </c>
      <c r="AJ44" s="83">
        <v>0</v>
      </c>
      <c r="AK44" s="83" t="s">
        <v>66</v>
      </c>
      <c r="AL44" s="238" t="s">
        <v>66</v>
      </c>
      <c r="AM44" s="83">
        <v>0</v>
      </c>
      <c r="AN44" s="83">
        <v>0</v>
      </c>
      <c r="AO44" s="83">
        <v>0</v>
      </c>
      <c r="AP44" s="83">
        <v>0</v>
      </c>
      <c r="AQ44" s="83">
        <v>0</v>
      </c>
      <c r="AR44" s="83" t="s">
        <v>66</v>
      </c>
      <c r="AS44" s="83">
        <v>0</v>
      </c>
      <c r="AT44" s="83">
        <v>0</v>
      </c>
      <c r="AU44" s="83">
        <v>0</v>
      </c>
      <c r="AV44" s="83">
        <v>0</v>
      </c>
      <c r="AW44" s="83">
        <v>0</v>
      </c>
      <c r="AX44" s="83">
        <v>0</v>
      </c>
      <c r="AY44" s="83">
        <v>0</v>
      </c>
      <c r="AZ44" s="83">
        <v>0</v>
      </c>
      <c r="BA44" s="83">
        <v>0</v>
      </c>
      <c r="BB44" s="83">
        <v>0</v>
      </c>
      <c r="BC44" s="83">
        <v>0</v>
      </c>
      <c r="BD44" s="83" t="s">
        <v>66</v>
      </c>
      <c r="BE44" s="83">
        <v>0</v>
      </c>
      <c r="BF44" s="83">
        <v>0</v>
      </c>
      <c r="BG44" s="83">
        <v>0</v>
      </c>
      <c r="BH44" s="232">
        <v>43506</v>
      </c>
    </row>
    <row r="45" spans="1:60" x14ac:dyDescent="0.25">
      <c r="A45" s="232">
        <v>43507</v>
      </c>
      <c r="B45" s="233" t="s">
        <v>65</v>
      </c>
      <c r="C45" s="234">
        <v>0</v>
      </c>
      <c r="D45" s="83">
        <v>5.82</v>
      </c>
      <c r="E45" s="83">
        <v>5.54</v>
      </c>
      <c r="F45" s="83">
        <v>5.25</v>
      </c>
      <c r="G45" s="83">
        <v>5.56</v>
      </c>
      <c r="H45" s="83">
        <v>5.61</v>
      </c>
      <c r="I45" s="83">
        <v>7.85</v>
      </c>
      <c r="J45" s="83">
        <v>7.26</v>
      </c>
      <c r="K45" s="83">
        <v>1.87</v>
      </c>
      <c r="L45" s="83">
        <v>2</v>
      </c>
      <c r="M45" s="83">
        <v>2.0499999999999998</v>
      </c>
      <c r="N45" s="83">
        <v>1.94</v>
      </c>
      <c r="O45" s="83">
        <v>59</v>
      </c>
      <c r="P45" s="83">
        <v>52</v>
      </c>
      <c r="Q45" s="83">
        <v>20</v>
      </c>
      <c r="R45" s="83">
        <v>1</v>
      </c>
      <c r="S45" s="83">
        <v>0</v>
      </c>
      <c r="T45" s="83">
        <v>0</v>
      </c>
      <c r="U45" s="83">
        <v>0.23699999999999999</v>
      </c>
      <c r="V45" s="83">
        <v>0.34499999999999997</v>
      </c>
      <c r="W45" s="83">
        <v>0.67600000000000005</v>
      </c>
      <c r="X45" s="83">
        <v>6.8000000000000005E-2</v>
      </c>
      <c r="Y45" s="83">
        <v>0.151</v>
      </c>
      <c r="Z45" s="83">
        <v>0.20499999999999999</v>
      </c>
      <c r="AA45" s="83">
        <v>13.3</v>
      </c>
      <c r="AB45" s="83">
        <v>32.4</v>
      </c>
      <c r="AC45" s="83">
        <v>26.1</v>
      </c>
      <c r="AD45" s="83">
        <v>26.7</v>
      </c>
      <c r="AE45" s="83">
        <v>39.4</v>
      </c>
      <c r="AF45" s="83">
        <v>26.6</v>
      </c>
      <c r="AG45" s="83">
        <v>64.8</v>
      </c>
      <c r="AH45" s="83">
        <v>52.2</v>
      </c>
      <c r="AI45" s="83">
        <v>53.4</v>
      </c>
      <c r="AJ45" s="83">
        <v>78.8</v>
      </c>
      <c r="AK45" s="83">
        <v>3.1900000000000004</v>
      </c>
      <c r="AL45" s="238">
        <v>18.690000000000001</v>
      </c>
      <c r="AM45" s="83">
        <v>3.2</v>
      </c>
      <c r="AN45" s="83">
        <v>7.8</v>
      </c>
      <c r="AO45" s="83">
        <v>0.156</v>
      </c>
      <c r="AP45" s="83">
        <v>6.1</v>
      </c>
      <c r="AQ45" s="83">
        <v>3.2</v>
      </c>
      <c r="AR45" s="83">
        <v>0.53435443037974695</v>
      </c>
      <c r="AS45" s="83">
        <v>58</v>
      </c>
      <c r="AT45" s="83">
        <v>89.9</v>
      </c>
      <c r="AU45" s="83">
        <v>0.31859999999999999</v>
      </c>
      <c r="AV45" s="83">
        <v>4.6300000000000001E-2</v>
      </c>
      <c r="AW45" s="83">
        <v>14.54</v>
      </c>
      <c r="AX45" s="83">
        <v>13.43</v>
      </c>
      <c r="AY45" s="83">
        <v>14.39</v>
      </c>
      <c r="AZ45" s="83">
        <v>0.96</v>
      </c>
      <c r="BA45" s="83">
        <v>1.6559999999999999</v>
      </c>
      <c r="BB45" s="83">
        <v>2.8340000000000001</v>
      </c>
      <c r="BC45" s="83">
        <v>8.94</v>
      </c>
      <c r="BD45" s="83">
        <v>2.5343544303797469</v>
      </c>
      <c r="BE45" s="83">
        <v>30.04</v>
      </c>
      <c r="BF45" s="83">
        <v>5.2</v>
      </c>
      <c r="BG45" s="83">
        <v>10.3</v>
      </c>
      <c r="BH45" s="232">
        <v>43507</v>
      </c>
    </row>
    <row r="46" spans="1:60" x14ac:dyDescent="0.25">
      <c r="A46" s="232">
        <v>43508</v>
      </c>
      <c r="B46" s="233" t="s">
        <v>65</v>
      </c>
      <c r="C46" s="234">
        <v>0</v>
      </c>
      <c r="D46" s="83">
        <v>5.84</v>
      </c>
      <c r="E46" s="83">
        <v>5.13</v>
      </c>
      <c r="F46" s="83">
        <v>5.52</v>
      </c>
      <c r="G46" s="83">
        <v>5.48</v>
      </c>
      <c r="H46" s="83">
        <v>5.54</v>
      </c>
      <c r="I46" s="83">
        <v>7.66</v>
      </c>
      <c r="J46" s="83">
        <v>7.8</v>
      </c>
      <c r="K46" s="83">
        <v>1.92</v>
      </c>
      <c r="L46" s="83">
        <v>2.04</v>
      </c>
      <c r="M46" s="83">
        <v>2.11</v>
      </c>
      <c r="N46" s="83">
        <v>1.96</v>
      </c>
      <c r="O46" s="83">
        <v>56</v>
      </c>
      <c r="P46" s="83">
        <v>49</v>
      </c>
      <c r="Q46" s="83">
        <v>17</v>
      </c>
      <c r="R46" s="83">
        <v>0</v>
      </c>
      <c r="S46" s="83">
        <v>0</v>
      </c>
      <c r="T46" s="83">
        <v>0</v>
      </c>
      <c r="U46" s="83">
        <v>0.22800000000000001</v>
      </c>
      <c r="V46" s="83">
        <v>0.33700000000000002</v>
      </c>
      <c r="W46" s="83">
        <v>0.78</v>
      </c>
      <c r="X46" s="83">
        <v>7.0999999999999994E-2</v>
      </c>
      <c r="Y46" s="83">
        <v>0.21</v>
      </c>
      <c r="Z46" s="83">
        <v>0.24099999999999999</v>
      </c>
      <c r="AA46" s="83">
        <v>13.4</v>
      </c>
      <c r="AB46" s="83">
        <v>33.1</v>
      </c>
      <c r="AC46" s="83">
        <v>26.3</v>
      </c>
      <c r="AD46" s="83">
        <v>26.4</v>
      </c>
      <c r="AE46" s="83">
        <v>39.1</v>
      </c>
      <c r="AF46" s="83">
        <v>26.8</v>
      </c>
      <c r="AG46" s="83">
        <v>66.2</v>
      </c>
      <c r="AH46" s="83">
        <v>52.6</v>
      </c>
      <c r="AI46" s="83">
        <v>52.8</v>
      </c>
      <c r="AJ46" s="83">
        <v>78.2</v>
      </c>
      <c r="AK46" s="83">
        <v>3.0300000000000002</v>
      </c>
      <c r="AL46" s="238">
        <v>17.72</v>
      </c>
      <c r="AM46" s="83">
        <v>3.3</v>
      </c>
      <c r="AN46" s="83">
        <v>6.8</v>
      </c>
      <c r="AO46" s="83">
        <v>0.13500000000000001</v>
      </c>
      <c r="AP46" s="83">
        <v>6.8</v>
      </c>
      <c r="AQ46" s="83">
        <v>3.4</v>
      </c>
      <c r="AR46" s="83">
        <v>0.86415233785822032</v>
      </c>
      <c r="AS46" s="83">
        <v>48.3</v>
      </c>
      <c r="AT46" s="83">
        <v>89.5</v>
      </c>
      <c r="AU46" s="83">
        <v>0.316</v>
      </c>
      <c r="AV46" s="83">
        <v>4.7800000000000002E-2</v>
      </c>
      <c r="AW46" s="83">
        <v>14.37</v>
      </c>
      <c r="AX46" s="83">
        <v>13.26</v>
      </c>
      <c r="AY46" s="83">
        <v>14.23</v>
      </c>
      <c r="AZ46" s="83">
        <v>0.97</v>
      </c>
      <c r="BA46" s="83">
        <v>1.56</v>
      </c>
      <c r="BB46" s="83">
        <v>2.8380000000000001</v>
      </c>
      <c r="BC46" s="83">
        <v>8.8620000000000001</v>
      </c>
      <c r="BD46" s="83">
        <v>2.9441523378582204</v>
      </c>
      <c r="BE46" s="83">
        <v>30.51</v>
      </c>
      <c r="BF46" s="83">
        <v>5.2</v>
      </c>
      <c r="BG46" s="83">
        <v>10.3</v>
      </c>
      <c r="BH46" s="232">
        <v>43508</v>
      </c>
    </row>
    <row r="47" spans="1:60" x14ac:dyDescent="0.25">
      <c r="A47" s="232">
        <v>43509</v>
      </c>
      <c r="B47" s="233" t="s">
        <v>65</v>
      </c>
      <c r="C47" s="234">
        <v>0</v>
      </c>
      <c r="D47" s="83">
        <v>5.91</v>
      </c>
      <c r="E47" s="83">
        <v>5.2</v>
      </c>
      <c r="F47" s="83">
        <v>5.13</v>
      </c>
      <c r="G47" s="83">
        <v>5.44</v>
      </c>
      <c r="H47" s="83">
        <v>5.51</v>
      </c>
      <c r="I47" s="83">
        <v>7.47</v>
      </c>
      <c r="J47" s="83">
        <v>7.65</v>
      </c>
      <c r="K47" s="83">
        <v>1.9</v>
      </c>
      <c r="L47" s="83">
        <v>2.17</v>
      </c>
      <c r="M47" s="83">
        <v>2.2000000000000002</v>
      </c>
      <c r="N47" s="83">
        <v>2.2599999999999998</v>
      </c>
      <c r="O47" s="83">
        <v>54</v>
      </c>
      <c r="P47" s="83">
        <v>47</v>
      </c>
      <c r="Q47" s="83">
        <v>14</v>
      </c>
      <c r="R47" s="83">
        <v>0</v>
      </c>
      <c r="S47" s="83">
        <v>0</v>
      </c>
      <c r="T47" s="83">
        <v>0</v>
      </c>
      <c r="U47" s="83">
        <v>0.26700000000000002</v>
      </c>
      <c r="V47" s="83">
        <v>0.34</v>
      </c>
      <c r="W47" s="83">
        <v>0.61399999999999999</v>
      </c>
      <c r="X47" s="83">
        <v>6.3E-2</v>
      </c>
      <c r="Y47" s="83">
        <v>0.17899999999999999</v>
      </c>
      <c r="Z47" s="83">
        <v>0.24299999999999999</v>
      </c>
      <c r="AA47" s="83">
        <v>13.4</v>
      </c>
      <c r="AB47" s="83">
        <v>33.299999999999997</v>
      </c>
      <c r="AC47" s="83">
        <v>26.5</v>
      </c>
      <c r="AD47" s="83">
        <v>26.7</v>
      </c>
      <c r="AE47" s="83">
        <v>39.5</v>
      </c>
      <c r="AF47" s="83">
        <v>26.8</v>
      </c>
      <c r="AG47" s="83">
        <v>66.599999999999994</v>
      </c>
      <c r="AH47" s="83">
        <v>53</v>
      </c>
      <c r="AI47" s="83">
        <v>53.4</v>
      </c>
      <c r="AJ47" s="83">
        <v>79</v>
      </c>
      <c r="AK47" s="83">
        <v>3.21</v>
      </c>
      <c r="AL47" s="238">
        <v>18.240000000000002</v>
      </c>
      <c r="AM47" s="83">
        <v>3.2</v>
      </c>
      <c r="AN47" s="83">
        <v>6.6</v>
      </c>
      <c r="AO47" s="83">
        <v>0.114</v>
      </c>
      <c r="AP47" s="83">
        <v>6.7</v>
      </c>
      <c r="AQ47" s="83">
        <v>3.5</v>
      </c>
      <c r="AR47" s="83">
        <v>0.63972143428612993</v>
      </c>
      <c r="AS47" s="83">
        <v>49.8</v>
      </c>
      <c r="AT47" s="83">
        <v>99.3</v>
      </c>
      <c r="AU47" s="83">
        <v>0.30220000000000002</v>
      </c>
      <c r="AV47" s="83">
        <v>3.0000000000000001E-3</v>
      </c>
      <c r="AW47" s="83">
        <v>14.91</v>
      </c>
      <c r="AX47" s="83">
        <v>13.749000000000001</v>
      </c>
      <c r="AY47" s="83">
        <v>14.722</v>
      </c>
      <c r="AZ47" s="83">
        <v>0.97299999999999998</v>
      </c>
      <c r="BA47" s="83">
        <v>1.556</v>
      </c>
      <c r="BB47" s="83">
        <v>2.8359999999999999</v>
      </c>
      <c r="BC47" s="83">
        <v>9.3569999999999993</v>
      </c>
      <c r="BD47" s="83">
        <v>2.8097214342861299</v>
      </c>
      <c r="BE47" s="83">
        <v>29.94</v>
      </c>
      <c r="BF47" s="83">
        <v>5.2</v>
      </c>
      <c r="BG47" s="83">
        <v>10.3</v>
      </c>
      <c r="BH47" s="232">
        <v>43509</v>
      </c>
    </row>
    <row r="48" spans="1:60" x14ac:dyDescent="0.25">
      <c r="A48" s="232">
        <v>43510</v>
      </c>
      <c r="B48" s="233" t="s">
        <v>65</v>
      </c>
      <c r="C48" s="234">
        <v>0</v>
      </c>
      <c r="D48" s="83">
        <v>5.9</v>
      </c>
      <c r="E48" s="83">
        <v>5.53</v>
      </c>
      <c r="F48" s="83">
        <v>5.13</v>
      </c>
      <c r="G48" s="83">
        <v>5.44</v>
      </c>
      <c r="H48" s="83">
        <v>5.47</v>
      </c>
      <c r="I48" s="83">
        <v>7</v>
      </c>
      <c r="J48" s="83">
        <v>7.43</v>
      </c>
      <c r="K48" s="83">
        <v>1.86</v>
      </c>
      <c r="L48" s="83">
        <v>2.0699999999999998</v>
      </c>
      <c r="M48" s="83">
        <v>2.14</v>
      </c>
      <c r="N48" s="83">
        <v>2.19</v>
      </c>
      <c r="O48" s="83">
        <v>49</v>
      </c>
      <c r="P48" s="83">
        <v>41</v>
      </c>
      <c r="Q48" s="83">
        <v>12</v>
      </c>
      <c r="R48" s="83">
        <v>0</v>
      </c>
      <c r="S48" s="83">
        <v>0</v>
      </c>
      <c r="T48" s="83">
        <v>0</v>
      </c>
      <c r="U48" s="83">
        <v>0.247</v>
      </c>
      <c r="V48" s="83">
        <v>0.33100000000000002</v>
      </c>
      <c r="W48" s="83">
        <v>0.504</v>
      </c>
      <c r="X48" s="83">
        <v>9.8000000000000004E-2</v>
      </c>
      <c r="Y48" s="83">
        <v>0.1</v>
      </c>
      <c r="Z48" s="83">
        <v>0.14699999999999999</v>
      </c>
      <c r="AA48" s="83">
        <v>13.4</v>
      </c>
      <c r="AB48" s="83">
        <v>33.1</v>
      </c>
      <c r="AC48" s="83">
        <v>26.6</v>
      </c>
      <c r="AD48" s="83">
        <v>27</v>
      </c>
      <c r="AE48" s="83">
        <v>40.200000000000003</v>
      </c>
      <c r="AF48" s="83">
        <v>26.8</v>
      </c>
      <c r="AG48" s="83">
        <v>66.2</v>
      </c>
      <c r="AH48" s="83">
        <v>53.2</v>
      </c>
      <c r="AI48" s="83">
        <v>54</v>
      </c>
      <c r="AJ48" s="83">
        <v>80.400000000000006</v>
      </c>
      <c r="AK48" s="83">
        <v>3.3</v>
      </c>
      <c r="AL48" s="238">
        <v>16.86</v>
      </c>
      <c r="AM48" s="83">
        <v>3.4</v>
      </c>
      <c r="AN48" s="83">
        <v>6</v>
      </c>
      <c r="AO48" s="83">
        <v>0.109</v>
      </c>
      <c r="AP48" s="83">
        <v>6.8</v>
      </c>
      <c r="AQ48" s="83">
        <v>3.4</v>
      </c>
      <c r="AR48" s="83">
        <v>0.72563878608438204</v>
      </c>
      <c r="AS48" s="83">
        <v>49.2</v>
      </c>
      <c r="AT48" s="83">
        <v>90.6</v>
      </c>
      <c r="AU48" s="83">
        <v>0.30719999999999997</v>
      </c>
      <c r="AV48" s="83">
        <v>4.2599999999999999E-2</v>
      </c>
      <c r="AW48" s="83">
        <v>14.62</v>
      </c>
      <c r="AX48" s="83">
        <v>13.51</v>
      </c>
      <c r="AY48" s="83">
        <v>14.48</v>
      </c>
      <c r="AZ48" s="83">
        <v>0.97</v>
      </c>
      <c r="BA48" s="83">
        <v>0</v>
      </c>
      <c r="BB48" s="83">
        <v>0</v>
      </c>
      <c r="BC48" s="83">
        <v>0</v>
      </c>
      <c r="BD48" s="83">
        <v>2.8856387860843822</v>
      </c>
      <c r="BE48" s="83">
        <v>29.71</v>
      </c>
      <c r="BF48" s="83">
        <v>5.2</v>
      </c>
      <c r="BG48" s="83">
        <v>10.3</v>
      </c>
      <c r="BH48" s="232">
        <v>43510</v>
      </c>
    </row>
    <row r="49" spans="1:60" x14ac:dyDescent="0.25">
      <c r="A49" s="232">
        <v>43511</v>
      </c>
      <c r="B49" s="233" t="s">
        <v>65</v>
      </c>
      <c r="C49" s="234">
        <v>0</v>
      </c>
      <c r="D49" s="83">
        <v>5.96</v>
      </c>
      <c r="E49" s="83">
        <v>5.57</v>
      </c>
      <c r="F49" s="83">
        <v>5.53</v>
      </c>
      <c r="G49" s="83">
        <v>5.47</v>
      </c>
      <c r="H49" s="83">
        <v>5.49</v>
      </c>
      <c r="I49" s="83">
        <v>6.83</v>
      </c>
      <c r="J49" s="83">
        <v>6.94</v>
      </c>
      <c r="K49" s="83">
        <v>1.82</v>
      </c>
      <c r="L49" s="83">
        <v>2.0099999999999998</v>
      </c>
      <c r="M49" s="83">
        <v>2.04</v>
      </c>
      <c r="N49" s="83">
        <v>1.99</v>
      </c>
      <c r="O49" s="83">
        <v>50</v>
      </c>
      <c r="P49" s="83">
        <v>43</v>
      </c>
      <c r="Q49" s="83">
        <v>14</v>
      </c>
      <c r="R49" s="83">
        <v>1</v>
      </c>
      <c r="S49" s="83">
        <v>0</v>
      </c>
      <c r="T49" s="83">
        <v>0</v>
      </c>
      <c r="U49" s="83">
        <v>0.249</v>
      </c>
      <c r="V49" s="83">
        <v>0.33700000000000002</v>
      </c>
      <c r="W49" s="83">
        <v>0.74199999999999999</v>
      </c>
      <c r="X49" s="83">
        <v>9.4E-2</v>
      </c>
      <c r="Y49" s="83">
        <v>0.214</v>
      </c>
      <c r="Z49" s="83">
        <v>0.38600000000000001</v>
      </c>
      <c r="AA49" s="83">
        <v>13.6</v>
      </c>
      <c r="AB49" s="83">
        <v>33.799999999999997</v>
      </c>
      <c r="AC49" s="83">
        <v>27.7</v>
      </c>
      <c r="AD49" s="83">
        <v>26.8</v>
      </c>
      <c r="AE49" s="83">
        <v>39.799999999999997</v>
      </c>
      <c r="AF49" s="83">
        <v>27.2</v>
      </c>
      <c r="AG49" s="83">
        <v>67.599999999999994</v>
      </c>
      <c r="AH49" s="83">
        <v>55.4</v>
      </c>
      <c r="AI49" s="83">
        <v>53.6</v>
      </c>
      <c r="AJ49" s="83">
        <v>79.599999999999994</v>
      </c>
      <c r="AK49" s="83">
        <v>3.21</v>
      </c>
      <c r="AL49" s="238">
        <v>16.36</v>
      </c>
      <c r="AM49" s="83">
        <v>3.1</v>
      </c>
      <c r="AN49" s="83">
        <v>6.3</v>
      </c>
      <c r="AO49" s="83">
        <v>8.1000000000000003E-2</v>
      </c>
      <c r="AP49" s="83">
        <v>7</v>
      </c>
      <c r="AQ49" s="83">
        <v>3.3</v>
      </c>
      <c r="AR49" s="83">
        <v>0.77775599128540307</v>
      </c>
      <c r="AS49" s="83">
        <v>47.5</v>
      </c>
      <c r="AT49" s="83">
        <v>88.9</v>
      </c>
      <c r="AU49" s="83">
        <v>0.32300000000000001</v>
      </c>
      <c r="AV49" s="83">
        <v>5.0999999999999997E-2</v>
      </c>
      <c r="AW49" s="83">
        <v>13.986000000000001</v>
      </c>
      <c r="AX49" s="83">
        <v>12.852</v>
      </c>
      <c r="AY49" s="83">
        <v>13.823</v>
      </c>
      <c r="AZ49" s="83">
        <v>0.97099999999999997</v>
      </c>
      <c r="BA49" s="83">
        <v>1.62</v>
      </c>
      <c r="BB49" s="83">
        <v>2.8420000000000001</v>
      </c>
      <c r="BC49" s="83">
        <v>8.39</v>
      </c>
      <c r="BD49" s="83">
        <v>2.927755991285403</v>
      </c>
      <c r="BE49" s="83">
        <v>29.62</v>
      </c>
      <c r="BF49" s="83">
        <v>5.2</v>
      </c>
      <c r="BG49" s="83">
        <v>10.3</v>
      </c>
      <c r="BH49" s="232">
        <v>43511</v>
      </c>
    </row>
    <row r="50" spans="1:60" x14ac:dyDescent="0.25">
      <c r="A50" s="232">
        <v>43512</v>
      </c>
      <c r="B50" s="233" t="s">
        <v>65</v>
      </c>
      <c r="C50" s="234">
        <v>0</v>
      </c>
      <c r="D50" s="83">
        <v>5.93</v>
      </c>
      <c r="E50" s="83">
        <v>5.4</v>
      </c>
      <c r="F50" s="83">
        <v>5.53</v>
      </c>
      <c r="G50" s="83">
        <v>5.44</v>
      </c>
      <c r="H50" s="83">
        <v>5.46</v>
      </c>
      <c r="I50" s="83">
        <v>6.75</v>
      </c>
      <c r="J50" s="83">
        <v>6.91</v>
      </c>
      <c r="K50" s="83">
        <v>1.95</v>
      </c>
      <c r="L50" s="83">
        <v>2.19</v>
      </c>
      <c r="M50" s="83">
        <v>2.2000000000000002</v>
      </c>
      <c r="N50" s="83">
        <v>2.2400000000000002</v>
      </c>
      <c r="O50" s="83">
        <v>49</v>
      </c>
      <c r="P50" s="83">
        <v>44</v>
      </c>
      <c r="Q50" s="83">
        <v>12</v>
      </c>
      <c r="R50" s="83">
        <v>0</v>
      </c>
      <c r="S50" s="83">
        <v>0</v>
      </c>
      <c r="T50" s="83">
        <v>0</v>
      </c>
      <c r="U50" s="83">
        <v>0.23799999999999999</v>
      </c>
      <c r="V50" s="83">
        <v>0.33100000000000002</v>
      </c>
      <c r="W50" s="83">
        <v>0.75800000000000001</v>
      </c>
      <c r="X50" s="83">
        <v>8.4000000000000005E-2</v>
      </c>
      <c r="Y50" s="83">
        <v>0.221</v>
      </c>
      <c r="Z50" s="83">
        <v>0.39100000000000001</v>
      </c>
      <c r="AA50" s="83">
        <v>13.6</v>
      </c>
      <c r="AB50" s="83">
        <v>33.799999999999997</v>
      </c>
      <c r="AC50" s="83">
        <v>26.5</v>
      </c>
      <c r="AD50" s="83">
        <v>26.7</v>
      </c>
      <c r="AE50" s="83">
        <v>39.9</v>
      </c>
      <c r="AF50" s="83">
        <v>27.2</v>
      </c>
      <c r="AG50" s="83">
        <v>67.599999999999994</v>
      </c>
      <c r="AH50" s="83">
        <v>53</v>
      </c>
      <c r="AI50" s="83">
        <v>53.4</v>
      </c>
      <c r="AJ50" s="83">
        <v>79.8</v>
      </c>
      <c r="AK50" s="83">
        <v>2.95</v>
      </c>
      <c r="AL50" s="238">
        <v>16.689999999999998</v>
      </c>
      <c r="AM50" s="83">
        <v>3.2</v>
      </c>
      <c r="AN50" s="83">
        <v>6</v>
      </c>
      <c r="AO50" s="83">
        <v>7.1999999999999995E-2</v>
      </c>
      <c r="AP50" s="83">
        <v>6.9</v>
      </c>
      <c r="AQ50" s="83">
        <v>3.3</v>
      </c>
      <c r="AR50" s="83">
        <v>0.6634080118694361</v>
      </c>
      <c r="AS50" s="83">
        <v>49.7</v>
      </c>
      <c r="AT50" s="83">
        <v>90.6</v>
      </c>
      <c r="AU50" s="83">
        <v>0.3196</v>
      </c>
      <c r="AV50" s="83">
        <v>4.2900000000000001E-2</v>
      </c>
      <c r="AW50" s="83">
        <v>14.57</v>
      </c>
      <c r="AX50" s="83">
        <v>13.48</v>
      </c>
      <c r="AY50" s="83">
        <v>14.44</v>
      </c>
      <c r="AZ50" s="83">
        <v>0.96</v>
      </c>
      <c r="BA50" s="83">
        <v>0</v>
      </c>
      <c r="BB50" s="83">
        <v>0</v>
      </c>
      <c r="BC50" s="83">
        <v>0</v>
      </c>
      <c r="BD50" s="83">
        <v>2.8934080118694361</v>
      </c>
      <c r="BE50" s="83">
        <v>29.97</v>
      </c>
      <c r="BF50" s="83">
        <v>5.2</v>
      </c>
      <c r="BG50" s="83">
        <v>10.3</v>
      </c>
      <c r="BH50" s="232">
        <v>43512</v>
      </c>
    </row>
    <row r="51" spans="1:60" x14ac:dyDescent="0.25">
      <c r="A51" s="232">
        <v>43513</v>
      </c>
      <c r="B51" s="233" t="s">
        <v>65</v>
      </c>
      <c r="C51" s="234">
        <v>0</v>
      </c>
      <c r="D51" s="83">
        <v>0</v>
      </c>
      <c r="E51" s="83">
        <v>0</v>
      </c>
      <c r="F51" s="83">
        <v>0</v>
      </c>
      <c r="G51" s="83">
        <v>0</v>
      </c>
      <c r="H51" s="83">
        <v>0</v>
      </c>
      <c r="I51" s="83">
        <v>0</v>
      </c>
      <c r="J51" s="83">
        <v>0</v>
      </c>
      <c r="K51" s="83">
        <v>0</v>
      </c>
      <c r="L51" s="83">
        <v>0</v>
      </c>
      <c r="M51" s="83">
        <v>0</v>
      </c>
      <c r="N51" s="83">
        <v>0</v>
      </c>
      <c r="O51" s="83">
        <v>0</v>
      </c>
      <c r="P51" s="83">
        <v>0</v>
      </c>
      <c r="Q51" s="83">
        <v>0</v>
      </c>
      <c r="R51" s="83">
        <v>0</v>
      </c>
      <c r="S51" s="83">
        <v>0</v>
      </c>
      <c r="T51" s="83">
        <v>0</v>
      </c>
      <c r="U51" s="83">
        <v>0</v>
      </c>
      <c r="V51" s="83">
        <v>0</v>
      </c>
      <c r="W51" s="83">
        <v>0</v>
      </c>
      <c r="X51" s="83">
        <v>0</v>
      </c>
      <c r="Y51" s="83">
        <v>0</v>
      </c>
      <c r="Z51" s="83">
        <v>0</v>
      </c>
      <c r="AA51" s="83">
        <v>0</v>
      </c>
      <c r="AB51" s="83">
        <v>0</v>
      </c>
      <c r="AC51" s="83">
        <v>0</v>
      </c>
      <c r="AD51" s="83">
        <v>0</v>
      </c>
      <c r="AE51" s="83">
        <v>0</v>
      </c>
      <c r="AF51" s="83">
        <v>0</v>
      </c>
      <c r="AG51" s="83">
        <v>0</v>
      </c>
      <c r="AH51" s="83">
        <v>0</v>
      </c>
      <c r="AI51" s="83">
        <v>0</v>
      </c>
      <c r="AJ51" s="83">
        <v>0</v>
      </c>
      <c r="AK51" s="83" t="s">
        <v>66</v>
      </c>
      <c r="AL51" s="238" t="s">
        <v>66</v>
      </c>
      <c r="AM51" s="83">
        <v>0</v>
      </c>
      <c r="AN51" s="83">
        <v>0</v>
      </c>
      <c r="AO51" s="83">
        <v>0</v>
      </c>
      <c r="AP51" s="83">
        <v>0</v>
      </c>
      <c r="AQ51" s="83">
        <v>0</v>
      </c>
      <c r="AR51" s="83">
        <v>0.74511515241857396</v>
      </c>
      <c r="AS51" s="83">
        <v>0</v>
      </c>
      <c r="AT51" s="83">
        <v>0</v>
      </c>
      <c r="AU51" s="83">
        <v>0</v>
      </c>
      <c r="AV51" s="83">
        <v>0</v>
      </c>
      <c r="AW51" s="83">
        <v>14.539</v>
      </c>
      <c r="AX51" s="83">
        <v>13.417</v>
      </c>
      <c r="AY51" s="83">
        <v>14.391999999999999</v>
      </c>
      <c r="AZ51" s="83">
        <v>0.97499999999999998</v>
      </c>
      <c r="BA51" s="83">
        <v>1.5880000000000001</v>
      </c>
      <c r="BB51" s="83">
        <v>2.82</v>
      </c>
      <c r="BC51" s="83">
        <v>9.0079999999999991</v>
      </c>
      <c r="BD51" s="83">
        <v>2.9151151524185739</v>
      </c>
      <c r="BE51" s="83">
        <v>0</v>
      </c>
      <c r="BF51" s="83">
        <v>5.2</v>
      </c>
      <c r="BG51" s="83">
        <v>10.3</v>
      </c>
      <c r="BH51" s="232">
        <v>43513</v>
      </c>
    </row>
    <row r="52" spans="1:60" x14ac:dyDescent="0.25">
      <c r="A52" s="232">
        <v>43514</v>
      </c>
      <c r="B52" s="233" t="s">
        <v>65</v>
      </c>
      <c r="C52" s="234">
        <v>0</v>
      </c>
      <c r="D52" s="83">
        <v>5.94</v>
      </c>
      <c r="E52" s="83">
        <v>5.39</v>
      </c>
      <c r="F52" s="83">
        <v>5.43</v>
      </c>
      <c r="G52" s="83">
        <v>5.4</v>
      </c>
      <c r="H52" s="83">
        <v>5.52</v>
      </c>
      <c r="I52" s="83">
        <v>7.02</v>
      </c>
      <c r="J52" s="83">
        <v>6.95</v>
      </c>
      <c r="K52" s="83">
        <v>1.87</v>
      </c>
      <c r="L52" s="83">
        <v>2.14</v>
      </c>
      <c r="M52" s="83">
        <v>2.04</v>
      </c>
      <c r="N52" s="83">
        <v>2.1</v>
      </c>
      <c r="O52" s="83">
        <v>47</v>
      </c>
      <c r="P52" s="83">
        <v>40</v>
      </c>
      <c r="Q52" s="83">
        <v>13</v>
      </c>
      <c r="R52" s="83">
        <v>0</v>
      </c>
      <c r="S52" s="83">
        <v>0</v>
      </c>
      <c r="T52" s="83">
        <v>0</v>
      </c>
      <c r="U52" s="83">
        <v>0.20399999999999999</v>
      </c>
      <c r="V52" s="83">
        <v>0.33400000000000002</v>
      </c>
      <c r="W52" s="83">
        <v>0.61399999999999999</v>
      </c>
      <c r="X52" s="83">
        <v>7.1999999999999995E-2</v>
      </c>
      <c r="Y52" s="83">
        <v>0.221</v>
      </c>
      <c r="Z52" s="83">
        <v>0.35199999999999998</v>
      </c>
      <c r="AA52" s="83">
        <v>13.5</v>
      </c>
      <c r="AB52" s="83">
        <v>33.9</v>
      </c>
      <c r="AC52" s="83">
        <v>26.7</v>
      </c>
      <c r="AD52" s="83">
        <v>27</v>
      </c>
      <c r="AE52" s="83">
        <v>40.200000000000003</v>
      </c>
      <c r="AF52" s="83">
        <v>27</v>
      </c>
      <c r="AG52" s="83">
        <v>67.8</v>
      </c>
      <c r="AH52" s="83">
        <v>53.4</v>
      </c>
      <c r="AI52" s="83">
        <v>54</v>
      </c>
      <c r="AJ52" s="83">
        <v>80.400000000000006</v>
      </c>
      <c r="AK52" s="83">
        <v>3.15</v>
      </c>
      <c r="AL52" s="238">
        <v>17.920000000000002</v>
      </c>
      <c r="AM52" s="83">
        <v>3.3</v>
      </c>
      <c r="AN52" s="83">
        <v>5.9</v>
      </c>
      <c r="AO52" s="83">
        <v>6.9000000000000006E-2</v>
      </c>
      <c r="AP52" s="83">
        <v>6.9</v>
      </c>
      <c r="AQ52" s="83">
        <v>3.4</v>
      </c>
      <c r="AR52" s="83">
        <v>0.76040218031820883</v>
      </c>
      <c r="AS52" s="83">
        <v>49.9</v>
      </c>
      <c r="AT52" s="83">
        <v>90.8</v>
      </c>
      <c r="AU52" s="83">
        <v>0.31840000000000002</v>
      </c>
      <c r="AV52" s="83">
        <v>4.1799999999999997E-2</v>
      </c>
      <c r="AW52" s="83">
        <v>14.755000000000001</v>
      </c>
      <c r="AX52" s="83">
        <v>13.576000000000001</v>
      </c>
      <c r="AY52" s="83">
        <v>14.558</v>
      </c>
      <c r="AZ52" s="83">
        <v>0.98199999999999998</v>
      </c>
      <c r="BA52" s="83">
        <v>1.6479999999999999</v>
      </c>
      <c r="BB52" s="83">
        <v>2.8079999999999998</v>
      </c>
      <c r="BC52" s="83">
        <v>9.1199999999999992</v>
      </c>
      <c r="BD52" s="83">
        <v>2.9104021803182087</v>
      </c>
      <c r="BE52" s="83">
        <v>29.82</v>
      </c>
      <c r="BF52" s="83">
        <v>5.2</v>
      </c>
      <c r="BG52" s="83">
        <v>10.3</v>
      </c>
      <c r="BH52" s="232">
        <v>43514</v>
      </c>
    </row>
    <row r="53" spans="1:60" x14ac:dyDescent="0.25">
      <c r="A53" s="232">
        <v>43515</v>
      </c>
      <c r="B53" s="233" t="s">
        <v>65</v>
      </c>
      <c r="C53" s="234">
        <v>0</v>
      </c>
      <c r="D53" s="83">
        <v>6</v>
      </c>
      <c r="E53" s="83">
        <v>5.37</v>
      </c>
      <c r="F53" s="83">
        <v>5.43</v>
      </c>
      <c r="G53" s="83">
        <v>5.43</v>
      </c>
      <c r="H53" s="83">
        <v>5.5</v>
      </c>
      <c r="I53" s="83">
        <v>7.09</v>
      </c>
      <c r="J53" s="83">
        <v>6.99</v>
      </c>
      <c r="K53" s="83">
        <v>1.9</v>
      </c>
      <c r="L53" s="83">
        <v>2.17</v>
      </c>
      <c r="M53" s="83">
        <v>2.16</v>
      </c>
      <c r="N53" s="83">
        <v>2.19</v>
      </c>
      <c r="O53" s="83">
        <v>50</v>
      </c>
      <c r="P53" s="83">
        <v>42</v>
      </c>
      <c r="Q53" s="83">
        <v>16</v>
      </c>
      <c r="R53" s="83">
        <v>0</v>
      </c>
      <c r="S53" s="83">
        <v>0</v>
      </c>
      <c r="T53" s="83">
        <v>0</v>
      </c>
      <c r="U53" s="83">
        <v>0.21199999999999999</v>
      </c>
      <c r="V53" s="83">
        <v>0.32700000000000001</v>
      </c>
      <c r="W53" s="83">
        <v>0.61</v>
      </c>
      <c r="X53" s="83">
        <v>7.9000000000000001E-2</v>
      </c>
      <c r="Y53" s="83">
        <v>0.17399999999999999</v>
      </c>
      <c r="Z53" s="83">
        <v>0.29099999999999998</v>
      </c>
      <c r="AA53" s="83">
        <v>14.1</v>
      </c>
      <c r="AB53" s="83">
        <v>34.200000000000003</v>
      </c>
      <c r="AC53" s="83">
        <v>26.8</v>
      </c>
      <c r="AD53" s="83">
        <v>27.2</v>
      </c>
      <c r="AE53" s="83">
        <v>39.9</v>
      </c>
      <c r="AF53" s="83">
        <v>28.2</v>
      </c>
      <c r="AG53" s="83">
        <v>68.400000000000006</v>
      </c>
      <c r="AH53" s="83">
        <v>53.6</v>
      </c>
      <c r="AI53" s="83">
        <v>54.4</v>
      </c>
      <c r="AJ53" s="83">
        <v>79.8</v>
      </c>
      <c r="AK53" s="83">
        <v>3.3600000000000003</v>
      </c>
      <c r="AL53" s="238">
        <v>18</v>
      </c>
      <c r="AM53" s="83">
        <v>3.4</v>
      </c>
      <c r="AN53" s="83">
        <v>5.9</v>
      </c>
      <c r="AO53" s="83">
        <v>0.112</v>
      </c>
      <c r="AP53" s="83">
        <v>6.6</v>
      </c>
      <c r="AQ53" s="83">
        <v>3.3</v>
      </c>
      <c r="AR53" s="83">
        <v>0.68894637681159399</v>
      </c>
      <c r="AS53" s="83">
        <v>50.1</v>
      </c>
      <c r="AT53" s="83">
        <v>91.9</v>
      </c>
      <c r="AU53" s="83">
        <v>0.31519999999999998</v>
      </c>
      <c r="AV53" s="83">
        <v>3.7400000000000003E-2</v>
      </c>
      <c r="AW53" s="83">
        <v>14.89</v>
      </c>
      <c r="AX53" s="83">
        <v>13.8</v>
      </c>
      <c r="AY53" s="83">
        <v>14.78</v>
      </c>
      <c r="AZ53" s="83">
        <v>0.98</v>
      </c>
      <c r="BA53" s="83">
        <v>1.6679999999999999</v>
      </c>
      <c r="BB53" s="83">
        <v>2.6930000000000001</v>
      </c>
      <c r="BC53" s="83">
        <v>9.4380000000000006</v>
      </c>
      <c r="BD53" s="83">
        <v>2.8289463768115941</v>
      </c>
      <c r="BE53" s="83">
        <v>29.02</v>
      </c>
      <c r="BF53" s="83">
        <v>5.2</v>
      </c>
      <c r="BG53" s="83">
        <v>10.3</v>
      </c>
      <c r="BH53" s="232">
        <v>43515</v>
      </c>
    </row>
    <row r="54" spans="1:60" x14ac:dyDescent="0.25">
      <c r="A54" s="232">
        <v>43516</v>
      </c>
      <c r="B54" s="233" t="s">
        <v>65</v>
      </c>
      <c r="C54" s="234">
        <v>0</v>
      </c>
      <c r="D54" s="83">
        <v>5.97</v>
      </c>
      <c r="E54" s="83">
        <v>5.74</v>
      </c>
      <c r="F54" s="83">
        <v>5.4</v>
      </c>
      <c r="G54" s="83">
        <v>5.57</v>
      </c>
      <c r="H54" s="83">
        <v>5.54</v>
      </c>
      <c r="I54" s="83">
        <v>6.71</v>
      </c>
      <c r="J54" s="83">
        <v>6.91</v>
      </c>
      <c r="K54" s="83">
        <v>1.94</v>
      </c>
      <c r="L54" s="83">
        <v>2.1800000000000002</v>
      </c>
      <c r="M54" s="83">
        <v>2.1800000000000002</v>
      </c>
      <c r="N54" s="83">
        <v>2.2000000000000002</v>
      </c>
      <c r="O54" s="83">
        <v>51</v>
      </c>
      <c r="P54" s="83">
        <v>46</v>
      </c>
      <c r="Q54" s="83">
        <v>18</v>
      </c>
      <c r="R54" s="83">
        <v>1</v>
      </c>
      <c r="S54" s="83">
        <v>0</v>
      </c>
      <c r="T54" s="83">
        <v>0</v>
      </c>
      <c r="U54" s="83">
        <v>0.224</v>
      </c>
      <c r="V54" s="83">
        <v>0.32600000000000001</v>
      </c>
      <c r="W54" s="83">
        <v>0.71799999999999997</v>
      </c>
      <c r="X54" s="83">
        <v>9.2999999999999999E-2</v>
      </c>
      <c r="Y54" s="83">
        <v>0.26400000000000001</v>
      </c>
      <c r="Z54" s="83">
        <v>1</v>
      </c>
      <c r="AA54" s="83">
        <v>13.3</v>
      </c>
      <c r="AB54" s="83">
        <v>32.4</v>
      </c>
      <c r="AC54" s="83">
        <v>26.8</v>
      </c>
      <c r="AD54" s="83">
        <v>24.9</v>
      </c>
      <c r="AE54" s="83">
        <v>39.6</v>
      </c>
      <c r="AF54" s="83">
        <v>26.6</v>
      </c>
      <c r="AG54" s="83">
        <v>64.8</v>
      </c>
      <c r="AH54" s="83">
        <v>53.6</v>
      </c>
      <c r="AI54" s="83">
        <v>49.8</v>
      </c>
      <c r="AJ54" s="83">
        <v>79.2</v>
      </c>
      <c r="AK54" s="83">
        <v>3.1900000000000004</v>
      </c>
      <c r="AL54" s="238">
        <v>16.32</v>
      </c>
      <c r="AM54" s="83">
        <v>3.2</v>
      </c>
      <c r="AN54" s="83">
        <v>6.1</v>
      </c>
      <c r="AO54" s="83">
        <v>9.0999999999999998E-2</v>
      </c>
      <c r="AP54" s="83">
        <v>6.7</v>
      </c>
      <c r="AQ54" s="83">
        <v>3.4</v>
      </c>
      <c r="AR54" s="83">
        <v>0.82869599371563263</v>
      </c>
      <c r="AS54" s="83">
        <v>50.3</v>
      </c>
      <c r="AT54" s="83">
        <v>91.6</v>
      </c>
      <c r="AU54" s="83">
        <v>0.315</v>
      </c>
      <c r="AV54" s="83">
        <v>3.7100000000000001E-2</v>
      </c>
      <c r="AW54" s="83">
        <v>13.984</v>
      </c>
      <c r="AX54" s="83">
        <v>12.73</v>
      </c>
      <c r="AY54" s="83">
        <v>13.71</v>
      </c>
      <c r="AZ54" s="83">
        <v>0.98</v>
      </c>
      <c r="BA54" s="83">
        <v>1.6819999999999999</v>
      </c>
      <c r="BB54" s="83">
        <v>2.6560000000000001</v>
      </c>
      <c r="BC54" s="83">
        <v>8.3919999999999995</v>
      </c>
      <c r="BD54" s="83">
        <v>2.9386959937156325</v>
      </c>
      <c r="BE54" s="83">
        <v>28.94</v>
      </c>
      <c r="BF54" s="83">
        <v>5.2</v>
      </c>
      <c r="BG54" s="83">
        <v>10.3</v>
      </c>
      <c r="BH54" s="232">
        <v>43516</v>
      </c>
    </row>
    <row r="55" spans="1:60" x14ac:dyDescent="0.25">
      <c r="A55" s="232">
        <v>43517</v>
      </c>
      <c r="B55" s="233" t="s">
        <v>65</v>
      </c>
      <c r="C55" s="234">
        <v>0</v>
      </c>
      <c r="D55" s="83">
        <v>5.85</v>
      </c>
      <c r="E55" s="83">
        <v>5.65</v>
      </c>
      <c r="F55" s="83">
        <v>5.58</v>
      </c>
      <c r="G55" s="83">
        <v>5.55</v>
      </c>
      <c r="H55" s="83">
        <v>5.51</v>
      </c>
      <c r="I55" s="83">
        <v>6.76</v>
      </c>
      <c r="J55" s="83">
        <v>6.93</v>
      </c>
      <c r="K55" s="83">
        <v>1.76</v>
      </c>
      <c r="L55" s="83">
        <v>2.08</v>
      </c>
      <c r="M55" s="83">
        <v>2.2000000000000002</v>
      </c>
      <c r="N55" s="83">
        <v>2.2400000000000002</v>
      </c>
      <c r="O55" s="83">
        <v>50</v>
      </c>
      <c r="P55" s="83">
        <v>45</v>
      </c>
      <c r="Q55" s="83">
        <v>20</v>
      </c>
      <c r="R55" s="83">
        <v>2</v>
      </c>
      <c r="S55" s="83">
        <v>0</v>
      </c>
      <c r="T55" s="83">
        <v>0</v>
      </c>
      <c r="U55" s="83">
        <v>0.217</v>
      </c>
      <c r="V55" s="83">
        <v>0.32600000000000001</v>
      </c>
      <c r="W55" s="83">
        <v>0.71799999999999997</v>
      </c>
      <c r="X55" s="83">
        <v>7.6999999999999999E-2</v>
      </c>
      <c r="Y55" s="83">
        <v>0.217</v>
      </c>
      <c r="Z55" s="83">
        <v>0.35099999999999998</v>
      </c>
      <c r="AA55" s="83">
        <v>13.8</v>
      </c>
      <c r="AB55" s="83">
        <v>30.2</v>
      </c>
      <c r="AC55" s="83">
        <v>26</v>
      </c>
      <c r="AD55" s="83">
        <v>26.8</v>
      </c>
      <c r="AE55" s="83">
        <v>40.700000000000003</v>
      </c>
      <c r="AF55" s="83">
        <v>27.6</v>
      </c>
      <c r="AG55" s="83">
        <v>60.4</v>
      </c>
      <c r="AH55" s="83">
        <v>52</v>
      </c>
      <c r="AI55" s="83">
        <v>53.6</v>
      </c>
      <c r="AJ55" s="83">
        <v>81.400000000000006</v>
      </c>
      <c r="AK55" s="83">
        <v>3.12</v>
      </c>
      <c r="AL55" s="238">
        <v>16.71</v>
      </c>
      <c r="AM55" s="83">
        <v>3.4</v>
      </c>
      <c r="AN55" s="83">
        <v>5.8</v>
      </c>
      <c r="AO55" s="83">
        <v>9.4E-2</v>
      </c>
      <c r="AP55" s="83">
        <v>3.4</v>
      </c>
      <c r="AQ55" s="83">
        <v>5.8</v>
      </c>
      <c r="AR55" s="83">
        <v>0.71369992716678832</v>
      </c>
      <c r="AS55" s="83">
        <v>45.9</v>
      </c>
      <c r="AT55" s="83">
        <v>91.2</v>
      </c>
      <c r="AU55" s="83">
        <v>0.33729999999999999</v>
      </c>
      <c r="AV55" s="83">
        <v>4.0099999999999997E-2</v>
      </c>
      <c r="AW55" s="83">
        <v>14.84</v>
      </c>
      <c r="AX55" s="83">
        <v>13.73</v>
      </c>
      <c r="AY55" s="83">
        <v>14.71</v>
      </c>
      <c r="AZ55" s="83">
        <v>0.98</v>
      </c>
      <c r="BA55" s="83">
        <v>1.72</v>
      </c>
      <c r="BB55" s="83">
        <v>2.6640000000000001</v>
      </c>
      <c r="BC55" s="83">
        <v>9.3460000000000001</v>
      </c>
      <c r="BD55" s="83">
        <v>2.8436999271667882</v>
      </c>
      <c r="BE55" s="83">
        <v>27.85</v>
      </c>
      <c r="BF55" s="83">
        <v>5.2</v>
      </c>
      <c r="BG55" s="83">
        <v>10.3</v>
      </c>
      <c r="BH55" s="232">
        <v>43517</v>
      </c>
    </row>
    <row r="56" spans="1:60" x14ac:dyDescent="0.25">
      <c r="A56" s="232">
        <v>43518</v>
      </c>
      <c r="B56" s="233" t="s">
        <v>65</v>
      </c>
      <c r="C56" s="234">
        <v>0</v>
      </c>
      <c r="D56" s="83">
        <v>5.95</v>
      </c>
      <c r="E56" s="83">
        <v>5.45</v>
      </c>
      <c r="F56" s="83">
        <v>5.58</v>
      </c>
      <c r="G56" s="83">
        <v>5.51</v>
      </c>
      <c r="H56" s="83">
        <v>5.52</v>
      </c>
      <c r="I56" s="83">
        <v>7.43</v>
      </c>
      <c r="J56" s="83">
        <v>6.92</v>
      </c>
      <c r="K56" s="83">
        <v>1.72</v>
      </c>
      <c r="L56" s="83">
        <v>1.91</v>
      </c>
      <c r="M56" s="83">
        <v>2.09</v>
      </c>
      <c r="N56" s="83">
        <v>2.23</v>
      </c>
      <c r="O56" s="83">
        <v>52</v>
      </c>
      <c r="P56" s="83">
        <v>46</v>
      </c>
      <c r="Q56" s="83">
        <v>18</v>
      </c>
      <c r="R56" s="83">
        <v>0</v>
      </c>
      <c r="S56" s="83">
        <v>0</v>
      </c>
      <c r="T56" s="83">
        <v>0</v>
      </c>
      <c r="U56" s="83">
        <v>0.22500000000000001</v>
      </c>
      <c r="V56" s="83">
        <v>0.33</v>
      </c>
      <c r="W56" s="83">
        <v>0.95299999999999996</v>
      </c>
      <c r="X56" s="83">
        <v>0.10199999999999999</v>
      </c>
      <c r="Y56" s="83">
        <v>0.27700000000000002</v>
      </c>
      <c r="Z56" s="83">
        <v>0.35799999999999998</v>
      </c>
      <c r="AA56" s="83">
        <v>14.2</v>
      </c>
      <c r="AB56" s="83">
        <v>31.5</v>
      </c>
      <c r="AC56" s="83">
        <v>26.2</v>
      </c>
      <c r="AD56" s="83">
        <v>26.6</v>
      </c>
      <c r="AE56" s="83">
        <v>39.5</v>
      </c>
      <c r="AF56" s="83">
        <v>28.4</v>
      </c>
      <c r="AG56" s="83">
        <v>63</v>
      </c>
      <c r="AH56" s="83">
        <v>52.4</v>
      </c>
      <c r="AI56" s="83">
        <v>53.2</v>
      </c>
      <c r="AJ56" s="83">
        <v>79</v>
      </c>
      <c r="AK56" s="83">
        <v>3.37</v>
      </c>
      <c r="AL56" s="238">
        <v>17.739999999999998</v>
      </c>
      <c r="AM56" s="83">
        <v>3.5</v>
      </c>
      <c r="AN56" s="83">
        <v>6</v>
      </c>
      <c r="AO56" s="83">
        <v>3.7999999999999999E-2</v>
      </c>
      <c r="AP56" s="83">
        <v>6.5</v>
      </c>
      <c r="AQ56" s="83">
        <v>3.2</v>
      </c>
      <c r="AR56" s="83">
        <v>0.69035818815331007</v>
      </c>
      <c r="AS56" s="83">
        <v>48.5</v>
      </c>
      <c r="AT56" s="83">
        <v>88.6</v>
      </c>
      <c r="AU56" s="83">
        <v>0.31419999999999998</v>
      </c>
      <c r="AV56" s="83">
        <v>5.2200000000000003E-2</v>
      </c>
      <c r="AW56" s="83">
        <v>15.45</v>
      </c>
      <c r="AX56" s="83">
        <v>14.35</v>
      </c>
      <c r="AY56" s="83">
        <v>15.3</v>
      </c>
      <c r="AZ56" s="83">
        <v>0.95</v>
      </c>
      <c r="BA56" s="83">
        <v>1.6950000000000001</v>
      </c>
      <c r="BB56" s="83">
        <v>2.669</v>
      </c>
      <c r="BC56" s="83">
        <v>9.9860000000000007</v>
      </c>
      <c r="BD56" s="83">
        <v>2.86035818815331</v>
      </c>
      <c r="BE56" s="83">
        <v>29.57</v>
      </c>
      <c r="BF56" s="83">
        <v>5.0999999999999996</v>
      </c>
      <c r="BG56" s="83">
        <v>10.3</v>
      </c>
      <c r="BH56" s="232">
        <v>43518</v>
      </c>
    </row>
    <row r="57" spans="1:60" x14ac:dyDescent="0.25">
      <c r="A57" s="232">
        <v>43519</v>
      </c>
      <c r="B57" s="233" t="s">
        <v>65</v>
      </c>
      <c r="C57" s="234">
        <v>0</v>
      </c>
      <c r="D57" s="83">
        <v>5.86</v>
      </c>
      <c r="E57" s="83">
        <v>5.46</v>
      </c>
      <c r="F57" s="83">
        <v>5.44</v>
      </c>
      <c r="G57" s="83">
        <v>5.54</v>
      </c>
      <c r="H57" s="83">
        <v>5.59</v>
      </c>
      <c r="I57" s="83">
        <v>7.38</v>
      </c>
      <c r="J57" s="83">
        <v>7.42</v>
      </c>
      <c r="K57" s="83">
        <v>1.73</v>
      </c>
      <c r="L57" s="83">
        <v>1.96</v>
      </c>
      <c r="M57" s="83">
        <v>2.11</v>
      </c>
      <c r="N57" s="83">
        <v>2.14</v>
      </c>
      <c r="O57" s="83">
        <v>51</v>
      </c>
      <c r="P57" s="83">
        <v>45</v>
      </c>
      <c r="Q57" s="83">
        <v>17</v>
      </c>
      <c r="R57" s="83">
        <v>0</v>
      </c>
      <c r="S57" s="83">
        <v>0</v>
      </c>
      <c r="T57" s="83">
        <v>0</v>
      </c>
      <c r="U57" s="83">
        <v>0.223</v>
      </c>
      <c r="V57" s="83">
        <v>0.32900000000000001</v>
      </c>
      <c r="W57" s="83">
        <v>0.92700000000000005</v>
      </c>
      <c r="X57" s="83">
        <v>9.6000000000000002E-2</v>
      </c>
      <c r="Y57" s="83">
        <v>0.28599999999999998</v>
      </c>
      <c r="Z57" s="83">
        <v>0.38</v>
      </c>
      <c r="AA57" s="83">
        <v>14.3</v>
      </c>
      <c r="AB57" s="83">
        <v>30.9</v>
      </c>
      <c r="AC57" s="83">
        <v>27</v>
      </c>
      <c r="AD57" s="83">
        <v>26.5</v>
      </c>
      <c r="AE57" s="83">
        <v>40.1</v>
      </c>
      <c r="AF57" s="83">
        <v>28.6</v>
      </c>
      <c r="AG57" s="83">
        <v>61.8</v>
      </c>
      <c r="AH57" s="83">
        <v>54</v>
      </c>
      <c r="AI57" s="83">
        <v>53</v>
      </c>
      <c r="AJ57" s="83">
        <v>80.2</v>
      </c>
      <c r="AK57" s="83">
        <v>3.1900000000000004</v>
      </c>
      <c r="AL57" s="238">
        <v>17.510000000000002</v>
      </c>
      <c r="AM57" s="83">
        <v>3.6</v>
      </c>
      <c r="AN57" s="83">
        <v>5.8</v>
      </c>
      <c r="AO57" s="83">
        <v>4.5999999999999999E-2</v>
      </c>
      <c r="AP57" s="83">
        <v>6.5</v>
      </c>
      <c r="AQ57" s="83">
        <v>3.2</v>
      </c>
      <c r="AR57" s="83" t="s">
        <v>66</v>
      </c>
      <c r="AS57" s="83">
        <v>48.4</v>
      </c>
      <c r="AT57" s="83">
        <v>89.7</v>
      </c>
      <c r="AU57" s="83">
        <v>0.31459999999999999</v>
      </c>
      <c r="AV57" s="83">
        <v>4.8800000000000003E-2</v>
      </c>
      <c r="AW57" s="83">
        <v>14.35</v>
      </c>
      <c r="AX57" s="83">
        <v>14.1</v>
      </c>
      <c r="AY57" s="83">
        <v>14.1</v>
      </c>
      <c r="AZ57" s="83">
        <v>0</v>
      </c>
      <c r="BA57" s="83">
        <v>0</v>
      </c>
      <c r="BB57" s="83">
        <v>0</v>
      </c>
      <c r="BC57" s="83">
        <v>0</v>
      </c>
      <c r="BD57" s="83" t="s">
        <v>66</v>
      </c>
      <c r="BE57" s="83">
        <v>29.57</v>
      </c>
      <c r="BF57" s="83">
        <v>5.0999999999999996</v>
      </c>
      <c r="BG57" s="83">
        <v>10.3</v>
      </c>
      <c r="BH57" s="232">
        <v>43519</v>
      </c>
    </row>
    <row r="58" spans="1:60" x14ac:dyDescent="0.25">
      <c r="A58" s="232">
        <v>43520</v>
      </c>
      <c r="B58" s="233" t="s">
        <v>65</v>
      </c>
      <c r="C58" s="234">
        <v>0</v>
      </c>
      <c r="D58" s="83">
        <v>0</v>
      </c>
      <c r="E58" s="83">
        <v>0</v>
      </c>
      <c r="F58" s="83">
        <v>0</v>
      </c>
      <c r="G58" s="83">
        <v>0</v>
      </c>
      <c r="H58" s="83">
        <v>0</v>
      </c>
      <c r="I58" s="83">
        <v>0</v>
      </c>
      <c r="J58" s="83">
        <v>0</v>
      </c>
      <c r="K58" s="83">
        <v>0</v>
      </c>
      <c r="L58" s="83">
        <v>0</v>
      </c>
      <c r="M58" s="83">
        <v>0</v>
      </c>
      <c r="N58" s="83">
        <v>0</v>
      </c>
      <c r="O58" s="83">
        <v>0</v>
      </c>
      <c r="P58" s="83">
        <v>0</v>
      </c>
      <c r="Q58" s="83">
        <v>0</v>
      </c>
      <c r="R58" s="83">
        <v>0</v>
      </c>
      <c r="S58" s="83">
        <v>0</v>
      </c>
      <c r="T58" s="83">
        <v>0</v>
      </c>
      <c r="U58" s="83">
        <v>0</v>
      </c>
      <c r="V58" s="83">
        <v>0</v>
      </c>
      <c r="W58" s="83">
        <v>0</v>
      </c>
      <c r="X58" s="83">
        <v>0</v>
      </c>
      <c r="Y58" s="83">
        <v>0</v>
      </c>
      <c r="Z58" s="83">
        <v>0</v>
      </c>
      <c r="AA58" s="83">
        <v>0</v>
      </c>
      <c r="AB58" s="83">
        <v>0</v>
      </c>
      <c r="AC58" s="83">
        <v>0</v>
      </c>
      <c r="AD58" s="83">
        <v>0</v>
      </c>
      <c r="AE58" s="83">
        <v>0</v>
      </c>
      <c r="AF58" s="83">
        <v>0</v>
      </c>
      <c r="AG58" s="83">
        <v>0</v>
      </c>
      <c r="AH58" s="83">
        <v>0</v>
      </c>
      <c r="AI58" s="83">
        <v>0</v>
      </c>
      <c r="AJ58" s="83">
        <v>0</v>
      </c>
      <c r="AK58" s="83" t="s">
        <v>66</v>
      </c>
      <c r="AL58" s="238" t="s">
        <v>66</v>
      </c>
      <c r="AM58" s="83">
        <v>0</v>
      </c>
      <c r="AN58" s="83">
        <v>0</v>
      </c>
      <c r="AO58" s="83">
        <v>0</v>
      </c>
      <c r="AP58" s="83">
        <v>0</v>
      </c>
      <c r="AQ58" s="83">
        <v>0</v>
      </c>
      <c r="AR58" s="83" t="s">
        <v>66</v>
      </c>
      <c r="AS58" s="83">
        <v>0</v>
      </c>
      <c r="AT58" s="83">
        <v>0</v>
      </c>
      <c r="AU58" s="83">
        <v>0</v>
      </c>
      <c r="AV58" s="83">
        <v>0</v>
      </c>
      <c r="AW58" s="83">
        <v>0</v>
      </c>
      <c r="AX58" s="83">
        <v>0</v>
      </c>
      <c r="AY58" s="83">
        <v>0</v>
      </c>
      <c r="AZ58" s="83">
        <v>0</v>
      </c>
      <c r="BA58" s="83">
        <v>0</v>
      </c>
      <c r="BB58" s="83">
        <v>0</v>
      </c>
      <c r="BC58" s="83">
        <v>0</v>
      </c>
      <c r="BD58" s="83" t="s">
        <v>66</v>
      </c>
      <c r="BE58" s="83">
        <v>0</v>
      </c>
      <c r="BF58" s="83">
        <v>0</v>
      </c>
      <c r="BG58" s="83">
        <v>0</v>
      </c>
      <c r="BH58" s="232">
        <v>43520</v>
      </c>
    </row>
    <row r="59" spans="1:60" x14ac:dyDescent="0.25">
      <c r="A59" s="232">
        <v>43521</v>
      </c>
      <c r="B59" s="233" t="s">
        <v>65</v>
      </c>
      <c r="C59" s="234">
        <v>0</v>
      </c>
      <c r="D59" s="83">
        <v>5.91</v>
      </c>
      <c r="E59" s="83">
        <v>5.87</v>
      </c>
      <c r="F59" s="83">
        <v>5.47</v>
      </c>
      <c r="G59" s="83">
        <v>5.74</v>
      </c>
      <c r="H59" s="83">
        <v>5.67</v>
      </c>
      <c r="I59" s="83">
        <v>6.79</v>
      </c>
      <c r="J59" s="83">
        <v>7.66</v>
      </c>
      <c r="K59" s="83">
        <v>1.6879999999999999</v>
      </c>
      <c r="L59" s="83">
        <v>2</v>
      </c>
      <c r="M59" s="83">
        <v>2.06</v>
      </c>
      <c r="N59" s="83">
        <v>2.09</v>
      </c>
      <c r="O59" s="83">
        <v>50</v>
      </c>
      <c r="P59" s="83">
        <v>44</v>
      </c>
      <c r="Q59" s="83">
        <v>20</v>
      </c>
      <c r="R59" s="83">
        <v>1</v>
      </c>
      <c r="S59" s="83">
        <v>0</v>
      </c>
      <c r="T59" s="83">
        <v>0</v>
      </c>
      <c r="U59" s="83">
        <v>0.23599999999999999</v>
      </c>
      <c r="V59" s="83">
        <v>0.32400000000000001</v>
      </c>
      <c r="W59" s="83">
        <v>0.91800000000000004</v>
      </c>
      <c r="X59" s="83">
        <v>0.249</v>
      </c>
      <c r="Y59" s="83">
        <v>0.26400000000000001</v>
      </c>
      <c r="Z59" s="83">
        <v>0.371</v>
      </c>
      <c r="AA59" s="83">
        <v>14.3</v>
      </c>
      <c r="AB59" s="83">
        <v>33.700000000000003</v>
      </c>
      <c r="AC59" s="83">
        <v>26.3</v>
      </c>
      <c r="AD59" s="83">
        <v>27.4</v>
      </c>
      <c r="AE59" s="83">
        <v>41.1</v>
      </c>
      <c r="AF59" s="83">
        <v>28.6</v>
      </c>
      <c r="AG59" s="83">
        <v>67.400000000000006</v>
      </c>
      <c r="AH59" s="83">
        <v>52.6</v>
      </c>
      <c r="AI59" s="83">
        <v>54.8</v>
      </c>
      <c r="AJ59" s="83">
        <v>82.2</v>
      </c>
      <c r="AK59" s="83">
        <v>3.0300000000000002</v>
      </c>
      <c r="AL59" s="238">
        <v>17.03</v>
      </c>
      <c r="AM59" s="83">
        <v>3.5</v>
      </c>
      <c r="AN59" s="83">
        <v>5.9</v>
      </c>
      <c r="AO59" s="83">
        <v>9.1999999999999998E-2</v>
      </c>
      <c r="AP59" s="83">
        <v>6.5</v>
      </c>
      <c r="AQ59" s="83">
        <v>3.3</v>
      </c>
      <c r="AR59" s="83">
        <v>0.8156129953588005</v>
      </c>
      <c r="AS59" s="83">
        <v>48.2</v>
      </c>
      <c r="AT59" s="83">
        <v>90.6</v>
      </c>
      <c r="AU59" s="83">
        <v>0.31669999999999998</v>
      </c>
      <c r="AV59" s="83">
        <v>4.2799999999999998E-2</v>
      </c>
      <c r="AW59" s="83">
        <v>15.182</v>
      </c>
      <c r="AX59" s="83">
        <v>14.005000000000001</v>
      </c>
      <c r="AY59" s="83">
        <v>14.986000000000001</v>
      </c>
      <c r="AZ59" s="83">
        <v>0.98099999999999998</v>
      </c>
      <c r="BA59" s="83">
        <v>1.667</v>
      </c>
      <c r="BB59" s="83">
        <v>2.7080000000000002</v>
      </c>
      <c r="BC59" s="83">
        <v>9.6300000000000008</v>
      </c>
      <c r="BD59" s="83">
        <v>2.8556129953588005</v>
      </c>
      <c r="BE59" s="83">
        <v>26.77</v>
      </c>
      <c r="BF59" s="83">
        <v>5.0999999999999996</v>
      </c>
      <c r="BG59" s="83">
        <v>10.3</v>
      </c>
      <c r="BH59" s="232">
        <v>43521</v>
      </c>
    </row>
    <row r="60" spans="1:60" x14ac:dyDescent="0.25">
      <c r="A60" s="232">
        <v>43522</v>
      </c>
      <c r="B60" s="233" t="s">
        <v>65</v>
      </c>
      <c r="C60" s="234">
        <v>0</v>
      </c>
      <c r="D60" s="83">
        <v>5.89</v>
      </c>
      <c r="E60" s="83">
        <v>5.53</v>
      </c>
      <c r="F60" s="83">
        <v>5.41</v>
      </c>
      <c r="G60" s="83">
        <v>5.49</v>
      </c>
      <c r="H60" s="83">
        <v>5.53</v>
      </c>
      <c r="I60" s="83">
        <v>6.91</v>
      </c>
      <c r="J60" s="83">
        <v>6.71</v>
      </c>
      <c r="K60" s="83">
        <v>1.67</v>
      </c>
      <c r="L60" s="83">
        <v>1.96</v>
      </c>
      <c r="M60" s="83">
        <v>1.96</v>
      </c>
      <c r="N60" s="83">
        <v>2.02</v>
      </c>
      <c r="O60" s="83">
        <v>51</v>
      </c>
      <c r="P60" s="83">
        <v>46</v>
      </c>
      <c r="Q60" s="83">
        <v>20</v>
      </c>
      <c r="R60" s="83">
        <v>1</v>
      </c>
      <c r="S60" s="83">
        <v>0</v>
      </c>
      <c r="T60" s="83">
        <v>0</v>
      </c>
      <c r="U60" s="83">
        <v>0.23599999999999999</v>
      </c>
      <c r="V60" s="83">
        <v>0.33700000000000002</v>
      </c>
      <c r="W60" s="83">
        <v>1.08</v>
      </c>
      <c r="X60" s="83">
        <v>0.104</v>
      </c>
      <c r="Y60" s="83">
        <v>0.246</v>
      </c>
      <c r="Z60" s="83">
        <v>0.32700000000000001</v>
      </c>
      <c r="AA60" s="83">
        <v>14.7</v>
      </c>
      <c r="AB60" s="83">
        <v>33.1</v>
      </c>
      <c r="AC60" s="83">
        <v>26.7</v>
      </c>
      <c r="AD60" s="83">
        <v>26.9</v>
      </c>
      <c r="AE60" s="83">
        <v>40.6</v>
      </c>
      <c r="AF60" s="83">
        <v>29.4</v>
      </c>
      <c r="AG60" s="83">
        <v>66.2</v>
      </c>
      <c r="AH60" s="83">
        <v>53.4</v>
      </c>
      <c r="AI60" s="83">
        <v>53.8</v>
      </c>
      <c r="AJ60" s="83">
        <v>81.2</v>
      </c>
      <c r="AK60" s="83">
        <v>3.16</v>
      </c>
      <c r="AL60" s="238">
        <v>16.93</v>
      </c>
      <c r="AM60" s="83">
        <v>4.4000000000000004</v>
      </c>
      <c r="AN60" s="83">
        <v>7.3</v>
      </c>
      <c r="AO60" s="83">
        <v>4.3999999999999997E-2</v>
      </c>
      <c r="AP60" s="83">
        <v>6.5</v>
      </c>
      <c r="AQ60" s="83">
        <v>3.3</v>
      </c>
      <c r="AR60" s="83">
        <v>0.90045161290322606</v>
      </c>
      <c r="AS60" s="83">
        <v>46.4</v>
      </c>
      <c r="AT60" s="83">
        <v>89.2</v>
      </c>
      <c r="AU60" s="83">
        <v>0.33329999999999999</v>
      </c>
      <c r="AV60" s="83">
        <v>4.9399999999999999E-2</v>
      </c>
      <c r="AW60" s="83">
        <v>15.13</v>
      </c>
      <c r="AX60" s="83">
        <v>13.95</v>
      </c>
      <c r="AY60" s="83">
        <v>14.91</v>
      </c>
      <c r="AZ60" s="83">
        <v>0.96</v>
      </c>
      <c r="BA60" s="83">
        <v>1.6659999999999999</v>
      </c>
      <c r="BB60" s="83">
        <v>2.702</v>
      </c>
      <c r="BC60" s="83">
        <v>9.5820000000000007</v>
      </c>
      <c r="BD60" s="83">
        <v>2.870451612903226</v>
      </c>
      <c r="BE60" s="83">
        <v>29.23</v>
      </c>
      <c r="BF60" s="83">
        <v>4.8</v>
      </c>
      <c r="BG60" s="83">
        <v>10.3</v>
      </c>
      <c r="BH60" s="232">
        <v>43522</v>
      </c>
    </row>
    <row r="61" spans="1:60" x14ac:dyDescent="0.25">
      <c r="A61" s="232">
        <v>43523</v>
      </c>
      <c r="B61" s="233" t="s">
        <v>65</v>
      </c>
      <c r="C61" s="234">
        <v>0</v>
      </c>
      <c r="D61" s="83">
        <v>5.79</v>
      </c>
      <c r="E61" s="83">
        <v>5.48</v>
      </c>
      <c r="F61" s="83">
        <v>5.62</v>
      </c>
      <c r="G61" s="83">
        <v>5.57</v>
      </c>
      <c r="H61" s="83">
        <v>5.57</v>
      </c>
      <c r="I61" s="83">
        <v>7.59</v>
      </c>
      <c r="J61" s="83">
        <v>6.87</v>
      </c>
      <c r="K61" s="83">
        <v>1.66</v>
      </c>
      <c r="L61" s="83">
        <v>1.89</v>
      </c>
      <c r="M61" s="83">
        <v>1.99</v>
      </c>
      <c r="N61" s="83">
        <v>1.96</v>
      </c>
      <c r="O61" s="83">
        <v>50</v>
      </c>
      <c r="P61" s="83">
        <v>43</v>
      </c>
      <c r="Q61" s="83">
        <v>16</v>
      </c>
      <c r="R61" s="83">
        <v>0</v>
      </c>
      <c r="S61" s="83">
        <v>0</v>
      </c>
      <c r="T61" s="83">
        <v>0</v>
      </c>
      <c r="U61" s="83">
        <v>0.23200000000000001</v>
      </c>
      <c r="V61" s="83">
        <v>0.34100000000000003</v>
      </c>
      <c r="W61" s="83">
        <v>1.05</v>
      </c>
      <c r="X61" s="83">
        <v>0.12</v>
      </c>
      <c r="Y61" s="83">
        <v>0.29299999999999998</v>
      </c>
      <c r="Z61" s="83">
        <v>0.40600000000000003</v>
      </c>
      <c r="AA61" s="83">
        <v>14.8</v>
      </c>
      <c r="AB61" s="83">
        <v>34</v>
      </c>
      <c r="AC61" s="83">
        <v>26.9</v>
      </c>
      <c r="AD61" s="83">
        <v>27.5</v>
      </c>
      <c r="AE61" s="83">
        <v>41.4</v>
      </c>
      <c r="AF61" s="83">
        <v>29.6</v>
      </c>
      <c r="AG61" s="83">
        <v>68</v>
      </c>
      <c r="AH61" s="83">
        <v>53.8</v>
      </c>
      <c r="AI61" s="83">
        <v>55</v>
      </c>
      <c r="AJ61" s="83">
        <v>82.8</v>
      </c>
      <c r="AK61" s="83">
        <v>3.4699999999999998</v>
      </c>
      <c r="AL61" s="238">
        <v>17.689999999999998</v>
      </c>
      <c r="AM61" s="83">
        <v>3.7</v>
      </c>
      <c r="AN61" s="83">
        <v>6.2</v>
      </c>
      <c r="AO61" s="83">
        <v>5.7000000000000002E-2</v>
      </c>
      <c r="AP61" s="83">
        <v>7.1</v>
      </c>
      <c r="AQ61" s="83">
        <v>3.4</v>
      </c>
      <c r="AR61" s="83">
        <v>0.39613694721826009</v>
      </c>
      <c r="AS61" s="83">
        <v>48.4</v>
      </c>
      <c r="AT61" s="83">
        <v>90.3</v>
      </c>
      <c r="AU61" s="83">
        <v>0.31609999999999999</v>
      </c>
      <c r="AV61" s="83">
        <v>4.3499999999999997E-2</v>
      </c>
      <c r="AW61" s="83">
        <v>15.31</v>
      </c>
      <c r="AX61" s="83">
        <v>14.02</v>
      </c>
      <c r="AY61" s="83">
        <v>14.99</v>
      </c>
      <c r="AZ61" s="83">
        <v>0.97</v>
      </c>
      <c r="BA61" s="83">
        <v>1.6419999999999999</v>
      </c>
      <c r="BB61" s="83">
        <v>2.7360000000000002</v>
      </c>
      <c r="BC61" s="83">
        <v>9.6419999999999995</v>
      </c>
      <c r="BD61" s="83">
        <v>2.3561369472182601</v>
      </c>
      <c r="BE61" s="83">
        <v>30.04</v>
      </c>
      <c r="BF61" s="83">
        <v>4.8</v>
      </c>
      <c r="BG61" s="83">
        <v>10.6</v>
      </c>
      <c r="BH61" s="232">
        <v>43523</v>
      </c>
    </row>
    <row r="62" spans="1:60" x14ac:dyDescent="0.25">
      <c r="A62" s="232">
        <v>43524</v>
      </c>
      <c r="B62" s="233" t="s">
        <v>65</v>
      </c>
      <c r="C62" s="234">
        <v>0</v>
      </c>
      <c r="D62" s="83">
        <v>5.82</v>
      </c>
      <c r="E62" s="83">
        <v>5.25</v>
      </c>
      <c r="F62" s="83">
        <v>5.56</v>
      </c>
      <c r="G62" s="83">
        <v>5.47</v>
      </c>
      <c r="H62" s="83">
        <v>5.49</v>
      </c>
      <c r="I62" s="83">
        <v>7.6</v>
      </c>
      <c r="J62" s="83">
        <v>7.6</v>
      </c>
      <c r="K62" s="83">
        <v>1.69</v>
      </c>
      <c r="L62" s="83">
        <v>1.87</v>
      </c>
      <c r="M62" s="83">
        <v>1.96</v>
      </c>
      <c r="N62" s="83">
        <v>1.84</v>
      </c>
      <c r="O62" s="83">
        <v>50</v>
      </c>
      <c r="P62" s="83">
        <v>54</v>
      </c>
      <c r="Q62" s="83">
        <v>22</v>
      </c>
      <c r="R62" s="83">
        <v>0</v>
      </c>
      <c r="S62" s="83">
        <v>0</v>
      </c>
      <c r="T62" s="83">
        <v>0</v>
      </c>
      <c r="U62" s="83">
        <v>0.23400000000000001</v>
      </c>
      <c r="V62" s="83">
        <v>0.33500000000000002</v>
      </c>
      <c r="W62" s="83">
        <v>1.04</v>
      </c>
      <c r="X62" s="83">
        <v>0.113</v>
      </c>
      <c r="Y62" s="83">
        <v>0.27100000000000002</v>
      </c>
      <c r="Z62" s="83">
        <v>0.35699999999999998</v>
      </c>
      <c r="AA62" s="83">
        <v>14.6</v>
      </c>
      <c r="AB62" s="83">
        <v>30.9</v>
      </c>
      <c r="AC62" s="83">
        <v>26.8</v>
      </c>
      <c r="AD62" s="83">
        <v>27.6</v>
      </c>
      <c r="AE62" s="83">
        <v>41</v>
      </c>
      <c r="AF62" s="83">
        <v>29.2</v>
      </c>
      <c r="AG62" s="83">
        <v>61.8</v>
      </c>
      <c r="AH62" s="83">
        <v>53.6</v>
      </c>
      <c r="AI62" s="83">
        <v>55.2</v>
      </c>
      <c r="AJ62" s="83">
        <v>82</v>
      </c>
      <c r="AK62" s="83">
        <v>3.95</v>
      </c>
      <c r="AL62" s="83">
        <v>1.97</v>
      </c>
      <c r="AM62" s="83">
        <v>3.8</v>
      </c>
      <c r="AN62" s="83">
        <v>6.3</v>
      </c>
      <c r="AO62" s="83">
        <v>0.14099999999999999</v>
      </c>
      <c r="AP62" s="83">
        <v>6.4</v>
      </c>
      <c r="AQ62" s="83">
        <v>3.4</v>
      </c>
      <c r="AR62" s="83">
        <v>0.5254814295725303</v>
      </c>
      <c r="AS62" s="83">
        <v>45.7</v>
      </c>
      <c r="AT62" s="83">
        <v>84.1</v>
      </c>
      <c r="AU62" s="83">
        <v>0.33929999999999999</v>
      </c>
      <c r="AV62" s="83">
        <v>7.51E-2</v>
      </c>
      <c r="AW62" s="83">
        <v>15.35</v>
      </c>
      <c r="AX62" s="83">
        <v>14.27</v>
      </c>
      <c r="AY62" s="83">
        <v>15.23</v>
      </c>
      <c r="AZ62" s="83">
        <v>0.96</v>
      </c>
      <c r="BA62" s="83">
        <v>1.6719999999999999</v>
      </c>
      <c r="BB62" s="83">
        <v>2.7240000000000002</v>
      </c>
      <c r="BC62" s="83">
        <v>9.8740000000000006</v>
      </c>
      <c r="BD62" s="83">
        <v>2.4554814295725302</v>
      </c>
      <c r="BE62" s="83">
        <v>29.81</v>
      </c>
      <c r="BF62" s="83">
        <v>4.8</v>
      </c>
      <c r="BG62" s="83">
        <v>10.6</v>
      </c>
      <c r="BH62" s="232">
        <v>43524</v>
      </c>
    </row>
    <row r="63" spans="1:60" x14ac:dyDescent="0.25">
      <c r="A63" s="232">
        <v>43525</v>
      </c>
      <c r="B63" s="233" t="s">
        <v>65</v>
      </c>
      <c r="C63" s="234">
        <v>0</v>
      </c>
      <c r="D63" s="83">
        <v>5.94</v>
      </c>
      <c r="E63" s="83">
        <v>5.19</v>
      </c>
      <c r="F63" s="83">
        <v>5.23</v>
      </c>
      <c r="G63" s="83">
        <v>5.42</v>
      </c>
      <c r="H63" s="83">
        <v>5.46</v>
      </c>
      <c r="I63" s="83">
        <v>7.54</v>
      </c>
      <c r="J63" s="83">
        <v>7.77</v>
      </c>
      <c r="K63" s="83">
        <v>1.7</v>
      </c>
      <c r="L63" s="83">
        <v>1.94</v>
      </c>
      <c r="M63" s="83">
        <v>1.99</v>
      </c>
      <c r="N63" s="83">
        <v>1.95</v>
      </c>
      <c r="O63" s="83">
        <v>51</v>
      </c>
      <c r="P63" s="83">
        <v>47</v>
      </c>
      <c r="Q63" s="83">
        <v>24</v>
      </c>
      <c r="R63" s="83">
        <v>0</v>
      </c>
      <c r="S63" s="83">
        <v>0</v>
      </c>
      <c r="T63" s="83">
        <v>0</v>
      </c>
      <c r="U63" s="83">
        <v>0.19400000000000001</v>
      </c>
      <c r="V63" s="83">
        <v>0.126</v>
      </c>
      <c r="W63" s="83">
        <v>0.89400000000000002</v>
      </c>
      <c r="X63" s="83">
        <v>0.107</v>
      </c>
      <c r="Y63" s="83">
        <v>0.219</v>
      </c>
      <c r="Z63" s="83">
        <v>0.41699999999999998</v>
      </c>
      <c r="AA63" s="83">
        <v>14.3</v>
      </c>
      <c r="AB63" s="83">
        <v>31.4</v>
      </c>
      <c r="AC63" s="83">
        <v>26.1</v>
      </c>
      <c r="AD63" s="83">
        <v>26.5</v>
      </c>
      <c r="AE63" s="83">
        <v>40.700000000000003</v>
      </c>
      <c r="AF63" s="83">
        <v>28.6</v>
      </c>
      <c r="AG63" s="83">
        <v>62.8</v>
      </c>
      <c r="AH63" s="83">
        <v>52.2</v>
      </c>
      <c r="AI63" s="83">
        <v>53</v>
      </c>
      <c r="AJ63" s="83">
        <v>81.400000000000006</v>
      </c>
      <c r="AK63" s="83">
        <v>3.27</v>
      </c>
      <c r="AL63" s="238">
        <v>15.260000000000002</v>
      </c>
      <c r="AM63" s="83">
        <v>3.4</v>
      </c>
      <c r="AN63" s="83">
        <v>5.9</v>
      </c>
      <c r="AO63" s="83">
        <v>0.126</v>
      </c>
      <c r="AP63" s="83">
        <v>6.4</v>
      </c>
      <c r="AQ63" s="83">
        <v>3.3</v>
      </c>
      <c r="AR63" s="83">
        <v>0.90871954595791804</v>
      </c>
      <c r="AS63" s="83">
        <v>48.9</v>
      </c>
      <c r="AT63" s="83">
        <v>90</v>
      </c>
      <c r="AU63" s="83">
        <v>0.30740000000000001</v>
      </c>
      <c r="AV63" s="83">
        <v>4.4900000000000002E-2</v>
      </c>
      <c r="AW63" s="83">
        <v>15.57</v>
      </c>
      <c r="AX63" s="83">
        <v>14.448</v>
      </c>
      <c r="AY63" s="83">
        <v>15.43</v>
      </c>
      <c r="AZ63" s="83">
        <v>0.98199999999999998</v>
      </c>
      <c r="BA63" s="83">
        <v>1.6519999999999999</v>
      </c>
      <c r="BB63" s="83">
        <v>2.7229999999999999</v>
      </c>
      <c r="BC63" s="83">
        <v>10.073</v>
      </c>
      <c r="BD63" s="83">
        <v>2.888719545957918</v>
      </c>
      <c r="BE63" s="83">
        <v>29.5</v>
      </c>
      <c r="BF63" s="83">
        <v>4.8</v>
      </c>
      <c r="BG63" s="83">
        <v>10.6</v>
      </c>
      <c r="BH63" s="232">
        <v>43525</v>
      </c>
    </row>
    <row r="64" spans="1:60" x14ac:dyDescent="0.25">
      <c r="A64" s="232">
        <v>43526</v>
      </c>
      <c r="B64" s="233" t="s">
        <v>65</v>
      </c>
      <c r="C64" s="234">
        <v>0</v>
      </c>
      <c r="D64" s="83">
        <v>5.8</v>
      </c>
      <c r="E64" s="83">
        <v>5.23</v>
      </c>
      <c r="F64" s="83">
        <v>5.19</v>
      </c>
      <c r="G64" s="83">
        <v>5.5</v>
      </c>
      <c r="H64" s="83">
        <v>5.59</v>
      </c>
      <c r="I64" s="83">
        <v>7.6</v>
      </c>
      <c r="J64" s="83">
        <v>7.79</v>
      </c>
      <c r="K64" s="83">
        <v>1.64</v>
      </c>
      <c r="L64" s="83">
        <v>1.89</v>
      </c>
      <c r="M64" s="83">
        <v>1.94</v>
      </c>
      <c r="N64" s="83">
        <v>1.9</v>
      </c>
      <c r="O64" s="83">
        <v>50</v>
      </c>
      <c r="P64" s="83">
        <v>43</v>
      </c>
      <c r="Q64" s="83">
        <v>17</v>
      </c>
      <c r="R64" s="83">
        <v>0</v>
      </c>
      <c r="S64" s="83">
        <v>0</v>
      </c>
      <c r="T64" s="83">
        <v>0</v>
      </c>
      <c r="U64" s="83">
        <v>0.17899999999999999</v>
      </c>
      <c r="V64" s="83">
        <v>0.17399999999999999</v>
      </c>
      <c r="W64" s="83">
        <v>0.91</v>
      </c>
      <c r="X64" s="83">
        <v>0.126</v>
      </c>
      <c r="Y64" s="83">
        <v>0.186</v>
      </c>
      <c r="Z64" s="83">
        <v>0.33600000000000002</v>
      </c>
      <c r="AA64" s="83">
        <v>13.9</v>
      </c>
      <c r="AB64" s="83">
        <v>32.1</v>
      </c>
      <c r="AC64" s="83">
        <v>26.5</v>
      </c>
      <c r="AD64" s="83">
        <v>27.2</v>
      </c>
      <c r="AE64" s="83">
        <v>41.4</v>
      </c>
      <c r="AF64" s="83">
        <v>27.8</v>
      </c>
      <c r="AG64" s="83">
        <v>64.2</v>
      </c>
      <c r="AH64" s="83">
        <v>53</v>
      </c>
      <c r="AI64" s="83">
        <v>54.4</v>
      </c>
      <c r="AJ64" s="83">
        <v>82.8</v>
      </c>
      <c r="AK64" s="83">
        <v>3</v>
      </c>
      <c r="AL64" s="238">
        <v>12.59</v>
      </c>
      <c r="AM64" s="83">
        <v>4</v>
      </c>
      <c r="AN64" s="83">
        <v>6.4</v>
      </c>
      <c r="AO64" s="83">
        <v>7.1999999999999995E-2</v>
      </c>
      <c r="AP64" s="83">
        <v>6.4</v>
      </c>
      <c r="AQ64" s="83">
        <v>3.3</v>
      </c>
      <c r="AR64" s="83">
        <v>0.95901063075832771</v>
      </c>
      <c r="AS64" s="83">
        <v>48.6</v>
      </c>
      <c r="AT64" s="83">
        <v>89.8</v>
      </c>
      <c r="AU64" s="83">
        <v>0.309</v>
      </c>
      <c r="AV64" s="83">
        <v>4.82E-2</v>
      </c>
      <c r="AW64" s="83">
        <v>15.23</v>
      </c>
      <c r="AX64" s="83">
        <v>14.11</v>
      </c>
      <c r="AY64" s="83">
        <v>15.07</v>
      </c>
      <c r="AZ64" s="83">
        <v>0.96</v>
      </c>
      <c r="BA64" s="83">
        <v>0</v>
      </c>
      <c r="BB64" s="83">
        <v>0</v>
      </c>
      <c r="BC64" s="83">
        <v>0</v>
      </c>
      <c r="BD64" s="83">
        <v>2.9090106307583277</v>
      </c>
      <c r="BE64" s="83">
        <v>29.64</v>
      </c>
      <c r="BF64" s="83">
        <v>4.8</v>
      </c>
      <c r="BG64" s="83">
        <v>10.6</v>
      </c>
      <c r="BH64" s="232">
        <v>43526</v>
      </c>
    </row>
    <row r="65" spans="1:60" x14ac:dyDescent="0.25">
      <c r="A65" s="232">
        <v>43527</v>
      </c>
      <c r="B65" s="233" t="s">
        <v>65</v>
      </c>
      <c r="C65" s="234">
        <v>0</v>
      </c>
      <c r="D65" s="83">
        <v>0</v>
      </c>
      <c r="E65" s="83">
        <v>0</v>
      </c>
      <c r="F65" s="83">
        <v>0</v>
      </c>
      <c r="G65" s="83">
        <v>0</v>
      </c>
      <c r="H65" s="83">
        <v>0</v>
      </c>
      <c r="I65" s="83">
        <v>0</v>
      </c>
      <c r="J65" s="83">
        <v>0</v>
      </c>
      <c r="K65" s="83">
        <v>0</v>
      </c>
      <c r="L65" s="83">
        <v>0</v>
      </c>
      <c r="M65" s="83">
        <v>0</v>
      </c>
      <c r="N65" s="83">
        <v>0</v>
      </c>
      <c r="O65" s="83">
        <v>0</v>
      </c>
      <c r="P65" s="83">
        <v>0</v>
      </c>
      <c r="Q65" s="83">
        <v>0</v>
      </c>
      <c r="R65" s="83">
        <v>0</v>
      </c>
      <c r="S65" s="83">
        <v>0</v>
      </c>
      <c r="T65" s="83">
        <v>0</v>
      </c>
      <c r="U65" s="83">
        <v>0</v>
      </c>
      <c r="V65" s="83">
        <v>0</v>
      </c>
      <c r="W65" s="83">
        <v>0</v>
      </c>
      <c r="X65" s="83">
        <v>0</v>
      </c>
      <c r="Y65" s="83">
        <v>0</v>
      </c>
      <c r="Z65" s="83">
        <v>0</v>
      </c>
      <c r="AA65" s="83">
        <v>0</v>
      </c>
      <c r="AB65" s="83">
        <v>0</v>
      </c>
      <c r="AC65" s="83">
        <v>0</v>
      </c>
      <c r="AD65" s="83">
        <v>0</v>
      </c>
      <c r="AE65" s="83">
        <v>0</v>
      </c>
      <c r="AF65" s="83">
        <v>0</v>
      </c>
      <c r="AG65" s="83">
        <v>0</v>
      </c>
      <c r="AH65" s="83">
        <v>0</v>
      </c>
      <c r="AI65" s="83">
        <v>0</v>
      </c>
      <c r="AJ65" s="83">
        <v>0</v>
      </c>
      <c r="AK65" s="83" t="s">
        <v>66</v>
      </c>
      <c r="AL65" s="83" t="s">
        <v>66</v>
      </c>
      <c r="AM65" s="83">
        <v>0</v>
      </c>
      <c r="AN65" s="83">
        <v>0</v>
      </c>
      <c r="AO65" s="83">
        <v>0</v>
      </c>
      <c r="AP65" s="83">
        <v>0</v>
      </c>
      <c r="AQ65" s="83">
        <v>0</v>
      </c>
      <c r="AR65" s="83" t="s">
        <v>66</v>
      </c>
      <c r="AS65" s="83">
        <v>0</v>
      </c>
      <c r="AT65" s="83">
        <v>0</v>
      </c>
      <c r="AU65" s="83">
        <v>0</v>
      </c>
      <c r="AV65" s="83">
        <v>0</v>
      </c>
      <c r="AW65" s="83">
        <v>0</v>
      </c>
      <c r="AX65" s="83">
        <v>0</v>
      </c>
      <c r="AY65" s="83">
        <v>0</v>
      </c>
      <c r="AZ65" s="83">
        <v>0</v>
      </c>
      <c r="BA65" s="83">
        <v>0</v>
      </c>
      <c r="BB65" s="83">
        <v>0</v>
      </c>
      <c r="BC65" s="83">
        <v>0</v>
      </c>
      <c r="BD65" s="83" t="s">
        <v>66</v>
      </c>
      <c r="BE65" s="83">
        <v>0</v>
      </c>
      <c r="BF65" s="83">
        <v>0</v>
      </c>
      <c r="BG65" s="83">
        <v>0</v>
      </c>
      <c r="BH65" s="232">
        <v>43527</v>
      </c>
    </row>
    <row r="66" spans="1:60" x14ac:dyDescent="0.25">
      <c r="A66" s="232">
        <v>43528</v>
      </c>
      <c r="B66" s="233" t="s">
        <v>65</v>
      </c>
      <c r="C66" s="234">
        <v>0</v>
      </c>
      <c r="D66" s="83">
        <v>5.75</v>
      </c>
      <c r="E66" s="83">
        <v>5.41</v>
      </c>
      <c r="F66" s="83">
        <v>5.16</v>
      </c>
      <c r="G66" s="83">
        <v>5.39</v>
      </c>
      <c r="H66" s="83">
        <v>5.46</v>
      </c>
      <c r="I66" s="83">
        <v>7.48</v>
      </c>
      <c r="J66" s="83">
        <v>7.66</v>
      </c>
      <c r="K66" s="83">
        <v>1.74</v>
      </c>
      <c r="L66" s="83">
        <v>1.94</v>
      </c>
      <c r="M66" s="83">
        <v>2.0099999999999998</v>
      </c>
      <c r="N66" s="83">
        <v>1.93</v>
      </c>
      <c r="O66" s="83">
        <v>60</v>
      </c>
      <c r="P66" s="83">
        <v>53</v>
      </c>
      <c r="Q66" s="83">
        <v>27</v>
      </c>
      <c r="R66" s="83">
        <v>2</v>
      </c>
      <c r="S66" s="83">
        <v>0</v>
      </c>
      <c r="T66" s="83">
        <v>0</v>
      </c>
      <c r="U66" s="83">
        <v>0.23699999999999999</v>
      </c>
      <c r="V66" s="83">
        <v>0.24099999999999999</v>
      </c>
      <c r="W66" s="83">
        <v>1.1100000000000001</v>
      </c>
      <c r="X66" s="83">
        <v>0.17299999999999999</v>
      </c>
      <c r="Y66" s="83">
        <v>0.30399999999999999</v>
      </c>
      <c r="Z66" s="83">
        <v>0.51100000000000001</v>
      </c>
      <c r="AA66" s="83">
        <v>14.8</v>
      </c>
      <c r="AB66" s="83">
        <v>34.6</v>
      </c>
      <c r="AC66" s="83">
        <v>27.1</v>
      </c>
      <c r="AD66" s="83">
        <v>26.3</v>
      </c>
      <c r="AE66" s="83">
        <v>41.1</v>
      </c>
      <c r="AF66" s="83">
        <v>29.6</v>
      </c>
      <c r="AG66" s="83">
        <v>69.2</v>
      </c>
      <c r="AH66" s="83">
        <v>54.2</v>
      </c>
      <c r="AI66" s="83">
        <v>52.6</v>
      </c>
      <c r="AJ66" s="83">
        <v>82.2</v>
      </c>
      <c r="AK66" s="83">
        <v>2.76</v>
      </c>
      <c r="AL66" s="83">
        <v>1.78</v>
      </c>
      <c r="AM66" s="83">
        <v>3.8</v>
      </c>
      <c r="AN66" s="83">
        <v>10.199999999999999</v>
      </c>
      <c r="AO66" s="83">
        <v>0.126</v>
      </c>
      <c r="AP66" s="83">
        <v>6.9</v>
      </c>
      <c r="AQ66" s="83">
        <v>3.6</v>
      </c>
      <c r="AR66" s="83">
        <v>0.66728751753155691</v>
      </c>
      <c r="AS66" s="83">
        <v>45.7</v>
      </c>
      <c r="AT66" s="83">
        <v>84.3</v>
      </c>
      <c r="AU66" s="83">
        <v>0.34010000000000001</v>
      </c>
      <c r="AV66" s="83">
        <v>7.4099999999999999E-2</v>
      </c>
      <c r="AW66" s="83">
        <v>15.39</v>
      </c>
      <c r="AX66" s="83">
        <v>14.26</v>
      </c>
      <c r="AY66" s="83">
        <v>15.26</v>
      </c>
      <c r="AZ66" s="83">
        <v>1</v>
      </c>
      <c r="BA66" s="83">
        <v>1.722</v>
      </c>
      <c r="BB66" s="83">
        <v>2.72</v>
      </c>
      <c r="BC66" s="83">
        <v>9.8179999999999996</v>
      </c>
      <c r="BD66" s="83">
        <v>2.5972875175315568</v>
      </c>
      <c r="BE66" s="83">
        <v>29.57</v>
      </c>
      <c r="BF66" s="83">
        <v>4.8</v>
      </c>
      <c r="BG66" s="83">
        <v>10.6</v>
      </c>
      <c r="BH66" s="232">
        <v>43528</v>
      </c>
    </row>
    <row r="67" spans="1:60" x14ac:dyDescent="0.25">
      <c r="A67" s="232">
        <v>43529</v>
      </c>
      <c r="B67" s="233" t="s">
        <v>65</v>
      </c>
      <c r="C67" s="234">
        <v>0</v>
      </c>
      <c r="D67" s="83">
        <v>5.9</v>
      </c>
      <c r="E67" s="83">
        <v>5.47</v>
      </c>
      <c r="F67" s="83">
        <v>5.4</v>
      </c>
      <c r="G67" s="83">
        <v>5.55</v>
      </c>
      <c r="H67" s="83">
        <v>5.61</v>
      </c>
      <c r="I67" s="83">
        <v>7.55</v>
      </c>
      <c r="J67" s="83">
        <v>7.44</v>
      </c>
      <c r="K67" s="83">
        <v>1.62</v>
      </c>
      <c r="L67" s="83">
        <v>1.99</v>
      </c>
      <c r="M67" s="83">
        <v>2.04</v>
      </c>
      <c r="N67" s="83">
        <v>1.92</v>
      </c>
      <c r="O67" s="83">
        <v>60</v>
      </c>
      <c r="P67" s="83">
        <v>52</v>
      </c>
      <c r="Q67" s="83">
        <v>29</v>
      </c>
      <c r="R67" s="83">
        <v>1</v>
      </c>
      <c r="S67" s="83">
        <v>0</v>
      </c>
      <c r="T67" s="83">
        <v>0</v>
      </c>
      <c r="U67" s="83">
        <v>0.22500000000000001</v>
      </c>
      <c r="V67" s="83">
        <v>0.33</v>
      </c>
      <c r="W67" s="83">
        <v>1.1200000000000001</v>
      </c>
      <c r="X67" s="83">
        <v>0.111</v>
      </c>
      <c r="Y67" s="83">
        <v>0.32700000000000001</v>
      </c>
      <c r="Z67" s="83">
        <v>0.51200000000000001</v>
      </c>
      <c r="AA67" s="83">
        <v>15.5</v>
      </c>
      <c r="AB67" s="83">
        <v>35.200000000000003</v>
      </c>
      <c r="AC67" s="83">
        <v>27.1</v>
      </c>
      <c r="AD67" s="83">
        <v>28</v>
      </c>
      <c r="AE67" s="83">
        <v>40.799999999999997</v>
      </c>
      <c r="AF67" s="83">
        <v>31</v>
      </c>
      <c r="AG67" s="83">
        <v>40.4</v>
      </c>
      <c r="AH67" s="83">
        <v>54.2</v>
      </c>
      <c r="AI67" s="83">
        <v>56</v>
      </c>
      <c r="AJ67" s="83">
        <v>81.599999999999994</v>
      </c>
      <c r="AK67" s="83">
        <v>2.4700000000000002</v>
      </c>
      <c r="AL67" s="83">
        <v>1.75</v>
      </c>
      <c r="AM67" s="83">
        <v>3.8</v>
      </c>
      <c r="AN67" s="83">
        <v>10</v>
      </c>
      <c r="AO67" s="83">
        <v>5.8000000000000003E-2</v>
      </c>
      <c r="AP67" s="83">
        <v>7.4</v>
      </c>
      <c r="AQ67" s="83">
        <v>3.6</v>
      </c>
      <c r="AR67" s="83">
        <v>0.82042638888888897</v>
      </c>
      <c r="AS67" s="83">
        <v>47.9</v>
      </c>
      <c r="AT67" s="83">
        <v>86.8</v>
      </c>
      <c r="AU67" s="83">
        <v>0.31900000000000001</v>
      </c>
      <c r="AV67" s="83">
        <v>6.1199999999999997E-2</v>
      </c>
      <c r="AW67" s="83">
        <v>15.48</v>
      </c>
      <c r="AX67" s="83">
        <v>14.4</v>
      </c>
      <c r="AY67" s="83">
        <v>15.33</v>
      </c>
      <c r="AZ67" s="83">
        <v>0.93</v>
      </c>
      <c r="BA67" s="83">
        <v>1.855</v>
      </c>
      <c r="BB67" s="83">
        <v>2.714</v>
      </c>
      <c r="BC67" s="83">
        <v>9.8309999999999995</v>
      </c>
      <c r="BD67" s="83">
        <v>2.8504263888888888</v>
      </c>
      <c r="BE67" s="83">
        <v>30.51</v>
      </c>
      <c r="BF67" s="83">
        <v>4.8</v>
      </c>
      <c r="BG67" s="83">
        <v>10.6</v>
      </c>
      <c r="BH67" s="232">
        <v>43529</v>
      </c>
    </row>
    <row r="68" spans="1:60" x14ac:dyDescent="0.25">
      <c r="A68" s="232">
        <v>43530</v>
      </c>
      <c r="B68" s="233" t="s">
        <v>65</v>
      </c>
      <c r="C68" s="234">
        <v>0</v>
      </c>
      <c r="D68" s="83">
        <v>6.01</v>
      </c>
      <c r="E68" s="83">
        <v>5.38</v>
      </c>
      <c r="F68" s="83">
        <v>5.49</v>
      </c>
      <c r="G68" s="83">
        <v>5.47</v>
      </c>
      <c r="H68" s="83">
        <v>5.54</v>
      </c>
      <c r="I68" s="83">
        <v>7.41</v>
      </c>
      <c r="J68" s="83">
        <v>7.58</v>
      </c>
      <c r="K68" s="83">
        <v>1.7</v>
      </c>
      <c r="L68" s="83">
        <v>2.0099999999999998</v>
      </c>
      <c r="M68" s="83">
        <v>1.98</v>
      </c>
      <c r="N68" s="83">
        <v>2</v>
      </c>
      <c r="O68" s="83">
        <v>49</v>
      </c>
      <c r="P68" s="83">
        <v>42</v>
      </c>
      <c r="Q68" s="83">
        <v>51</v>
      </c>
      <c r="R68" s="83">
        <v>1</v>
      </c>
      <c r="S68" s="83">
        <v>0</v>
      </c>
      <c r="T68" s="83">
        <v>0</v>
      </c>
      <c r="U68" s="83">
        <v>0.219</v>
      </c>
      <c r="V68" s="83">
        <v>0.33600000000000002</v>
      </c>
      <c r="W68" s="83">
        <v>2.67</v>
      </c>
      <c r="X68" s="83">
        <v>0.24</v>
      </c>
      <c r="Y68" s="83">
        <v>0.4</v>
      </c>
      <c r="Z68" s="83">
        <v>0.88600000000000001</v>
      </c>
      <c r="AA68" s="83">
        <v>15.4</v>
      </c>
      <c r="AB68" s="83">
        <v>34.4</v>
      </c>
      <c r="AC68" s="83">
        <v>27.2</v>
      </c>
      <c r="AD68" s="83">
        <v>27.7</v>
      </c>
      <c r="AE68" s="83">
        <v>41.1</v>
      </c>
      <c r="AF68" s="83">
        <v>30.8</v>
      </c>
      <c r="AG68" s="83">
        <v>68.8</v>
      </c>
      <c r="AH68" s="83">
        <v>54.4</v>
      </c>
      <c r="AI68" s="83">
        <v>55.4</v>
      </c>
      <c r="AJ68" s="83">
        <v>82.2</v>
      </c>
      <c r="AK68" s="83">
        <v>2.64</v>
      </c>
      <c r="AL68" s="238">
        <v>7.71</v>
      </c>
      <c r="AM68" s="83">
        <v>3.7</v>
      </c>
      <c r="AN68" s="83">
        <v>8.6</v>
      </c>
      <c r="AO68" s="83">
        <v>7.3999999999999996E-2</v>
      </c>
      <c r="AP68" s="83">
        <v>7.4</v>
      </c>
      <c r="AQ68" s="83">
        <v>3.5</v>
      </c>
      <c r="AR68" s="83">
        <v>0.81702864756828841</v>
      </c>
      <c r="AS68" s="83">
        <v>47.7</v>
      </c>
      <c r="AT68" s="83">
        <v>88.3</v>
      </c>
      <c r="AU68" s="83">
        <v>0.32119999999999999</v>
      </c>
      <c r="AV68" s="83">
        <v>5.3800000000000001E-2</v>
      </c>
      <c r="AW68" s="83">
        <v>16.97</v>
      </c>
      <c r="AX68" s="83">
        <v>15.01</v>
      </c>
      <c r="AY68" s="83">
        <v>15.98</v>
      </c>
      <c r="AZ68" s="83">
        <v>0.97</v>
      </c>
      <c r="BA68" s="83">
        <v>1.954</v>
      </c>
      <c r="BB68" s="83">
        <v>2.7210000000000001</v>
      </c>
      <c r="BC68" s="83">
        <v>0</v>
      </c>
      <c r="BD68" s="83">
        <v>2.8870286475682883</v>
      </c>
      <c r="BE68" s="83">
        <v>29.92</v>
      </c>
      <c r="BF68" s="83">
        <v>4.8</v>
      </c>
      <c r="BG68" s="83">
        <v>10.6</v>
      </c>
      <c r="BH68" s="232">
        <v>43530</v>
      </c>
    </row>
    <row r="69" spans="1:60" x14ac:dyDescent="0.25">
      <c r="A69" s="232">
        <v>43531</v>
      </c>
      <c r="B69" s="233" t="s">
        <v>65</v>
      </c>
      <c r="C69" s="234">
        <v>0</v>
      </c>
      <c r="D69" s="83">
        <v>5.92</v>
      </c>
      <c r="E69" s="83">
        <v>5.36</v>
      </c>
      <c r="F69" s="83">
        <v>5.51</v>
      </c>
      <c r="G69" s="83">
        <v>5.49</v>
      </c>
      <c r="H69" s="83">
        <v>5.57</v>
      </c>
      <c r="I69" s="83">
        <v>7.54</v>
      </c>
      <c r="J69" s="83">
        <v>7.64</v>
      </c>
      <c r="K69" s="83">
        <v>1.77</v>
      </c>
      <c r="L69" s="83">
        <v>2.09</v>
      </c>
      <c r="M69" s="83">
        <v>2.0499999999999998</v>
      </c>
      <c r="N69" s="83">
        <v>2.08</v>
      </c>
      <c r="O69" s="83">
        <v>49</v>
      </c>
      <c r="P69" s="83">
        <v>43</v>
      </c>
      <c r="Q69" s="83">
        <v>26</v>
      </c>
      <c r="R69" s="83">
        <v>1</v>
      </c>
      <c r="S69" s="83">
        <v>0</v>
      </c>
      <c r="T69" s="83">
        <v>0</v>
      </c>
      <c r="U69" s="83">
        <v>0.24299999999999999</v>
      </c>
      <c r="V69" s="83">
        <v>0.33100000000000002</v>
      </c>
      <c r="W69" s="83">
        <v>1.94</v>
      </c>
      <c r="X69" s="83">
        <v>0.187</v>
      </c>
      <c r="Y69" s="83">
        <v>0.192</v>
      </c>
      <c r="Z69" s="83">
        <v>0.56799999999999995</v>
      </c>
      <c r="AA69" s="83">
        <v>15.4</v>
      </c>
      <c r="AB69" s="83">
        <v>43.7</v>
      </c>
      <c r="AC69" s="83">
        <v>26.9</v>
      </c>
      <c r="AD69" s="83">
        <v>28.2</v>
      </c>
      <c r="AE69" s="83">
        <v>41.4</v>
      </c>
      <c r="AF69" s="83">
        <v>30.8</v>
      </c>
      <c r="AG69" s="83">
        <v>69.400000000000006</v>
      </c>
      <c r="AH69" s="83">
        <v>53.8</v>
      </c>
      <c r="AI69" s="83">
        <v>56.4</v>
      </c>
      <c r="AJ69" s="83">
        <v>82.8</v>
      </c>
      <c r="AK69" s="83">
        <v>2.6799999999999997</v>
      </c>
      <c r="AL69" s="238">
        <v>12.16</v>
      </c>
      <c r="AM69" s="83">
        <v>4.7</v>
      </c>
      <c r="AN69" s="83">
        <v>6.9</v>
      </c>
      <c r="AO69" s="83">
        <v>9.0999999999999998E-2</v>
      </c>
      <c r="AP69" s="83">
        <v>6.9</v>
      </c>
      <c r="AQ69" s="83">
        <v>3.7</v>
      </c>
      <c r="AR69" s="83">
        <v>0.79781930184804972</v>
      </c>
      <c r="AS69" s="83">
        <v>48.1</v>
      </c>
      <c r="AT69" s="83">
        <v>89.2</v>
      </c>
      <c r="AU69" s="83">
        <v>0.31900000000000001</v>
      </c>
      <c r="AV69" s="83">
        <v>4.65E-2</v>
      </c>
      <c r="AW69" s="83">
        <v>16.77</v>
      </c>
      <c r="AX69" s="83">
        <v>14.61</v>
      </c>
      <c r="AY69" s="83">
        <v>15.58</v>
      </c>
      <c r="AZ69" s="83">
        <v>0.97</v>
      </c>
      <c r="BA69" s="83">
        <v>1.984</v>
      </c>
      <c r="BB69" s="83">
        <v>2.7189999999999999</v>
      </c>
      <c r="BC69" s="83">
        <v>9.907</v>
      </c>
      <c r="BD69" s="83">
        <v>2.8778193018480498</v>
      </c>
      <c r="BE69" s="83">
        <v>30.06</v>
      </c>
      <c r="BF69" s="83">
        <v>4.8</v>
      </c>
      <c r="BG69" s="83">
        <v>10.6</v>
      </c>
      <c r="BH69" s="232">
        <v>43531</v>
      </c>
    </row>
    <row r="70" spans="1:60" x14ac:dyDescent="0.25">
      <c r="A70" s="232">
        <v>43532</v>
      </c>
      <c r="B70" s="233" t="s">
        <v>65</v>
      </c>
      <c r="C70" s="234">
        <v>0</v>
      </c>
      <c r="D70" s="83">
        <v>5.72</v>
      </c>
      <c r="E70" s="83">
        <v>5.53</v>
      </c>
      <c r="F70" s="83">
        <v>5.36</v>
      </c>
      <c r="G70" s="83">
        <v>5.5</v>
      </c>
      <c r="H70" s="83">
        <v>5.53</v>
      </c>
      <c r="I70" s="83">
        <v>6.54</v>
      </c>
      <c r="J70" s="83">
        <v>7.64</v>
      </c>
      <c r="K70" s="83">
        <v>1.72</v>
      </c>
      <c r="L70" s="83">
        <v>2.0099999999999998</v>
      </c>
      <c r="M70" s="83">
        <v>2.02</v>
      </c>
      <c r="N70" s="83">
        <v>2</v>
      </c>
      <c r="O70" s="83">
        <v>50</v>
      </c>
      <c r="P70" s="83">
        <v>44</v>
      </c>
      <c r="Q70" s="83">
        <v>16</v>
      </c>
      <c r="R70" s="83">
        <v>1</v>
      </c>
      <c r="S70" s="83">
        <v>0</v>
      </c>
      <c r="T70" s="83">
        <v>0</v>
      </c>
      <c r="U70" s="83">
        <v>0.23599999999999999</v>
      </c>
      <c r="V70" s="83">
        <v>0.33600000000000002</v>
      </c>
      <c r="W70" s="83">
        <v>1.07</v>
      </c>
      <c r="X70" s="83">
        <v>0.113</v>
      </c>
      <c r="Y70" s="83">
        <v>0.20599999999999999</v>
      </c>
      <c r="Z70" s="83">
        <v>0.47399999999999998</v>
      </c>
      <c r="AA70" s="83">
        <v>15</v>
      </c>
      <c r="AB70" s="83">
        <v>36.1</v>
      </c>
      <c r="AC70" s="83">
        <v>27.1</v>
      </c>
      <c r="AD70" s="83">
        <v>28.2</v>
      </c>
      <c r="AE70" s="83">
        <v>41.5</v>
      </c>
      <c r="AF70" s="83">
        <v>30</v>
      </c>
      <c r="AG70" s="83">
        <v>72.2</v>
      </c>
      <c r="AH70" s="83">
        <v>54.2</v>
      </c>
      <c r="AI70" s="83">
        <v>56.4</v>
      </c>
      <c r="AJ70" s="83">
        <v>83</v>
      </c>
      <c r="AK70" s="83">
        <v>2.79</v>
      </c>
      <c r="AL70" s="238">
        <v>14.309999999999999</v>
      </c>
      <c r="AM70" s="83">
        <v>4.4000000000000004</v>
      </c>
      <c r="AN70" s="83">
        <v>6.7</v>
      </c>
      <c r="AO70" s="83">
        <v>8.3000000000000004E-2</v>
      </c>
      <c r="AP70" s="83">
        <v>6.6</v>
      </c>
      <c r="AQ70" s="83">
        <v>3.6</v>
      </c>
      <c r="AR70" s="83">
        <v>0.85304255319148936</v>
      </c>
      <c r="AS70" s="83">
        <v>48.3</v>
      </c>
      <c r="AT70" s="83">
        <v>87.5</v>
      </c>
      <c r="AU70" s="83">
        <v>0.31879999999999997</v>
      </c>
      <c r="AV70" s="83">
        <v>5.7200000000000001E-2</v>
      </c>
      <c r="AW70" s="83">
        <v>15.25</v>
      </c>
      <c r="AX70" s="83">
        <v>14.1</v>
      </c>
      <c r="AY70" s="83">
        <v>15.09</v>
      </c>
      <c r="AZ70" s="83">
        <v>0.99</v>
      </c>
      <c r="BA70" s="83">
        <v>0</v>
      </c>
      <c r="BB70" s="83">
        <v>0</v>
      </c>
      <c r="BC70" s="83">
        <v>0</v>
      </c>
      <c r="BD70" s="83">
        <v>2.8930425531914894</v>
      </c>
      <c r="BE70" s="83">
        <v>32.08</v>
      </c>
      <c r="BF70" s="83">
        <v>4.8</v>
      </c>
      <c r="BG70" s="83">
        <v>10.6</v>
      </c>
      <c r="BH70" s="232">
        <v>43532</v>
      </c>
    </row>
    <row r="71" spans="1:60" x14ac:dyDescent="0.25">
      <c r="A71" s="232">
        <v>43533</v>
      </c>
      <c r="B71" s="233" t="s">
        <v>65</v>
      </c>
      <c r="C71" s="234">
        <v>0</v>
      </c>
      <c r="D71" s="83">
        <v>6.22</v>
      </c>
      <c r="E71" s="83">
        <v>5.51</v>
      </c>
      <c r="F71" s="83">
        <v>5.49</v>
      </c>
      <c r="G71" s="83">
        <v>5.63</v>
      </c>
      <c r="H71" s="83">
        <v>5.6</v>
      </c>
      <c r="I71" s="83">
        <v>6.68</v>
      </c>
      <c r="J71" s="83">
        <v>7.24</v>
      </c>
      <c r="K71" s="83">
        <v>1.61</v>
      </c>
      <c r="L71" s="83">
        <v>1.78</v>
      </c>
      <c r="M71" s="83">
        <v>1.81</v>
      </c>
      <c r="N71" s="83">
        <v>1.74</v>
      </c>
      <c r="O71" s="83">
        <v>50</v>
      </c>
      <c r="P71" s="83">
        <v>43</v>
      </c>
      <c r="Q71" s="83">
        <v>18</v>
      </c>
      <c r="R71" s="83">
        <v>2</v>
      </c>
      <c r="S71" s="83">
        <v>0</v>
      </c>
      <c r="T71" s="83">
        <v>0</v>
      </c>
      <c r="U71" s="83">
        <v>0.26300000000000001</v>
      </c>
      <c r="V71" s="83">
        <v>0.34100000000000003</v>
      </c>
      <c r="W71" s="83">
        <v>0.78100000000000003</v>
      </c>
      <c r="X71" s="83">
        <v>7.0999999999999994E-2</v>
      </c>
      <c r="Y71" s="83">
        <v>0.20599999999999999</v>
      </c>
      <c r="Z71" s="83">
        <v>0.45400000000000001</v>
      </c>
      <c r="AA71" s="83">
        <v>15.2</v>
      </c>
      <c r="AB71" s="83">
        <v>36.1</v>
      </c>
      <c r="AC71" s="83">
        <v>28.6</v>
      </c>
      <c r="AD71" s="83">
        <v>29.2</v>
      </c>
      <c r="AE71" s="83">
        <v>41.3</v>
      </c>
      <c r="AF71" s="83">
        <v>30.4</v>
      </c>
      <c r="AG71" s="83">
        <v>72.2</v>
      </c>
      <c r="AH71" s="83">
        <v>57.2</v>
      </c>
      <c r="AI71" s="83">
        <v>58.4</v>
      </c>
      <c r="AJ71" s="83">
        <v>82.6</v>
      </c>
      <c r="AK71" s="83">
        <v>2.8899999999999997</v>
      </c>
      <c r="AL71" s="238">
        <v>13.1</v>
      </c>
      <c r="AM71" s="83">
        <v>4.3</v>
      </c>
      <c r="AN71" s="83">
        <v>6.2</v>
      </c>
      <c r="AO71" s="83">
        <v>6.0999999999999999E-2</v>
      </c>
      <c r="AP71" s="83">
        <v>6.9</v>
      </c>
      <c r="AQ71" s="83">
        <v>3.6</v>
      </c>
      <c r="AR71" s="83">
        <v>0.92514148351648307</v>
      </c>
      <c r="AS71" s="83">
        <v>46.7</v>
      </c>
      <c r="AT71" s="83">
        <v>86.5</v>
      </c>
      <c r="AU71" s="83">
        <v>0.33</v>
      </c>
      <c r="AV71" s="83">
        <v>6.2700000000000006E-2</v>
      </c>
      <c r="AW71" s="83">
        <v>15.72</v>
      </c>
      <c r="AX71" s="83">
        <v>14.56</v>
      </c>
      <c r="AY71" s="83">
        <v>15.54</v>
      </c>
      <c r="AZ71" s="83">
        <v>0.98</v>
      </c>
      <c r="BA71" s="83">
        <v>0</v>
      </c>
      <c r="BB71" s="83">
        <v>0</v>
      </c>
      <c r="BC71" s="83">
        <v>0</v>
      </c>
      <c r="BD71" s="83">
        <v>2.9151414835164831</v>
      </c>
      <c r="BE71" s="83">
        <v>30.99</v>
      </c>
      <c r="BF71" s="83">
        <v>4.5999999999999996</v>
      </c>
      <c r="BG71" s="83">
        <v>10.6</v>
      </c>
      <c r="BH71" s="232">
        <v>43533</v>
      </c>
    </row>
    <row r="72" spans="1:60" x14ac:dyDescent="0.25">
      <c r="A72" s="232">
        <v>43534</v>
      </c>
      <c r="B72" s="233" t="s">
        <v>65</v>
      </c>
      <c r="C72" s="234">
        <v>0</v>
      </c>
      <c r="D72" s="83">
        <v>0</v>
      </c>
      <c r="E72" s="83">
        <v>0</v>
      </c>
      <c r="F72" s="83">
        <v>0</v>
      </c>
      <c r="G72" s="83">
        <v>0</v>
      </c>
      <c r="H72" s="83">
        <v>0</v>
      </c>
      <c r="I72" s="83">
        <v>0</v>
      </c>
      <c r="J72" s="83">
        <v>0</v>
      </c>
      <c r="K72" s="83">
        <v>0</v>
      </c>
      <c r="L72" s="83">
        <v>0</v>
      </c>
      <c r="M72" s="83">
        <v>0</v>
      </c>
      <c r="N72" s="83">
        <v>0</v>
      </c>
      <c r="O72" s="83">
        <v>0</v>
      </c>
      <c r="P72" s="83">
        <v>0</v>
      </c>
      <c r="Q72" s="83">
        <v>0</v>
      </c>
      <c r="R72" s="83">
        <v>0</v>
      </c>
      <c r="S72" s="83">
        <v>0</v>
      </c>
      <c r="T72" s="83">
        <v>0</v>
      </c>
      <c r="U72" s="83">
        <v>0</v>
      </c>
      <c r="V72" s="83">
        <v>0</v>
      </c>
      <c r="W72" s="83">
        <v>0</v>
      </c>
      <c r="X72" s="83">
        <v>0</v>
      </c>
      <c r="Y72" s="83">
        <v>0</v>
      </c>
      <c r="Z72" s="83">
        <v>0</v>
      </c>
      <c r="AA72" s="83">
        <v>0</v>
      </c>
      <c r="AB72" s="83">
        <v>0</v>
      </c>
      <c r="AC72" s="83">
        <v>0</v>
      </c>
      <c r="AD72" s="83">
        <v>0</v>
      </c>
      <c r="AE72" s="83">
        <v>0</v>
      </c>
      <c r="AF72" s="83">
        <v>0</v>
      </c>
      <c r="AG72" s="83">
        <v>0</v>
      </c>
      <c r="AH72" s="83">
        <v>0</v>
      </c>
      <c r="AI72" s="83">
        <v>0</v>
      </c>
      <c r="AJ72" s="83">
        <v>0</v>
      </c>
      <c r="AK72" s="83" t="s">
        <v>66</v>
      </c>
      <c r="AL72" s="238" t="s">
        <v>66</v>
      </c>
      <c r="AM72" s="83">
        <v>0</v>
      </c>
      <c r="AN72" s="83">
        <v>0</v>
      </c>
      <c r="AO72" s="83">
        <v>0</v>
      </c>
      <c r="AP72" s="83">
        <v>0</v>
      </c>
      <c r="AQ72" s="83">
        <v>0</v>
      </c>
      <c r="AR72" s="83">
        <v>0.8708236493374113</v>
      </c>
      <c r="AS72" s="83">
        <v>0</v>
      </c>
      <c r="AT72" s="83">
        <v>0</v>
      </c>
      <c r="AU72" s="83">
        <v>0</v>
      </c>
      <c r="AV72" s="83">
        <v>0</v>
      </c>
      <c r="AW72" s="83">
        <v>15.895</v>
      </c>
      <c r="AX72" s="83">
        <v>14.715</v>
      </c>
      <c r="AY72" s="83">
        <v>15.685</v>
      </c>
      <c r="AZ72" s="83">
        <v>0.97</v>
      </c>
      <c r="BA72" s="83">
        <v>1.907</v>
      </c>
      <c r="BB72" s="83">
        <v>2.7269999999999999</v>
      </c>
      <c r="BC72" s="83">
        <v>10.081</v>
      </c>
      <c r="BD72" s="83">
        <v>2.8008236493374112</v>
      </c>
      <c r="BE72" s="83">
        <v>0</v>
      </c>
      <c r="BF72" s="83">
        <v>4</v>
      </c>
      <c r="BG72" s="83">
        <v>10.6</v>
      </c>
      <c r="BH72" s="232">
        <v>43534</v>
      </c>
    </row>
    <row r="73" spans="1:60" x14ac:dyDescent="0.25">
      <c r="A73" s="232">
        <v>43535</v>
      </c>
      <c r="B73" s="233" t="s">
        <v>65</v>
      </c>
      <c r="C73" s="234">
        <v>0</v>
      </c>
      <c r="D73" s="83">
        <v>5.92</v>
      </c>
      <c r="E73" s="83">
        <v>5.26</v>
      </c>
      <c r="F73" s="83">
        <v>5.48</v>
      </c>
      <c r="G73" s="83">
        <v>5.44</v>
      </c>
      <c r="H73" s="83">
        <v>5.47</v>
      </c>
      <c r="I73" s="83">
        <v>7.11</v>
      </c>
      <c r="J73" s="83">
        <v>7.23</v>
      </c>
      <c r="K73" s="83">
        <v>1.67</v>
      </c>
      <c r="L73" s="83">
        <v>2.06</v>
      </c>
      <c r="M73" s="83">
        <v>1.94</v>
      </c>
      <c r="N73" s="83">
        <v>1.88</v>
      </c>
      <c r="O73" s="83">
        <v>52</v>
      </c>
      <c r="P73" s="83">
        <v>46</v>
      </c>
      <c r="Q73" s="83">
        <v>14</v>
      </c>
      <c r="R73" s="83">
        <v>1</v>
      </c>
      <c r="S73" s="83">
        <v>0</v>
      </c>
      <c r="T73" s="83">
        <v>0</v>
      </c>
      <c r="U73" s="83">
        <v>0.28599999999999998</v>
      </c>
      <c r="V73" s="83">
        <v>0.34100000000000003</v>
      </c>
      <c r="W73" s="83">
        <v>0.69899999999999995</v>
      </c>
      <c r="X73" s="83">
        <v>0.106</v>
      </c>
      <c r="Y73" s="83">
        <v>0.64200000000000002</v>
      </c>
      <c r="Z73" s="83">
        <v>0.90400000000000003</v>
      </c>
      <c r="AA73" s="83">
        <v>15.4</v>
      </c>
      <c r="AB73" s="83">
        <v>33</v>
      </c>
      <c r="AC73" s="83">
        <v>27.4</v>
      </c>
      <c r="AD73" s="83">
        <v>28.5</v>
      </c>
      <c r="AE73" s="83">
        <v>39.799999999999997</v>
      </c>
      <c r="AF73" s="83">
        <v>30.8</v>
      </c>
      <c r="AG73" s="83">
        <v>66</v>
      </c>
      <c r="AH73" s="83">
        <v>54.8</v>
      </c>
      <c r="AI73" s="83">
        <v>57</v>
      </c>
      <c r="AJ73" s="83">
        <v>79.599999999999994</v>
      </c>
      <c r="AK73" s="83">
        <v>2.79</v>
      </c>
      <c r="AL73" s="238">
        <v>13.82</v>
      </c>
      <c r="AM73" s="83">
        <v>3.9</v>
      </c>
      <c r="AN73" s="83">
        <v>6.9</v>
      </c>
      <c r="AO73" s="83">
        <v>7.3999999999999996E-2</v>
      </c>
      <c r="AP73" s="83">
        <v>6.7</v>
      </c>
      <c r="AQ73" s="83">
        <v>3.6</v>
      </c>
      <c r="AR73" s="83">
        <v>1.078683104335278</v>
      </c>
      <c r="AS73" s="83">
        <v>48.8</v>
      </c>
      <c r="AT73" s="83">
        <v>88.3</v>
      </c>
      <c r="AU73" s="83">
        <v>0.32090000000000002</v>
      </c>
      <c r="AV73" s="83">
        <v>5.3800000000000001E-2</v>
      </c>
      <c r="AW73" s="83">
        <v>17.071000000000002</v>
      </c>
      <c r="AX73" s="83">
        <v>15.939</v>
      </c>
      <c r="AY73" s="83">
        <v>16.91</v>
      </c>
      <c r="AZ73" s="83">
        <v>0.97099999999999997</v>
      </c>
      <c r="BA73" s="83">
        <v>1.84</v>
      </c>
      <c r="BB73" s="83">
        <v>2.726</v>
      </c>
      <c r="BC73" s="83">
        <v>11.372999999999999</v>
      </c>
      <c r="BD73" s="83">
        <v>2.9286831043352781</v>
      </c>
      <c r="BE73" s="83">
        <v>30.34</v>
      </c>
      <c r="BF73" s="83">
        <v>4</v>
      </c>
      <c r="BG73" s="83">
        <v>10.6</v>
      </c>
      <c r="BH73" s="232">
        <v>43535</v>
      </c>
    </row>
    <row r="74" spans="1:60" x14ac:dyDescent="0.25">
      <c r="A74" s="232">
        <v>43536</v>
      </c>
      <c r="B74" s="233" t="s">
        <v>65</v>
      </c>
      <c r="C74" s="234">
        <v>0</v>
      </c>
      <c r="D74" s="83">
        <v>6.1</v>
      </c>
      <c r="E74" s="83">
        <v>5.49</v>
      </c>
      <c r="F74" s="83">
        <v>5.21</v>
      </c>
      <c r="G74" s="83">
        <v>5.67</v>
      </c>
      <c r="H74" s="83">
        <v>5.92</v>
      </c>
      <c r="I74" s="83">
        <v>7.5</v>
      </c>
      <c r="J74" s="83">
        <v>7.18</v>
      </c>
      <c r="K74" s="83">
        <v>1.57</v>
      </c>
      <c r="L74" s="83">
        <v>1.88</v>
      </c>
      <c r="M74" s="83">
        <v>1.86</v>
      </c>
      <c r="N74" s="83">
        <v>1.84</v>
      </c>
      <c r="O74" s="83">
        <v>49</v>
      </c>
      <c r="P74" s="83">
        <v>44</v>
      </c>
      <c r="Q74" s="83">
        <v>14</v>
      </c>
      <c r="R74" s="83">
        <v>0</v>
      </c>
      <c r="S74" s="83">
        <v>0</v>
      </c>
      <c r="T74" s="83">
        <v>0</v>
      </c>
      <c r="U74" s="83">
        <v>0.29599999999999999</v>
      </c>
      <c r="V74" s="83">
        <v>0.34599999999999997</v>
      </c>
      <c r="W74" s="83">
        <v>0.67400000000000004</v>
      </c>
      <c r="X74" s="83">
        <v>0.123</v>
      </c>
      <c r="Y74" s="83">
        <v>0.217</v>
      </c>
      <c r="Z74" s="83">
        <v>0.51</v>
      </c>
      <c r="AA74" s="83">
        <v>15.6</v>
      </c>
      <c r="AB74" s="83">
        <v>35.200000000000003</v>
      </c>
      <c r="AC74" s="83">
        <v>28.3</v>
      </c>
      <c r="AD74" s="83">
        <v>29.4</v>
      </c>
      <c r="AE74" s="83">
        <v>40.299999999999997</v>
      </c>
      <c r="AF74" s="83">
        <v>31.2</v>
      </c>
      <c r="AG74" s="83">
        <v>70.400000000000006</v>
      </c>
      <c r="AH74" s="83">
        <v>56.6</v>
      </c>
      <c r="AI74" s="83">
        <v>58.8</v>
      </c>
      <c r="AJ74" s="83">
        <v>80.599999999999994</v>
      </c>
      <c r="AK74" s="83">
        <v>3.37</v>
      </c>
      <c r="AL74" s="238">
        <v>21.6</v>
      </c>
      <c r="AM74" s="83">
        <v>4.9000000000000004</v>
      </c>
      <c r="AN74" s="83">
        <v>6.7</v>
      </c>
      <c r="AO74" s="83">
        <v>3.5999999999999997E-2</v>
      </c>
      <c r="AP74" s="83">
        <v>7.2</v>
      </c>
      <c r="AQ74" s="83">
        <v>3.9</v>
      </c>
      <c r="AR74" s="83">
        <v>1.040563321799308</v>
      </c>
      <c r="AS74" s="83">
        <v>48.5</v>
      </c>
      <c r="AT74" s="83">
        <v>87.7</v>
      </c>
      <c r="AU74" s="83">
        <v>0.32200000000000001</v>
      </c>
      <c r="AV74" s="83">
        <v>5.67E-2</v>
      </c>
      <c r="AW74" s="83">
        <v>15.58</v>
      </c>
      <c r="AX74" s="83">
        <v>14.45</v>
      </c>
      <c r="AY74" s="83">
        <v>15.42</v>
      </c>
      <c r="AZ74" s="83">
        <v>0.97</v>
      </c>
      <c r="BA74" s="83">
        <v>1.6990000000000001</v>
      </c>
      <c r="BB74" s="83">
        <v>2.718</v>
      </c>
      <c r="BC74" s="83">
        <v>10.032999999999999</v>
      </c>
      <c r="BD74" s="83">
        <v>2.840563321799308</v>
      </c>
      <c r="BE74" s="83">
        <v>30.78</v>
      </c>
      <c r="BF74" s="83">
        <v>4</v>
      </c>
      <c r="BG74" s="83">
        <v>10.6</v>
      </c>
      <c r="BH74" s="232">
        <v>43536</v>
      </c>
    </row>
    <row r="75" spans="1:60" x14ac:dyDescent="0.25">
      <c r="A75" s="232">
        <v>43537</v>
      </c>
      <c r="B75" s="233" t="s">
        <v>65</v>
      </c>
      <c r="C75" s="234">
        <v>0</v>
      </c>
      <c r="D75" s="83">
        <v>5.81</v>
      </c>
      <c r="E75" s="83">
        <v>5.33</v>
      </c>
      <c r="F75" s="83">
        <v>5.4</v>
      </c>
      <c r="G75" s="83">
        <v>5.3</v>
      </c>
      <c r="H75" s="83">
        <v>5.35</v>
      </c>
      <c r="I75" s="83">
        <v>6.89</v>
      </c>
      <c r="J75" s="83">
        <v>7.48</v>
      </c>
      <c r="K75" s="83">
        <v>1.63</v>
      </c>
      <c r="L75" s="83">
        <v>1.97</v>
      </c>
      <c r="M75" s="83">
        <v>1.8</v>
      </c>
      <c r="N75" s="83">
        <v>1.79</v>
      </c>
      <c r="O75" s="83">
        <v>50</v>
      </c>
      <c r="P75" s="83">
        <v>43</v>
      </c>
      <c r="Q75" s="83">
        <v>17</v>
      </c>
      <c r="R75" s="83">
        <v>1</v>
      </c>
      <c r="S75" s="83">
        <v>0</v>
      </c>
      <c r="T75" s="83">
        <v>0</v>
      </c>
      <c r="U75" s="83">
        <v>0.27400000000000002</v>
      </c>
      <c r="V75" s="83">
        <v>0.33200000000000002</v>
      </c>
      <c r="W75" s="83">
        <v>0.85099999999999998</v>
      </c>
      <c r="X75" s="83">
        <v>7.1999999999999995E-2</v>
      </c>
      <c r="Y75" s="83">
        <v>0.22600000000000001</v>
      </c>
      <c r="Z75" s="83">
        <v>0.55300000000000005</v>
      </c>
      <c r="AA75" s="83">
        <v>15.7</v>
      </c>
      <c r="AB75" s="83">
        <v>35</v>
      </c>
      <c r="AC75" s="83">
        <v>28.4</v>
      </c>
      <c r="AD75" s="83">
        <v>29.2</v>
      </c>
      <c r="AE75" s="83">
        <v>40.200000000000003</v>
      </c>
      <c r="AF75" s="83">
        <v>31.4</v>
      </c>
      <c r="AG75" s="83">
        <v>70</v>
      </c>
      <c r="AH75" s="83">
        <v>56.8</v>
      </c>
      <c r="AI75" s="83">
        <v>58.4</v>
      </c>
      <c r="AJ75" s="83">
        <v>80.400000000000006</v>
      </c>
      <c r="AK75" s="83">
        <v>3.2699999999999996</v>
      </c>
      <c r="AL75" s="238">
        <v>19.11</v>
      </c>
      <c r="AM75" s="83">
        <v>4.7</v>
      </c>
      <c r="AN75" s="83">
        <v>6.5</v>
      </c>
      <c r="AO75" s="83">
        <v>7.8E-2</v>
      </c>
      <c r="AP75" s="83">
        <v>7.6</v>
      </c>
      <c r="AQ75" s="83">
        <v>3.7</v>
      </c>
      <c r="AR75" s="83">
        <v>1.1096238383242367</v>
      </c>
      <c r="AS75" s="83">
        <v>46.2</v>
      </c>
      <c r="AT75" s="83">
        <v>87.5</v>
      </c>
      <c r="AU75" s="83">
        <v>0.33500000000000002</v>
      </c>
      <c r="AV75" s="83">
        <v>5.7599999999999998E-2</v>
      </c>
      <c r="AW75" s="83">
        <v>14.702999999999999</v>
      </c>
      <c r="AX75" s="83">
        <v>13.558</v>
      </c>
      <c r="AY75" s="83">
        <v>14.535</v>
      </c>
      <c r="AZ75" s="83">
        <v>0.97699999999999998</v>
      </c>
      <c r="BA75" s="83">
        <v>1.671</v>
      </c>
      <c r="BB75" s="83">
        <v>2.72</v>
      </c>
      <c r="BC75" s="83">
        <v>9.1669999999999998</v>
      </c>
      <c r="BD75" s="83">
        <v>2.9196238383242368</v>
      </c>
      <c r="BE75" s="83">
        <v>29.2</v>
      </c>
      <c r="BF75" s="83">
        <v>3.8</v>
      </c>
      <c r="BG75" s="83">
        <v>10.6</v>
      </c>
      <c r="BH75" s="232">
        <v>43537</v>
      </c>
    </row>
    <row r="76" spans="1:60" x14ac:dyDescent="0.25">
      <c r="A76" s="232">
        <v>43538</v>
      </c>
      <c r="B76" s="233" t="s">
        <v>65</v>
      </c>
      <c r="C76" s="234">
        <v>0</v>
      </c>
      <c r="D76" s="83">
        <v>6.16</v>
      </c>
      <c r="E76" s="83">
        <v>5.42</v>
      </c>
      <c r="F76" s="83">
        <v>5.39</v>
      </c>
      <c r="G76" s="83">
        <v>5.43</v>
      </c>
      <c r="H76" s="83">
        <v>5.49</v>
      </c>
      <c r="I76" s="83">
        <v>6.69</v>
      </c>
      <c r="J76" s="83">
        <v>6.92</v>
      </c>
      <c r="K76" s="83">
        <v>1.59</v>
      </c>
      <c r="L76" s="83">
        <v>1.9</v>
      </c>
      <c r="M76" s="83">
        <v>1.94</v>
      </c>
      <c r="N76" s="83">
        <v>1.93</v>
      </c>
      <c r="O76" s="83">
        <v>48</v>
      </c>
      <c r="P76" s="83">
        <v>44</v>
      </c>
      <c r="Q76" s="83">
        <v>16</v>
      </c>
      <c r="R76" s="83">
        <v>1</v>
      </c>
      <c r="S76" s="83">
        <v>0</v>
      </c>
      <c r="T76" s="83">
        <v>0</v>
      </c>
      <c r="U76" s="83">
        <v>0.252</v>
      </c>
      <c r="V76" s="83">
        <v>0.34699999999999998</v>
      </c>
      <c r="W76" s="83">
        <v>0.78800000000000003</v>
      </c>
      <c r="X76" s="83">
        <v>9.2999999999999999E-2</v>
      </c>
      <c r="Y76" s="83">
        <v>0.27100000000000002</v>
      </c>
      <c r="Z76" s="83">
        <v>0.52</v>
      </c>
      <c r="AA76" s="83">
        <v>15.5</v>
      </c>
      <c r="AB76" s="83">
        <v>31.6</v>
      </c>
      <c r="AC76" s="83">
        <v>26.4</v>
      </c>
      <c r="AD76" s="83">
        <v>26.7</v>
      </c>
      <c r="AE76" s="83">
        <v>39.1</v>
      </c>
      <c r="AF76" s="83">
        <v>31</v>
      </c>
      <c r="AG76" s="83">
        <v>63.2</v>
      </c>
      <c r="AH76" s="83">
        <v>52.8</v>
      </c>
      <c r="AI76" s="83">
        <v>53.4</v>
      </c>
      <c r="AJ76" s="83">
        <v>78.2</v>
      </c>
      <c r="AK76" s="83">
        <v>3.1899999999999995</v>
      </c>
      <c r="AL76" s="238">
        <v>20.91</v>
      </c>
      <c r="AM76" s="83">
        <v>4.3</v>
      </c>
      <c r="AN76" s="83">
        <v>5.9</v>
      </c>
      <c r="AO76" s="83">
        <v>5.8000000000000003E-2</v>
      </c>
      <c r="AP76" s="83">
        <v>7.2</v>
      </c>
      <c r="AQ76" s="83">
        <v>3.6</v>
      </c>
      <c r="AR76" s="83">
        <v>1.1430043604651161</v>
      </c>
      <c r="AS76" s="83">
        <v>48.9</v>
      </c>
      <c r="AT76" s="83">
        <v>88.5</v>
      </c>
      <c r="AU76" s="83">
        <v>0.32079999999999997</v>
      </c>
      <c r="AV76" s="83">
        <v>5.3600000000000002E-2</v>
      </c>
      <c r="AW76" s="83">
        <v>14.97</v>
      </c>
      <c r="AX76" s="83">
        <v>13.76</v>
      </c>
      <c r="AY76" s="83">
        <v>14.73</v>
      </c>
      <c r="AZ76" s="83">
        <v>0.97</v>
      </c>
      <c r="BA76" s="83">
        <v>1.659</v>
      </c>
      <c r="BB76" s="83">
        <v>2.7160000000000002</v>
      </c>
      <c r="BC76" s="83">
        <v>9.3849999999999998</v>
      </c>
      <c r="BD76" s="83">
        <v>2.9830043604651162</v>
      </c>
      <c r="BE76" s="83">
        <v>29.03</v>
      </c>
      <c r="BF76" s="83">
        <v>3.8</v>
      </c>
      <c r="BG76" s="83">
        <v>10.6</v>
      </c>
      <c r="BH76" s="232">
        <v>43538</v>
      </c>
    </row>
    <row r="77" spans="1:60" x14ac:dyDescent="0.25">
      <c r="A77" s="232">
        <v>43539</v>
      </c>
      <c r="B77" s="233" t="s">
        <v>65</v>
      </c>
      <c r="C77" s="234">
        <v>0</v>
      </c>
      <c r="D77" s="83">
        <v>5.82</v>
      </c>
      <c r="E77" s="83">
        <v>5.31</v>
      </c>
      <c r="F77" s="83">
        <v>5.31</v>
      </c>
      <c r="G77" s="83">
        <v>5.32</v>
      </c>
      <c r="H77" s="83">
        <v>5.45</v>
      </c>
      <c r="I77" s="83">
        <v>7.38</v>
      </c>
      <c r="J77" s="83">
        <v>6.91</v>
      </c>
      <c r="K77" s="83">
        <v>1.64</v>
      </c>
      <c r="L77" s="83">
        <v>1.93</v>
      </c>
      <c r="M77" s="83">
        <v>1.88</v>
      </c>
      <c r="N77" s="83">
        <v>1.69</v>
      </c>
      <c r="O77" s="83">
        <v>56</v>
      </c>
      <c r="P77" s="83">
        <v>49</v>
      </c>
      <c r="Q77" s="83">
        <v>23</v>
      </c>
      <c r="R77" s="83">
        <v>0</v>
      </c>
      <c r="S77" s="83">
        <v>0</v>
      </c>
      <c r="T77" s="83">
        <v>0</v>
      </c>
      <c r="U77" s="83">
        <v>0.23599999999999999</v>
      </c>
      <c r="V77" s="83">
        <v>0.34200000000000003</v>
      </c>
      <c r="W77" s="83">
        <v>1.03</v>
      </c>
      <c r="X77" s="83">
        <v>9.9000000000000005E-2</v>
      </c>
      <c r="Y77" s="83">
        <v>0.315</v>
      </c>
      <c r="Z77" s="83">
        <v>0.50900000000000001</v>
      </c>
      <c r="AA77" s="83">
        <v>15.8</v>
      </c>
      <c r="AB77" s="83">
        <v>32.9</v>
      </c>
      <c r="AC77" s="83">
        <v>26.5</v>
      </c>
      <c r="AD77" s="83">
        <v>26.8</v>
      </c>
      <c r="AE77" s="83">
        <v>38.9</v>
      </c>
      <c r="AF77" s="83">
        <v>31.6</v>
      </c>
      <c r="AG77" s="83">
        <v>65.8</v>
      </c>
      <c r="AH77" s="83">
        <v>53</v>
      </c>
      <c r="AI77" s="83">
        <v>53.6</v>
      </c>
      <c r="AJ77" s="83">
        <v>77.8</v>
      </c>
      <c r="AK77" s="83">
        <v>2.4500000000000002</v>
      </c>
      <c r="AL77" s="83">
        <v>1.82</v>
      </c>
      <c r="AM77" s="83">
        <v>3.8</v>
      </c>
      <c r="AN77" s="83">
        <v>8.4</v>
      </c>
      <c r="AO77" s="83">
        <v>0.185</v>
      </c>
      <c r="AP77" s="83">
        <v>7.7</v>
      </c>
      <c r="AQ77" s="83">
        <v>3.7</v>
      </c>
      <c r="AR77" s="83">
        <v>1.3345054784514243</v>
      </c>
      <c r="AS77" s="83">
        <v>47.4</v>
      </c>
      <c r="AT77" s="83">
        <v>87.9</v>
      </c>
      <c r="AU77" s="83">
        <v>0.32369999999999999</v>
      </c>
      <c r="AV77" s="83">
        <v>5.5899999999999998E-2</v>
      </c>
      <c r="AW77" s="83">
        <v>14.85</v>
      </c>
      <c r="AX77" s="83">
        <v>13.69</v>
      </c>
      <c r="AY77" s="83">
        <v>14.69</v>
      </c>
      <c r="AZ77" s="83">
        <v>1</v>
      </c>
      <c r="BA77" s="83">
        <v>1.6319999999999999</v>
      </c>
      <c r="BB77" s="83">
        <v>2.718</v>
      </c>
      <c r="BC77" s="83">
        <v>9.34</v>
      </c>
      <c r="BD77" s="83">
        <v>3.1445054784514244</v>
      </c>
      <c r="BE77" s="83">
        <v>29.57</v>
      </c>
      <c r="BF77" s="83">
        <v>3.8</v>
      </c>
      <c r="BG77" s="83">
        <v>10.6</v>
      </c>
      <c r="BH77" s="232">
        <v>43539</v>
      </c>
    </row>
    <row r="78" spans="1:60" x14ac:dyDescent="0.25">
      <c r="A78" s="232">
        <v>43540</v>
      </c>
      <c r="B78" s="233" t="s">
        <v>65</v>
      </c>
      <c r="C78" s="234">
        <v>0</v>
      </c>
      <c r="D78" s="83">
        <v>5.86</v>
      </c>
      <c r="E78" s="83">
        <v>5.32</v>
      </c>
      <c r="F78" s="83">
        <v>5.3</v>
      </c>
      <c r="G78" s="83">
        <v>5.41</v>
      </c>
      <c r="H78" s="83">
        <v>5.49</v>
      </c>
      <c r="I78" s="83">
        <v>7.3</v>
      </c>
      <c r="J78" s="83">
        <v>7.21</v>
      </c>
      <c r="K78" s="83">
        <v>1.61</v>
      </c>
      <c r="L78" s="83">
        <v>1.79</v>
      </c>
      <c r="M78" s="83">
        <v>1.87</v>
      </c>
      <c r="N78" s="83">
        <v>1.8</v>
      </c>
      <c r="O78" s="83">
        <v>55</v>
      </c>
      <c r="P78" s="83">
        <v>47</v>
      </c>
      <c r="Q78" s="83">
        <v>21</v>
      </c>
      <c r="R78" s="83">
        <v>0</v>
      </c>
      <c r="S78" s="83">
        <v>0</v>
      </c>
      <c r="T78" s="83">
        <v>0</v>
      </c>
      <c r="U78" s="83">
        <v>0.22900000000000001</v>
      </c>
      <c r="V78" s="83">
        <v>0.34399999999999997</v>
      </c>
      <c r="W78" s="83">
        <v>0.96099999999999997</v>
      </c>
      <c r="X78" s="83">
        <v>9.4E-2</v>
      </c>
      <c r="Y78" s="83">
        <v>0.32300000000000001</v>
      </c>
      <c r="Z78" s="83">
        <v>0.51200000000000001</v>
      </c>
      <c r="AA78" s="83">
        <v>15.6</v>
      </c>
      <c r="AB78" s="83">
        <v>32.4</v>
      </c>
      <c r="AC78" s="83">
        <v>27.1</v>
      </c>
      <c r="AD78" s="83">
        <v>26.5</v>
      </c>
      <c r="AE78" s="83">
        <v>38.1</v>
      </c>
      <c r="AF78" s="83">
        <v>31.2</v>
      </c>
      <c r="AG78" s="83">
        <v>64.8</v>
      </c>
      <c r="AH78" s="83">
        <v>54.2</v>
      </c>
      <c r="AI78" s="83">
        <v>53</v>
      </c>
      <c r="AJ78" s="83">
        <v>76.2</v>
      </c>
      <c r="AK78" s="83">
        <v>2.94</v>
      </c>
      <c r="AL78" s="83">
        <v>1.95</v>
      </c>
      <c r="AM78" s="83">
        <v>3.7</v>
      </c>
      <c r="AN78" s="83">
        <v>7.8</v>
      </c>
      <c r="AO78" s="83">
        <v>0.14099999999999999</v>
      </c>
      <c r="AP78" s="83">
        <v>7.7</v>
      </c>
      <c r="AQ78" s="83">
        <v>3.7</v>
      </c>
      <c r="AR78" s="83" t="s">
        <v>66</v>
      </c>
      <c r="AS78" s="83">
        <v>49.1</v>
      </c>
      <c r="AT78" s="83">
        <v>88.4</v>
      </c>
      <c r="AU78" s="83">
        <v>0.31890000000000002</v>
      </c>
      <c r="AV78" s="83">
        <v>5.1299999999999998E-2</v>
      </c>
      <c r="AW78" s="83">
        <v>14.8</v>
      </c>
      <c r="AX78" s="83">
        <v>13.64</v>
      </c>
      <c r="AY78" s="83">
        <v>14.6</v>
      </c>
      <c r="AZ78" s="83">
        <v>0.96</v>
      </c>
      <c r="BA78" s="83">
        <v>0</v>
      </c>
      <c r="BB78" s="83">
        <v>0</v>
      </c>
      <c r="BC78" s="83">
        <v>0</v>
      </c>
      <c r="BD78" s="83" t="s">
        <v>66</v>
      </c>
      <c r="BE78" s="83">
        <v>0</v>
      </c>
      <c r="BF78" s="83">
        <v>0</v>
      </c>
      <c r="BG78" s="83">
        <v>0</v>
      </c>
      <c r="BH78" s="232">
        <v>43540</v>
      </c>
    </row>
    <row r="79" spans="1:60" x14ac:dyDescent="0.25">
      <c r="A79" s="232">
        <v>43541</v>
      </c>
      <c r="B79" s="233" t="s">
        <v>65</v>
      </c>
      <c r="C79" s="234">
        <v>0</v>
      </c>
      <c r="D79" s="83">
        <v>0</v>
      </c>
      <c r="E79" s="83">
        <v>0</v>
      </c>
      <c r="F79" s="83">
        <v>0</v>
      </c>
      <c r="G79" s="83">
        <v>0</v>
      </c>
      <c r="H79" s="83">
        <v>0</v>
      </c>
      <c r="I79" s="83">
        <v>0</v>
      </c>
      <c r="J79" s="83">
        <v>0</v>
      </c>
      <c r="K79" s="83">
        <v>0</v>
      </c>
      <c r="L79" s="83">
        <v>0</v>
      </c>
      <c r="M79" s="83">
        <v>0</v>
      </c>
      <c r="N79" s="83">
        <v>0</v>
      </c>
      <c r="O79" s="83">
        <v>0</v>
      </c>
      <c r="P79" s="83">
        <v>0</v>
      </c>
      <c r="Q79" s="83">
        <v>0</v>
      </c>
      <c r="R79" s="83">
        <v>0</v>
      </c>
      <c r="S79" s="83">
        <v>0</v>
      </c>
      <c r="T79" s="83">
        <v>0</v>
      </c>
      <c r="U79" s="83">
        <v>0</v>
      </c>
      <c r="V79" s="83">
        <v>0</v>
      </c>
      <c r="W79" s="83">
        <v>0</v>
      </c>
      <c r="X79" s="83">
        <v>0</v>
      </c>
      <c r="Y79" s="83">
        <v>0</v>
      </c>
      <c r="Z79" s="83">
        <v>0</v>
      </c>
      <c r="AA79" s="83">
        <v>0</v>
      </c>
      <c r="AB79" s="83">
        <v>0</v>
      </c>
      <c r="AC79" s="83">
        <v>0</v>
      </c>
      <c r="AD79" s="83">
        <v>0</v>
      </c>
      <c r="AE79" s="83">
        <v>0</v>
      </c>
      <c r="AF79" s="83">
        <v>0</v>
      </c>
      <c r="AG79" s="83">
        <v>0</v>
      </c>
      <c r="AH79" s="83">
        <v>0</v>
      </c>
      <c r="AI79" s="83">
        <v>0</v>
      </c>
      <c r="AJ79" s="83">
        <v>0</v>
      </c>
      <c r="AK79" s="83" t="s">
        <v>66</v>
      </c>
      <c r="AL79" s="83" t="s">
        <v>66</v>
      </c>
      <c r="AM79" s="83">
        <v>0</v>
      </c>
      <c r="AN79" s="83">
        <v>0</v>
      </c>
      <c r="AO79" s="83">
        <v>0</v>
      </c>
      <c r="AP79" s="83">
        <v>0</v>
      </c>
      <c r="AQ79" s="83">
        <v>0</v>
      </c>
      <c r="AR79" s="83" t="s">
        <v>66</v>
      </c>
      <c r="AS79" s="83">
        <v>0</v>
      </c>
      <c r="AT79" s="83">
        <v>0</v>
      </c>
      <c r="AU79" s="83">
        <v>0</v>
      </c>
      <c r="AV79" s="83">
        <v>0</v>
      </c>
      <c r="AW79" s="83">
        <v>0</v>
      </c>
      <c r="AX79" s="83">
        <v>0</v>
      </c>
      <c r="AY79" s="83">
        <v>0</v>
      </c>
      <c r="AZ79" s="83">
        <v>0</v>
      </c>
      <c r="BA79" s="83">
        <v>0</v>
      </c>
      <c r="BB79" s="83">
        <v>0</v>
      </c>
      <c r="BC79" s="83">
        <v>0</v>
      </c>
      <c r="BD79" s="83" t="s">
        <v>66</v>
      </c>
      <c r="BE79" s="83">
        <v>0</v>
      </c>
      <c r="BF79" s="83">
        <v>0</v>
      </c>
      <c r="BG79" s="83">
        <v>0</v>
      </c>
      <c r="BH79" s="232">
        <v>43541</v>
      </c>
    </row>
    <row r="80" spans="1:60" x14ac:dyDescent="0.25">
      <c r="A80" s="232">
        <v>43542</v>
      </c>
      <c r="B80" s="233" t="s">
        <v>65</v>
      </c>
      <c r="C80" s="234">
        <v>0</v>
      </c>
      <c r="D80" s="83">
        <v>5.88</v>
      </c>
      <c r="E80" s="83">
        <v>5.56</v>
      </c>
      <c r="F80" s="83">
        <v>5.33</v>
      </c>
      <c r="G80" s="83">
        <v>5.43</v>
      </c>
      <c r="H80" s="83">
        <v>5.46</v>
      </c>
      <c r="I80" s="83">
        <v>6.89</v>
      </c>
      <c r="J80" s="83">
        <v>7.32</v>
      </c>
      <c r="K80" s="83">
        <v>1.03</v>
      </c>
      <c r="L80" s="83">
        <v>1.82</v>
      </c>
      <c r="M80" s="83">
        <v>1.89</v>
      </c>
      <c r="N80" s="83">
        <v>1.87</v>
      </c>
      <c r="O80" s="83">
        <v>54</v>
      </c>
      <c r="P80" s="83">
        <v>45</v>
      </c>
      <c r="Q80" s="83">
        <v>19</v>
      </c>
      <c r="R80" s="83">
        <v>1</v>
      </c>
      <c r="S80" s="83">
        <v>0</v>
      </c>
      <c r="T80" s="83">
        <v>0</v>
      </c>
      <c r="U80" s="83">
        <v>0.224</v>
      </c>
      <c r="V80" s="83">
        <v>0.316</v>
      </c>
      <c r="W80" s="83">
        <v>0.83699999999999997</v>
      </c>
      <c r="X80" s="83">
        <v>0.104</v>
      </c>
      <c r="Y80" s="83">
        <v>0.31</v>
      </c>
      <c r="Z80" s="83">
        <v>0.497</v>
      </c>
      <c r="AA80" s="83">
        <v>15.9</v>
      </c>
      <c r="AB80" s="83">
        <v>32.6</v>
      </c>
      <c r="AC80" s="83">
        <v>26.4</v>
      </c>
      <c r="AD80" s="83">
        <v>27.2</v>
      </c>
      <c r="AE80" s="83">
        <v>38.5</v>
      </c>
      <c r="AF80" s="83">
        <v>31.8</v>
      </c>
      <c r="AG80" s="83">
        <v>65.2</v>
      </c>
      <c r="AH80" s="83">
        <v>52.8</v>
      </c>
      <c r="AI80" s="83">
        <v>54.4</v>
      </c>
      <c r="AJ80" s="83">
        <v>77</v>
      </c>
      <c r="AK80" s="83">
        <v>2.92</v>
      </c>
      <c r="AL80" s="238">
        <v>15.31</v>
      </c>
      <c r="AM80" s="83">
        <v>3.5</v>
      </c>
      <c r="AN80" s="83">
        <v>7.3</v>
      </c>
      <c r="AO80" s="83">
        <v>8.3000000000000004E-2</v>
      </c>
      <c r="AP80" s="83">
        <v>6.4</v>
      </c>
      <c r="AQ80" s="83">
        <v>3.1</v>
      </c>
      <c r="AR80" s="83">
        <v>1.2529006622516561</v>
      </c>
      <c r="AS80" s="83">
        <v>49.3</v>
      </c>
      <c r="AT80" s="83">
        <v>88.6</v>
      </c>
      <c r="AU80" s="83">
        <v>0.31869999999999998</v>
      </c>
      <c r="AV80" s="83">
        <v>5.11E-2</v>
      </c>
      <c r="AW80" s="83">
        <v>15.61</v>
      </c>
      <c r="AX80" s="83">
        <v>13.59</v>
      </c>
      <c r="AY80" s="83">
        <v>15.56</v>
      </c>
      <c r="AZ80" s="83">
        <v>1.97</v>
      </c>
      <c r="BA80" s="83">
        <v>1.6479999999999999</v>
      </c>
      <c r="BB80" s="83">
        <v>2.8119999999999998</v>
      </c>
      <c r="BC80" s="83">
        <v>9.1300000000000008</v>
      </c>
      <c r="BD80" s="83">
        <v>3.132900662251656</v>
      </c>
      <c r="BE80" s="83">
        <v>26</v>
      </c>
      <c r="BF80" s="83">
        <v>3.8</v>
      </c>
      <c r="BG80" s="83">
        <v>10.3</v>
      </c>
      <c r="BH80" s="232">
        <v>43542</v>
      </c>
    </row>
    <row r="81" spans="1:60" x14ac:dyDescent="0.25">
      <c r="A81" s="232">
        <v>43543</v>
      </c>
      <c r="B81" s="233" t="s">
        <v>65</v>
      </c>
      <c r="C81" s="234">
        <v>0</v>
      </c>
      <c r="D81" s="83">
        <v>5.8</v>
      </c>
      <c r="E81" s="83">
        <v>5.07</v>
      </c>
      <c r="F81" s="83">
        <v>5.28</v>
      </c>
      <c r="G81" s="83">
        <v>5.14</v>
      </c>
      <c r="H81" s="83">
        <v>5.17</v>
      </c>
      <c r="I81" s="83">
        <v>6.01</v>
      </c>
      <c r="J81" s="83">
        <v>6.73</v>
      </c>
      <c r="K81" s="83">
        <v>1.88</v>
      </c>
      <c r="L81" s="83">
        <v>2.12</v>
      </c>
      <c r="M81" s="83">
        <v>1.97</v>
      </c>
      <c r="N81" s="83">
        <v>1.95</v>
      </c>
      <c r="O81" s="83">
        <v>54</v>
      </c>
      <c r="P81" s="83">
        <v>48</v>
      </c>
      <c r="Q81" s="83">
        <v>21</v>
      </c>
      <c r="R81" s="83">
        <v>4</v>
      </c>
      <c r="S81" s="83">
        <v>2</v>
      </c>
      <c r="T81" s="83">
        <v>0</v>
      </c>
      <c r="U81" s="83">
        <v>0.24099999999999999</v>
      </c>
      <c r="V81" s="83">
        <v>0.315</v>
      </c>
      <c r="W81" s="83">
        <v>0.58499999999999996</v>
      </c>
      <c r="X81" s="83">
        <v>6.6000000000000003E-2</v>
      </c>
      <c r="Y81" s="83">
        <v>0.24099999999999999</v>
      </c>
      <c r="Z81" s="83">
        <v>0.59199999999999997</v>
      </c>
      <c r="AA81" s="83">
        <v>16.399999999999999</v>
      </c>
      <c r="AB81" s="83">
        <v>37.1</v>
      </c>
      <c r="AC81" s="83">
        <v>29.1</v>
      </c>
      <c r="AD81" s="83">
        <v>29.2</v>
      </c>
      <c r="AE81" s="83">
        <v>39.299999999999997</v>
      </c>
      <c r="AF81" s="83">
        <v>32.799999999999997</v>
      </c>
      <c r="AG81" s="83">
        <v>74.2</v>
      </c>
      <c r="AH81" s="83">
        <v>58.2</v>
      </c>
      <c r="AI81" s="83">
        <v>58.4</v>
      </c>
      <c r="AJ81" s="83">
        <v>78.599999999999994</v>
      </c>
      <c r="AK81" s="83">
        <v>2.81</v>
      </c>
      <c r="AL81" s="83">
        <v>1.58</v>
      </c>
      <c r="AM81" s="83">
        <v>4</v>
      </c>
      <c r="AN81" s="83">
        <v>6</v>
      </c>
      <c r="AO81" s="83">
        <v>0.113</v>
      </c>
      <c r="AP81" s="83">
        <v>7</v>
      </c>
      <c r="AQ81" s="83">
        <v>3.2</v>
      </c>
      <c r="AR81" s="83">
        <v>0.68139466292134876</v>
      </c>
      <c r="AS81" s="83">
        <v>51.3</v>
      </c>
      <c r="AT81" s="83">
        <v>90.3</v>
      </c>
      <c r="AU81" s="83">
        <v>0.28989999999999999</v>
      </c>
      <c r="AV81" s="83">
        <v>4.4400000000000002E-2</v>
      </c>
      <c r="AW81" s="83">
        <v>14.5</v>
      </c>
      <c r="AX81" s="83">
        <v>14.24</v>
      </c>
      <c r="AY81" s="83">
        <v>14.24</v>
      </c>
      <c r="AZ81" s="83">
        <v>0</v>
      </c>
      <c r="BA81" s="83">
        <v>1.5740000000000001</v>
      </c>
      <c r="BB81" s="83">
        <v>2.8130000000000002</v>
      </c>
      <c r="BC81" s="83">
        <v>9.8529999999999998</v>
      </c>
      <c r="BD81" s="83">
        <v>2.6713946629213488</v>
      </c>
      <c r="BE81" s="83">
        <v>31.36</v>
      </c>
      <c r="BF81" s="83">
        <v>3.8</v>
      </c>
      <c r="BG81" s="83">
        <v>10.3</v>
      </c>
      <c r="BH81" s="232">
        <v>43543</v>
      </c>
    </row>
    <row r="82" spans="1:60" x14ac:dyDescent="0.25">
      <c r="A82" s="232">
        <v>43544</v>
      </c>
      <c r="B82" s="233" t="s">
        <v>65</v>
      </c>
      <c r="C82" s="234">
        <v>0</v>
      </c>
      <c r="D82" s="83">
        <v>5.93</v>
      </c>
      <c r="E82" s="83">
        <v>5.25</v>
      </c>
      <c r="F82" s="83">
        <v>5.23</v>
      </c>
      <c r="G82" s="83">
        <v>5.36</v>
      </c>
      <c r="H82" s="83">
        <v>5.4</v>
      </c>
      <c r="I82" s="83">
        <v>6.86</v>
      </c>
      <c r="J82" s="83">
        <v>6.73</v>
      </c>
      <c r="K82" s="83">
        <v>1.74</v>
      </c>
      <c r="L82" s="83">
        <v>1.96</v>
      </c>
      <c r="M82" s="83">
        <v>1.71</v>
      </c>
      <c r="N82" s="83">
        <v>1.6</v>
      </c>
      <c r="O82" s="83">
        <v>58</v>
      </c>
      <c r="P82" s="83">
        <v>50</v>
      </c>
      <c r="Q82" s="83">
        <v>18</v>
      </c>
      <c r="R82" s="83">
        <v>0</v>
      </c>
      <c r="S82" s="83">
        <v>0</v>
      </c>
      <c r="T82" s="83">
        <v>0</v>
      </c>
      <c r="U82" s="83">
        <v>0.24</v>
      </c>
      <c r="V82" s="83">
        <v>0.36099999999999999</v>
      </c>
      <c r="W82" s="83">
        <v>0.59099999999999997</v>
      </c>
      <c r="X82" s="83">
        <v>6.4000000000000001E-2</v>
      </c>
      <c r="Y82" s="83">
        <v>0.30499999999999999</v>
      </c>
      <c r="Z82" s="83">
        <v>0.502</v>
      </c>
      <c r="AA82" s="83">
        <v>16.100000000000001</v>
      </c>
      <c r="AB82" s="83">
        <v>37.200000000000003</v>
      </c>
      <c r="AC82" s="83">
        <v>28.9</v>
      </c>
      <c r="AD82" s="83">
        <v>29.2</v>
      </c>
      <c r="AE82" s="83">
        <v>39.4</v>
      </c>
      <c r="AF82" s="83">
        <v>32.200000000000003</v>
      </c>
      <c r="AG82" s="83">
        <v>74.400000000000006</v>
      </c>
      <c r="AH82" s="83">
        <v>57.8</v>
      </c>
      <c r="AI82" s="83">
        <v>58.4</v>
      </c>
      <c r="AJ82" s="83">
        <v>78.8</v>
      </c>
      <c r="AK82" s="83">
        <v>2.56</v>
      </c>
      <c r="AL82" s="83">
        <v>1.86</v>
      </c>
      <c r="AM82" s="83">
        <v>4.0999999999999996</v>
      </c>
      <c r="AN82" s="83">
        <v>7.3</v>
      </c>
      <c r="AO82" s="83">
        <v>0.249</v>
      </c>
      <c r="AP82" s="83">
        <v>7.4</v>
      </c>
      <c r="AQ82" s="83">
        <v>3.4</v>
      </c>
      <c r="AR82" s="83">
        <v>0.70373353520060533</v>
      </c>
      <c r="AS82" s="83">
        <v>49.6</v>
      </c>
      <c r="AT82" s="83">
        <v>89.1</v>
      </c>
      <c r="AU82" s="83">
        <v>0.3039</v>
      </c>
      <c r="AV82" s="83">
        <v>0.05</v>
      </c>
      <c r="AW82" s="83">
        <v>14.29</v>
      </c>
      <c r="AX82" s="83">
        <v>13.21</v>
      </c>
      <c r="AY82" s="83">
        <v>14.06</v>
      </c>
      <c r="AZ82" s="83">
        <v>0.95</v>
      </c>
      <c r="BA82" s="83">
        <v>1.581</v>
      </c>
      <c r="BB82" s="83">
        <v>2.8029999999999999</v>
      </c>
      <c r="BC82" s="83">
        <v>8.8260000000000005</v>
      </c>
      <c r="BD82" s="83">
        <v>2.8037335352006054</v>
      </c>
      <c r="BE82" s="83">
        <v>33.33</v>
      </c>
      <c r="BF82" s="83">
        <v>3.9</v>
      </c>
      <c r="BG82" s="83">
        <v>10.7</v>
      </c>
      <c r="BH82" s="232">
        <v>43544</v>
      </c>
    </row>
    <row r="83" spans="1:60" x14ac:dyDescent="0.25">
      <c r="A83" s="232">
        <v>43545</v>
      </c>
      <c r="B83" s="233" t="s">
        <v>65</v>
      </c>
      <c r="C83" s="234">
        <v>0</v>
      </c>
      <c r="D83" s="83">
        <v>5.8</v>
      </c>
      <c r="E83" s="83">
        <v>5.25</v>
      </c>
      <c r="F83" s="83">
        <v>5.17</v>
      </c>
      <c r="G83" s="83">
        <v>5.34</v>
      </c>
      <c r="H83" s="83">
        <v>5.36</v>
      </c>
      <c r="I83" s="83">
        <v>6.93</v>
      </c>
      <c r="J83" s="83">
        <v>6.84</v>
      </c>
      <c r="K83" s="83">
        <v>1.73</v>
      </c>
      <c r="L83" s="83">
        <v>2</v>
      </c>
      <c r="M83" s="83">
        <v>1.88</v>
      </c>
      <c r="N83" s="83">
        <v>2.19</v>
      </c>
      <c r="O83" s="83">
        <v>56</v>
      </c>
      <c r="P83" s="83">
        <v>49</v>
      </c>
      <c r="Q83" s="83">
        <v>16</v>
      </c>
      <c r="R83" s="83">
        <v>0</v>
      </c>
      <c r="S83" s="83">
        <v>0</v>
      </c>
      <c r="T83" s="83">
        <v>0</v>
      </c>
      <c r="U83" s="83">
        <v>0.246</v>
      </c>
      <c r="V83" s="83">
        <v>0.373</v>
      </c>
      <c r="W83" s="83">
        <v>0.55800000000000005</v>
      </c>
      <c r="X83" s="83">
        <v>6.0999999999999999E-2</v>
      </c>
      <c r="Y83" s="83">
        <v>0.312</v>
      </c>
      <c r="Z83" s="83">
        <v>0.52700000000000002</v>
      </c>
      <c r="AA83" s="83">
        <v>15.3</v>
      </c>
      <c r="AB83" s="83">
        <v>33.299999999999997</v>
      </c>
      <c r="AC83" s="83">
        <v>28.3</v>
      </c>
      <c r="AD83" s="83">
        <v>28.2</v>
      </c>
      <c r="AE83" s="83">
        <v>38.4</v>
      </c>
      <c r="AF83" s="83">
        <v>30.6</v>
      </c>
      <c r="AG83" s="83">
        <v>66.599999999999994</v>
      </c>
      <c r="AH83" s="83">
        <v>56.8</v>
      </c>
      <c r="AI83" s="83">
        <v>56.4</v>
      </c>
      <c r="AJ83" s="83">
        <v>76.8</v>
      </c>
      <c r="AK83" s="83">
        <v>3.05</v>
      </c>
      <c r="AL83" s="83">
        <v>1.92</v>
      </c>
      <c r="AM83" s="83">
        <v>4.2</v>
      </c>
      <c r="AN83" s="83">
        <v>7.1</v>
      </c>
      <c r="AO83" s="83">
        <v>0.23699999999999999</v>
      </c>
      <c r="AP83" s="83">
        <v>6.2</v>
      </c>
      <c r="AQ83" s="83">
        <v>3.2</v>
      </c>
      <c r="AR83" s="83">
        <v>0.55694279507603195</v>
      </c>
      <c r="AS83" s="83">
        <v>49.7</v>
      </c>
      <c r="AT83" s="83">
        <v>89.3</v>
      </c>
      <c r="AU83" s="83">
        <v>0.30349999999999999</v>
      </c>
      <c r="AV83" s="83">
        <v>4.9099999999999998E-2</v>
      </c>
      <c r="AW83" s="83">
        <v>14.96</v>
      </c>
      <c r="AX83" s="83">
        <v>13.81</v>
      </c>
      <c r="AY83" s="83">
        <v>14.78</v>
      </c>
      <c r="AZ83" s="83">
        <v>0.97</v>
      </c>
      <c r="BA83" s="83">
        <v>0</v>
      </c>
      <c r="BB83" s="83">
        <v>0</v>
      </c>
      <c r="BC83" s="83">
        <v>0</v>
      </c>
      <c r="BD83" s="83">
        <v>2.5369427950760319</v>
      </c>
      <c r="BE83" s="83">
        <v>31.45</v>
      </c>
      <c r="BF83" s="83">
        <v>3.9</v>
      </c>
      <c r="BG83" s="83">
        <v>10.7</v>
      </c>
      <c r="BH83" s="232">
        <v>43545</v>
      </c>
    </row>
    <row r="84" spans="1:60" x14ac:dyDescent="0.25">
      <c r="A84" s="232">
        <v>43546</v>
      </c>
      <c r="B84" s="233" t="s">
        <v>65</v>
      </c>
      <c r="C84" s="234">
        <v>0</v>
      </c>
      <c r="D84" s="83">
        <v>5.92</v>
      </c>
      <c r="E84" s="83">
        <v>5.19</v>
      </c>
      <c r="F84" s="83">
        <v>5.25</v>
      </c>
      <c r="G84" s="83">
        <v>5.39</v>
      </c>
      <c r="H84" s="83">
        <v>5.42</v>
      </c>
      <c r="I84" s="83">
        <v>7.14</v>
      </c>
      <c r="J84" s="83">
        <v>7.22</v>
      </c>
      <c r="K84" s="83">
        <v>1.69</v>
      </c>
      <c r="L84" s="83">
        <v>1.99</v>
      </c>
      <c r="M84" s="83">
        <v>1.94</v>
      </c>
      <c r="N84" s="83">
        <v>1.77</v>
      </c>
      <c r="O84" s="83">
        <v>55</v>
      </c>
      <c r="P84" s="83">
        <v>49</v>
      </c>
      <c r="Q84" s="83">
        <v>19</v>
      </c>
      <c r="R84" s="83">
        <v>0</v>
      </c>
      <c r="S84" s="83">
        <v>0</v>
      </c>
      <c r="T84" s="83">
        <v>0</v>
      </c>
      <c r="U84" s="83">
        <v>0.219</v>
      </c>
      <c r="V84" s="83">
        <v>1.0999999999999999E-2</v>
      </c>
      <c r="W84" s="83">
        <v>0.51400000000000001</v>
      </c>
      <c r="X84" s="83">
        <v>0.13900000000000001</v>
      </c>
      <c r="Y84" s="83">
        <v>0.30099999999999999</v>
      </c>
      <c r="Z84" s="83">
        <v>0.496</v>
      </c>
      <c r="AA84" s="83">
        <v>15.6</v>
      </c>
      <c r="AB84" s="83">
        <v>31</v>
      </c>
      <c r="AC84" s="83">
        <v>25.4</v>
      </c>
      <c r="AD84" s="83">
        <v>25.9</v>
      </c>
      <c r="AE84" s="83">
        <v>37.4</v>
      </c>
      <c r="AF84" s="83">
        <v>31.2</v>
      </c>
      <c r="AG84" s="83">
        <v>62</v>
      </c>
      <c r="AH84" s="83">
        <v>50.8</v>
      </c>
      <c r="AI84" s="83">
        <v>51.8</v>
      </c>
      <c r="AJ84" s="83">
        <v>74.8</v>
      </c>
      <c r="AK84" s="83">
        <v>3.0700000000000003</v>
      </c>
      <c r="AL84" s="83">
        <v>1.88</v>
      </c>
      <c r="AM84" s="83">
        <v>3.9</v>
      </c>
      <c r="AN84" s="83">
        <v>6.8</v>
      </c>
      <c r="AO84" s="83">
        <v>0.186</v>
      </c>
      <c r="AP84" s="83">
        <v>7.5</v>
      </c>
      <c r="AQ84" s="83">
        <v>3.2</v>
      </c>
      <c r="AR84" s="83" t="s">
        <v>66</v>
      </c>
      <c r="AS84" s="83">
        <v>48.5</v>
      </c>
      <c r="AT84" s="83">
        <v>87.5</v>
      </c>
      <c r="AU84" s="83">
        <v>0.314</v>
      </c>
      <c r="AV84" s="83">
        <v>5.79E-2</v>
      </c>
      <c r="AW84" s="83">
        <v>14.509</v>
      </c>
      <c r="AX84" s="83">
        <v>13.237</v>
      </c>
      <c r="AY84" s="83">
        <v>14.218</v>
      </c>
      <c r="AZ84" s="83">
        <v>0.98099999999999998</v>
      </c>
      <c r="BA84" s="83">
        <v>1.5980000000000001</v>
      </c>
      <c r="BB84" s="83">
        <v>2.8</v>
      </c>
      <c r="BC84" s="83">
        <v>8.8390000000000004</v>
      </c>
      <c r="BD84" s="83" t="s">
        <v>66</v>
      </c>
      <c r="BE84" s="83">
        <v>26.48</v>
      </c>
      <c r="BF84" s="83">
        <v>3.9</v>
      </c>
      <c r="BG84" s="83">
        <v>10.7</v>
      </c>
      <c r="BH84" s="232">
        <v>43546</v>
      </c>
    </row>
    <row r="85" spans="1:60" x14ac:dyDescent="0.25">
      <c r="A85" s="232">
        <v>43547</v>
      </c>
      <c r="B85" s="233" t="s">
        <v>65</v>
      </c>
      <c r="C85" s="234">
        <v>0</v>
      </c>
      <c r="D85" s="83">
        <v>5.88</v>
      </c>
      <c r="E85" s="83">
        <v>5.24</v>
      </c>
      <c r="F85" s="83">
        <v>5.32</v>
      </c>
      <c r="G85" s="83">
        <v>5.33</v>
      </c>
      <c r="H85" s="83">
        <v>5.39</v>
      </c>
      <c r="I85" s="83">
        <v>7.14</v>
      </c>
      <c r="J85" s="83">
        <v>7.25</v>
      </c>
      <c r="K85" s="83">
        <v>1.78</v>
      </c>
      <c r="L85" s="83">
        <v>2.0699999999999998</v>
      </c>
      <c r="M85" s="83">
        <v>1.99</v>
      </c>
      <c r="N85" s="83">
        <v>1.91</v>
      </c>
      <c r="O85" s="83">
        <v>54</v>
      </c>
      <c r="P85" s="83">
        <v>47</v>
      </c>
      <c r="Q85" s="83">
        <v>14</v>
      </c>
      <c r="R85" s="83">
        <v>0</v>
      </c>
      <c r="S85" s="83">
        <v>0</v>
      </c>
      <c r="T85" s="83">
        <v>0</v>
      </c>
      <c r="U85" s="83">
        <v>0.22600000000000001</v>
      </c>
      <c r="V85" s="83">
        <v>0</v>
      </c>
      <c r="W85" s="83">
        <v>0.49</v>
      </c>
      <c r="X85" s="83">
        <v>0.104</v>
      </c>
      <c r="Y85" s="83">
        <v>0.33200000000000002</v>
      </c>
      <c r="Z85" s="83">
        <v>0.50600000000000001</v>
      </c>
      <c r="AA85" s="83">
        <v>15.2</v>
      </c>
      <c r="AB85" s="83">
        <v>31.4</v>
      </c>
      <c r="AC85" s="83">
        <v>24.8</v>
      </c>
      <c r="AD85" s="83">
        <v>25.1</v>
      </c>
      <c r="AE85" s="83">
        <v>38.6</v>
      </c>
      <c r="AF85" s="83">
        <v>30.4</v>
      </c>
      <c r="AG85" s="83">
        <v>62.8</v>
      </c>
      <c r="AH85" s="83">
        <v>49.6</v>
      </c>
      <c r="AI85" s="83">
        <v>50.2</v>
      </c>
      <c r="AJ85" s="83">
        <v>77.2</v>
      </c>
      <c r="AK85" s="83">
        <v>2.7199999999999998</v>
      </c>
      <c r="AL85" s="83">
        <v>1.9</v>
      </c>
      <c r="AM85" s="83">
        <v>4</v>
      </c>
      <c r="AN85" s="83">
        <v>6.9</v>
      </c>
      <c r="AO85" s="83">
        <v>0.154</v>
      </c>
      <c r="AP85" s="83">
        <v>7.4</v>
      </c>
      <c r="AQ85" s="83">
        <v>3.3</v>
      </c>
      <c r="AR85" s="83">
        <v>0.88194648318042845</v>
      </c>
      <c r="AS85" s="83">
        <v>48.7</v>
      </c>
      <c r="AT85" s="83">
        <v>90.1</v>
      </c>
      <c r="AU85" s="83">
        <v>0.31290000000000001</v>
      </c>
      <c r="AV85" s="83">
        <v>4.4200000000000003E-2</v>
      </c>
      <c r="AW85" s="83">
        <v>14.29</v>
      </c>
      <c r="AX85" s="83">
        <v>13.08</v>
      </c>
      <c r="AY85" s="83">
        <v>14.07</v>
      </c>
      <c r="AZ85" s="83">
        <v>0.99</v>
      </c>
      <c r="BA85" s="83">
        <v>0</v>
      </c>
      <c r="BB85" s="83">
        <v>0</v>
      </c>
      <c r="BC85" s="83">
        <v>0</v>
      </c>
      <c r="BD85" s="83">
        <v>2.8319464831804284</v>
      </c>
      <c r="BE85" s="83">
        <v>29.44</v>
      </c>
      <c r="BF85" s="83">
        <v>3.9</v>
      </c>
      <c r="BG85" s="83">
        <v>10.7</v>
      </c>
      <c r="BH85" s="232">
        <v>43547</v>
      </c>
    </row>
    <row r="86" spans="1:60" x14ac:dyDescent="0.25">
      <c r="A86" s="232">
        <v>43548</v>
      </c>
      <c r="B86" s="233" t="s">
        <v>65</v>
      </c>
      <c r="C86" s="234">
        <v>0</v>
      </c>
      <c r="D86" s="83">
        <v>0</v>
      </c>
      <c r="E86" s="83">
        <v>0</v>
      </c>
      <c r="F86" s="83">
        <v>0</v>
      </c>
      <c r="G86" s="83">
        <v>0</v>
      </c>
      <c r="H86" s="83">
        <v>0</v>
      </c>
      <c r="I86" s="83">
        <v>0</v>
      </c>
      <c r="J86" s="83">
        <v>0</v>
      </c>
      <c r="K86" s="83">
        <v>0</v>
      </c>
      <c r="L86" s="83">
        <v>0</v>
      </c>
      <c r="M86" s="83">
        <v>0</v>
      </c>
      <c r="N86" s="83">
        <v>0</v>
      </c>
      <c r="O86" s="83">
        <v>0</v>
      </c>
      <c r="P86" s="83">
        <v>0</v>
      </c>
      <c r="Q86" s="83">
        <v>0</v>
      </c>
      <c r="R86" s="83">
        <v>0</v>
      </c>
      <c r="S86" s="83">
        <v>0</v>
      </c>
      <c r="T86" s="83">
        <v>0</v>
      </c>
      <c r="U86" s="83">
        <v>0</v>
      </c>
      <c r="V86" s="83">
        <v>0</v>
      </c>
      <c r="W86" s="83">
        <v>0</v>
      </c>
      <c r="X86" s="83">
        <v>0</v>
      </c>
      <c r="Y86" s="83">
        <v>0</v>
      </c>
      <c r="Z86" s="83">
        <v>0</v>
      </c>
      <c r="AA86" s="83">
        <v>0</v>
      </c>
      <c r="AB86" s="83">
        <v>0</v>
      </c>
      <c r="AC86" s="83">
        <v>0</v>
      </c>
      <c r="AD86" s="83">
        <v>0</v>
      </c>
      <c r="AE86" s="83">
        <v>0</v>
      </c>
      <c r="AF86" s="83">
        <v>0</v>
      </c>
      <c r="AG86" s="83">
        <v>0</v>
      </c>
      <c r="AH86" s="83">
        <v>0</v>
      </c>
      <c r="AI86" s="83">
        <v>0</v>
      </c>
      <c r="AJ86" s="83">
        <v>0</v>
      </c>
      <c r="AK86" s="83" t="s">
        <v>66</v>
      </c>
      <c r="AL86" s="83" t="s">
        <v>66</v>
      </c>
      <c r="AM86" s="83">
        <v>0</v>
      </c>
      <c r="AN86" s="83">
        <v>0</v>
      </c>
      <c r="AO86" s="83">
        <v>0</v>
      </c>
      <c r="AP86" s="83">
        <v>0</v>
      </c>
      <c r="AQ86" s="83">
        <v>0</v>
      </c>
      <c r="AR86" s="83" t="s">
        <v>66</v>
      </c>
      <c r="AS86" s="83">
        <v>0</v>
      </c>
      <c r="AT86" s="83">
        <v>0</v>
      </c>
      <c r="AU86" s="83">
        <v>0</v>
      </c>
      <c r="AV86" s="83">
        <v>0</v>
      </c>
      <c r="AW86" s="83">
        <v>0</v>
      </c>
      <c r="AX86" s="83">
        <v>0</v>
      </c>
      <c r="AY86" s="83">
        <v>0</v>
      </c>
      <c r="AZ86" s="83">
        <v>0</v>
      </c>
      <c r="BA86" s="83">
        <v>0</v>
      </c>
      <c r="BB86" s="83">
        <v>0</v>
      </c>
      <c r="BC86" s="83">
        <v>0</v>
      </c>
      <c r="BD86" s="83" t="s">
        <v>66</v>
      </c>
      <c r="BE86" s="83">
        <v>0</v>
      </c>
      <c r="BF86" s="83">
        <v>0</v>
      </c>
      <c r="BG86" s="83">
        <v>0</v>
      </c>
      <c r="BH86" s="232">
        <v>43548</v>
      </c>
    </row>
    <row r="87" spans="1:60" x14ac:dyDescent="0.25">
      <c r="A87" s="232">
        <v>43549</v>
      </c>
      <c r="B87" s="233" t="s">
        <v>65</v>
      </c>
      <c r="C87" s="234">
        <v>0</v>
      </c>
      <c r="D87" s="83">
        <v>5.84</v>
      </c>
      <c r="E87" s="83">
        <v>5.38</v>
      </c>
      <c r="F87" s="83">
        <v>5.3</v>
      </c>
      <c r="G87" s="83">
        <v>5.48</v>
      </c>
      <c r="H87" s="83">
        <v>5.49</v>
      </c>
      <c r="I87" s="83">
        <v>6.91</v>
      </c>
      <c r="J87" s="83">
        <v>7.07</v>
      </c>
      <c r="K87" s="83">
        <v>1.61</v>
      </c>
      <c r="L87" s="83">
        <v>1.89</v>
      </c>
      <c r="M87" s="83">
        <v>1.75</v>
      </c>
      <c r="N87" s="83">
        <v>1.94</v>
      </c>
      <c r="O87" s="83">
        <v>59</v>
      </c>
      <c r="P87" s="83">
        <v>51</v>
      </c>
      <c r="Q87" s="83">
        <v>27</v>
      </c>
      <c r="R87" s="83">
        <v>2</v>
      </c>
      <c r="S87" s="83">
        <v>0</v>
      </c>
      <c r="T87" s="83">
        <v>0</v>
      </c>
      <c r="U87" s="83">
        <v>0.23799999999999999</v>
      </c>
      <c r="V87" s="83">
        <v>0.38400000000000001</v>
      </c>
      <c r="W87" s="83">
        <v>0.91800000000000004</v>
      </c>
      <c r="X87" s="83">
        <v>9.9000000000000005E-2</v>
      </c>
      <c r="Y87" s="83">
        <v>0.29099999999999998</v>
      </c>
      <c r="Z87" s="83">
        <v>0.443</v>
      </c>
      <c r="AA87" s="83">
        <v>16.2</v>
      </c>
      <c r="AB87" s="83">
        <v>33.299999999999997</v>
      </c>
      <c r="AC87" s="83">
        <v>26.7</v>
      </c>
      <c r="AD87" s="83">
        <v>27</v>
      </c>
      <c r="AE87" s="83">
        <v>38.4</v>
      </c>
      <c r="AF87" s="83">
        <v>32.4</v>
      </c>
      <c r="AG87" s="83">
        <v>66.599999999999994</v>
      </c>
      <c r="AH87" s="83">
        <v>53.4</v>
      </c>
      <c r="AI87" s="83">
        <v>54</v>
      </c>
      <c r="AJ87" s="83">
        <v>76.8</v>
      </c>
      <c r="AK87" s="83">
        <v>3.02</v>
      </c>
      <c r="AL87" s="83">
        <v>1.86</v>
      </c>
      <c r="AM87" s="83">
        <v>3.8</v>
      </c>
      <c r="AN87" s="83">
        <v>6.8</v>
      </c>
      <c r="AO87" s="83">
        <v>0.183</v>
      </c>
      <c r="AP87" s="83">
        <v>7.4</v>
      </c>
      <c r="AQ87" s="83">
        <v>3.3</v>
      </c>
      <c r="AR87" s="83">
        <v>0.24130917159763365</v>
      </c>
      <c r="AS87" s="83">
        <v>48.4</v>
      </c>
      <c r="AT87" s="83">
        <v>87.9</v>
      </c>
      <c r="AU87" s="83">
        <v>0.3145</v>
      </c>
      <c r="AV87" s="83">
        <v>5.5899999999999998E-2</v>
      </c>
      <c r="AW87" s="83">
        <v>14.69</v>
      </c>
      <c r="AX87" s="83">
        <v>13.52</v>
      </c>
      <c r="AY87" s="83">
        <v>14.48</v>
      </c>
      <c r="AZ87" s="83">
        <v>0.96</v>
      </c>
      <c r="BA87" s="83">
        <v>1.6759999999999999</v>
      </c>
      <c r="BB87" s="83">
        <v>2.7810000000000001</v>
      </c>
      <c r="BC87" s="83">
        <v>9.0630000000000006</v>
      </c>
      <c r="BD87" s="83">
        <v>2.2213091715976336</v>
      </c>
      <c r="BE87" s="83">
        <v>28.17</v>
      </c>
      <c r="BF87" s="83">
        <v>3.9</v>
      </c>
      <c r="BG87" s="83">
        <v>10.7</v>
      </c>
      <c r="BH87" s="232">
        <v>43549</v>
      </c>
    </row>
    <row r="88" spans="1:60" x14ac:dyDescent="0.25">
      <c r="A88" s="232">
        <v>43550</v>
      </c>
      <c r="B88" s="233" t="s">
        <v>65</v>
      </c>
      <c r="C88" s="234">
        <v>0</v>
      </c>
      <c r="D88" s="83">
        <v>5.85</v>
      </c>
      <c r="E88" s="83">
        <v>5.44</v>
      </c>
      <c r="F88" s="83">
        <v>5.38</v>
      </c>
      <c r="G88" s="83">
        <v>5.43</v>
      </c>
      <c r="H88" s="83">
        <v>5.45</v>
      </c>
      <c r="I88" s="83">
        <v>7</v>
      </c>
      <c r="J88" s="83">
        <v>7.11</v>
      </c>
      <c r="K88" s="83">
        <v>1.7</v>
      </c>
      <c r="L88" s="83">
        <v>1.95</v>
      </c>
      <c r="M88" s="83">
        <v>1.91</v>
      </c>
      <c r="N88" s="83">
        <v>2.0699999999999998</v>
      </c>
      <c r="O88" s="83">
        <v>63</v>
      </c>
      <c r="P88" s="83">
        <v>55</v>
      </c>
      <c r="Q88" s="83">
        <v>31</v>
      </c>
      <c r="R88" s="83">
        <v>3</v>
      </c>
      <c r="S88" s="83">
        <v>0</v>
      </c>
      <c r="T88" s="83">
        <v>0</v>
      </c>
      <c r="U88" s="83">
        <v>0.23400000000000001</v>
      </c>
      <c r="V88" s="83">
        <v>0.36599999999999999</v>
      </c>
      <c r="W88" s="83">
        <v>0.995</v>
      </c>
      <c r="X88" s="83">
        <v>0.10299999999999999</v>
      </c>
      <c r="Y88" s="83">
        <v>0.36</v>
      </c>
      <c r="Z88" s="83">
        <v>0.624</v>
      </c>
      <c r="AA88" s="83">
        <v>15.8</v>
      </c>
      <c r="AB88" s="83">
        <v>32.9</v>
      </c>
      <c r="AC88" s="83">
        <v>26.6</v>
      </c>
      <c r="AD88" s="83">
        <v>26.9</v>
      </c>
      <c r="AE88" s="83">
        <v>38.299999999999997</v>
      </c>
      <c r="AF88" s="83">
        <v>31.6</v>
      </c>
      <c r="AG88" s="83">
        <v>65.8</v>
      </c>
      <c r="AH88" s="83">
        <v>53.2</v>
      </c>
      <c r="AI88" s="83">
        <v>53.8</v>
      </c>
      <c r="AJ88" s="83">
        <v>76.599999999999994</v>
      </c>
      <c r="AK88" s="83">
        <v>3.13</v>
      </c>
      <c r="AL88" s="83">
        <v>2.04</v>
      </c>
      <c r="AM88" s="83">
        <v>4.3</v>
      </c>
      <c r="AN88" s="83">
        <v>8.6</v>
      </c>
      <c r="AO88" s="83">
        <v>0.182</v>
      </c>
      <c r="AP88" s="83">
        <v>7.3</v>
      </c>
      <c r="AQ88" s="83">
        <v>3.4</v>
      </c>
      <c r="AR88" s="83">
        <v>0.6371223128243142</v>
      </c>
      <c r="AS88" s="83">
        <v>48.3</v>
      </c>
      <c r="AT88" s="83">
        <v>88.3</v>
      </c>
      <c r="AU88" s="83">
        <v>0.31469999999999998</v>
      </c>
      <c r="AV88" s="83">
        <v>5.4699999999999999E-2</v>
      </c>
      <c r="AW88" s="83">
        <v>14.7</v>
      </c>
      <c r="AX88" s="83">
        <v>13.49</v>
      </c>
      <c r="AY88" s="83">
        <v>14.47</v>
      </c>
      <c r="AZ88" s="83">
        <v>0.98</v>
      </c>
      <c r="BA88" s="83">
        <v>1.61</v>
      </c>
      <c r="BB88" s="83">
        <v>2.7770000000000001</v>
      </c>
      <c r="BC88" s="83">
        <v>9.1029999999999998</v>
      </c>
      <c r="BD88" s="83">
        <v>2.5971223128243142</v>
      </c>
      <c r="BE88" s="83">
        <v>28.64</v>
      </c>
      <c r="BF88" s="83">
        <v>3.9</v>
      </c>
      <c r="BG88" s="83">
        <v>10.7</v>
      </c>
      <c r="BH88" s="232">
        <v>43550</v>
      </c>
    </row>
    <row r="89" spans="1:60" x14ac:dyDescent="0.25">
      <c r="A89" s="232">
        <v>43551</v>
      </c>
      <c r="B89" s="233" t="s">
        <v>65</v>
      </c>
      <c r="C89" s="234">
        <v>0</v>
      </c>
      <c r="D89" s="83">
        <v>5.94</v>
      </c>
      <c r="E89" s="83">
        <v>5.39</v>
      </c>
      <c r="F89" s="83">
        <v>5.44</v>
      </c>
      <c r="G89" s="83">
        <v>5.41</v>
      </c>
      <c r="H89" s="83">
        <v>5.47</v>
      </c>
      <c r="I89" s="83">
        <v>7.14</v>
      </c>
      <c r="J89" s="83">
        <v>7.2</v>
      </c>
      <c r="K89" s="83">
        <v>1.67</v>
      </c>
      <c r="L89" s="83">
        <v>1.92</v>
      </c>
      <c r="M89" s="83">
        <v>1.92</v>
      </c>
      <c r="N89" s="83">
        <v>1.87</v>
      </c>
      <c r="O89" s="83">
        <v>59</v>
      </c>
      <c r="P89" s="83">
        <v>51</v>
      </c>
      <c r="Q89" s="83">
        <v>22</v>
      </c>
      <c r="R89" s="83">
        <v>1</v>
      </c>
      <c r="S89" s="83">
        <v>0</v>
      </c>
      <c r="T89" s="83">
        <v>0</v>
      </c>
      <c r="U89" s="83">
        <v>0.21</v>
      </c>
      <c r="V89" s="83">
        <v>0.36699999999999999</v>
      </c>
      <c r="W89" s="83">
        <v>0.72399999999999998</v>
      </c>
      <c r="X89" s="83">
        <v>0.126</v>
      </c>
      <c r="Y89" s="83">
        <v>0.21099999999999999</v>
      </c>
      <c r="Z89" s="83">
        <v>0.42899999999999999</v>
      </c>
      <c r="AA89" s="83">
        <v>15.4</v>
      </c>
      <c r="AB89" s="83">
        <v>33.1</v>
      </c>
      <c r="AC89" s="83">
        <v>26.7</v>
      </c>
      <c r="AD89" s="83">
        <v>27.2</v>
      </c>
      <c r="AE89" s="83">
        <v>39.200000000000003</v>
      </c>
      <c r="AF89" s="83">
        <v>30.8</v>
      </c>
      <c r="AG89" s="83">
        <v>66.2</v>
      </c>
      <c r="AH89" s="83">
        <v>53.4</v>
      </c>
      <c r="AI89" s="83">
        <v>54.4</v>
      </c>
      <c r="AJ89" s="83">
        <v>78.400000000000006</v>
      </c>
      <c r="AK89" s="83">
        <v>3.31</v>
      </c>
      <c r="AL89" s="83">
        <v>2.14</v>
      </c>
      <c r="AM89" s="83">
        <v>4.5</v>
      </c>
      <c r="AN89" s="83">
        <v>7.9</v>
      </c>
      <c r="AO89" s="83">
        <v>0.17399999999999999</v>
      </c>
      <c r="AP89" s="83">
        <v>7.2</v>
      </c>
      <c r="AQ89" s="83">
        <v>3.3</v>
      </c>
      <c r="AR89" s="83">
        <v>1.0278796771826852</v>
      </c>
      <c r="AS89" s="83">
        <v>48.6</v>
      </c>
      <c r="AT89" s="83">
        <v>89.2</v>
      </c>
      <c r="AU89" s="83">
        <v>0.31269999999999998</v>
      </c>
      <c r="AV89" s="83">
        <v>4.99E-2</v>
      </c>
      <c r="AW89" s="83">
        <v>14.78</v>
      </c>
      <c r="AX89" s="83">
        <v>13.63</v>
      </c>
      <c r="AY89" s="83">
        <v>14.59</v>
      </c>
      <c r="AZ89" s="83">
        <v>0.96</v>
      </c>
      <c r="BA89" s="83">
        <v>1.5980000000000001</v>
      </c>
      <c r="BB89" s="83">
        <v>2.7679999999999998</v>
      </c>
      <c r="BC89" s="83">
        <v>9.2639999999999993</v>
      </c>
      <c r="BD89" s="83">
        <v>2.8878796771826853</v>
      </c>
      <c r="BE89" s="83">
        <v>27.87</v>
      </c>
      <c r="BF89" s="83">
        <v>3.9</v>
      </c>
      <c r="BG89" s="83">
        <v>10.7</v>
      </c>
      <c r="BH89" s="232">
        <v>43551</v>
      </c>
    </row>
    <row r="90" spans="1:60" x14ac:dyDescent="0.25">
      <c r="A90" s="232">
        <v>43552</v>
      </c>
      <c r="B90" s="233" t="s">
        <v>65</v>
      </c>
      <c r="C90" s="234">
        <v>0</v>
      </c>
      <c r="D90" s="83">
        <v>6.02</v>
      </c>
      <c r="E90" s="83">
        <v>5.79</v>
      </c>
      <c r="F90" s="83">
        <v>5.39</v>
      </c>
      <c r="G90" s="83">
        <v>5.54</v>
      </c>
      <c r="H90" s="83">
        <v>5.62</v>
      </c>
      <c r="I90" s="83">
        <v>7.56</v>
      </c>
      <c r="J90" s="83">
        <v>7.07</v>
      </c>
      <c r="K90" s="83">
        <v>1.72</v>
      </c>
      <c r="L90" s="83">
        <v>1.98</v>
      </c>
      <c r="M90" s="83">
        <v>1.99</v>
      </c>
      <c r="N90" s="83">
        <v>1.84</v>
      </c>
      <c r="O90" s="83">
        <v>59</v>
      </c>
      <c r="P90" s="83">
        <v>52</v>
      </c>
      <c r="Q90" s="83">
        <v>16</v>
      </c>
      <c r="R90" s="83">
        <v>0</v>
      </c>
      <c r="S90" s="83">
        <v>0</v>
      </c>
      <c r="T90" s="83">
        <v>0</v>
      </c>
      <c r="U90" s="83">
        <v>0.184</v>
      </c>
      <c r="V90" s="83">
        <v>0.36199999999999999</v>
      </c>
      <c r="W90" s="83">
        <v>0.61899999999999999</v>
      </c>
      <c r="X90" s="83">
        <v>0.112</v>
      </c>
      <c r="Y90" s="83">
        <v>0.21099999999999999</v>
      </c>
      <c r="Z90" s="83">
        <v>0.48199999999999998</v>
      </c>
      <c r="AA90" s="83">
        <v>15.1</v>
      </c>
      <c r="AB90" s="83">
        <v>33.299999999999997</v>
      </c>
      <c r="AC90" s="83">
        <v>25.9</v>
      </c>
      <c r="AD90" s="83">
        <v>26.2</v>
      </c>
      <c r="AE90" s="83">
        <v>36.200000000000003</v>
      </c>
      <c r="AF90" s="83">
        <v>30.2</v>
      </c>
      <c r="AG90" s="83">
        <v>66.599999999999994</v>
      </c>
      <c r="AH90" s="83">
        <v>51.8</v>
      </c>
      <c r="AI90" s="83">
        <v>52.4</v>
      </c>
      <c r="AJ90" s="83">
        <v>72.400000000000006</v>
      </c>
      <c r="AK90" s="83">
        <v>3.13</v>
      </c>
      <c r="AL90" s="83">
        <v>2.87</v>
      </c>
      <c r="AM90" s="83">
        <v>4</v>
      </c>
      <c r="AN90" s="83">
        <v>6.7</v>
      </c>
      <c r="AO90" s="83">
        <v>0.14099999999999999</v>
      </c>
      <c r="AP90" s="83">
        <v>7.4</v>
      </c>
      <c r="AQ90" s="83">
        <v>4</v>
      </c>
      <c r="AR90" s="83">
        <v>0.98162368815592194</v>
      </c>
      <c r="AS90" s="83">
        <v>47.2</v>
      </c>
      <c r="AT90" s="83">
        <v>90.2</v>
      </c>
      <c r="AU90" s="83">
        <v>0.32540000000000002</v>
      </c>
      <c r="AV90" s="83">
        <v>4.48E-2</v>
      </c>
      <c r="AW90" s="83">
        <v>14.4</v>
      </c>
      <c r="AX90" s="83">
        <v>13.34</v>
      </c>
      <c r="AY90" s="83">
        <v>14.31</v>
      </c>
      <c r="AZ90" s="83">
        <v>0.97</v>
      </c>
      <c r="BA90" s="83">
        <v>1.5760000000000001</v>
      </c>
      <c r="BB90" s="83">
        <v>2.7679999999999998</v>
      </c>
      <c r="BC90" s="83">
        <v>8.9960000000000004</v>
      </c>
      <c r="BD90" s="83">
        <v>2.851623688155922</v>
      </c>
      <c r="BE90" s="83">
        <v>29.19</v>
      </c>
      <c r="BF90" s="83">
        <v>3.9</v>
      </c>
      <c r="BG90" s="83">
        <v>10.7</v>
      </c>
      <c r="BH90" s="232">
        <v>43552</v>
      </c>
    </row>
    <row r="91" spans="1:60" x14ac:dyDescent="0.25">
      <c r="A91" s="232">
        <v>43553</v>
      </c>
      <c r="B91" s="233" t="s">
        <v>65</v>
      </c>
      <c r="C91" s="234">
        <v>0</v>
      </c>
      <c r="D91" s="83">
        <v>6.03</v>
      </c>
      <c r="E91" s="83">
        <v>5.29</v>
      </c>
      <c r="F91" s="83">
        <v>5.72</v>
      </c>
      <c r="G91" s="83">
        <v>5.18</v>
      </c>
      <c r="H91" s="83">
        <v>5.2</v>
      </c>
      <c r="I91" s="83">
        <v>6.02</v>
      </c>
      <c r="J91" s="83">
        <v>7.29</v>
      </c>
      <c r="K91" s="83">
        <v>1.75</v>
      </c>
      <c r="L91" s="83">
        <v>2</v>
      </c>
      <c r="M91" s="83">
        <v>1.92</v>
      </c>
      <c r="N91" s="83">
        <v>1.86</v>
      </c>
      <c r="O91" s="83">
        <v>58</v>
      </c>
      <c r="P91" s="83">
        <v>53</v>
      </c>
      <c r="Q91" s="83">
        <v>17</v>
      </c>
      <c r="R91" s="83">
        <v>1</v>
      </c>
      <c r="S91" s="83">
        <v>0</v>
      </c>
      <c r="T91" s="83">
        <v>0</v>
      </c>
      <c r="U91" s="83">
        <v>0.191</v>
      </c>
      <c r="V91" s="83">
        <v>0.34200000000000003</v>
      </c>
      <c r="W91" s="83">
        <v>0.89100000000000001</v>
      </c>
      <c r="X91" s="83">
        <v>0.10199999999999999</v>
      </c>
      <c r="Y91" s="83">
        <v>0.217</v>
      </c>
      <c r="Z91" s="83">
        <v>0.64300000000000002</v>
      </c>
      <c r="AA91" s="83">
        <v>15</v>
      </c>
      <c r="AB91" s="83">
        <v>31.8</v>
      </c>
      <c r="AC91" s="83">
        <v>29.8</v>
      </c>
      <c r="AD91" s="83">
        <v>29.4</v>
      </c>
      <c r="AE91" s="83">
        <v>37.200000000000003</v>
      </c>
      <c r="AF91" s="83">
        <v>30</v>
      </c>
      <c r="AG91" s="83">
        <v>63.6</v>
      </c>
      <c r="AH91" s="83">
        <v>59.6</v>
      </c>
      <c r="AI91" s="83">
        <v>58.8</v>
      </c>
      <c r="AJ91" s="83">
        <v>0</v>
      </c>
      <c r="AK91" s="83">
        <v>3.02</v>
      </c>
      <c r="AL91" s="83">
        <v>1.91</v>
      </c>
      <c r="AM91" s="83">
        <v>4.0999999999999996</v>
      </c>
      <c r="AN91" s="83">
        <v>6.5</v>
      </c>
      <c r="AO91" s="83">
        <v>0.13600000000000001</v>
      </c>
      <c r="AP91" s="83">
        <v>7.4</v>
      </c>
      <c r="AQ91" s="83">
        <v>3.9</v>
      </c>
      <c r="AR91" s="83">
        <v>0.90483304826355337</v>
      </c>
      <c r="AS91" s="83">
        <v>46.5</v>
      </c>
      <c r="AT91" s="83">
        <v>84.4</v>
      </c>
      <c r="AU91" s="83">
        <v>0.33250000000000002</v>
      </c>
      <c r="AV91" s="83">
        <v>7.1400000000000005E-2</v>
      </c>
      <c r="AW91" s="83">
        <v>14.249000000000001</v>
      </c>
      <c r="AX91" s="83">
        <v>13.446999999999999</v>
      </c>
      <c r="AY91" s="83">
        <v>14.108000000000001</v>
      </c>
      <c r="AZ91" s="83">
        <v>0.66100000000000003</v>
      </c>
      <c r="BA91" s="83">
        <v>1.5840000000000001</v>
      </c>
      <c r="BB91" s="83">
        <v>2.6970000000000001</v>
      </c>
      <c r="BC91" s="83">
        <v>9.1660000000000004</v>
      </c>
      <c r="BD91" s="83">
        <v>2.7948330482635533</v>
      </c>
      <c r="BE91" s="83">
        <v>30.03</v>
      </c>
      <c r="BF91" s="83">
        <v>3.8</v>
      </c>
      <c r="BG91" s="83">
        <v>10.7</v>
      </c>
      <c r="BH91" s="232">
        <v>43553</v>
      </c>
    </row>
    <row r="92" spans="1:60" x14ac:dyDescent="0.25">
      <c r="A92" s="232">
        <v>43554</v>
      </c>
      <c r="B92" s="233" t="s">
        <v>65</v>
      </c>
      <c r="C92" s="234">
        <v>0</v>
      </c>
      <c r="D92" s="83">
        <v>5.69</v>
      </c>
      <c r="E92" s="83">
        <v>5.12</v>
      </c>
      <c r="F92" s="83">
        <v>5.33</v>
      </c>
      <c r="G92" s="83">
        <v>5.17</v>
      </c>
      <c r="H92" s="83">
        <v>5.16</v>
      </c>
      <c r="I92" s="83">
        <v>6.36</v>
      </c>
      <c r="J92" s="83">
        <v>7.45</v>
      </c>
      <c r="K92" s="83">
        <v>1.59</v>
      </c>
      <c r="L92" s="83">
        <v>1.94</v>
      </c>
      <c r="M92" s="83">
        <v>1.9</v>
      </c>
      <c r="N92" s="83">
        <v>1.88</v>
      </c>
      <c r="O92" s="83">
        <v>59</v>
      </c>
      <c r="P92" s="83">
        <v>53</v>
      </c>
      <c r="Q92" s="83">
        <v>18</v>
      </c>
      <c r="R92" s="83">
        <v>2</v>
      </c>
      <c r="S92" s="83">
        <v>0</v>
      </c>
      <c r="T92" s="83">
        <v>0</v>
      </c>
      <c r="U92" s="83">
        <v>0.23699999999999999</v>
      </c>
      <c r="V92" s="83">
        <v>0.38100000000000001</v>
      </c>
      <c r="W92" s="83">
        <v>0.88500000000000001</v>
      </c>
      <c r="X92" s="83">
        <v>9.2999999999999999E-2</v>
      </c>
      <c r="Y92" s="83">
        <v>0.248</v>
      </c>
      <c r="Z92" s="83">
        <v>0.67900000000000005</v>
      </c>
      <c r="AA92" s="83">
        <v>14.8</v>
      </c>
      <c r="AB92" s="83">
        <v>29.3</v>
      </c>
      <c r="AC92" s="83">
        <v>28.3</v>
      </c>
      <c r="AD92" s="83">
        <v>28.2</v>
      </c>
      <c r="AE92" s="83">
        <v>37.299999999999997</v>
      </c>
      <c r="AF92" s="83">
        <v>29.6</v>
      </c>
      <c r="AG92" s="83">
        <v>58.6</v>
      </c>
      <c r="AH92" s="83">
        <v>56.6</v>
      </c>
      <c r="AI92" s="83">
        <v>56.4</v>
      </c>
      <c r="AJ92" s="83">
        <v>74.599999999999994</v>
      </c>
      <c r="AK92" s="83">
        <v>2.7800000000000002</v>
      </c>
      <c r="AL92" s="83">
        <v>2.63</v>
      </c>
      <c r="AM92" s="83">
        <v>4.3</v>
      </c>
      <c r="AN92" s="83">
        <v>6.2</v>
      </c>
      <c r="AO92" s="83">
        <v>0.14499999999999999</v>
      </c>
      <c r="AP92" s="83">
        <v>7.3</v>
      </c>
      <c r="AQ92" s="83">
        <v>3.6</v>
      </c>
      <c r="AR92" s="83">
        <v>0.95201827875095169</v>
      </c>
      <c r="AS92" s="83">
        <v>44.7</v>
      </c>
      <c r="AT92" s="83">
        <v>87.1</v>
      </c>
      <c r="AU92" s="83">
        <v>0.34970000000000001</v>
      </c>
      <c r="AV92" s="83">
        <v>5.9900000000000002E-2</v>
      </c>
      <c r="AW92" s="83">
        <v>14.32</v>
      </c>
      <c r="AX92" s="83">
        <v>13.13</v>
      </c>
      <c r="AY92" s="83">
        <v>14.09</v>
      </c>
      <c r="AZ92" s="83">
        <v>0.96</v>
      </c>
      <c r="BA92" s="83">
        <v>0</v>
      </c>
      <c r="BB92" s="83">
        <v>0</v>
      </c>
      <c r="BC92" s="83">
        <v>0</v>
      </c>
      <c r="BD92" s="83">
        <v>2.8820182787509516</v>
      </c>
      <c r="BE92" s="83">
        <v>37.950000000000003</v>
      </c>
      <c r="BF92" s="83">
        <v>4.0999999999999996</v>
      </c>
      <c r="BG92" s="83">
        <v>10.7</v>
      </c>
      <c r="BH92" s="232">
        <v>43554</v>
      </c>
    </row>
    <row r="93" spans="1:60" x14ac:dyDescent="0.25">
      <c r="A93" s="232">
        <v>43555</v>
      </c>
      <c r="B93" s="233" t="s">
        <v>65</v>
      </c>
      <c r="C93" s="234">
        <v>0</v>
      </c>
      <c r="D93" s="83">
        <v>0</v>
      </c>
      <c r="E93" s="83">
        <v>0</v>
      </c>
      <c r="F93" s="83">
        <v>0</v>
      </c>
      <c r="G93" s="83">
        <v>0</v>
      </c>
      <c r="H93" s="83">
        <v>0</v>
      </c>
      <c r="I93" s="83">
        <v>0</v>
      </c>
      <c r="J93" s="83">
        <v>0</v>
      </c>
      <c r="K93" s="83">
        <v>0</v>
      </c>
      <c r="L93" s="83">
        <v>0</v>
      </c>
      <c r="M93" s="83">
        <v>0</v>
      </c>
      <c r="N93" s="83">
        <v>0</v>
      </c>
      <c r="O93" s="83">
        <v>0</v>
      </c>
      <c r="P93" s="83">
        <v>0</v>
      </c>
      <c r="Q93" s="83">
        <v>0</v>
      </c>
      <c r="R93" s="83">
        <v>0</v>
      </c>
      <c r="S93" s="83">
        <v>0</v>
      </c>
      <c r="T93" s="83">
        <v>0</v>
      </c>
      <c r="U93" s="83">
        <v>0</v>
      </c>
      <c r="V93" s="83">
        <v>0</v>
      </c>
      <c r="W93" s="83">
        <v>0</v>
      </c>
      <c r="X93" s="83">
        <v>0</v>
      </c>
      <c r="Y93" s="83">
        <v>0</v>
      </c>
      <c r="Z93" s="83">
        <v>0</v>
      </c>
      <c r="AA93" s="83">
        <v>0</v>
      </c>
      <c r="AB93" s="83">
        <v>0</v>
      </c>
      <c r="AC93" s="83">
        <v>0</v>
      </c>
      <c r="AD93" s="83">
        <v>0</v>
      </c>
      <c r="AE93" s="83">
        <v>0</v>
      </c>
      <c r="AF93" s="83">
        <v>0</v>
      </c>
      <c r="AG93" s="83">
        <v>0</v>
      </c>
      <c r="AH93" s="83">
        <v>0</v>
      </c>
      <c r="AI93" s="83">
        <v>0</v>
      </c>
      <c r="AJ93" s="83">
        <v>0</v>
      </c>
      <c r="AK93" s="83" t="s">
        <v>66</v>
      </c>
      <c r="AL93" s="83" t="s">
        <v>66</v>
      </c>
      <c r="AM93" s="83">
        <v>0</v>
      </c>
      <c r="AN93" s="83">
        <v>0</v>
      </c>
      <c r="AO93" s="83">
        <v>0</v>
      </c>
      <c r="AP93" s="83">
        <v>0</v>
      </c>
      <c r="AQ93" s="83">
        <v>0</v>
      </c>
      <c r="AR93" s="83">
        <v>0.92482758620689665</v>
      </c>
      <c r="AS93" s="83">
        <v>0</v>
      </c>
      <c r="AT93" s="83">
        <v>0</v>
      </c>
      <c r="AU93" s="83">
        <v>0</v>
      </c>
      <c r="AV93" s="83">
        <v>0</v>
      </c>
      <c r="AW93" s="83">
        <v>14.286</v>
      </c>
      <c r="AX93" s="83">
        <v>13.166</v>
      </c>
      <c r="AY93" s="83">
        <v>14.1</v>
      </c>
      <c r="AZ93" s="83">
        <v>0.93400000000000005</v>
      </c>
      <c r="BA93" s="83">
        <v>1.6240000000000001</v>
      </c>
      <c r="BB93" s="83">
        <v>2.6640000000000001</v>
      </c>
      <c r="BC93" s="83">
        <v>8.8780000000000001</v>
      </c>
      <c r="BD93" s="83">
        <v>2.8748275862068966</v>
      </c>
      <c r="BE93" s="83">
        <v>0</v>
      </c>
      <c r="BF93" s="83">
        <v>4.0999999999999996</v>
      </c>
      <c r="BG93" s="83">
        <v>10.7</v>
      </c>
      <c r="BH93" s="232">
        <v>43555</v>
      </c>
    </row>
    <row r="94" spans="1:60" x14ac:dyDescent="0.25">
      <c r="A94" s="232">
        <v>43556</v>
      </c>
      <c r="B94" s="233" t="s">
        <v>65</v>
      </c>
      <c r="C94" s="234">
        <v>0</v>
      </c>
      <c r="D94" s="83">
        <v>5.81</v>
      </c>
      <c r="E94" s="83">
        <v>5.08</v>
      </c>
      <c r="F94" s="83">
        <v>5.03</v>
      </c>
      <c r="G94" s="83">
        <v>5.21</v>
      </c>
      <c r="H94" s="83">
        <v>5.24</v>
      </c>
      <c r="I94" s="83">
        <v>6.92</v>
      </c>
      <c r="J94" s="83">
        <v>6.79</v>
      </c>
      <c r="K94" s="83">
        <v>1.69</v>
      </c>
      <c r="L94" s="83">
        <v>1.98</v>
      </c>
      <c r="M94" s="83">
        <v>2.0099999999999998</v>
      </c>
      <c r="N94" s="83">
        <v>1.97</v>
      </c>
      <c r="O94" s="83">
        <v>54</v>
      </c>
      <c r="P94" s="83">
        <v>48</v>
      </c>
      <c r="Q94" s="83">
        <v>16</v>
      </c>
      <c r="R94" s="83">
        <v>1</v>
      </c>
      <c r="S94" s="83">
        <v>0</v>
      </c>
      <c r="T94" s="83">
        <v>0</v>
      </c>
      <c r="U94" s="83">
        <v>0.22700000000000001</v>
      </c>
      <c r="V94" s="83">
        <v>0.39400000000000002</v>
      </c>
      <c r="W94" s="83">
        <v>0.82399999999999995</v>
      </c>
      <c r="X94" s="83">
        <v>8.2000000000000003E-2</v>
      </c>
      <c r="Y94" s="83">
        <v>0.21099999999999999</v>
      </c>
      <c r="Z94" s="83">
        <v>0.69199999999999995</v>
      </c>
      <c r="AA94" s="83">
        <v>15</v>
      </c>
      <c r="AB94" s="83">
        <v>30.4</v>
      </c>
      <c r="AC94" s="83">
        <v>28.6</v>
      </c>
      <c r="AD94" s="83">
        <v>28.3</v>
      </c>
      <c r="AE94" s="83">
        <v>37.9</v>
      </c>
      <c r="AF94" s="83">
        <v>30</v>
      </c>
      <c r="AG94" s="83">
        <v>60.8</v>
      </c>
      <c r="AH94" s="83">
        <v>57.2</v>
      </c>
      <c r="AI94" s="83">
        <v>56.6</v>
      </c>
      <c r="AJ94" s="83">
        <v>75.8</v>
      </c>
      <c r="AK94" s="83">
        <v>2.91</v>
      </c>
      <c r="AL94" s="83">
        <v>2.59</v>
      </c>
      <c r="AM94" s="83">
        <v>4.0999999999999996</v>
      </c>
      <c r="AN94" s="83">
        <v>6.1</v>
      </c>
      <c r="AO94" s="83">
        <v>0.126</v>
      </c>
      <c r="AP94" s="83">
        <v>7.4</v>
      </c>
      <c r="AQ94" s="83">
        <v>3.7</v>
      </c>
      <c r="AR94" s="83">
        <v>0.91338171262699586</v>
      </c>
      <c r="AS94" s="83">
        <v>45.1</v>
      </c>
      <c r="AT94" s="83">
        <v>88.8</v>
      </c>
      <c r="AU94" s="83">
        <v>0.34250000000000003</v>
      </c>
      <c r="AV94" s="83">
        <v>0</v>
      </c>
      <c r="AW94" s="83">
        <v>14.94</v>
      </c>
      <c r="AX94" s="83">
        <v>13.78</v>
      </c>
      <c r="AY94" s="83">
        <v>14.76</v>
      </c>
      <c r="AZ94" s="83">
        <v>0.98</v>
      </c>
      <c r="BA94" s="83">
        <v>1.6459999999999999</v>
      </c>
      <c r="BB94" s="83">
        <v>2.6709999999999998</v>
      </c>
      <c r="BC94" s="83">
        <v>9.4629999999999992</v>
      </c>
      <c r="BD94" s="83">
        <v>2.8333817126269958</v>
      </c>
      <c r="BE94" s="83">
        <v>34.29</v>
      </c>
      <c r="BF94" s="83">
        <v>4.0999999999999996</v>
      </c>
      <c r="BG94" s="83">
        <v>10.7</v>
      </c>
      <c r="BH94" s="232">
        <v>43556</v>
      </c>
    </row>
    <row r="95" spans="1:60" x14ac:dyDescent="0.25">
      <c r="A95" s="232">
        <v>43557</v>
      </c>
      <c r="B95" s="233" t="s">
        <v>65</v>
      </c>
      <c r="C95" s="234">
        <v>0</v>
      </c>
      <c r="D95" s="83">
        <v>0</v>
      </c>
      <c r="E95" s="83">
        <v>0</v>
      </c>
      <c r="F95" s="83">
        <v>0</v>
      </c>
      <c r="G95" s="83">
        <v>0</v>
      </c>
      <c r="H95" s="83">
        <v>0</v>
      </c>
      <c r="I95" s="83">
        <v>0</v>
      </c>
      <c r="J95" s="83">
        <v>0</v>
      </c>
      <c r="K95" s="83">
        <v>0</v>
      </c>
      <c r="L95" s="83">
        <v>0</v>
      </c>
      <c r="M95" s="83">
        <v>0</v>
      </c>
      <c r="N95" s="83">
        <v>0</v>
      </c>
      <c r="O95" s="83">
        <v>0</v>
      </c>
      <c r="P95" s="83">
        <v>0</v>
      </c>
      <c r="Q95" s="83">
        <v>0</v>
      </c>
      <c r="R95" s="83">
        <v>0</v>
      </c>
      <c r="S95" s="83">
        <v>0</v>
      </c>
      <c r="T95" s="83">
        <v>0</v>
      </c>
      <c r="U95" s="83">
        <v>0</v>
      </c>
      <c r="V95" s="83">
        <v>0</v>
      </c>
      <c r="W95" s="83">
        <v>0</v>
      </c>
      <c r="X95" s="83">
        <v>0</v>
      </c>
      <c r="Y95" s="83">
        <v>0</v>
      </c>
      <c r="Z95" s="83">
        <v>0</v>
      </c>
      <c r="AA95" s="83">
        <v>0</v>
      </c>
      <c r="AB95" s="83">
        <v>0</v>
      </c>
      <c r="AC95" s="83">
        <v>0</v>
      </c>
      <c r="AD95" s="83">
        <v>0</v>
      </c>
      <c r="AE95" s="83">
        <v>0</v>
      </c>
      <c r="AF95" s="83">
        <v>0</v>
      </c>
      <c r="AG95" s="83">
        <v>0</v>
      </c>
      <c r="AH95" s="83">
        <v>0</v>
      </c>
      <c r="AI95" s="83">
        <v>0</v>
      </c>
      <c r="AJ95" s="83">
        <v>0</v>
      </c>
      <c r="AK95" s="83" t="s">
        <v>66</v>
      </c>
      <c r="AL95" s="83" t="s">
        <v>66</v>
      </c>
      <c r="AM95" s="83">
        <v>0</v>
      </c>
      <c r="AN95" s="83">
        <v>0</v>
      </c>
      <c r="AO95" s="83">
        <v>0</v>
      </c>
      <c r="AP95" s="83">
        <v>0</v>
      </c>
      <c r="AQ95" s="83">
        <v>0</v>
      </c>
      <c r="AR95" s="83" t="s">
        <v>66</v>
      </c>
      <c r="AS95" s="83">
        <v>0</v>
      </c>
      <c r="AT95" s="83">
        <v>0</v>
      </c>
      <c r="AU95" s="83">
        <v>0</v>
      </c>
      <c r="AV95" s="83">
        <v>0</v>
      </c>
      <c r="AW95" s="83">
        <v>0</v>
      </c>
      <c r="AX95" s="83">
        <v>0</v>
      </c>
      <c r="AY95" s="83">
        <v>0</v>
      </c>
      <c r="AZ95" s="83">
        <v>0</v>
      </c>
      <c r="BA95" s="83">
        <v>0</v>
      </c>
      <c r="BB95" s="83">
        <v>0</v>
      </c>
      <c r="BC95" s="83">
        <v>0</v>
      </c>
      <c r="BD95" s="83" t="s">
        <v>66</v>
      </c>
      <c r="BE95" s="83">
        <v>0</v>
      </c>
      <c r="BF95" s="83">
        <v>0</v>
      </c>
      <c r="BG95" s="83">
        <v>0</v>
      </c>
      <c r="BH95" s="232">
        <v>43557</v>
      </c>
    </row>
    <row r="96" spans="1:60" x14ac:dyDescent="0.25">
      <c r="A96" s="232">
        <v>43558</v>
      </c>
      <c r="B96" s="233" t="s">
        <v>65</v>
      </c>
      <c r="C96" s="234">
        <v>0</v>
      </c>
      <c r="D96" s="83">
        <v>5.67</v>
      </c>
      <c r="E96" s="83">
        <v>5.13</v>
      </c>
      <c r="F96" s="83">
        <v>5.08</v>
      </c>
      <c r="G96" s="83">
        <v>5.05</v>
      </c>
      <c r="H96" s="83">
        <v>5.0599999999999996</v>
      </c>
      <c r="I96" s="83">
        <v>6.08</v>
      </c>
      <c r="J96" s="83">
        <v>6.9</v>
      </c>
      <c r="K96" s="83">
        <v>1.79</v>
      </c>
      <c r="L96" s="83">
        <v>1.97</v>
      </c>
      <c r="M96" s="83">
        <v>1.95</v>
      </c>
      <c r="N96" s="83">
        <v>1.96</v>
      </c>
      <c r="O96" s="83">
        <v>55</v>
      </c>
      <c r="P96" s="83">
        <v>48</v>
      </c>
      <c r="Q96" s="83">
        <v>19</v>
      </c>
      <c r="R96" s="83">
        <v>2</v>
      </c>
      <c r="S96" s="83">
        <v>0</v>
      </c>
      <c r="T96" s="83">
        <v>0</v>
      </c>
      <c r="U96" s="83">
        <v>0.26100000000000001</v>
      </c>
      <c r="V96" s="83">
        <v>0.42599999999999999</v>
      </c>
      <c r="W96" s="83">
        <v>0.89800000000000002</v>
      </c>
      <c r="X96" s="83">
        <v>0.107</v>
      </c>
      <c r="Y96" s="83">
        <v>0.28100000000000003</v>
      </c>
      <c r="Z96" s="83">
        <v>0.54300000000000004</v>
      </c>
      <c r="AA96" s="83">
        <v>14.7</v>
      </c>
      <c r="AB96" s="83">
        <v>34.700000000000003</v>
      </c>
      <c r="AC96" s="83">
        <v>28.4</v>
      </c>
      <c r="AD96" s="83">
        <v>28.5</v>
      </c>
      <c r="AE96" s="83">
        <v>38.1</v>
      </c>
      <c r="AF96" s="83">
        <v>29.4</v>
      </c>
      <c r="AG96" s="83">
        <v>69.400000000000006</v>
      </c>
      <c r="AH96" s="83">
        <v>56.8</v>
      </c>
      <c r="AI96" s="83">
        <v>57</v>
      </c>
      <c r="AJ96" s="83">
        <v>76.2</v>
      </c>
      <c r="AK96" s="83">
        <v>3</v>
      </c>
      <c r="AL96" s="83">
        <v>2.41</v>
      </c>
      <c r="AM96" s="83">
        <v>4.3</v>
      </c>
      <c r="AN96" s="83">
        <v>5.9</v>
      </c>
      <c r="AO96" s="83">
        <v>0.11899999999999999</v>
      </c>
      <c r="AP96" s="83">
        <v>8.3000000000000007</v>
      </c>
      <c r="AQ96" s="83">
        <v>3.6</v>
      </c>
      <c r="AR96" s="83">
        <v>0.82006302843966217</v>
      </c>
      <c r="AS96" s="83">
        <v>49</v>
      </c>
      <c r="AT96" s="83">
        <v>90</v>
      </c>
      <c r="AU96" s="83">
        <v>0.30919999999999997</v>
      </c>
      <c r="AV96" s="83">
        <v>4.5499999999999999E-2</v>
      </c>
      <c r="AW96" s="83">
        <v>14.18</v>
      </c>
      <c r="AX96" s="83">
        <v>13.01</v>
      </c>
      <c r="AY96" s="83">
        <v>13.98</v>
      </c>
      <c r="AZ96" s="83">
        <v>0.97</v>
      </c>
      <c r="BA96" s="83">
        <v>1.621</v>
      </c>
      <c r="BB96" s="83">
        <v>2.6150000000000002</v>
      </c>
      <c r="BC96" s="83">
        <v>8.7739999999999991</v>
      </c>
      <c r="BD96" s="83">
        <v>2.7700630284396621</v>
      </c>
      <c r="BE96" s="83">
        <v>27.61</v>
      </c>
      <c r="BF96" s="83">
        <v>4.0999999999999996</v>
      </c>
      <c r="BG96" s="83">
        <v>10.9</v>
      </c>
      <c r="BH96" s="232">
        <v>43558</v>
      </c>
    </row>
    <row r="97" spans="1:60" x14ac:dyDescent="0.25">
      <c r="A97" s="232">
        <v>43559</v>
      </c>
      <c r="B97" s="233" t="s">
        <v>65</v>
      </c>
      <c r="C97" s="234">
        <v>0</v>
      </c>
      <c r="D97" s="83">
        <v>5.88</v>
      </c>
      <c r="E97" s="83">
        <v>5.23</v>
      </c>
      <c r="F97" s="83">
        <v>5.33</v>
      </c>
      <c r="G97" s="83">
        <v>5.21</v>
      </c>
      <c r="H97" s="83">
        <v>5.26</v>
      </c>
      <c r="I97" s="83">
        <v>6.16</v>
      </c>
      <c r="J97" s="83">
        <v>6.77</v>
      </c>
      <c r="K97" s="83">
        <v>1.62</v>
      </c>
      <c r="L97" s="83">
        <v>1.95</v>
      </c>
      <c r="M97" s="83">
        <v>1.9</v>
      </c>
      <c r="N97" s="83">
        <v>1.89</v>
      </c>
      <c r="O97" s="83">
        <v>57</v>
      </c>
      <c r="P97" s="83">
        <v>49</v>
      </c>
      <c r="Q97" s="83">
        <v>21</v>
      </c>
      <c r="R97" s="83">
        <v>2</v>
      </c>
      <c r="S97" s="83">
        <v>0</v>
      </c>
      <c r="T97" s="83">
        <v>0</v>
      </c>
      <c r="U97" s="83">
        <v>0.24099999999999999</v>
      </c>
      <c r="V97" s="83">
        <v>0.39600000000000002</v>
      </c>
      <c r="W97" s="83">
        <v>0.89600000000000002</v>
      </c>
      <c r="X97" s="83">
        <v>9.4E-2</v>
      </c>
      <c r="Y97" s="83">
        <v>0.26300000000000001</v>
      </c>
      <c r="Z97" s="83">
        <v>0.54100000000000004</v>
      </c>
      <c r="AA97" s="83">
        <v>13.9</v>
      </c>
      <c r="AB97" s="83">
        <v>31.5</v>
      </c>
      <c r="AC97" s="83">
        <v>26.6</v>
      </c>
      <c r="AD97" s="83">
        <v>26.8</v>
      </c>
      <c r="AE97" s="83">
        <v>36.5</v>
      </c>
      <c r="AF97" s="83">
        <v>27.8</v>
      </c>
      <c r="AG97" s="83">
        <v>63</v>
      </c>
      <c r="AH97" s="83">
        <v>53.2</v>
      </c>
      <c r="AI97" s="83">
        <v>53.6</v>
      </c>
      <c r="AJ97" s="83">
        <v>73</v>
      </c>
      <c r="AK97" s="83">
        <v>3.09</v>
      </c>
      <c r="AL97" s="83">
        <v>2.5099999999999998</v>
      </c>
      <c r="AM97" s="83">
        <v>4.2</v>
      </c>
      <c r="AN97" s="83">
        <v>6</v>
      </c>
      <c r="AO97" s="83">
        <v>9.8000000000000004E-2</v>
      </c>
      <c r="AP97" s="83">
        <v>6.9</v>
      </c>
      <c r="AQ97" s="83">
        <v>3.6</v>
      </c>
      <c r="AR97" s="83">
        <v>1.0006276595744683</v>
      </c>
      <c r="AS97" s="83">
        <v>43.6</v>
      </c>
      <c r="AT97" s="83">
        <v>86.9</v>
      </c>
      <c r="AU97" s="83">
        <v>0.35959999999999998</v>
      </c>
      <c r="AV97" s="83">
        <v>6.0900000000000003E-2</v>
      </c>
      <c r="AW97" s="83">
        <v>14.25</v>
      </c>
      <c r="AX97" s="83">
        <v>13.16</v>
      </c>
      <c r="AY97" s="83">
        <v>14.15</v>
      </c>
      <c r="AZ97" s="83">
        <v>0.99</v>
      </c>
      <c r="BA97" s="83">
        <v>1.633</v>
      </c>
      <c r="BB97" s="83">
        <v>2.6560000000000001</v>
      </c>
      <c r="BC97" s="83">
        <v>8.8710000000000004</v>
      </c>
      <c r="BD97" s="83">
        <v>2.8906276595744682</v>
      </c>
      <c r="BE97" s="83">
        <v>30.07</v>
      </c>
      <c r="BF97" s="83">
        <v>4.0999999999999996</v>
      </c>
      <c r="BG97" s="83">
        <v>11.3</v>
      </c>
      <c r="BH97" s="232">
        <v>43559</v>
      </c>
    </row>
    <row r="98" spans="1:60" x14ac:dyDescent="0.25">
      <c r="A98" s="232">
        <v>43560</v>
      </c>
      <c r="B98" s="233" t="s">
        <v>65</v>
      </c>
      <c r="C98" s="234">
        <v>0</v>
      </c>
      <c r="D98" s="83">
        <v>5.62</v>
      </c>
      <c r="E98" s="83">
        <v>5.22</v>
      </c>
      <c r="F98" s="83">
        <v>5.23</v>
      </c>
      <c r="G98" s="83">
        <v>5.27</v>
      </c>
      <c r="H98" s="83">
        <v>5.32</v>
      </c>
      <c r="I98" s="83">
        <v>0</v>
      </c>
      <c r="J98" s="83">
        <v>6.98</v>
      </c>
      <c r="K98" s="83">
        <v>1.6</v>
      </c>
      <c r="L98" s="83">
        <v>1.87</v>
      </c>
      <c r="M98" s="83">
        <v>1.86</v>
      </c>
      <c r="N98" s="83">
        <v>1.92</v>
      </c>
      <c r="O98" s="83">
        <v>64</v>
      </c>
      <c r="P98" s="83">
        <v>56</v>
      </c>
      <c r="Q98" s="83">
        <v>20</v>
      </c>
      <c r="R98" s="83">
        <v>1</v>
      </c>
      <c r="S98" s="83">
        <v>0</v>
      </c>
      <c r="T98" s="83">
        <v>0</v>
      </c>
      <c r="U98" s="83">
        <v>0.249</v>
      </c>
      <c r="V98" s="83">
        <v>0.40799999999999997</v>
      </c>
      <c r="W98" s="83">
        <v>1.08</v>
      </c>
      <c r="X98" s="83">
        <v>0.10299999999999999</v>
      </c>
      <c r="Y98" s="83">
        <v>0.30399999999999999</v>
      </c>
      <c r="Z98" s="83">
        <v>0.52600000000000002</v>
      </c>
      <c r="AA98" s="83">
        <v>14</v>
      </c>
      <c r="AB98" s="83">
        <v>31.6</v>
      </c>
      <c r="AC98" s="83">
        <v>26.8</v>
      </c>
      <c r="AD98" s="83">
        <v>27.1</v>
      </c>
      <c r="AE98" s="83">
        <v>38.700000000000003</v>
      </c>
      <c r="AF98" s="83">
        <v>28</v>
      </c>
      <c r="AG98" s="83">
        <v>63.2</v>
      </c>
      <c r="AH98" s="83">
        <v>53.6</v>
      </c>
      <c r="AI98" s="83">
        <v>54.2</v>
      </c>
      <c r="AJ98" s="83">
        <v>77.400000000000006</v>
      </c>
      <c r="AK98" s="83">
        <v>3.41</v>
      </c>
      <c r="AL98" s="83">
        <v>2.69</v>
      </c>
      <c r="AM98" s="83">
        <v>4</v>
      </c>
      <c r="AN98" s="83">
        <v>6.3</v>
      </c>
      <c r="AO98" s="83">
        <v>0.13800000000000001</v>
      </c>
      <c r="AP98" s="83">
        <v>7.4</v>
      </c>
      <c r="AQ98" s="83">
        <v>3.7</v>
      </c>
      <c r="AR98" s="83">
        <v>0.62070625000000001</v>
      </c>
      <c r="AS98" s="83">
        <v>46.6</v>
      </c>
      <c r="AT98" s="83">
        <v>86</v>
      </c>
      <c r="AU98" s="83">
        <v>0.33090000000000003</v>
      </c>
      <c r="AV98" s="83">
        <v>6.5299999999999997E-2</v>
      </c>
      <c r="AW98" s="83">
        <v>13.94</v>
      </c>
      <c r="AX98" s="83">
        <v>12.8</v>
      </c>
      <c r="AY98" s="83">
        <v>13.98</v>
      </c>
      <c r="AZ98" s="83">
        <v>0.98</v>
      </c>
      <c r="BA98" s="83">
        <v>1.635</v>
      </c>
      <c r="BB98" s="83">
        <v>2.68</v>
      </c>
      <c r="BC98" s="83">
        <v>8.4849999999999994</v>
      </c>
      <c r="BD98" s="83">
        <v>2.58070625</v>
      </c>
      <c r="BE98" s="83">
        <v>30.51</v>
      </c>
      <c r="BF98" s="83">
        <v>4.5</v>
      </c>
      <c r="BG98" s="83">
        <v>11.7</v>
      </c>
      <c r="BH98" s="232">
        <v>43560</v>
      </c>
    </row>
    <row r="99" spans="1:60" x14ac:dyDescent="0.25">
      <c r="A99" s="232">
        <v>43561</v>
      </c>
      <c r="B99" s="233" t="s">
        <v>65</v>
      </c>
      <c r="C99" s="234">
        <v>0</v>
      </c>
      <c r="D99" s="83">
        <v>5.78</v>
      </c>
      <c r="E99" s="83">
        <v>5.28</v>
      </c>
      <c r="F99" s="83">
        <v>5.18</v>
      </c>
      <c r="G99" s="83">
        <v>5.29</v>
      </c>
      <c r="H99" s="83">
        <v>5.34</v>
      </c>
      <c r="I99" s="83">
        <v>6.99</v>
      </c>
      <c r="J99" s="83">
        <v>6.81</v>
      </c>
      <c r="K99" s="83">
        <v>1.46</v>
      </c>
      <c r="L99" s="83">
        <v>1.84</v>
      </c>
      <c r="M99" s="83">
        <v>1.9</v>
      </c>
      <c r="N99" s="83">
        <v>1.95</v>
      </c>
      <c r="O99" s="83">
        <v>66</v>
      </c>
      <c r="P99" s="83">
        <v>58</v>
      </c>
      <c r="Q99" s="83">
        <v>33</v>
      </c>
      <c r="R99" s="83">
        <v>4</v>
      </c>
      <c r="S99" s="83">
        <v>0</v>
      </c>
      <c r="T99" s="83">
        <v>0</v>
      </c>
      <c r="U99" s="83">
        <v>0.254</v>
      </c>
      <c r="V99" s="83">
        <v>0.41199999999999998</v>
      </c>
      <c r="W99" s="83">
        <v>1.31</v>
      </c>
      <c r="X99" s="83">
        <v>8.1000000000000003E-2</v>
      </c>
      <c r="Y99" s="83">
        <v>0.34499999999999997</v>
      </c>
      <c r="Z99" s="83">
        <v>0.57899999999999996</v>
      </c>
      <c r="AA99" s="83">
        <v>13.7</v>
      </c>
      <c r="AB99" s="83">
        <v>32.6</v>
      </c>
      <c r="AC99" s="83">
        <v>26.8</v>
      </c>
      <c r="AD99" s="83">
        <v>26.9</v>
      </c>
      <c r="AE99" s="83">
        <v>36.9</v>
      </c>
      <c r="AF99" s="83">
        <v>27.4</v>
      </c>
      <c r="AG99" s="83">
        <v>65.2</v>
      </c>
      <c r="AH99" s="83">
        <v>53.6</v>
      </c>
      <c r="AI99" s="83">
        <v>53.8</v>
      </c>
      <c r="AJ99" s="83">
        <v>73.8</v>
      </c>
      <c r="AK99" s="83">
        <v>3.3499999999999996</v>
      </c>
      <c r="AL99" s="83">
        <v>2.56</v>
      </c>
      <c r="AM99" s="83">
        <v>3.8</v>
      </c>
      <c r="AN99" s="83">
        <v>5.9</v>
      </c>
      <c r="AO99" s="83">
        <v>0.23400000000000001</v>
      </c>
      <c r="AP99" s="83">
        <v>7.9</v>
      </c>
      <c r="AQ99" s="83">
        <v>3.8</v>
      </c>
      <c r="AR99" s="83" t="s">
        <v>66</v>
      </c>
      <c r="AS99" s="83">
        <v>45.9</v>
      </c>
      <c r="AT99" s="83">
        <v>87.2</v>
      </c>
      <c r="AU99" s="83">
        <v>0.33800000000000002</v>
      </c>
      <c r="AV99" s="83">
        <v>5.9299999999999999E-2</v>
      </c>
      <c r="AW99" s="83">
        <v>14.44</v>
      </c>
      <c r="AX99" s="83">
        <v>13.4</v>
      </c>
      <c r="AY99" s="83">
        <v>14.37</v>
      </c>
      <c r="AZ99" s="83">
        <v>0.97</v>
      </c>
      <c r="BA99" s="83">
        <v>0</v>
      </c>
      <c r="BB99" s="83">
        <v>0</v>
      </c>
      <c r="BC99" s="83">
        <v>0</v>
      </c>
      <c r="BD99" s="83" t="s">
        <v>66</v>
      </c>
      <c r="BE99" s="83">
        <v>30.04</v>
      </c>
      <c r="BF99" s="83">
        <v>4.5</v>
      </c>
      <c r="BG99" s="83">
        <v>11.7</v>
      </c>
      <c r="BH99" s="232">
        <v>43561</v>
      </c>
    </row>
    <row r="100" spans="1:60" x14ac:dyDescent="0.25">
      <c r="A100" s="232">
        <v>43562</v>
      </c>
      <c r="B100" s="233" t="s">
        <v>65</v>
      </c>
      <c r="C100" s="234">
        <v>0</v>
      </c>
      <c r="D100" s="83">
        <v>0</v>
      </c>
      <c r="E100" s="83">
        <v>0</v>
      </c>
      <c r="F100" s="83">
        <v>0</v>
      </c>
      <c r="G100" s="83">
        <v>0</v>
      </c>
      <c r="H100" s="83">
        <v>0</v>
      </c>
      <c r="I100" s="83">
        <v>0</v>
      </c>
      <c r="J100" s="83">
        <v>0</v>
      </c>
      <c r="K100" s="83">
        <v>0</v>
      </c>
      <c r="L100" s="83">
        <v>0</v>
      </c>
      <c r="M100" s="83">
        <v>0</v>
      </c>
      <c r="N100" s="83">
        <v>0</v>
      </c>
      <c r="O100" s="83">
        <v>0</v>
      </c>
      <c r="P100" s="83">
        <v>0</v>
      </c>
      <c r="Q100" s="83">
        <v>0</v>
      </c>
      <c r="R100" s="83">
        <v>0</v>
      </c>
      <c r="S100" s="83">
        <v>0</v>
      </c>
      <c r="T100" s="83">
        <v>0</v>
      </c>
      <c r="U100" s="83">
        <v>0</v>
      </c>
      <c r="V100" s="83">
        <v>0</v>
      </c>
      <c r="W100" s="83">
        <v>0</v>
      </c>
      <c r="X100" s="83">
        <v>0</v>
      </c>
      <c r="Y100" s="83">
        <v>0</v>
      </c>
      <c r="Z100" s="83">
        <v>0</v>
      </c>
      <c r="AA100" s="83">
        <v>0</v>
      </c>
      <c r="AB100" s="83">
        <v>0</v>
      </c>
      <c r="AC100" s="83">
        <v>0</v>
      </c>
      <c r="AD100" s="83">
        <v>0</v>
      </c>
      <c r="AE100" s="83">
        <v>0</v>
      </c>
      <c r="AF100" s="83">
        <v>0</v>
      </c>
      <c r="AG100" s="83">
        <v>0</v>
      </c>
      <c r="AH100" s="83">
        <v>0</v>
      </c>
      <c r="AI100" s="83">
        <v>0</v>
      </c>
      <c r="AJ100" s="83">
        <v>0</v>
      </c>
      <c r="AK100" s="83" t="s">
        <v>66</v>
      </c>
      <c r="AL100" s="83" t="s">
        <v>66</v>
      </c>
      <c r="AM100" s="83">
        <v>0</v>
      </c>
      <c r="AN100" s="83">
        <v>0</v>
      </c>
      <c r="AO100" s="83">
        <v>0</v>
      </c>
      <c r="AP100" s="83">
        <v>0</v>
      </c>
      <c r="AQ100" s="83">
        <v>0</v>
      </c>
      <c r="AR100" s="83" t="s">
        <v>66</v>
      </c>
      <c r="AS100" s="83">
        <v>0</v>
      </c>
      <c r="AT100" s="83">
        <v>0</v>
      </c>
      <c r="AU100" s="83">
        <v>0</v>
      </c>
      <c r="AV100" s="83">
        <v>0</v>
      </c>
      <c r="AW100" s="83">
        <v>0</v>
      </c>
      <c r="AX100" s="83">
        <v>0</v>
      </c>
      <c r="AY100" s="83">
        <v>0</v>
      </c>
      <c r="AZ100" s="83">
        <v>0</v>
      </c>
      <c r="BA100" s="83">
        <v>0</v>
      </c>
      <c r="BB100" s="83">
        <v>0</v>
      </c>
      <c r="BC100" s="83">
        <v>0</v>
      </c>
      <c r="BD100" s="83" t="s">
        <v>66</v>
      </c>
      <c r="BE100" s="83">
        <v>0</v>
      </c>
      <c r="BF100" s="83">
        <v>0</v>
      </c>
      <c r="BG100" s="83">
        <v>0</v>
      </c>
      <c r="BH100" s="232">
        <v>43562</v>
      </c>
    </row>
    <row r="101" spans="1:60" x14ac:dyDescent="0.25">
      <c r="A101" s="232">
        <v>43563</v>
      </c>
      <c r="B101" s="233" t="s">
        <v>65</v>
      </c>
      <c r="C101" s="234">
        <v>0</v>
      </c>
      <c r="D101" s="83">
        <v>5.88</v>
      </c>
      <c r="E101" s="83">
        <v>5.15</v>
      </c>
      <c r="F101" s="83">
        <v>5.25</v>
      </c>
      <c r="G101" s="83">
        <v>5.19</v>
      </c>
      <c r="H101" s="83">
        <v>5.2</v>
      </c>
      <c r="I101" s="83">
        <v>6.23</v>
      </c>
      <c r="J101" s="83">
        <v>7.02</v>
      </c>
      <c r="K101" s="83">
        <v>1.57</v>
      </c>
      <c r="L101" s="83">
        <v>1.9</v>
      </c>
      <c r="M101" s="83">
        <v>1.92</v>
      </c>
      <c r="N101" s="83">
        <v>1.94</v>
      </c>
      <c r="O101" s="83">
        <v>64</v>
      </c>
      <c r="P101" s="83">
        <v>57</v>
      </c>
      <c r="Q101" s="83">
        <v>19</v>
      </c>
      <c r="R101" s="83">
        <v>2</v>
      </c>
      <c r="S101" s="83">
        <v>0</v>
      </c>
      <c r="T101" s="83">
        <v>0</v>
      </c>
      <c r="U101" s="83">
        <v>0.251</v>
      </c>
      <c r="V101" s="83">
        <v>0.41599999999999998</v>
      </c>
      <c r="W101" s="83">
        <v>0.93600000000000005</v>
      </c>
      <c r="X101" s="83">
        <v>0.113</v>
      </c>
      <c r="Y101" s="83">
        <v>0.36299999999999999</v>
      </c>
      <c r="Z101" s="83">
        <v>0.871</v>
      </c>
      <c r="AA101" s="83">
        <v>17.2</v>
      </c>
      <c r="AB101" s="83">
        <v>33.700000000000003</v>
      </c>
      <c r="AC101" s="83">
        <v>27.1</v>
      </c>
      <c r="AD101" s="83">
        <v>27.5</v>
      </c>
      <c r="AE101" s="83">
        <v>37.6</v>
      </c>
      <c r="AF101" s="83">
        <v>34.4</v>
      </c>
      <c r="AG101" s="83">
        <v>67.400000000000006</v>
      </c>
      <c r="AH101" s="83">
        <v>54.2</v>
      </c>
      <c r="AI101" s="83">
        <v>55</v>
      </c>
      <c r="AJ101" s="83">
        <v>75.2</v>
      </c>
      <c r="AK101" s="83">
        <v>3.2199999999999998</v>
      </c>
      <c r="AL101" s="83">
        <v>2.64</v>
      </c>
      <c r="AM101" s="83">
        <v>4</v>
      </c>
      <c r="AN101" s="83">
        <v>5.7</v>
      </c>
      <c r="AO101" s="83">
        <v>0.13600000000000001</v>
      </c>
      <c r="AP101" s="83">
        <v>8.1999999999999993</v>
      </c>
      <c r="AQ101" s="83">
        <v>3.6</v>
      </c>
      <c r="AR101" s="83">
        <v>1.1558958912573372</v>
      </c>
      <c r="AS101" s="83">
        <v>49.6</v>
      </c>
      <c r="AT101" s="83">
        <v>88</v>
      </c>
      <c r="AU101" s="83">
        <v>0.3044</v>
      </c>
      <c r="AV101" s="83">
        <v>5.5100000000000003E-2</v>
      </c>
      <c r="AW101" s="83">
        <v>15.000999999999999</v>
      </c>
      <c r="AX101" s="83">
        <v>12.948</v>
      </c>
      <c r="AY101" s="83">
        <v>14.898999999999999</v>
      </c>
      <c r="AZ101" s="83">
        <v>1.9510000000000001</v>
      </c>
      <c r="BA101" s="83">
        <v>1.7509999999999999</v>
      </c>
      <c r="BB101" s="83">
        <v>2.69</v>
      </c>
      <c r="BC101" s="83">
        <v>8.5069999999999997</v>
      </c>
      <c r="BD101" s="83">
        <v>3.1258958912573371</v>
      </c>
      <c r="BE101" s="83">
        <v>30.13</v>
      </c>
      <c r="BF101" s="83">
        <v>4.5</v>
      </c>
      <c r="BG101" s="83">
        <v>11.7</v>
      </c>
      <c r="BH101" s="232">
        <v>43563</v>
      </c>
    </row>
    <row r="102" spans="1:60" x14ac:dyDescent="0.25">
      <c r="A102" s="232">
        <v>43564</v>
      </c>
      <c r="B102" s="233" t="s">
        <v>65</v>
      </c>
      <c r="C102" s="234">
        <v>0</v>
      </c>
      <c r="D102" s="83">
        <v>5.81</v>
      </c>
      <c r="E102" s="83">
        <v>5.15</v>
      </c>
      <c r="F102" s="83">
        <v>5.27</v>
      </c>
      <c r="G102" s="83">
        <v>5.21</v>
      </c>
      <c r="H102" s="83">
        <v>5.23</v>
      </c>
      <c r="I102" s="83">
        <v>6.32</v>
      </c>
      <c r="J102" s="83">
        <v>7.05</v>
      </c>
      <c r="K102" s="83">
        <v>1.58</v>
      </c>
      <c r="L102" s="83">
        <v>1.88</v>
      </c>
      <c r="M102" s="83">
        <v>1.96</v>
      </c>
      <c r="N102" s="83">
        <v>1.99</v>
      </c>
      <c r="O102" s="83">
        <v>64</v>
      </c>
      <c r="P102" s="83">
        <v>56</v>
      </c>
      <c r="Q102" s="83">
        <v>39</v>
      </c>
      <c r="R102" s="83">
        <v>5</v>
      </c>
      <c r="S102" s="83">
        <v>2</v>
      </c>
      <c r="T102" s="83">
        <v>0</v>
      </c>
      <c r="U102" s="83">
        <v>0.246</v>
      </c>
      <c r="V102" s="83">
        <v>0.41299999999999998</v>
      </c>
      <c r="W102" s="83">
        <v>1.72</v>
      </c>
      <c r="X102" s="83">
        <v>0.121</v>
      </c>
      <c r="Y102" s="83">
        <v>0.39100000000000001</v>
      </c>
      <c r="Z102" s="83">
        <v>0.627</v>
      </c>
      <c r="AA102" s="83">
        <v>13</v>
      </c>
      <c r="AB102" s="83">
        <v>33.1</v>
      </c>
      <c r="AC102" s="83">
        <v>26.5</v>
      </c>
      <c r="AD102" s="83">
        <v>27.1</v>
      </c>
      <c r="AE102" s="83">
        <v>37.6</v>
      </c>
      <c r="AF102" s="83">
        <v>26</v>
      </c>
      <c r="AG102" s="83">
        <v>66.2</v>
      </c>
      <c r="AH102" s="83">
        <v>53</v>
      </c>
      <c r="AI102" s="83">
        <v>54.2</v>
      </c>
      <c r="AJ102" s="83">
        <v>75.2</v>
      </c>
      <c r="AK102" s="83">
        <v>3.1900000000000004</v>
      </c>
      <c r="AL102" s="83">
        <v>2.61</v>
      </c>
      <c r="AM102" s="83">
        <v>4.0999999999999996</v>
      </c>
      <c r="AN102" s="83">
        <v>6.2</v>
      </c>
      <c r="AO102" s="83">
        <v>0.16800000000000001</v>
      </c>
      <c r="AP102" s="83">
        <v>8</v>
      </c>
      <c r="AQ102" s="83">
        <v>3.6</v>
      </c>
      <c r="AR102" s="83">
        <v>0.76374397590361487</v>
      </c>
      <c r="AS102" s="83">
        <v>45.7</v>
      </c>
      <c r="AT102" s="83">
        <v>87.4</v>
      </c>
      <c r="AU102" s="83">
        <v>0.33789999999999998</v>
      </c>
      <c r="AV102" s="83">
        <v>5.9200000000000003E-2</v>
      </c>
      <c r="AW102" s="83">
        <v>14.08</v>
      </c>
      <c r="AX102" s="83">
        <v>13.28</v>
      </c>
      <c r="AY102" s="83">
        <v>13.28</v>
      </c>
      <c r="AZ102" s="83">
        <v>0</v>
      </c>
      <c r="BA102" s="83">
        <v>1.7350000000000001</v>
      </c>
      <c r="BB102" s="83">
        <v>2.69</v>
      </c>
      <c r="BC102" s="83">
        <v>8.8550000000000004</v>
      </c>
      <c r="BD102" s="83">
        <v>2.7137439759036148</v>
      </c>
      <c r="BE102" s="83">
        <v>31.85</v>
      </c>
      <c r="BF102" s="83">
        <v>4.7</v>
      </c>
      <c r="BG102" s="83">
        <v>12</v>
      </c>
      <c r="BH102" s="232">
        <v>43564</v>
      </c>
    </row>
    <row r="103" spans="1:60" x14ac:dyDescent="0.25">
      <c r="A103" s="232">
        <v>43565</v>
      </c>
      <c r="B103" s="233" t="s">
        <v>65</v>
      </c>
      <c r="C103" s="234">
        <v>0</v>
      </c>
      <c r="D103" s="83">
        <v>5.59</v>
      </c>
      <c r="E103" s="83">
        <v>5.2</v>
      </c>
      <c r="F103" s="83">
        <v>5.37</v>
      </c>
      <c r="G103" s="83">
        <v>5.31</v>
      </c>
      <c r="H103" s="83">
        <v>5.31</v>
      </c>
      <c r="I103" s="83">
        <v>7.53</v>
      </c>
      <c r="J103" s="83">
        <v>6.91</v>
      </c>
      <c r="K103" s="83">
        <v>1.78</v>
      </c>
      <c r="L103" s="83">
        <v>1.98</v>
      </c>
      <c r="M103" s="83">
        <v>1.88</v>
      </c>
      <c r="N103" s="83">
        <v>1.99</v>
      </c>
      <c r="O103" s="83">
        <v>58</v>
      </c>
      <c r="P103" s="83">
        <v>51</v>
      </c>
      <c r="Q103" s="83">
        <v>28</v>
      </c>
      <c r="R103" s="83">
        <v>0</v>
      </c>
      <c r="S103" s="83">
        <v>0</v>
      </c>
      <c r="T103" s="83">
        <v>0</v>
      </c>
      <c r="U103" s="83">
        <v>0.23799999999999999</v>
      </c>
      <c r="V103" s="83">
        <v>0.39600000000000002</v>
      </c>
      <c r="W103" s="83">
        <v>1.23</v>
      </c>
      <c r="X103" s="83">
        <v>0.18099999999999999</v>
      </c>
      <c r="Y103" s="83">
        <v>0.33900000000000002</v>
      </c>
      <c r="Z103" s="83">
        <v>0.58499999999999996</v>
      </c>
      <c r="AA103" s="83">
        <v>13.2</v>
      </c>
      <c r="AB103" s="83">
        <v>32.200000000000003</v>
      </c>
      <c r="AC103" s="83">
        <v>26.8</v>
      </c>
      <c r="AD103" s="83">
        <v>27.4</v>
      </c>
      <c r="AE103" s="83">
        <v>38.1</v>
      </c>
      <c r="AF103" s="83">
        <v>26.4</v>
      </c>
      <c r="AG103" s="83">
        <v>64.400000000000006</v>
      </c>
      <c r="AH103" s="83">
        <v>53.6</v>
      </c>
      <c r="AI103" s="83">
        <v>54.8</v>
      </c>
      <c r="AJ103" s="83">
        <v>76.2</v>
      </c>
      <c r="AK103" s="83">
        <v>2.74</v>
      </c>
      <c r="AL103" s="83">
        <v>2.34</v>
      </c>
      <c r="AM103" s="83">
        <v>3.3</v>
      </c>
      <c r="AN103" s="83">
        <v>7</v>
      </c>
      <c r="AO103" s="83">
        <v>0.184</v>
      </c>
      <c r="AP103" s="83">
        <v>8.1999999999999993</v>
      </c>
      <c r="AQ103" s="83">
        <v>3.6</v>
      </c>
      <c r="AR103" s="83">
        <v>0.74739178515007909</v>
      </c>
      <c r="AS103" s="83">
        <v>47.1</v>
      </c>
      <c r="AT103" s="83">
        <v>82.6</v>
      </c>
      <c r="AU103" s="83">
        <v>0.32650000000000001</v>
      </c>
      <c r="AV103" s="83">
        <v>8.2600000000000007E-2</v>
      </c>
      <c r="AW103" s="83">
        <v>14.36</v>
      </c>
      <c r="AX103" s="83">
        <v>12.66</v>
      </c>
      <c r="AY103" s="83">
        <v>13.64</v>
      </c>
      <c r="AZ103" s="83">
        <v>0.98</v>
      </c>
      <c r="BA103" s="83">
        <v>1.627</v>
      </c>
      <c r="BB103" s="83">
        <v>2.677</v>
      </c>
      <c r="BC103" s="83">
        <v>8.3559999999999999</v>
      </c>
      <c r="BD103" s="83">
        <v>2.7673917851500791</v>
      </c>
      <c r="BE103" s="83">
        <v>31.45</v>
      </c>
      <c r="BF103" s="83">
        <v>5</v>
      </c>
      <c r="BG103" s="83">
        <v>12.4</v>
      </c>
      <c r="BH103" s="232">
        <v>43565</v>
      </c>
    </row>
    <row r="104" spans="1:60" x14ac:dyDescent="0.25">
      <c r="A104" s="232">
        <v>43566</v>
      </c>
      <c r="B104" s="233" t="s">
        <v>65</v>
      </c>
      <c r="C104" s="234">
        <v>0</v>
      </c>
      <c r="D104" s="83">
        <v>5.84</v>
      </c>
      <c r="E104" s="83">
        <v>5.25</v>
      </c>
      <c r="F104" s="83">
        <v>5.24</v>
      </c>
      <c r="G104" s="83">
        <v>5.27</v>
      </c>
      <c r="H104" s="83">
        <v>5.28</v>
      </c>
      <c r="I104" s="83">
        <v>7.57</v>
      </c>
      <c r="J104" s="83">
        <v>7.73</v>
      </c>
      <c r="K104" s="83">
        <v>1.74</v>
      </c>
      <c r="L104" s="83">
        <v>2.0499999999999998</v>
      </c>
      <c r="M104" s="83">
        <v>2.11</v>
      </c>
      <c r="N104" s="83">
        <v>2.2000000000000002</v>
      </c>
      <c r="O104" s="83">
        <v>56</v>
      </c>
      <c r="P104" s="83">
        <v>48</v>
      </c>
      <c r="Q104" s="83">
        <v>25</v>
      </c>
      <c r="R104" s="83">
        <v>0</v>
      </c>
      <c r="S104" s="83">
        <v>0</v>
      </c>
      <c r="T104" s="83">
        <v>0</v>
      </c>
      <c r="U104" s="83">
        <v>0.186</v>
      </c>
      <c r="V104" s="83">
        <v>0.32200000000000001</v>
      </c>
      <c r="W104" s="83">
        <v>0.59699999999999998</v>
      </c>
      <c r="X104" s="83">
        <v>0.14299999999999999</v>
      </c>
      <c r="Y104" s="83">
        <v>0.28999999999999998</v>
      </c>
      <c r="Z104" s="83">
        <v>0.51200000000000001</v>
      </c>
      <c r="AA104" s="83">
        <v>13.3</v>
      </c>
      <c r="AB104" s="83">
        <v>31.9</v>
      </c>
      <c r="AC104" s="83">
        <v>26.5</v>
      </c>
      <c r="AD104" s="83">
        <v>27.6</v>
      </c>
      <c r="AE104" s="83">
        <v>37.799999999999997</v>
      </c>
      <c r="AF104" s="83">
        <v>26.6</v>
      </c>
      <c r="AG104" s="83">
        <v>63.8</v>
      </c>
      <c r="AH104" s="83">
        <v>53</v>
      </c>
      <c r="AI104" s="83">
        <v>55.2</v>
      </c>
      <c r="AJ104" s="83">
        <v>75.599999999999994</v>
      </c>
      <c r="AK104" s="83">
        <v>2.96</v>
      </c>
      <c r="AL104" s="83">
        <v>2.4500000000000002</v>
      </c>
      <c r="AM104" s="83">
        <v>3.2</v>
      </c>
      <c r="AN104" s="83">
        <v>6.8</v>
      </c>
      <c r="AO104" s="83">
        <v>0.16300000000000001</v>
      </c>
      <c r="AP104" s="83">
        <v>8.3000000000000007</v>
      </c>
      <c r="AQ104" s="83">
        <v>3.6</v>
      </c>
      <c r="AR104" s="83">
        <v>0.70489313517338958</v>
      </c>
      <c r="AS104" s="83">
        <v>47.3</v>
      </c>
      <c r="AT104" s="83">
        <v>83.4</v>
      </c>
      <c r="AU104" s="83">
        <v>0.32479999999999998</v>
      </c>
      <c r="AV104" s="83">
        <v>7.9600000000000004E-2</v>
      </c>
      <c r="AW104" s="83">
        <v>15.17</v>
      </c>
      <c r="AX104" s="83">
        <v>14.13</v>
      </c>
      <c r="AY104" s="83">
        <v>15.11</v>
      </c>
      <c r="AZ104" s="83">
        <v>0.98</v>
      </c>
      <c r="BA104" s="83">
        <v>1.64</v>
      </c>
      <c r="BB104" s="83">
        <v>2.6539999999999999</v>
      </c>
      <c r="BC104" s="83">
        <v>9.8360000000000003</v>
      </c>
      <c r="BD104" s="83">
        <v>2.9048931351733898</v>
      </c>
      <c r="BE104" s="83">
        <v>29.57</v>
      </c>
      <c r="BF104" s="83">
        <v>5.5</v>
      </c>
      <c r="BG104" s="83">
        <v>12.4</v>
      </c>
      <c r="BH104" s="232">
        <v>43566</v>
      </c>
    </row>
    <row r="105" spans="1:60" x14ac:dyDescent="0.25">
      <c r="A105" s="232">
        <v>43567</v>
      </c>
      <c r="B105" s="233" t="s">
        <v>65</v>
      </c>
      <c r="C105" s="234">
        <v>0</v>
      </c>
      <c r="D105" s="83">
        <v>6.05</v>
      </c>
      <c r="E105" s="83">
        <v>5.37</v>
      </c>
      <c r="F105" s="83">
        <v>5.27</v>
      </c>
      <c r="G105" s="83">
        <v>5.34</v>
      </c>
      <c r="H105" s="83">
        <v>5.35</v>
      </c>
      <c r="I105" s="83">
        <v>6.67</v>
      </c>
      <c r="J105" s="83">
        <v>6.97</v>
      </c>
      <c r="K105" s="83">
        <v>1.81</v>
      </c>
      <c r="L105" s="83">
        <v>2.14</v>
      </c>
      <c r="M105" s="83">
        <v>2.1800000000000002</v>
      </c>
      <c r="N105" s="83">
        <v>2.2000000000000002</v>
      </c>
      <c r="O105" s="83">
        <v>56</v>
      </c>
      <c r="P105" s="83">
        <v>47</v>
      </c>
      <c r="Q105" s="83">
        <v>17</v>
      </c>
      <c r="R105" s="83">
        <v>0</v>
      </c>
      <c r="S105" s="83">
        <v>0</v>
      </c>
      <c r="T105" s="83">
        <v>0</v>
      </c>
      <c r="U105" s="83">
        <v>0.189</v>
      </c>
      <c r="V105" s="83">
        <v>0.34699999999999998</v>
      </c>
      <c r="W105" s="83">
        <v>0.68</v>
      </c>
      <c r="X105" s="83">
        <v>6.3E-2</v>
      </c>
      <c r="Y105" s="83">
        <v>0.24</v>
      </c>
      <c r="Z105" s="83">
        <v>0.441</v>
      </c>
      <c r="AA105" s="83">
        <v>12.3</v>
      </c>
      <c r="AB105" s="83">
        <v>30.1</v>
      </c>
      <c r="AC105" s="83">
        <v>26.4</v>
      </c>
      <c r="AD105" s="83">
        <v>26.8</v>
      </c>
      <c r="AE105" s="83">
        <v>38.1</v>
      </c>
      <c r="AF105" s="83">
        <v>24.6</v>
      </c>
      <c r="AG105" s="83">
        <v>60.2</v>
      </c>
      <c r="AH105" s="83">
        <v>52.8</v>
      </c>
      <c r="AI105" s="83">
        <v>53.6</v>
      </c>
      <c r="AJ105" s="83">
        <v>76.2</v>
      </c>
      <c r="AK105" s="83">
        <v>2.94</v>
      </c>
      <c r="AL105" s="83">
        <v>2.56</v>
      </c>
      <c r="AM105" s="83">
        <v>3.4</v>
      </c>
      <c r="AN105" s="83">
        <v>6.6</v>
      </c>
      <c r="AO105" s="83">
        <v>0.113</v>
      </c>
      <c r="AP105" s="83">
        <v>7.2</v>
      </c>
      <c r="AQ105" s="83">
        <v>3.6</v>
      </c>
      <c r="AR105" s="83">
        <v>0.63045255474452588</v>
      </c>
      <c r="AS105" s="83">
        <v>47.5</v>
      </c>
      <c r="AT105" s="83">
        <v>90.2</v>
      </c>
      <c r="AU105" s="83">
        <v>0.3246</v>
      </c>
      <c r="AV105" s="83">
        <v>4.4499999999999998E-2</v>
      </c>
      <c r="AW105" s="83">
        <v>13.33</v>
      </c>
      <c r="AX105" s="83">
        <v>12.33</v>
      </c>
      <c r="AY105" s="83">
        <v>13.29</v>
      </c>
      <c r="AZ105" s="83">
        <v>0.96</v>
      </c>
      <c r="BA105" s="83">
        <v>1.6359999999999999</v>
      </c>
      <c r="BB105" s="83">
        <v>2.6549999999999998</v>
      </c>
      <c r="BC105" s="83">
        <v>8.0389999999999997</v>
      </c>
      <c r="BD105" s="83">
        <v>2.7604525547445258</v>
      </c>
      <c r="BE105" s="83">
        <v>0</v>
      </c>
      <c r="BF105" s="83">
        <v>5.6</v>
      </c>
      <c r="BG105" s="83">
        <v>12.6</v>
      </c>
      <c r="BH105" s="232">
        <v>43567</v>
      </c>
    </row>
    <row r="106" spans="1:60" x14ac:dyDescent="0.25">
      <c r="A106" s="232">
        <v>43568</v>
      </c>
      <c r="B106" s="233" t="s">
        <v>65</v>
      </c>
      <c r="C106" s="234">
        <v>0</v>
      </c>
      <c r="D106" s="83">
        <v>5.95</v>
      </c>
      <c r="E106" s="83">
        <v>5.41</v>
      </c>
      <c r="F106" s="83">
        <v>5.34</v>
      </c>
      <c r="G106" s="83">
        <v>5.31</v>
      </c>
      <c r="H106" s="83">
        <v>5.29</v>
      </c>
      <c r="I106" s="83">
        <v>6.56</v>
      </c>
      <c r="J106" s="83">
        <v>7.16</v>
      </c>
      <c r="K106" s="83">
        <v>1.76</v>
      </c>
      <c r="L106" s="83">
        <v>2</v>
      </c>
      <c r="M106" s="83">
        <v>2.02</v>
      </c>
      <c r="N106" s="83">
        <v>2.04</v>
      </c>
      <c r="O106" s="83">
        <v>56</v>
      </c>
      <c r="P106" s="83">
        <v>48</v>
      </c>
      <c r="Q106" s="83">
        <v>19</v>
      </c>
      <c r="R106" s="83">
        <v>0</v>
      </c>
      <c r="S106" s="83">
        <v>0</v>
      </c>
      <c r="T106" s="83">
        <v>0</v>
      </c>
      <c r="U106" s="83">
        <v>0.19600000000000001</v>
      </c>
      <c r="V106" s="83">
        <v>0.35699999999999998</v>
      </c>
      <c r="W106" s="83">
        <v>0.98599999999999999</v>
      </c>
      <c r="X106" s="83">
        <v>7.2999999999999995E-2</v>
      </c>
      <c r="Y106" s="83">
        <v>0.224</v>
      </c>
      <c r="Z106" s="83">
        <v>0.42799999999999999</v>
      </c>
      <c r="AA106" s="83">
        <v>12.1</v>
      </c>
      <c r="AB106" s="83">
        <v>30.4</v>
      </c>
      <c r="AC106" s="83">
        <v>25.9</v>
      </c>
      <c r="AD106" s="83">
        <v>26.2</v>
      </c>
      <c r="AE106" s="83">
        <v>38.1</v>
      </c>
      <c r="AF106" s="83">
        <v>24.2</v>
      </c>
      <c r="AG106" s="83">
        <v>60.8</v>
      </c>
      <c r="AH106" s="83">
        <v>51.8</v>
      </c>
      <c r="AI106" s="83">
        <v>52.4</v>
      </c>
      <c r="AJ106" s="83">
        <v>76.2</v>
      </c>
      <c r="AK106" s="83">
        <v>2.87</v>
      </c>
      <c r="AL106" s="83">
        <v>2.61</v>
      </c>
      <c r="AM106" s="83">
        <v>3.1</v>
      </c>
      <c r="AN106" s="83">
        <v>6.1</v>
      </c>
      <c r="AO106" s="83">
        <v>0.124</v>
      </c>
      <c r="AP106" s="83">
        <v>7.1</v>
      </c>
      <c r="AQ106" s="83">
        <v>3.6</v>
      </c>
      <c r="AR106" s="83">
        <v>0.83163622170179563</v>
      </c>
      <c r="AS106" s="83">
        <v>46.6</v>
      </c>
      <c r="AT106" s="83">
        <v>88.9</v>
      </c>
      <c r="AU106" s="83">
        <v>0.33150000000000002</v>
      </c>
      <c r="AV106" s="83">
        <v>5.0799999999999998E-2</v>
      </c>
      <c r="AW106" s="83">
        <v>13.86</v>
      </c>
      <c r="AX106" s="83">
        <v>12.81</v>
      </c>
      <c r="AY106" s="83">
        <v>13.79</v>
      </c>
      <c r="AZ106" s="83">
        <v>0.98</v>
      </c>
      <c r="BA106" s="83">
        <v>0</v>
      </c>
      <c r="BB106" s="83">
        <v>0</v>
      </c>
      <c r="BC106" s="83">
        <v>0</v>
      </c>
      <c r="BD106" s="83">
        <v>2.8916362217017957</v>
      </c>
      <c r="BE106" s="83">
        <v>29.22</v>
      </c>
      <c r="BF106" s="83">
        <v>5.6</v>
      </c>
      <c r="BG106" s="83">
        <v>12.8</v>
      </c>
      <c r="BH106" s="232">
        <v>43568</v>
      </c>
    </row>
    <row r="107" spans="1:60" x14ac:dyDescent="0.25">
      <c r="A107" s="232">
        <v>43569</v>
      </c>
      <c r="B107" s="233" t="s">
        <v>65</v>
      </c>
      <c r="C107" s="234">
        <v>0</v>
      </c>
      <c r="D107" s="83">
        <v>0</v>
      </c>
      <c r="E107" s="83">
        <v>0</v>
      </c>
      <c r="F107" s="83">
        <v>0</v>
      </c>
      <c r="G107" s="83">
        <v>0</v>
      </c>
      <c r="H107" s="83">
        <v>0</v>
      </c>
      <c r="I107" s="83">
        <v>0</v>
      </c>
      <c r="J107" s="83">
        <v>0</v>
      </c>
      <c r="K107" s="83">
        <v>0</v>
      </c>
      <c r="L107" s="83">
        <v>0</v>
      </c>
      <c r="M107" s="83">
        <v>0</v>
      </c>
      <c r="N107" s="83">
        <v>0</v>
      </c>
      <c r="O107" s="83">
        <v>0</v>
      </c>
      <c r="P107" s="83">
        <v>0</v>
      </c>
      <c r="Q107" s="83">
        <v>0</v>
      </c>
      <c r="R107" s="83">
        <v>0</v>
      </c>
      <c r="S107" s="83">
        <v>0</v>
      </c>
      <c r="T107" s="83">
        <v>0</v>
      </c>
      <c r="U107" s="83">
        <v>0</v>
      </c>
      <c r="V107" s="83">
        <v>0</v>
      </c>
      <c r="W107" s="83">
        <v>0</v>
      </c>
      <c r="X107" s="83">
        <v>0</v>
      </c>
      <c r="Y107" s="83">
        <v>0</v>
      </c>
      <c r="Z107" s="83">
        <v>0</v>
      </c>
      <c r="AA107" s="83">
        <v>0</v>
      </c>
      <c r="AB107" s="83">
        <v>0</v>
      </c>
      <c r="AC107" s="83">
        <v>0</v>
      </c>
      <c r="AD107" s="83">
        <v>0</v>
      </c>
      <c r="AE107" s="83">
        <v>0</v>
      </c>
      <c r="AF107" s="83">
        <v>0</v>
      </c>
      <c r="AG107" s="83">
        <v>0</v>
      </c>
      <c r="AH107" s="83">
        <v>0</v>
      </c>
      <c r="AI107" s="83">
        <v>0</v>
      </c>
      <c r="AJ107" s="83">
        <v>0</v>
      </c>
      <c r="AK107" s="83" t="s">
        <v>66</v>
      </c>
      <c r="AL107" s="83" t="s">
        <v>66</v>
      </c>
      <c r="AM107" s="83">
        <v>0</v>
      </c>
      <c r="AN107" s="83">
        <v>0</v>
      </c>
      <c r="AO107" s="83">
        <v>0</v>
      </c>
      <c r="AP107" s="83">
        <v>0</v>
      </c>
      <c r="AQ107" s="83">
        <v>0</v>
      </c>
      <c r="AR107" s="83" t="s">
        <v>66</v>
      </c>
      <c r="AS107" s="83">
        <v>0</v>
      </c>
      <c r="AT107" s="83">
        <v>0</v>
      </c>
      <c r="AU107" s="83">
        <v>0</v>
      </c>
      <c r="AV107" s="83">
        <v>0</v>
      </c>
      <c r="AW107" s="83">
        <v>0</v>
      </c>
      <c r="AX107" s="83">
        <v>0</v>
      </c>
      <c r="AY107" s="83">
        <v>0</v>
      </c>
      <c r="AZ107" s="83">
        <v>0</v>
      </c>
      <c r="BA107" s="83">
        <v>0</v>
      </c>
      <c r="BB107" s="83">
        <v>0</v>
      </c>
      <c r="BC107" s="83">
        <v>0</v>
      </c>
      <c r="BD107" s="83" t="s">
        <v>66</v>
      </c>
      <c r="BE107" s="83">
        <v>0</v>
      </c>
      <c r="BF107" s="83">
        <v>0</v>
      </c>
      <c r="BG107" s="83">
        <v>0</v>
      </c>
      <c r="BH107" s="232">
        <v>43569</v>
      </c>
    </row>
    <row r="108" spans="1:60" x14ac:dyDescent="0.25">
      <c r="A108" s="232">
        <v>43570</v>
      </c>
      <c r="B108" s="233" t="s">
        <v>65</v>
      </c>
      <c r="C108" s="234">
        <v>0</v>
      </c>
      <c r="D108" s="83">
        <v>5.72</v>
      </c>
      <c r="E108" s="83">
        <v>5.4</v>
      </c>
      <c r="F108" s="83">
        <v>5.38</v>
      </c>
      <c r="G108" s="83">
        <v>5.35</v>
      </c>
      <c r="H108" s="83">
        <v>5.36</v>
      </c>
      <c r="I108" s="83">
        <v>7.74</v>
      </c>
      <c r="J108" s="83">
        <v>7.24</v>
      </c>
      <c r="K108" s="83">
        <v>1.78</v>
      </c>
      <c r="L108" s="83">
        <v>1.95</v>
      </c>
      <c r="M108" s="83">
        <v>1.97</v>
      </c>
      <c r="N108" s="83">
        <v>2.0499999999999998</v>
      </c>
      <c r="O108" s="83">
        <v>58</v>
      </c>
      <c r="P108" s="83">
        <v>50</v>
      </c>
      <c r="Q108" s="83">
        <v>22</v>
      </c>
      <c r="R108" s="83">
        <v>1</v>
      </c>
      <c r="S108" s="83">
        <v>0</v>
      </c>
      <c r="T108" s="83">
        <v>0</v>
      </c>
      <c r="U108" s="83">
        <v>0.215</v>
      </c>
      <c r="V108" s="83">
        <v>0.34599999999999997</v>
      </c>
      <c r="W108" s="83">
        <v>0.72499999999999998</v>
      </c>
      <c r="X108" s="83">
        <v>0.12</v>
      </c>
      <c r="Y108" s="83">
        <v>0.23799999999999999</v>
      </c>
      <c r="Z108" s="83">
        <v>0.47</v>
      </c>
      <c r="AA108" s="83">
        <v>13.2</v>
      </c>
      <c r="AB108" s="83">
        <v>31.1</v>
      </c>
      <c r="AC108" s="83">
        <v>26</v>
      </c>
      <c r="AD108" s="83">
        <v>26.7</v>
      </c>
      <c r="AE108" s="83">
        <v>38.9</v>
      </c>
      <c r="AF108" s="83">
        <v>26.4</v>
      </c>
      <c r="AG108" s="83">
        <v>62.2</v>
      </c>
      <c r="AH108" s="83">
        <v>52</v>
      </c>
      <c r="AI108" s="83">
        <v>53.4</v>
      </c>
      <c r="AJ108" s="83">
        <v>77.8</v>
      </c>
      <c r="AK108" s="83">
        <v>3.02</v>
      </c>
      <c r="AL108" s="83">
        <v>1.95</v>
      </c>
      <c r="AM108" s="83">
        <v>3.7</v>
      </c>
      <c r="AN108" s="83">
        <v>8.5</v>
      </c>
      <c r="AO108" s="83">
        <v>0.105</v>
      </c>
      <c r="AP108" s="83">
        <v>8.5</v>
      </c>
      <c r="AQ108" s="83">
        <v>3.8</v>
      </c>
      <c r="AR108" s="83">
        <v>0.30883221476510103</v>
      </c>
      <c r="AS108" s="83">
        <v>48.6</v>
      </c>
      <c r="AT108" s="83">
        <v>88</v>
      </c>
      <c r="AU108" s="83">
        <v>0.31330000000000002</v>
      </c>
      <c r="AV108" s="83">
        <v>5.2400000000000002E-2</v>
      </c>
      <c r="AW108" s="83">
        <v>14.42</v>
      </c>
      <c r="AX108" s="83">
        <v>13.41</v>
      </c>
      <c r="AY108" s="83">
        <v>14.39</v>
      </c>
      <c r="AZ108" s="83">
        <v>0.98</v>
      </c>
      <c r="BA108" s="83">
        <v>1.643</v>
      </c>
      <c r="BB108" s="83">
        <v>2.5939999999999999</v>
      </c>
      <c r="BC108" s="83">
        <v>9.173</v>
      </c>
      <c r="BD108" s="83">
        <v>2.3888322147651011</v>
      </c>
      <c r="BE108" s="83">
        <v>28.87</v>
      </c>
      <c r="BF108" s="83">
        <v>5.6</v>
      </c>
      <c r="BG108" s="83">
        <v>13</v>
      </c>
      <c r="BH108" s="232">
        <v>43570</v>
      </c>
    </row>
    <row r="109" spans="1:60" x14ac:dyDescent="0.25">
      <c r="A109" s="232">
        <v>43571</v>
      </c>
      <c r="B109" s="233" t="s">
        <v>65</v>
      </c>
      <c r="C109" s="234">
        <v>0</v>
      </c>
      <c r="D109" s="83">
        <v>5.46</v>
      </c>
      <c r="E109" s="83">
        <v>5.37</v>
      </c>
      <c r="F109" s="83">
        <v>5.25</v>
      </c>
      <c r="G109" s="83">
        <v>5.26</v>
      </c>
      <c r="H109" s="83">
        <v>5.29</v>
      </c>
      <c r="I109" s="83">
        <v>7.67</v>
      </c>
      <c r="J109" s="83">
        <v>6.67</v>
      </c>
      <c r="K109" s="83">
        <v>1.6</v>
      </c>
      <c r="L109" s="83">
        <v>1.86</v>
      </c>
      <c r="M109" s="83">
        <v>1.68</v>
      </c>
      <c r="N109" s="83">
        <v>1.96</v>
      </c>
      <c r="O109" s="83">
        <v>57</v>
      </c>
      <c r="P109" s="83">
        <v>49</v>
      </c>
      <c r="Q109" s="83">
        <v>19</v>
      </c>
      <c r="R109" s="83">
        <v>0</v>
      </c>
      <c r="S109" s="83">
        <v>0</v>
      </c>
      <c r="T109" s="83">
        <v>0</v>
      </c>
      <c r="U109" s="83">
        <v>0.218</v>
      </c>
      <c r="V109" s="83">
        <v>0.36299999999999999</v>
      </c>
      <c r="W109" s="83">
        <v>0.82799999999999996</v>
      </c>
      <c r="X109" s="83">
        <v>0.11899999999999999</v>
      </c>
      <c r="Y109" s="83">
        <v>0.124</v>
      </c>
      <c r="Z109" s="83">
        <v>0.38300000000000001</v>
      </c>
      <c r="AA109" s="83">
        <v>12.8</v>
      </c>
      <c r="AB109" s="83">
        <v>31.4</v>
      </c>
      <c r="AC109" s="83">
        <v>26</v>
      </c>
      <c r="AD109" s="83">
        <v>26.5</v>
      </c>
      <c r="AE109" s="83">
        <v>38.700000000000003</v>
      </c>
      <c r="AF109" s="83">
        <v>25.6</v>
      </c>
      <c r="AG109" s="83">
        <v>62.8</v>
      </c>
      <c r="AH109" s="83">
        <v>52</v>
      </c>
      <c r="AI109" s="83">
        <v>53</v>
      </c>
      <c r="AJ109" s="83">
        <v>77.400000000000006</v>
      </c>
      <c r="AK109" s="83">
        <v>3.17</v>
      </c>
      <c r="AL109" s="83">
        <v>2.04</v>
      </c>
      <c r="AM109" s="83">
        <v>3.6</v>
      </c>
      <c r="AN109" s="83">
        <v>8.3000000000000007</v>
      </c>
      <c r="AO109" s="83">
        <v>9.6000000000000002E-2</v>
      </c>
      <c r="AP109" s="83">
        <v>7.7</v>
      </c>
      <c r="AQ109" s="83">
        <v>3.7</v>
      </c>
      <c r="AR109" s="83">
        <v>0.83097452229299384</v>
      </c>
      <c r="AS109" s="83">
        <v>48.8</v>
      </c>
      <c r="AT109" s="83">
        <v>88.4</v>
      </c>
      <c r="AU109" s="83">
        <v>0.30890000000000001</v>
      </c>
      <c r="AV109" s="83">
        <v>5.1499999999999997E-2</v>
      </c>
      <c r="AW109" s="83">
        <v>13.61</v>
      </c>
      <c r="AX109" s="83">
        <v>12.56</v>
      </c>
      <c r="AY109" s="83">
        <v>13.55</v>
      </c>
      <c r="AZ109" s="83">
        <v>0.99</v>
      </c>
      <c r="BA109" s="83">
        <v>1.6639999999999999</v>
      </c>
      <c r="BB109" s="83">
        <v>2.5659999999999998</v>
      </c>
      <c r="BC109" s="83">
        <v>8.33</v>
      </c>
      <c r="BD109" s="83">
        <v>2.4709745222929937</v>
      </c>
      <c r="BE109" s="83">
        <v>28.64</v>
      </c>
      <c r="BF109" s="83">
        <v>5.6</v>
      </c>
      <c r="BG109" s="83">
        <v>13</v>
      </c>
      <c r="BH109" s="232">
        <v>43571</v>
      </c>
    </row>
    <row r="110" spans="1:60" x14ac:dyDescent="0.25">
      <c r="A110" s="232">
        <v>43572</v>
      </c>
      <c r="B110" s="233" t="s">
        <v>65</v>
      </c>
      <c r="C110" s="234">
        <v>0</v>
      </c>
      <c r="D110" s="83">
        <v>5.65</v>
      </c>
      <c r="E110" s="83">
        <v>4.91</v>
      </c>
      <c r="F110" s="83">
        <v>5.18</v>
      </c>
      <c r="G110" s="83">
        <v>5.21</v>
      </c>
      <c r="H110" s="83">
        <v>5.26</v>
      </c>
      <c r="I110" s="83">
        <v>7.82</v>
      </c>
      <c r="J110" s="83">
        <v>6.56</v>
      </c>
      <c r="K110" s="83">
        <v>1.56</v>
      </c>
      <c r="L110" s="83">
        <v>1.92</v>
      </c>
      <c r="M110" s="83">
        <v>1.9</v>
      </c>
      <c r="N110" s="83">
        <v>1.71</v>
      </c>
      <c r="O110" s="83">
        <v>62</v>
      </c>
      <c r="P110" s="83">
        <v>54</v>
      </c>
      <c r="Q110" s="83">
        <v>25</v>
      </c>
      <c r="R110" s="83">
        <v>2</v>
      </c>
      <c r="S110" s="83">
        <v>0</v>
      </c>
      <c r="T110" s="83">
        <v>0</v>
      </c>
      <c r="U110" s="83">
        <v>0.20599999999999999</v>
      </c>
      <c r="V110" s="83">
        <v>0.33600000000000002</v>
      </c>
      <c r="W110" s="83">
        <v>0.68200000000000005</v>
      </c>
      <c r="X110" s="83">
        <v>6.7000000000000004E-2</v>
      </c>
      <c r="Y110" s="83">
        <v>0.24399999999999999</v>
      </c>
      <c r="Z110" s="83">
        <v>0.35099999999999998</v>
      </c>
      <c r="AA110" s="83">
        <v>12.5</v>
      </c>
      <c r="AB110" s="83">
        <v>31.6</v>
      </c>
      <c r="AC110" s="83">
        <v>25.8</v>
      </c>
      <c r="AD110" s="83">
        <v>25.5</v>
      </c>
      <c r="AE110" s="83">
        <v>36.6</v>
      </c>
      <c r="AF110" s="83">
        <v>25</v>
      </c>
      <c r="AG110" s="83">
        <v>63.2</v>
      </c>
      <c r="AH110" s="83">
        <v>51.6</v>
      </c>
      <c r="AI110" s="83">
        <v>51</v>
      </c>
      <c r="AJ110" s="83">
        <v>73.2</v>
      </c>
      <c r="AK110" s="83">
        <v>3.1100000000000003</v>
      </c>
      <c r="AL110" s="83">
        <v>2.0699999999999998</v>
      </c>
      <c r="AM110" s="83">
        <v>3.6</v>
      </c>
      <c r="AN110" s="83">
        <v>8.4</v>
      </c>
      <c r="AO110" s="83">
        <v>0.109</v>
      </c>
      <c r="AP110" s="83">
        <v>8.8000000000000007</v>
      </c>
      <c r="AQ110" s="83">
        <v>3.7</v>
      </c>
      <c r="AR110" s="83">
        <v>0.85423628048780542</v>
      </c>
      <c r="AS110" s="83">
        <v>48.7</v>
      </c>
      <c r="AT110" s="83">
        <v>89.3</v>
      </c>
      <c r="AU110" s="83">
        <v>0.31190000000000001</v>
      </c>
      <c r="AV110" s="83">
        <v>4.9000000000000002E-2</v>
      </c>
      <c r="AW110" s="83">
        <v>13.21</v>
      </c>
      <c r="AX110" s="83">
        <v>13.12</v>
      </c>
      <c r="AY110" s="83">
        <v>13.12</v>
      </c>
      <c r="AZ110" s="83">
        <v>0</v>
      </c>
      <c r="BA110" s="83">
        <v>1.772</v>
      </c>
      <c r="BB110" s="83">
        <v>2.5670000000000002</v>
      </c>
      <c r="BC110" s="83">
        <v>8.7810000000000006</v>
      </c>
      <c r="BD110" s="83">
        <v>2.5942362804878054</v>
      </c>
      <c r="BE110" s="83">
        <v>28.87</v>
      </c>
      <c r="BF110" s="83">
        <v>5.6</v>
      </c>
      <c r="BG110" s="83">
        <v>13</v>
      </c>
      <c r="BH110" s="232">
        <v>43572</v>
      </c>
    </row>
    <row r="111" spans="1:60" x14ac:dyDescent="0.25">
      <c r="A111" s="232">
        <v>43573</v>
      </c>
      <c r="B111" s="233" t="s">
        <v>65</v>
      </c>
      <c r="C111" s="234">
        <v>0</v>
      </c>
      <c r="D111" s="83">
        <v>5.63</v>
      </c>
      <c r="E111" s="83">
        <v>5.38</v>
      </c>
      <c r="F111" s="83">
        <v>5</v>
      </c>
      <c r="G111" s="83">
        <v>5.29</v>
      </c>
      <c r="H111" s="83">
        <v>5.32</v>
      </c>
      <c r="I111" s="83">
        <v>7.43</v>
      </c>
      <c r="J111" s="83">
        <v>7.92</v>
      </c>
      <c r="K111" s="83">
        <v>1.73</v>
      </c>
      <c r="L111" s="83">
        <v>1.87</v>
      </c>
      <c r="M111" s="83">
        <v>1.86</v>
      </c>
      <c r="N111" s="83">
        <v>1.73</v>
      </c>
      <c r="O111" s="83">
        <v>62</v>
      </c>
      <c r="P111" s="83">
        <v>54</v>
      </c>
      <c r="Q111" s="83">
        <v>26</v>
      </c>
      <c r="R111" s="83">
        <v>3</v>
      </c>
      <c r="S111" s="83">
        <v>0</v>
      </c>
      <c r="T111" s="83">
        <v>0</v>
      </c>
      <c r="U111" s="83">
        <v>0.20300000000000001</v>
      </c>
      <c r="V111" s="83">
        <v>0.33100000000000002</v>
      </c>
      <c r="W111" s="83">
        <v>0.83699999999999997</v>
      </c>
      <c r="X111" s="83">
        <v>9.1999999999999998E-2</v>
      </c>
      <c r="Y111" s="83">
        <v>0.32300000000000001</v>
      </c>
      <c r="Z111" s="83">
        <v>0.53100000000000003</v>
      </c>
      <c r="AA111" s="83">
        <v>12.6</v>
      </c>
      <c r="AB111" s="83">
        <v>32</v>
      </c>
      <c r="AC111" s="83">
        <v>25.9</v>
      </c>
      <c r="AD111" s="83">
        <v>26.7</v>
      </c>
      <c r="AE111" s="83">
        <v>37.9</v>
      </c>
      <c r="AF111" s="83">
        <v>25.2</v>
      </c>
      <c r="AG111" s="83">
        <v>64</v>
      </c>
      <c r="AH111" s="83">
        <v>51.8</v>
      </c>
      <c r="AI111" s="83">
        <v>53.4</v>
      </c>
      <c r="AJ111" s="83">
        <v>75.8</v>
      </c>
      <c r="AK111" s="83">
        <v>2.94</v>
      </c>
      <c r="AL111" s="83">
        <v>2.27</v>
      </c>
      <c r="AM111" s="83">
        <v>3.5</v>
      </c>
      <c r="AN111" s="83">
        <v>8.1999999999999993</v>
      </c>
      <c r="AO111" s="83">
        <v>0.14399999999999999</v>
      </c>
      <c r="AP111" s="83">
        <v>9.1</v>
      </c>
      <c r="AQ111" s="83">
        <v>3.7</v>
      </c>
      <c r="AR111" s="83">
        <v>0.84012267080745318</v>
      </c>
      <c r="AS111" s="83">
        <v>47.2</v>
      </c>
      <c r="AT111" s="83">
        <v>88</v>
      </c>
      <c r="AU111" s="83">
        <v>0.3261</v>
      </c>
      <c r="AV111" s="83">
        <v>5.5100000000000003E-2</v>
      </c>
      <c r="AW111" s="83">
        <v>13.87</v>
      </c>
      <c r="AX111" s="83">
        <v>12.88</v>
      </c>
      <c r="AY111" s="83">
        <v>13.82</v>
      </c>
      <c r="AZ111" s="83">
        <v>0.94</v>
      </c>
      <c r="BA111" s="83">
        <v>1.72</v>
      </c>
      <c r="BB111" s="83">
        <v>2.5990000000000002</v>
      </c>
      <c r="BC111" s="83">
        <v>8.5609999999999999</v>
      </c>
      <c r="BD111" s="83">
        <v>2.7201226708074531</v>
      </c>
      <c r="BE111" s="83">
        <v>29.34</v>
      </c>
      <c r="BF111" s="83">
        <v>5.8</v>
      </c>
      <c r="BG111" s="83">
        <v>13</v>
      </c>
      <c r="BH111" s="232">
        <v>43573</v>
      </c>
    </row>
    <row r="112" spans="1:60" x14ac:dyDescent="0.25">
      <c r="A112" s="232">
        <v>43574</v>
      </c>
      <c r="B112" s="233" t="s">
        <v>65</v>
      </c>
      <c r="C112" s="234">
        <v>0</v>
      </c>
      <c r="D112" s="83">
        <v>5.83</v>
      </c>
      <c r="E112" s="83">
        <v>5.0199999999999996</v>
      </c>
      <c r="F112" s="83">
        <v>5.34</v>
      </c>
      <c r="G112" s="83">
        <v>5.07</v>
      </c>
      <c r="H112" s="83">
        <v>5.0999999999999996</v>
      </c>
      <c r="I112" s="83">
        <v>6.17</v>
      </c>
      <c r="J112" s="83">
        <v>6.93</v>
      </c>
      <c r="K112" s="83">
        <v>1.78</v>
      </c>
      <c r="L112" s="83">
        <v>1.97</v>
      </c>
      <c r="M112" s="83">
        <v>1.93</v>
      </c>
      <c r="N112" s="83">
        <v>1.91</v>
      </c>
      <c r="O112" s="83">
        <v>61</v>
      </c>
      <c r="P112" s="83">
        <v>56</v>
      </c>
      <c r="Q112" s="83">
        <v>19</v>
      </c>
      <c r="R112" s="83">
        <v>1</v>
      </c>
      <c r="S112" s="83">
        <v>0</v>
      </c>
      <c r="T112" s="83">
        <v>0</v>
      </c>
      <c r="U112" s="83">
        <v>0.20100000000000001</v>
      </c>
      <c r="V112" s="83">
        <v>0.32600000000000001</v>
      </c>
      <c r="W112" s="83">
        <v>0.89500000000000002</v>
      </c>
      <c r="X112" s="83">
        <v>7.8E-2</v>
      </c>
      <c r="Y112" s="83">
        <v>0.23699999999999999</v>
      </c>
      <c r="Z112" s="83">
        <v>0.374</v>
      </c>
      <c r="AA112" s="83">
        <v>12.5</v>
      </c>
      <c r="AB112" s="83">
        <v>32.9</v>
      </c>
      <c r="AC112" s="83">
        <v>26.1</v>
      </c>
      <c r="AD112" s="83">
        <v>26.5</v>
      </c>
      <c r="AE112" s="83">
        <v>34.6</v>
      </c>
      <c r="AF112" s="83">
        <v>25</v>
      </c>
      <c r="AG112" s="83">
        <v>65.8</v>
      </c>
      <c r="AH112" s="83">
        <v>52.2</v>
      </c>
      <c r="AI112" s="83">
        <v>53</v>
      </c>
      <c r="AJ112" s="83">
        <v>69.2</v>
      </c>
      <c r="AK112" s="83">
        <v>2.98</v>
      </c>
      <c r="AL112" s="83">
        <v>2.31</v>
      </c>
      <c r="AM112" s="83">
        <v>3.6</v>
      </c>
      <c r="AN112" s="83">
        <v>7.9</v>
      </c>
      <c r="AO112" s="83">
        <v>0.113</v>
      </c>
      <c r="AP112" s="83">
        <v>9.1</v>
      </c>
      <c r="AQ112" s="83">
        <v>3.8</v>
      </c>
      <c r="AR112" s="83">
        <v>1.0343235294117654</v>
      </c>
      <c r="AS112" s="83">
        <v>47.4</v>
      </c>
      <c r="AT112" s="83">
        <v>88.1</v>
      </c>
      <c r="AU112" s="83">
        <v>0.32590000000000002</v>
      </c>
      <c r="AV112" s="83">
        <v>5.4600000000000003E-2</v>
      </c>
      <c r="AW112" s="83">
        <v>13.85</v>
      </c>
      <c r="AX112" s="83">
        <v>12.92</v>
      </c>
      <c r="AY112" s="83">
        <v>13.86</v>
      </c>
      <c r="AZ112" s="83">
        <v>0.94</v>
      </c>
      <c r="BA112" s="83">
        <v>1.653</v>
      </c>
      <c r="BB112" s="83">
        <v>2.5830000000000002</v>
      </c>
      <c r="BC112" s="83">
        <v>8.6839999999999993</v>
      </c>
      <c r="BD112" s="83">
        <v>2.9443235294117653</v>
      </c>
      <c r="BE112" s="83">
        <v>31.07</v>
      </c>
      <c r="BF112" s="83">
        <v>5.8</v>
      </c>
      <c r="BG112" s="83">
        <v>13</v>
      </c>
      <c r="BH112" s="232">
        <v>43574</v>
      </c>
    </row>
    <row r="113" spans="1:60" x14ac:dyDescent="0.25">
      <c r="A113" s="232">
        <v>43575</v>
      </c>
      <c r="B113" s="233" t="s">
        <v>65</v>
      </c>
      <c r="C113" s="234">
        <v>0</v>
      </c>
      <c r="D113" s="83">
        <v>6.01</v>
      </c>
      <c r="E113" s="83">
        <v>5.14</v>
      </c>
      <c r="F113" s="83">
        <v>5.07</v>
      </c>
      <c r="G113" s="83">
        <v>5.21</v>
      </c>
      <c r="H113" s="83">
        <v>5.22</v>
      </c>
      <c r="I113" s="83">
        <v>6.4</v>
      </c>
      <c r="J113" s="83">
        <v>7.12</v>
      </c>
      <c r="K113" s="83">
        <v>1.74</v>
      </c>
      <c r="L113" s="83">
        <v>1.95</v>
      </c>
      <c r="M113" s="83">
        <v>1.94</v>
      </c>
      <c r="N113" s="83">
        <v>1.92</v>
      </c>
      <c r="O113" s="83">
        <v>63</v>
      </c>
      <c r="P113" s="83">
        <v>57</v>
      </c>
      <c r="Q113" s="83">
        <v>16</v>
      </c>
      <c r="R113" s="83">
        <v>1</v>
      </c>
      <c r="S113" s="83">
        <v>0</v>
      </c>
      <c r="T113" s="83">
        <v>0</v>
      </c>
      <c r="U113" s="83">
        <v>0.20599999999999999</v>
      </c>
      <c r="V113" s="83">
        <v>0.313</v>
      </c>
      <c r="W113" s="83">
        <v>0.68799999999999994</v>
      </c>
      <c r="X113" s="83">
        <v>6.3E-2</v>
      </c>
      <c r="Y113" s="83">
        <v>0.23899999999999999</v>
      </c>
      <c r="Z113" s="83">
        <v>0.46300000000000002</v>
      </c>
      <c r="AA113" s="83">
        <v>12.1</v>
      </c>
      <c r="AB113" s="83">
        <v>34.5</v>
      </c>
      <c r="AC113" s="83">
        <v>26.9</v>
      </c>
      <c r="AD113" s="83">
        <v>27</v>
      </c>
      <c r="AE113" s="83">
        <v>36.9</v>
      </c>
      <c r="AF113" s="83">
        <v>24.4</v>
      </c>
      <c r="AG113" s="83">
        <v>69</v>
      </c>
      <c r="AH113" s="83">
        <v>53.8</v>
      </c>
      <c r="AI113" s="83">
        <v>54</v>
      </c>
      <c r="AJ113" s="83">
        <v>73.8</v>
      </c>
      <c r="AK113" s="83">
        <v>2.87</v>
      </c>
      <c r="AL113" s="83">
        <v>2.4300000000000002</v>
      </c>
      <c r="AM113" s="83">
        <v>3.4</v>
      </c>
      <c r="AN113" s="83">
        <v>7.1</v>
      </c>
      <c r="AO113" s="83">
        <v>0.11899999999999999</v>
      </c>
      <c r="AP113" s="83">
        <v>9.1999999999999993</v>
      </c>
      <c r="AQ113" s="83">
        <v>3.8</v>
      </c>
      <c r="AR113" s="83">
        <v>0.98358800315706407</v>
      </c>
      <c r="AS113" s="83">
        <v>46.2</v>
      </c>
      <c r="AT113" s="83">
        <v>89.7</v>
      </c>
      <c r="AU113" s="83">
        <v>0.3352</v>
      </c>
      <c r="AV113" s="83">
        <v>4.6899999999999997E-2</v>
      </c>
      <c r="AW113" s="83">
        <v>13.76</v>
      </c>
      <c r="AX113" s="83">
        <v>12.67</v>
      </c>
      <c r="AY113" s="83">
        <v>13.68</v>
      </c>
      <c r="AZ113" s="83">
        <v>1.01</v>
      </c>
      <c r="BA113" s="83">
        <v>0</v>
      </c>
      <c r="BB113" s="83">
        <v>0</v>
      </c>
      <c r="BC113" s="83">
        <v>0</v>
      </c>
      <c r="BD113" s="83">
        <v>2.923588003157064</v>
      </c>
      <c r="BE113" s="83">
        <v>33.6</v>
      </c>
      <c r="BF113" s="83">
        <v>5.9</v>
      </c>
      <c r="BG113" s="83">
        <v>13.3</v>
      </c>
      <c r="BH113" s="232">
        <v>43575</v>
      </c>
    </row>
    <row r="114" spans="1:60" x14ac:dyDescent="0.25">
      <c r="A114" s="232">
        <v>43576</v>
      </c>
      <c r="B114" s="233" t="s">
        <v>65</v>
      </c>
      <c r="C114" s="234">
        <v>0</v>
      </c>
      <c r="D114" s="83">
        <v>0</v>
      </c>
      <c r="E114" s="83">
        <v>0</v>
      </c>
      <c r="F114" s="83">
        <v>0</v>
      </c>
      <c r="G114" s="83">
        <v>0</v>
      </c>
      <c r="H114" s="83">
        <v>0</v>
      </c>
      <c r="I114" s="83">
        <v>0</v>
      </c>
      <c r="J114" s="83">
        <v>0</v>
      </c>
      <c r="K114" s="83">
        <v>0</v>
      </c>
      <c r="L114" s="83">
        <v>0</v>
      </c>
      <c r="M114" s="83">
        <v>0</v>
      </c>
      <c r="N114" s="83">
        <v>0</v>
      </c>
      <c r="O114" s="83">
        <v>0</v>
      </c>
      <c r="P114" s="83">
        <v>0</v>
      </c>
      <c r="Q114" s="83">
        <v>0</v>
      </c>
      <c r="R114" s="83">
        <v>0</v>
      </c>
      <c r="S114" s="83">
        <v>0</v>
      </c>
      <c r="T114" s="83">
        <v>0</v>
      </c>
      <c r="U114" s="83">
        <v>0</v>
      </c>
      <c r="V114" s="83">
        <v>0</v>
      </c>
      <c r="W114" s="83">
        <v>0</v>
      </c>
      <c r="X114" s="83">
        <v>0</v>
      </c>
      <c r="Y114" s="83">
        <v>0</v>
      </c>
      <c r="Z114" s="83">
        <v>0</v>
      </c>
      <c r="AA114" s="83">
        <v>0</v>
      </c>
      <c r="AB114" s="83">
        <v>0</v>
      </c>
      <c r="AC114" s="83">
        <v>0</v>
      </c>
      <c r="AD114" s="83">
        <v>0</v>
      </c>
      <c r="AE114" s="83">
        <v>0</v>
      </c>
      <c r="AF114" s="83">
        <v>0</v>
      </c>
      <c r="AG114" s="83">
        <v>0</v>
      </c>
      <c r="AH114" s="83">
        <v>0</v>
      </c>
      <c r="AI114" s="83">
        <v>0</v>
      </c>
      <c r="AJ114" s="83">
        <v>0</v>
      </c>
      <c r="AK114" s="83" t="s">
        <v>66</v>
      </c>
      <c r="AL114" s="83" t="s">
        <v>66</v>
      </c>
      <c r="AM114" s="83">
        <v>0</v>
      </c>
      <c r="AN114" s="83">
        <v>0</v>
      </c>
      <c r="AO114" s="83">
        <v>0</v>
      </c>
      <c r="AP114" s="83">
        <v>0</v>
      </c>
      <c r="AQ114" s="83">
        <v>0</v>
      </c>
      <c r="AR114" s="83" t="s">
        <v>66</v>
      </c>
      <c r="AS114" s="83">
        <v>0</v>
      </c>
      <c r="AT114" s="83">
        <v>0</v>
      </c>
      <c r="AU114" s="83">
        <v>0</v>
      </c>
      <c r="AV114" s="83">
        <v>0</v>
      </c>
      <c r="AW114" s="83">
        <v>0</v>
      </c>
      <c r="AX114" s="83">
        <v>0</v>
      </c>
      <c r="AY114" s="83">
        <v>0</v>
      </c>
      <c r="AZ114" s="83">
        <v>0</v>
      </c>
      <c r="BA114" s="83">
        <v>0</v>
      </c>
      <c r="BB114" s="83">
        <v>0</v>
      </c>
      <c r="BC114" s="83">
        <v>0</v>
      </c>
      <c r="BD114" s="83" t="s">
        <v>66</v>
      </c>
      <c r="BE114" s="83">
        <v>0</v>
      </c>
      <c r="BF114" s="83">
        <v>0</v>
      </c>
      <c r="BG114" s="83">
        <v>0</v>
      </c>
      <c r="BH114" s="232">
        <v>43576</v>
      </c>
    </row>
    <row r="115" spans="1:60" x14ac:dyDescent="0.25">
      <c r="A115" s="232">
        <v>43577</v>
      </c>
      <c r="B115" s="233" t="s">
        <v>65</v>
      </c>
      <c r="C115" s="234">
        <v>0</v>
      </c>
      <c r="D115" s="83">
        <v>5.68</v>
      </c>
      <c r="E115" s="83">
        <v>5.07</v>
      </c>
      <c r="F115" s="83">
        <v>5.21</v>
      </c>
      <c r="G115" s="83">
        <v>4.9000000000000004</v>
      </c>
      <c r="H115" s="83">
        <v>4.97</v>
      </c>
      <c r="I115" s="83">
        <v>4.9800000000000004</v>
      </c>
      <c r="J115" s="83">
        <v>5.23</v>
      </c>
      <c r="K115" s="83">
        <v>1.83</v>
      </c>
      <c r="L115" s="83">
        <v>2.09</v>
      </c>
      <c r="M115" s="83">
        <v>2.06</v>
      </c>
      <c r="N115" s="83">
        <v>2.0699999999999998</v>
      </c>
      <c r="O115" s="83">
        <v>56</v>
      </c>
      <c r="P115" s="83">
        <v>48</v>
      </c>
      <c r="Q115" s="83">
        <v>18</v>
      </c>
      <c r="R115" s="83">
        <v>0</v>
      </c>
      <c r="S115" s="83">
        <v>0</v>
      </c>
      <c r="T115" s="83">
        <v>0</v>
      </c>
      <c r="U115" s="83">
        <v>0.21199999999999999</v>
      </c>
      <c r="V115" s="83">
        <v>0.28899999999999998</v>
      </c>
      <c r="W115" s="83">
        <v>0.58599999999999997</v>
      </c>
      <c r="X115" s="83">
        <v>7.3999999999999996E-2</v>
      </c>
      <c r="Y115" s="83">
        <v>9.6000000000000002E-2</v>
      </c>
      <c r="Z115" s="83">
        <v>0.13300000000000001</v>
      </c>
      <c r="AA115" s="83">
        <v>12.5</v>
      </c>
      <c r="AB115" s="83">
        <v>34</v>
      </c>
      <c r="AC115" s="83">
        <v>28.2</v>
      </c>
      <c r="AD115" s="83">
        <v>28</v>
      </c>
      <c r="AE115" s="83">
        <v>29.6</v>
      </c>
      <c r="AF115" s="83">
        <v>25</v>
      </c>
      <c r="AG115" s="83">
        <v>68</v>
      </c>
      <c r="AH115" s="83">
        <v>56.4</v>
      </c>
      <c r="AI115" s="83">
        <v>56</v>
      </c>
      <c r="AJ115" s="83">
        <v>59.2</v>
      </c>
      <c r="AK115" s="83">
        <v>3.2</v>
      </c>
      <c r="AL115" s="83">
        <v>2.5099999999999998</v>
      </c>
      <c r="AM115" s="83">
        <v>3.8</v>
      </c>
      <c r="AN115" s="83">
        <v>3</v>
      </c>
      <c r="AO115" s="83">
        <v>0.25</v>
      </c>
      <c r="AP115" s="83">
        <v>9.8000000000000007</v>
      </c>
      <c r="AQ115" s="83">
        <v>3.8</v>
      </c>
      <c r="AR115" s="83">
        <v>0.81842410015649492</v>
      </c>
      <c r="AS115" s="83">
        <v>50.1</v>
      </c>
      <c r="AT115" s="83">
        <v>89.3</v>
      </c>
      <c r="AU115" s="83">
        <v>0.3</v>
      </c>
      <c r="AV115" s="83">
        <v>4.9000000000000002E-2</v>
      </c>
      <c r="AW115" s="83">
        <v>13.8</v>
      </c>
      <c r="AX115" s="83">
        <v>12.78</v>
      </c>
      <c r="AY115" s="83">
        <v>13.77</v>
      </c>
      <c r="AZ115" s="83">
        <v>0.99</v>
      </c>
      <c r="BA115" s="83">
        <v>1.6950000000000001</v>
      </c>
      <c r="BB115" s="83">
        <v>2.621</v>
      </c>
      <c r="BC115" s="83">
        <v>8.4640000000000004</v>
      </c>
      <c r="BD115" s="83">
        <v>2.898424100156495</v>
      </c>
      <c r="BE115" s="83">
        <v>32.39</v>
      </c>
      <c r="BF115" s="83">
        <v>5.9</v>
      </c>
      <c r="BG115" s="83">
        <v>0</v>
      </c>
      <c r="BH115" s="232">
        <v>43577</v>
      </c>
    </row>
    <row r="116" spans="1:60" x14ac:dyDescent="0.25">
      <c r="A116" s="232">
        <v>43578</v>
      </c>
      <c r="B116" s="233" t="s">
        <v>65</v>
      </c>
      <c r="C116" s="234">
        <v>0</v>
      </c>
      <c r="D116" s="83">
        <v>5.78</v>
      </c>
      <c r="E116" s="83">
        <v>5.34</v>
      </c>
      <c r="F116" s="83">
        <v>5.12</v>
      </c>
      <c r="G116" s="83">
        <v>5.32</v>
      </c>
      <c r="H116" s="83">
        <v>5.31</v>
      </c>
      <c r="I116" s="83">
        <v>7.31</v>
      </c>
      <c r="J116" s="83">
        <v>7.52</v>
      </c>
      <c r="K116" s="83">
        <v>1.82</v>
      </c>
      <c r="L116" s="83">
        <v>2.1</v>
      </c>
      <c r="M116" s="83">
        <v>1.81</v>
      </c>
      <c r="N116" s="83">
        <v>2.06</v>
      </c>
      <c r="O116" s="83">
        <v>55</v>
      </c>
      <c r="P116" s="83">
        <v>48</v>
      </c>
      <c r="Q116" s="83">
        <v>16</v>
      </c>
      <c r="R116" s="83">
        <v>0</v>
      </c>
      <c r="S116" s="83">
        <v>0</v>
      </c>
      <c r="T116" s="83">
        <v>0</v>
      </c>
      <c r="U116" s="83">
        <v>0.19900000000000001</v>
      </c>
      <c r="V116" s="83">
        <v>0.33400000000000002</v>
      </c>
      <c r="W116" s="83">
        <v>0.625</v>
      </c>
      <c r="X116" s="83">
        <v>7.4999999999999997E-2</v>
      </c>
      <c r="Y116" s="83">
        <v>0.247</v>
      </c>
      <c r="Z116" s="83">
        <v>0.39900000000000002</v>
      </c>
      <c r="AA116" s="83">
        <v>11.7</v>
      </c>
      <c r="AB116" s="83">
        <v>30.6</v>
      </c>
      <c r="AC116" s="83">
        <v>27.4</v>
      </c>
      <c r="AD116" s="83">
        <v>28</v>
      </c>
      <c r="AE116" s="83">
        <v>38.200000000000003</v>
      </c>
      <c r="AF116" s="83">
        <v>23.4</v>
      </c>
      <c r="AG116" s="83">
        <v>61.2</v>
      </c>
      <c r="AH116" s="83">
        <v>54.8</v>
      </c>
      <c r="AI116" s="83">
        <v>56</v>
      </c>
      <c r="AJ116" s="83">
        <v>76.400000000000006</v>
      </c>
      <c r="AK116" s="83">
        <v>3</v>
      </c>
      <c r="AL116" s="83">
        <v>2.3199999999999998</v>
      </c>
      <c r="AM116" s="83">
        <v>3.6</v>
      </c>
      <c r="AN116" s="83">
        <v>6.8</v>
      </c>
      <c r="AO116" s="83">
        <v>0.151</v>
      </c>
      <c r="AP116" s="83">
        <v>8.6</v>
      </c>
      <c r="AQ116" s="83">
        <v>3.7</v>
      </c>
      <c r="AR116" s="83">
        <v>0.74386376811594213</v>
      </c>
      <c r="AS116" s="83">
        <v>50.3</v>
      </c>
      <c r="AT116" s="83">
        <v>90</v>
      </c>
      <c r="AU116" s="83">
        <v>0.2994</v>
      </c>
      <c r="AV116" s="83">
        <v>4.82E-2</v>
      </c>
      <c r="AW116" s="83">
        <v>14.71</v>
      </c>
      <c r="AX116" s="83">
        <v>13.8</v>
      </c>
      <c r="AY116" s="83">
        <v>14.77</v>
      </c>
      <c r="AZ116" s="83">
        <v>0.97</v>
      </c>
      <c r="BA116" s="83">
        <v>1.6970000000000001</v>
      </c>
      <c r="BB116" s="83">
        <v>2.5499999999999998</v>
      </c>
      <c r="BC116" s="83">
        <v>9.5530000000000008</v>
      </c>
      <c r="BD116" s="83">
        <v>2.6838637681159421</v>
      </c>
      <c r="BE116" s="83">
        <v>31.92</v>
      </c>
      <c r="BF116" s="83">
        <v>5.9</v>
      </c>
      <c r="BG116" s="83">
        <v>11.5</v>
      </c>
      <c r="BH116" s="232">
        <v>43578</v>
      </c>
    </row>
    <row r="117" spans="1:60" x14ac:dyDescent="0.25">
      <c r="A117" s="232">
        <v>43579</v>
      </c>
      <c r="B117" s="233" t="s">
        <v>65</v>
      </c>
      <c r="C117" s="234">
        <v>0</v>
      </c>
      <c r="D117" s="83">
        <v>5.8</v>
      </c>
      <c r="E117" s="83">
        <v>5.29</v>
      </c>
      <c r="F117" s="83">
        <v>5.36</v>
      </c>
      <c r="G117" s="83">
        <v>5.12</v>
      </c>
      <c r="H117" s="83">
        <v>5.18</v>
      </c>
      <c r="I117" s="83">
        <v>4.96</v>
      </c>
      <c r="J117" s="83">
        <v>5.84</v>
      </c>
      <c r="K117" s="83">
        <v>1.71</v>
      </c>
      <c r="L117" s="83">
        <v>1.89</v>
      </c>
      <c r="M117" s="83">
        <v>1.83</v>
      </c>
      <c r="N117" s="83">
        <v>1.86</v>
      </c>
      <c r="O117" s="83">
        <v>56</v>
      </c>
      <c r="P117" s="83">
        <v>47</v>
      </c>
      <c r="Q117" s="83">
        <v>17</v>
      </c>
      <c r="R117" s="83">
        <v>1</v>
      </c>
      <c r="S117" s="83">
        <v>0</v>
      </c>
      <c r="T117" s="83">
        <v>0</v>
      </c>
      <c r="U117" s="83">
        <v>0.20100000000000001</v>
      </c>
      <c r="V117" s="83">
        <v>0.35599999999999998</v>
      </c>
      <c r="W117" s="83">
        <v>0.65200000000000002</v>
      </c>
      <c r="X117" s="83">
        <v>7.9000000000000001E-2</v>
      </c>
      <c r="Y117" s="83">
        <v>0.11600000000000001</v>
      </c>
      <c r="Z117" s="83">
        <v>0.104</v>
      </c>
      <c r="AA117" s="83">
        <v>11.1</v>
      </c>
      <c r="AB117" s="83">
        <v>30.7</v>
      </c>
      <c r="AC117" s="83">
        <v>27</v>
      </c>
      <c r="AD117" s="83">
        <v>26.8</v>
      </c>
      <c r="AE117" s="83">
        <v>28.6</v>
      </c>
      <c r="AF117" s="83">
        <v>22.2</v>
      </c>
      <c r="AG117" s="83">
        <v>61.4</v>
      </c>
      <c r="AH117" s="83">
        <v>54</v>
      </c>
      <c r="AI117" s="83">
        <v>53.6</v>
      </c>
      <c r="AJ117" s="83">
        <v>57.2</v>
      </c>
      <c r="AK117" s="83">
        <v>2.99</v>
      </c>
      <c r="AL117" s="83">
        <v>2.36</v>
      </c>
      <c r="AM117" s="83">
        <v>3.8</v>
      </c>
      <c r="AN117" s="83">
        <v>5.8</v>
      </c>
      <c r="AO117" s="83">
        <v>0.13100000000000001</v>
      </c>
      <c r="AP117" s="83">
        <v>8.1999999999999993</v>
      </c>
      <c r="AQ117" s="83">
        <v>4</v>
      </c>
      <c r="AR117" s="83">
        <v>0.94322967640094735</v>
      </c>
      <c r="AS117" s="83">
        <v>50.5</v>
      </c>
      <c r="AT117" s="83">
        <v>90.2</v>
      </c>
      <c r="AU117" s="83">
        <v>0.29920000000000002</v>
      </c>
      <c r="AV117" s="83">
        <v>4.8000000000000001E-2</v>
      </c>
      <c r="AW117" s="83">
        <v>13.54</v>
      </c>
      <c r="AX117" s="83">
        <v>12.67</v>
      </c>
      <c r="AY117" s="83">
        <v>13.61</v>
      </c>
      <c r="AZ117" s="83">
        <v>0.94</v>
      </c>
      <c r="BA117" s="83">
        <v>1.6970000000000001</v>
      </c>
      <c r="BB117" s="83">
        <v>2.5499999999999998</v>
      </c>
      <c r="BC117" s="83">
        <v>8.423</v>
      </c>
      <c r="BD117" s="83">
        <v>2.9232296764009473</v>
      </c>
      <c r="BE117" s="83">
        <v>28.18</v>
      </c>
      <c r="BF117" s="83">
        <v>5.9</v>
      </c>
      <c r="BG117" s="83">
        <v>11.5</v>
      </c>
      <c r="BH117" s="232">
        <v>43579</v>
      </c>
    </row>
    <row r="118" spans="1:60" x14ac:dyDescent="0.25">
      <c r="A118" s="232">
        <v>43580</v>
      </c>
      <c r="B118" s="233" t="s">
        <v>65</v>
      </c>
      <c r="C118" s="234">
        <v>0</v>
      </c>
      <c r="D118" s="83">
        <v>5.91</v>
      </c>
      <c r="E118" s="83">
        <v>5.07</v>
      </c>
      <c r="F118" s="83">
        <v>5.36</v>
      </c>
      <c r="G118" s="83">
        <v>5.14</v>
      </c>
      <c r="H118" s="83">
        <v>5.13</v>
      </c>
      <c r="I118" s="83">
        <v>6.51</v>
      </c>
      <c r="J118" s="83">
        <v>7.64</v>
      </c>
      <c r="K118" s="83">
        <v>1.79</v>
      </c>
      <c r="L118" s="83">
        <v>2.06</v>
      </c>
      <c r="M118" s="83">
        <v>2.11</v>
      </c>
      <c r="N118" s="83">
        <v>2.2799999999999998</v>
      </c>
      <c r="O118" s="83">
        <v>55</v>
      </c>
      <c r="P118" s="83">
        <v>46</v>
      </c>
      <c r="Q118" s="83">
        <v>15</v>
      </c>
      <c r="R118" s="83">
        <v>0</v>
      </c>
      <c r="S118" s="83">
        <v>0</v>
      </c>
      <c r="T118" s="83">
        <v>0</v>
      </c>
      <c r="U118" s="83">
        <v>0.21099999999999999</v>
      </c>
      <c r="V118" s="83">
        <v>0.29699999999999999</v>
      </c>
      <c r="W118" s="83">
        <v>0.65900000000000003</v>
      </c>
      <c r="X118" s="83">
        <v>6.6000000000000003E-2</v>
      </c>
      <c r="Y118" s="83">
        <v>0.14099999999999999</v>
      </c>
      <c r="Z118" s="83">
        <v>0.27400000000000002</v>
      </c>
      <c r="AA118" s="83">
        <v>11.4</v>
      </c>
      <c r="AB118" s="83">
        <v>32.200000000000003</v>
      </c>
      <c r="AC118" s="83">
        <v>26.5</v>
      </c>
      <c r="AD118" s="83">
        <v>26.9</v>
      </c>
      <c r="AE118" s="83">
        <v>37.4</v>
      </c>
      <c r="AF118" s="83">
        <v>22.8</v>
      </c>
      <c r="AG118" s="83">
        <v>64.400000000000006</v>
      </c>
      <c r="AH118" s="83">
        <v>53</v>
      </c>
      <c r="AI118" s="83">
        <v>53.8</v>
      </c>
      <c r="AJ118" s="83">
        <v>74.8</v>
      </c>
      <c r="AK118" s="83">
        <v>2.91</v>
      </c>
      <c r="AL118" s="83">
        <v>2.4700000000000002</v>
      </c>
      <c r="AM118" s="83">
        <v>3.6</v>
      </c>
      <c r="AN118" s="83">
        <v>6.1</v>
      </c>
      <c r="AO118" s="83">
        <v>2.9000000000000001E-2</v>
      </c>
      <c r="AP118" s="83">
        <v>9.1999999999999993</v>
      </c>
      <c r="AQ118" s="83">
        <v>4.0999999999999996</v>
      </c>
      <c r="AR118" s="83">
        <v>0.61815540015540105</v>
      </c>
      <c r="AS118" s="83">
        <v>47</v>
      </c>
      <c r="AT118" s="83">
        <v>89.9</v>
      </c>
      <c r="AU118" s="83">
        <v>0.3271</v>
      </c>
      <c r="AV118" s="83">
        <v>4.5900000000000003E-2</v>
      </c>
      <c r="AW118" s="83">
        <v>13.79</v>
      </c>
      <c r="AX118" s="83">
        <v>12.87</v>
      </c>
      <c r="AY118" s="83">
        <v>13.81</v>
      </c>
      <c r="AZ118" s="83">
        <v>0.94</v>
      </c>
      <c r="BA118" s="83">
        <v>1.6060000000000001</v>
      </c>
      <c r="BB118" s="83">
        <v>2.5870000000000002</v>
      </c>
      <c r="BC118" s="83">
        <v>8.6769999999999996</v>
      </c>
      <c r="BD118" s="83">
        <v>2.8781554001554008</v>
      </c>
      <c r="BE118" s="83">
        <v>29.18</v>
      </c>
      <c r="BF118" s="83">
        <v>5.9</v>
      </c>
      <c r="BG118" s="83">
        <v>11.5</v>
      </c>
      <c r="BH118" s="232">
        <v>43580</v>
      </c>
    </row>
    <row r="119" spans="1:60" x14ac:dyDescent="0.25">
      <c r="A119" s="232">
        <v>43581</v>
      </c>
      <c r="B119" s="233" t="s">
        <v>65</v>
      </c>
      <c r="C119" s="234">
        <v>0</v>
      </c>
      <c r="D119" s="83">
        <v>5.83</v>
      </c>
      <c r="E119" s="83">
        <v>5.35</v>
      </c>
      <c r="F119" s="83">
        <v>5.27</v>
      </c>
      <c r="G119" s="83">
        <v>5.38</v>
      </c>
      <c r="H119" s="83">
        <v>5.4</v>
      </c>
      <c r="I119" s="83">
        <v>7.67</v>
      </c>
      <c r="J119" s="83">
        <v>7.14</v>
      </c>
      <c r="K119" s="83">
        <v>1.56</v>
      </c>
      <c r="L119" s="83">
        <v>1.77</v>
      </c>
      <c r="M119" s="83">
        <v>2.02</v>
      </c>
      <c r="N119" s="83">
        <v>2.1800000000000002</v>
      </c>
      <c r="O119" s="83">
        <v>59</v>
      </c>
      <c r="P119" s="83">
        <v>50</v>
      </c>
      <c r="Q119" s="83">
        <v>20</v>
      </c>
      <c r="R119" s="83">
        <v>2</v>
      </c>
      <c r="S119" s="83">
        <v>0</v>
      </c>
      <c r="T119" s="83">
        <v>0</v>
      </c>
      <c r="U119" s="83">
        <v>0.19400000000000001</v>
      </c>
      <c r="V119" s="83">
        <v>0.29399999999999998</v>
      </c>
      <c r="W119" s="83">
        <v>0.73899999999999999</v>
      </c>
      <c r="X119" s="83">
        <v>5.8999999999999997E-2</v>
      </c>
      <c r="Y119" s="83">
        <v>0.218</v>
      </c>
      <c r="Z119" s="83">
        <v>0.247</v>
      </c>
      <c r="AA119" s="83">
        <v>11.4</v>
      </c>
      <c r="AB119" s="83">
        <v>31.1</v>
      </c>
      <c r="AC119" s="83">
        <v>26.6</v>
      </c>
      <c r="AD119" s="83">
        <v>26.9</v>
      </c>
      <c r="AE119" s="83">
        <v>38.1</v>
      </c>
      <c r="AF119" s="83">
        <v>22.8</v>
      </c>
      <c r="AG119" s="83">
        <v>62.2</v>
      </c>
      <c r="AH119" s="83">
        <v>53.2</v>
      </c>
      <c r="AI119" s="83">
        <v>53.8</v>
      </c>
      <c r="AJ119" s="83">
        <v>76.2</v>
      </c>
      <c r="AK119" s="83">
        <v>2.93</v>
      </c>
      <c r="AL119" s="83">
        <v>2.1</v>
      </c>
      <c r="AM119" s="83">
        <v>3.4</v>
      </c>
      <c r="AN119" s="83">
        <v>6.3</v>
      </c>
      <c r="AO119" s="83">
        <v>2.9000000000000001E-2</v>
      </c>
      <c r="AP119" s="83">
        <v>8.8000000000000007</v>
      </c>
      <c r="AQ119" s="83">
        <v>4.0999999999999996</v>
      </c>
      <c r="AR119" s="83">
        <v>0.63926348709929659</v>
      </c>
      <c r="AS119" s="83">
        <v>49.2</v>
      </c>
      <c r="AT119" s="83">
        <v>88.9</v>
      </c>
      <c r="AU119" s="83">
        <v>0.308</v>
      </c>
      <c r="AV119" s="83">
        <v>5.11E-2</v>
      </c>
      <c r="AW119" s="83">
        <v>13.71</v>
      </c>
      <c r="AX119" s="83">
        <v>12.79</v>
      </c>
      <c r="AY119" s="83">
        <v>13.77</v>
      </c>
      <c r="AZ119" s="83">
        <v>0.98</v>
      </c>
      <c r="BA119" s="83">
        <v>1.5760000000000001</v>
      </c>
      <c r="BB119" s="83">
        <v>2.6520000000000001</v>
      </c>
      <c r="BC119" s="83">
        <v>8.5619999999999994</v>
      </c>
      <c r="BD119" s="83">
        <v>2.7392634870992967</v>
      </c>
      <c r="BE119" s="83">
        <v>30.51</v>
      </c>
      <c r="BF119" s="83">
        <v>5.9</v>
      </c>
      <c r="BG119" s="83">
        <v>11.8</v>
      </c>
      <c r="BH119" s="232">
        <v>43581</v>
      </c>
    </row>
    <row r="120" spans="1:60" x14ac:dyDescent="0.25">
      <c r="A120" s="232">
        <v>43582</v>
      </c>
      <c r="B120" s="233" t="s">
        <v>65</v>
      </c>
      <c r="C120" s="234">
        <v>0</v>
      </c>
      <c r="D120" s="83">
        <v>5.73</v>
      </c>
      <c r="E120" s="83">
        <v>5.13</v>
      </c>
      <c r="F120" s="83">
        <v>5.23</v>
      </c>
      <c r="G120" s="83">
        <v>5.16</v>
      </c>
      <c r="H120" s="83">
        <v>5.21</v>
      </c>
      <c r="I120" s="83">
        <v>6.76</v>
      </c>
      <c r="J120" s="83">
        <v>7.14</v>
      </c>
      <c r="K120" s="83">
        <v>1.63</v>
      </c>
      <c r="L120" s="83">
        <v>1.92</v>
      </c>
      <c r="M120" s="83">
        <v>2.04</v>
      </c>
      <c r="N120" s="83">
        <v>2.06</v>
      </c>
      <c r="O120" s="83">
        <v>59</v>
      </c>
      <c r="P120" s="83">
        <v>52</v>
      </c>
      <c r="Q120" s="83">
        <v>18</v>
      </c>
      <c r="R120" s="83">
        <v>1</v>
      </c>
      <c r="S120" s="83">
        <v>0</v>
      </c>
      <c r="T120" s="83">
        <v>0</v>
      </c>
      <c r="U120" s="83">
        <v>0.191</v>
      </c>
      <c r="V120" s="83">
        <v>0.28699999999999998</v>
      </c>
      <c r="W120" s="83">
        <v>0.77700000000000002</v>
      </c>
      <c r="X120" s="83">
        <v>5.7000000000000002E-2</v>
      </c>
      <c r="Y120" s="83">
        <v>0.22600000000000001</v>
      </c>
      <c r="Z120" s="83">
        <v>0.30099999999999999</v>
      </c>
      <c r="AA120" s="83">
        <v>11.3</v>
      </c>
      <c r="AB120" s="83">
        <v>31.7</v>
      </c>
      <c r="AC120" s="83">
        <v>26.7</v>
      </c>
      <c r="AD120" s="83">
        <v>26.3</v>
      </c>
      <c r="AE120" s="83">
        <v>33.4</v>
      </c>
      <c r="AF120" s="83">
        <v>22.6</v>
      </c>
      <c r="AG120" s="83">
        <v>63.4</v>
      </c>
      <c r="AH120" s="83">
        <v>53.4</v>
      </c>
      <c r="AI120" s="83">
        <v>52.6</v>
      </c>
      <c r="AJ120" s="83">
        <v>66.8</v>
      </c>
      <c r="AK120" s="83">
        <v>2.92</v>
      </c>
      <c r="AL120" s="83">
        <v>2.2599999999999998</v>
      </c>
      <c r="AM120" s="83">
        <v>3.2</v>
      </c>
      <c r="AN120" s="83">
        <v>6.5</v>
      </c>
      <c r="AO120" s="83">
        <v>3.1E-2</v>
      </c>
      <c r="AP120" s="83">
        <v>8.1999999999999993</v>
      </c>
      <c r="AQ120" s="83">
        <v>4.2</v>
      </c>
      <c r="AR120" s="83">
        <v>0.56169526627218991</v>
      </c>
      <c r="AS120" s="83">
        <v>49.4</v>
      </c>
      <c r="AT120" s="83">
        <v>90</v>
      </c>
      <c r="AU120" s="83">
        <v>0.30780000000000002</v>
      </c>
      <c r="AV120" s="83">
        <v>4.58E-2</v>
      </c>
      <c r="AW120" s="83">
        <v>13.52</v>
      </c>
      <c r="AX120" s="83">
        <v>13.52</v>
      </c>
      <c r="AY120" s="83">
        <v>13.52</v>
      </c>
      <c r="AZ120" s="83">
        <v>0</v>
      </c>
      <c r="BA120" s="83">
        <v>1.5580000000000001</v>
      </c>
      <c r="BB120" s="83">
        <v>2.6560000000000001</v>
      </c>
      <c r="BC120" s="83">
        <v>9.3059999999999992</v>
      </c>
      <c r="BD120" s="83">
        <v>2.5916952662721897</v>
      </c>
      <c r="BE120" s="83">
        <v>29.17</v>
      </c>
      <c r="BF120" s="83">
        <v>5.9</v>
      </c>
      <c r="BG120" s="83">
        <v>11.8</v>
      </c>
      <c r="BH120" s="232">
        <v>43582</v>
      </c>
    </row>
    <row r="121" spans="1:60" x14ac:dyDescent="0.25">
      <c r="A121" s="232">
        <v>43583</v>
      </c>
      <c r="B121" s="233" t="s">
        <v>65</v>
      </c>
      <c r="C121" s="234">
        <v>0</v>
      </c>
      <c r="D121" s="83">
        <v>0</v>
      </c>
      <c r="E121" s="83">
        <v>0</v>
      </c>
      <c r="F121" s="83">
        <v>0</v>
      </c>
      <c r="G121" s="83">
        <v>0</v>
      </c>
      <c r="H121" s="83">
        <v>0</v>
      </c>
      <c r="I121" s="83">
        <v>0</v>
      </c>
      <c r="J121" s="83">
        <v>0</v>
      </c>
      <c r="K121" s="83">
        <v>0</v>
      </c>
      <c r="L121" s="83">
        <v>0</v>
      </c>
      <c r="M121" s="83">
        <v>0</v>
      </c>
      <c r="N121" s="83">
        <v>0</v>
      </c>
      <c r="O121" s="83">
        <v>0</v>
      </c>
      <c r="P121" s="83">
        <v>0</v>
      </c>
      <c r="Q121" s="83">
        <v>0</v>
      </c>
      <c r="R121" s="83">
        <v>0</v>
      </c>
      <c r="S121" s="83">
        <v>0</v>
      </c>
      <c r="T121" s="83">
        <v>0</v>
      </c>
      <c r="U121" s="83">
        <v>0</v>
      </c>
      <c r="V121" s="83">
        <v>0</v>
      </c>
      <c r="W121" s="83">
        <v>0</v>
      </c>
      <c r="X121" s="83">
        <v>0</v>
      </c>
      <c r="Y121" s="83">
        <v>0</v>
      </c>
      <c r="Z121" s="83">
        <v>0</v>
      </c>
      <c r="AA121" s="83">
        <v>0</v>
      </c>
      <c r="AB121" s="83">
        <v>0</v>
      </c>
      <c r="AC121" s="83">
        <v>0</v>
      </c>
      <c r="AD121" s="83">
        <v>0</v>
      </c>
      <c r="AE121" s="83">
        <v>0</v>
      </c>
      <c r="AF121" s="83">
        <v>0</v>
      </c>
      <c r="AG121" s="83">
        <v>0</v>
      </c>
      <c r="AH121" s="83">
        <v>0</v>
      </c>
      <c r="AI121" s="83">
        <v>0</v>
      </c>
      <c r="AJ121" s="83">
        <v>0</v>
      </c>
      <c r="AK121" s="83" t="s">
        <v>66</v>
      </c>
      <c r="AL121" s="83" t="s">
        <v>66</v>
      </c>
      <c r="AM121" s="83">
        <v>0</v>
      </c>
      <c r="AN121" s="83">
        <v>0</v>
      </c>
      <c r="AO121" s="83">
        <v>0</v>
      </c>
      <c r="AP121" s="83">
        <v>0</v>
      </c>
      <c r="AQ121" s="83">
        <v>0</v>
      </c>
      <c r="AR121" s="83" t="s">
        <v>66</v>
      </c>
      <c r="AS121" s="83">
        <v>0</v>
      </c>
      <c r="AT121" s="83">
        <v>0</v>
      </c>
      <c r="AU121" s="83">
        <v>0</v>
      </c>
      <c r="AV121" s="83">
        <v>0</v>
      </c>
      <c r="AW121" s="83">
        <v>0</v>
      </c>
      <c r="AX121" s="83">
        <v>0</v>
      </c>
      <c r="AY121" s="83">
        <v>0</v>
      </c>
      <c r="AZ121" s="83">
        <v>0</v>
      </c>
      <c r="BA121" s="83">
        <v>0</v>
      </c>
      <c r="BB121" s="83">
        <v>0</v>
      </c>
      <c r="BC121" s="83">
        <v>0</v>
      </c>
      <c r="BD121" s="83" t="s">
        <v>66</v>
      </c>
      <c r="BE121" s="83">
        <v>0</v>
      </c>
      <c r="BF121" s="83">
        <v>0</v>
      </c>
      <c r="BG121" s="83">
        <v>0</v>
      </c>
      <c r="BH121" s="232">
        <v>43583</v>
      </c>
    </row>
    <row r="122" spans="1:60" x14ac:dyDescent="0.25">
      <c r="A122" s="232">
        <v>43584</v>
      </c>
      <c r="B122" s="233" t="s">
        <v>65</v>
      </c>
      <c r="C122" s="234">
        <v>0</v>
      </c>
      <c r="D122" s="83">
        <v>5.89</v>
      </c>
      <c r="E122" s="83">
        <v>4.88</v>
      </c>
      <c r="F122" s="83">
        <v>5.2</v>
      </c>
      <c r="G122" s="83">
        <v>5</v>
      </c>
      <c r="H122" s="83">
        <v>5.05</v>
      </c>
      <c r="I122" s="83">
        <v>5.72</v>
      </c>
      <c r="J122" s="83">
        <v>6.22</v>
      </c>
      <c r="K122" s="83">
        <v>1.49</v>
      </c>
      <c r="L122" s="83">
        <v>1.91</v>
      </c>
      <c r="M122" s="83">
        <v>1.89</v>
      </c>
      <c r="N122" s="83">
        <v>1.94</v>
      </c>
      <c r="O122" s="83">
        <v>61</v>
      </c>
      <c r="P122" s="83">
        <v>54</v>
      </c>
      <c r="Q122" s="83">
        <v>24</v>
      </c>
      <c r="R122" s="83">
        <v>3</v>
      </c>
      <c r="S122" s="83">
        <v>1</v>
      </c>
      <c r="T122" s="83">
        <v>0</v>
      </c>
      <c r="U122" s="83">
        <v>0.187</v>
      </c>
      <c r="V122" s="83">
        <v>0.24099999999999999</v>
      </c>
      <c r="W122" s="83">
        <v>1.26</v>
      </c>
      <c r="X122" s="83">
        <v>8.3000000000000004E-2</v>
      </c>
      <c r="Y122" s="83">
        <v>0.317</v>
      </c>
      <c r="Z122" s="83">
        <v>0.58599999999999997</v>
      </c>
      <c r="AA122" s="83">
        <v>10.6</v>
      </c>
      <c r="AB122" s="83">
        <v>33.200000000000003</v>
      </c>
      <c r="AC122" s="83">
        <v>24.7</v>
      </c>
      <c r="AD122" s="83">
        <v>24.2</v>
      </c>
      <c r="AE122" s="83">
        <v>28.9</v>
      </c>
      <c r="AF122" s="83">
        <v>21.2</v>
      </c>
      <c r="AG122" s="83">
        <v>66.400000000000006</v>
      </c>
      <c r="AH122" s="83">
        <v>49.4</v>
      </c>
      <c r="AI122" s="83">
        <v>48.4</v>
      </c>
      <c r="AJ122" s="83">
        <v>57.8</v>
      </c>
      <c r="AK122" s="83">
        <v>2.95</v>
      </c>
      <c r="AL122" s="83">
        <v>2.4300000000000002</v>
      </c>
      <c r="AM122" s="83">
        <v>3.1</v>
      </c>
      <c r="AN122" s="83">
        <v>5.6</v>
      </c>
      <c r="AO122" s="83">
        <v>2.9000000000000001E-2</v>
      </c>
      <c r="AP122" s="83">
        <v>8.3000000000000007</v>
      </c>
      <c r="AQ122" s="83">
        <v>4.2</v>
      </c>
      <c r="AR122" s="83">
        <v>0.87246508058326966</v>
      </c>
      <c r="AS122" s="83">
        <v>48</v>
      </c>
      <c r="AT122" s="83">
        <v>86.1</v>
      </c>
      <c r="AU122" s="83">
        <v>0.31869999999999998</v>
      </c>
      <c r="AV122" s="83">
        <v>6.4799999999999996E-2</v>
      </c>
      <c r="AW122" s="83">
        <v>13.86</v>
      </c>
      <c r="AX122" s="83">
        <v>13.03</v>
      </c>
      <c r="AY122" s="83">
        <v>13.96</v>
      </c>
      <c r="AZ122" s="83">
        <v>0.93</v>
      </c>
      <c r="BA122" s="83">
        <v>1.673</v>
      </c>
      <c r="BB122" s="83">
        <v>2.6419999999999999</v>
      </c>
      <c r="BC122" s="83">
        <v>8.7149999999999999</v>
      </c>
      <c r="BD122" s="83">
        <v>2.8424650805832696</v>
      </c>
      <c r="BE122" s="83">
        <v>36.42</v>
      </c>
      <c r="BF122" s="83">
        <v>6</v>
      </c>
      <c r="BG122" s="83">
        <v>12.2</v>
      </c>
      <c r="BH122" s="232">
        <v>43584</v>
      </c>
    </row>
    <row r="123" spans="1:60" x14ac:dyDescent="0.25">
      <c r="A123" s="232">
        <v>43585</v>
      </c>
      <c r="B123" s="233" t="s">
        <v>65</v>
      </c>
      <c r="C123" s="234">
        <v>0</v>
      </c>
      <c r="D123" s="83">
        <v>6.08</v>
      </c>
      <c r="E123" s="83">
        <v>5.18</v>
      </c>
      <c r="F123" s="83">
        <v>5.19</v>
      </c>
      <c r="G123" s="83">
        <v>5.09</v>
      </c>
      <c r="H123" s="83">
        <v>5.12</v>
      </c>
      <c r="I123" s="83">
        <v>6.67</v>
      </c>
      <c r="J123" s="83">
        <v>7.14</v>
      </c>
      <c r="K123" s="83">
        <v>1.76</v>
      </c>
      <c r="L123" s="83">
        <v>1.97</v>
      </c>
      <c r="M123" s="83">
        <v>1.99</v>
      </c>
      <c r="N123" s="83">
        <v>2.0299999999999998</v>
      </c>
      <c r="O123" s="83">
        <v>60</v>
      </c>
      <c r="P123" s="83">
        <v>53</v>
      </c>
      <c r="Q123" s="83">
        <v>19</v>
      </c>
      <c r="R123" s="83">
        <v>1</v>
      </c>
      <c r="S123" s="83">
        <v>0</v>
      </c>
      <c r="T123" s="83">
        <v>0</v>
      </c>
      <c r="U123" s="83">
        <v>0.193</v>
      </c>
      <c r="V123" s="83">
        <v>0.254</v>
      </c>
      <c r="W123" s="83">
        <v>0.63700000000000001</v>
      </c>
      <c r="X123" s="83">
        <v>6.8000000000000005E-2</v>
      </c>
      <c r="Y123" s="83">
        <v>0.246</v>
      </c>
      <c r="Z123" s="83">
        <v>0.314</v>
      </c>
      <c r="AA123" s="83">
        <v>9.8000000000000007</v>
      </c>
      <c r="AB123" s="83">
        <v>29.5</v>
      </c>
      <c r="AC123" s="83">
        <v>26</v>
      </c>
      <c r="AD123" s="83">
        <v>26.3</v>
      </c>
      <c r="AE123" s="83">
        <v>36.1</v>
      </c>
      <c r="AF123" s="83">
        <v>19.8</v>
      </c>
      <c r="AG123" s="83">
        <v>59</v>
      </c>
      <c r="AH123" s="83">
        <v>52</v>
      </c>
      <c r="AI123" s="83">
        <v>52.6</v>
      </c>
      <c r="AJ123" s="83">
        <v>72.2</v>
      </c>
      <c r="AK123" s="83">
        <v>2.9699999999999998</v>
      </c>
      <c r="AL123" s="83">
        <v>2.37</v>
      </c>
      <c r="AM123" s="83">
        <v>3.3</v>
      </c>
      <c r="AN123" s="83">
        <v>6.2</v>
      </c>
      <c r="AO123" s="83">
        <v>4.1000000000000002E-2</v>
      </c>
      <c r="AP123" s="83">
        <v>8.8000000000000007</v>
      </c>
      <c r="AQ123" s="83">
        <v>4.0999999999999996</v>
      </c>
      <c r="AR123" s="83">
        <v>0.9062046153846155</v>
      </c>
      <c r="AS123" s="83">
        <v>47.6</v>
      </c>
      <c r="AT123" s="83">
        <v>87.9</v>
      </c>
      <c r="AU123" s="83">
        <v>0.32190000000000002</v>
      </c>
      <c r="AV123" s="83">
        <v>5.5899999999999998E-2</v>
      </c>
      <c r="AW123" s="83">
        <v>13.85</v>
      </c>
      <c r="AX123" s="83">
        <v>13</v>
      </c>
      <c r="AY123" s="83">
        <v>13.96</v>
      </c>
      <c r="AZ123" s="83">
        <v>0.96</v>
      </c>
      <c r="BA123" s="83">
        <v>1.663</v>
      </c>
      <c r="BB123" s="83">
        <v>2.6440000000000001</v>
      </c>
      <c r="BC123" s="83">
        <v>8.6929999999999996</v>
      </c>
      <c r="BD123" s="83">
        <v>2.9262046153846155</v>
      </c>
      <c r="BE123" s="83">
        <v>26.44</v>
      </c>
      <c r="BF123" s="83">
        <v>6</v>
      </c>
      <c r="BG123" s="83">
        <v>13</v>
      </c>
      <c r="BH123" s="232">
        <v>43585</v>
      </c>
    </row>
    <row r="124" spans="1:60" x14ac:dyDescent="0.25">
      <c r="A124" s="232">
        <v>43586</v>
      </c>
      <c r="B124" s="233" t="s">
        <v>65</v>
      </c>
      <c r="C124" s="234">
        <v>0</v>
      </c>
      <c r="D124" s="83">
        <v>5.69</v>
      </c>
      <c r="E124" s="83">
        <v>5.21</v>
      </c>
      <c r="F124" s="83">
        <v>5.21</v>
      </c>
      <c r="G124" s="83">
        <v>5.36</v>
      </c>
      <c r="H124" s="83">
        <v>5.38</v>
      </c>
      <c r="I124" s="83">
        <v>8.27</v>
      </c>
      <c r="J124" s="83">
        <v>7.95</v>
      </c>
      <c r="K124" s="83">
        <v>1.74</v>
      </c>
      <c r="L124" s="83">
        <v>1.94</v>
      </c>
      <c r="M124" s="83">
        <v>2.0099999999999998</v>
      </c>
      <c r="N124" s="83">
        <v>2.0099999999999998</v>
      </c>
      <c r="O124" s="83">
        <v>58</v>
      </c>
      <c r="P124" s="83">
        <v>50</v>
      </c>
      <c r="Q124" s="83">
        <v>17</v>
      </c>
      <c r="R124" s="83">
        <v>0</v>
      </c>
      <c r="S124" s="83">
        <v>0</v>
      </c>
      <c r="T124" s="83">
        <v>0</v>
      </c>
      <c r="U124" s="83">
        <v>0.19700000000000001</v>
      </c>
      <c r="V124" s="83">
        <v>0.30099999999999999</v>
      </c>
      <c r="W124" s="83">
        <v>0.751</v>
      </c>
      <c r="X124" s="83">
        <v>6.7000000000000004E-2</v>
      </c>
      <c r="Y124" s="83">
        <v>0.13600000000000001</v>
      </c>
      <c r="Z124" s="83">
        <v>0.182</v>
      </c>
      <c r="AA124" s="83">
        <v>10.6</v>
      </c>
      <c r="AB124" s="83">
        <v>29.7</v>
      </c>
      <c r="AC124" s="83">
        <v>24.3</v>
      </c>
      <c r="AD124" s="83">
        <v>24.3</v>
      </c>
      <c r="AE124" s="83">
        <v>37.299999999999997</v>
      </c>
      <c r="AF124" s="83">
        <v>21.2</v>
      </c>
      <c r="AG124" s="83">
        <v>59.4</v>
      </c>
      <c r="AH124" s="83">
        <v>48.6</v>
      </c>
      <c r="AI124" s="83">
        <v>48.6</v>
      </c>
      <c r="AJ124" s="83">
        <v>74.599999999999994</v>
      </c>
      <c r="AK124" s="83">
        <v>3.13</v>
      </c>
      <c r="AL124" s="83">
        <v>2.29</v>
      </c>
      <c r="AM124" s="83">
        <v>3.5</v>
      </c>
      <c r="AN124" s="83">
        <v>6.3</v>
      </c>
      <c r="AO124" s="83">
        <v>3.7999999999999999E-2</v>
      </c>
      <c r="AP124" s="83">
        <v>9</v>
      </c>
      <c r="AQ124" s="83">
        <v>4</v>
      </c>
      <c r="AR124" s="83">
        <v>0.48835359116022126</v>
      </c>
      <c r="AS124" s="83">
        <v>50.7</v>
      </c>
      <c r="AT124" s="83">
        <v>91.1</v>
      </c>
      <c r="AU124" s="83">
        <v>0.29449999999999998</v>
      </c>
      <c r="AV124" s="83">
        <v>4.0399999999999998E-2</v>
      </c>
      <c r="AW124" s="83">
        <v>13.6</v>
      </c>
      <c r="AX124" s="83">
        <v>12.67</v>
      </c>
      <c r="AY124" s="83">
        <v>13.65</v>
      </c>
      <c r="AZ124" s="83">
        <v>0.98</v>
      </c>
      <c r="BA124" s="83">
        <v>1.665</v>
      </c>
      <c r="BB124" s="83">
        <v>2.645</v>
      </c>
      <c r="BC124" s="83">
        <v>8.36</v>
      </c>
      <c r="BD124" s="83">
        <v>2.5283535911602213</v>
      </c>
      <c r="BE124" s="83">
        <v>29.11</v>
      </c>
      <c r="BF124" s="83">
        <v>6</v>
      </c>
      <c r="BG124" s="83">
        <v>13.4</v>
      </c>
      <c r="BH124" s="232">
        <v>43586</v>
      </c>
    </row>
    <row r="125" spans="1:60" x14ac:dyDescent="0.25">
      <c r="A125" s="232">
        <v>43587</v>
      </c>
      <c r="B125" s="233" t="s">
        <v>65</v>
      </c>
      <c r="C125" s="234">
        <v>0</v>
      </c>
      <c r="D125" s="83">
        <v>5.69</v>
      </c>
      <c r="E125" s="83">
        <v>5.32</v>
      </c>
      <c r="F125" s="83">
        <v>5.3</v>
      </c>
      <c r="G125" s="83">
        <v>5.25</v>
      </c>
      <c r="H125" s="83">
        <v>5.28</v>
      </c>
      <c r="I125" s="83">
        <v>7.56</v>
      </c>
      <c r="J125" s="83">
        <v>7.03</v>
      </c>
      <c r="K125" s="83">
        <v>1.49</v>
      </c>
      <c r="L125" s="83">
        <v>1.88</v>
      </c>
      <c r="M125" s="83">
        <v>1.87</v>
      </c>
      <c r="N125" s="83">
        <v>1.92</v>
      </c>
      <c r="O125" s="83">
        <v>57</v>
      </c>
      <c r="P125" s="83">
        <v>49</v>
      </c>
      <c r="Q125" s="83">
        <v>18</v>
      </c>
      <c r="R125" s="83">
        <v>0</v>
      </c>
      <c r="S125" s="83">
        <v>0</v>
      </c>
      <c r="T125" s="83">
        <v>0</v>
      </c>
      <c r="U125" s="83">
        <v>0.20200000000000001</v>
      </c>
      <c r="V125" s="83">
        <v>0.316</v>
      </c>
      <c r="W125" s="83">
        <v>0.73099999999999998</v>
      </c>
      <c r="X125" s="83">
        <v>6.3E-2</v>
      </c>
      <c r="Y125" s="83">
        <v>0.19800000000000001</v>
      </c>
      <c r="Z125" s="83">
        <v>0.34100000000000003</v>
      </c>
      <c r="AA125" s="83">
        <v>10.7</v>
      </c>
      <c r="AB125" s="83">
        <v>28.9</v>
      </c>
      <c r="AC125" s="83">
        <v>25.1</v>
      </c>
      <c r="AD125" s="83">
        <v>26.3</v>
      </c>
      <c r="AE125" s="83">
        <v>37.4</v>
      </c>
      <c r="AF125" s="83">
        <v>21.4</v>
      </c>
      <c r="AG125" s="83">
        <v>57.8</v>
      </c>
      <c r="AH125" s="83">
        <v>50.2</v>
      </c>
      <c r="AI125" s="83">
        <v>52.6</v>
      </c>
      <c r="AJ125" s="83">
        <v>74.8</v>
      </c>
      <c r="AK125" s="83">
        <v>3.13</v>
      </c>
      <c r="AL125" s="83">
        <v>2.4</v>
      </c>
      <c r="AM125" s="83">
        <v>3.3</v>
      </c>
      <c r="AN125" s="83">
        <v>6.2</v>
      </c>
      <c r="AO125" s="83">
        <v>3.5000000000000003E-2</v>
      </c>
      <c r="AP125" s="83">
        <v>9</v>
      </c>
      <c r="AQ125" s="83">
        <v>4</v>
      </c>
      <c r="AR125" s="83">
        <v>0.89308160000000014</v>
      </c>
      <c r="AS125" s="83">
        <v>50.9</v>
      </c>
      <c r="AT125" s="83">
        <v>91.3</v>
      </c>
      <c r="AU125" s="83">
        <v>0.29380000000000001</v>
      </c>
      <c r="AV125" s="83">
        <v>0.04</v>
      </c>
      <c r="AW125" s="83">
        <v>13.42</v>
      </c>
      <c r="AX125" s="83">
        <v>12.5</v>
      </c>
      <c r="AY125" s="83">
        <v>13.47</v>
      </c>
      <c r="AZ125" s="83">
        <v>0.97</v>
      </c>
      <c r="BA125" s="83">
        <v>1.665</v>
      </c>
      <c r="BB125" s="83">
        <v>2.645</v>
      </c>
      <c r="BC125" s="83">
        <v>8.19</v>
      </c>
      <c r="BD125" s="83">
        <v>2.8830816000000001</v>
      </c>
      <c r="BE125" s="83">
        <v>28.17</v>
      </c>
      <c r="BF125" s="83">
        <v>6</v>
      </c>
      <c r="BG125" s="83">
        <v>11.5</v>
      </c>
      <c r="BH125" s="232">
        <v>43587</v>
      </c>
    </row>
    <row r="126" spans="1:60" x14ac:dyDescent="0.25">
      <c r="A126" s="232">
        <v>43588</v>
      </c>
      <c r="B126" s="233" t="s">
        <v>65</v>
      </c>
      <c r="C126" s="234">
        <v>0</v>
      </c>
      <c r="D126" s="83">
        <v>5.89</v>
      </c>
      <c r="E126" s="83">
        <v>5.27</v>
      </c>
      <c r="F126" s="83">
        <v>5.33</v>
      </c>
      <c r="G126" s="83">
        <v>5.41</v>
      </c>
      <c r="H126" s="83">
        <v>5.42</v>
      </c>
      <c r="I126" s="83">
        <v>7.09</v>
      </c>
      <c r="J126" s="83">
        <v>7.04</v>
      </c>
      <c r="K126" s="83">
        <v>1.62</v>
      </c>
      <c r="L126" s="83">
        <v>1.94</v>
      </c>
      <c r="M126" s="83">
        <v>1.94</v>
      </c>
      <c r="N126" s="83">
        <v>2.0099999999999998</v>
      </c>
      <c r="O126" s="83">
        <v>54</v>
      </c>
      <c r="P126" s="83">
        <v>47</v>
      </c>
      <c r="Q126" s="83">
        <v>15</v>
      </c>
      <c r="R126" s="83">
        <v>0</v>
      </c>
      <c r="S126" s="83">
        <v>0</v>
      </c>
      <c r="T126" s="83">
        <v>0</v>
      </c>
      <c r="U126" s="83">
        <v>0.24099999999999999</v>
      </c>
      <c r="V126" s="83">
        <v>6.0000000000000001E-3</v>
      </c>
      <c r="W126" s="83">
        <v>0.628</v>
      </c>
      <c r="X126" s="83">
        <v>4.9000000000000002E-2</v>
      </c>
      <c r="Y126" s="83">
        <v>0.17</v>
      </c>
      <c r="Z126" s="83">
        <v>0.34599999999999997</v>
      </c>
      <c r="AA126" s="83">
        <v>11.4</v>
      </c>
      <c r="AB126" s="83">
        <v>30.2</v>
      </c>
      <c r="AC126" s="83">
        <v>24.9</v>
      </c>
      <c r="AD126" s="83">
        <v>26.2</v>
      </c>
      <c r="AE126" s="83">
        <v>36.799999999999997</v>
      </c>
      <c r="AF126" s="83">
        <v>22.8</v>
      </c>
      <c r="AG126" s="83">
        <v>60.4</v>
      </c>
      <c r="AH126" s="83">
        <v>49.8</v>
      </c>
      <c r="AI126" s="83">
        <v>52.4</v>
      </c>
      <c r="AJ126" s="83">
        <v>73.599999999999994</v>
      </c>
      <c r="AK126" s="83">
        <v>3.2</v>
      </c>
      <c r="AL126" s="83">
        <v>2.44</v>
      </c>
      <c r="AM126" s="83">
        <v>3.6</v>
      </c>
      <c r="AN126" s="83">
        <v>5.9</v>
      </c>
      <c r="AO126" s="83">
        <v>3.7999999999999999E-2</v>
      </c>
      <c r="AP126" s="83">
        <v>8.9</v>
      </c>
      <c r="AQ126" s="83">
        <v>4.0999999999999996</v>
      </c>
      <c r="AR126" s="83">
        <v>0.85612233025845619</v>
      </c>
      <c r="AS126" s="83">
        <v>51</v>
      </c>
      <c r="AT126" s="83">
        <v>91.8</v>
      </c>
      <c r="AU126" s="83">
        <v>0.2918</v>
      </c>
      <c r="AV126" s="83">
        <v>3.8600000000000002E-2</v>
      </c>
      <c r="AW126" s="83">
        <v>13.022</v>
      </c>
      <c r="AX126" s="83">
        <v>12.032999999999999</v>
      </c>
      <c r="AY126" s="83">
        <v>13.004</v>
      </c>
      <c r="AZ126" s="83">
        <v>0.97099999999999997</v>
      </c>
      <c r="BA126" s="83">
        <v>1.6719999999999999</v>
      </c>
      <c r="BB126" s="83">
        <v>2.629</v>
      </c>
      <c r="BC126" s="83">
        <v>7.7210000000000001</v>
      </c>
      <c r="BD126" s="83">
        <v>2.8961223302584562</v>
      </c>
      <c r="BE126" s="83">
        <v>27.08</v>
      </c>
      <c r="BF126" s="83">
        <v>6</v>
      </c>
      <c r="BG126" s="83">
        <v>11.5</v>
      </c>
      <c r="BH126" s="232">
        <v>43588</v>
      </c>
    </row>
    <row r="127" spans="1:60" x14ac:dyDescent="0.25">
      <c r="A127" s="232">
        <v>43589</v>
      </c>
      <c r="B127" s="233" t="s">
        <v>65</v>
      </c>
      <c r="C127" s="234">
        <v>0</v>
      </c>
      <c r="D127" s="83">
        <v>5.92</v>
      </c>
      <c r="E127" s="83">
        <v>5.33</v>
      </c>
      <c r="F127" s="83">
        <v>5.31</v>
      </c>
      <c r="G127" s="83">
        <v>5.34</v>
      </c>
      <c r="H127" s="83">
        <v>5.59</v>
      </c>
      <c r="I127" s="83">
        <v>7.24</v>
      </c>
      <c r="J127" s="83">
        <v>7.08</v>
      </c>
      <c r="K127" s="83">
        <v>1.72</v>
      </c>
      <c r="L127" s="83">
        <v>2.0099999999999998</v>
      </c>
      <c r="M127" s="83">
        <v>2.04</v>
      </c>
      <c r="N127" s="83">
        <v>2.09</v>
      </c>
      <c r="O127" s="83">
        <v>52</v>
      </c>
      <c r="P127" s="83">
        <v>41</v>
      </c>
      <c r="Q127" s="83">
        <v>15</v>
      </c>
      <c r="R127" s="83">
        <v>0</v>
      </c>
      <c r="S127" s="83">
        <v>0</v>
      </c>
      <c r="T127" s="83">
        <v>0</v>
      </c>
      <c r="U127" s="83">
        <v>0.214</v>
      </c>
      <c r="V127" s="83">
        <v>3.0000000000000001E-3</v>
      </c>
      <c r="W127" s="83">
        <v>0.64400000000000002</v>
      </c>
      <c r="X127" s="83">
        <v>5.3999999999999999E-2</v>
      </c>
      <c r="Y127" s="83">
        <v>0.19900000000000001</v>
      </c>
      <c r="Z127" s="83">
        <v>0.40100000000000002</v>
      </c>
      <c r="AA127" s="83">
        <v>11.1</v>
      </c>
      <c r="AB127" s="83">
        <v>29.1</v>
      </c>
      <c r="AC127" s="83">
        <v>25.5</v>
      </c>
      <c r="AD127" s="83">
        <v>26.7</v>
      </c>
      <c r="AE127" s="83">
        <v>37.700000000000003</v>
      </c>
      <c r="AF127" s="83">
        <v>22.2</v>
      </c>
      <c r="AG127" s="83">
        <v>58.2</v>
      </c>
      <c r="AH127" s="83">
        <v>51</v>
      </c>
      <c r="AI127" s="83">
        <v>53.4</v>
      </c>
      <c r="AJ127" s="83">
        <v>75.400000000000006</v>
      </c>
      <c r="AK127" s="83">
        <v>3.26</v>
      </c>
      <c r="AL127" s="83">
        <v>2.4900000000000002</v>
      </c>
      <c r="AM127" s="83">
        <v>3.6</v>
      </c>
      <c r="AN127" s="83">
        <v>6.7</v>
      </c>
      <c r="AO127" s="83">
        <v>4.2000000000000003E-2</v>
      </c>
      <c r="AP127" s="83">
        <v>8.9</v>
      </c>
      <c r="AQ127" s="83">
        <v>4.0999999999999996</v>
      </c>
      <c r="AR127" s="83">
        <v>0.891986429177269</v>
      </c>
      <c r="AS127" s="83">
        <v>50.2</v>
      </c>
      <c r="AT127" s="83">
        <v>92</v>
      </c>
      <c r="AU127" s="83">
        <v>0.2984</v>
      </c>
      <c r="AV127" s="83">
        <v>3.7400000000000003E-2</v>
      </c>
      <c r="AW127" s="83">
        <v>12.69</v>
      </c>
      <c r="AX127" s="83">
        <v>11.79</v>
      </c>
      <c r="AY127" s="83">
        <v>12.75</v>
      </c>
      <c r="AZ127" s="83">
        <v>0.96</v>
      </c>
      <c r="BA127" s="83">
        <v>0</v>
      </c>
      <c r="BB127" s="83">
        <v>0</v>
      </c>
      <c r="BC127" s="83">
        <v>0</v>
      </c>
      <c r="BD127" s="83">
        <v>2.9719864291772691</v>
      </c>
      <c r="BE127" s="83">
        <v>29.98</v>
      </c>
      <c r="BF127" s="83">
        <v>6</v>
      </c>
      <c r="BG127" s="83">
        <v>11.5</v>
      </c>
      <c r="BH127" s="232">
        <v>43589</v>
      </c>
    </row>
    <row r="128" spans="1:60" x14ac:dyDescent="0.25">
      <c r="A128" s="232">
        <v>43590</v>
      </c>
      <c r="B128" s="233" t="s">
        <v>65</v>
      </c>
      <c r="C128" s="234">
        <v>0</v>
      </c>
      <c r="D128" s="83">
        <v>0</v>
      </c>
      <c r="E128" s="83">
        <v>0</v>
      </c>
      <c r="F128" s="83">
        <v>0</v>
      </c>
      <c r="G128" s="83">
        <v>0</v>
      </c>
      <c r="H128" s="83">
        <v>0</v>
      </c>
      <c r="I128" s="83">
        <v>0</v>
      </c>
      <c r="J128" s="83">
        <v>0</v>
      </c>
      <c r="K128" s="83">
        <v>0</v>
      </c>
      <c r="L128" s="83">
        <v>0</v>
      </c>
      <c r="M128" s="83">
        <v>0</v>
      </c>
      <c r="N128" s="83">
        <v>0</v>
      </c>
      <c r="O128" s="83">
        <v>0</v>
      </c>
      <c r="P128" s="83">
        <v>0</v>
      </c>
      <c r="Q128" s="83">
        <v>0</v>
      </c>
      <c r="R128" s="83">
        <v>0</v>
      </c>
      <c r="S128" s="83">
        <v>0</v>
      </c>
      <c r="T128" s="83">
        <v>0</v>
      </c>
      <c r="U128" s="83">
        <v>0</v>
      </c>
      <c r="V128" s="83">
        <v>0</v>
      </c>
      <c r="W128" s="83">
        <v>0</v>
      </c>
      <c r="X128" s="83">
        <v>0</v>
      </c>
      <c r="Y128" s="83">
        <v>0</v>
      </c>
      <c r="Z128" s="83">
        <v>0</v>
      </c>
      <c r="AA128" s="83">
        <v>0</v>
      </c>
      <c r="AB128" s="83">
        <v>0</v>
      </c>
      <c r="AC128" s="83">
        <v>0</v>
      </c>
      <c r="AD128" s="83">
        <v>0</v>
      </c>
      <c r="AE128" s="83">
        <v>0</v>
      </c>
      <c r="AF128" s="83">
        <v>0</v>
      </c>
      <c r="AG128" s="83">
        <v>0</v>
      </c>
      <c r="AH128" s="83">
        <v>0</v>
      </c>
      <c r="AI128" s="83">
        <v>0</v>
      </c>
      <c r="AJ128" s="83">
        <v>0</v>
      </c>
      <c r="AK128" s="83" t="s">
        <v>66</v>
      </c>
      <c r="AL128" s="83" t="s">
        <v>66</v>
      </c>
      <c r="AM128" s="83">
        <v>0</v>
      </c>
      <c r="AN128" s="83">
        <v>0</v>
      </c>
      <c r="AO128" s="83">
        <v>0</v>
      </c>
      <c r="AP128" s="83">
        <v>0</v>
      </c>
      <c r="AQ128" s="83">
        <v>0</v>
      </c>
      <c r="AR128" s="83" t="s">
        <v>66</v>
      </c>
      <c r="AS128" s="83">
        <v>0</v>
      </c>
      <c r="AT128" s="83">
        <v>0</v>
      </c>
      <c r="AU128" s="83">
        <v>0</v>
      </c>
      <c r="AV128" s="83">
        <v>0</v>
      </c>
      <c r="AW128" s="83">
        <v>0</v>
      </c>
      <c r="AX128" s="83">
        <v>0</v>
      </c>
      <c r="AY128" s="83">
        <v>0</v>
      </c>
      <c r="AZ128" s="83">
        <v>0</v>
      </c>
      <c r="BA128" s="83">
        <v>0</v>
      </c>
      <c r="BB128" s="83">
        <v>0</v>
      </c>
      <c r="BC128" s="83">
        <v>0</v>
      </c>
      <c r="BD128" s="83" t="s">
        <v>66</v>
      </c>
      <c r="BE128" s="83">
        <v>0</v>
      </c>
      <c r="BF128" s="83">
        <v>0</v>
      </c>
      <c r="BG128" s="83">
        <v>0</v>
      </c>
      <c r="BH128" s="232">
        <v>43590</v>
      </c>
    </row>
    <row r="129" spans="1:60" x14ac:dyDescent="0.25">
      <c r="A129" s="232">
        <v>43591</v>
      </c>
      <c r="B129" s="233" t="s">
        <v>65</v>
      </c>
      <c r="C129" s="234">
        <v>0</v>
      </c>
      <c r="D129" s="83">
        <v>5.79</v>
      </c>
      <c r="E129" s="83">
        <v>5.13</v>
      </c>
      <c r="F129" s="83">
        <v>5.24</v>
      </c>
      <c r="G129" s="83">
        <v>5.33</v>
      </c>
      <c r="H129" s="83">
        <v>5.31</v>
      </c>
      <c r="I129" s="83">
        <v>7.65</v>
      </c>
      <c r="J129" s="83">
        <v>6.95</v>
      </c>
      <c r="K129" s="83">
        <v>1.82</v>
      </c>
      <c r="L129" s="83">
        <v>1.97</v>
      </c>
      <c r="M129" s="83">
        <v>2.0099999999999998</v>
      </c>
      <c r="N129" s="83">
        <v>2.08</v>
      </c>
      <c r="O129" s="83">
        <v>50</v>
      </c>
      <c r="P129" s="83">
        <v>40</v>
      </c>
      <c r="Q129" s="83">
        <v>13</v>
      </c>
      <c r="R129" s="83">
        <v>0</v>
      </c>
      <c r="S129" s="83">
        <v>0</v>
      </c>
      <c r="T129" s="83">
        <v>0</v>
      </c>
      <c r="U129" s="83">
        <v>0.223</v>
      </c>
      <c r="V129" s="83">
        <v>1.7000000000000001E-2</v>
      </c>
      <c r="W129" s="83">
        <v>0.65</v>
      </c>
      <c r="X129" s="83">
        <v>6.5000000000000002E-2</v>
      </c>
      <c r="Y129" s="83">
        <v>0.27900000000000003</v>
      </c>
      <c r="Z129" s="83">
        <v>0.503</v>
      </c>
      <c r="AA129" s="83">
        <v>11</v>
      </c>
      <c r="AB129" s="83">
        <v>31.6</v>
      </c>
      <c r="AC129" s="83">
        <v>26.5</v>
      </c>
      <c r="AD129" s="83">
        <v>26.1</v>
      </c>
      <c r="AE129" s="83">
        <v>34.5</v>
      </c>
      <c r="AF129" s="83">
        <v>22</v>
      </c>
      <c r="AG129" s="83">
        <v>63.2</v>
      </c>
      <c r="AH129" s="83">
        <v>53</v>
      </c>
      <c r="AI129" s="83">
        <v>52.2</v>
      </c>
      <c r="AJ129" s="83">
        <v>69</v>
      </c>
      <c r="AK129" s="83">
        <v>3.15</v>
      </c>
      <c r="AL129" s="83">
        <v>2.08</v>
      </c>
      <c r="AM129" s="83">
        <v>3.4</v>
      </c>
      <c r="AN129" s="83">
        <v>6.3</v>
      </c>
      <c r="AO129" s="83">
        <v>4.3999999999999997E-2</v>
      </c>
      <c r="AP129" s="83">
        <v>10.4</v>
      </c>
      <c r="AQ129" s="83">
        <v>4.7</v>
      </c>
      <c r="AR129" s="83">
        <v>0.55022627182991668</v>
      </c>
      <c r="AS129" s="83">
        <v>52.3</v>
      </c>
      <c r="AT129" s="83">
        <v>82.9</v>
      </c>
      <c r="AU129" s="83">
        <v>0.28079999999999999</v>
      </c>
      <c r="AV129" s="83">
        <v>8.1299999999999997E-2</v>
      </c>
      <c r="AW129" s="83">
        <v>14.01</v>
      </c>
      <c r="AX129" s="83">
        <v>13.17</v>
      </c>
      <c r="AY129" s="83">
        <v>14.12</v>
      </c>
      <c r="AZ129" s="83">
        <v>0.95</v>
      </c>
      <c r="BA129" s="83">
        <v>1.649</v>
      </c>
      <c r="BB129" s="83">
        <v>2.5310000000000001</v>
      </c>
      <c r="BC129" s="83">
        <v>8.99</v>
      </c>
      <c r="BD129" s="83">
        <v>2.6602262718299166</v>
      </c>
      <c r="BE129" s="83">
        <v>30.98</v>
      </c>
      <c r="BF129" s="83">
        <v>6</v>
      </c>
      <c r="BG129" s="83">
        <v>11.5</v>
      </c>
      <c r="BH129" s="232">
        <v>43591</v>
      </c>
    </row>
    <row r="130" spans="1:60" x14ac:dyDescent="0.25">
      <c r="A130" s="232">
        <v>43592</v>
      </c>
      <c r="B130" s="233" t="s">
        <v>65</v>
      </c>
      <c r="C130" s="234">
        <v>0</v>
      </c>
      <c r="D130" s="83">
        <v>5.91</v>
      </c>
      <c r="E130" s="83">
        <v>5.26</v>
      </c>
      <c r="F130" s="83">
        <v>5.13</v>
      </c>
      <c r="G130" s="83">
        <v>5.3</v>
      </c>
      <c r="H130" s="83">
        <v>5.33</v>
      </c>
      <c r="I130" s="83">
        <v>7.6</v>
      </c>
      <c r="J130" s="83">
        <v>6.96</v>
      </c>
      <c r="K130" s="83">
        <v>1.53</v>
      </c>
      <c r="L130" s="83">
        <v>1.9</v>
      </c>
      <c r="M130" s="83">
        <v>2</v>
      </c>
      <c r="N130" s="83">
        <v>2.06</v>
      </c>
      <c r="O130" s="83">
        <v>55</v>
      </c>
      <c r="P130" s="83">
        <v>47</v>
      </c>
      <c r="Q130" s="83">
        <v>26</v>
      </c>
      <c r="R130" s="83">
        <v>3</v>
      </c>
      <c r="S130" s="83">
        <v>0</v>
      </c>
      <c r="T130" s="83">
        <v>0</v>
      </c>
      <c r="U130" s="83">
        <v>0.193</v>
      </c>
      <c r="V130" s="83">
        <v>0.12</v>
      </c>
      <c r="W130" s="83">
        <v>0.67100000000000004</v>
      </c>
      <c r="X130" s="83">
        <v>9.4E-2</v>
      </c>
      <c r="Y130" s="83">
        <v>0.24</v>
      </c>
      <c r="Z130" s="83">
        <v>0.26600000000000001</v>
      </c>
      <c r="AA130" s="83">
        <v>10.7</v>
      </c>
      <c r="AB130" s="83">
        <v>32</v>
      </c>
      <c r="AC130" s="83">
        <v>26.6</v>
      </c>
      <c r="AD130" s="83">
        <v>26.3</v>
      </c>
      <c r="AE130" s="83">
        <v>34.4</v>
      </c>
      <c r="AF130" s="83">
        <v>21.4</v>
      </c>
      <c r="AG130" s="83">
        <v>64</v>
      </c>
      <c r="AH130" s="83">
        <v>53.2</v>
      </c>
      <c r="AI130" s="83">
        <v>52.6</v>
      </c>
      <c r="AJ130" s="83">
        <v>68.8</v>
      </c>
      <c r="AK130" s="83">
        <v>2.96</v>
      </c>
      <c r="AL130" s="83">
        <v>2.89</v>
      </c>
      <c r="AM130" s="83">
        <v>2.2999999999999998</v>
      </c>
      <c r="AN130" s="83">
        <v>5.2</v>
      </c>
      <c r="AO130" s="83">
        <v>1.0999999999999999E-2</v>
      </c>
      <c r="AP130" s="83">
        <v>10.5</v>
      </c>
      <c r="AQ130" s="83">
        <v>4.8</v>
      </c>
      <c r="AR130" s="83">
        <v>0.88005205047318658</v>
      </c>
      <c r="AS130" s="83">
        <v>53.9</v>
      </c>
      <c r="AT130" s="83">
        <v>88.9</v>
      </c>
      <c r="AU130" s="83">
        <v>0.26769999999999999</v>
      </c>
      <c r="AV130" s="83">
        <v>5.11E-2</v>
      </c>
      <c r="AW130" s="83">
        <v>13.51</v>
      </c>
      <c r="AX130" s="83">
        <v>12.68</v>
      </c>
      <c r="AY130" s="83">
        <v>13.66</v>
      </c>
      <c r="AZ130" s="83">
        <v>0.98</v>
      </c>
      <c r="BA130" s="83">
        <v>1.651</v>
      </c>
      <c r="BB130" s="83">
        <v>2.4540000000000002</v>
      </c>
      <c r="BC130" s="83">
        <v>8.5749999999999993</v>
      </c>
      <c r="BD130" s="83">
        <v>3.0000520504731867</v>
      </c>
      <c r="BE130" s="83">
        <v>30.98</v>
      </c>
      <c r="BF130" s="83">
        <v>6</v>
      </c>
      <c r="BG130" s="83">
        <v>11.5</v>
      </c>
      <c r="BH130" s="232">
        <v>43592</v>
      </c>
    </row>
    <row r="131" spans="1:60" x14ac:dyDescent="0.25">
      <c r="A131" s="232">
        <v>43593</v>
      </c>
      <c r="B131" s="233" t="s">
        <v>65</v>
      </c>
      <c r="C131" s="234">
        <v>0</v>
      </c>
      <c r="D131" s="83">
        <v>6</v>
      </c>
      <c r="E131" s="83">
        <v>5.19</v>
      </c>
      <c r="F131" s="83">
        <v>5.24</v>
      </c>
      <c r="G131" s="83">
        <v>5.44</v>
      </c>
      <c r="H131" s="83">
        <v>5.47</v>
      </c>
      <c r="I131" s="83">
        <v>7.81</v>
      </c>
      <c r="J131" s="83">
        <v>7.97</v>
      </c>
      <c r="K131" s="83">
        <v>1.67</v>
      </c>
      <c r="L131" s="83">
        <v>1.98</v>
      </c>
      <c r="M131" s="83">
        <v>2.04</v>
      </c>
      <c r="N131" s="83">
        <v>2.0299999999999998</v>
      </c>
      <c r="O131" s="83">
        <v>51</v>
      </c>
      <c r="P131" s="83">
        <v>46</v>
      </c>
      <c r="Q131" s="83">
        <v>19</v>
      </c>
      <c r="R131" s="83">
        <v>1</v>
      </c>
      <c r="S131" s="83">
        <v>0</v>
      </c>
      <c r="T131" s="83">
        <v>0</v>
      </c>
      <c r="U131" s="83">
        <v>0.19800000000000001</v>
      </c>
      <c r="V131" s="83">
        <v>0.124</v>
      </c>
      <c r="W131" s="83">
        <v>0.47699999999999998</v>
      </c>
      <c r="X131" s="83">
        <v>5.8999999999999997E-2</v>
      </c>
      <c r="Y131" s="83">
        <v>0.129</v>
      </c>
      <c r="Z131" s="83">
        <v>0.17599999999999999</v>
      </c>
      <c r="AA131" s="83">
        <v>10.9</v>
      </c>
      <c r="AB131" s="83">
        <v>32.4</v>
      </c>
      <c r="AC131" s="83">
        <v>25.9</v>
      </c>
      <c r="AD131" s="83">
        <v>25.4</v>
      </c>
      <c r="AE131" s="83">
        <v>35.299999999999997</v>
      </c>
      <c r="AF131" s="83">
        <v>21.8</v>
      </c>
      <c r="AG131" s="83">
        <v>64.8</v>
      </c>
      <c r="AH131" s="83">
        <v>51.8</v>
      </c>
      <c r="AI131" s="83">
        <v>50.8</v>
      </c>
      <c r="AJ131" s="83">
        <v>70.599999999999994</v>
      </c>
      <c r="AK131" s="83">
        <v>3.05</v>
      </c>
      <c r="AL131" s="83">
        <v>2.9699999999999998</v>
      </c>
      <c r="AM131" s="83">
        <v>3.1</v>
      </c>
      <c r="AN131" s="83">
        <v>5.9</v>
      </c>
      <c r="AO131" s="83">
        <v>2.7E-2</v>
      </c>
      <c r="AP131" s="83">
        <v>10.6</v>
      </c>
      <c r="AQ131" s="83">
        <v>5.9</v>
      </c>
      <c r="AR131" s="83">
        <v>0.81010717475439131</v>
      </c>
      <c r="AS131" s="83">
        <v>54.4</v>
      </c>
      <c r="AT131" s="83">
        <v>91.7</v>
      </c>
      <c r="AU131" s="83">
        <v>0.2646</v>
      </c>
      <c r="AV131" s="83">
        <v>3.8899999999999997E-2</v>
      </c>
      <c r="AW131" s="83">
        <v>14.2</v>
      </c>
      <c r="AX131" s="83">
        <v>13.436</v>
      </c>
      <c r="AY131" s="83">
        <v>14.412000000000001</v>
      </c>
      <c r="AZ131" s="83">
        <v>0.97599999999999998</v>
      </c>
      <c r="BA131" s="83">
        <v>1.633</v>
      </c>
      <c r="BB131" s="83">
        <v>2.39</v>
      </c>
      <c r="BC131" s="83">
        <v>9.4130000000000003</v>
      </c>
      <c r="BD131" s="83">
        <v>2.8701071747543914</v>
      </c>
      <c r="BE131" s="83">
        <v>30.72</v>
      </c>
      <c r="BF131" s="83">
        <v>6</v>
      </c>
      <c r="BG131" s="83">
        <v>11.5</v>
      </c>
      <c r="BH131" s="232">
        <v>43593</v>
      </c>
    </row>
    <row r="132" spans="1:60" x14ac:dyDescent="0.25">
      <c r="A132" s="232">
        <v>43594</v>
      </c>
      <c r="B132" s="233" t="s">
        <v>65</v>
      </c>
      <c r="C132" s="234">
        <v>0</v>
      </c>
      <c r="D132" s="83">
        <v>6</v>
      </c>
      <c r="E132" s="83">
        <v>5.31</v>
      </c>
      <c r="F132" s="83">
        <v>5.25</v>
      </c>
      <c r="G132" s="83">
        <v>5.4</v>
      </c>
      <c r="H132" s="83">
        <v>5.42</v>
      </c>
      <c r="I132" s="83">
        <v>7.86</v>
      </c>
      <c r="J132" s="83">
        <v>7.93</v>
      </c>
      <c r="K132" s="83">
        <v>1.77</v>
      </c>
      <c r="L132" s="83">
        <v>2.0299999999999998</v>
      </c>
      <c r="M132" s="83">
        <v>2.09</v>
      </c>
      <c r="N132" s="83">
        <v>2.04</v>
      </c>
      <c r="O132" s="83">
        <v>52</v>
      </c>
      <c r="P132" s="83">
        <v>44</v>
      </c>
      <c r="Q132" s="83">
        <v>19</v>
      </c>
      <c r="R132" s="83">
        <v>0</v>
      </c>
      <c r="S132" s="83">
        <v>0</v>
      </c>
      <c r="T132" s="83">
        <v>0</v>
      </c>
      <c r="U132" s="83">
        <v>0.24299999999999999</v>
      </c>
      <c r="V132" s="83">
        <v>2.1000000000000001E-2</v>
      </c>
      <c r="W132" s="83">
        <v>0.49099999999999999</v>
      </c>
      <c r="X132" s="83">
        <v>6.2E-2</v>
      </c>
      <c r="Y132" s="83">
        <v>9.4E-2</v>
      </c>
      <c r="Z132" s="83">
        <v>0.11799999999999999</v>
      </c>
      <c r="AA132" s="83">
        <v>9.6999999999999993</v>
      </c>
      <c r="AB132" s="83">
        <v>28.6</v>
      </c>
      <c r="AC132" s="83">
        <v>23.2</v>
      </c>
      <c r="AD132" s="83">
        <v>23</v>
      </c>
      <c r="AE132" s="83">
        <v>33.1</v>
      </c>
      <c r="AF132" s="83">
        <v>0</v>
      </c>
      <c r="AG132" s="83">
        <v>57.2</v>
      </c>
      <c r="AH132" s="83">
        <v>46.4</v>
      </c>
      <c r="AI132" s="83">
        <v>46</v>
      </c>
      <c r="AJ132" s="83">
        <v>66.2</v>
      </c>
      <c r="AK132" s="83">
        <v>3.24</v>
      </c>
      <c r="AL132" s="83">
        <v>2.88</v>
      </c>
      <c r="AM132" s="83">
        <v>3</v>
      </c>
      <c r="AN132" s="83">
        <v>6</v>
      </c>
      <c r="AO132" s="83">
        <v>2.1000000000000001E-2</v>
      </c>
      <c r="AP132" s="83">
        <v>10.6</v>
      </c>
      <c r="AQ132" s="83">
        <v>5.8</v>
      </c>
      <c r="AR132" s="83">
        <v>0.81667873303167404</v>
      </c>
      <c r="AS132" s="83">
        <v>52.8</v>
      </c>
      <c r="AT132" s="83">
        <v>90.1</v>
      </c>
      <c r="AU132" s="83">
        <v>0.27700000000000002</v>
      </c>
      <c r="AV132" s="83">
        <v>4.7399999999999998E-2</v>
      </c>
      <c r="AW132" s="83">
        <v>16.2</v>
      </c>
      <c r="AX132" s="83">
        <v>15.47</v>
      </c>
      <c r="AY132" s="83">
        <v>16.47</v>
      </c>
      <c r="AZ132" s="83">
        <v>1</v>
      </c>
      <c r="BA132" s="83">
        <v>1.645</v>
      </c>
      <c r="BB132" s="83">
        <v>2.415</v>
      </c>
      <c r="BC132" s="83">
        <v>11.41</v>
      </c>
      <c r="BD132" s="83">
        <v>2.9766787330316742</v>
      </c>
      <c r="BE132" s="83">
        <v>29.03</v>
      </c>
      <c r="BF132" s="83">
        <v>6</v>
      </c>
      <c r="BG132" s="83">
        <v>10.8</v>
      </c>
      <c r="BH132" s="232">
        <v>43594</v>
      </c>
    </row>
    <row r="133" spans="1:60" x14ac:dyDescent="0.25">
      <c r="A133" s="232">
        <v>43595</v>
      </c>
      <c r="B133" s="233" t="s">
        <v>65</v>
      </c>
      <c r="C133" s="234">
        <v>0</v>
      </c>
      <c r="D133" s="83">
        <v>5.74</v>
      </c>
      <c r="E133" s="83">
        <v>5.33</v>
      </c>
      <c r="F133" s="83">
        <v>5.28</v>
      </c>
      <c r="G133" s="83">
        <v>5.32</v>
      </c>
      <c r="H133" s="83">
        <v>5.33</v>
      </c>
      <c r="I133" s="83">
        <v>6.5</v>
      </c>
      <c r="J133" s="83">
        <v>7.69</v>
      </c>
      <c r="K133" s="83">
        <v>1.74</v>
      </c>
      <c r="L133" s="83">
        <v>2</v>
      </c>
      <c r="M133" s="83">
        <v>2</v>
      </c>
      <c r="N133" s="83">
        <v>1.98</v>
      </c>
      <c r="O133" s="83">
        <v>54</v>
      </c>
      <c r="P133" s="83">
        <v>47</v>
      </c>
      <c r="Q133" s="83">
        <v>21</v>
      </c>
      <c r="R133" s="83">
        <v>1</v>
      </c>
      <c r="S133" s="83">
        <v>0</v>
      </c>
      <c r="T133" s="83">
        <v>0</v>
      </c>
      <c r="U133" s="83">
        <v>0.25600000000000001</v>
      </c>
      <c r="V133" s="83">
        <v>1.9E-2</v>
      </c>
      <c r="W133" s="83">
        <v>0.60099999999999998</v>
      </c>
      <c r="X133" s="83">
        <v>9.2999999999999999E-2</v>
      </c>
      <c r="Y133" s="83">
        <v>0.113</v>
      </c>
      <c r="Z133" s="83">
        <v>0.214</v>
      </c>
      <c r="AA133" s="83">
        <v>10.6</v>
      </c>
      <c r="AB133" s="83">
        <v>28.7</v>
      </c>
      <c r="AC133" s="83">
        <v>23</v>
      </c>
      <c r="AD133" s="83">
        <v>23.2</v>
      </c>
      <c r="AE133" s="83">
        <v>32.9</v>
      </c>
      <c r="AF133" s="83">
        <v>21.2</v>
      </c>
      <c r="AG133" s="83">
        <v>57.4</v>
      </c>
      <c r="AH133" s="83">
        <v>46</v>
      </c>
      <c r="AI133" s="83">
        <v>46.4</v>
      </c>
      <c r="AJ133" s="83">
        <v>65.8</v>
      </c>
      <c r="AK133" s="83">
        <v>3.09</v>
      </c>
      <c r="AL133" s="83">
        <v>2.56</v>
      </c>
      <c r="AM133" s="83">
        <v>3.3</v>
      </c>
      <c r="AN133" s="83">
        <v>6.3</v>
      </c>
      <c r="AO133" s="83">
        <v>3.2000000000000001E-2</v>
      </c>
      <c r="AP133" s="83">
        <v>9.3000000000000007</v>
      </c>
      <c r="AQ133" s="83">
        <v>5</v>
      </c>
      <c r="AR133" s="83" t="s">
        <v>66</v>
      </c>
      <c r="AS133" s="83">
        <v>0</v>
      </c>
      <c r="AT133" s="83">
        <v>0</v>
      </c>
      <c r="AU133" s="83">
        <v>0</v>
      </c>
      <c r="AV133" s="83">
        <v>0</v>
      </c>
      <c r="AW133" s="83">
        <v>14.273999999999999</v>
      </c>
      <c r="AX133" s="83">
        <v>13.449</v>
      </c>
      <c r="AY133" s="83">
        <v>14.417</v>
      </c>
      <c r="AZ133" s="83">
        <v>0.96799999999999997</v>
      </c>
      <c r="BA133" s="83">
        <v>1.5609999999999999</v>
      </c>
      <c r="BB133" s="83">
        <v>2.4780000000000002</v>
      </c>
      <c r="BC133" s="83">
        <v>9.41</v>
      </c>
      <c r="BD133" s="83" t="s">
        <v>66</v>
      </c>
      <c r="BE133" s="83">
        <v>25.74</v>
      </c>
      <c r="BF133" s="83">
        <v>6</v>
      </c>
      <c r="BG133" s="83">
        <v>10.6</v>
      </c>
      <c r="BH133" s="232">
        <v>43595</v>
      </c>
    </row>
    <row r="134" spans="1:60" x14ac:dyDescent="0.25">
      <c r="A134" s="232">
        <v>43596</v>
      </c>
      <c r="B134" s="233" t="s">
        <v>65</v>
      </c>
      <c r="C134" s="234">
        <v>0</v>
      </c>
      <c r="D134" s="83">
        <v>5.92</v>
      </c>
      <c r="E134" s="83">
        <v>5.04</v>
      </c>
      <c r="F134" s="83">
        <v>5.26</v>
      </c>
      <c r="G134" s="83">
        <v>5.21</v>
      </c>
      <c r="H134" s="83">
        <v>5.28</v>
      </c>
      <c r="I134" s="83">
        <v>6.52</v>
      </c>
      <c r="J134" s="83">
        <v>7.41</v>
      </c>
      <c r="K134" s="83">
        <v>1.79</v>
      </c>
      <c r="L134" s="83">
        <v>2.08</v>
      </c>
      <c r="M134" s="83">
        <v>2.14</v>
      </c>
      <c r="N134" s="83">
        <v>2.12</v>
      </c>
      <c r="O134" s="83">
        <v>53</v>
      </c>
      <c r="P134" s="83">
        <v>47</v>
      </c>
      <c r="Q134" s="83">
        <v>15</v>
      </c>
      <c r="R134" s="83">
        <v>0</v>
      </c>
      <c r="S134" s="83">
        <v>0</v>
      </c>
      <c r="T134" s="83">
        <v>0</v>
      </c>
      <c r="U134" s="83">
        <v>0.24099999999999999</v>
      </c>
      <c r="V134" s="83">
        <v>6.0000000000000001E-3</v>
      </c>
      <c r="W134" s="83">
        <v>0.60099999999999998</v>
      </c>
      <c r="X134" s="83">
        <v>5.2999999999999999E-2</v>
      </c>
      <c r="Y134" s="83">
        <v>0.13100000000000001</v>
      </c>
      <c r="Z134" s="83">
        <v>0.28699999999999998</v>
      </c>
      <c r="AA134" s="83">
        <v>10.4</v>
      </c>
      <c r="AB134" s="83">
        <v>31.5</v>
      </c>
      <c r="AC134" s="83">
        <v>24.6</v>
      </c>
      <c r="AD134" s="83">
        <v>24.4</v>
      </c>
      <c r="AE134" s="83">
        <v>33.1</v>
      </c>
      <c r="AF134" s="83">
        <v>20.8</v>
      </c>
      <c r="AG134" s="83">
        <v>63</v>
      </c>
      <c r="AH134" s="83">
        <v>49.2</v>
      </c>
      <c r="AI134" s="83">
        <v>48.8</v>
      </c>
      <c r="AJ134" s="83">
        <v>66.2</v>
      </c>
      <c r="AK134" s="83">
        <v>2.92</v>
      </c>
      <c r="AL134" s="83">
        <v>2.61</v>
      </c>
      <c r="AM134" s="83">
        <v>3.2</v>
      </c>
      <c r="AN134" s="83">
        <v>6.4</v>
      </c>
      <c r="AO134" s="83">
        <v>3.6999999999999998E-2</v>
      </c>
      <c r="AP134" s="83">
        <v>10.7</v>
      </c>
      <c r="AQ134" s="83">
        <v>5.0999999999999996</v>
      </c>
      <c r="AR134" s="83">
        <v>0.6803256578947372</v>
      </c>
      <c r="AS134" s="83">
        <v>54.7</v>
      </c>
      <c r="AT134" s="83">
        <v>88.9</v>
      </c>
      <c r="AU134" s="83">
        <v>0.26169999999999999</v>
      </c>
      <c r="AV134" s="83">
        <v>5.0700000000000002E-2</v>
      </c>
      <c r="AW134" s="83">
        <v>13</v>
      </c>
      <c r="AX134" s="83">
        <v>12.16</v>
      </c>
      <c r="AY134" s="83">
        <v>13.13</v>
      </c>
      <c r="AZ134" s="83">
        <v>0.97</v>
      </c>
      <c r="BA134" s="83">
        <v>0</v>
      </c>
      <c r="BB134" s="83">
        <v>0</v>
      </c>
      <c r="BC134" s="83">
        <v>0</v>
      </c>
      <c r="BD134" s="83">
        <v>2.8203256578947373</v>
      </c>
      <c r="BE134" s="83">
        <v>30.36</v>
      </c>
      <c r="BF134" s="83">
        <v>6</v>
      </c>
      <c r="BG134" s="83">
        <v>10.6</v>
      </c>
      <c r="BH134" s="232">
        <v>43596</v>
      </c>
    </row>
    <row r="135" spans="1:60" x14ac:dyDescent="0.25">
      <c r="A135" s="232">
        <v>43597</v>
      </c>
      <c r="B135" s="233" t="s">
        <v>65</v>
      </c>
      <c r="C135" s="234">
        <v>0</v>
      </c>
      <c r="D135" s="83">
        <v>0</v>
      </c>
      <c r="E135" s="83">
        <v>0</v>
      </c>
      <c r="F135" s="83">
        <v>0</v>
      </c>
      <c r="G135" s="83">
        <v>0</v>
      </c>
      <c r="H135" s="83">
        <v>0</v>
      </c>
      <c r="I135" s="83">
        <v>0</v>
      </c>
      <c r="J135" s="83">
        <v>0</v>
      </c>
      <c r="K135" s="83">
        <v>0</v>
      </c>
      <c r="L135" s="83">
        <v>0</v>
      </c>
      <c r="M135" s="83">
        <v>0</v>
      </c>
      <c r="N135" s="83">
        <v>0</v>
      </c>
      <c r="O135" s="83">
        <v>0</v>
      </c>
      <c r="P135" s="83">
        <v>0</v>
      </c>
      <c r="Q135" s="83">
        <v>0</v>
      </c>
      <c r="R135" s="83">
        <v>0</v>
      </c>
      <c r="S135" s="83">
        <v>0</v>
      </c>
      <c r="T135" s="83">
        <v>0</v>
      </c>
      <c r="U135" s="83">
        <v>0</v>
      </c>
      <c r="V135" s="83">
        <v>0</v>
      </c>
      <c r="W135" s="83">
        <v>0</v>
      </c>
      <c r="X135" s="83">
        <v>0</v>
      </c>
      <c r="Y135" s="83">
        <v>0</v>
      </c>
      <c r="Z135" s="83">
        <v>0</v>
      </c>
      <c r="AA135" s="83">
        <v>0</v>
      </c>
      <c r="AB135" s="83">
        <v>0</v>
      </c>
      <c r="AC135" s="83">
        <v>0</v>
      </c>
      <c r="AD135" s="83">
        <v>0</v>
      </c>
      <c r="AE135" s="83">
        <v>0</v>
      </c>
      <c r="AF135" s="83">
        <v>0</v>
      </c>
      <c r="AG135" s="83">
        <v>0</v>
      </c>
      <c r="AH135" s="83">
        <v>0</v>
      </c>
      <c r="AI135" s="83">
        <v>0</v>
      </c>
      <c r="AJ135" s="83">
        <v>0</v>
      </c>
      <c r="AK135" s="83" t="s">
        <v>66</v>
      </c>
      <c r="AL135" s="83" t="s">
        <v>66</v>
      </c>
      <c r="AM135" s="83">
        <v>0</v>
      </c>
      <c r="AN135" s="83">
        <v>0</v>
      </c>
      <c r="AO135" s="83">
        <v>0</v>
      </c>
      <c r="AP135" s="83">
        <v>0</v>
      </c>
      <c r="AQ135" s="83">
        <v>0</v>
      </c>
      <c r="AR135" s="83">
        <v>0.72180100755667498</v>
      </c>
      <c r="AS135" s="83">
        <v>0</v>
      </c>
      <c r="AT135" s="83">
        <v>0</v>
      </c>
      <c r="AU135" s="83">
        <v>0</v>
      </c>
      <c r="AV135" s="83">
        <v>0</v>
      </c>
      <c r="AW135" s="83">
        <v>12.038</v>
      </c>
      <c r="AX135" s="83">
        <v>11.116</v>
      </c>
      <c r="AY135" s="83">
        <v>12.097</v>
      </c>
      <c r="AZ135" s="83">
        <v>0.98099999999999998</v>
      </c>
      <c r="BA135" s="83">
        <v>1.401</v>
      </c>
      <c r="BB135" s="83">
        <v>2.4279999999999999</v>
      </c>
      <c r="BC135" s="83">
        <v>7.2869999999999999</v>
      </c>
      <c r="BD135" s="83">
        <v>2.8618010075566751</v>
      </c>
      <c r="BE135" s="83">
        <v>0</v>
      </c>
      <c r="BF135" s="83">
        <v>6</v>
      </c>
      <c r="BG135" s="83">
        <v>10.8</v>
      </c>
      <c r="BH135" s="232">
        <v>43597</v>
      </c>
    </row>
    <row r="136" spans="1:60" x14ac:dyDescent="0.25">
      <c r="A136" s="232">
        <v>43598</v>
      </c>
      <c r="B136" s="233" t="s">
        <v>65</v>
      </c>
      <c r="C136" s="234">
        <v>0</v>
      </c>
      <c r="D136" s="83">
        <v>6.04</v>
      </c>
      <c r="E136" s="83">
        <v>5.19</v>
      </c>
      <c r="F136" s="83">
        <v>5.25</v>
      </c>
      <c r="G136" s="83">
        <v>5.26</v>
      </c>
      <c r="H136" s="83">
        <v>5.3</v>
      </c>
      <c r="I136" s="83">
        <v>7.04</v>
      </c>
      <c r="J136" s="83">
        <v>6.9</v>
      </c>
      <c r="K136" s="83">
        <v>1.84</v>
      </c>
      <c r="L136" s="83">
        <v>2.11</v>
      </c>
      <c r="M136" s="83">
        <v>2.19</v>
      </c>
      <c r="N136" s="83">
        <v>2.2200000000000002</v>
      </c>
      <c r="O136" s="83">
        <v>50</v>
      </c>
      <c r="P136" s="83">
        <v>41</v>
      </c>
      <c r="Q136" s="83">
        <v>13</v>
      </c>
      <c r="R136" s="83">
        <v>0</v>
      </c>
      <c r="S136" s="83">
        <v>0</v>
      </c>
      <c r="T136" s="83">
        <v>0</v>
      </c>
      <c r="U136" s="83">
        <v>0.217</v>
      </c>
      <c r="V136" s="83">
        <v>0.04</v>
      </c>
      <c r="W136" s="83">
        <v>0.54700000000000004</v>
      </c>
      <c r="X136" s="83">
        <v>4.5999999999999999E-2</v>
      </c>
      <c r="Y136" s="83">
        <v>0.17399999999999999</v>
      </c>
      <c r="Z136" s="83">
        <v>0.224</v>
      </c>
      <c r="AA136" s="83">
        <v>10.7</v>
      </c>
      <c r="AB136" s="83">
        <v>30.9</v>
      </c>
      <c r="AC136" s="83">
        <v>24.1</v>
      </c>
      <c r="AD136" s="83">
        <v>23.8</v>
      </c>
      <c r="AE136" s="83">
        <v>32.700000000000003</v>
      </c>
      <c r="AF136" s="83">
        <v>21.4</v>
      </c>
      <c r="AG136" s="83">
        <v>61.8</v>
      </c>
      <c r="AH136" s="83">
        <v>48.2</v>
      </c>
      <c r="AI136" s="83">
        <v>47.6</v>
      </c>
      <c r="AJ136" s="83">
        <v>65.400000000000006</v>
      </c>
      <c r="AK136" s="83">
        <v>3.09</v>
      </c>
      <c r="AL136" s="83">
        <v>2.4900000000000002</v>
      </c>
      <c r="AM136" s="83">
        <v>2.9</v>
      </c>
      <c r="AN136" s="83">
        <v>5.7</v>
      </c>
      <c r="AO136" s="83">
        <v>4.2000000000000003E-2</v>
      </c>
      <c r="AP136" s="83">
        <v>10.8</v>
      </c>
      <c r="AQ136" s="83">
        <v>5.2</v>
      </c>
      <c r="AR136" s="83">
        <v>0.88626863143631462</v>
      </c>
      <c r="AS136" s="83">
        <v>55</v>
      </c>
      <c r="AT136" s="83">
        <v>90.9</v>
      </c>
      <c r="AU136" s="83">
        <v>0.25800000000000001</v>
      </c>
      <c r="AV136" s="83">
        <v>4.3400000000000001E-2</v>
      </c>
      <c r="AW136" s="83">
        <v>13.685</v>
      </c>
      <c r="AX136" s="83">
        <v>11.808</v>
      </c>
      <c r="AY136" s="83">
        <v>13.741</v>
      </c>
      <c r="AZ136" s="83">
        <v>1.9330000000000001</v>
      </c>
      <c r="BA136" s="83">
        <v>1.569</v>
      </c>
      <c r="BB136" s="83">
        <v>2.4169999999999998</v>
      </c>
      <c r="BC136" s="83">
        <v>7.8220000000000001</v>
      </c>
      <c r="BD136" s="83">
        <v>3.0662686314363148</v>
      </c>
      <c r="BE136" s="83">
        <v>30.39</v>
      </c>
      <c r="BF136" s="83">
        <v>6</v>
      </c>
      <c r="BG136" s="83">
        <v>10.8</v>
      </c>
      <c r="BH136" s="232">
        <v>43598</v>
      </c>
    </row>
    <row r="137" spans="1:60" x14ac:dyDescent="0.25">
      <c r="A137" s="232">
        <v>43599</v>
      </c>
      <c r="B137" s="233" t="s">
        <v>65</v>
      </c>
      <c r="C137" s="234">
        <v>0</v>
      </c>
      <c r="D137" s="83">
        <v>5.88</v>
      </c>
      <c r="E137" s="83">
        <v>5.29</v>
      </c>
      <c r="F137" s="83">
        <v>5.24</v>
      </c>
      <c r="G137" s="83">
        <v>5.31</v>
      </c>
      <c r="H137" s="83">
        <v>5.37</v>
      </c>
      <c r="I137" s="83">
        <v>7.1</v>
      </c>
      <c r="J137" s="83">
        <v>7.02</v>
      </c>
      <c r="K137" s="83">
        <v>1.78</v>
      </c>
      <c r="L137" s="83">
        <v>2.06</v>
      </c>
      <c r="M137" s="83">
        <v>2.09</v>
      </c>
      <c r="N137" s="83">
        <v>2.16</v>
      </c>
      <c r="O137" s="83">
        <v>53</v>
      </c>
      <c r="P137" s="83">
        <v>47</v>
      </c>
      <c r="Q137" s="83">
        <v>15</v>
      </c>
      <c r="R137" s="83">
        <v>0</v>
      </c>
      <c r="S137" s="83">
        <v>0</v>
      </c>
      <c r="T137" s="83">
        <v>0</v>
      </c>
      <c r="U137" s="83">
        <v>0.247</v>
      </c>
      <c r="V137" s="83">
        <v>0.04</v>
      </c>
      <c r="W137" s="83">
        <v>0.52100000000000002</v>
      </c>
      <c r="X137" s="83">
        <v>3.6999999999999998E-2</v>
      </c>
      <c r="Y137" s="83">
        <v>0.13400000000000001</v>
      </c>
      <c r="Z137" s="83">
        <v>0.23599999999999999</v>
      </c>
      <c r="AA137" s="83">
        <v>10.9</v>
      </c>
      <c r="AB137" s="83">
        <v>31.4</v>
      </c>
      <c r="AC137" s="83">
        <v>23.8</v>
      </c>
      <c r="AD137" s="83">
        <v>23.4</v>
      </c>
      <c r="AE137" s="83">
        <v>33.799999999999997</v>
      </c>
      <c r="AF137" s="83">
        <v>21.8</v>
      </c>
      <c r="AG137" s="83">
        <v>62.8</v>
      </c>
      <c r="AH137" s="83">
        <v>47.6</v>
      </c>
      <c r="AI137" s="83">
        <v>46.8</v>
      </c>
      <c r="AJ137" s="83">
        <v>67.599999999999994</v>
      </c>
      <c r="AK137" s="83">
        <v>3.15</v>
      </c>
      <c r="AL137" s="83">
        <v>2.36</v>
      </c>
      <c r="AM137" s="83">
        <v>3.3</v>
      </c>
      <c r="AN137" s="83">
        <v>6.1</v>
      </c>
      <c r="AO137" s="83">
        <v>3.5999999999999997E-2</v>
      </c>
      <c r="AP137" s="83">
        <v>11</v>
      </c>
      <c r="AQ137" s="83">
        <v>5.4</v>
      </c>
      <c r="AR137" s="83">
        <v>0.4680485436893207</v>
      </c>
      <c r="AS137" s="83">
        <v>54.7</v>
      </c>
      <c r="AT137" s="83">
        <v>91.7</v>
      </c>
      <c r="AU137" s="83">
        <v>0.25969999999999999</v>
      </c>
      <c r="AV137" s="83">
        <v>3.8699999999999998E-2</v>
      </c>
      <c r="AW137" s="83">
        <v>14.3</v>
      </c>
      <c r="AX137" s="83">
        <v>14.42</v>
      </c>
      <c r="AY137" s="83">
        <v>14.42</v>
      </c>
      <c r="AZ137" s="83">
        <v>0</v>
      </c>
      <c r="BA137" s="83">
        <v>1.5660000000000001</v>
      </c>
      <c r="BB137" s="83">
        <v>2.504</v>
      </c>
      <c r="BC137" s="83">
        <v>10.38</v>
      </c>
      <c r="BD137" s="83">
        <v>2.6380485436893206</v>
      </c>
      <c r="BE137" s="83">
        <v>30.29</v>
      </c>
      <c r="BF137" s="83">
        <v>6</v>
      </c>
      <c r="BG137" s="83">
        <v>10.8</v>
      </c>
      <c r="BH137" s="232">
        <v>43599</v>
      </c>
    </row>
    <row r="138" spans="1:60" x14ac:dyDescent="0.25">
      <c r="A138" s="232">
        <v>43600</v>
      </c>
      <c r="B138" s="233" t="s">
        <v>65</v>
      </c>
      <c r="C138" s="234">
        <v>0</v>
      </c>
      <c r="D138" s="83">
        <v>5.61</v>
      </c>
      <c r="E138" s="83">
        <v>4.8499999999999996</v>
      </c>
      <c r="F138" s="83">
        <v>5.2</v>
      </c>
      <c r="G138" s="83">
        <v>4.95</v>
      </c>
      <c r="H138" s="83">
        <v>5.04</v>
      </c>
      <c r="I138" s="83">
        <v>7.01</v>
      </c>
      <c r="J138" s="83">
        <v>6.58</v>
      </c>
      <c r="K138" s="83">
        <v>1.59</v>
      </c>
      <c r="L138" s="83">
        <v>1.83</v>
      </c>
      <c r="M138" s="83">
        <v>1.97</v>
      </c>
      <c r="N138" s="83">
        <v>2.19</v>
      </c>
      <c r="O138" s="83">
        <v>51</v>
      </c>
      <c r="P138" s="83">
        <v>43</v>
      </c>
      <c r="Q138" s="83">
        <v>16</v>
      </c>
      <c r="R138" s="83">
        <v>0</v>
      </c>
      <c r="S138" s="83">
        <v>0</v>
      </c>
      <c r="T138" s="83">
        <v>0</v>
      </c>
      <c r="U138" s="83">
        <v>0.23100000000000001</v>
      </c>
      <c r="V138" s="83">
        <v>8.0000000000000002E-3</v>
      </c>
      <c r="W138" s="83">
        <v>0.58899999999999997</v>
      </c>
      <c r="X138" s="83">
        <v>5.8000000000000003E-2</v>
      </c>
      <c r="Y138" s="83">
        <v>0.152</v>
      </c>
      <c r="Z138" s="83">
        <v>0.30499999999999999</v>
      </c>
      <c r="AA138" s="83">
        <v>10.8</v>
      </c>
      <c r="AB138" s="83">
        <v>30.9</v>
      </c>
      <c r="AC138" s="83">
        <v>25</v>
      </c>
      <c r="AD138" s="83">
        <v>24.5</v>
      </c>
      <c r="AE138" s="83">
        <v>33.700000000000003</v>
      </c>
      <c r="AF138" s="83">
        <v>21.6</v>
      </c>
      <c r="AG138" s="83">
        <v>61.8</v>
      </c>
      <c r="AH138" s="83">
        <v>50</v>
      </c>
      <c r="AI138" s="83">
        <v>49</v>
      </c>
      <c r="AJ138" s="83">
        <v>67.400000000000006</v>
      </c>
      <c r="AK138" s="83">
        <v>3.19</v>
      </c>
      <c r="AL138" s="83">
        <v>2.72</v>
      </c>
      <c r="AM138" s="83">
        <v>3.1</v>
      </c>
      <c r="AN138" s="83">
        <v>6.2</v>
      </c>
      <c r="AO138" s="83">
        <v>5.1999999999999998E-2</v>
      </c>
      <c r="AP138" s="83">
        <v>10.9</v>
      </c>
      <c r="AQ138" s="83">
        <v>0</v>
      </c>
      <c r="AR138" s="83">
        <v>0.55522312290182629</v>
      </c>
      <c r="AS138" s="83">
        <v>55.2</v>
      </c>
      <c r="AT138" s="83">
        <v>90.3</v>
      </c>
      <c r="AU138" s="83">
        <v>0.2576</v>
      </c>
      <c r="AV138" s="83">
        <v>4.9399999999999999E-2</v>
      </c>
      <c r="AW138" s="83">
        <v>13.103</v>
      </c>
      <c r="AX138" s="83">
        <v>12.212999999999999</v>
      </c>
      <c r="AY138" s="83">
        <v>13.192</v>
      </c>
      <c r="AZ138" s="83">
        <v>0.97899999999999998</v>
      </c>
      <c r="BA138" s="83">
        <v>1.5569999999999999</v>
      </c>
      <c r="BB138" s="83">
        <v>2.4940000000000002</v>
      </c>
      <c r="BC138" s="83">
        <v>8.1620000000000008</v>
      </c>
      <c r="BD138" s="83">
        <v>2.8352231229018261</v>
      </c>
      <c r="BE138" s="83">
        <v>28.87</v>
      </c>
      <c r="BF138" s="83">
        <v>6</v>
      </c>
      <c r="BG138" s="83">
        <v>10.8</v>
      </c>
      <c r="BH138" s="232">
        <v>43600</v>
      </c>
    </row>
    <row r="139" spans="1:60" x14ac:dyDescent="0.25">
      <c r="A139" s="232">
        <v>43601</v>
      </c>
      <c r="B139" s="233" t="s">
        <v>65</v>
      </c>
      <c r="C139" s="234">
        <v>0</v>
      </c>
      <c r="D139" s="83">
        <v>5.74</v>
      </c>
      <c r="E139" s="83">
        <v>5.04</v>
      </c>
      <c r="F139" s="83">
        <v>4.97</v>
      </c>
      <c r="G139" s="83">
        <v>5.14</v>
      </c>
      <c r="H139" s="83">
        <v>5.19</v>
      </c>
      <c r="I139" s="83">
        <v>7.19</v>
      </c>
      <c r="J139" s="83">
        <v>7.21</v>
      </c>
      <c r="K139" s="83">
        <v>1.86</v>
      </c>
      <c r="L139" s="83">
        <v>2.2000000000000002</v>
      </c>
      <c r="M139" s="83">
        <v>2.2000000000000002</v>
      </c>
      <c r="N139" s="83">
        <v>2.52</v>
      </c>
      <c r="O139" s="83">
        <v>57</v>
      </c>
      <c r="P139" s="83">
        <v>50</v>
      </c>
      <c r="Q139" s="83">
        <v>19</v>
      </c>
      <c r="R139" s="83">
        <v>0</v>
      </c>
      <c r="S139" s="83">
        <v>0</v>
      </c>
      <c r="T139" s="83">
        <v>0</v>
      </c>
      <c r="U139" s="83">
        <v>0.311</v>
      </c>
      <c r="V139" s="83">
        <v>2.1000000000000001E-2</v>
      </c>
      <c r="W139" s="83">
        <v>0.56799999999999995</v>
      </c>
      <c r="X139" s="83">
        <v>6.0999999999999999E-2</v>
      </c>
      <c r="Y139" s="83">
        <v>0.128</v>
      </c>
      <c r="Z139" s="83">
        <v>0.28899999999999998</v>
      </c>
      <c r="AA139" s="83">
        <v>11.1</v>
      </c>
      <c r="AB139" s="83">
        <v>31.4</v>
      </c>
      <c r="AC139" s="83">
        <v>24.9</v>
      </c>
      <c r="AD139" s="83">
        <v>24.3</v>
      </c>
      <c r="AE139" s="83">
        <v>34.299999999999997</v>
      </c>
      <c r="AF139" s="83">
        <v>22.2</v>
      </c>
      <c r="AG139" s="83">
        <v>62.8</v>
      </c>
      <c r="AH139" s="83">
        <v>49.8</v>
      </c>
      <c r="AI139" s="83">
        <v>48.6</v>
      </c>
      <c r="AJ139" s="83">
        <v>68.8</v>
      </c>
      <c r="AK139" s="83">
        <v>3.34</v>
      </c>
      <c r="AL139" s="83">
        <v>2.59</v>
      </c>
      <c r="AM139" s="83">
        <v>3</v>
      </c>
      <c r="AN139" s="83">
        <v>6.2</v>
      </c>
      <c r="AO139" s="83">
        <v>4.5999999999999999E-2</v>
      </c>
      <c r="AP139" s="83">
        <v>10.8</v>
      </c>
      <c r="AQ139" s="83">
        <v>5.3</v>
      </c>
      <c r="AR139" s="83">
        <v>0.52039346811819653</v>
      </c>
      <c r="AS139" s="83">
        <v>54.9</v>
      </c>
      <c r="AT139" s="83">
        <v>90.7</v>
      </c>
      <c r="AU139" s="83">
        <v>0.25969999999999999</v>
      </c>
      <c r="AV139" s="83">
        <v>4.7699999999999999E-2</v>
      </c>
      <c r="AW139" s="83">
        <v>13.68</v>
      </c>
      <c r="AX139" s="83">
        <v>12.86</v>
      </c>
      <c r="AY139" s="83">
        <v>13.8</v>
      </c>
      <c r="AZ139" s="83">
        <v>0.94</v>
      </c>
      <c r="BA139" s="83">
        <v>1.403</v>
      </c>
      <c r="BB139" s="83">
        <v>2.504</v>
      </c>
      <c r="BC139" s="83">
        <v>8.9529999999999994</v>
      </c>
      <c r="BD139" s="83">
        <v>2.8803934681181964</v>
      </c>
      <c r="BE139" s="83">
        <v>30.06</v>
      </c>
      <c r="BF139" s="83">
        <v>6.6</v>
      </c>
      <c r="BG139" s="83">
        <v>11.2</v>
      </c>
      <c r="BH139" s="232">
        <v>43601</v>
      </c>
    </row>
    <row r="140" spans="1:60" x14ac:dyDescent="0.25">
      <c r="A140" s="232">
        <v>43602</v>
      </c>
      <c r="B140" s="233" t="s">
        <v>65</v>
      </c>
      <c r="C140" s="234">
        <v>0</v>
      </c>
      <c r="D140" s="83">
        <v>5.85</v>
      </c>
      <c r="E140" s="83">
        <v>5.0599999999999996</v>
      </c>
      <c r="F140" s="83">
        <v>5.3</v>
      </c>
      <c r="G140" s="83">
        <v>5.14</v>
      </c>
      <c r="H140" s="83">
        <v>5.16</v>
      </c>
      <c r="I140" s="83">
        <v>7.45</v>
      </c>
      <c r="J140" s="83">
        <v>7.12</v>
      </c>
      <c r="K140" s="83">
        <v>1.69</v>
      </c>
      <c r="L140" s="83">
        <v>1.98</v>
      </c>
      <c r="M140" s="83">
        <v>1.97</v>
      </c>
      <c r="N140" s="83">
        <v>2.34</v>
      </c>
      <c r="O140" s="83">
        <v>47</v>
      </c>
      <c r="P140" s="83">
        <v>40</v>
      </c>
      <c r="Q140" s="83">
        <v>24</v>
      </c>
      <c r="R140" s="83">
        <v>4</v>
      </c>
      <c r="S140" s="83">
        <v>0</v>
      </c>
      <c r="T140" s="83">
        <v>0</v>
      </c>
      <c r="U140" s="83">
        <v>0.193</v>
      </c>
      <c r="V140" s="83">
        <v>0.01</v>
      </c>
      <c r="W140" s="83">
        <v>0.29299999999999998</v>
      </c>
      <c r="X140" s="83">
        <v>6.4000000000000001E-2</v>
      </c>
      <c r="Y140" s="83">
        <v>0.23400000000000001</v>
      </c>
      <c r="Z140" s="83">
        <v>0.30399999999999999</v>
      </c>
      <c r="AA140" s="83">
        <v>11.6</v>
      </c>
      <c r="AB140" s="83">
        <v>36.799999999999997</v>
      </c>
      <c r="AC140" s="83">
        <v>30.6</v>
      </c>
      <c r="AD140" s="83">
        <v>30.4</v>
      </c>
      <c r="AE140" s="83">
        <v>36.299999999999997</v>
      </c>
      <c r="AF140" s="83">
        <v>23.2</v>
      </c>
      <c r="AG140" s="83">
        <v>73.599999999999994</v>
      </c>
      <c r="AH140" s="83">
        <v>61.2</v>
      </c>
      <c r="AI140" s="83">
        <v>60.8</v>
      </c>
      <c r="AJ140" s="83">
        <v>72.599999999999994</v>
      </c>
      <c r="AK140" s="83">
        <v>3.31</v>
      </c>
      <c r="AL140" s="83">
        <v>2.44</v>
      </c>
      <c r="AM140" s="83">
        <v>2.8</v>
      </c>
      <c r="AN140" s="83">
        <v>4.9000000000000004</v>
      </c>
      <c r="AO140" s="83">
        <v>1.4999999999999999E-2</v>
      </c>
      <c r="AP140" s="83">
        <v>12.6</v>
      </c>
      <c r="AQ140" s="83">
        <v>6.2</v>
      </c>
      <c r="AR140" s="83">
        <v>0.44626388888888835</v>
      </c>
      <c r="AS140" s="83">
        <v>58.4</v>
      </c>
      <c r="AT140" s="83">
        <v>85.9</v>
      </c>
      <c r="AU140" s="83">
        <v>0.2334</v>
      </c>
      <c r="AV140" s="83">
        <v>6.59E-2</v>
      </c>
      <c r="AW140" s="83">
        <v>12.95</v>
      </c>
      <c r="AX140" s="83">
        <v>12.96</v>
      </c>
      <c r="AY140" s="83">
        <v>12.96</v>
      </c>
      <c r="AZ140" s="83">
        <v>0</v>
      </c>
      <c r="BA140" s="83">
        <v>1.4670000000000001</v>
      </c>
      <c r="BB140" s="83">
        <v>2.4670000000000001</v>
      </c>
      <c r="BC140" s="83">
        <v>9.0259999999999998</v>
      </c>
      <c r="BD140" s="83">
        <v>2.6262638888888885</v>
      </c>
      <c r="BE140" s="83">
        <v>35.21</v>
      </c>
      <c r="BF140" s="83">
        <v>6.6</v>
      </c>
      <c r="BG140" s="83">
        <v>11.2</v>
      </c>
      <c r="BH140" s="232">
        <v>43602</v>
      </c>
    </row>
    <row r="141" spans="1:60" x14ac:dyDescent="0.25">
      <c r="A141" s="232">
        <v>43603</v>
      </c>
      <c r="B141" s="233" t="s">
        <v>65</v>
      </c>
      <c r="C141" s="234">
        <v>0</v>
      </c>
      <c r="D141" s="83">
        <v>5.78</v>
      </c>
      <c r="E141" s="83">
        <v>5.12</v>
      </c>
      <c r="F141" s="83">
        <v>5.09</v>
      </c>
      <c r="G141" s="83">
        <v>5.16</v>
      </c>
      <c r="H141" s="83">
        <v>5.22</v>
      </c>
      <c r="I141" s="83">
        <v>7.58</v>
      </c>
      <c r="J141" s="83">
        <v>7.66</v>
      </c>
      <c r="K141" s="83">
        <v>1.59</v>
      </c>
      <c r="L141" s="83">
        <v>1.94</v>
      </c>
      <c r="M141" s="83">
        <v>1.98</v>
      </c>
      <c r="N141" s="83">
        <v>2.02</v>
      </c>
      <c r="O141" s="83">
        <v>45</v>
      </c>
      <c r="P141" s="83">
        <v>38</v>
      </c>
      <c r="Q141" s="83">
        <v>18</v>
      </c>
      <c r="R141" s="83">
        <v>2</v>
      </c>
      <c r="S141" s="83">
        <v>0</v>
      </c>
      <c r="T141" s="83">
        <v>0</v>
      </c>
      <c r="U141" s="83">
        <v>0.19600000000000001</v>
      </c>
      <c r="V141" s="83">
        <v>1.3220000000000001</v>
      </c>
      <c r="W141" s="83">
        <v>0.28699999999999998</v>
      </c>
      <c r="X141" s="83">
        <v>6.0999999999999999E-2</v>
      </c>
      <c r="Y141" s="83">
        <v>0.186</v>
      </c>
      <c r="Z141" s="83">
        <v>0.23200000000000001</v>
      </c>
      <c r="AA141" s="83">
        <v>11.5</v>
      </c>
      <c r="AB141" s="83">
        <v>36.4</v>
      </c>
      <c r="AC141" s="83">
        <v>31.2</v>
      </c>
      <c r="AD141" s="83">
        <v>28.9</v>
      </c>
      <c r="AE141" s="83">
        <v>35.5</v>
      </c>
      <c r="AF141" s="83">
        <v>23</v>
      </c>
      <c r="AG141" s="83">
        <v>72.8</v>
      </c>
      <c r="AH141" s="83">
        <v>62.4</v>
      </c>
      <c r="AI141" s="83">
        <v>57.8</v>
      </c>
      <c r="AJ141" s="83">
        <v>71</v>
      </c>
      <c r="AK141" s="83">
        <v>3.17</v>
      </c>
      <c r="AL141" s="83">
        <v>2.41</v>
      </c>
      <c r="AM141" s="83">
        <v>2.9</v>
      </c>
      <c r="AN141" s="83">
        <v>5.2</v>
      </c>
      <c r="AO141" s="83">
        <v>2.1000000000000001E-2</v>
      </c>
      <c r="AP141" s="83">
        <v>12.7</v>
      </c>
      <c r="AQ141" s="83">
        <v>6.3</v>
      </c>
      <c r="AR141" s="83" t="s">
        <v>66</v>
      </c>
      <c r="AS141" s="83">
        <v>58.5</v>
      </c>
      <c r="AT141" s="83">
        <v>86.2</v>
      </c>
      <c r="AU141" s="83">
        <v>0.2331</v>
      </c>
      <c r="AV141" s="83">
        <v>6.3799999999999996E-2</v>
      </c>
      <c r="AW141" s="83">
        <v>12.95</v>
      </c>
      <c r="AX141" s="83">
        <v>12.96</v>
      </c>
      <c r="AY141" s="83">
        <v>12.96</v>
      </c>
      <c r="AZ141" s="83">
        <v>0</v>
      </c>
      <c r="BA141" s="83">
        <v>0</v>
      </c>
      <c r="BB141" s="83">
        <v>0</v>
      </c>
      <c r="BC141" s="83">
        <v>0</v>
      </c>
      <c r="BD141" s="83" t="s">
        <v>66</v>
      </c>
      <c r="BE141" s="83">
        <v>34.270000000000003</v>
      </c>
      <c r="BF141" s="83">
        <v>6.6</v>
      </c>
      <c r="BG141" s="83">
        <v>11.2</v>
      </c>
      <c r="BH141" s="232">
        <v>43603</v>
      </c>
    </row>
    <row r="142" spans="1:60" x14ac:dyDescent="0.25">
      <c r="A142" s="232">
        <v>43604</v>
      </c>
      <c r="B142" s="233" t="s">
        <v>65</v>
      </c>
      <c r="C142" s="234">
        <v>0</v>
      </c>
      <c r="D142" s="83">
        <v>0</v>
      </c>
      <c r="E142" s="83">
        <v>0</v>
      </c>
      <c r="F142" s="83">
        <v>0</v>
      </c>
      <c r="G142" s="83">
        <v>0</v>
      </c>
      <c r="H142" s="83">
        <v>0</v>
      </c>
      <c r="I142" s="83">
        <v>0</v>
      </c>
      <c r="J142" s="83">
        <v>0</v>
      </c>
      <c r="K142" s="83">
        <v>0</v>
      </c>
      <c r="L142" s="83">
        <v>0</v>
      </c>
      <c r="M142" s="83">
        <v>0</v>
      </c>
      <c r="N142" s="83">
        <v>0</v>
      </c>
      <c r="O142" s="83">
        <v>0</v>
      </c>
      <c r="P142" s="83">
        <v>0</v>
      </c>
      <c r="Q142" s="83">
        <v>0</v>
      </c>
      <c r="R142" s="83">
        <v>0</v>
      </c>
      <c r="S142" s="83">
        <v>0</v>
      </c>
      <c r="T142" s="83">
        <v>0</v>
      </c>
      <c r="U142" s="83">
        <v>0</v>
      </c>
      <c r="V142" s="83">
        <v>0</v>
      </c>
      <c r="W142" s="83">
        <v>0</v>
      </c>
      <c r="X142" s="83">
        <v>0</v>
      </c>
      <c r="Y142" s="83">
        <v>0</v>
      </c>
      <c r="Z142" s="83">
        <v>0</v>
      </c>
      <c r="AA142" s="83">
        <v>0</v>
      </c>
      <c r="AB142" s="83">
        <v>0</v>
      </c>
      <c r="AC142" s="83">
        <v>0</v>
      </c>
      <c r="AD142" s="83">
        <v>0</v>
      </c>
      <c r="AE142" s="83">
        <v>0</v>
      </c>
      <c r="AF142" s="83">
        <v>0</v>
      </c>
      <c r="AG142" s="83">
        <v>0</v>
      </c>
      <c r="AH142" s="83">
        <v>0</v>
      </c>
      <c r="AI142" s="83">
        <v>0</v>
      </c>
      <c r="AJ142" s="83">
        <v>0</v>
      </c>
      <c r="AK142" s="83" t="s">
        <v>66</v>
      </c>
      <c r="AL142" s="83" t="s">
        <v>66</v>
      </c>
      <c r="AM142" s="83">
        <v>0</v>
      </c>
      <c r="AN142" s="83">
        <v>0</v>
      </c>
      <c r="AO142" s="83">
        <v>0</v>
      </c>
      <c r="AP142" s="83">
        <v>0</v>
      </c>
      <c r="AQ142" s="83">
        <v>0</v>
      </c>
      <c r="AR142" s="83" t="s">
        <v>66</v>
      </c>
      <c r="AS142" s="83">
        <v>0</v>
      </c>
      <c r="AT142" s="83">
        <v>0</v>
      </c>
      <c r="AU142" s="83">
        <v>0</v>
      </c>
      <c r="AV142" s="83">
        <v>0</v>
      </c>
      <c r="AW142" s="83">
        <v>0</v>
      </c>
      <c r="AX142" s="83">
        <v>0</v>
      </c>
      <c r="AY142" s="83">
        <v>0</v>
      </c>
      <c r="AZ142" s="83">
        <v>0</v>
      </c>
      <c r="BA142" s="83">
        <v>0</v>
      </c>
      <c r="BB142" s="83">
        <v>0</v>
      </c>
      <c r="BC142" s="83">
        <v>0</v>
      </c>
      <c r="BD142" s="83" t="s">
        <v>66</v>
      </c>
      <c r="BE142" s="83">
        <v>0</v>
      </c>
      <c r="BF142" s="83">
        <v>0</v>
      </c>
      <c r="BG142" s="83">
        <v>0</v>
      </c>
      <c r="BH142" s="232">
        <v>43604</v>
      </c>
    </row>
    <row r="143" spans="1:60" x14ac:dyDescent="0.25">
      <c r="A143" s="232">
        <v>43605</v>
      </c>
      <c r="B143" s="233" t="s">
        <v>65</v>
      </c>
      <c r="C143" s="234">
        <v>0</v>
      </c>
      <c r="D143" s="83">
        <v>6.22</v>
      </c>
      <c r="E143" s="83">
        <v>5.36</v>
      </c>
      <c r="F143" s="83">
        <v>5.07</v>
      </c>
      <c r="G143" s="83">
        <v>5.12</v>
      </c>
      <c r="H143" s="83">
        <v>5.0999999999999996</v>
      </c>
      <c r="I143" s="83">
        <v>6.5</v>
      </c>
      <c r="J143" s="83">
        <v>7.96</v>
      </c>
      <c r="K143" s="83">
        <v>1.71</v>
      </c>
      <c r="L143" s="83">
        <v>2.0699999999999998</v>
      </c>
      <c r="M143" s="83">
        <v>2.14</v>
      </c>
      <c r="N143" s="83">
        <v>2.2000000000000002</v>
      </c>
      <c r="O143" s="83">
        <v>44</v>
      </c>
      <c r="P143" s="83">
        <v>39</v>
      </c>
      <c r="Q143" s="83">
        <v>17</v>
      </c>
      <c r="R143" s="83">
        <v>1</v>
      </c>
      <c r="S143" s="83">
        <v>0</v>
      </c>
      <c r="T143" s="83">
        <v>0</v>
      </c>
      <c r="U143" s="83">
        <v>0.214</v>
      </c>
      <c r="V143" s="83">
        <v>1.9059999999999999</v>
      </c>
      <c r="W143" s="83">
        <v>0.29899999999999999</v>
      </c>
      <c r="X143" s="83">
        <v>5.8000000000000003E-2</v>
      </c>
      <c r="Y143" s="83">
        <v>0.16400000000000001</v>
      </c>
      <c r="Z143" s="83">
        <v>0.216</v>
      </c>
      <c r="AA143" s="83">
        <v>11.6</v>
      </c>
      <c r="AB143" s="83">
        <v>31.7</v>
      </c>
      <c r="AC143" s="83">
        <v>29.7</v>
      </c>
      <c r="AD143" s="83">
        <v>30.2</v>
      </c>
      <c r="AE143" s="83">
        <v>37.200000000000003</v>
      </c>
      <c r="AF143" s="83">
        <v>23.2</v>
      </c>
      <c r="AG143" s="83">
        <v>63.4</v>
      </c>
      <c r="AH143" s="83">
        <v>59.4</v>
      </c>
      <c r="AI143" s="83">
        <v>60.4</v>
      </c>
      <c r="AJ143" s="83">
        <v>74.400000000000006</v>
      </c>
      <c r="AK143" s="83">
        <v>3.16</v>
      </c>
      <c r="AL143" s="83">
        <v>2.57</v>
      </c>
      <c r="AM143" s="83">
        <v>3</v>
      </c>
      <c r="AN143" s="83">
        <v>5.6</v>
      </c>
      <c r="AO143" s="83">
        <v>2.8000000000000001E-2</v>
      </c>
      <c r="AP143" s="83">
        <v>12.2</v>
      </c>
      <c r="AQ143" s="83">
        <v>7</v>
      </c>
      <c r="AR143" s="83">
        <v>0.69956985871271593</v>
      </c>
      <c r="AS143" s="83">
        <v>58.7</v>
      </c>
      <c r="AT143" s="83">
        <v>92.5</v>
      </c>
      <c r="AU143" s="83">
        <v>0.2329</v>
      </c>
      <c r="AV143" s="83">
        <v>3.39E-2</v>
      </c>
      <c r="AW143" s="83">
        <v>13.634</v>
      </c>
      <c r="AX143" s="83">
        <v>12.74</v>
      </c>
      <c r="AY143" s="83">
        <v>13.715999999999999</v>
      </c>
      <c r="AZ143" s="83">
        <v>0.97599999999999998</v>
      </c>
      <c r="BA143" s="83">
        <v>1.36</v>
      </c>
      <c r="BB143" s="83">
        <v>2.3860000000000001</v>
      </c>
      <c r="BC143" s="83">
        <v>8.9939999999999998</v>
      </c>
      <c r="BD143" s="83">
        <v>2.7895698587127158</v>
      </c>
      <c r="BE143" s="83">
        <v>26.57</v>
      </c>
      <c r="BF143" s="83">
        <v>6.6</v>
      </c>
      <c r="BG143" s="83">
        <v>11.2</v>
      </c>
      <c r="BH143" s="232">
        <v>43605</v>
      </c>
    </row>
    <row r="144" spans="1:60" x14ac:dyDescent="0.25">
      <c r="A144" s="232">
        <v>43606</v>
      </c>
      <c r="B144" s="233" t="s">
        <v>65</v>
      </c>
      <c r="C144" s="234">
        <v>0</v>
      </c>
      <c r="D144" s="83">
        <v>6.14</v>
      </c>
      <c r="E144" s="83">
        <v>5.32</v>
      </c>
      <c r="F144" s="83">
        <v>5.28</v>
      </c>
      <c r="G144" s="83">
        <v>5.21</v>
      </c>
      <c r="H144" s="83">
        <v>5.2</v>
      </c>
      <c r="I144" s="83">
        <v>6.16</v>
      </c>
      <c r="J144" s="83">
        <v>7.31</v>
      </c>
      <c r="K144" s="83">
        <v>1.62</v>
      </c>
      <c r="L144" s="83">
        <v>1.84</v>
      </c>
      <c r="M144" s="83">
        <v>1.89</v>
      </c>
      <c r="N144" s="83">
        <v>1.86</v>
      </c>
      <c r="O144" s="83">
        <v>45</v>
      </c>
      <c r="P144" s="83">
        <v>38</v>
      </c>
      <c r="Q144" s="83">
        <v>16</v>
      </c>
      <c r="R144" s="83">
        <v>1</v>
      </c>
      <c r="S144" s="83">
        <v>0</v>
      </c>
      <c r="T144" s="83">
        <v>0</v>
      </c>
      <c r="U144" s="83">
        <v>0.217</v>
      </c>
      <c r="V144" s="83">
        <v>0.32400000000000001</v>
      </c>
      <c r="W144" s="83">
        <v>0.30599999999999999</v>
      </c>
      <c r="X144" s="83">
        <v>6.2E-2</v>
      </c>
      <c r="Y144" s="83">
        <v>9.6000000000000002E-2</v>
      </c>
      <c r="Z144" s="83">
        <v>0.10299999999999999</v>
      </c>
      <c r="AA144" s="83">
        <v>10.8</v>
      </c>
      <c r="AB144" s="83">
        <v>31.8</v>
      </c>
      <c r="AC144" s="83">
        <v>26.4</v>
      </c>
      <c r="AD144" s="83">
        <v>26.7</v>
      </c>
      <c r="AE144" s="83">
        <v>31.1</v>
      </c>
      <c r="AF144" s="83">
        <v>21.6</v>
      </c>
      <c r="AG144" s="83">
        <v>63.6</v>
      </c>
      <c r="AH144" s="83">
        <v>52.8</v>
      </c>
      <c r="AI144" s="83">
        <v>53.4</v>
      </c>
      <c r="AJ144" s="83">
        <v>62.2</v>
      </c>
      <c r="AK144" s="83">
        <v>3.1399999999999997</v>
      </c>
      <c r="AL144" s="83">
        <v>2.61</v>
      </c>
      <c r="AM144" s="83">
        <v>2.9</v>
      </c>
      <c r="AN144" s="83">
        <v>5.8</v>
      </c>
      <c r="AO144" s="83">
        <v>2.1999999999999999E-2</v>
      </c>
      <c r="AP144" s="83">
        <v>12.5</v>
      </c>
      <c r="AQ144" s="83">
        <v>7.4</v>
      </c>
      <c r="AR144" s="83">
        <v>0.90945788667687566</v>
      </c>
      <c r="AS144" s="83">
        <v>58.8</v>
      </c>
      <c r="AT144" s="83">
        <v>86.3</v>
      </c>
      <c r="AU144" s="83">
        <v>0.23200000000000001</v>
      </c>
      <c r="AV144" s="83">
        <v>6.3700000000000007E-2</v>
      </c>
      <c r="AW144" s="83">
        <v>13.98</v>
      </c>
      <c r="AX144" s="83">
        <v>13.06</v>
      </c>
      <c r="AY144" s="83">
        <v>14.05</v>
      </c>
      <c r="AZ144" s="83">
        <v>0.99</v>
      </c>
      <c r="BA144" s="83">
        <v>1.726</v>
      </c>
      <c r="BB144" s="83">
        <v>2.3769999999999998</v>
      </c>
      <c r="BC144" s="83">
        <v>8.9570000000000007</v>
      </c>
      <c r="BD144" s="83">
        <v>2.7594578866768757</v>
      </c>
      <c r="BE144" s="83">
        <v>27.65</v>
      </c>
      <c r="BF144" s="83">
        <v>6.6</v>
      </c>
      <c r="BG144" s="83">
        <v>11.4</v>
      </c>
      <c r="BH144" s="232">
        <v>43606</v>
      </c>
    </row>
    <row r="145" spans="1:60" x14ac:dyDescent="0.25">
      <c r="A145" s="232">
        <v>43607</v>
      </c>
      <c r="B145" s="233" t="s">
        <v>65</v>
      </c>
      <c r="C145" s="234">
        <v>0</v>
      </c>
      <c r="D145" s="83">
        <v>5.96</v>
      </c>
      <c r="E145" s="83">
        <v>5.36</v>
      </c>
      <c r="F145" s="83">
        <v>5.33</v>
      </c>
      <c r="G145" s="83">
        <v>5.22</v>
      </c>
      <c r="H145" s="83">
        <v>5.28</v>
      </c>
      <c r="I145" s="83">
        <v>8.01</v>
      </c>
      <c r="J145" s="83">
        <v>7.44</v>
      </c>
      <c r="K145" s="83">
        <v>1.71</v>
      </c>
      <c r="L145" s="83">
        <v>1.86</v>
      </c>
      <c r="M145" s="83">
        <v>1.99</v>
      </c>
      <c r="N145" s="83">
        <v>1.69</v>
      </c>
      <c r="O145" s="83">
        <v>44</v>
      </c>
      <c r="P145" s="83">
        <v>37</v>
      </c>
      <c r="Q145" s="83">
        <v>14</v>
      </c>
      <c r="R145" s="83">
        <v>0</v>
      </c>
      <c r="S145" s="83">
        <v>0</v>
      </c>
      <c r="T145" s="83">
        <v>0</v>
      </c>
      <c r="U145" s="83">
        <v>0.20200000000000001</v>
      </c>
      <c r="V145" s="83">
        <v>0.34399999999999997</v>
      </c>
      <c r="W145" s="83">
        <v>0.312</v>
      </c>
      <c r="X145" s="83">
        <v>5.8999999999999997E-2</v>
      </c>
      <c r="Y145" s="83">
        <v>6.4000000000000001E-2</v>
      </c>
      <c r="Z145" s="83">
        <v>8.1000000000000003E-2</v>
      </c>
      <c r="AA145" s="83">
        <v>10.9</v>
      </c>
      <c r="AB145" s="83">
        <v>30.2</v>
      </c>
      <c r="AC145" s="83">
        <v>27.2</v>
      </c>
      <c r="AD145" s="83">
        <v>26.9</v>
      </c>
      <c r="AE145" s="83">
        <v>31.3</v>
      </c>
      <c r="AF145" s="83">
        <v>21.8</v>
      </c>
      <c r="AG145" s="83">
        <v>60.4</v>
      </c>
      <c r="AH145" s="83">
        <v>54.4</v>
      </c>
      <c r="AI145" s="83">
        <v>53.8</v>
      </c>
      <c r="AJ145" s="83">
        <v>62.6</v>
      </c>
      <c r="AK145" s="83">
        <v>3.23</v>
      </c>
      <c r="AL145" s="83">
        <v>2.56</v>
      </c>
      <c r="AM145" s="83">
        <v>3.3</v>
      </c>
      <c r="AN145" s="83">
        <v>6.1</v>
      </c>
      <c r="AO145" s="83">
        <v>2.5000000000000001E-2</v>
      </c>
      <c r="AP145" s="83">
        <v>12.5</v>
      </c>
      <c r="AQ145" s="83">
        <v>7.4</v>
      </c>
      <c r="AR145" s="83">
        <v>0.33128185907046515</v>
      </c>
      <c r="AS145" s="83">
        <v>58.9</v>
      </c>
      <c r="AT145" s="83">
        <v>87.3</v>
      </c>
      <c r="AU145" s="83">
        <v>0.23169999999999999</v>
      </c>
      <c r="AV145" s="83">
        <v>5.8599999999999999E-2</v>
      </c>
      <c r="AW145" s="83">
        <v>13.32</v>
      </c>
      <c r="AX145" s="83">
        <v>13.34</v>
      </c>
      <c r="AY145" s="83">
        <v>13.34</v>
      </c>
      <c r="AZ145" s="83">
        <v>0</v>
      </c>
      <c r="BA145" s="83">
        <v>1.52</v>
      </c>
      <c r="BB145" s="83">
        <v>2.3740000000000001</v>
      </c>
      <c r="BC145" s="83">
        <v>9.4459999999999997</v>
      </c>
      <c r="BD145" s="83">
        <v>2.2512818590704651</v>
      </c>
      <c r="BE145" s="83">
        <v>28.17</v>
      </c>
      <c r="BF145" s="83">
        <v>6.6</v>
      </c>
      <c r="BG145" s="83">
        <v>11.4</v>
      </c>
      <c r="BH145" s="232">
        <v>43607</v>
      </c>
    </row>
    <row r="146" spans="1:60" x14ac:dyDescent="0.25">
      <c r="A146" s="232">
        <v>43608</v>
      </c>
      <c r="B146" s="233" t="s">
        <v>65</v>
      </c>
      <c r="C146" s="234">
        <v>0</v>
      </c>
      <c r="D146" s="83">
        <v>5.81</v>
      </c>
      <c r="E146" s="83">
        <v>5.41</v>
      </c>
      <c r="F146" s="83">
        <v>5.31</v>
      </c>
      <c r="G146" s="83">
        <v>5.23</v>
      </c>
      <c r="H146" s="83">
        <v>5.31</v>
      </c>
      <c r="I146" s="83">
        <v>7.7</v>
      </c>
      <c r="J146" s="83">
        <v>7.15</v>
      </c>
      <c r="K146" s="83">
        <v>1.68</v>
      </c>
      <c r="L146" s="83">
        <v>1.84</v>
      </c>
      <c r="M146" s="83">
        <v>1.83</v>
      </c>
      <c r="N146" s="83">
        <v>2.12</v>
      </c>
      <c r="O146" s="83">
        <v>50</v>
      </c>
      <c r="P146" s="83">
        <v>42</v>
      </c>
      <c r="Q146" s="83">
        <v>19</v>
      </c>
      <c r="R146" s="83">
        <v>0</v>
      </c>
      <c r="S146" s="83">
        <v>0</v>
      </c>
      <c r="T146" s="83">
        <v>0</v>
      </c>
      <c r="U146" s="83">
        <v>0.29599999999999999</v>
      </c>
      <c r="V146" s="83">
        <v>0.48499999999999999</v>
      </c>
      <c r="W146" s="83">
        <v>0.36499999999999999</v>
      </c>
      <c r="X146" s="83">
        <v>8.3000000000000004E-2</v>
      </c>
      <c r="Y146" s="83">
        <v>0.13900000000000001</v>
      </c>
      <c r="Z146" s="83">
        <v>0.104</v>
      </c>
      <c r="AA146" s="83">
        <v>10.9</v>
      </c>
      <c r="AB146" s="83">
        <v>26.9</v>
      </c>
      <c r="AC146" s="83">
        <v>26.1</v>
      </c>
      <c r="AD146" s="83">
        <v>26.6</v>
      </c>
      <c r="AE146" s="83">
        <v>35.1</v>
      </c>
      <c r="AF146" s="83">
        <v>21.8</v>
      </c>
      <c r="AG146" s="83">
        <v>53.8</v>
      </c>
      <c r="AH146" s="83">
        <v>52.2</v>
      </c>
      <c r="AI146" s="83">
        <v>53.2</v>
      </c>
      <c r="AJ146" s="83">
        <v>70.2</v>
      </c>
      <c r="AK146" s="83">
        <v>3.21</v>
      </c>
      <c r="AL146" s="83">
        <v>4.79</v>
      </c>
      <c r="AM146" s="83">
        <v>2.7</v>
      </c>
      <c r="AN146" s="83">
        <v>5.9</v>
      </c>
      <c r="AO146" s="83">
        <v>8.8999999999999996E-2</v>
      </c>
      <c r="AP146" s="83">
        <v>11.3</v>
      </c>
      <c r="AQ146" s="83">
        <v>7.2</v>
      </c>
      <c r="AR146" s="83">
        <v>0.10922575640031007</v>
      </c>
      <c r="AS146" s="83">
        <v>58.7</v>
      </c>
      <c r="AT146" s="83">
        <v>91.6</v>
      </c>
      <c r="AU146" s="83">
        <v>0.23080000000000001</v>
      </c>
      <c r="AV146" s="83">
        <v>3.7699999999999997E-2</v>
      </c>
      <c r="AW146" s="83">
        <v>13.72</v>
      </c>
      <c r="AX146" s="83">
        <v>12.89</v>
      </c>
      <c r="AY146" s="83">
        <v>13.85</v>
      </c>
      <c r="AZ146" s="83">
        <v>0.96</v>
      </c>
      <c r="BA146" s="83">
        <v>1.52</v>
      </c>
      <c r="BB146" s="83">
        <v>2.3490000000000002</v>
      </c>
      <c r="BC146" s="83">
        <v>9.0210000000000008</v>
      </c>
      <c r="BD146" s="83">
        <v>2.01922575640031</v>
      </c>
      <c r="BE146" s="83">
        <v>28.4</v>
      </c>
      <c r="BF146" s="83">
        <v>6.6</v>
      </c>
      <c r="BG146" s="83">
        <v>10.8</v>
      </c>
      <c r="BH146" s="232">
        <v>43608</v>
      </c>
    </row>
    <row r="147" spans="1:60" x14ac:dyDescent="0.25">
      <c r="A147" s="232">
        <v>43609</v>
      </c>
      <c r="B147" s="233" t="s">
        <v>65</v>
      </c>
      <c r="C147" s="234">
        <v>0</v>
      </c>
      <c r="D147" s="83">
        <v>5.89</v>
      </c>
      <c r="E147" s="83">
        <v>5.39</v>
      </c>
      <c r="F147" s="83">
        <v>5.41</v>
      </c>
      <c r="G147" s="83">
        <v>5.29</v>
      </c>
      <c r="H147" s="83">
        <v>5.4</v>
      </c>
      <c r="I147" s="83">
        <v>7.64</v>
      </c>
      <c r="J147" s="83">
        <v>7.78</v>
      </c>
      <c r="K147" s="83">
        <v>1.7</v>
      </c>
      <c r="L147" s="83">
        <v>1.9</v>
      </c>
      <c r="M147" s="83">
        <v>1.88</v>
      </c>
      <c r="N147" s="83">
        <v>1.92</v>
      </c>
      <c r="O147" s="83">
        <v>52</v>
      </c>
      <c r="P147" s="83">
        <v>43</v>
      </c>
      <c r="Q147" s="83">
        <v>21</v>
      </c>
      <c r="R147" s="83">
        <v>0</v>
      </c>
      <c r="S147" s="83">
        <v>0</v>
      </c>
      <c r="T147" s="83">
        <v>0</v>
      </c>
      <c r="U147" s="83">
        <v>0.31</v>
      </c>
      <c r="V147" s="83">
        <v>0.38900000000000001</v>
      </c>
      <c r="W147" s="83">
        <v>0.40400000000000003</v>
      </c>
      <c r="X147" s="83">
        <v>9.1999999999999998E-2</v>
      </c>
      <c r="Y147" s="83">
        <v>0.109</v>
      </c>
      <c r="Z147" s="83">
        <v>0.104</v>
      </c>
      <c r="AA147" s="83">
        <v>11.3</v>
      </c>
      <c r="AB147" s="83">
        <v>27.4</v>
      </c>
      <c r="AC147" s="83">
        <v>25.9</v>
      </c>
      <c r="AD147" s="83">
        <v>26.7</v>
      </c>
      <c r="AE147" s="83">
        <v>36.1</v>
      </c>
      <c r="AF147" s="83">
        <v>22.6</v>
      </c>
      <c r="AG147" s="83">
        <v>54.8</v>
      </c>
      <c r="AH147" s="83">
        <v>51.8</v>
      </c>
      <c r="AI147" s="83">
        <v>53.4</v>
      </c>
      <c r="AJ147" s="83">
        <v>72.2</v>
      </c>
      <c r="AK147" s="83">
        <v>3.21</v>
      </c>
      <c r="AL147" s="83">
        <v>4.58</v>
      </c>
      <c r="AM147" s="83">
        <v>3</v>
      </c>
      <c r="AN147" s="83">
        <v>6.1</v>
      </c>
      <c r="AO147" s="83">
        <v>7.8E-2</v>
      </c>
      <c r="AP147" s="83">
        <v>11.2</v>
      </c>
      <c r="AQ147" s="83">
        <v>7.1</v>
      </c>
      <c r="AR147" s="83">
        <v>4.4730344379467324E-2</v>
      </c>
      <c r="AS147" s="83">
        <v>58.8</v>
      </c>
      <c r="AT147" s="83">
        <v>92</v>
      </c>
      <c r="AU147" s="83">
        <v>0.23</v>
      </c>
      <c r="AV147" s="83">
        <v>3.2899999999999999E-2</v>
      </c>
      <c r="AW147" s="83">
        <v>13.246</v>
      </c>
      <c r="AX147" s="83">
        <v>12.311999999999999</v>
      </c>
      <c r="AY147" s="83">
        <v>13.288</v>
      </c>
      <c r="AZ147" s="83">
        <v>0.97599999999999998</v>
      </c>
      <c r="BA147" s="83">
        <v>1.4279999999999999</v>
      </c>
      <c r="BB147" s="83">
        <v>2.302</v>
      </c>
      <c r="BC147" s="83">
        <v>8.5820000000000007</v>
      </c>
      <c r="BD147" s="83">
        <v>1.7847303443794673</v>
      </c>
      <c r="BE147" s="83">
        <v>29.54</v>
      </c>
      <c r="BF147" s="83">
        <v>6</v>
      </c>
      <c r="BG147" s="83">
        <v>10.5</v>
      </c>
      <c r="BH147" s="232">
        <v>43609</v>
      </c>
    </row>
    <row r="148" spans="1:60" x14ac:dyDescent="0.25">
      <c r="A148" s="232">
        <v>43610</v>
      </c>
      <c r="B148" s="233" t="s">
        <v>65</v>
      </c>
      <c r="C148" s="234">
        <v>0</v>
      </c>
      <c r="D148" s="83">
        <v>5.95</v>
      </c>
      <c r="E148" s="83">
        <v>5.32</v>
      </c>
      <c r="F148" s="83">
        <v>5.38</v>
      </c>
      <c r="G148" s="83">
        <v>5.29</v>
      </c>
      <c r="H148" s="83">
        <v>5.37</v>
      </c>
      <c r="I148" s="83">
        <v>7.57</v>
      </c>
      <c r="J148" s="83">
        <v>7.74</v>
      </c>
      <c r="K148" s="83">
        <v>1.59</v>
      </c>
      <c r="L148" s="83">
        <v>1.88</v>
      </c>
      <c r="M148" s="83">
        <v>1.83</v>
      </c>
      <c r="N148" s="83">
        <v>1.79</v>
      </c>
      <c r="O148" s="83">
        <v>49</v>
      </c>
      <c r="P148" s="83">
        <v>40</v>
      </c>
      <c r="Q148" s="83">
        <v>17</v>
      </c>
      <c r="R148" s="83">
        <v>0</v>
      </c>
      <c r="S148" s="83">
        <v>0</v>
      </c>
      <c r="T148" s="83">
        <v>0</v>
      </c>
      <c r="U148" s="83">
        <v>0.26800000000000002</v>
      </c>
      <c r="V148" s="83">
        <v>0.41199999999999998</v>
      </c>
      <c r="W148" s="83">
        <v>0.439</v>
      </c>
      <c r="X148" s="83">
        <v>5.1999999999999998E-2</v>
      </c>
      <c r="Y148" s="83">
        <v>0.104</v>
      </c>
      <c r="Z148" s="83">
        <v>0.13900000000000001</v>
      </c>
      <c r="AA148" s="83">
        <v>10.7</v>
      </c>
      <c r="AB148" s="83">
        <v>26.8</v>
      </c>
      <c r="AC148" s="83">
        <v>24.7</v>
      </c>
      <c r="AD148" s="83">
        <v>25.4</v>
      </c>
      <c r="AE148" s="83">
        <v>35.5</v>
      </c>
      <c r="AF148" s="83">
        <v>21.4</v>
      </c>
      <c r="AG148" s="83">
        <v>53.6</v>
      </c>
      <c r="AH148" s="83">
        <v>49.4</v>
      </c>
      <c r="AI148" s="83">
        <v>50.8</v>
      </c>
      <c r="AJ148" s="83">
        <v>71</v>
      </c>
      <c r="AK148" s="83">
        <v>3.0300000000000002</v>
      </c>
      <c r="AL148" s="83">
        <v>4.2799999999999994</v>
      </c>
      <c r="AM148" s="83">
        <v>3.1</v>
      </c>
      <c r="AN148" s="83">
        <v>6.4</v>
      </c>
      <c r="AO148" s="83">
        <v>6.4000000000000001E-2</v>
      </c>
      <c r="AP148" s="83">
        <v>11.1</v>
      </c>
      <c r="AQ148" s="83">
        <v>7.2</v>
      </c>
      <c r="AR148" s="83">
        <v>0.88439473684210501</v>
      </c>
      <c r="AS148" s="83">
        <v>58</v>
      </c>
      <c r="AT148" s="83">
        <v>91.8</v>
      </c>
      <c r="AU148" s="83">
        <v>0.23419999999999999</v>
      </c>
      <c r="AV148" s="83">
        <v>3.4200000000000001E-2</v>
      </c>
      <c r="AW148" s="83">
        <v>12.92</v>
      </c>
      <c r="AX148" s="83">
        <v>12.97</v>
      </c>
      <c r="AY148" s="83">
        <v>12.97</v>
      </c>
      <c r="AZ148" s="83">
        <v>0</v>
      </c>
      <c r="BA148" s="83">
        <v>0</v>
      </c>
      <c r="BB148" s="83">
        <v>0</v>
      </c>
      <c r="BC148" s="83">
        <v>0</v>
      </c>
      <c r="BD148" s="83">
        <v>2.634394736842105</v>
      </c>
      <c r="BE148" s="83">
        <v>28.83</v>
      </c>
      <c r="BF148" s="83">
        <v>6</v>
      </c>
      <c r="BG148" s="83">
        <v>10.5</v>
      </c>
      <c r="BH148" s="232">
        <v>43610</v>
      </c>
    </row>
    <row r="149" spans="1:60" x14ac:dyDescent="0.25">
      <c r="A149" s="232">
        <v>43611</v>
      </c>
      <c r="B149" s="233" t="s">
        <v>65</v>
      </c>
      <c r="C149" s="234">
        <v>0</v>
      </c>
      <c r="D149" s="83">
        <v>0</v>
      </c>
      <c r="E149" s="83">
        <v>0</v>
      </c>
      <c r="F149" s="83">
        <v>0</v>
      </c>
      <c r="G149" s="83">
        <v>0</v>
      </c>
      <c r="H149" s="83">
        <v>0</v>
      </c>
      <c r="I149" s="83">
        <v>0</v>
      </c>
      <c r="J149" s="83">
        <v>0</v>
      </c>
      <c r="K149" s="83">
        <v>0</v>
      </c>
      <c r="L149" s="83">
        <v>0</v>
      </c>
      <c r="M149" s="83">
        <v>0</v>
      </c>
      <c r="N149" s="83">
        <v>0</v>
      </c>
      <c r="O149" s="83">
        <v>0</v>
      </c>
      <c r="P149" s="83">
        <v>0</v>
      </c>
      <c r="Q149" s="83">
        <v>0</v>
      </c>
      <c r="R149" s="83">
        <v>0</v>
      </c>
      <c r="S149" s="83">
        <v>0</v>
      </c>
      <c r="T149" s="83">
        <v>0</v>
      </c>
      <c r="U149" s="83">
        <v>0</v>
      </c>
      <c r="V149" s="83">
        <v>0</v>
      </c>
      <c r="W149" s="83">
        <v>0</v>
      </c>
      <c r="X149" s="83">
        <v>0</v>
      </c>
      <c r="Y149" s="83">
        <v>0</v>
      </c>
      <c r="Z149" s="83">
        <v>0</v>
      </c>
      <c r="AA149" s="83">
        <v>0</v>
      </c>
      <c r="AB149" s="83">
        <v>0</v>
      </c>
      <c r="AC149" s="83">
        <v>0</v>
      </c>
      <c r="AD149" s="83">
        <v>0</v>
      </c>
      <c r="AE149" s="83">
        <v>0</v>
      </c>
      <c r="AF149" s="83">
        <v>0</v>
      </c>
      <c r="AG149" s="83">
        <v>0</v>
      </c>
      <c r="AH149" s="83">
        <v>0</v>
      </c>
      <c r="AI149" s="83">
        <v>0</v>
      </c>
      <c r="AJ149" s="83">
        <v>0</v>
      </c>
      <c r="AK149" s="83" t="s">
        <v>66</v>
      </c>
      <c r="AL149" s="83" t="s">
        <v>66</v>
      </c>
      <c r="AM149" s="83">
        <v>0</v>
      </c>
      <c r="AN149" s="83">
        <v>0</v>
      </c>
      <c r="AO149" s="83">
        <v>0</v>
      </c>
      <c r="AP149" s="83">
        <v>0</v>
      </c>
      <c r="AQ149" s="83">
        <v>0</v>
      </c>
      <c r="AR149" s="83" t="s">
        <v>66</v>
      </c>
      <c r="AS149" s="83">
        <v>0</v>
      </c>
      <c r="AT149" s="83">
        <v>0</v>
      </c>
      <c r="AU149" s="83">
        <v>0</v>
      </c>
      <c r="AV149" s="83">
        <v>0</v>
      </c>
      <c r="AW149" s="83">
        <v>0</v>
      </c>
      <c r="AX149" s="83">
        <v>0</v>
      </c>
      <c r="AY149" s="83">
        <v>0</v>
      </c>
      <c r="AZ149" s="83">
        <v>0</v>
      </c>
      <c r="BA149" s="83">
        <v>0</v>
      </c>
      <c r="BB149" s="83">
        <v>0</v>
      </c>
      <c r="BC149" s="83">
        <v>0</v>
      </c>
      <c r="BD149" s="83" t="s">
        <v>66</v>
      </c>
      <c r="BE149" s="83">
        <v>0</v>
      </c>
      <c r="BF149" s="83">
        <v>0</v>
      </c>
      <c r="BG149" s="83">
        <v>0</v>
      </c>
      <c r="BH149" s="232">
        <v>43611</v>
      </c>
    </row>
    <row r="150" spans="1:60" x14ac:dyDescent="0.25">
      <c r="A150" s="232">
        <v>43612</v>
      </c>
      <c r="B150" s="233" t="s">
        <v>65</v>
      </c>
      <c r="C150" s="234">
        <v>0</v>
      </c>
      <c r="D150" s="83">
        <v>5.78</v>
      </c>
      <c r="E150" s="83">
        <v>5.36</v>
      </c>
      <c r="F150" s="83">
        <v>5.33</v>
      </c>
      <c r="G150" s="83">
        <v>5.2</v>
      </c>
      <c r="H150" s="83">
        <v>5.27</v>
      </c>
      <c r="I150" s="83">
        <v>7.9</v>
      </c>
      <c r="J150" s="83">
        <v>7.64</v>
      </c>
      <c r="K150" s="83">
        <v>1.52</v>
      </c>
      <c r="L150" s="83">
        <v>1.77</v>
      </c>
      <c r="M150" s="83">
        <v>2.0099999999999998</v>
      </c>
      <c r="N150" s="83">
        <v>1.87</v>
      </c>
      <c r="O150" s="83">
        <v>48</v>
      </c>
      <c r="P150" s="83">
        <v>40</v>
      </c>
      <c r="Q150" s="83">
        <v>32</v>
      </c>
      <c r="R150" s="83">
        <v>2</v>
      </c>
      <c r="S150" s="83">
        <v>0</v>
      </c>
      <c r="T150" s="83">
        <v>0</v>
      </c>
      <c r="U150" s="83">
        <v>0.25900000000000001</v>
      </c>
      <c r="V150" s="83">
        <v>0.42399999999999999</v>
      </c>
      <c r="W150" s="83">
        <v>0.67100000000000004</v>
      </c>
      <c r="X150" s="83">
        <v>0.123</v>
      </c>
      <c r="Y150" s="83">
        <v>0.89600000000000002</v>
      </c>
      <c r="Z150" s="83">
        <v>0.753</v>
      </c>
      <c r="AA150" s="83">
        <v>11.7</v>
      </c>
      <c r="AB150" s="83">
        <v>31</v>
      </c>
      <c r="AC150" s="83">
        <v>28.4</v>
      </c>
      <c r="AD150" s="83">
        <v>28.2</v>
      </c>
      <c r="AE150" s="83">
        <v>33.6</v>
      </c>
      <c r="AF150" s="83">
        <v>23.4</v>
      </c>
      <c r="AG150" s="83">
        <v>62</v>
      </c>
      <c r="AH150" s="83">
        <v>56.8</v>
      </c>
      <c r="AI150" s="83">
        <v>56.4</v>
      </c>
      <c r="AJ150" s="83">
        <v>67.2</v>
      </c>
      <c r="AK150" s="83">
        <v>3.06</v>
      </c>
      <c r="AL150" s="83">
        <v>2.36</v>
      </c>
      <c r="AM150" s="83">
        <v>2.9</v>
      </c>
      <c r="AN150" s="83">
        <v>5.9</v>
      </c>
      <c r="AO150" s="83">
        <v>2.5999999999999999E-2</v>
      </c>
      <c r="AP150" s="83">
        <v>14.6</v>
      </c>
      <c r="AQ150" s="83">
        <v>8.1999999999999993</v>
      </c>
      <c r="AR150" s="83">
        <v>0.5176559766763853</v>
      </c>
      <c r="AS150" s="83">
        <v>72.099999999999994</v>
      </c>
      <c r="AT150" s="83">
        <v>88.9</v>
      </c>
      <c r="AU150" s="83">
        <v>0.1419</v>
      </c>
      <c r="AV150" s="83">
        <v>5.0700000000000002E-2</v>
      </c>
      <c r="AW150" s="83">
        <v>14.54</v>
      </c>
      <c r="AX150" s="83">
        <v>13.72</v>
      </c>
      <c r="AY150" s="83">
        <v>14.68</v>
      </c>
      <c r="AZ150" s="83">
        <v>0.96</v>
      </c>
      <c r="BA150" s="83">
        <v>1.546</v>
      </c>
      <c r="BB150" s="83">
        <v>2.448</v>
      </c>
      <c r="BC150" s="83">
        <v>9.7260000000000009</v>
      </c>
      <c r="BD150" s="83">
        <v>2.4076559766763852</v>
      </c>
      <c r="BE150" s="83">
        <v>28.64</v>
      </c>
      <c r="BF150" s="83">
        <v>6</v>
      </c>
      <c r="BG150" s="83">
        <v>10.5</v>
      </c>
      <c r="BH150" s="232">
        <v>43612</v>
      </c>
    </row>
    <row r="151" spans="1:60" x14ac:dyDescent="0.25">
      <c r="A151" s="232">
        <v>43613</v>
      </c>
      <c r="B151" s="233" t="s">
        <v>65</v>
      </c>
      <c r="C151" s="234">
        <v>0</v>
      </c>
      <c r="D151" s="83">
        <v>5.95</v>
      </c>
      <c r="E151" s="83">
        <v>5.29</v>
      </c>
      <c r="F151" s="83">
        <v>5.36</v>
      </c>
      <c r="G151" s="83">
        <v>5.17</v>
      </c>
      <c r="H151" s="83">
        <v>5.21</v>
      </c>
      <c r="I151" s="83">
        <v>7.54</v>
      </c>
      <c r="J151" s="83">
        <v>7.56</v>
      </c>
      <c r="K151" s="83">
        <v>1.54</v>
      </c>
      <c r="L151" s="83">
        <v>1.71</v>
      </c>
      <c r="M151" s="83">
        <v>1.72</v>
      </c>
      <c r="N151" s="83">
        <v>1.9</v>
      </c>
      <c r="O151" s="83">
        <v>46</v>
      </c>
      <c r="P151" s="83">
        <v>39</v>
      </c>
      <c r="Q151" s="83">
        <v>16</v>
      </c>
      <c r="R151" s="83">
        <v>1</v>
      </c>
      <c r="S151" s="83">
        <v>0</v>
      </c>
      <c r="T151" s="83">
        <v>0</v>
      </c>
      <c r="U151" s="83">
        <v>0.253</v>
      </c>
      <c r="V151" s="83">
        <v>0.40600000000000003</v>
      </c>
      <c r="W151" s="83">
        <v>0.34200000000000003</v>
      </c>
      <c r="X151" s="83">
        <v>8.4000000000000005E-2</v>
      </c>
      <c r="Y151" s="83">
        <v>0.36399999999999999</v>
      </c>
      <c r="Z151" s="83">
        <v>0.159</v>
      </c>
      <c r="AA151" s="83">
        <v>11.7</v>
      </c>
      <c r="AB151" s="83">
        <v>31.7</v>
      </c>
      <c r="AC151" s="83">
        <v>28.7</v>
      </c>
      <c r="AD151" s="83">
        <v>28.2</v>
      </c>
      <c r="AE151" s="83">
        <v>34.1</v>
      </c>
      <c r="AF151" s="83">
        <v>23.4</v>
      </c>
      <c r="AG151" s="83">
        <v>63.4</v>
      </c>
      <c r="AH151" s="83">
        <v>57.4</v>
      </c>
      <c r="AI151" s="83">
        <v>56.4</v>
      </c>
      <c r="AJ151" s="83">
        <v>68.2</v>
      </c>
      <c r="AK151" s="83">
        <v>3.05</v>
      </c>
      <c r="AL151" s="83">
        <v>2.44</v>
      </c>
      <c r="AM151" s="83">
        <v>2.8</v>
      </c>
      <c r="AN151" s="83">
        <v>5.7</v>
      </c>
      <c r="AO151" s="83">
        <v>2.4E-2</v>
      </c>
      <c r="AP151" s="83">
        <v>15</v>
      </c>
      <c r="AQ151" s="83">
        <v>8.6999999999999993</v>
      </c>
      <c r="AR151" s="83">
        <v>1.0068946204863667</v>
      </c>
      <c r="AS151" s="83">
        <v>67.900000000000006</v>
      </c>
      <c r="AT151" s="83">
        <v>91.2</v>
      </c>
      <c r="AU151" s="83">
        <v>0.1681</v>
      </c>
      <c r="AV151" s="83">
        <v>3.9800000000000002E-2</v>
      </c>
      <c r="AW151" s="83">
        <v>14.39</v>
      </c>
      <c r="AX151" s="83">
        <v>13.57</v>
      </c>
      <c r="AY151" s="83">
        <v>14.54</v>
      </c>
      <c r="AZ151" s="83">
        <v>0.97</v>
      </c>
      <c r="BA151" s="83">
        <v>1.7350000000000001</v>
      </c>
      <c r="BB151" s="83">
        <v>3.2050000000000001</v>
      </c>
      <c r="BC151" s="83">
        <v>8.6300000000000008</v>
      </c>
      <c r="BD151" s="83">
        <v>2.8768946204863668</v>
      </c>
      <c r="BE151" s="83">
        <v>28.87</v>
      </c>
      <c r="BF151" s="83">
        <v>5.7</v>
      </c>
      <c r="BG151" s="83">
        <v>9.8000000000000007</v>
      </c>
      <c r="BH151" s="232">
        <v>43613</v>
      </c>
    </row>
    <row r="152" spans="1:60" x14ac:dyDescent="0.25">
      <c r="A152" s="232">
        <v>43614</v>
      </c>
      <c r="B152" s="233" t="s">
        <v>65</v>
      </c>
      <c r="C152" s="234">
        <v>0</v>
      </c>
      <c r="D152" s="83">
        <v>6.02</v>
      </c>
      <c r="E152" s="83">
        <v>5.25</v>
      </c>
      <c r="F152" s="83">
        <v>5.29</v>
      </c>
      <c r="G152" s="83">
        <v>5.2</v>
      </c>
      <c r="H152" s="83">
        <v>5.28</v>
      </c>
      <c r="I152" s="83">
        <v>7.54</v>
      </c>
      <c r="J152" s="83">
        <v>7.4</v>
      </c>
      <c r="K152" s="83">
        <v>1.59</v>
      </c>
      <c r="L152" s="83">
        <v>1.88</v>
      </c>
      <c r="M152" s="83">
        <v>1.92</v>
      </c>
      <c r="N152" s="83">
        <v>1.84</v>
      </c>
      <c r="O152" s="83">
        <v>52</v>
      </c>
      <c r="P152" s="83">
        <v>46</v>
      </c>
      <c r="Q152" s="83">
        <v>17</v>
      </c>
      <c r="R152" s="83">
        <v>0</v>
      </c>
      <c r="S152" s="83">
        <v>0</v>
      </c>
      <c r="T152" s="83">
        <v>0</v>
      </c>
      <c r="U152" s="83">
        <v>0.26400000000000001</v>
      </c>
      <c r="V152" s="83">
        <v>0.38800000000000001</v>
      </c>
      <c r="W152" s="83">
        <v>0.496</v>
      </c>
      <c r="X152" s="83">
        <v>5.1999999999999998E-2</v>
      </c>
      <c r="Y152" s="83">
        <v>0.14899999999999999</v>
      </c>
      <c r="Z152" s="83">
        <v>0.22700000000000001</v>
      </c>
      <c r="AA152" s="83">
        <v>11.7</v>
      </c>
      <c r="AB152" s="83">
        <v>31.7</v>
      </c>
      <c r="AC152" s="83">
        <v>28.5</v>
      </c>
      <c r="AD152" s="83">
        <v>28.4</v>
      </c>
      <c r="AE152" s="83">
        <v>34.1</v>
      </c>
      <c r="AF152" s="83">
        <v>23.4</v>
      </c>
      <c r="AG152" s="83">
        <v>63.4</v>
      </c>
      <c r="AH152" s="83">
        <v>57</v>
      </c>
      <c r="AI152" s="83">
        <v>56.8</v>
      </c>
      <c r="AJ152" s="83">
        <v>68.2</v>
      </c>
      <c r="AK152" s="83">
        <v>3.1399999999999997</v>
      </c>
      <c r="AL152" s="83">
        <v>2.54</v>
      </c>
      <c r="AM152" s="83">
        <v>3.2</v>
      </c>
      <c r="AN152" s="83">
        <v>5.9</v>
      </c>
      <c r="AO152" s="83">
        <v>3.6999999999999998E-2</v>
      </c>
      <c r="AP152" s="83">
        <v>14.5</v>
      </c>
      <c r="AQ152" s="83">
        <v>9.4</v>
      </c>
      <c r="AR152" s="83">
        <v>0.66378366944013489</v>
      </c>
      <c r="AS152" s="83">
        <v>59.5</v>
      </c>
      <c r="AT152" s="83">
        <v>92.6</v>
      </c>
      <c r="AU152" s="83">
        <v>0.22539999999999999</v>
      </c>
      <c r="AV152" s="83">
        <v>3.32E-2</v>
      </c>
      <c r="AW152" s="83">
        <v>14.989000000000001</v>
      </c>
      <c r="AX152" s="83">
        <v>14.182</v>
      </c>
      <c r="AY152" s="83">
        <v>15.170999999999999</v>
      </c>
      <c r="AZ152" s="83">
        <v>0.98899999999999999</v>
      </c>
      <c r="BA152" s="83">
        <v>1.6739999999999999</v>
      </c>
      <c r="BB152" s="83">
        <v>2.629</v>
      </c>
      <c r="BC152" s="83">
        <v>9.8789999999999996</v>
      </c>
      <c r="BD152" s="83">
        <v>2.743783669440135</v>
      </c>
      <c r="BE152" s="83">
        <v>29.52</v>
      </c>
      <c r="BF152" s="83">
        <v>5.7</v>
      </c>
      <c r="BG152" s="83">
        <v>9.8000000000000007</v>
      </c>
      <c r="BH152" s="232">
        <v>43614</v>
      </c>
    </row>
    <row r="153" spans="1:60" x14ac:dyDescent="0.25">
      <c r="A153" s="232">
        <v>43615</v>
      </c>
      <c r="B153" s="233" t="s">
        <v>65</v>
      </c>
      <c r="C153" s="234">
        <v>0</v>
      </c>
      <c r="D153" s="83">
        <v>5.92</v>
      </c>
      <c r="E153" s="83">
        <v>5.29</v>
      </c>
      <c r="F153" s="83">
        <v>5.28</v>
      </c>
      <c r="G153" s="83">
        <v>5.22</v>
      </c>
      <c r="H153" s="83">
        <v>5.24</v>
      </c>
      <c r="I153" s="83">
        <v>7.39</v>
      </c>
      <c r="J153" s="83">
        <v>7.28</v>
      </c>
      <c r="K153" s="83">
        <v>1.65</v>
      </c>
      <c r="L153" s="83">
        <v>1.98</v>
      </c>
      <c r="M153" s="83">
        <v>2.2000000000000002</v>
      </c>
      <c r="N153" s="83">
        <v>2.4300000000000002</v>
      </c>
      <c r="O153" s="83">
        <v>50</v>
      </c>
      <c r="P153" s="83">
        <v>41</v>
      </c>
      <c r="Q153" s="83">
        <v>14</v>
      </c>
      <c r="R153" s="83">
        <v>0</v>
      </c>
      <c r="S153" s="83">
        <v>0</v>
      </c>
      <c r="T153" s="83">
        <v>0</v>
      </c>
      <c r="U153" s="83">
        <v>0.29599999999999999</v>
      </c>
      <c r="V153" s="83">
        <v>0.39500000000000002</v>
      </c>
      <c r="W153" s="83">
        <v>0.42099999999999999</v>
      </c>
      <c r="X153" s="83">
        <v>7.6999999999999999E-2</v>
      </c>
      <c r="Y153" s="83">
        <v>0.14599999999999999</v>
      </c>
      <c r="Z153" s="83">
        <v>0.222</v>
      </c>
      <c r="AA153" s="83">
        <v>11.4</v>
      </c>
      <c r="AB153" s="83">
        <v>31.9</v>
      </c>
      <c r="AC153" s="83">
        <v>28.2</v>
      </c>
      <c r="AD153" s="83">
        <v>27.9</v>
      </c>
      <c r="AE153" s="83">
        <v>34.700000000000003</v>
      </c>
      <c r="AF153" s="83">
        <v>22.8</v>
      </c>
      <c r="AG153" s="83">
        <v>63.8</v>
      </c>
      <c r="AH153" s="83">
        <v>56.4</v>
      </c>
      <c r="AI153" s="83">
        <v>55.8</v>
      </c>
      <c r="AJ153" s="83">
        <v>69.400000000000006</v>
      </c>
      <c r="AK153" s="83">
        <v>3.3899999999999997</v>
      </c>
      <c r="AL153" s="83">
        <v>4.1099999999999994</v>
      </c>
      <c r="AM153" s="83">
        <v>3.4</v>
      </c>
      <c r="AN153" s="83">
        <v>6.4</v>
      </c>
      <c r="AO153" s="83">
        <v>0.03</v>
      </c>
      <c r="AP153" s="83">
        <v>14.2</v>
      </c>
      <c r="AQ153" s="83">
        <v>9.4</v>
      </c>
      <c r="AR153" s="83" t="s">
        <v>66</v>
      </c>
      <c r="AS153" s="83">
        <v>59.9</v>
      </c>
      <c r="AT153" s="83">
        <v>92.5</v>
      </c>
      <c r="AU153" s="83">
        <v>0.22170000000000001</v>
      </c>
      <c r="AV153" s="83">
        <v>3.39E-2</v>
      </c>
      <c r="AW153" s="83">
        <v>14.49</v>
      </c>
      <c r="AX153" s="83">
        <v>13.75</v>
      </c>
      <c r="AY153" s="83">
        <v>14.68</v>
      </c>
      <c r="AZ153" s="83">
        <v>0.93</v>
      </c>
      <c r="BA153" s="83">
        <v>1.655</v>
      </c>
      <c r="BB153" s="83">
        <v>2.613</v>
      </c>
      <c r="BC153" s="83">
        <v>9.4819999999999993</v>
      </c>
      <c r="BD153" s="83" t="s">
        <v>66</v>
      </c>
      <c r="BE153" s="83">
        <v>31.35</v>
      </c>
      <c r="BF153" s="83">
        <v>5.7</v>
      </c>
      <c r="BG153" s="83">
        <v>9.8000000000000007</v>
      </c>
      <c r="BH153" s="232">
        <v>43615</v>
      </c>
    </row>
    <row r="154" spans="1:60" x14ac:dyDescent="0.25">
      <c r="A154" s="232">
        <v>43616</v>
      </c>
      <c r="B154" s="233" t="s">
        <v>65</v>
      </c>
      <c r="C154" s="234">
        <v>0</v>
      </c>
      <c r="D154" s="83">
        <v>6.21</v>
      </c>
      <c r="E154" s="83">
        <v>5.23</v>
      </c>
      <c r="F154" s="83">
        <v>5.25</v>
      </c>
      <c r="G154" s="83">
        <v>5.1100000000000003</v>
      </c>
      <c r="H154" s="83">
        <v>5.0199999999999996</v>
      </c>
      <c r="I154" s="83">
        <v>6.28</v>
      </c>
      <c r="J154" s="83">
        <v>7.1</v>
      </c>
      <c r="K154" s="83">
        <v>1.47</v>
      </c>
      <c r="L154" s="83">
        <v>1.71</v>
      </c>
      <c r="M154" s="83">
        <v>1.75</v>
      </c>
      <c r="N154" s="83">
        <v>1.63</v>
      </c>
      <c r="O154" s="83">
        <v>52</v>
      </c>
      <c r="P154" s="83">
        <v>46</v>
      </c>
      <c r="Q154" s="83">
        <v>16</v>
      </c>
      <c r="R154" s="83">
        <v>1</v>
      </c>
      <c r="S154" s="83">
        <v>0</v>
      </c>
      <c r="T154" s="83">
        <v>0</v>
      </c>
      <c r="U154" s="83">
        <v>0.28299999999999997</v>
      </c>
      <c r="V154" s="83">
        <v>0.39800000000000002</v>
      </c>
      <c r="W154" s="83">
        <v>0.61399999999999999</v>
      </c>
      <c r="X154" s="83">
        <v>8.2000000000000003E-2</v>
      </c>
      <c r="Y154" s="83">
        <v>0.128</v>
      </c>
      <c r="Z154" s="83">
        <v>0.23599999999999999</v>
      </c>
      <c r="AA154" s="83">
        <v>11.8</v>
      </c>
      <c r="AB154" s="83">
        <v>30.9</v>
      </c>
      <c r="AC154" s="83">
        <v>28.2</v>
      </c>
      <c r="AD154" s="83">
        <v>28.8</v>
      </c>
      <c r="AE154" s="83">
        <v>34.4</v>
      </c>
      <c r="AF154" s="83">
        <v>23.6</v>
      </c>
      <c r="AG154" s="83">
        <v>61.8</v>
      </c>
      <c r="AH154" s="83">
        <v>56.4</v>
      </c>
      <c r="AI154" s="83">
        <v>57.6</v>
      </c>
      <c r="AJ154" s="83">
        <v>68.8</v>
      </c>
      <c r="AK154" s="83">
        <v>3.2199999999999998</v>
      </c>
      <c r="AL154" s="83">
        <v>2.57</v>
      </c>
      <c r="AM154" s="83">
        <v>3.2</v>
      </c>
      <c r="AN154" s="83">
        <v>6.7</v>
      </c>
      <c r="AO154" s="83">
        <v>2.5999999999999999E-2</v>
      </c>
      <c r="AP154" s="83">
        <v>15.6</v>
      </c>
      <c r="AQ154" s="83">
        <v>9.8000000000000007</v>
      </c>
      <c r="AR154" s="83">
        <v>1.0532996632996634</v>
      </c>
      <c r="AS154" s="83">
        <v>59.7</v>
      </c>
      <c r="AT154" s="83">
        <v>89</v>
      </c>
      <c r="AU154" s="83">
        <v>0.2215</v>
      </c>
      <c r="AV154" s="83">
        <v>5.0599999999999999E-2</v>
      </c>
      <c r="AW154" s="83">
        <v>14.201000000000001</v>
      </c>
      <c r="AX154" s="83">
        <v>13.662000000000001</v>
      </c>
      <c r="AY154" s="83">
        <v>14.317</v>
      </c>
      <c r="AZ154" s="83">
        <v>0.65500000000000003</v>
      </c>
      <c r="BA154" s="83">
        <v>1.641</v>
      </c>
      <c r="BB154" s="83">
        <v>2.6469999999999998</v>
      </c>
      <c r="BC154" s="83">
        <v>9.1259999999999994</v>
      </c>
      <c r="BD154" s="83">
        <v>2.7132996632996633</v>
      </c>
      <c r="BE154" s="83">
        <v>25.62</v>
      </c>
      <c r="BF154" s="83">
        <v>5.7</v>
      </c>
      <c r="BG154" s="83">
        <v>9.8000000000000007</v>
      </c>
      <c r="BH154" s="232">
        <v>43616</v>
      </c>
    </row>
    <row r="155" spans="1:60" x14ac:dyDescent="0.25">
      <c r="A155" s="232">
        <v>43617</v>
      </c>
      <c r="B155" s="233" t="s">
        <v>65</v>
      </c>
      <c r="C155" s="234">
        <v>0</v>
      </c>
      <c r="D155" s="83">
        <v>6.62</v>
      </c>
      <c r="E155" s="83">
        <v>5.18</v>
      </c>
      <c r="F155" s="83">
        <v>5.25</v>
      </c>
      <c r="G155" s="83">
        <v>5.13</v>
      </c>
      <c r="H155" s="83">
        <v>5.17</v>
      </c>
      <c r="I155" s="83">
        <v>6.55</v>
      </c>
      <c r="J155" s="83">
        <v>7.02</v>
      </c>
      <c r="K155" s="83">
        <v>1.33</v>
      </c>
      <c r="L155" s="83">
        <v>1.81</v>
      </c>
      <c r="M155" s="83">
        <v>1.79</v>
      </c>
      <c r="N155" s="83">
        <v>1.96</v>
      </c>
      <c r="O155" s="83">
        <v>52</v>
      </c>
      <c r="P155" s="83">
        <v>46</v>
      </c>
      <c r="Q155" s="83">
        <v>15</v>
      </c>
      <c r="R155" s="83">
        <v>1</v>
      </c>
      <c r="S155" s="83">
        <v>0</v>
      </c>
      <c r="T155" s="83">
        <v>0</v>
      </c>
      <c r="U155" s="83">
        <v>0.28699999999999998</v>
      </c>
      <c r="V155" s="83">
        <v>0.36399999999999999</v>
      </c>
      <c r="W155" s="83">
        <v>0.33200000000000002</v>
      </c>
      <c r="X155" s="83">
        <v>7.9000000000000001E-2</v>
      </c>
      <c r="Y155" s="83">
        <v>0.14699999999999999</v>
      </c>
      <c r="Z155" s="83">
        <v>0.22600000000000001</v>
      </c>
      <c r="AA155" s="83">
        <v>12.2</v>
      </c>
      <c r="AB155" s="83">
        <v>32.6</v>
      </c>
      <c r="AC155" s="83">
        <v>29.8</v>
      </c>
      <c r="AD155" s="83">
        <v>29.3</v>
      </c>
      <c r="AE155" s="83">
        <v>35.200000000000003</v>
      </c>
      <c r="AF155" s="83">
        <v>24.4</v>
      </c>
      <c r="AG155" s="83">
        <v>65.2</v>
      </c>
      <c r="AH155" s="83">
        <v>59.6</v>
      </c>
      <c r="AI155" s="83">
        <v>58.6</v>
      </c>
      <c r="AJ155" s="83">
        <v>70.400000000000006</v>
      </c>
      <c r="AK155" s="83">
        <v>3.13</v>
      </c>
      <c r="AL155" s="83">
        <v>2.42</v>
      </c>
      <c r="AM155" s="83">
        <v>3.1</v>
      </c>
      <c r="AN155" s="83">
        <v>5.9</v>
      </c>
      <c r="AO155" s="83">
        <v>0</v>
      </c>
      <c r="AP155" s="83">
        <v>15.7</v>
      </c>
      <c r="AQ155" s="83">
        <v>9.9</v>
      </c>
      <c r="AR155" s="83">
        <v>0.983353441608662</v>
      </c>
      <c r="AS155" s="83">
        <v>59.8</v>
      </c>
      <c r="AT155" s="83">
        <v>86</v>
      </c>
      <c r="AU155" s="83">
        <v>0.2218</v>
      </c>
      <c r="AV155" s="83">
        <v>6.5100000000000005E-2</v>
      </c>
      <c r="AW155" s="83">
        <v>13.81</v>
      </c>
      <c r="AX155" s="83">
        <v>12.93</v>
      </c>
      <c r="AY155" s="83">
        <v>13.93</v>
      </c>
      <c r="AZ155" s="83">
        <v>1</v>
      </c>
      <c r="BA155" s="83">
        <v>1.369</v>
      </c>
      <c r="BB155" s="83">
        <v>2.6030000000000002</v>
      </c>
      <c r="BC155" s="83">
        <v>8.8740000000000006</v>
      </c>
      <c r="BD155" s="83">
        <v>2.8033534416086621</v>
      </c>
      <c r="BE155" s="83">
        <v>27.75</v>
      </c>
      <c r="BF155" s="83">
        <v>5.9</v>
      </c>
      <c r="BG155" s="83">
        <v>11.1</v>
      </c>
      <c r="BH155" s="232">
        <v>43617</v>
      </c>
    </row>
    <row r="156" spans="1:60" x14ac:dyDescent="0.25">
      <c r="A156" s="232">
        <v>43618</v>
      </c>
      <c r="B156" s="233" t="s">
        <v>65</v>
      </c>
      <c r="C156" s="234">
        <v>0</v>
      </c>
      <c r="D156" s="83">
        <v>0</v>
      </c>
      <c r="E156" s="83">
        <v>0</v>
      </c>
      <c r="F156" s="83">
        <v>0</v>
      </c>
      <c r="G156" s="83">
        <v>0</v>
      </c>
      <c r="H156" s="83">
        <v>0</v>
      </c>
      <c r="I156" s="83">
        <v>0</v>
      </c>
      <c r="J156" s="83">
        <v>0</v>
      </c>
      <c r="K156" s="83">
        <v>0</v>
      </c>
      <c r="L156" s="83">
        <v>0</v>
      </c>
      <c r="M156" s="83">
        <v>0</v>
      </c>
      <c r="N156" s="83">
        <v>0</v>
      </c>
      <c r="O156" s="83">
        <v>0</v>
      </c>
      <c r="P156" s="83">
        <v>0</v>
      </c>
      <c r="Q156" s="83">
        <v>0</v>
      </c>
      <c r="R156" s="83">
        <v>0</v>
      </c>
      <c r="S156" s="83">
        <v>0</v>
      </c>
      <c r="T156" s="83">
        <v>0</v>
      </c>
      <c r="U156" s="83">
        <v>0</v>
      </c>
      <c r="V156" s="83">
        <v>0</v>
      </c>
      <c r="W156" s="83">
        <v>0</v>
      </c>
      <c r="X156" s="83">
        <v>0</v>
      </c>
      <c r="Y156" s="83">
        <v>0</v>
      </c>
      <c r="Z156" s="83">
        <v>0</v>
      </c>
      <c r="AA156" s="83">
        <v>0</v>
      </c>
      <c r="AB156" s="83">
        <v>0</v>
      </c>
      <c r="AC156" s="83">
        <v>0</v>
      </c>
      <c r="AD156" s="83">
        <v>0</v>
      </c>
      <c r="AE156" s="83">
        <v>0</v>
      </c>
      <c r="AF156" s="83">
        <v>0</v>
      </c>
      <c r="AG156" s="83">
        <v>0</v>
      </c>
      <c r="AH156" s="83">
        <v>0</v>
      </c>
      <c r="AI156" s="83">
        <v>0</v>
      </c>
      <c r="AJ156" s="83">
        <v>0</v>
      </c>
      <c r="AK156" s="83" t="s">
        <v>66</v>
      </c>
      <c r="AL156" s="83" t="s">
        <v>66</v>
      </c>
      <c r="AM156" s="83">
        <v>0</v>
      </c>
      <c r="AN156" s="83">
        <v>0</v>
      </c>
      <c r="AO156" s="83">
        <v>0</v>
      </c>
      <c r="AP156" s="83">
        <v>0</v>
      </c>
      <c r="AQ156" s="83">
        <v>0</v>
      </c>
      <c r="AR156" s="83">
        <v>0.79895039757667563</v>
      </c>
      <c r="AS156" s="83">
        <v>0</v>
      </c>
      <c r="AT156" s="83">
        <v>0</v>
      </c>
      <c r="AU156" s="83">
        <v>0</v>
      </c>
      <c r="AV156" s="83">
        <v>0</v>
      </c>
      <c r="AW156" s="83">
        <v>14.08</v>
      </c>
      <c r="AX156" s="83">
        <v>13.205</v>
      </c>
      <c r="AY156" s="83">
        <v>14.179</v>
      </c>
      <c r="AZ156" s="83">
        <v>0.97399999999999998</v>
      </c>
      <c r="BA156" s="83">
        <v>1.369</v>
      </c>
      <c r="BB156" s="83">
        <v>2.6030000000000002</v>
      </c>
      <c r="BC156" s="83">
        <v>8.8740000000000006</v>
      </c>
      <c r="BD156" s="83">
        <v>2.7989503975766756</v>
      </c>
      <c r="BE156" s="83">
        <v>0</v>
      </c>
      <c r="BF156" s="83">
        <v>5.7</v>
      </c>
      <c r="BG156" s="83">
        <v>10.1</v>
      </c>
      <c r="BH156" s="232">
        <v>43618</v>
      </c>
    </row>
    <row r="157" spans="1:60" x14ac:dyDescent="0.25">
      <c r="A157" s="232">
        <v>43619</v>
      </c>
      <c r="B157" s="233" t="s">
        <v>65</v>
      </c>
      <c r="C157" s="234">
        <v>0</v>
      </c>
      <c r="D157" s="83">
        <v>6.25</v>
      </c>
      <c r="E157" s="83">
        <v>5.19</v>
      </c>
      <c r="F157" s="83">
        <v>5.23</v>
      </c>
      <c r="G157" s="83">
        <v>5.16</v>
      </c>
      <c r="H157" s="83">
        <v>5.2</v>
      </c>
      <c r="I157" s="83">
        <v>7</v>
      </c>
      <c r="J157" s="83">
        <v>7.13</v>
      </c>
      <c r="K157" s="83">
        <v>1.52</v>
      </c>
      <c r="L157" s="83">
        <v>1.84</v>
      </c>
      <c r="M157" s="83">
        <v>1.9</v>
      </c>
      <c r="N157" s="83">
        <v>2.0299999999999998</v>
      </c>
      <c r="O157" s="83">
        <v>53</v>
      </c>
      <c r="P157" s="83">
        <v>46</v>
      </c>
      <c r="Q157" s="83">
        <v>14</v>
      </c>
      <c r="R157" s="83">
        <v>0</v>
      </c>
      <c r="S157" s="83">
        <v>0</v>
      </c>
      <c r="T157" s="83">
        <v>0</v>
      </c>
      <c r="U157" s="83">
        <v>0.27400000000000002</v>
      </c>
      <c r="V157" s="83">
        <v>0.39200000000000002</v>
      </c>
      <c r="W157" s="83">
        <v>0.36099999999999999</v>
      </c>
      <c r="X157" s="83">
        <v>8.6999999999999994E-2</v>
      </c>
      <c r="Y157" s="83">
        <v>0.127</v>
      </c>
      <c r="Z157" s="83">
        <v>0.214</v>
      </c>
      <c r="AA157" s="83">
        <v>12</v>
      </c>
      <c r="AB157" s="83">
        <v>33.200000000000003</v>
      </c>
      <c r="AC157" s="83">
        <v>28.8</v>
      </c>
      <c r="AD157" s="83">
        <v>28.5</v>
      </c>
      <c r="AE157" s="83">
        <v>34.9</v>
      </c>
      <c r="AF157" s="83">
        <v>24</v>
      </c>
      <c r="AG157" s="83">
        <v>66.400000000000006</v>
      </c>
      <c r="AH157" s="83">
        <v>57.6</v>
      </c>
      <c r="AI157" s="83">
        <v>57</v>
      </c>
      <c r="AJ157" s="83">
        <v>69.8</v>
      </c>
      <c r="AK157" s="83">
        <v>3.2199999999999998</v>
      </c>
      <c r="AL157" s="83">
        <v>2.4900000000000002</v>
      </c>
      <c r="AM157" s="83">
        <v>3.2</v>
      </c>
      <c r="AN157" s="83">
        <v>6.4</v>
      </c>
      <c r="AO157" s="83">
        <v>3.9E-2</v>
      </c>
      <c r="AP157" s="83">
        <v>15.8</v>
      </c>
      <c r="AQ157" s="83">
        <v>9.9</v>
      </c>
      <c r="AR157" s="83">
        <v>1.8529666800481732</v>
      </c>
      <c r="AS157" s="83">
        <v>60</v>
      </c>
      <c r="AT157" s="83">
        <v>89.8</v>
      </c>
      <c r="AU157" s="83">
        <v>0.22059999999999999</v>
      </c>
      <c r="AV157" s="83">
        <v>4.6800000000000001E-2</v>
      </c>
      <c r="AW157" s="83">
        <v>14.394</v>
      </c>
      <c r="AX157" s="83">
        <v>9.9640000000000004</v>
      </c>
      <c r="AY157" s="83">
        <v>10.964</v>
      </c>
      <c r="AZ157" s="83">
        <v>0.98</v>
      </c>
      <c r="BA157" s="83">
        <v>1.5009999999999999</v>
      </c>
      <c r="BB157" s="83">
        <v>2.5819999999999999</v>
      </c>
      <c r="BC157" s="83">
        <v>9.2040000000000006</v>
      </c>
      <c r="BD157" s="83">
        <v>3.882966680048173</v>
      </c>
      <c r="BE157" s="83">
        <v>29.19</v>
      </c>
      <c r="BF157" s="83">
        <v>5.7</v>
      </c>
      <c r="BG157" s="83">
        <v>10.1</v>
      </c>
      <c r="BH157" s="232">
        <v>43619</v>
      </c>
    </row>
    <row r="158" spans="1:60" x14ac:dyDescent="0.25">
      <c r="A158" s="232">
        <v>43620</v>
      </c>
      <c r="B158" s="233" t="s">
        <v>65</v>
      </c>
      <c r="C158" s="234">
        <v>0</v>
      </c>
      <c r="D158" s="83">
        <v>6.34</v>
      </c>
      <c r="E158" s="83">
        <v>5.24</v>
      </c>
      <c r="F158" s="83">
        <v>5.12</v>
      </c>
      <c r="G158" s="83">
        <v>5.27</v>
      </c>
      <c r="H158" s="83">
        <v>5.3</v>
      </c>
      <c r="I158" s="83">
        <v>7.24</v>
      </c>
      <c r="J158" s="83">
        <v>7.13</v>
      </c>
      <c r="K158" s="83">
        <v>1.64</v>
      </c>
      <c r="L158" s="83">
        <v>1.89</v>
      </c>
      <c r="M158" s="83">
        <v>1.98</v>
      </c>
      <c r="N158" s="83">
        <v>2.11</v>
      </c>
      <c r="O158" s="83">
        <v>49</v>
      </c>
      <c r="P158" s="83">
        <v>43</v>
      </c>
      <c r="Q158" s="83">
        <v>17</v>
      </c>
      <c r="R158" s="83">
        <v>0</v>
      </c>
      <c r="S158" s="83">
        <v>0</v>
      </c>
      <c r="T158" s="83">
        <v>0</v>
      </c>
      <c r="U158" s="83">
        <v>0.26400000000000001</v>
      </c>
      <c r="V158" s="83">
        <v>0.374</v>
      </c>
      <c r="W158" s="83">
        <v>0.41199999999999998</v>
      </c>
      <c r="X158" s="83">
        <v>9.0999999999999998E-2</v>
      </c>
      <c r="Y158" s="83">
        <v>0.14000000000000001</v>
      </c>
      <c r="Z158" s="83">
        <v>0.20599999999999999</v>
      </c>
      <c r="AA158" s="83">
        <v>11.7</v>
      </c>
      <c r="AB158" s="83">
        <v>33.6</v>
      </c>
      <c r="AC158" s="83">
        <v>29.1</v>
      </c>
      <c r="AD158" s="83">
        <v>28.7</v>
      </c>
      <c r="AE158" s="83">
        <v>35.4</v>
      </c>
      <c r="AF158" s="83">
        <v>23.4</v>
      </c>
      <c r="AG158" s="83">
        <v>67.2</v>
      </c>
      <c r="AH158" s="83">
        <v>58.2</v>
      </c>
      <c r="AI158" s="83">
        <v>57.4</v>
      </c>
      <c r="AJ158" s="83">
        <v>70.8</v>
      </c>
      <c r="AK158" s="83">
        <v>3.3</v>
      </c>
      <c r="AL158" s="83">
        <v>2.54</v>
      </c>
      <c r="AM158" s="83">
        <v>2.9</v>
      </c>
      <c r="AN158" s="83">
        <v>5.4</v>
      </c>
      <c r="AO158" s="83">
        <v>4.1000000000000002E-2</v>
      </c>
      <c r="AP158" s="83">
        <v>15.7</v>
      </c>
      <c r="AQ158" s="83">
        <v>9.8000000000000007</v>
      </c>
      <c r="AR158" s="83">
        <v>0.86050037341299523</v>
      </c>
      <c r="AS158" s="83">
        <v>59.7</v>
      </c>
      <c r="AT158" s="83">
        <v>91.9</v>
      </c>
      <c r="AU158" s="83">
        <v>0.224</v>
      </c>
      <c r="AV158" s="83">
        <v>3.6400000000000002E-2</v>
      </c>
      <c r="AW158" s="83">
        <v>14.23</v>
      </c>
      <c r="AX158" s="83">
        <v>13.39</v>
      </c>
      <c r="AY158" s="83">
        <v>14.36</v>
      </c>
      <c r="AZ158" s="83">
        <v>0.97</v>
      </c>
      <c r="BA158" s="83">
        <v>1.454</v>
      </c>
      <c r="BB158" s="83">
        <v>2.6040000000000001</v>
      </c>
      <c r="BC158" s="83">
        <v>9.5570000000000004</v>
      </c>
      <c r="BD158" s="83">
        <v>2.9905003734129951</v>
      </c>
      <c r="BE158" s="83">
        <v>29.05</v>
      </c>
      <c r="BF158" s="83">
        <v>5.7</v>
      </c>
      <c r="BG158" s="83">
        <v>10.1</v>
      </c>
      <c r="BH158" s="232">
        <v>43620</v>
      </c>
    </row>
    <row r="159" spans="1:60" x14ac:dyDescent="0.25">
      <c r="A159" s="232">
        <v>43621</v>
      </c>
      <c r="B159" s="233" t="s">
        <v>65</v>
      </c>
      <c r="C159" s="234">
        <v>0</v>
      </c>
      <c r="D159" s="83">
        <v>6.06</v>
      </c>
      <c r="E159" s="83">
        <v>5.0999999999999996</v>
      </c>
      <c r="F159" s="83">
        <v>5.13</v>
      </c>
      <c r="G159" s="83">
        <v>4.97</v>
      </c>
      <c r="H159" s="83">
        <v>4.9800000000000004</v>
      </c>
      <c r="I159" s="83">
        <v>6.31</v>
      </c>
      <c r="J159" s="83">
        <v>7.07</v>
      </c>
      <c r="K159" s="83">
        <v>1.73</v>
      </c>
      <c r="L159" s="83">
        <v>1.86</v>
      </c>
      <c r="M159" s="83">
        <v>1.91</v>
      </c>
      <c r="N159" s="83">
        <v>2.1800000000000002</v>
      </c>
      <c r="O159" s="83">
        <v>50</v>
      </c>
      <c r="P159" s="83">
        <v>45</v>
      </c>
      <c r="Q159" s="83">
        <v>19</v>
      </c>
      <c r="R159" s="83">
        <v>2</v>
      </c>
      <c r="S159" s="83">
        <v>1</v>
      </c>
      <c r="T159" s="83">
        <v>0</v>
      </c>
      <c r="U159" s="83">
        <v>0.29099999999999998</v>
      </c>
      <c r="V159" s="83">
        <v>0.496</v>
      </c>
      <c r="W159" s="83">
        <v>0.51300000000000001</v>
      </c>
      <c r="X159" s="83">
        <v>9.7000000000000003E-2</v>
      </c>
      <c r="Y159" s="83">
        <v>0.125</v>
      </c>
      <c r="Z159" s="83">
        <v>0.184</v>
      </c>
      <c r="AA159" s="83">
        <v>12.6</v>
      </c>
      <c r="AB159" s="83">
        <v>33.4</v>
      </c>
      <c r="AC159" s="83">
        <v>31.3</v>
      </c>
      <c r="AD159" s="83">
        <v>30.6</v>
      </c>
      <c r="AE159" s="83">
        <v>36.4</v>
      </c>
      <c r="AF159" s="83">
        <v>25.2</v>
      </c>
      <c r="AG159" s="83">
        <v>66.8</v>
      </c>
      <c r="AH159" s="83">
        <v>62.6</v>
      </c>
      <c r="AI159" s="83">
        <v>61.2</v>
      </c>
      <c r="AJ159" s="83">
        <v>72.8</v>
      </c>
      <c r="AK159" s="83">
        <v>3.2199999999999998</v>
      </c>
      <c r="AL159" s="83">
        <v>2.63</v>
      </c>
      <c r="AM159" s="83">
        <v>3.1</v>
      </c>
      <c r="AN159" s="83">
        <v>5.6</v>
      </c>
      <c r="AO159" s="83">
        <v>3.7999999999999999E-2</v>
      </c>
      <c r="AP159" s="83">
        <v>17.600000000000001</v>
      </c>
      <c r="AQ159" s="83">
        <v>11.3</v>
      </c>
      <c r="AR159" s="83">
        <v>0.5796649387724444</v>
      </c>
      <c r="AS159" s="83">
        <v>59.9</v>
      </c>
      <c r="AT159" s="83">
        <v>94.1</v>
      </c>
      <c r="AU159" s="83">
        <v>0.2238</v>
      </c>
      <c r="AV159" s="83">
        <v>2.5999999999999999E-2</v>
      </c>
      <c r="AW159" s="83">
        <v>14.116</v>
      </c>
      <c r="AX159" s="83">
        <v>13.311</v>
      </c>
      <c r="AY159" s="83">
        <v>14.286</v>
      </c>
      <c r="AZ159" s="83">
        <v>0.97499999999999998</v>
      </c>
      <c r="BA159" s="83">
        <v>1.506</v>
      </c>
      <c r="BB159" s="83">
        <v>2.641</v>
      </c>
      <c r="BC159" s="83">
        <v>9.4429999999999996</v>
      </c>
      <c r="BD159" s="83">
        <v>2.8796649387724442</v>
      </c>
      <c r="BE159" s="83">
        <v>26.1</v>
      </c>
      <c r="BF159" s="83">
        <v>5.7</v>
      </c>
      <c r="BG159" s="83">
        <v>10.1</v>
      </c>
      <c r="BH159" s="232">
        <v>43621</v>
      </c>
    </row>
    <row r="160" spans="1:60" x14ac:dyDescent="0.25">
      <c r="A160" s="232">
        <v>43622</v>
      </c>
      <c r="B160" s="233" t="s">
        <v>65</v>
      </c>
      <c r="C160" s="234">
        <v>0</v>
      </c>
      <c r="D160" s="83">
        <v>6.45</v>
      </c>
      <c r="E160" s="83">
        <v>5.21</v>
      </c>
      <c r="F160" s="83">
        <v>5.1100000000000003</v>
      </c>
      <c r="G160" s="83">
        <v>5.13</v>
      </c>
      <c r="H160" s="83">
        <v>5.17</v>
      </c>
      <c r="I160" s="83">
        <v>6.58</v>
      </c>
      <c r="J160" s="83">
        <v>7.22</v>
      </c>
      <c r="K160" s="83">
        <v>1.45</v>
      </c>
      <c r="L160" s="83">
        <v>1.86</v>
      </c>
      <c r="M160" s="83">
        <v>1.84</v>
      </c>
      <c r="N160" s="83">
        <v>2.2200000000000002</v>
      </c>
      <c r="O160" s="83">
        <v>49</v>
      </c>
      <c r="P160" s="83">
        <v>44</v>
      </c>
      <c r="Q160" s="83">
        <v>15</v>
      </c>
      <c r="R160" s="83">
        <v>0</v>
      </c>
      <c r="S160" s="83">
        <v>0</v>
      </c>
      <c r="T160" s="83">
        <v>0</v>
      </c>
      <c r="U160" s="83">
        <v>0.253</v>
      </c>
      <c r="V160" s="83">
        <v>0.36399999999999999</v>
      </c>
      <c r="W160" s="83">
        <v>0.32900000000000001</v>
      </c>
      <c r="X160" s="83">
        <v>5.6000000000000001E-2</v>
      </c>
      <c r="Y160" s="83">
        <v>0.21</v>
      </c>
      <c r="Z160" s="83">
        <v>0.41299999999999998</v>
      </c>
      <c r="AA160" s="83">
        <v>12.6</v>
      </c>
      <c r="AB160" s="83">
        <v>34.200000000000003</v>
      </c>
      <c r="AC160" s="83">
        <v>32.1</v>
      </c>
      <c r="AD160" s="83">
        <v>31.7</v>
      </c>
      <c r="AE160" s="83">
        <v>37.1</v>
      </c>
      <c r="AF160" s="83">
        <v>25.2</v>
      </c>
      <c r="AG160" s="83">
        <v>68.400000000000006</v>
      </c>
      <c r="AH160" s="83">
        <v>64.2</v>
      </c>
      <c r="AI160" s="83">
        <v>63.4</v>
      </c>
      <c r="AJ160" s="83">
        <v>74.2</v>
      </c>
      <c r="AK160" s="83">
        <v>3.29</v>
      </c>
      <c r="AL160" s="83">
        <v>2.39</v>
      </c>
      <c r="AM160" s="83">
        <v>3</v>
      </c>
      <c r="AN160" s="83">
        <v>5.5</v>
      </c>
      <c r="AO160" s="83">
        <v>0.04</v>
      </c>
      <c r="AP160" s="83">
        <v>17.7</v>
      </c>
      <c r="AQ160" s="83">
        <v>11.8</v>
      </c>
      <c r="AR160" s="83">
        <v>0.62360413589364905</v>
      </c>
      <c r="AS160" s="83">
        <v>57.5</v>
      </c>
      <c r="AT160" s="83">
        <v>89.5</v>
      </c>
      <c r="AU160" s="83">
        <v>0.2238</v>
      </c>
      <c r="AV160" s="83">
        <v>4.7899999999999998E-2</v>
      </c>
      <c r="AW160" s="83">
        <v>14.34</v>
      </c>
      <c r="AX160" s="83">
        <v>13.54</v>
      </c>
      <c r="AY160" s="83">
        <v>14.52</v>
      </c>
      <c r="AZ160" s="83">
        <v>0.98</v>
      </c>
      <c r="BA160" s="83">
        <v>1.528</v>
      </c>
      <c r="BB160" s="83">
        <v>2.5840000000000001</v>
      </c>
      <c r="BC160" s="83">
        <v>9.4280000000000008</v>
      </c>
      <c r="BD160" s="83">
        <v>2.8836041358936488</v>
      </c>
      <c r="BE160" s="83">
        <v>31.95</v>
      </c>
      <c r="BF160" s="83">
        <v>5.7</v>
      </c>
      <c r="BG160" s="83">
        <v>10.3</v>
      </c>
      <c r="BH160" s="232">
        <v>43622</v>
      </c>
    </row>
    <row r="161" spans="1:60" x14ac:dyDescent="0.25">
      <c r="A161" s="232">
        <v>43623</v>
      </c>
      <c r="B161" s="233" t="s">
        <v>65</v>
      </c>
      <c r="C161" s="234">
        <v>0</v>
      </c>
      <c r="D161" s="83">
        <v>6.16</v>
      </c>
      <c r="E161" s="83">
        <v>5.19</v>
      </c>
      <c r="F161" s="83">
        <v>5.0999999999999996</v>
      </c>
      <c r="G161" s="83">
        <v>5.1100000000000003</v>
      </c>
      <c r="H161" s="83">
        <v>5.14</v>
      </c>
      <c r="I161" s="83">
        <v>7.13</v>
      </c>
      <c r="J161" s="83">
        <v>7.19</v>
      </c>
      <c r="K161" s="83">
        <v>1.7</v>
      </c>
      <c r="L161" s="83">
        <v>1.84</v>
      </c>
      <c r="M161" s="83">
        <v>2.0499999999999998</v>
      </c>
      <c r="N161" s="83">
        <v>2.21</v>
      </c>
      <c r="O161" s="83">
        <v>41</v>
      </c>
      <c r="P161" s="83">
        <v>34</v>
      </c>
      <c r="Q161" s="83">
        <v>21</v>
      </c>
      <c r="R161" s="83">
        <v>0</v>
      </c>
      <c r="S161" s="83">
        <v>0</v>
      </c>
      <c r="T161" s="83">
        <v>0</v>
      </c>
      <c r="U161" s="83">
        <v>0.215</v>
      </c>
      <c r="V161" s="83">
        <v>0.38200000000000001</v>
      </c>
      <c r="W161" s="83">
        <v>0.57199999999999995</v>
      </c>
      <c r="X161" s="83">
        <v>7.5999999999999998E-2</v>
      </c>
      <c r="Y161" s="83">
        <v>0.21</v>
      </c>
      <c r="Z161" s="83">
        <v>0.28699999999999998</v>
      </c>
      <c r="AA161" s="83">
        <v>12.9</v>
      </c>
      <c r="AB161" s="83">
        <v>36.200000000000003</v>
      </c>
      <c r="AC161" s="83">
        <v>34.200000000000003</v>
      </c>
      <c r="AD161" s="83">
        <v>32.9</v>
      </c>
      <c r="AE161" s="83">
        <v>37.9</v>
      </c>
      <c r="AF161" s="83">
        <v>25.8</v>
      </c>
      <c r="AG161" s="83">
        <v>72.400000000000006</v>
      </c>
      <c r="AH161" s="83">
        <v>68.400000000000006</v>
      </c>
      <c r="AI161" s="83">
        <v>65.8</v>
      </c>
      <c r="AJ161" s="83">
        <v>75.8</v>
      </c>
      <c r="AK161" s="83">
        <v>3.3200000000000003</v>
      </c>
      <c r="AL161" s="83">
        <v>2.44</v>
      </c>
      <c r="AM161" s="83">
        <v>3.2</v>
      </c>
      <c r="AN161" s="83">
        <v>5.7</v>
      </c>
      <c r="AO161" s="83">
        <v>4.0000000000000001E-3</v>
      </c>
      <c r="AP161" s="83">
        <v>18</v>
      </c>
      <c r="AQ161" s="83">
        <v>12</v>
      </c>
      <c r="AR161" s="83">
        <v>0.18438501872659208</v>
      </c>
      <c r="AS161" s="83">
        <v>60.2</v>
      </c>
      <c r="AT161" s="83">
        <v>87.2</v>
      </c>
      <c r="AU161" s="83">
        <v>0.2203</v>
      </c>
      <c r="AV161" s="83">
        <v>5.91E-2</v>
      </c>
      <c r="AW161" s="83">
        <v>14.18</v>
      </c>
      <c r="AX161" s="83">
        <v>13.35</v>
      </c>
      <c r="AY161" s="83">
        <v>14.34</v>
      </c>
      <c r="AZ161" s="83">
        <v>0.99</v>
      </c>
      <c r="BA161" s="83">
        <v>1.502</v>
      </c>
      <c r="BB161" s="83">
        <v>2.5169999999999999</v>
      </c>
      <c r="BC161" s="83">
        <v>9.8089999999999993</v>
      </c>
      <c r="BD161" s="83">
        <v>2.4743850187265921</v>
      </c>
      <c r="BE161" s="83">
        <v>30.04</v>
      </c>
      <c r="BF161" s="83">
        <v>5.7</v>
      </c>
      <c r="BG161" s="83">
        <v>10.6</v>
      </c>
      <c r="BH161" s="232">
        <v>43623</v>
      </c>
    </row>
    <row r="162" spans="1:60" x14ac:dyDescent="0.25">
      <c r="A162" s="232">
        <v>43624</v>
      </c>
      <c r="B162" s="233" t="s">
        <v>65</v>
      </c>
      <c r="C162" s="234">
        <v>0</v>
      </c>
      <c r="D162" s="83">
        <v>6.18</v>
      </c>
      <c r="E162" s="83">
        <v>5.2</v>
      </c>
      <c r="F162" s="83">
        <v>5.17</v>
      </c>
      <c r="G162" s="83">
        <v>5.14</v>
      </c>
      <c r="H162" s="83">
        <v>5.23</v>
      </c>
      <c r="I162" s="83">
        <v>7.46</v>
      </c>
      <c r="J162" s="83">
        <v>7.55</v>
      </c>
      <c r="K162" s="83">
        <v>0</v>
      </c>
      <c r="L162" s="83">
        <v>0</v>
      </c>
      <c r="M162" s="83">
        <v>0</v>
      </c>
      <c r="N162" s="83">
        <v>0</v>
      </c>
      <c r="O162" s="83">
        <v>40</v>
      </c>
      <c r="P162" s="83">
        <v>33</v>
      </c>
      <c r="Q162" s="83">
        <v>18</v>
      </c>
      <c r="R162" s="83">
        <v>0</v>
      </c>
      <c r="S162" s="83">
        <v>0</v>
      </c>
      <c r="T162" s="83">
        <v>0</v>
      </c>
      <c r="U162" s="83">
        <v>0.24299999999999999</v>
      </c>
      <c r="V162" s="83">
        <v>0.47099999999999997</v>
      </c>
      <c r="W162" s="83">
        <v>0.59199999999999997</v>
      </c>
      <c r="X162" s="83">
        <v>7.3999999999999996E-2</v>
      </c>
      <c r="Y162" s="83">
        <v>0.36399999999999999</v>
      </c>
      <c r="Z162" s="83">
        <v>0.45</v>
      </c>
      <c r="AA162" s="83">
        <v>12.9</v>
      </c>
      <c r="AB162" s="83">
        <v>35.1</v>
      </c>
      <c r="AC162" s="83">
        <v>33.6</v>
      </c>
      <c r="AD162" s="83">
        <v>30.8</v>
      </c>
      <c r="AE162" s="83">
        <v>37.4</v>
      </c>
      <c r="AF162" s="83">
        <v>25.8</v>
      </c>
      <c r="AG162" s="83">
        <v>70.2</v>
      </c>
      <c r="AH162" s="83">
        <v>67.2</v>
      </c>
      <c r="AI162" s="83">
        <v>61.6</v>
      </c>
      <c r="AJ162" s="83">
        <v>74.8</v>
      </c>
      <c r="AK162" s="83">
        <v>3.15</v>
      </c>
      <c r="AL162" s="83">
        <v>2.29</v>
      </c>
      <c r="AM162" s="83">
        <v>3.1</v>
      </c>
      <c r="AN162" s="83">
        <v>6</v>
      </c>
      <c r="AO162" s="83">
        <v>1.7999999999999999E-2</v>
      </c>
      <c r="AP162" s="83">
        <v>18.100000000000001</v>
      </c>
      <c r="AQ162" s="83">
        <v>12.1</v>
      </c>
      <c r="AR162" s="83" t="s">
        <v>66</v>
      </c>
      <c r="AS162" s="83">
        <v>60.4</v>
      </c>
      <c r="AT162" s="83">
        <v>88.6</v>
      </c>
      <c r="AU162" s="83">
        <v>0.21890000000000001</v>
      </c>
      <c r="AV162" s="83">
        <v>5.6599999999999998E-2</v>
      </c>
      <c r="AW162" s="83">
        <v>13.6</v>
      </c>
      <c r="AX162" s="83">
        <v>13.68</v>
      </c>
      <c r="AY162" s="83">
        <v>13.68</v>
      </c>
      <c r="AZ162" s="83">
        <v>0</v>
      </c>
      <c r="BA162" s="83">
        <v>1.3560000000000001</v>
      </c>
      <c r="BB162" s="83">
        <v>2.5150000000000001</v>
      </c>
      <c r="BC162" s="83">
        <v>9.0739999999999998</v>
      </c>
      <c r="BD162" s="83" t="s">
        <v>66</v>
      </c>
      <c r="BE162" s="83">
        <v>29.11</v>
      </c>
      <c r="BF162" s="83">
        <v>5.7</v>
      </c>
      <c r="BG162" s="83">
        <v>10.6</v>
      </c>
      <c r="BH162" s="232">
        <v>43624</v>
      </c>
    </row>
    <row r="163" spans="1:60" x14ac:dyDescent="0.25">
      <c r="A163" s="232">
        <v>43625</v>
      </c>
      <c r="B163" s="233" t="s">
        <v>65</v>
      </c>
      <c r="C163" s="234">
        <v>0</v>
      </c>
      <c r="D163" s="83">
        <v>0</v>
      </c>
      <c r="E163" s="83">
        <v>0</v>
      </c>
      <c r="F163" s="83">
        <v>0</v>
      </c>
      <c r="G163" s="83">
        <v>0</v>
      </c>
      <c r="H163" s="83">
        <v>0</v>
      </c>
      <c r="I163" s="83">
        <v>0</v>
      </c>
      <c r="J163" s="83">
        <v>0</v>
      </c>
      <c r="K163" s="83">
        <v>0</v>
      </c>
      <c r="L163" s="83">
        <v>0</v>
      </c>
      <c r="M163" s="83">
        <v>0</v>
      </c>
      <c r="N163" s="83">
        <v>0</v>
      </c>
      <c r="O163" s="83">
        <v>0</v>
      </c>
      <c r="P163" s="83">
        <v>0</v>
      </c>
      <c r="Q163" s="83">
        <v>0</v>
      </c>
      <c r="R163" s="83">
        <v>0</v>
      </c>
      <c r="S163" s="83">
        <v>0</v>
      </c>
      <c r="T163" s="83">
        <v>0</v>
      </c>
      <c r="U163" s="83">
        <v>0</v>
      </c>
      <c r="V163" s="83">
        <v>0</v>
      </c>
      <c r="W163" s="83">
        <v>0</v>
      </c>
      <c r="X163" s="83">
        <v>0</v>
      </c>
      <c r="Y163" s="83">
        <v>0</v>
      </c>
      <c r="Z163" s="83">
        <v>0</v>
      </c>
      <c r="AA163" s="83">
        <v>0</v>
      </c>
      <c r="AB163" s="83">
        <v>0</v>
      </c>
      <c r="AC163" s="83">
        <v>0</v>
      </c>
      <c r="AD163" s="83">
        <v>0</v>
      </c>
      <c r="AE163" s="83">
        <v>0</v>
      </c>
      <c r="AF163" s="83">
        <v>0</v>
      </c>
      <c r="AG163" s="83">
        <v>0</v>
      </c>
      <c r="AH163" s="83">
        <v>0</v>
      </c>
      <c r="AI163" s="83">
        <v>0</v>
      </c>
      <c r="AJ163" s="83">
        <v>0</v>
      </c>
      <c r="AK163" s="83" t="s">
        <v>66</v>
      </c>
      <c r="AL163" s="83" t="s">
        <v>66</v>
      </c>
      <c r="AM163" s="83">
        <v>0</v>
      </c>
      <c r="AN163" s="83">
        <v>0</v>
      </c>
      <c r="AO163" s="83">
        <v>0</v>
      </c>
      <c r="AP163" s="83">
        <v>0</v>
      </c>
      <c r="AQ163" s="83">
        <v>0</v>
      </c>
      <c r="AR163" s="83" t="s">
        <v>66</v>
      </c>
      <c r="AS163" s="83">
        <v>0</v>
      </c>
      <c r="AT163" s="83">
        <v>0</v>
      </c>
      <c r="AU163" s="83">
        <v>0</v>
      </c>
      <c r="AV163" s="83">
        <v>0</v>
      </c>
      <c r="AW163" s="83">
        <v>0</v>
      </c>
      <c r="AX163" s="83">
        <v>0</v>
      </c>
      <c r="AY163" s="83">
        <v>0</v>
      </c>
      <c r="AZ163" s="83">
        <v>0</v>
      </c>
      <c r="BA163" s="83">
        <v>0</v>
      </c>
      <c r="BB163" s="83">
        <v>0</v>
      </c>
      <c r="BC163" s="83">
        <v>0</v>
      </c>
      <c r="BD163" s="83" t="s">
        <v>66</v>
      </c>
      <c r="BE163" s="83">
        <v>0</v>
      </c>
      <c r="BF163" s="83">
        <v>0</v>
      </c>
      <c r="BG163" s="83">
        <v>0</v>
      </c>
      <c r="BH163" s="232">
        <v>43625</v>
      </c>
    </row>
    <row r="164" spans="1:60" x14ac:dyDescent="0.25">
      <c r="A164" s="232">
        <v>43626</v>
      </c>
      <c r="B164" s="233" t="s">
        <v>65</v>
      </c>
      <c r="C164" s="234">
        <v>0</v>
      </c>
      <c r="D164" s="83">
        <v>6.25</v>
      </c>
      <c r="E164" s="83">
        <v>5.0199999999999996</v>
      </c>
      <c r="F164" s="83">
        <v>5.18</v>
      </c>
      <c r="G164" s="83">
        <v>4.8899999999999997</v>
      </c>
      <c r="H164" s="83">
        <v>4.9000000000000004</v>
      </c>
      <c r="I164" s="83">
        <v>6.3</v>
      </c>
      <c r="J164" s="83">
        <v>7.25</v>
      </c>
      <c r="K164" s="83">
        <v>1.37</v>
      </c>
      <c r="L164" s="83">
        <v>1.91</v>
      </c>
      <c r="M164" s="83">
        <v>2.0099999999999998</v>
      </c>
      <c r="N164" s="83">
        <v>2.35</v>
      </c>
      <c r="O164" s="83">
        <v>42</v>
      </c>
      <c r="P164" s="83">
        <v>36</v>
      </c>
      <c r="Q164" s="83">
        <v>17</v>
      </c>
      <c r="R164" s="83">
        <v>1</v>
      </c>
      <c r="S164" s="83">
        <v>0</v>
      </c>
      <c r="T164" s="83">
        <v>0</v>
      </c>
      <c r="U164" s="83">
        <v>0.22700000000000001</v>
      </c>
      <c r="V164" s="83">
        <v>0.38600000000000001</v>
      </c>
      <c r="W164" s="83">
        <v>0.59899999999999998</v>
      </c>
      <c r="X164" s="83">
        <v>7.5999999999999998E-2</v>
      </c>
      <c r="Y164" s="83">
        <v>0.27100000000000002</v>
      </c>
      <c r="Z164" s="83">
        <v>0.30299999999999999</v>
      </c>
      <c r="AA164" s="83">
        <v>13</v>
      </c>
      <c r="AB164" s="83">
        <v>35.700000000000003</v>
      </c>
      <c r="AC164" s="83">
        <v>33.799999999999997</v>
      </c>
      <c r="AD164" s="83">
        <v>34.200000000000003</v>
      </c>
      <c r="AE164" s="83">
        <v>40.1</v>
      </c>
      <c r="AF164" s="83">
        <v>26</v>
      </c>
      <c r="AG164" s="83">
        <v>71.400000000000006</v>
      </c>
      <c r="AH164" s="83">
        <v>67.599999999999994</v>
      </c>
      <c r="AI164" s="83">
        <v>68.400000000000006</v>
      </c>
      <c r="AJ164" s="83">
        <v>80.2</v>
      </c>
      <c r="AK164" s="83">
        <v>3.0999999999999996</v>
      </c>
      <c r="AL164" s="83">
        <v>2.44</v>
      </c>
      <c r="AM164" s="83">
        <v>3</v>
      </c>
      <c r="AN164" s="83">
        <v>5.6</v>
      </c>
      <c r="AO164" s="83">
        <v>2.4E-2</v>
      </c>
      <c r="AP164" s="83">
        <v>17.8</v>
      </c>
      <c r="AQ164" s="83">
        <v>12.7</v>
      </c>
      <c r="AR164" s="83">
        <v>0.76996804613825942</v>
      </c>
      <c r="AS164" s="83">
        <v>60.1</v>
      </c>
      <c r="AT164" s="83">
        <v>91.9</v>
      </c>
      <c r="AU164" s="83">
        <v>0.21909999999999999</v>
      </c>
      <c r="AV164" s="83">
        <v>3.6499999999999998E-2</v>
      </c>
      <c r="AW164" s="83">
        <v>14.237</v>
      </c>
      <c r="AX164" s="83">
        <v>12.831</v>
      </c>
      <c r="AY164" s="83">
        <v>14.385999999999999</v>
      </c>
      <c r="AZ164" s="83">
        <v>1.5549999999999999</v>
      </c>
      <c r="BA164" s="83">
        <v>1.4339999999999999</v>
      </c>
      <c r="BB164" s="83">
        <v>2.4849999999999999</v>
      </c>
      <c r="BC164" s="83">
        <v>9.4179999999999993</v>
      </c>
      <c r="BD164" s="83">
        <v>3.1699680461382593</v>
      </c>
      <c r="BE164" s="83">
        <v>29.03</v>
      </c>
      <c r="BF164" s="83">
        <v>5.7</v>
      </c>
      <c r="BG164" s="83">
        <v>10.6</v>
      </c>
      <c r="BH164" s="232">
        <v>43626</v>
      </c>
    </row>
    <row r="165" spans="1:60" x14ac:dyDescent="0.25">
      <c r="A165" s="232">
        <v>43627</v>
      </c>
      <c r="B165" s="233" t="s">
        <v>65</v>
      </c>
      <c r="C165" s="234">
        <v>0</v>
      </c>
      <c r="D165" s="83">
        <v>6.34</v>
      </c>
      <c r="E165" s="83">
        <v>5.19</v>
      </c>
      <c r="F165" s="83">
        <v>5.08</v>
      </c>
      <c r="G165" s="83">
        <v>5.15</v>
      </c>
      <c r="H165" s="83">
        <v>5.1100000000000003</v>
      </c>
      <c r="I165" s="83">
        <v>6.74</v>
      </c>
      <c r="J165" s="83">
        <v>7.49</v>
      </c>
      <c r="K165" s="83">
        <v>1.46</v>
      </c>
      <c r="L165" s="83">
        <v>1.99</v>
      </c>
      <c r="M165" s="83">
        <v>2</v>
      </c>
      <c r="N165" s="83">
        <v>2.33</v>
      </c>
      <c r="O165" s="83">
        <v>42</v>
      </c>
      <c r="P165" s="83">
        <v>37</v>
      </c>
      <c r="Q165" s="83">
        <v>22</v>
      </c>
      <c r="R165" s="83">
        <v>2</v>
      </c>
      <c r="S165" s="83">
        <v>0</v>
      </c>
      <c r="T165" s="83">
        <v>0</v>
      </c>
      <c r="U165" s="83">
        <v>0.221</v>
      </c>
      <c r="V165" s="83">
        <v>0.40500000000000003</v>
      </c>
      <c r="W165" s="83">
        <v>0.99199999999999999</v>
      </c>
      <c r="X165" s="83">
        <v>9.4E-2</v>
      </c>
      <c r="Y165" s="83">
        <v>0.14099999999999999</v>
      </c>
      <c r="Z165" s="83">
        <v>0.19800000000000001</v>
      </c>
      <c r="AA165" s="83">
        <v>12.8</v>
      </c>
      <c r="AB165" s="83">
        <v>34.700000000000003</v>
      </c>
      <c r="AC165" s="83">
        <v>29.6</v>
      </c>
      <c r="AD165" s="83">
        <v>31.1</v>
      </c>
      <c r="AE165" s="83">
        <v>40.299999999999997</v>
      </c>
      <c r="AF165" s="83">
        <v>25.6</v>
      </c>
      <c r="AG165" s="83">
        <v>69.400000000000006</v>
      </c>
      <c r="AH165" s="83">
        <v>59.2</v>
      </c>
      <c r="AI165" s="83">
        <v>62.2</v>
      </c>
      <c r="AJ165" s="83">
        <v>80.599999999999994</v>
      </c>
      <c r="AK165" s="83">
        <v>3.0300000000000002</v>
      </c>
      <c r="AL165" s="83">
        <v>2.31</v>
      </c>
      <c r="AM165" s="83">
        <v>3</v>
      </c>
      <c r="AN165" s="83">
        <v>6.4</v>
      </c>
      <c r="AO165" s="83">
        <v>3.3000000000000002E-2</v>
      </c>
      <c r="AP165" s="83">
        <v>16.7</v>
      </c>
      <c r="AQ165" s="83">
        <v>12.4</v>
      </c>
      <c r="AR165" s="83">
        <v>0.68985400924363605</v>
      </c>
      <c r="AS165" s="83">
        <v>60.2</v>
      </c>
      <c r="AT165" s="83">
        <v>89.7</v>
      </c>
      <c r="AU165" s="83">
        <v>0.21909999999999999</v>
      </c>
      <c r="AV165" s="83">
        <v>4.7699999999999999E-2</v>
      </c>
      <c r="AW165" s="83">
        <v>16.515000000000001</v>
      </c>
      <c r="AX165" s="83">
        <v>13.631</v>
      </c>
      <c r="AY165" s="83">
        <v>15.015000000000001</v>
      </c>
      <c r="AZ165" s="83">
        <v>1.3740000000000001</v>
      </c>
      <c r="BA165" s="83">
        <v>1.4419999999999999</v>
      </c>
      <c r="BB165" s="83">
        <v>2.4470000000000001</v>
      </c>
      <c r="BC165" s="83">
        <v>10</v>
      </c>
      <c r="BD165" s="83">
        <v>3.0698540092436359</v>
      </c>
      <c r="BE165" s="83">
        <v>28.09</v>
      </c>
      <c r="BF165" s="83">
        <v>5.7</v>
      </c>
      <c r="BG165" s="83">
        <v>10.9</v>
      </c>
      <c r="BH165" s="232">
        <v>43627</v>
      </c>
    </row>
    <row r="166" spans="1:60" x14ac:dyDescent="0.25">
      <c r="A166" s="232">
        <v>43628</v>
      </c>
      <c r="B166" s="233" t="s">
        <v>65</v>
      </c>
      <c r="C166" s="234">
        <v>0</v>
      </c>
      <c r="D166" s="83">
        <v>6.29</v>
      </c>
      <c r="E166" s="83">
        <v>5.14</v>
      </c>
      <c r="F166" s="83">
        <v>5.09</v>
      </c>
      <c r="G166" s="83">
        <v>5.1100000000000003</v>
      </c>
      <c r="H166" s="83">
        <v>5.08</v>
      </c>
      <c r="I166" s="83">
        <v>6.88</v>
      </c>
      <c r="J166" s="83">
        <v>7.07</v>
      </c>
      <c r="K166" s="83">
        <v>1.69</v>
      </c>
      <c r="L166" s="83">
        <v>1.97</v>
      </c>
      <c r="M166" s="83">
        <v>2.14</v>
      </c>
      <c r="N166" s="83">
        <v>2.4</v>
      </c>
      <c r="O166" s="83">
        <v>43</v>
      </c>
      <c r="P166" s="83">
        <v>36</v>
      </c>
      <c r="Q166" s="83">
        <v>17</v>
      </c>
      <c r="R166" s="83">
        <v>1</v>
      </c>
      <c r="S166" s="83">
        <v>0</v>
      </c>
      <c r="T166" s="83">
        <v>0</v>
      </c>
      <c r="U166" s="83">
        <v>0.19800000000000001</v>
      </c>
      <c r="V166" s="83">
        <v>0.33600000000000002</v>
      </c>
      <c r="W166" s="83">
        <v>0.42099999999999999</v>
      </c>
      <c r="X166" s="83">
        <v>7.3999999999999996E-2</v>
      </c>
      <c r="Y166" s="83">
        <v>0.10100000000000001</v>
      </c>
      <c r="Z166" s="83">
        <v>0.13600000000000001</v>
      </c>
      <c r="AA166" s="83">
        <v>12.5</v>
      </c>
      <c r="AB166" s="83">
        <v>34.6</v>
      </c>
      <c r="AC166" s="83">
        <v>30.1</v>
      </c>
      <c r="AD166" s="83">
        <v>31.6</v>
      </c>
      <c r="AE166" s="83">
        <v>39.9</v>
      </c>
      <c r="AF166" s="83">
        <v>25</v>
      </c>
      <c r="AG166" s="83">
        <v>69.2</v>
      </c>
      <c r="AH166" s="83">
        <v>60.2</v>
      </c>
      <c r="AI166" s="83">
        <v>63.2</v>
      </c>
      <c r="AJ166" s="83">
        <v>79.8</v>
      </c>
      <c r="AK166" s="83">
        <v>3.0700000000000003</v>
      </c>
      <c r="AL166" s="83">
        <v>2.4700000000000002</v>
      </c>
      <c r="AM166" s="83">
        <v>2.9</v>
      </c>
      <c r="AN166" s="83">
        <v>6.2</v>
      </c>
      <c r="AO166" s="83">
        <v>2.9000000000000001E-2</v>
      </c>
      <c r="AP166" s="83">
        <v>16.600000000000001</v>
      </c>
      <c r="AQ166" s="83">
        <v>12.4</v>
      </c>
      <c r="AR166" s="83">
        <v>0.48615793588741196</v>
      </c>
      <c r="AS166" s="83">
        <v>60</v>
      </c>
      <c r="AT166" s="83">
        <v>92</v>
      </c>
      <c r="AU166" s="83">
        <v>0.22040000000000001</v>
      </c>
      <c r="AV166" s="83">
        <v>3.6400000000000002E-2</v>
      </c>
      <c r="AW166" s="83">
        <v>13.63</v>
      </c>
      <c r="AX166" s="83">
        <v>12.79</v>
      </c>
      <c r="AY166" s="83">
        <v>13.73</v>
      </c>
      <c r="AZ166" s="83">
        <v>0.94</v>
      </c>
      <c r="BA166" s="83">
        <v>1.3879999999999999</v>
      </c>
      <c r="BB166" s="83">
        <v>2.4159999999999999</v>
      </c>
      <c r="BC166" s="83">
        <v>9.3610000000000007</v>
      </c>
      <c r="BD166" s="83">
        <v>2.8961579358874121</v>
      </c>
      <c r="BE166" s="83">
        <v>28.99</v>
      </c>
      <c r="BF166" s="83">
        <v>5.7</v>
      </c>
      <c r="BG166" s="83">
        <v>10.9</v>
      </c>
      <c r="BH166" s="232">
        <v>43628</v>
      </c>
    </row>
    <row r="167" spans="1:60" x14ac:dyDescent="0.25">
      <c r="A167" s="232">
        <v>43629</v>
      </c>
      <c r="B167" s="233" t="s">
        <v>65</v>
      </c>
      <c r="C167" s="234">
        <v>0</v>
      </c>
      <c r="D167" s="83">
        <v>6.22</v>
      </c>
      <c r="E167" s="83">
        <v>5.01</v>
      </c>
      <c r="F167" s="83">
        <v>5.09</v>
      </c>
      <c r="G167" s="83">
        <v>4.9800000000000004</v>
      </c>
      <c r="H167" s="83">
        <v>5</v>
      </c>
      <c r="I167" s="83">
        <v>6.72</v>
      </c>
      <c r="J167" s="83">
        <v>6.85</v>
      </c>
      <c r="K167" s="83">
        <v>1.53</v>
      </c>
      <c r="L167" s="83">
        <v>1.94</v>
      </c>
      <c r="M167" s="83">
        <v>2.0699999999999998</v>
      </c>
      <c r="N167" s="83">
        <v>2.34</v>
      </c>
      <c r="O167" s="83">
        <v>47</v>
      </c>
      <c r="P167" s="83">
        <v>39</v>
      </c>
      <c r="Q167" s="83">
        <v>15</v>
      </c>
      <c r="R167" s="83">
        <v>0</v>
      </c>
      <c r="S167" s="83">
        <v>0</v>
      </c>
      <c r="T167" s="83">
        <v>0</v>
      </c>
      <c r="U167" s="83">
        <v>0.221</v>
      </c>
      <c r="V167" s="83">
        <v>0.378</v>
      </c>
      <c r="W167" s="83">
        <v>0.47899999999999998</v>
      </c>
      <c r="X167" s="83">
        <v>6.8000000000000005E-2</v>
      </c>
      <c r="Y167" s="83">
        <v>0.11799999999999999</v>
      </c>
      <c r="Z167" s="83">
        <v>0.17399999999999999</v>
      </c>
      <c r="AA167" s="83">
        <v>12.4</v>
      </c>
      <c r="AB167" s="83">
        <v>35</v>
      </c>
      <c r="AC167" s="83">
        <v>32.6</v>
      </c>
      <c r="AD167" s="83">
        <v>31.2</v>
      </c>
      <c r="AE167" s="83">
        <v>39.299999999999997</v>
      </c>
      <c r="AF167" s="83">
        <v>24.8</v>
      </c>
      <c r="AG167" s="83">
        <v>70</v>
      </c>
      <c r="AH167" s="83">
        <v>65.2</v>
      </c>
      <c r="AI167" s="83">
        <v>62.4</v>
      </c>
      <c r="AJ167" s="83">
        <v>78.599999999999994</v>
      </c>
      <c r="AK167" s="83">
        <v>3.13</v>
      </c>
      <c r="AL167" s="83">
        <v>2.61</v>
      </c>
      <c r="AM167" s="83">
        <v>3</v>
      </c>
      <c r="AN167" s="83">
        <v>6.5</v>
      </c>
      <c r="AO167" s="83">
        <v>2.1000000000000001E-2</v>
      </c>
      <c r="AP167" s="83">
        <v>16.600000000000001</v>
      </c>
      <c r="AQ167" s="83">
        <v>12.6</v>
      </c>
      <c r="AR167" s="83">
        <v>0.60878022813688215</v>
      </c>
      <c r="AS167" s="83">
        <v>60.3</v>
      </c>
      <c r="AT167" s="83">
        <v>92.4</v>
      </c>
      <c r="AU167" s="83">
        <v>0.22009999999999999</v>
      </c>
      <c r="AV167" s="83">
        <v>3.5999999999999997E-2</v>
      </c>
      <c r="AW167" s="83">
        <v>13.94</v>
      </c>
      <c r="AX167" s="83">
        <v>13.15</v>
      </c>
      <c r="AY167" s="83">
        <v>14.1</v>
      </c>
      <c r="AZ167" s="83">
        <v>0.95</v>
      </c>
      <c r="BA167" s="83">
        <v>1.399</v>
      </c>
      <c r="BB167" s="83">
        <v>2.4049999999999998</v>
      </c>
      <c r="BC167" s="83">
        <v>9.593</v>
      </c>
      <c r="BD167" s="83">
        <v>2.968780228136882</v>
      </c>
      <c r="BE167" s="83">
        <v>31.55</v>
      </c>
      <c r="BF167" s="83">
        <v>5.7</v>
      </c>
      <c r="BG167" s="83">
        <v>10.9</v>
      </c>
      <c r="BH167" s="232">
        <v>43629</v>
      </c>
    </row>
    <row r="168" spans="1:60" x14ac:dyDescent="0.25">
      <c r="A168" s="232">
        <v>43630</v>
      </c>
      <c r="B168" s="233" t="s">
        <v>65</v>
      </c>
      <c r="C168" s="234">
        <v>0</v>
      </c>
      <c r="D168" s="83">
        <v>6.17</v>
      </c>
      <c r="E168" s="83">
        <v>5.14</v>
      </c>
      <c r="F168" s="83">
        <v>5.0999999999999996</v>
      </c>
      <c r="G168" s="83">
        <v>5.1100000000000003</v>
      </c>
      <c r="H168" s="83">
        <v>5.17</v>
      </c>
      <c r="I168" s="83">
        <v>6.88</v>
      </c>
      <c r="J168" s="83">
        <v>6.74</v>
      </c>
      <c r="K168" s="83">
        <v>1.62</v>
      </c>
      <c r="L168" s="83">
        <v>1.98</v>
      </c>
      <c r="M168" s="83">
        <v>2.17</v>
      </c>
      <c r="N168" s="83">
        <v>2.4300000000000002</v>
      </c>
      <c r="O168" s="83">
        <v>47</v>
      </c>
      <c r="P168" s="83">
        <v>36</v>
      </c>
      <c r="Q168" s="83">
        <v>26</v>
      </c>
      <c r="R168" s="83">
        <v>2</v>
      </c>
      <c r="S168" s="83">
        <v>0</v>
      </c>
      <c r="T168" s="83">
        <v>0</v>
      </c>
      <c r="U168" s="83">
        <v>0.26700000000000002</v>
      </c>
      <c r="V168" s="83">
        <v>0.41699999999999998</v>
      </c>
      <c r="W168" s="83">
        <v>0.68799999999999994</v>
      </c>
      <c r="X168" s="83">
        <v>7.0999999999999994E-2</v>
      </c>
      <c r="Y168" s="83">
        <v>0.109</v>
      </c>
      <c r="Z168" s="83">
        <v>0.17</v>
      </c>
      <c r="AA168" s="83">
        <v>12.2</v>
      </c>
      <c r="AB168" s="83">
        <v>34.799999999999997</v>
      </c>
      <c r="AC168" s="83">
        <v>30.9</v>
      </c>
      <c r="AD168" s="83">
        <v>30.2</v>
      </c>
      <c r="AE168" s="83">
        <v>40.200000000000003</v>
      </c>
      <c r="AF168" s="83">
        <v>24.4</v>
      </c>
      <c r="AG168" s="83">
        <v>69.599999999999994</v>
      </c>
      <c r="AH168" s="83">
        <v>61.8</v>
      </c>
      <c r="AI168" s="83">
        <v>60.4</v>
      </c>
      <c r="AJ168" s="83">
        <v>80.400000000000006</v>
      </c>
      <c r="AK168" s="83">
        <v>3.06</v>
      </c>
      <c r="AL168" s="83">
        <v>2.7</v>
      </c>
      <c r="AM168" s="83">
        <v>3.2</v>
      </c>
      <c r="AN168" s="83">
        <v>6.1</v>
      </c>
      <c r="AO168" s="83">
        <v>3.6999999999999998E-2</v>
      </c>
      <c r="AP168" s="83">
        <v>16.5</v>
      </c>
      <c r="AQ168" s="83">
        <v>12.6</v>
      </c>
      <c r="AR168" s="83">
        <v>0.69106127707544873</v>
      </c>
      <c r="AS168" s="83">
        <v>60.4</v>
      </c>
      <c r="AT168" s="83">
        <v>88.4</v>
      </c>
      <c r="AU168" s="83">
        <v>0.2195</v>
      </c>
      <c r="AV168" s="83">
        <v>5.1299999999999998E-2</v>
      </c>
      <c r="AW168" s="83">
        <v>14.208</v>
      </c>
      <c r="AX168" s="83">
        <v>12.419</v>
      </c>
      <c r="AY168" s="83">
        <v>13.388999999999999</v>
      </c>
      <c r="AZ168" s="83">
        <v>0.97</v>
      </c>
      <c r="BA168" s="83">
        <v>1.3540000000000001</v>
      </c>
      <c r="BB168" s="83">
        <v>2.3959999999999999</v>
      </c>
      <c r="BC168" s="83">
        <v>9.1519999999999992</v>
      </c>
      <c r="BD168" s="83">
        <v>3.0210612770754488</v>
      </c>
      <c r="BE168" s="83">
        <v>30</v>
      </c>
      <c r="BF168" s="83">
        <v>5.8</v>
      </c>
      <c r="BG168" s="83">
        <v>11.2</v>
      </c>
      <c r="BH168" s="232">
        <v>43630</v>
      </c>
    </row>
    <row r="169" spans="1:60" x14ac:dyDescent="0.25">
      <c r="A169" s="232">
        <v>43631</v>
      </c>
      <c r="B169" s="233" t="s">
        <v>65</v>
      </c>
      <c r="C169" s="234">
        <v>0</v>
      </c>
      <c r="D169" s="83">
        <v>6.19</v>
      </c>
      <c r="E169" s="83">
        <v>5.19</v>
      </c>
      <c r="F169" s="83">
        <v>5.0999999999999996</v>
      </c>
      <c r="G169" s="83">
        <v>5.2</v>
      </c>
      <c r="H169" s="83">
        <v>5.25</v>
      </c>
      <c r="I169" s="83">
        <v>7.15</v>
      </c>
      <c r="J169" s="83">
        <v>7.12</v>
      </c>
      <c r="K169" s="83">
        <v>1.57</v>
      </c>
      <c r="L169" s="83">
        <v>1.88</v>
      </c>
      <c r="M169" s="83">
        <v>1.91</v>
      </c>
      <c r="N169" s="83">
        <v>2.17</v>
      </c>
      <c r="O169" s="83">
        <v>41</v>
      </c>
      <c r="P169" s="83">
        <v>33</v>
      </c>
      <c r="Q169" s="83">
        <v>10</v>
      </c>
      <c r="R169" s="83">
        <v>0</v>
      </c>
      <c r="S169" s="83">
        <v>0</v>
      </c>
      <c r="T169" s="83">
        <v>0</v>
      </c>
      <c r="U169" s="83">
        <v>0.214</v>
      </c>
      <c r="V169" s="83">
        <v>0.38200000000000001</v>
      </c>
      <c r="W169" s="83">
        <v>0.29899999999999999</v>
      </c>
      <c r="X169" s="83">
        <v>4.3999999999999997E-2</v>
      </c>
      <c r="Y169" s="83">
        <v>0.13400000000000001</v>
      </c>
      <c r="Z169" s="83">
        <v>0.216</v>
      </c>
      <c r="AA169" s="83">
        <v>12.6</v>
      </c>
      <c r="AB169" s="83">
        <v>35.299999999999997</v>
      </c>
      <c r="AC169" s="83">
        <v>31.1</v>
      </c>
      <c r="AD169" s="83">
        <v>31.7</v>
      </c>
      <c r="AE169" s="83">
        <v>41</v>
      </c>
      <c r="AF169" s="83">
        <v>25.2</v>
      </c>
      <c r="AG169" s="83">
        <v>70.599999999999994</v>
      </c>
      <c r="AH169" s="83">
        <v>62.2</v>
      </c>
      <c r="AI169" s="83">
        <v>63.4</v>
      </c>
      <c r="AJ169" s="83">
        <v>82</v>
      </c>
      <c r="AK169" s="83">
        <v>3.17</v>
      </c>
      <c r="AL169" s="83">
        <v>2.63</v>
      </c>
      <c r="AM169" s="83">
        <v>3.2</v>
      </c>
      <c r="AN169" s="83">
        <v>6.4</v>
      </c>
      <c r="AO169" s="83">
        <v>3.5999999999999997E-2</v>
      </c>
      <c r="AP169" s="83">
        <v>16.600000000000001</v>
      </c>
      <c r="AQ169" s="83">
        <v>12.6</v>
      </c>
      <c r="AR169" s="83">
        <v>0.75629575163398677</v>
      </c>
      <c r="AS169" s="83">
        <v>60.8</v>
      </c>
      <c r="AT169" s="83">
        <v>91.9</v>
      </c>
      <c r="AU169" s="83">
        <v>0.21590000000000001</v>
      </c>
      <c r="AV169" s="83">
        <v>0</v>
      </c>
      <c r="AW169" s="83">
        <v>13.19</v>
      </c>
      <c r="AX169" s="83">
        <v>12.24</v>
      </c>
      <c r="AY169" s="83">
        <v>13.23</v>
      </c>
      <c r="AZ169" s="83">
        <v>0.99</v>
      </c>
      <c r="BA169" s="83">
        <v>0</v>
      </c>
      <c r="BB169" s="83">
        <v>0</v>
      </c>
      <c r="BC169" s="83">
        <v>0</v>
      </c>
      <c r="BD169" s="83">
        <v>3.0262957516339868</v>
      </c>
      <c r="BE169" s="83">
        <v>29.45</v>
      </c>
      <c r="BF169" s="83">
        <v>5.8</v>
      </c>
      <c r="BG169" s="83">
        <v>11.2</v>
      </c>
      <c r="BH169" s="232">
        <v>43631</v>
      </c>
    </row>
    <row r="170" spans="1:60" x14ac:dyDescent="0.25">
      <c r="A170" s="232">
        <v>43632</v>
      </c>
      <c r="B170" s="233" t="s">
        <v>65</v>
      </c>
      <c r="C170" s="234">
        <v>0</v>
      </c>
      <c r="D170" s="83">
        <v>0</v>
      </c>
      <c r="E170" s="83">
        <v>0</v>
      </c>
      <c r="F170" s="83">
        <v>0</v>
      </c>
      <c r="G170" s="83">
        <v>0</v>
      </c>
      <c r="H170" s="83">
        <v>0</v>
      </c>
      <c r="I170" s="83">
        <v>0</v>
      </c>
      <c r="J170" s="83">
        <v>0</v>
      </c>
      <c r="K170" s="83">
        <v>0</v>
      </c>
      <c r="L170" s="83">
        <v>0</v>
      </c>
      <c r="M170" s="83">
        <v>0</v>
      </c>
      <c r="N170" s="83">
        <v>0</v>
      </c>
      <c r="O170" s="83">
        <v>0</v>
      </c>
      <c r="P170" s="83">
        <v>0</v>
      </c>
      <c r="Q170" s="83">
        <v>0</v>
      </c>
      <c r="R170" s="83">
        <v>0</v>
      </c>
      <c r="S170" s="83">
        <v>0</v>
      </c>
      <c r="T170" s="83">
        <v>0</v>
      </c>
      <c r="U170" s="83">
        <v>0</v>
      </c>
      <c r="V170" s="83">
        <v>0</v>
      </c>
      <c r="W170" s="83">
        <v>0</v>
      </c>
      <c r="X170" s="83">
        <v>0</v>
      </c>
      <c r="Y170" s="83">
        <v>0</v>
      </c>
      <c r="Z170" s="83">
        <v>0</v>
      </c>
      <c r="AA170" s="83">
        <v>0</v>
      </c>
      <c r="AB170" s="83">
        <v>0</v>
      </c>
      <c r="AC170" s="83">
        <v>0</v>
      </c>
      <c r="AD170" s="83">
        <v>0</v>
      </c>
      <c r="AE170" s="83">
        <v>0</v>
      </c>
      <c r="AF170" s="83">
        <v>0</v>
      </c>
      <c r="AG170" s="83">
        <v>0</v>
      </c>
      <c r="AH170" s="83">
        <v>0</v>
      </c>
      <c r="AI170" s="83">
        <v>0</v>
      </c>
      <c r="AJ170" s="83">
        <v>0</v>
      </c>
      <c r="AK170" s="83" t="s">
        <v>66</v>
      </c>
      <c r="AL170" s="83" t="s">
        <v>66</v>
      </c>
      <c r="AM170" s="83">
        <v>0</v>
      </c>
      <c r="AN170" s="83">
        <v>0</v>
      </c>
      <c r="AO170" s="83">
        <v>0</v>
      </c>
      <c r="AP170" s="83">
        <v>0</v>
      </c>
      <c r="AQ170" s="83">
        <v>0</v>
      </c>
      <c r="AR170" s="83" t="s">
        <v>66</v>
      </c>
      <c r="AS170" s="83">
        <v>0</v>
      </c>
      <c r="AT170" s="83">
        <v>0</v>
      </c>
      <c r="AU170" s="83">
        <v>0</v>
      </c>
      <c r="AV170" s="83">
        <v>0</v>
      </c>
      <c r="AW170" s="83">
        <v>0</v>
      </c>
      <c r="AX170" s="83">
        <v>0</v>
      </c>
      <c r="AY170" s="83">
        <v>0</v>
      </c>
      <c r="AZ170" s="83">
        <v>0</v>
      </c>
      <c r="BA170" s="83">
        <v>0</v>
      </c>
      <c r="BB170" s="83">
        <v>0</v>
      </c>
      <c r="BC170" s="83">
        <v>0</v>
      </c>
      <c r="BD170" s="83" t="s">
        <v>66</v>
      </c>
      <c r="BE170" s="83">
        <v>0</v>
      </c>
      <c r="BF170" s="83">
        <v>0</v>
      </c>
      <c r="BG170" s="83">
        <v>0</v>
      </c>
      <c r="BH170" s="232">
        <v>43632</v>
      </c>
    </row>
    <row r="171" spans="1:60" x14ac:dyDescent="0.25">
      <c r="A171" s="232">
        <v>43633</v>
      </c>
      <c r="B171" s="233" t="s">
        <v>65</v>
      </c>
      <c r="C171" s="234">
        <v>0</v>
      </c>
      <c r="D171" s="83">
        <v>6.04</v>
      </c>
      <c r="E171" s="83">
        <v>5.25</v>
      </c>
      <c r="F171" s="83">
        <v>5.09</v>
      </c>
      <c r="G171" s="83">
        <v>5.16</v>
      </c>
      <c r="H171" s="83">
        <v>5.47</v>
      </c>
      <c r="I171" s="83">
        <v>7.96</v>
      </c>
      <c r="J171" s="83">
        <v>7.32</v>
      </c>
      <c r="K171" s="83">
        <v>1.71</v>
      </c>
      <c r="L171" s="83">
        <v>1.93</v>
      </c>
      <c r="M171" s="83">
        <v>2.11</v>
      </c>
      <c r="N171" s="83">
        <v>2.16</v>
      </c>
      <c r="O171" s="83">
        <v>40</v>
      </c>
      <c r="P171" s="83">
        <v>33</v>
      </c>
      <c r="Q171" s="83">
        <v>8</v>
      </c>
      <c r="R171" s="83">
        <v>0</v>
      </c>
      <c r="S171" s="83">
        <v>0</v>
      </c>
      <c r="T171" s="83">
        <v>0</v>
      </c>
      <c r="U171" s="83">
        <v>0.23499999999999999</v>
      </c>
      <c r="V171" s="83">
        <v>0.39200000000000002</v>
      </c>
      <c r="W171" s="83">
        <v>0.27600000000000002</v>
      </c>
      <c r="X171" s="83">
        <v>6.5000000000000002E-2</v>
      </c>
      <c r="Y171" s="83">
        <v>0.20599999999999999</v>
      </c>
      <c r="Z171" s="83">
        <v>0.19700000000000001</v>
      </c>
      <c r="AA171" s="83">
        <v>13</v>
      </c>
      <c r="AB171" s="83">
        <v>33.200000000000003</v>
      </c>
      <c r="AC171" s="83">
        <v>31.1</v>
      </c>
      <c r="AD171" s="83">
        <v>38.4</v>
      </c>
      <c r="AE171" s="83">
        <v>41.2</v>
      </c>
      <c r="AF171" s="83">
        <v>26</v>
      </c>
      <c r="AG171" s="83">
        <v>66.400000000000006</v>
      </c>
      <c r="AH171" s="83">
        <v>62.2</v>
      </c>
      <c r="AI171" s="83">
        <v>76.8</v>
      </c>
      <c r="AJ171" s="83">
        <v>82.4</v>
      </c>
      <c r="AK171" s="83">
        <v>3.2</v>
      </c>
      <c r="AL171" s="83">
        <v>2.4300000000000002</v>
      </c>
      <c r="AM171" s="83">
        <v>2.6</v>
      </c>
      <c r="AN171" s="83">
        <v>6</v>
      </c>
      <c r="AO171" s="83">
        <v>0.114</v>
      </c>
      <c r="AP171" s="83">
        <v>17.3</v>
      </c>
      <c r="AQ171" s="83">
        <v>12.3</v>
      </c>
      <c r="AR171" s="83">
        <v>0.69529774436090186</v>
      </c>
      <c r="AS171" s="83">
        <v>61.9</v>
      </c>
      <c r="AT171" s="83">
        <v>90.3</v>
      </c>
      <c r="AU171" s="83">
        <v>0.2082</v>
      </c>
      <c r="AV171" s="83">
        <v>4.3900000000000002E-2</v>
      </c>
      <c r="AW171" s="83">
        <v>14.62</v>
      </c>
      <c r="AX171" s="83">
        <v>13.3</v>
      </c>
      <c r="AY171" s="83">
        <v>14.75</v>
      </c>
      <c r="AZ171" s="83">
        <v>1.45</v>
      </c>
      <c r="BA171" s="83">
        <v>1.3340000000000001</v>
      </c>
      <c r="BB171" s="83">
        <v>2.323</v>
      </c>
      <c r="BC171" s="83">
        <v>9.8640000000000008</v>
      </c>
      <c r="BD171" s="83">
        <v>2.9352977443609021</v>
      </c>
      <c r="BE171" s="83">
        <v>28.64</v>
      </c>
      <c r="BF171" s="83">
        <v>5.8</v>
      </c>
      <c r="BG171" s="83">
        <v>11.2</v>
      </c>
      <c r="BH171" s="232">
        <v>43633</v>
      </c>
    </row>
    <row r="172" spans="1:60" x14ac:dyDescent="0.25">
      <c r="A172" s="232">
        <v>43634</v>
      </c>
      <c r="B172" s="233" t="s">
        <v>65</v>
      </c>
      <c r="C172" s="234">
        <v>0</v>
      </c>
      <c r="D172" s="83">
        <v>5.82</v>
      </c>
      <c r="E172" s="83">
        <v>5.13</v>
      </c>
      <c r="F172" s="83">
        <v>5.23</v>
      </c>
      <c r="G172" s="83">
        <v>5.0999999999999996</v>
      </c>
      <c r="H172" s="83">
        <v>5.12</v>
      </c>
      <c r="I172" s="83">
        <v>7.99</v>
      </c>
      <c r="J172" s="83">
        <v>7.47</v>
      </c>
      <c r="K172" s="83">
        <v>1.54</v>
      </c>
      <c r="L172" s="83">
        <v>1.9</v>
      </c>
      <c r="M172" s="83">
        <v>2.17</v>
      </c>
      <c r="N172" s="83">
        <v>2.15</v>
      </c>
      <c r="O172" s="83">
        <v>39</v>
      </c>
      <c r="P172" s="83">
        <v>32</v>
      </c>
      <c r="Q172" s="83">
        <v>8</v>
      </c>
      <c r="R172" s="83">
        <v>0</v>
      </c>
      <c r="S172" s="83">
        <v>0</v>
      </c>
      <c r="T172" s="83">
        <v>0</v>
      </c>
      <c r="U172" s="83">
        <v>0.26400000000000001</v>
      </c>
      <c r="V172" s="83">
        <v>0.39800000000000002</v>
      </c>
      <c r="W172" s="83">
        <v>0.23</v>
      </c>
      <c r="X172" s="83">
        <v>5.8999999999999997E-2</v>
      </c>
      <c r="Y172" s="83">
        <v>0.20499999999999999</v>
      </c>
      <c r="Z172" s="83">
        <v>0.17399999999999999</v>
      </c>
      <c r="AA172" s="83">
        <v>13</v>
      </c>
      <c r="AB172" s="83">
        <v>35</v>
      </c>
      <c r="AC172" s="83">
        <v>31.2</v>
      </c>
      <c r="AD172" s="83">
        <v>30.8</v>
      </c>
      <c r="AE172" s="83">
        <v>40.799999999999997</v>
      </c>
      <c r="AF172" s="83">
        <v>26</v>
      </c>
      <c r="AG172" s="83">
        <v>70</v>
      </c>
      <c r="AH172" s="83">
        <v>64.2</v>
      </c>
      <c r="AI172" s="83">
        <v>61.6</v>
      </c>
      <c r="AJ172" s="83">
        <v>81.599999999999994</v>
      </c>
      <c r="AK172" s="83">
        <v>3.1799999999999997</v>
      </c>
      <c r="AL172" s="83">
        <v>2.73</v>
      </c>
      <c r="AM172" s="83">
        <v>2.7</v>
      </c>
      <c r="AN172" s="83">
        <v>5.8</v>
      </c>
      <c r="AO172" s="83">
        <v>0.16</v>
      </c>
      <c r="AP172" s="83">
        <v>17</v>
      </c>
      <c r="AQ172" s="83">
        <v>12.4</v>
      </c>
      <c r="AR172" s="83">
        <v>0.38826197183098587</v>
      </c>
      <c r="AS172" s="83">
        <v>61.8</v>
      </c>
      <c r="AT172" s="83">
        <v>89.9</v>
      </c>
      <c r="AU172" s="83">
        <v>0.20860000000000001</v>
      </c>
      <c r="AV172" s="83">
        <v>4.5900000000000003E-2</v>
      </c>
      <c r="AW172" s="83">
        <v>14.13</v>
      </c>
      <c r="AX172" s="83">
        <v>14.2</v>
      </c>
      <c r="AY172" s="83">
        <v>14.2</v>
      </c>
      <c r="AZ172" s="83">
        <v>0</v>
      </c>
      <c r="BA172" s="83">
        <v>1.375</v>
      </c>
      <c r="BB172" s="83">
        <v>2.3180000000000001</v>
      </c>
      <c r="BC172" s="83">
        <v>10</v>
      </c>
      <c r="BD172" s="83">
        <v>2.6082619718309861</v>
      </c>
      <c r="BE172" s="83">
        <v>28.87</v>
      </c>
      <c r="BF172" s="83">
        <v>5.8</v>
      </c>
      <c r="BG172" s="83">
        <v>11.2</v>
      </c>
      <c r="BH172" s="232">
        <v>43634</v>
      </c>
    </row>
    <row r="173" spans="1:60" x14ac:dyDescent="0.25">
      <c r="A173" s="232">
        <v>43635</v>
      </c>
      <c r="B173" s="233" t="s">
        <v>65</v>
      </c>
      <c r="C173" s="234">
        <v>0</v>
      </c>
      <c r="D173" s="83">
        <v>5.94</v>
      </c>
      <c r="E173" s="83">
        <v>5.16</v>
      </c>
      <c r="F173" s="83">
        <v>5.14</v>
      </c>
      <c r="G173" s="83">
        <v>5.15</v>
      </c>
      <c r="H173" s="83">
        <v>5.2</v>
      </c>
      <c r="I173" s="83">
        <v>7.81</v>
      </c>
      <c r="J173" s="83">
        <v>7.67</v>
      </c>
      <c r="K173" s="83">
        <v>1.61</v>
      </c>
      <c r="L173" s="83">
        <v>1.98</v>
      </c>
      <c r="M173" s="83">
        <v>2.09</v>
      </c>
      <c r="N173" s="83">
        <v>2.23</v>
      </c>
      <c r="O173" s="83">
        <v>37</v>
      </c>
      <c r="P173" s="83">
        <v>30</v>
      </c>
      <c r="Q173" s="83">
        <v>7</v>
      </c>
      <c r="R173" s="83">
        <v>0</v>
      </c>
      <c r="S173" s="83">
        <v>0</v>
      </c>
      <c r="T173" s="83">
        <v>0</v>
      </c>
      <c r="U173" s="83">
        <v>0.217</v>
      </c>
      <c r="V173" s="83">
        <v>0.30599999999999999</v>
      </c>
      <c r="W173" s="83">
        <v>0.215</v>
      </c>
      <c r="X173" s="83">
        <v>5.1999999999999998E-2</v>
      </c>
      <c r="Y173" s="83">
        <v>9.1999999999999998E-2</v>
      </c>
      <c r="Z173" s="83">
        <v>8.6999999999999994E-2</v>
      </c>
      <c r="AA173" s="83">
        <v>12.9</v>
      </c>
      <c r="AB173" s="83">
        <v>35.200000000000003</v>
      </c>
      <c r="AC173" s="83">
        <v>30.9</v>
      </c>
      <c r="AD173" s="83">
        <v>30.5</v>
      </c>
      <c r="AE173" s="83">
        <v>41.6</v>
      </c>
      <c r="AF173" s="83">
        <v>25.8</v>
      </c>
      <c r="AG173" s="83">
        <v>70.400000000000006</v>
      </c>
      <c r="AH173" s="83">
        <v>61.8</v>
      </c>
      <c r="AI173" s="83">
        <v>61</v>
      </c>
      <c r="AJ173" s="83">
        <v>83.2</v>
      </c>
      <c r="AK173" s="83">
        <v>3.17</v>
      </c>
      <c r="AL173" s="83">
        <v>2.69</v>
      </c>
      <c r="AM173" s="83">
        <v>3</v>
      </c>
      <c r="AN173" s="83">
        <v>6.1</v>
      </c>
      <c r="AO173" s="83">
        <v>9.9000000000000005E-2</v>
      </c>
      <c r="AP173" s="83">
        <v>16.899999999999999</v>
      </c>
      <c r="AQ173" s="83">
        <v>12.4</v>
      </c>
      <c r="AR173" s="83">
        <v>0.73598280963787532</v>
      </c>
      <c r="AS173" s="83">
        <v>62</v>
      </c>
      <c r="AT173" s="83">
        <v>91.9</v>
      </c>
      <c r="AU173" s="83">
        <v>0.2049</v>
      </c>
      <c r="AV173" s="83">
        <v>3.6400000000000002E-2</v>
      </c>
      <c r="AW173" s="83">
        <v>15.032</v>
      </c>
      <c r="AX173" s="83">
        <v>14.194000000000001</v>
      </c>
      <c r="AY173" s="83">
        <v>15.194000000000001</v>
      </c>
      <c r="AZ173" s="83">
        <v>0.98099999999999998</v>
      </c>
      <c r="BA173" s="83">
        <v>1.4650000000000001</v>
      </c>
      <c r="BB173" s="83">
        <v>2.3159999999999998</v>
      </c>
      <c r="BC173" s="83">
        <v>10</v>
      </c>
      <c r="BD173" s="83">
        <v>3.0059828096378753</v>
      </c>
      <c r="BE173" s="83">
        <v>29.44</v>
      </c>
      <c r="BF173" s="83">
        <v>5.8</v>
      </c>
      <c r="BG173" s="83">
        <v>10.8</v>
      </c>
      <c r="BH173" s="232">
        <v>43635</v>
      </c>
    </row>
    <row r="174" spans="1:60" x14ac:dyDescent="0.25">
      <c r="A174" s="232">
        <v>43636</v>
      </c>
      <c r="B174" s="233" t="s">
        <v>65</v>
      </c>
      <c r="C174" s="234">
        <v>0</v>
      </c>
      <c r="D174" s="83">
        <v>6</v>
      </c>
      <c r="E174" s="83">
        <v>5.17</v>
      </c>
      <c r="F174" s="83">
        <v>5.14</v>
      </c>
      <c r="G174" s="83">
        <v>5.19</v>
      </c>
      <c r="H174" s="83">
        <v>5.24</v>
      </c>
      <c r="I174" s="83">
        <v>7.49</v>
      </c>
      <c r="J174" s="83">
        <v>7.77</v>
      </c>
      <c r="K174" s="83">
        <v>1.69</v>
      </c>
      <c r="L174" s="83">
        <v>2.04</v>
      </c>
      <c r="M174" s="83">
        <v>2.19</v>
      </c>
      <c r="N174" s="83">
        <v>2.4300000000000002</v>
      </c>
      <c r="O174" s="83">
        <v>40</v>
      </c>
      <c r="P174" s="83">
        <v>32</v>
      </c>
      <c r="Q174" s="83">
        <v>10</v>
      </c>
      <c r="R174" s="83">
        <v>0</v>
      </c>
      <c r="S174" s="83">
        <v>0</v>
      </c>
      <c r="T174" s="83">
        <v>0</v>
      </c>
      <c r="U174" s="83">
        <v>0.17599999999999999</v>
      </c>
      <c r="V174" s="83">
        <v>0.29699999999999999</v>
      </c>
      <c r="W174" s="83">
        <v>0.21099999999999999</v>
      </c>
      <c r="X174" s="83">
        <v>4.1000000000000002E-2</v>
      </c>
      <c r="Y174" s="83">
        <v>8.4000000000000005E-2</v>
      </c>
      <c r="Z174" s="83">
        <v>0.14599999999999999</v>
      </c>
      <c r="AA174" s="83">
        <v>13.6</v>
      </c>
      <c r="AB174" s="83">
        <v>36.299999999999997</v>
      </c>
      <c r="AC174" s="83">
        <v>33.4</v>
      </c>
      <c r="AD174" s="83">
        <v>33</v>
      </c>
      <c r="AE174" s="83">
        <v>42.4</v>
      </c>
      <c r="AF174" s="83">
        <v>27.2</v>
      </c>
      <c r="AG174" s="83">
        <v>72.599999999999994</v>
      </c>
      <c r="AH174" s="83">
        <v>66.8</v>
      </c>
      <c r="AI174" s="83">
        <v>66</v>
      </c>
      <c r="AJ174" s="83">
        <v>84.8</v>
      </c>
      <c r="AK174" s="83">
        <v>3.14</v>
      </c>
      <c r="AL174" s="83">
        <v>2.74</v>
      </c>
      <c r="AM174" s="83">
        <v>3.9</v>
      </c>
      <c r="AN174" s="83">
        <v>6.4</v>
      </c>
      <c r="AO174" s="83">
        <v>4.7E-2</v>
      </c>
      <c r="AP174" s="83">
        <v>18.8</v>
      </c>
      <c r="AQ174" s="83">
        <v>13.4</v>
      </c>
      <c r="AR174" s="83" t="s">
        <v>66</v>
      </c>
      <c r="AS174" s="83">
        <v>60.9</v>
      </c>
      <c r="AT174" s="83">
        <v>90.8</v>
      </c>
      <c r="AU174" s="83">
        <v>0.2147</v>
      </c>
      <c r="AV174" s="83">
        <v>4.1799999999999997E-2</v>
      </c>
      <c r="AW174" s="83">
        <v>13.9</v>
      </c>
      <c r="AX174" s="83">
        <v>13.96</v>
      </c>
      <c r="AY174" s="83">
        <v>13.96</v>
      </c>
      <c r="AZ174" s="83">
        <v>0</v>
      </c>
      <c r="BA174" s="83">
        <v>1.4410000000000001</v>
      </c>
      <c r="BB174" s="83">
        <v>2.3140000000000001</v>
      </c>
      <c r="BC174" s="83">
        <v>10</v>
      </c>
      <c r="BD174" s="83" t="s">
        <v>66</v>
      </c>
      <c r="BE174" s="83">
        <v>28.92</v>
      </c>
      <c r="BF174" s="83">
        <v>5.8</v>
      </c>
      <c r="BG174" s="83">
        <v>10.8</v>
      </c>
      <c r="BH174" s="232">
        <v>43636</v>
      </c>
    </row>
    <row r="175" spans="1:60" x14ac:dyDescent="0.25">
      <c r="A175" s="232">
        <v>43637</v>
      </c>
      <c r="B175" s="233" t="s">
        <v>65</v>
      </c>
      <c r="C175" s="234">
        <v>0</v>
      </c>
      <c r="D175" s="83">
        <v>6.38</v>
      </c>
      <c r="E175" s="83">
        <v>5.36</v>
      </c>
      <c r="F175" s="83">
        <v>5.16</v>
      </c>
      <c r="G175" s="83">
        <v>5.2</v>
      </c>
      <c r="H175" s="83">
        <v>5.21</v>
      </c>
      <c r="I175" s="83">
        <v>6.64</v>
      </c>
      <c r="J175" s="83">
        <v>7.52</v>
      </c>
      <c r="K175" s="83">
        <v>1.51</v>
      </c>
      <c r="L175" s="83">
        <v>2.0099999999999998</v>
      </c>
      <c r="M175" s="83">
        <v>2.08</v>
      </c>
      <c r="N175" s="83">
        <v>2.37</v>
      </c>
      <c r="O175" s="83">
        <v>38</v>
      </c>
      <c r="P175" s="83">
        <v>29</v>
      </c>
      <c r="Q175" s="83">
        <v>12</v>
      </c>
      <c r="R175" s="83">
        <v>0</v>
      </c>
      <c r="S175" s="83">
        <v>0</v>
      </c>
      <c r="T175" s="83">
        <v>0</v>
      </c>
      <c r="U175" s="83">
        <v>0.26100000000000001</v>
      </c>
      <c r="V175" s="83">
        <v>0.42699999999999999</v>
      </c>
      <c r="W175" s="83">
        <v>0.30399999999999999</v>
      </c>
      <c r="X175" s="83">
        <v>5.0999999999999997E-2</v>
      </c>
      <c r="Y175" s="83">
        <v>0.08</v>
      </c>
      <c r="Z175" s="83">
        <v>0.11600000000000001</v>
      </c>
      <c r="AA175" s="83">
        <v>13.1</v>
      </c>
      <c r="AB175" s="83">
        <v>35.1</v>
      </c>
      <c r="AC175" s="83">
        <v>33.4</v>
      </c>
      <c r="AD175" s="83">
        <v>33.200000000000003</v>
      </c>
      <c r="AE175" s="83">
        <v>41.1</v>
      </c>
      <c r="AF175" s="83">
        <v>26.2</v>
      </c>
      <c r="AG175" s="83">
        <v>70.2</v>
      </c>
      <c r="AH175" s="83">
        <v>66.8</v>
      </c>
      <c r="AI175" s="83">
        <v>66.400000000000006</v>
      </c>
      <c r="AJ175" s="83">
        <v>82.2</v>
      </c>
      <c r="AK175" s="83">
        <v>2.94</v>
      </c>
      <c r="AL175" s="83">
        <v>2.68</v>
      </c>
      <c r="AM175" s="83">
        <v>3.6</v>
      </c>
      <c r="AN175" s="83">
        <v>6.2</v>
      </c>
      <c r="AO175" s="83">
        <v>3.5999999999999997E-2</v>
      </c>
      <c r="AP175" s="83">
        <v>17.8</v>
      </c>
      <c r="AQ175" s="83">
        <v>13.7</v>
      </c>
      <c r="AR175" s="83">
        <v>0.90913993710691798</v>
      </c>
      <c r="AS175" s="83">
        <v>60.7</v>
      </c>
      <c r="AT175" s="83">
        <v>91</v>
      </c>
      <c r="AU175" s="83">
        <v>0.2145</v>
      </c>
      <c r="AV175" s="83">
        <v>4.1599999999999998E-2</v>
      </c>
      <c r="AW175" s="83">
        <v>13.58</v>
      </c>
      <c r="AX175" s="83">
        <v>12.72</v>
      </c>
      <c r="AY175" s="83">
        <v>13.7</v>
      </c>
      <c r="AZ175" s="83">
        <v>0.98</v>
      </c>
      <c r="BA175" s="83">
        <v>1.3</v>
      </c>
      <c r="BB175" s="83">
        <v>2.3109999999999999</v>
      </c>
      <c r="BC175" s="83">
        <v>9.1609999999999996</v>
      </c>
      <c r="BD175" s="83">
        <v>3.0691399371069181</v>
      </c>
      <c r="BE175" s="83">
        <v>27.07</v>
      </c>
      <c r="BF175" s="83">
        <v>5.8</v>
      </c>
      <c r="BG175" s="83">
        <v>10.8</v>
      </c>
      <c r="BH175" s="232">
        <v>43637</v>
      </c>
    </row>
    <row r="176" spans="1:60" x14ac:dyDescent="0.25">
      <c r="A176" s="232">
        <v>43638</v>
      </c>
      <c r="B176" s="233" t="s">
        <v>65</v>
      </c>
      <c r="C176" s="234">
        <v>0</v>
      </c>
      <c r="D176" s="83">
        <v>6.4</v>
      </c>
      <c r="E176" s="83">
        <v>5.2</v>
      </c>
      <c r="F176" s="83">
        <v>5.2</v>
      </c>
      <c r="G176" s="83">
        <v>5.07</v>
      </c>
      <c r="H176" s="83">
        <v>5.0599999999999996</v>
      </c>
      <c r="I176" s="83">
        <v>7.14</v>
      </c>
      <c r="J176" s="83">
        <v>7.22</v>
      </c>
      <c r="K176" s="83">
        <v>1.59</v>
      </c>
      <c r="L176" s="83">
        <v>1.85</v>
      </c>
      <c r="M176" s="83">
        <v>1.84</v>
      </c>
      <c r="N176" s="83">
        <v>1.66</v>
      </c>
      <c r="O176" s="83">
        <v>39</v>
      </c>
      <c r="P176" s="83">
        <v>30</v>
      </c>
      <c r="Q176" s="83">
        <v>10</v>
      </c>
      <c r="R176" s="83">
        <v>0</v>
      </c>
      <c r="S176" s="83">
        <v>0</v>
      </c>
      <c r="T176" s="83">
        <v>0</v>
      </c>
      <c r="U176" s="83">
        <v>0.314</v>
      </c>
      <c r="V176" s="83">
        <v>0.60299999999999998</v>
      </c>
      <c r="W176" s="83">
        <v>0.23200000000000001</v>
      </c>
      <c r="X176" s="83">
        <v>8.3000000000000004E-2</v>
      </c>
      <c r="Y176" s="83">
        <v>9.0999999999999998E-2</v>
      </c>
      <c r="Z176" s="83">
        <v>8.5999999999999993E-2</v>
      </c>
      <c r="AA176" s="83">
        <v>12.5</v>
      </c>
      <c r="AB176" s="83">
        <v>35.299999999999997</v>
      </c>
      <c r="AC176" s="83">
        <v>33</v>
      </c>
      <c r="AD176" s="83">
        <v>32.799999999999997</v>
      </c>
      <c r="AE176" s="83">
        <v>43.1</v>
      </c>
      <c r="AF176" s="83">
        <v>25</v>
      </c>
      <c r="AG176" s="83">
        <v>70.599999999999994</v>
      </c>
      <c r="AH176" s="83">
        <v>66</v>
      </c>
      <c r="AI176" s="83">
        <v>65.599999999999994</v>
      </c>
      <c r="AJ176" s="83">
        <v>86.2</v>
      </c>
      <c r="AK176" s="83">
        <v>2.99</v>
      </c>
      <c r="AL176" s="83">
        <v>2.71</v>
      </c>
      <c r="AM176" s="83">
        <v>3.4</v>
      </c>
      <c r="AN176" s="83">
        <v>6</v>
      </c>
      <c r="AO176" s="83">
        <v>2.8000000000000001E-2</v>
      </c>
      <c r="AP176" s="83">
        <v>16.600000000000001</v>
      </c>
      <c r="AQ176" s="83">
        <v>13.3</v>
      </c>
      <c r="AR176" s="83">
        <v>1.2410932896890341</v>
      </c>
      <c r="AS176" s="83">
        <v>62.2</v>
      </c>
      <c r="AT176" s="83">
        <v>90.4</v>
      </c>
      <c r="AU176" s="83">
        <v>0.20499999999999999</v>
      </c>
      <c r="AV176" s="83">
        <v>4.3799999999999999E-2</v>
      </c>
      <c r="AW176" s="83">
        <v>13.02</v>
      </c>
      <c r="AX176" s="83">
        <v>12.22</v>
      </c>
      <c r="AY176" s="83">
        <v>13.14</v>
      </c>
      <c r="AZ176" s="83">
        <v>0.94</v>
      </c>
      <c r="BA176" s="83">
        <v>0</v>
      </c>
      <c r="BB176" s="83">
        <v>0</v>
      </c>
      <c r="BC176" s="83">
        <v>0</v>
      </c>
      <c r="BD176" s="83">
        <v>2.9810932896890341</v>
      </c>
      <c r="BE176" s="83">
        <v>29.25</v>
      </c>
      <c r="BF176" s="83">
        <v>6</v>
      </c>
      <c r="BG176" s="83">
        <v>10.8</v>
      </c>
      <c r="BH176" s="232">
        <v>43638</v>
      </c>
    </row>
    <row r="177" spans="1:60" x14ac:dyDescent="0.25">
      <c r="A177" s="232">
        <v>43639</v>
      </c>
      <c r="B177" s="233" t="s">
        <v>65</v>
      </c>
      <c r="C177" s="234">
        <v>0</v>
      </c>
      <c r="D177" s="83">
        <v>0</v>
      </c>
      <c r="E177" s="83">
        <v>0</v>
      </c>
      <c r="F177" s="83">
        <v>0</v>
      </c>
      <c r="G177" s="83">
        <v>0</v>
      </c>
      <c r="H177" s="83">
        <v>0</v>
      </c>
      <c r="I177" s="83">
        <v>0</v>
      </c>
      <c r="J177" s="83">
        <v>0</v>
      </c>
      <c r="K177" s="83">
        <v>0</v>
      </c>
      <c r="L177" s="83">
        <v>0</v>
      </c>
      <c r="M177" s="83">
        <v>0</v>
      </c>
      <c r="N177" s="83">
        <v>0</v>
      </c>
      <c r="O177" s="83">
        <v>0</v>
      </c>
      <c r="P177" s="83">
        <v>0</v>
      </c>
      <c r="Q177" s="83">
        <v>0</v>
      </c>
      <c r="R177" s="83">
        <v>0</v>
      </c>
      <c r="S177" s="83">
        <v>0</v>
      </c>
      <c r="T177" s="83">
        <v>0</v>
      </c>
      <c r="U177" s="83">
        <v>0</v>
      </c>
      <c r="V177" s="83">
        <v>0</v>
      </c>
      <c r="W177" s="83">
        <v>0</v>
      </c>
      <c r="X177" s="83">
        <v>0</v>
      </c>
      <c r="Y177" s="83">
        <v>0</v>
      </c>
      <c r="Z177" s="83">
        <v>0</v>
      </c>
      <c r="AA177" s="83">
        <v>0</v>
      </c>
      <c r="AB177" s="83">
        <v>0</v>
      </c>
      <c r="AC177" s="83">
        <v>0</v>
      </c>
      <c r="AD177" s="83">
        <v>0</v>
      </c>
      <c r="AE177" s="83">
        <v>0</v>
      </c>
      <c r="AF177" s="83">
        <v>0</v>
      </c>
      <c r="AG177" s="83">
        <v>0</v>
      </c>
      <c r="AH177" s="83">
        <v>0</v>
      </c>
      <c r="AI177" s="83">
        <v>0</v>
      </c>
      <c r="AJ177" s="83">
        <v>0</v>
      </c>
      <c r="AK177" s="83" t="s">
        <v>66</v>
      </c>
      <c r="AL177" s="83" t="s">
        <v>66</v>
      </c>
      <c r="AM177" s="83">
        <v>0</v>
      </c>
      <c r="AN177" s="83">
        <v>0</v>
      </c>
      <c r="AO177" s="83">
        <v>0</v>
      </c>
      <c r="AP177" s="83">
        <v>0</v>
      </c>
      <c r="AQ177" s="83">
        <v>0</v>
      </c>
      <c r="AR177" s="83">
        <v>1.3111035100578226</v>
      </c>
      <c r="AS177" s="83">
        <v>0</v>
      </c>
      <c r="AT177" s="83">
        <v>0</v>
      </c>
      <c r="AU177" s="83">
        <v>0</v>
      </c>
      <c r="AV177" s="83">
        <v>0</v>
      </c>
      <c r="AW177" s="83">
        <v>13.217000000000001</v>
      </c>
      <c r="AX177" s="83">
        <v>12.279</v>
      </c>
      <c r="AY177" s="83">
        <v>13.256</v>
      </c>
      <c r="AZ177" s="83">
        <v>0.97699999999999998</v>
      </c>
      <c r="BA177" s="83">
        <v>1.2669999999999999</v>
      </c>
      <c r="BB177" s="83">
        <v>2.3109999999999999</v>
      </c>
      <c r="BC177" s="83">
        <v>9.19</v>
      </c>
      <c r="BD177" s="83">
        <v>3.0311035100578225</v>
      </c>
      <c r="BE177" s="83">
        <v>0</v>
      </c>
      <c r="BF177" s="83">
        <v>6</v>
      </c>
      <c r="BG177" s="83">
        <v>10.8</v>
      </c>
      <c r="BH177" s="232">
        <v>43639</v>
      </c>
    </row>
    <row r="178" spans="1:60" x14ac:dyDescent="0.25">
      <c r="A178" s="232">
        <v>43640</v>
      </c>
      <c r="B178" s="233" t="s">
        <v>65</v>
      </c>
      <c r="C178" s="234">
        <v>0</v>
      </c>
      <c r="D178" s="83">
        <v>6.1</v>
      </c>
      <c r="E178" s="83">
        <v>5.27</v>
      </c>
      <c r="F178" s="83">
        <v>5.21</v>
      </c>
      <c r="G178" s="83">
        <v>5.69</v>
      </c>
      <c r="H178" s="83">
        <v>5.75</v>
      </c>
      <c r="I178" s="83">
        <v>8.24</v>
      </c>
      <c r="J178" s="83">
        <v>7.3</v>
      </c>
      <c r="K178" s="83">
        <v>1.59</v>
      </c>
      <c r="L178" s="83">
        <v>1.93</v>
      </c>
      <c r="M178" s="83">
        <v>1.86</v>
      </c>
      <c r="N178" s="83">
        <v>1.65</v>
      </c>
      <c r="O178" s="83">
        <v>34</v>
      </c>
      <c r="P178" s="83">
        <v>23</v>
      </c>
      <c r="Q178" s="83">
        <v>8</v>
      </c>
      <c r="R178" s="83">
        <v>0</v>
      </c>
      <c r="S178" s="83">
        <v>0</v>
      </c>
      <c r="T178" s="83">
        <v>0</v>
      </c>
      <c r="U178" s="83">
        <v>0.32600000000000001</v>
      </c>
      <c r="V178" s="83">
        <v>0.80300000000000005</v>
      </c>
      <c r="W178" s="83">
        <v>0.214</v>
      </c>
      <c r="X178" s="83">
        <v>6.0999999999999999E-2</v>
      </c>
      <c r="Y178" s="83">
        <v>8.4000000000000005E-2</v>
      </c>
      <c r="Z178" s="83">
        <v>9.9000000000000005E-2</v>
      </c>
      <c r="AA178" s="83">
        <v>12.3</v>
      </c>
      <c r="AB178" s="83">
        <v>34.1</v>
      </c>
      <c r="AC178" s="83">
        <v>32.200000000000003</v>
      </c>
      <c r="AD178" s="83">
        <v>32.4</v>
      </c>
      <c r="AE178" s="83">
        <v>41.5</v>
      </c>
      <c r="AF178" s="83">
        <v>24.6</v>
      </c>
      <c r="AG178" s="83">
        <v>68.2</v>
      </c>
      <c r="AH178" s="83">
        <v>64.400000000000006</v>
      </c>
      <c r="AI178" s="83">
        <v>64.8</v>
      </c>
      <c r="AJ178" s="83">
        <v>83</v>
      </c>
      <c r="AK178" s="83">
        <v>3.1500000000000004</v>
      </c>
      <c r="AL178" s="83">
        <v>2.68</v>
      </c>
      <c r="AM178" s="83">
        <v>3.2</v>
      </c>
      <c r="AN178" s="83">
        <v>5.9</v>
      </c>
      <c r="AO178" s="83">
        <v>3.4000000000000002E-2</v>
      </c>
      <c r="AP178" s="83">
        <v>16</v>
      </c>
      <c r="AQ178" s="83">
        <v>13.3</v>
      </c>
      <c r="AR178" s="83">
        <v>1.2872155688622757</v>
      </c>
      <c r="AS178" s="83">
        <v>61.6</v>
      </c>
      <c r="AT178" s="83">
        <v>91.9</v>
      </c>
      <c r="AU178" s="83">
        <v>0.21029999999999999</v>
      </c>
      <c r="AV178" s="83">
        <v>3.6499999999999998E-2</v>
      </c>
      <c r="AW178" s="83">
        <v>14.2</v>
      </c>
      <c r="AX178" s="83">
        <v>13.36</v>
      </c>
      <c r="AY178" s="83">
        <v>14.35</v>
      </c>
      <c r="AZ178" s="83">
        <v>0.99</v>
      </c>
      <c r="BA178" s="83">
        <v>1.325</v>
      </c>
      <c r="BB178" s="83">
        <v>2.3620000000000001</v>
      </c>
      <c r="BC178" s="83">
        <v>9.7330000000000005</v>
      </c>
      <c r="BD178" s="83">
        <v>2.9972155688622757</v>
      </c>
      <c r="BE178" s="83">
        <v>29.12</v>
      </c>
      <c r="BF178" s="83">
        <v>6</v>
      </c>
      <c r="BG178" s="83">
        <v>10.8</v>
      </c>
      <c r="BH178" s="232">
        <v>43640</v>
      </c>
    </row>
    <row r="179" spans="1:60" x14ac:dyDescent="0.25">
      <c r="A179" s="232">
        <v>43641</v>
      </c>
      <c r="B179" s="233" t="s">
        <v>65</v>
      </c>
      <c r="C179" s="234">
        <v>0</v>
      </c>
      <c r="D179" s="83">
        <v>0</v>
      </c>
      <c r="E179" s="83">
        <v>0</v>
      </c>
      <c r="F179" s="83">
        <v>0</v>
      </c>
      <c r="G179" s="83">
        <v>0</v>
      </c>
      <c r="H179" s="83">
        <v>0</v>
      </c>
      <c r="I179" s="83">
        <v>0</v>
      </c>
      <c r="J179" s="83">
        <v>0</v>
      </c>
      <c r="K179" s="83">
        <v>0</v>
      </c>
      <c r="L179" s="83">
        <v>0</v>
      </c>
      <c r="M179" s="83">
        <v>0</v>
      </c>
      <c r="N179" s="83">
        <v>0</v>
      </c>
      <c r="O179" s="83">
        <v>0</v>
      </c>
      <c r="P179" s="83">
        <v>0</v>
      </c>
      <c r="Q179" s="83">
        <v>0</v>
      </c>
      <c r="R179" s="83">
        <v>0</v>
      </c>
      <c r="S179" s="83">
        <v>0</v>
      </c>
      <c r="T179" s="83">
        <v>0</v>
      </c>
      <c r="U179" s="83">
        <v>0</v>
      </c>
      <c r="V179" s="83">
        <v>0</v>
      </c>
      <c r="W179" s="83">
        <v>0</v>
      </c>
      <c r="X179" s="83">
        <v>0</v>
      </c>
      <c r="Y179" s="83">
        <v>0</v>
      </c>
      <c r="Z179" s="83">
        <v>0</v>
      </c>
      <c r="AA179" s="83">
        <v>0</v>
      </c>
      <c r="AB179" s="83">
        <v>0</v>
      </c>
      <c r="AC179" s="83">
        <v>0</v>
      </c>
      <c r="AD179" s="83">
        <v>0</v>
      </c>
      <c r="AE179" s="83">
        <v>0</v>
      </c>
      <c r="AF179" s="83">
        <v>0</v>
      </c>
      <c r="AG179" s="83">
        <v>0</v>
      </c>
      <c r="AH179" s="83">
        <v>0</v>
      </c>
      <c r="AI179" s="83">
        <v>0</v>
      </c>
      <c r="AJ179" s="83">
        <v>0</v>
      </c>
      <c r="AK179" s="83" t="s">
        <v>66</v>
      </c>
      <c r="AL179" s="83" t="s">
        <v>66</v>
      </c>
      <c r="AM179" s="83">
        <v>0</v>
      </c>
      <c r="AN179" s="83">
        <v>0</v>
      </c>
      <c r="AO179" s="83">
        <v>0</v>
      </c>
      <c r="AP179" s="83">
        <v>0</v>
      </c>
      <c r="AQ179" s="83">
        <v>0</v>
      </c>
      <c r="AR179" s="83" t="s">
        <v>66</v>
      </c>
      <c r="AS179" s="83">
        <v>0</v>
      </c>
      <c r="AT179" s="83">
        <v>0</v>
      </c>
      <c r="AU179" s="83">
        <v>0</v>
      </c>
      <c r="AV179" s="83">
        <v>0</v>
      </c>
      <c r="AW179" s="83">
        <v>0</v>
      </c>
      <c r="AX179" s="83">
        <v>0</v>
      </c>
      <c r="AY179" s="83">
        <v>0</v>
      </c>
      <c r="AZ179" s="83">
        <v>0</v>
      </c>
      <c r="BA179" s="83">
        <v>0</v>
      </c>
      <c r="BB179" s="83">
        <v>0</v>
      </c>
      <c r="BC179" s="83">
        <v>0</v>
      </c>
      <c r="BD179" s="83" t="s">
        <v>66</v>
      </c>
      <c r="BE179" s="83">
        <v>0</v>
      </c>
      <c r="BF179" s="83">
        <v>0</v>
      </c>
      <c r="BG179" s="83">
        <v>0</v>
      </c>
      <c r="BH179" s="232">
        <v>43641</v>
      </c>
    </row>
    <row r="180" spans="1:60" x14ac:dyDescent="0.25">
      <c r="A180" s="232">
        <v>43642</v>
      </c>
      <c r="B180" s="233" t="s">
        <v>65</v>
      </c>
      <c r="C180" s="234">
        <v>0</v>
      </c>
      <c r="D180" s="83">
        <v>6.21</v>
      </c>
      <c r="E180" s="83">
        <v>5.21</v>
      </c>
      <c r="F180" s="83">
        <v>5.18</v>
      </c>
      <c r="G180" s="83">
        <v>5.0199999999999996</v>
      </c>
      <c r="H180" s="83">
        <v>5.05</v>
      </c>
      <c r="I180" s="83">
        <v>6.68</v>
      </c>
      <c r="J180" s="83">
        <v>8.16</v>
      </c>
      <c r="K180" s="83">
        <v>1.78</v>
      </c>
      <c r="L180" s="83">
        <v>1.91</v>
      </c>
      <c r="M180" s="83">
        <v>2.0499999999999998</v>
      </c>
      <c r="N180" s="83">
        <v>1.44</v>
      </c>
      <c r="O180" s="83">
        <v>31</v>
      </c>
      <c r="P180" s="83">
        <v>25</v>
      </c>
      <c r="Q180" s="83">
        <v>10</v>
      </c>
      <c r="R180" s="83">
        <v>1</v>
      </c>
      <c r="S180" s="83">
        <v>0</v>
      </c>
      <c r="T180" s="83">
        <v>0</v>
      </c>
      <c r="U180" s="83">
        <v>0.29599999999999999</v>
      </c>
      <c r="V180" s="83">
        <v>0.56299999999999994</v>
      </c>
      <c r="W180" s="83">
        <v>0.32600000000000001</v>
      </c>
      <c r="X180" s="83">
        <v>8.1000000000000003E-2</v>
      </c>
      <c r="Y180" s="83">
        <v>0.113</v>
      </c>
      <c r="Z180" s="83">
        <v>0.124</v>
      </c>
      <c r="AA180" s="83">
        <v>12.6</v>
      </c>
      <c r="AB180" s="83">
        <v>34.799999999999997</v>
      </c>
      <c r="AC180" s="83">
        <v>32.200000000000003</v>
      </c>
      <c r="AD180" s="83">
        <v>32.299999999999997</v>
      </c>
      <c r="AE180" s="83">
        <v>40.700000000000003</v>
      </c>
      <c r="AF180" s="83">
        <v>25.2</v>
      </c>
      <c r="AG180" s="83">
        <v>69.599999999999994</v>
      </c>
      <c r="AH180" s="83">
        <v>64.400000000000006</v>
      </c>
      <c r="AI180" s="83">
        <v>64.599999999999994</v>
      </c>
      <c r="AJ180" s="83">
        <v>81.400000000000006</v>
      </c>
      <c r="AK180" s="83">
        <v>3.09</v>
      </c>
      <c r="AL180" s="83">
        <v>2.5099999999999998</v>
      </c>
      <c r="AM180" s="83">
        <v>3.1</v>
      </c>
      <c r="AN180" s="83">
        <v>6.4</v>
      </c>
      <c r="AO180" s="83">
        <v>2.9000000000000001E-2</v>
      </c>
      <c r="AP180" s="83">
        <v>16.5</v>
      </c>
      <c r="AQ180" s="83">
        <v>13.4</v>
      </c>
      <c r="AR180" s="83">
        <v>1.1221553533939825</v>
      </c>
      <c r="AS180" s="83">
        <v>61.4</v>
      </c>
      <c r="AT180" s="83">
        <v>90.4</v>
      </c>
      <c r="AU180" s="83">
        <v>0.21049999999999999</v>
      </c>
      <c r="AV180" s="83">
        <v>4.36E-2</v>
      </c>
      <c r="AW180" s="83">
        <v>15.1</v>
      </c>
      <c r="AX180" s="83">
        <v>14.29</v>
      </c>
      <c r="AY180" s="83">
        <v>15.24</v>
      </c>
      <c r="AZ180" s="83">
        <v>0.95</v>
      </c>
      <c r="BA180" s="83">
        <v>1.329</v>
      </c>
      <c r="BB180" s="83">
        <v>2.298</v>
      </c>
      <c r="BC180" s="83">
        <v>10</v>
      </c>
      <c r="BD180" s="83">
        <v>2.8021553533939825</v>
      </c>
      <c r="BE180" s="83">
        <v>27.2</v>
      </c>
      <c r="BF180" s="83">
        <v>6</v>
      </c>
      <c r="BG180" s="83">
        <v>9.8000000000000007</v>
      </c>
      <c r="BH180" s="232">
        <v>43642</v>
      </c>
    </row>
    <row r="181" spans="1:60" x14ac:dyDescent="0.25">
      <c r="A181" s="232">
        <v>43643</v>
      </c>
      <c r="B181" s="233" t="s">
        <v>65</v>
      </c>
      <c r="C181" s="234">
        <v>0</v>
      </c>
      <c r="D181" s="83">
        <v>6.14</v>
      </c>
      <c r="E181" s="83">
        <v>5.05</v>
      </c>
      <c r="F181" s="83">
        <v>5.22</v>
      </c>
      <c r="G181" s="83">
        <v>4.97</v>
      </c>
      <c r="H181" s="83">
        <v>5.01</v>
      </c>
      <c r="I181" s="83">
        <v>6.5</v>
      </c>
      <c r="J181" s="83">
        <v>7.28</v>
      </c>
      <c r="K181" s="83">
        <v>1.74</v>
      </c>
      <c r="L181" s="83">
        <v>1.93</v>
      </c>
      <c r="M181" s="83">
        <v>2.06</v>
      </c>
      <c r="N181" s="83">
        <v>2.13</v>
      </c>
      <c r="O181" s="83">
        <v>30</v>
      </c>
      <c r="P181" s="83">
        <v>24</v>
      </c>
      <c r="Q181" s="83">
        <v>9</v>
      </c>
      <c r="R181" s="83">
        <v>0</v>
      </c>
      <c r="S181" s="83">
        <v>0</v>
      </c>
      <c r="T181" s="83">
        <v>0</v>
      </c>
      <c r="U181" s="83">
        <v>0.26100000000000001</v>
      </c>
      <c r="V181" s="83">
        <v>0.32600000000000001</v>
      </c>
      <c r="W181" s="83">
        <v>0.34200000000000003</v>
      </c>
      <c r="X181" s="83">
        <v>6.2E-2</v>
      </c>
      <c r="Y181" s="83">
        <v>9.8000000000000004E-2</v>
      </c>
      <c r="Z181" s="83">
        <v>0.13700000000000001</v>
      </c>
      <c r="AA181" s="83">
        <v>13.2</v>
      </c>
      <c r="AB181" s="83">
        <v>34.6</v>
      </c>
      <c r="AC181" s="83">
        <v>33.1</v>
      </c>
      <c r="AD181" s="83">
        <v>32.299999999999997</v>
      </c>
      <c r="AE181" s="83">
        <v>40.6</v>
      </c>
      <c r="AF181" s="83">
        <v>26.4</v>
      </c>
      <c r="AG181" s="83">
        <v>68.2</v>
      </c>
      <c r="AH181" s="83">
        <v>66.2</v>
      </c>
      <c r="AI181" s="83">
        <v>64.599999999999994</v>
      </c>
      <c r="AJ181" s="83">
        <v>81.2</v>
      </c>
      <c r="AK181" s="83">
        <v>3.13</v>
      </c>
      <c r="AL181" s="83">
        <v>2.61</v>
      </c>
      <c r="AM181" s="83">
        <v>3.3</v>
      </c>
      <c r="AN181" s="83">
        <v>6.6</v>
      </c>
      <c r="AO181" s="83">
        <v>3.1E-2</v>
      </c>
      <c r="AP181" s="83">
        <v>17.399999999999999</v>
      </c>
      <c r="AQ181" s="83">
        <v>13.5</v>
      </c>
      <c r="AR181" s="83">
        <v>0.11359601706970146</v>
      </c>
      <c r="AS181" s="83">
        <v>64.599999999999994</v>
      </c>
      <c r="AT181" s="83">
        <v>90.6</v>
      </c>
      <c r="AU181" s="83">
        <v>0.21029999999999999</v>
      </c>
      <c r="AV181" s="83">
        <v>4.3400000000000001E-2</v>
      </c>
      <c r="AW181" s="83">
        <v>14.84</v>
      </c>
      <c r="AX181" s="83">
        <v>14.06</v>
      </c>
      <c r="AY181" s="83">
        <v>15.03</v>
      </c>
      <c r="AZ181" s="83">
        <v>0.97</v>
      </c>
      <c r="BA181" s="83">
        <v>1.427</v>
      </c>
      <c r="BB181" s="83">
        <v>2.3029999999999999</v>
      </c>
      <c r="BC181" s="83">
        <v>10.33</v>
      </c>
      <c r="BD181" s="83">
        <v>1.9935960170697014</v>
      </c>
      <c r="BE181" s="83">
        <v>29.7</v>
      </c>
      <c r="BF181" s="83">
        <v>6</v>
      </c>
      <c r="BG181" s="83">
        <v>9.8000000000000007</v>
      </c>
      <c r="BH181" s="232">
        <v>43643</v>
      </c>
    </row>
    <row r="182" spans="1:60" x14ac:dyDescent="0.25">
      <c r="A182" s="232">
        <v>43644</v>
      </c>
      <c r="B182" s="233" t="s">
        <v>65</v>
      </c>
      <c r="C182" s="234">
        <v>0</v>
      </c>
      <c r="D182" s="83">
        <v>5.77</v>
      </c>
      <c r="E182" s="83">
        <v>5.29</v>
      </c>
      <c r="F182" s="83">
        <v>5.1100000000000003</v>
      </c>
      <c r="G182" s="83">
        <v>5.15</v>
      </c>
      <c r="H182" s="83">
        <v>5.25</v>
      </c>
      <c r="I182" s="83">
        <v>7.95</v>
      </c>
      <c r="J182" s="83">
        <v>7.08</v>
      </c>
      <c r="K182" s="83">
        <v>1.36</v>
      </c>
      <c r="L182" s="83">
        <v>1.64</v>
      </c>
      <c r="M182" s="83">
        <v>1.92</v>
      </c>
      <c r="N182" s="83">
        <v>2.02</v>
      </c>
      <c r="O182" s="83">
        <v>30</v>
      </c>
      <c r="P182" s="83">
        <v>23</v>
      </c>
      <c r="Q182" s="83">
        <v>8</v>
      </c>
      <c r="R182" s="83">
        <v>0</v>
      </c>
      <c r="S182" s="83">
        <v>0</v>
      </c>
      <c r="T182" s="83">
        <v>0</v>
      </c>
      <c r="U182" s="83">
        <v>0.55900000000000005</v>
      </c>
      <c r="V182" s="83">
        <v>0.318</v>
      </c>
      <c r="W182" s="83">
        <v>0.67900000000000005</v>
      </c>
      <c r="X182" s="83">
        <v>5.8999999999999997E-2</v>
      </c>
      <c r="Y182" s="83">
        <v>9.0999999999999998E-2</v>
      </c>
      <c r="Z182" s="83">
        <v>0.05</v>
      </c>
      <c r="AA182" s="83">
        <v>13.7</v>
      </c>
      <c r="AB182" s="83">
        <v>34.9</v>
      </c>
      <c r="AC182" s="83">
        <v>33.4</v>
      </c>
      <c r="AD182" s="83">
        <v>33.799999999999997</v>
      </c>
      <c r="AE182" s="83">
        <v>42.4</v>
      </c>
      <c r="AF182" s="83">
        <v>27.4</v>
      </c>
      <c r="AG182" s="83">
        <v>69.8</v>
      </c>
      <c r="AH182" s="83">
        <v>66.8</v>
      </c>
      <c r="AI182" s="83">
        <v>67.599999999999994</v>
      </c>
      <c r="AJ182" s="83">
        <v>84.8</v>
      </c>
      <c r="AK182" s="83">
        <v>3.06</v>
      </c>
      <c r="AL182" s="83">
        <v>2.4500000000000002</v>
      </c>
      <c r="AM182" s="83">
        <v>3.2</v>
      </c>
      <c r="AN182" s="83">
        <v>6.4</v>
      </c>
      <c r="AO182" s="83">
        <v>3.3000000000000002E-2</v>
      </c>
      <c r="AP182" s="83">
        <v>18.7</v>
      </c>
      <c r="AQ182" s="83">
        <v>14.5</v>
      </c>
      <c r="AR182" s="83">
        <v>0.72424657534246628</v>
      </c>
      <c r="AS182" s="83">
        <v>47.8</v>
      </c>
      <c r="AT182" s="83">
        <v>91.2</v>
      </c>
      <c r="AU182" s="83">
        <v>0.31969999999999998</v>
      </c>
      <c r="AV182" s="83">
        <v>4.2099999999999999E-2</v>
      </c>
      <c r="AW182" s="83">
        <v>14.47</v>
      </c>
      <c r="AX182" s="83">
        <v>14.6</v>
      </c>
      <c r="AY182" s="83">
        <v>14.6</v>
      </c>
      <c r="AZ182" s="83">
        <v>0</v>
      </c>
      <c r="BA182" s="83">
        <v>1.4119999999999999</v>
      </c>
      <c r="BB182" s="83">
        <v>2.3010000000000002</v>
      </c>
      <c r="BC182" s="83">
        <v>10.887</v>
      </c>
      <c r="BD182" s="83">
        <v>2.6742465753424662</v>
      </c>
      <c r="BE182" s="83">
        <v>28.17</v>
      </c>
      <c r="BF182" s="83">
        <v>6</v>
      </c>
      <c r="BG182" s="83">
        <v>10</v>
      </c>
      <c r="BH182" s="232">
        <v>43644</v>
      </c>
    </row>
    <row r="183" spans="1:60" x14ac:dyDescent="0.25">
      <c r="A183" s="232">
        <v>43645</v>
      </c>
      <c r="B183" s="233" t="s">
        <v>65</v>
      </c>
      <c r="C183" s="234">
        <v>0</v>
      </c>
      <c r="D183" s="83">
        <v>5.81</v>
      </c>
      <c r="E183" s="83">
        <v>5.24</v>
      </c>
      <c r="F183" s="83">
        <v>5.27</v>
      </c>
      <c r="G183" s="83">
        <v>5.13</v>
      </c>
      <c r="H183" s="83">
        <v>5.27</v>
      </c>
      <c r="I183" s="83">
        <v>7.62</v>
      </c>
      <c r="J183" s="83">
        <v>7.7</v>
      </c>
      <c r="K183" s="83">
        <v>1.66</v>
      </c>
      <c r="L183" s="83">
        <v>1.98</v>
      </c>
      <c r="M183" s="83">
        <v>1.94</v>
      </c>
      <c r="N183" s="83">
        <v>1.96</v>
      </c>
      <c r="O183" s="83">
        <v>29</v>
      </c>
      <c r="P183" s="83">
        <v>22</v>
      </c>
      <c r="Q183" s="83">
        <v>7</v>
      </c>
      <c r="R183" s="83">
        <v>0</v>
      </c>
      <c r="S183" s="83">
        <v>0</v>
      </c>
      <c r="T183" s="83">
        <v>0</v>
      </c>
      <c r="U183" s="83">
        <v>0.57199999999999995</v>
      </c>
      <c r="V183" s="83">
        <v>0.35899999999999999</v>
      </c>
      <c r="W183" s="83">
        <v>0.68799999999999994</v>
      </c>
      <c r="X183" s="83">
        <v>6.0999999999999999E-2</v>
      </c>
      <c r="Y183" s="83">
        <v>8.5999999999999993E-2</v>
      </c>
      <c r="Z183" s="83">
        <v>9.8000000000000004E-2</v>
      </c>
      <c r="AA183" s="83">
        <v>13.7</v>
      </c>
      <c r="AB183" s="83">
        <v>34.1</v>
      </c>
      <c r="AC183" s="83">
        <v>33.299999999999997</v>
      </c>
      <c r="AD183" s="83">
        <v>33.1</v>
      </c>
      <c r="AE183" s="83">
        <v>39.4</v>
      </c>
      <c r="AF183" s="83">
        <v>27.4</v>
      </c>
      <c r="AG183" s="83">
        <v>68.2</v>
      </c>
      <c r="AH183" s="83">
        <v>66.599999999999994</v>
      </c>
      <c r="AI183" s="83">
        <v>66.2</v>
      </c>
      <c r="AJ183" s="83">
        <v>78.8</v>
      </c>
      <c r="AK183" s="83">
        <v>3.29</v>
      </c>
      <c r="AL183" s="83">
        <v>2.61</v>
      </c>
      <c r="AM183" s="83">
        <v>3.2</v>
      </c>
      <c r="AN183" s="83">
        <v>6.1</v>
      </c>
      <c r="AO183" s="83">
        <v>4.2999999999999997E-2</v>
      </c>
      <c r="AP183" s="83">
        <v>18.899999999999999</v>
      </c>
      <c r="AQ183" s="83">
        <v>14.6</v>
      </c>
      <c r="AR183" s="83" t="s">
        <v>66</v>
      </c>
      <c r="AS183" s="83">
        <v>47.6</v>
      </c>
      <c r="AT183" s="83">
        <v>90.8</v>
      </c>
      <c r="AU183" s="83">
        <v>0.32069999999999999</v>
      </c>
      <c r="AV183" s="83">
        <v>4.41E-2</v>
      </c>
      <c r="AW183" s="83">
        <v>14.5</v>
      </c>
      <c r="AX183" s="83">
        <v>13.63</v>
      </c>
      <c r="AY183" s="83">
        <v>14.61</v>
      </c>
      <c r="AZ183" s="83">
        <v>0.98</v>
      </c>
      <c r="BA183" s="83">
        <v>0</v>
      </c>
      <c r="BB183" s="83">
        <v>0</v>
      </c>
      <c r="BC183" s="83">
        <v>0</v>
      </c>
      <c r="BD183" s="83" t="s">
        <v>66</v>
      </c>
      <c r="BE183" s="83">
        <v>28.87</v>
      </c>
      <c r="BF183" s="83">
        <v>6</v>
      </c>
      <c r="BG183" s="83">
        <v>9.6999999999999993</v>
      </c>
      <c r="BH183" s="232">
        <v>43645</v>
      </c>
    </row>
    <row r="184" spans="1:60" x14ac:dyDescent="0.25">
      <c r="A184" s="232">
        <v>43646</v>
      </c>
      <c r="B184" s="233" t="s">
        <v>65</v>
      </c>
      <c r="C184" s="234">
        <v>0</v>
      </c>
      <c r="D184" s="83">
        <v>0</v>
      </c>
      <c r="E184" s="83">
        <v>0</v>
      </c>
      <c r="F184" s="83">
        <v>0</v>
      </c>
      <c r="G184" s="83">
        <v>0</v>
      </c>
      <c r="H184" s="83">
        <v>0</v>
      </c>
      <c r="I184" s="83">
        <v>0</v>
      </c>
      <c r="J184" s="83">
        <v>0</v>
      </c>
      <c r="K184" s="83">
        <v>0</v>
      </c>
      <c r="L184" s="83">
        <v>0</v>
      </c>
      <c r="M184" s="83">
        <v>0</v>
      </c>
      <c r="N184" s="83">
        <v>0</v>
      </c>
      <c r="O184" s="83">
        <v>0</v>
      </c>
      <c r="P184" s="83">
        <v>0</v>
      </c>
      <c r="Q184" s="83">
        <v>0</v>
      </c>
      <c r="R184" s="83">
        <v>0</v>
      </c>
      <c r="S184" s="83">
        <v>0</v>
      </c>
      <c r="T184" s="83">
        <v>0</v>
      </c>
      <c r="U184" s="83">
        <v>0</v>
      </c>
      <c r="V184" s="83">
        <v>0</v>
      </c>
      <c r="W184" s="83">
        <v>0</v>
      </c>
      <c r="X184" s="83">
        <v>0</v>
      </c>
      <c r="Y184" s="83">
        <v>0</v>
      </c>
      <c r="Z184" s="83">
        <v>0</v>
      </c>
      <c r="AA184" s="83">
        <v>0</v>
      </c>
      <c r="AB184" s="83">
        <v>0</v>
      </c>
      <c r="AC184" s="83">
        <v>0</v>
      </c>
      <c r="AD184" s="83">
        <v>0</v>
      </c>
      <c r="AE184" s="83">
        <v>0</v>
      </c>
      <c r="AF184" s="83">
        <v>0</v>
      </c>
      <c r="AG184" s="83">
        <v>0</v>
      </c>
      <c r="AH184" s="83">
        <v>0</v>
      </c>
      <c r="AI184" s="83">
        <v>0</v>
      </c>
      <c r="AJ184" s="83">
        <v>0</v>
      </c>
      <c r="AK184" s="83" t="s">
        <v>66</v>
      </c>
      <c r="AL184" s="83" t="s">
        <v>66</v>
      </c>
      <c r="AM184" s="83">
        <v>0</v>
      </c>
      <c r="AN184" s="83">
        <v>0</v>
      </c>
      <c r="AO184" s="83">
        <v>0</v>
      </c>
      <c r="AP184" s="83">
        <v>0</v>
      </c>
      <c r="AQ184" s="83">
        <v>0</v>
      </c>
      <c r="AR184" s="83" t="s">
        <v>66</v>
      </c>
      <c r="AS184" s="83">
        <v>0</v>
      </c>
      <c r="AT184" s="83">
        <v>0</v>
      </c>
      <c r="AU184" s="83">
        <v>0</v>
      </c>
      <c r="AV184" s="83">
        <v>0</v>
      </c>
      <c r="AW184" s="83">
        <v>0</v>
      </c>
      <c r="AX184" s="83">
        <v>0</v>
      </c>
      <c r="AY184" s="83">
        <v>0</v>
      </c>
      <c r="AZ184" s="83">
        <v>0</v>
      </c>
      <c r="BA184" s="83">
        <v>0</v>
      </c>
      <c r="BB184" s="83">
        <v>0</v>
      </c>
      <c r="BC184" s="83">
        <v>0</v>
      </c>
      <c r="BD184" s="83" t="s">
        <v>66</v>
      </c>
      <c r="BE184" s="83">
        <v>0</v>
      </c>
      <c r="BF184" s="83">
        <v>0</v>
      </c>
      <c r="BG184" s="83">
        <v>0</v>
      </c>
      <c r="BH184" s="232">
        <v>43646</v>
      </c>
    </row>
    <row r="185" spans="1:60" x14ac:dyDescent="0.25">
      <c r="A185" s="232">
        <v>43647</v>
      </c>
      <c r="B185" s="233" t="s">
        <v>65</v>
      </c>
      <c r="C185" s="234">
        <v>0</v>
      </c>
      <c r="D185" s="83">
        <v>6.11</v>
      </c>
      <c r="E185" s="83">
        <v>5.14</v>
      </c>
      <c r="F185" s="83">
        <v>5.27</v>
      </c>
      <c r="G185" s="83">
        <v>5.09</v>
      </c>
      <c r="H185" s="83">
        <v>5.15</v>
      </c>
      <c r="I185" s="83">
        <v>6.91</v>
      </c>
      <c r="J185" s="83">
        <v>7.89</v>
      </c>
      <c r="K185" s="83">
        <v>1.76</v>
      </c>
      <c r="L185" s="83">
        <v>2.08</v>
      </c>
      <c r="M185" s="83">
        <v>2.11</v>
      </c>
      <c r="N185" s="83">
        <v>2.42</v>
      </c>
      <c r="O185" s="83">
        <v>30</v>
      </c>
      <c r="P185" s="83">
        <v>24</v>
      </c>
      <c r="Q185" s="83">
        <v>9</v>
      </c>
      <c r="R185" s="83">
        <v>0</v>
      </c>
      <c r="S185" s="83">
        <v>0</v>
      </c>
      <c r="T185" s="83">
        <v>0</v>
      </c>
      <c r="U185" s="83">
        <v>0.371</v>
      </c>
      <c r="V185" s="83">
        <v>0.28399999999999997</v>
      </c>
      <c r="W185" s="83">
        <v>0.63200000000000001</v>
      </c>
      <c r="X185" s="83">
        <v>5.8999999999999997E-2</v>
      </c>
      <c r="Y185" s="83">
        <v>6.0999999999999999E-2</v>
      </c>
      <c r="Z185" s="83">
        <v>6.3E-2</v>
      </c>
      <c r="AA185" s="83">
        <v>14.1</v>
      </c>
      <c r="AB185" s="83">
        <v>37.200000000000003</v>
      </c>
      <c r="AC185" s="83">
        <v>34.200000000000003</v>
      </c>
      <c r="AD185" s="83">
        <v>33.4</v>
      </c>
      <c r="AE185" s="83">
        <v>44.1</v>
      </c>
      <c r="AF185" s="83">
        <v>28.2</v>
      </c>
      <c r="AG185" s="83">
        <v>74.400000000000006</v>
      </c>
      <c r="AH185" s="83">
        <v>68.400000000000006</v>
      </c>
      <c r="AI185" s="83">
        <v>66.8</v>
      </c>
      <c r="AJ185" s="83">
        <v>88.2</v>
      </c>
      <c r="AK185" s="83">
        <v>3.24</v>
      </c>
      <c r="AL185" s="83">
        <v>2.69</v>
      </c>
      <c r="AM185" s="83">
        <v>3</v>
      </c>
      <c r="AN185" s="83">
        <v>6.3</v>
      </c>
      <c r="AO185" s="83">
        <v>3.7999999999999999E-2</v>
      </c>
      <c r="AP185" s="83">
        <v>19.8</v>
      </c>
      <c r="AQ185" s="83">
        <v>15.5</v>
      </c>
      <c r="AR185" s="83">
        <v>0.47959442724458201</v>
      </c>
      <c r="AS185" s="83">
        <v>47.8</v>
      </c>
      <c r="AT185" s="83">
        <v>91</v>
      </c>
      <c r="AU185" s="83">
        <v>0.32050000000000001</v>
      </c>
      <c r="AV185" s="83">
        <v>4.3900000000000002E-2</v>
      </c>
      <c r="AW185" s="83">
        <v>13.81</v>
      </c>
      <c r="AX185" s="83">
        <v>12.92</v>
      </c>
      <c r="AY185" s="83">
        <v>13.88</v>
      </c>
      <c r="AZ185" s="83">
        <v>0.96</v>
      </c>
      <c r="BA185" s="83">
        <v>1.284</v>
      </c>
      <c r="BB185" s="83">
        <v>2.3109999999999999</v>
      </c>
      <c r="BC185" s="83">
        <v>9.5109999999999992</v>
      </c>
      <c r="BD185" s="83">
        <v>2.9495944272445822</v>
      </c>
      <c r="BE185" s="83">
        <v>28.13</v>
      </c>
      <c r="BF185" s="83">
        <v>6</v>
      </c>
      <c r="BG185" s="83">
        <v>9.6999999999999993</v>
      </c>
      <c r="BH185" s="232">
        <v>43647</v>
      </c>
    </row>
    <row r="186" spans="1:60" x14ac:dyDescent="0.25">
      <c r="A186" s="232">
        <v>43648</v>
      </c>
      <c r="B186" s="233" t="s">
        <v>65</v>
      </c>
      <c r="C186" s="234">
        <v>0</v>
      </c>
      <c r="D186" s="83">
        <v>6.79</v>
      </c>
      <c r="E186" s="83">
        <v>5.3</v>
      </c>
      <c r="F186" s="83">
        <v>5.31</v>
      </c>
      <c r="G186" s="83">
        <v>5.12</v>
      </c>
      <c r="H186" s="83">
        <v>5.15</v>
      </c>
      <c r="I186" s="83">
        <v>7.14</v>
      </c>
      <c r="J186" s="83">
        <v>6.99</v>
      </c>
      <c r="K186" s="83">
        <v>1.57</v>
      </c>
      <c r="L186" s="83">
        <v>1.65</v>
      </c>
      <c r="M186" s="83">
        <v>1.71</v>
      </c>
      <c r="N186" s="83">
        <v>2</v>
      </c>
      <c r="O186" s="83">
        <v>34</v>
      </c>
      <c r="P186" s="83">
        <v>28</v>
      </c>
      <c r="Q186" s="83">
        <v>11</v>
      </c>
      <c r="R186" s="83">
        <v>1</v>
      </c>
      <c r="S186" s="83">
        <v>0</v>
      </c>
      <c r="T186" s="83">
        <v>0</v>
      </c>
      <c r="U186" s="83">
        <v>0.374</v>
      </c>
      <c r="V186" s="83">
        <v>0.29599999999999999</v>
      </c>
      <c r="W186" s="83">
        <v>0.64200000000000002</v>
      </c>
      <c r="X186" s="83">
        <v>7.8E-2</v>
      </c>
      <c r="Y186" s="83">
        <v>7.3999999999999996E-2</v>
      </c>
      <c r="Z186" s="83">
        <v>6.0999999999999999E-2</v>
      </c>
      <c r="AA186" s="83">
        <v>13.4</v>
      </c>
      <c r="AB186" s="83">
        <v>34.4</v>
      </c>
      <c r="AC186" s="83">
        <v>33.1</v>
      </c>
      <c r="AD186" s="83">
        <v>32.9</v>
      </c>
      <c r="AE186" s="83">
        <v>43.5</v>
      </c>
      <c r="AF186" s="83">
        <v>26.8</v>
      </c>
      <c r="AG186" s="83">
        <v>68.8</v>
      </c>
      <c r="AH186" s="83">
        <v>66.2</v>
      </c>
      <c r="AI186" s="83">
        <v>65.8</v>
      </c>
      <c r="AJ186" s="83">
        <v>87</v>
      </c>
      <c r="AK186" s="83">
        <v>3.26</v>
      </c>
      <c r="AL186" s="83">
        <v>2.74</v>
      </c>
      <c r="AM186" s="83">
        <v>3.2</v>
      </c>
      <c r="AN186" s="83">
        <v>6</v>
      </c>
      <c r="AO186" s="83">
        <v>0.04</v>
      </c>
      <c r="AP186" s="83">
        <v>17.899999999999999</v>
      </c>
      <c r="AQ186" s="83">
        <v>15.2</v>
      </c>
      <c r="AR186" s="83">
        <v>0.93437070938215117</v>
      </c>
      <c r="AS186" s="83">
        <v>59.4</v>
      </c>
      <c r="AT186" s="83">
        <v>89.2</v>
      </c>
      <c r="AU186" s="83">
        <v>0.22620000000000001</v>
      </c>
      <c r="AV186" s="83">
        <v>4.9500000000000002E-2</v>
      </c>
      <c r="AW186" s="83">
        <v>13.99</v>
      </c>
      <c r="AX186" s="83">
        <v>13.11</v>
      </c>
      <c r="AY186" s="83">
        <v>14.1</v>
      </c>
      <c r="AZ186" s="83">
        <v>0.99</v>
      </c>
      <c r="BA186" s="83">
        <v>1.2849999999999999</v>
      </c>
      <c r="BB186" s="83">
        <v>2.2959999999999998</v>
      </c>
      <c r="BC186" s="83">
        <v>9.5289999999999999</v>
      </c>
      <c r="BD186" s="83">
        <v>3.0543707093821513</v>
      </c>
      <c r="BE186" s="83">
        <v>26.76</v>
      </c>
      <c r="BF186" s="83">
        <v>6</v>
      </c>
      <c r="BG186" s="83">
        <v>9.6999999999999993</v>
      </c>
      <c r="BH186" s="232">
        <v>43648</v>
      </c>
    </row>
    <row r="187" spans="1:60" x14ac:dyDescent="0.25">
      <c r="A187" s="232">
        <v>43649</v>
      </c>
      <c r="B187" s="233" t="s">
        <v>65</v>
      </c>
      <c r="C187" s="234">
        <v>0</v>
      </c>
      <c r="D187" s="83">
        <v>6.1</v>
      </c>
      <c r="E187" s="83">
        <v>5.26</v>
      </c>
      <c r="F187" s="83">
        <v>5.32</v>
      </c>
      <c r="G187" s="83">
        <v>5.24</v>
      </c>
      <c r="H187" s="83">
        <v>5.29</v>
      </c>
      <c r="I187" s="83">
        <v>7.81</v>
      </c>
      <c r="J187" s="83">
        <v>7.13</v>
      </c>
      <c r="K187" s="83">
        <v>1.56</v>
      </c>
      <c r="L187" s="83">
        <v>1.72</v>
      </c>
      <c r="M187" s="83">
        <v>2.09</v>
      </c>
      <c r="N187" s="83">
        <v>1.82</v>
      </c>
      <c r="O187" s="83">
        <v>36</v>
      </c>
      <c r="P187" s="83">
        <v>29</v>
      </c>
      <c r="Q187" s="83">
        <v>10</v>
      </c>
      <c r="R187" s="83">
        <v>0</v>
      </c>
      <c r="S187" s="83">
        <v>0</v>
      </c>
      <c r="T187" s="83">
        <v>0</v>
      </c>
      <c r="U187" s="83">
        <v>0.54200000000000004</v>
      </c>
      <c r="V187" s="83">
        <v>0.29399999999999998</v>
      </c>
      <c r="W187" s="83">
        <v>0.69699999999999995</v>
      </c>
      <c r="X187" s="83">
        <v>0.16300000000000001</v>
      </c>
      <c r="Y187" s="83">
        <v>0.27900000000000003</v>
      </c>
      <c r="Z187" s="83">
        <v>6.3E-2</v>
      </c>
      <c r="AA187" s="83">
        <v>13.1</v>
      </c>
      <c r="AB187" s="83">
        <v>35.200000000000003</v>
      </c>
      <c r="AC187" s="83">
        <v>31.8</v>
      </c>
      <c r="AD187" s="83">
        <v>31.7</v>
      </c>
      <c r="AE187" s="83">
        <v>42.5</v>
      </c>
      <c r="AF187" s="83">
        <v>26.2</v>
      </c>
      <c r="AG187" s="83">
        <v>70.400000000000006</v>
      </c>
      <c r="AH187" s="83">
        <v>63.6</v>
      </c>
      <c r="AI187" s="83">
        <v>63.4</v>
      </c>
      <c r="AJ187" s="83">
        <v>85</v>
      </c>
      <c r="AK187" s="83">
        <v>3.16</v>
      </c>
      <c r="AL187" s="83">
        <v>2.56</v>
      </c>
      <c r="AM187" s="83">
        <v>3.3</v>
      </c>
      <c r="AN187" s="83">
        <v>5.8</v>
      </c>
      <c r="AO187" s="83">
        <v>0.161</v>
      </c>
      <c r="AP187" s="83">
        <v>16.8</v>
      </c>
      <c r="AQ187" s="83">
        <v>14.5</v>
      </c>
      <c r="AR187" s="83">
        <v>0.5432744186046512</v>
      </c>
      <c r="AS187" s="83">
        <v>59.1</v>
      </c>
      <c r="AT187" s="83">
        <v>91.5</v>
      </c>
      <c r="AU187" s="83">
        <v>0.22800000000000001</v>
      </c>
      <c r="AV187" s="83">
        <v>3.8199999999999998E-2</v>
      </c>
      <c r="AW187" s="83">
        <v>13.81</v>
      </c>
      <c r="AX187" s="83">
        <v>12.9</v>
      </c>
      <c r="AY187" s="83">
        <v>13.87</v>
      </c>
      <c r="AZ187" s="83">
        <v>0.97</v>
      </c>
      <c r="BA187" s="83">
        <v>1.296</v>
      </c>
      <c r="BB187" s="83">
        <v>2.2930000000000001</v>
      </c>
      <c r="BC187" s="83">
        <v>9.7370000000000001</v>
      </c>
      <c r="BD187" s="83">
        <v>2.4832744186046511</v>
      </c>
      <c r="BE187" s="83">
        <v>28.64</v>
      </c>
      <c r="BF187" s="83">
        <v>5.8</v>
      </c>
      <c r="BG187" s="83">
        <v>9.6999999999999993</v>
      </c>
      <c r="BH187" s="232">
        <v>43649</v>
      </c>
    </row>
    <row r="188" spans="1:60" x14ac:dyDescent="0.25">
      <c r="A188" s="232">
        <v>43650</v>
      </c>
      <c r="B188" s="233" t="s">
        <v>65</v>
      </c>
      <c r="C188" s="234">
        <v>0</v>
      </c>
      <c r="D188" s="83">
        <v>5.82</v>
      </c>
      <c r="E188" s="83">
        <v>5.37</v>
      </c>
      <c r="F188" s="83">
        <v>5.24</v>
      </c>
      <c r="G188" s="83">
        <v>5.25</v>
      </c>
      <c r="H188" s="83">
        <v>5.31</v>
      </c>
      <c r="I188" s="83">
        <v>8</v>
      </c>
      <c r="J188" s="83">
        <v>7.73</v>
      </c>
      <c r="K188" s="83">
        <v>1.64</v>
      </c>
      <c r="L188" s="83">
        <v>1.92</v>
      </c>
      <c r="M188" s="83">
        <v>2.1</v>
      </c>
      <c r="N188" s="83">
        <v>2.04</v>
      </c>
      <c r="O188" s="83">
        <v>34</v>
      </c>
      <c r="P188" s="83">
        <v>27</v>
      </c>
      <c r="Q188" s="83">
        <v>9</v>
      </c>
      <c r="R188" s="83">
        <v>0</v>
      </c>
      <c r="S188" s="83">
        <v>0</v>
      </c>
      <c r="T188" s="83">
        <v>0</v>
      </c>
      <c r="U188" s="83">
        <v>0.51100000000000001</v>
      </c>
      <c r="V188" s="83">
        <v>0.28799999999999998</v>
      </c>
      <c r="W188" s="83">
        <v>0.627</v>
      </c>
      <c r="X188" s="83">
        <v>6.3E-2</v>
      </c>
      <c r="Y188" s="83">
        <v>7.9000000000000001E-2</v>
      </c>
      <c r="Z188" s="83">
        <v>5.3999999999999999E-2</v>
      </c>
      <c r="AA188" s="83">
        <v>13.2</v>
      </c>
      <c r="AB188" s="83">
        <v>34.6</v>
      </c>
      <c r="AC188" s="83">
        <v>32.299999999999997</v>
      </c>
      <c r="AD188" s="83">
        <v>32.200000000000003</v>
      </c>
      <c r="AE188" s="83">
        <v>42.4</v>
      </c>
      <c r="AF188" s="83">
        <v>26.4</v>
      </c>
      <c r="AG188" s="83">
        <v>69.2</v>
      </c>
      <c r="AH188" s="83">
        <v>64.599999999999994</v>
      </c>
      <c r="AI188" s="83">
        <v>64.400000000000006</v>
      </c>
      <c r="AJ188" s="83">
        <v>84.8</v>
      </c>
      <c r="AK188" s="83">
        <v>3.2800000000000002</v>
      </c>
      <c r="AL188" s="83">
        <v>2.44</v>
      </c>
      <c r="AM188" s="83">
        <v>3.2</v>
      </c>
      <c r="AN188" s="83">
        <v>5.9</v>
      </c>
      <c r="AO188" s="83">
        <v>8.5999999999999993E-2</v>
      </c>
      <c r="AP188" s="83">
        <v>17</v>
      </c>
      <c r="AQ188" s="83">
        <v>14.7</v>
      </c>
      <c r="AR188" s="83">
        <v>0.45438724373576322</v>
      </c>
      <c r="AS188" s="83">
        <v>58.9</v>
      </c>
      <c r="AT188" s="83">
        <v>91.3</v>
      </c>
      <c r="AU188" s="83">
        <v>0.2286</v>
      </c>
      <c r="AV188" s="83">
        <v>3.8899999999999997E-2</v>
      </c>
      <c r="AW188" s="83">
        <v>13.98</v>
      </c>
      <c r="AX188" s="83">
        <v>13.17</v>
      </c>
      <c r="AY188" s="83">
        <v>14.1</v>
      </c>
      <c r="AZ188" s="83">
        <v>0.94</v>
      </c>
      <c r="BA188" s="83">
        <v>1.32</v>
      </c>
      <c r="BB188" s="83">
        <v>2.2200000000000002</v>
      </c>
      <c r="BC188" s="83">
        <v>10</v>
      </c>
      <c r="BD188" s="83">
        <v>2.5843872437357631</v>
      </c>
      <c r="BE188" s="83">
        <v>29.11</v>
      </c>
      <c r="BF188" s="83">
        <v>5.8</v>
      </c>
      <c r="BG188" s="83">
        <v>9.6</v>
      </c>
      <c r="BH188" s="232">
        <v>43650</v>
      </c>
    </row>
    <row r="189" spans="1:60" x14ac:dyDescent="0.25">
      <c r="A189" s="232">
        <v>43651</v>
      </c>
      <c r="B189" s="233" t="s">
        <v>65</v>
      </c>
      <c r="C189" s="234">
        <v>0</v>
      </c>
      <c r="D189" s="83">
        <v>5.94</v>
      </c>
      <c r="E189" s="83">
        <v>5.3</v>
      </c>
      <c r="F189" s="83">
        <v>5.34</v>
      </c>
      <c r="G189" s="83">
        <v>5.29</v>
      </c>
      <c r="H189" s="83">
        <v>5.34</v>
      </c>
      <c r="I189" s="83">
        <v>7.68</v>
      </c>
      <c r="J189" s="83">
        <v>7.85</v>
      </c>
      <c r="K189" s="83">
        <v>1.7</v>
      </c>
      <c r="L189" s="83">
        <v>1.99</v>
      </c>
      <c r="M189" s="83">
        <v>2.11</v>
      </c>
      <c r="N189" s="83">
        <v>2.17</v>
      </c>
      <c r="O189" s="83">
        <v>38</v>
      </c>
      <c r="P189" s="83">
        <v>30</v>
      </c>
      <c r="Q189" s="83">
        <v>7</v>
      </c>
      <c r="R189" s="83">
        <v>0</v>
      </c>
      <c r="S189" s="83">
        <v>0</v>
      </c>
      <c r="T189" s="83">
        <v>0</v>
      </c>
      <c r="U189" s="83">
        <v>0.31</v>
      </c>
      <c r="V189" s="83">
        <v>0.27600000000000002</v>
      </c>
      <c r="W189" s="83">
        <v>0.51700000000000002</v>
      </c>
      <c r="X189" s="83">
        <v>7.0000000000000007E-2</v>
      </c>
      <c r="Y189" s="83">
        <v>7.3999999999999996E-2</v>
      </c>
      <c r="Z189" s="83">
        <v>5.0999999999999997E-2</v>
      </c>
      <c r="AA189" s="83">
        <v>13.5</v>
      </c>
      <c r="AB189" s="83">
        <v>35.1</v>
      </c>
      <c r="AC189" s="83">
        <v>32.5</v>
      </c>
      <c r="AD189" s="83">
        <v>32.200000000000003</v>
      </c>
      <c r="AE189" s="83">
        <v>41.9</v>
      </c>
      <c r="AF189" s="83">
        <v>27</v>
      </c>
      <c r="AG189" s="83">
        <v>70.2</v>
      </c>
      <c r="AH189" s="83">
        <v>65</v>
      </c>
      <c r="AI189" s="83">
        <v>64.400000000000006</v>
      </c>
      <c r="AJ189" s="83">
        <v>83.8</v>
      </c>
      <c r="AK189" s="83">
        <v>3.29</v>
      </c>
      <c r="AL189" s="83">
        <v>2.5</v>
      </c>
      <c r="AM189" s="83">
        <v>3.4</v>
      </c>
      <c r="AN189" s="83">
        <v>6.1</v>
      </c>
      <c r="AO189" s="83">
        <v>6.9000000000000006E-2</v>
      </c>
      <c r="AP189" s="83">
        <v>17.100000000000001</v>
      </c>
      <c r="AQ189" s="83">
        <v>14.8</v>
      </c>
      <c r="AR189" s="83">
        <v>0.73006652868125377</v>
      </c>
      <c r="AS189" s="83">
        <v>59</v>
      </c>
      <c r="AT189" s="83">
        <v>91.9</v>
      </c>
      <c r="AU189" s="83">
        <v>0.22789999999999999</v>
      </c>
      <c r="AV189" s="83">
        <v>3.5099999999999999E-2</v>
      </c>
      <c r="AW189" s="83">
        <v>14.45</v>
      </c>
      <c r="AX189" s="83">
        <v>13.528</v>
      </c>
      <c r="AY189" s="83">
        <v>14.478</v>
      </c>
      <c r="AZ189" s="83">
        <v>0.95</v>
      </c>
      <c r="BA189" s="83">
        <v>1.367</v>
      </c>
      <c r="BB189" s="83">
        <v>2.1360000000000001</v>
      </c>
      <c r="BC189" s="83">
        <v>10</v>
      </c>
      <c r="BD189" s="83">
        <v>3.0200665286812538</v>
      </c>
      <c r="BE189" s="83">
        <v>29.6</v>
      </c>
      <c r="BF189" s="83">
        <v>5.8</v>
      </c>
      <c r="BG189" s="83">
        <v>9.4</v>
      </c>
      <c r="BH189" s="232">
        <v>43651</v>
      </c>
    </row>
    <row r="190" spans="1:60" x14ac:dyDescent="0.25">
      <c r="A190" s="232">
        <v>43652</v>
      </c>
      <c r="B190" s="233" t="s">
        <v>65</v>
      </c>
      <c r="C190" s="234">
        <v>0</v>
      </c>
      <c r="D190" s="83">
        <v>5.89</v>
      </c>
      <c r="E190" s="83">
        <v>5.24</v>
      </c>
      <c r="F190" s="83">
        <v>5.28</v>
      </c>
      <c r="G190" s="83">
        <v>5.3</v>
      </c>
      <c r="H190" s="83">
        <v>5.34</v>
      </c>
      <c r="I190" s="83">
        <v>7.37</v>
      </c>
      <c r="J190" s="83">
        <v>7.54</v>
      </c>
      <c r="K190" s="83">
        <v>1.44</v>
      </c>
      <c r="L190" s="83">
        <v>1.77</v>
      </c>
      <c r="M190" s="83">
        <v>1.94</v>
      </c>
      <c r="N190" s="83">
        <v>1.69</v>
      </c>
      <c r="O190" s="83">
        <v>34</v>
      </c>
      <c r="P190" s="83">
        <v>26</v>
      </c>
      <c r="Q190" s="83">
        <v>7</v>
      </c>
      <c r="R190" s="83">
        <v>0</v>
      </c>
      <c r="S190" s="83">
        <v>0</v>
      </c>
      <c r="T190" s="83">
        <v>0</v>
      </c>
      <c r="U190" s="83">
        <v>0.224</v>
      </c>
      <c r="V190" s="83">
        <v>0.317</v>
      </c>
      <c r="W190" s="83">
        <v>0.63700000000000001</v>
      </c>
      <c r="X190" s="83">
        <v>5.8999999999999997E-2</v>
      </c>
      <c r="Y190" s="83">
        <v>0.246</v>
      </c>
      <c r="Z190" s="83">
        <v>1.0900000000000001</v>
      </c>
      <c r="AA190" s="83">
        <v>12.9</v>
      </c>
      <c r="AB190" s="83">
        <v>34.6</v>
      </c>
      <c r="AC190" s="83">
        <v>32.200000000000003</v>
      </c>
      <c r="AD190" s="83">
        <v>31.7</v>
      </c>
      <c r="AE190" s="83">
        <v>41.5</v>
      </c>
      <c r="AF190" s="83">
        <v>25.8</v>
      </c>
      <c r="AG190" s="83">
        <v>69.2</v>
      </c>
      <c r="AH190" s="83">
        <v>64.400000000000006</v>
      </c>
      <c r="AI190" s="83">
        <v>63.7</v>
      </c>
      <c r="AJ190" s="83">
        <v>83</v>
      </c>
      <c r="AK190" s="83">
        <v>3.18</v>
      </c>
      <c r="AL190" s="83">
        <v>2.4700000000000002</v>
      </c>
      <c r="AM190" s="83">
        <v>2.9</v>
      </c>
      <c r="AN190" s="83">
        <v>6.1</v>
      </c>
      <c r="AO190" s="83">
        <v>4.1000000000000002E-2</v>
      </c>
      <c r="AP190" s="83">
        <v>17.100000000000001</v>
      </c>
      <c r="AQ190" s="83">
        <v>14.9</v>
      </c>
      <c r="AR190" s="83">
        <v>0.65895352564102572</v>
      </c>
      <c r="AS190" s="83">
        <v>58.7</v>
      </c>
      <c r="AT190" s="83">
        <v>91.4</v>
      </c>
      <c r="AU190" s="83">
        <v>0.2296</v>
      </c>
      <c r="AV190" s="83">
        <v>3.8300000000000001E-2</v>
      </c>
      <c r="AW190" s="83">
        <v>13.41</v>
      </c>
      <c r="AX190" s="83">
        <v>12.48</v>
      </c>
      <c r="AY190" s="83">
        <v>13.43</v>
      </c>
      <c r="AZ190" s="83">
        <v>0.95</v>
      </c>
      <c r="BA190" s="83">
        <v>0</v>
      </c>
      <c r="BB190" s="83">
        <v>0</v>
      </c>
      <c r="BC190" s="83">
        <v>0</v>
      </c>
      <c r="BD190" s="83">
        <v>3.2889535256410256</v>
      </c>
      <c r="BE190" s="83">
        <v>29.62</v>
      </c>
      <c r="BF190" s="83">
        <v>5.8</v>
      </c>
      <c r="BG190" s="83">
        <v>9.4</v>
      </c>
      <c r="BH190" s="232">
        <v>43652</v>
      </c>
    </row>
    <row r="191" spans="1:60" x14ac:dyDescent="0.25">
      <c r="A191" s="232">
        <v>43653</v>
      </c>
      <c r="B191" s="233" t="s">
        <v>65</v>
      </c>
      <c r="C191" s="234">
        <v>0</v>
      </c>
      <c r="D191" s="83">
        <v>0</v>
      </c>
      <c r="E191" s="83">
        <v>0</v>
      </c>
      <c r="F191" s="83">
        <v>0</v>
      </c>
      <c r="G191" s="83">
        <v>0</v>
      </c>
      <c r="H191" s="83">
        <v>0</v>
      </c>
      <c r="I191" s="83">
        <v>0</v>
      </c>
      <c r="J191" s="83">
        <v>0</v>
      </c>
      <c r="K191" s="83">
        <v>0</v>
      </c>
      <c r="L191" s="83">
        <v>0</v>
      </c>
      <c r="M191" s="83">
        <v>0</v>
      </c>
      <c r="N191" s="83">
        <v>0</v>
      </c>
      <c r="O191" s="83">
        <v>0</v>
      </c>
      <c r="P191" s="83">
        <v>0</v>
      </c>
      <c r="Q191" s="83">
        <v>0</v>
      </c>
      <c r="R191" s="83">
        <v>0</v>
      </c>
      <c r="S191" s="83">
        <v>0</v>
      </c>
      <c r="T191" s="83">
        <v>0</v>
      </c>
      <c r="U191" s="83">
        <v>0</v>
      </c>
      <c r="V191" s="83">
        <v>0</v>
      </c>
      <c r="W191" s="83">
        <v>0</v>
      </c>
      <c r="X191" s="83">
        <v>0</v>
      </c>
      <c r="Y191" s="83">
        <v>0</v>
      </c>
      <c r="Z191" s="83">
        <v>0</v>
      </c>
      <c r="AA191" s="83">
        <v>0</v>
      </c>
      <c r="AB191" s="83">
        <v>0</v>
      </c>
      <c r="AC191" s="83">
        <v>0</v>
      </c>
      <c r="AD191" s="83">
        <v>0</v>
      </c>
      <c r="AE191" s="83">
        <v>0</v>
      </c>
      <c r="AF191" s="83">
        <v>0</v>
      </c>
      <c r="AG191" s="83">
        <v>0</v>
      </c>
      <c r="AH191" s="83">
        <v>0</v>
      </c>
      <c r="AI191" s="83">
        <v>0</v>
      </c>
      <c r="AJ191" s="83">
        <v>0</v>
      </c>
      <c r="AK191" s="83" t="s">
        <v>66</v>
      </c>
      <c r="AL191" s="83" t="s">
        <v>66</v>
      </c>
      <c r="AM191" s="83">
        <v>0</v>
      </c>
      <c r="AN191" s="83">
        <v>0</v>
      </c>
      <c r="AO191" s="83">
        <v>0</v>
      </c>
      <c r="AP191" s="83">
        <v>0</v>
      </c>
      <c r="AQ191" s="83">
        <v>0</v>
      </c>
      <c r="AR191" s="83" t="s">
        <v>66</v>
      </c>
      <c r="AS191" s="83">
        <v>0</v>
      </c>
      <c r="AT191" s="83">
        <v>0</v>
      </c>
      <c r="AU191" s="83">
        <v>0</v>
      </c>
      <c r="AV191" s="83">
        <v>0</v>
      </c>
      <c r="AW191" s="83">
        <v>0</v>
      </c>
      <c r="AX191" s="83">
        <v>0</v>
      </c>
      <c r="AY191" s="83">
        <v>0</v>
      </c>
      <c r="AZ191" s="83">
        <v>0</v>
      </c>
      <c r="BA191" s="83">
        <v>0</v>
      </c>
      <c r="BB191" s="83">
        <v>0</v>
      </c>
      <c r="BC191" s="83">
        <v>0</v>
      </c>
      <c r="BD191" s="83" t="s">
        <v>66</v>
      </c>
      <c r="BE191" s="83">
        <v>0</v>
      </c>
      <c r="BF191" s="83">
        <v>0</v>
      </c>
      <c r="BG191" s="83">
        <v>0</v>
      </c>
      <c r="BH191" s="232">
        <v>43653</v>
      </c>
    </row>
    <row r="192" spans="1:60" x14ac:dyDescent="0.25">
      <c r="A192" s="232">
        <v>43654</v>
      </c>
      <c r="B192" s="233" t="s">
        <v>65</v>
      </c>
      <c r="C192" s="234">
        <v>0</v>
      </c>
      <c r="D192" s="83">
        <v>5.99</v>
      </c>
      <c r="E192" s="83">
        <v>5.38</v>
      </c>
      <c r="F192" s="83">
        <v>5.29</v>
      </c>
      <c r="G192" s="83">
        <v>5.27</v>
      </c>
      <c r="H192" s="83">
        <v>5.27</v>
      </c>
      <c r="I192" s="83">
        <v>8.02</v>
      </c>
      <c r="J192" s="83">
        <v>7.89</v>
      </c>
      <c r="K192" s="83">
        <v>1.59</v>
      </c>
      <c r="L192" s="83">
        <v>1.77</v>
      </c>
      <c r="M192" s="83">
        <v>2.1</v>
      </c>
      <c r="N192" s="83">
        <v>2.2200000000000002</v>
      </c>
      <c r="O192" s="83">
        <v>40</v>
      </c>
      <c r="P192" s="83">
        <v>32</v>
      </c>
      <c r="Q192" s="83">
        <v>8</v>
      </c>
      <c r="R192" s="83">
        <v>0</v>
      </c>
      <c r="S192" s="83">
        <v>0</v>
      </c>
      <c r="T192" s="83">
        <v>0</v>
      </c>
      <c r="U192" s="83">
        <v>0.10299999999999999</v>
      </c>
      <c r="V192" s="83">
        <v>0.30599999999999999</v>
      </c>
      <c r="W192" s="83">
        <v>1.1200000000000001</v>
      </c>
      <c r="X192" s="83">
        <v>0.158</v>
      </c>
      <c r="Y192" s="83">
        <v>0.26100000000000001</v>
      </c>
      <c r="Z192" s="83">
        <v>6.9000000000000006E-2</v>
      </c>
      <c r="AA192" s="83">
        <v>13.8</v>
      </c>
      <c r="AB192" s="83">
        <v>35.299999999999997</v>
      </c>
      <c r="AC192" s="83">
        <v>33.5</v>
      </c>
      <c r="AD192" s="83">
        <v>33</v>
      </c>
      <c r="AE192" s="83">
        <v>44.8</v>
      </c>
      <c r="AF192" s="83">
        <v>27.6</v>
      </c>
      <c r="AG192" s="83">
        <v>70.599999999999994</v>
      </c>
      <c r="AH192" s="83">
        <v>67</v>
      </c>
      <c r="AI192" s="83">
        <v>66</v>
      </c>
      <c r="AJ192" s="83">
        <v>89.6</v>
      </c>
      <c r="AK192" s="83">
        <v>3.26</v>
      </c>
      <c r="AL192" s="83">
        <v>2.29</v>
      </c>
      <c r="AM192" s="83">
        <v>3.1</v>
      </c>
      <c r="AN192" s="83">
        <v>5.8</v>
      </c>
      <c r="AO192" s="83">
        <v>0.16800000000000001</v>
      </c>
      <c r="AP192" s="83">
        <v>18.899999999999999</v>
      </c>
      <c r="AQ192" s="83">
        <v>15.4</v>
      </c>
      <c r="AR192" s="83">
        <v>0.4368932038834954</v>
      </c>
      <c r="AS192" s="83">
        <v>59.9</v>
      </c>
      <c r="AT192" s="83">
        <v>90.7</v>
      </c>
      <c r="AU192" s="83">
        <v>0.2223</v>
      </c>
      <c r="AV192" s="83">
        <v>4.2000000000000003E-2</v>
      </c>
      <c r="AW192" s="83">
        <v>15.27</v>
      </c>
      <c r="AX192" s="83">
        <v>14.42</v>
      </c>
      <c r="AY192" s="83">
        <v>15.39</v>
      </c>
      <c r="AZ192" s="83">
        <v>0.97</v>
      </c>
      <c r="BA192" s="83">
        <v>1.5860000000000001</v>
      </c>
      <c r="BB192" s="83">
        <v>2.194</v>
      </c>
      <c r="BC192" s="83">
        <v>10.64</v>
      </c>
      <c r="BD192" s="83">
        <v>2.7768932038834953</v>
      </c>
      <c r="BE192" s="83">
        <v>29.11</v>
      </c>
      <c r="BF192" s="83">
        <v>5.8</v>
      </c>
      <c r="BG192" s="83">
        <v>9.4</v>
      </c>
      <c r="BH192" s="232">
        <v>43654</v>
      </c>
    </row>
    <row r="193" spans="1:60" x14ac:dyDescent="0.25">
      <c r="A193" s="232">
        <v>43655</v>
      </c>
      <c r="B193" s="233" t="s">
        <v>65</v>
      </c>
      <c r="C193" s="234">
        <v>0</v>
      </c>
      <c r="D193" s="83">
        <v>5.99</v>
      </c>
      <c r="E193" s="83">
        <v>5.3</v>
      </c>
      <c r="F193" s="83">
        <v>5.37</v>
      </c>
      <c r="G193" s="83">
        <v>5.2</v>
      </c>
      <c r="H193" s="83">
        <v>5.28</v>
      </c>
      <c r="I193" s="83">
        <v>7.85</v>
      </c>
      <c r="J193" s="83">
        <v>7.47</v>
      </c>
      <c r="K193" s="83">
        <v>1.6</v>
      </c>
      <c r="L193" s="83">
        <v>1.8</v>
      </c>
      <c r="M193" s="83">
        <v>2.15</v>
      </c>
      <c r="N193" s="83">
        <v>2.66</v>
      </c>
      <c r="O193" s="83">
        <v>37</v>
      </c>
      <c r="P193" s="83">
        <v>30</v>
      </c>
      <c r="Q193" s="83">
        <v>9</v>
      </c>
      <c r="R193" s="83">
        <v>0</v>
      </c>
      <c r="S193" s="83">
        <v>0</v>
      </c>
      <c r="T193" s="83">
        <v>0</v>
      </c>
      <c r="U193" s="83">
        <v>0.626</v>
      </c>
      <c r="V193" s="83">
        <v>0.33300000000000002</v>
      </c>
      <c r="W193" s="83">
        <v>1.36</v>
      </c>
      <c r="X193" s="83">
        <v>0.161</v>
      </c>
      <c r="Y193" s="83">
        <v>0.245</v>
      </c>
      <c r="Z193" s="83">
        <v>6.6000000000000003E-2</v>
      </c>
      <c r="AA193" s="83">
        <v>13.9</v>
      </c>
      <c r="AB193" s="83">
        <v>35.4</v>
      </c>
      <c r="AC193" s="83">
        <v>33.799999999999997</v>
      </c>
      <c r="AD193" s="83">
        <v>33</v>
      </c>
      <c r="AE193" s="83">
        <v>43.6</v>
      </c>
      <c r="AF193" s="83">
        <v>27.8</v>
      </c>
      <c r="AG193" s="83">
        <v>70.8</v>
      </c>
      <c r="AH193" s="83">
        <v>67.599999999999994</v>
      </c>
      <c r="AI193" s="83">
        <v>66</v>
      </c>
      <c r="AJ193" s="83">
        <v>87.2</v>
      </c>
      <c r="AK193" s="83">
        <v>3.21</v>
      </c>
      <c r="AL193" s="83">
        <v>2.4300000000000002</v>
      </c>
      <c r="AM193" s="83">
        <v>3</v>
      </c>
      <c r="AN193" s="83">
        <v>5.9</v>
      </c>
      <c r="AO193" s="83">
        <v>9.6000000000000002E-2</v>
      </c>
      <c r="AP193" s="83">
        <v>19.3</v>
      </c>
      <c r="AQ193" s="83">
        <v>15.8</v>
      </c>
      <c r="AR193" s="83">
        <v>0.72750643776824075</v>
      </c>
      <c r="AS193" s="83">
        <v>59.6</v>
      </c>
      <c r="AT193" s="83">
        <v>90.4</v>
      </c>
      <c r="AU193" s="83">
        <v>0.22339999999999999</v>
      </c>
      <c r="AV193" s="83">
        <v>4.2500000000000003E-2</v>
      </c>
      <c r="AW193" s="83">
        <v>14.73</v>
      </c>
      <c r="AX193" s="83">
        <v>13.98</v>
      </c>
      <c r="AY193" s="83">
        <v>14.92</v>
      </c>
      <c r="AZ193" s="83">
        <v>0.94</v>
      </c>
      <c r="BA193" s="83">
        <v>1.5209999999999999</v>
      </c>
      <c r="BB193" s="83">
        <v>2.294</v>
      </c>
      <c r="BC193" s="83">
        <v>10.164999999999999</v>
      </c>
      <c r="BD193" s="83">
        <v>3.0075064377682406</v>
      </c>
      <c r="BE193" s="83">
        <v>29.11</v>
      </c>
      <c r="BF193" s="83">
        <v>5.8</v>
      </c>
      <c r="BG193" s="83">
        <v>9</v>
      </c>
      <c r="BH193" s="232">
        <v>43655</v>
      </c>
    </row>
    <row r="194" spans="1:60" x14ac:dyDescent="0.25">
      <c r="A194" s="232">
        <v>43656</v>
      </c>
      <c r="B194" s="233" t="s">
        <v>65</v>
      </c>
      <c r="C194" s="234">
        <v>0</v>
      </c>
      <c r="D194" s="83">
        <v>0</v>
      </c>
      <c r="E194" s="83">
        <v>0</v>
      </c>
      <c r="F194" s="83">
        <v>0</v>
      </c>
      <c r="G194" s="83">
        <v>0</v>
      </c>
      <c r="H194" s="83">
        <v>0</v>
      </c>
      <c r="I194" s="83">
        <v>0</v>
      </c>
      <c r="J194" s="83">
        <v>0</v>
      </c>
      <c r="K194" s="83">
        <v>0</v>
      </c>
      <c r="L194" s="83">
        <v>0</v>
      </c>
      <c r="M194" s="83">
        <v>0</v>
      </c>
      <c r="N194" s="83">
        <v>0</v>
      </c>
      <c r="O194" s="83">
        <v>0</v>
      </c>
      <c r="P194" s="83">
        <v>0</v>
      </c>
      <c r="Q194" s="83">
        <v>0</v>
      </c>
      <c r="R194" s="83">
        <v>0</v>
      </c>
      <c r="S194" s="83">
        <v>0</v>
      </c>
      <c r="T194" s="83">
        <v>0</v>
      </c>
      <c r="U194" s="83">
        <v>0</v>
      </c>
      <c r="V194" s="83">
        <v>0</v>
      </c>
      <c r="W194" s="83">
        <v>0</v>
      </c>
      <c r="X194" s="83">
        <v>0</v>
      </c>
      <c r="Y194" s="83">
        <v>0</v>
      </c>
      <c r="Z194" s="83">
        <v>0</v>
      </c>
      <c r="AA194" s="83">
        <v>0</v>
      </c>
      <c r="AB194" s="83">
        <v>0</v>
      </c>
      <c r="AC194" s="83">
        <v>0</v>
      </c>
      <c r="AD194" s="83">
        <v>0</v>
      </c>
      <c r="AE194" s="83">
        <v>0</v>
      </c>
      <c r="AF194" s="83">
        <v>0</v>
      </c>
      <c r="AG194" s="83">
        <v>0</v>
      </c>
      <c r="AH194" s="83">
        <v>0</v>
      </c>
      <c r="AI194" s="83">
        <v>0</v>
      </c>
      <c r="AJ194" s="83">
        <v>0</v>
      </c>
      <c r="AK194" s="83" t="s">
        <v>66</v>
      </c>
      <c r="AL194" s="83" t="s">
        <v>66</v>
      </c>
      <c r="AM194" s="83">
        <v>0</v>
      </c>
      <c r="AN194" s="83">
        <v>0</v>
      </c>
      <c r="AO194" s="83">
        <v>0</v>
      </c>
      <c r="AP194" s="83">
        <v>0</v>
      </c>
      <c r="AQ194" s="83">
        <v>0</v>
      </c>
      <c r="AR194" s="83" t="s">
        <v>66</v>
      </c>
      <c r="AS194" s="83">
        <v>0</v>
      </c>
      <c r="AT194" s="83">
        <v>0</v>
      </c>
      <c r="AU194" s="83">
        <v>0</v>
      </c>
      <c r="AV194" s="83">
        <v>0</v>
      </c>
      <c r="AW194" s="83">
        <v>0</v>
      </c>
      <c r="AX194" s="83">
        <v>0</v>
      </c>
      <c r="AY194" s="83">
        <v>0</v>
      </c>
      <c r="AZ194" s="83">
        <v>0</v>
      </c>
      <c r="BA194" s="83">
        <v>0</v>
      </c>
      <c r="BB194" s="83">
        <v>0</v>
      </c>
      <c r="BC194" s="83">
        <v>0</v>
      </c>
      <c r="BD194" s="83" t="s">
        <v>66</v>
      </c>
      <c r="BE194" s="83">
        <v>0</v>
      </c>
      <c r="BF194" s="83">
        <v>0</v>
      </c>
      <c r="BG194" s="83">
        <v>0</v>
      </c>
      <c r="BH194" s="232">
        <v>43656</v>
      </c>
    </row>
    <row r="195" spans="1:60" x14ac:dyDescent="0.25">
      <c r="A195" s="232">
        <v>43657</v>
      </c>
      <c r="B195" s="233" t="s">
        <v>65</v>
      </c>
      <c r="C195" s="234">
        <v>0</v>
      </c>
      <c r="D195" s="83">
        <v>6.01</v>
      </c>
      <c r="E195" s="83">
        <v>5.27</v>
      </c>
      <c r="F195" s="83">
        <v>5.34</v>
      </c>
      <c r="G195" s="83">
        <v>5.29</v>
      </c>
      <c r="H195" s="83">
        <v>5.34</v>
      </c>
      <c r="I195" s="83">
        <v>7.52</v>
      </c>
      <c r="J195" s="83">
        <v>7.69</v>
      </c>
      <c r="K195" s="83">
        <v>1.57</v>
      </c>
      <c r="L195" s="83">
        <v>1.86</v>
      </c>
      <c r="M195" s="83">
        <v>2.09</v>
      </c>
      <c r="N195" s="83">
        <v>2.3199999999999998</v>
      </c>
      <c r="O195" s="83">
        <v>40</v>
      </c>
      <c r="P195" s="83">
        <v>33</v>
      </c>
      <c r="Q195" s="83">
        <v>8</v>
      </c>
      <c r="R195" s="83">
        <v>0</v>
      </c>
      <c r="S195" s="83">
        <v>0</v>
      </c>
      <c r="T195" s="83">
        <v>0</v>
      </c>
      <c r="U195" s="83">
        <v>0.34699999999999998</v>
      </c>
      <c r="V195" s="83">
        <v>0.33100000000000002</v>
      </c>
      <c r="W195" s="83">
        <v>0.996</v>
      </c>
      <c r="X195" s="83">
        <v>0.104</v>
      </c>
      <c r="Y195" s="83">
        <v>0.17399999999999999</v>
      </c>
      <c r="Z195" s="83">
        <v>6.9000000000000006E-2</v>
      </c>
      <c r="AA195" s="83">
        <v>13.5</v>
      </c>
      <c r="AB195" s="83">
        <v>34.9</v>
      </c>
      <c r="AC195" s="83">
        <v>34.200000000000003</v>
      </c>
      <c r="AD195" s="83">
        <v>33.6</v>
      </c>
      <c r="AE195" s="83">
        <v>44</v>
      </c>
      <c r="AF195" s="83">
        <v>27</v>
      </c>
      <c r="AG195" s="83">
        <v>69.8</v>
      </c>
      <c r="AH195" s="83">
        <v>68.400000000000006</v>
      </c>
      <c r="AI195" s="83">
        <v>67.2</v>
      </c>
      <c r="AJ195" s="83">
        <v>88</v>
      </c>
      <c r="AK195" s="83">
        <v>3.16</v>
      </c>
      <c r="AL195" s="83">
        <v>2.5099999999999998</v>
      </c>
      <c r="AM195" s="83">
        <v>2.8</v>
      </c>
      <c r="AN195" s="83">
        <v>5.7</v>
      </c>
      <c r="AO195" s="83">
        <v>8.6999999999999994E-2</v>
      </c>
      <c r="AP195" s="83">
        <v>19.3</v>
      </c>
      <c r="AQ195" s="83">
        <v>15.7</v>
      </c>
      <c r="AR195" s="83">
        <v>0.88066027178257356</v>
      </c>
      <c r="AS195" s="83">
        <v>59.7</v>
      </c>
      <c r="AT195" s="83">
        <v>90.9</v>
      </c>
      <c r="AU195" s="83">
        <v>0.22289999999999999</v>
      </c>
      <c r="AV195" s="83">
        <v>4.1399999999999999E-2</v>
      </c>
      <c r="AW195" s="83">
        <v>13.39</v>
      </c>
      <c r="AX195" s="83">
        <v>12.51</v>
      </c>
      <c r="AY195" s="83">
        <v>13.44</v>
      </c>
      <c r="AZ195" s="83">
        <v>0.93</v>
      </c>
      <c r="BA195" s="83">
        <v>1.4259999999999999</v>
      </c>
      <c r="BB195" s="83">
        <v>2.327</v>
      </c>
      <c r="BC195" s="83">
        <v>8.7780000000000005</v>
      </c>
      <c r="BD195" s="83">
        <v>3.1206602717825738</v>
      </c>
      <c r="BE195" s="83">
        <v>29.55</v>
      </c>
      <c r="BF195" s="83">
        <v>5.8</v>
      </c>
      <c r="BG195" s="83">
        <v>9</v>
      </c>
      <c r="BH195" s="232">
        <v>43657</v>
      </c>
    </row>
    <row r="196" spans="1:60" x14ac:dyDescent="0.25">
      <c r="A196" s="232">
        <v>43658</v>
      </c>
      <c r="B196" s="233" t="s">
        <v>65</v>
      </c>
      <c r="C196" s="234">
        <v>0</v>
      </c>
      <c r="D196" s="83">
        <v>6.28</v>
      </c>
      <c r="E196" s="83">
        <v>5.53</v>
      </c>
      <c r="F196" s="83">
        <v>5.35</v>
      </c>
      <c r="G196" s="83">
        <v>5.26</v>
      </c>
      <c r="H196" s="83">
        <v>5.34</v>
      </c>
      <c r="I196" s="83">
        <v>6.87</v>
      </c>
      <c r="J196" s="83">
        <v>7.56</v>
      </c>
      <c r="K196" s="83">
        <v>1.53</v>
      </c>
      <c r="L196" s="83">
        <v>1.86</v>
      </c>
      <c r="M196" s="83">
        <v>1.94</v>
      </c>
      <c r="N196" s="83">
        <v>1.96</v>
      </c>
      <c r="O196" s="83">
        <v>39</v>
      </c>
      <c r="P196" s="83">
        <v>33</v>
      </c>
      <c r="Q196" s="83">
        <v>9</v>
      </c>
      <c r="R196" s="83">
        <v>0</v>
      </c>
      <c r="S196" s="83">
        <v>0</v>
      </c>
      <c r="T196" s="83">
        <v>0</v>
      </c>
      <c r="U196" s="83">
        <v>0.314</v>
      </c>
      <c r="V196" s="83">
        <v>0.30599999999999999</v>
      </c>
      <c r="W196" s="83">
        <v>0.71199999999999997</v>
      </c>
      <c r="X196" s="83">
        <v>6.0999999999999999E-2</v>
      </c>
      <c r="Y196" s="83">
        <v>0.113</v>
      </c>
      <c r="Z196" s="83">
        <v>6.4000000000000001E-2</v>
      </c>
      <c r="AA196" s="83">
        <v>13.6</v>
      </c>
      <c r="AB196" s="83">
        <v>35.299999999999997</v>
      </c>
      <c r="AC196" s="83">
        <v>32.200000000000003</v>
      </c>
      <c r="AD196" s="83">
        <v>31.6</v>
      </c>
      <c r="AE196" s="83">
        <v>43.4</v>
      </c>
      <c r="AF196" s="83">
        <v>27.2</v>
      </c>
      <c r="AG196" s="83">
        <v>70.599999999999994</v>
      </c>
      <c r="AH196" s="83">
        <v>64.400000000000006</v>
      </c>
      <c r="AI196" s="83">
        <v>63.2</v>
      </c>
      <c r="AJ196" s="83">
        <v>86.8</v>
      </c>
      <c r="AK196" s="83">
        <v>3.1</v>
      </c>
      <c r="AL196" s="83">
        <v>2.67</v>
      </c>
      <c r="AM196" s="83">
        <v>3</v>
      </c>
      <c r="AN196" s="83">
        <v>6.1</v>
      </c>
      <c r="AO196" s="83">
        <v>5.1999999999999998E-2</v>
      </c>
      <c r="AP196" s="83">
        <v>17.3</v>
      </c>
      <c r="AQ196" s="83">
        <v>15.2</v>
      </c>
      <c r="AR196" s="83">
        <v>0.88220631578947328</v>
      </c>
      <c r="AS196" s="83">
        <v>59.9</v>
      </c>
      <c r="AT196" s="83">
        <v>91.2</v>
      </c>
      <c r="AU196" s="83">
        <v>0.2228</v>
      </c>
      <c r="AV196" s="83">
        <v>4.1099999999999998E-2</v>
      </c>
      <c r="AW196" s="83">
        <v>15.12</v>
      </c>
      <c r="AX196" s="83">
        <v>14.25</v>
      </c>
      <c r="AY196" s="83">
        <v>15.21</v>
      </c>
      <c r="AZ196" s="83">
        <v>0.96</v>
      </c>
      <c r="BA196" s="83">
        <v>1.4770000000000001</v>
      </c>
      <c r="BB196" s="83">
        <v>2.3239999999999998</v>
      </c>
      <c r="BC196" s="83">
        <v>10</v>
      </c>
      <c r="BD196" s="83">
        <v>3.0222063157894734</v>
      </c>
      <c r="BE196" s="83">
        <v>27.51</v>
      </c>
      <c r="BF196" s="83">
        <v>5.8</v>
      </c>
      <c r="BG196" s="83">
        <v>9</v>
      </c>
      <c r="BH196" s="232">
        <v>43658</v>
      </c>
    </row>
    <row r="197" spans="1:60" x14ac:dyDescent="0.25">
      <c r="A197" s="232">
        <v>43659</v>
      </c>
      <c r="B197" s="233" t="s">
        <v>65</v>
      </c>
      <c r="C197" s="234">
        <v>0</v>
      </c>
      <c r="D197" s="83">
        <v>5.99</v>
      </c>
      <c r="E197" s="83">
        <v>5.15</v>
      </c>
      <c r="F197" s="83">
        <v>5.13</v>
      </c>
      <c r="G197" s="83">
        <v>5.04</v>
      </c>
      <c r="H197" s="83">
        <v>5.18</v>
      </c>
      <c r="I197" s="83">
        <v>6.8</v>
      </c>
      <c r="J197" s="83">
        <v>6.67</v>
      </c>
      <c r="K197" s="83">
        <v>1.61</v>
      </c>
      <c r="L197" s="83">
        <v>1.91</v>
      </c>
      <c r="M197" s="83">
        <v>2.04</v>
      </c>
      <c r="N197" s="83">
        <v>2.08</v>
      </c>
      <c r="O197" s="83">
        <v>38</v>
      </c>
      <c r="P197" s="83">
        <v>32</v>
      </c>
      <c r="Q197" s="83">
        <v>12</v>
      </c>
      <c r="R197" s="83">
        <v>1</v>
      </c>
      <c r="S197" s="83">
        <v>0</v>
      </c>
      <c r="T197" s="83">
        <v>0</v>
      </c>
      <c r="U197" s="83">
        <v>0.26300000000000001</v>
      </c>
      <c r="V197" s="83">
        <v>0.27800000000000002</v>
      </c>
      <c r="W197" s="83">
        <v>0.73099999999999998</v>
      </c>
      <c r="X197" s="83">
        <v>8.2000000000000003E-2</v>
      </c>
      <c r="Y197" s="83">
        <v>0.108</v>
      </c>
      <c r="Z197" s="83">
        <v>6.4000000000000001E-2</v>
      </c>
      <c r="AA197" s="83">
        <v>13.8</v>
      </c>
      <c r="AB197" s="83">
        <v>35.299999999999997</v>
      </c>
      <c r="AC197" s="83">
        <v>33.799999999999997</v>
      </c>
      <c r="AD197" s="83">
        <v>33</v>
      </c>
      <c r="AE197" s="83">
        <v>43.6</v>
      </c>
      <c r="AF197" s="83">
        <v>27.6</v>
      </c>
      <c r="AG197" s="83">
        <v>70.599999999999994</v>
      </c>
      <c r="AH197" s="83">
        <v>67.599999999999994</v>
      </c>
      <c r="AI197" s="83">
        <v>66</v>
      </c>
      <c r="AJ197" s="83">
        <v>87.2</v>
      </c>
      <c r="AK197" s="83">
        <v>3.0700000000000003</v>
      </c>
      <c r="AL197" s="83">
        <v>2.61</v>
      </c>
      <c r="AM197" s="83">
        <v>2.9</v>
      </c>
      <c r="AN197" s="83">
        <v>5.8</v>
      </c>
      <c r="AO197" s="83">
        <v>4.2000000000000003E-2</v>
      </c>
      <c r="AP197" s="83">
        <v>18</v>
      </c>
      <c r="AQ197" s="83">
        <v>15.5</v>
      </c>
      <c r="AR197" s="83">
        <v>0.83330572289156635</v>
      </c>
      <c r="AS197" s="83">
        <v>58.9</v>
      </c>
      <c r="AT197" s="83">
        <v>91</v>
      </c>
      <c r="AU197" s="83">
        <v>0.22969999999999999</v>
      </c>
      <c r="AV197" s="83">
        <v>4.0800000000000003E-2</v>
      </c>
      <c r="AW197" s="83">
        <v>14.17</v>
      </c>
      <c r="AX197" s="83">
        <v>13.28</v>
      </c>
      <c r="AY197" s="83">
        <v>14.27</v>
      </c>
      <c r="AZ197" s="83">
        <v>0.99</v>
      </c>
      <c r="BA197" s="83">
        <v>0</v>
      </c>
      <c r="BB197" s="83">
        <v>0</v>
      </c>
      <c r="BC197" s="83">
        <v>0</v>
      </c>
      <c r="BD197" s="83">
        <v>3.0033057228915663</v>
      </c>
      <c r="BE197" s="83">
        <v>29.31</v>
      </c>
      <c r="BF197" s="83">
        <v>5.6</v>
      </c>
      <c r="BG197" s="83">
        <v>9</v>
      </c>
      <c r="BH197" s="232">
        <v>43659</v>
      </c>
    </row>
    <row r="198" spans="1:60" x14ac:dyDescent="0.25">
      <c r="A198" s="232">
        <v>43660</v>
      </c>
      <c r="B198" s="233" t="s">
        <v>65</v>
      </c>
      <c r="C198" s="234">
        <v>0</v>
      </c>
      <c r="D198" s="83">
        <v>0</v>
      </c>
      <c r="E198" s="83">
        <v>0</v>
      </c>
      <c r="F198" s="83">
        <v>0</v>
      </c>
      <c r="G198" s="83">
        <v>0</v>
      </c>
      <c r="H198" s="83">
        <v>0</v>
      </c>
      <c r="I198" s="83">
        <v>0</v>
      </c>
      <c r="J198" s="83">
        <v>0</v>
      </c>
      <c r="K198" s="83">
        <v>0</v>
      </c>
      <c r="L198" s="83">
        <v>0</v>
      </c>
      <c r="M198" s="83">
        <v>0</v>
      </c>
      <c r="N198" s="83">
        <v>0</v>
      </c>
      <c r="O198" s="83">
        <v>0</v>
      </c>
      <c r="P198" s="83">
        <v>0</v>
      </c>
      <c r="Q198" s="83">
        <v>0</v>
      </c>
      <c r="R198" s="83">
        <v>0</v>
      </c>
      <c r="S198" s="83">
        <v>0</v>
      </c>
      <c r="T198" s="83">
        <v>0</v>
      </c>
      <c r="U198" s="83">
        <v>0</v>
      </c>
      <c r="V198" s="83">
        <v>0</v>
      </c>
      <c r="W198" s="83">
        <v>0</v>
      </c>
      <c r="X198" s="83">
        <v>0</v>
      </c>
      <c r="Y198" s="83">
        <v>0</v>
      </c>
      <c r="Z198" s="83">
        <v>0</v>
      </c>
      <c r="AA198" s="83">
        <v>0</v>
      </c>
      <c r="AB198" s="83">
        <v>0</v>
      </c>
      <c r="AC198" s="83">
        <v>0</v>
      </c>
      <c r="AD198" s="83">
        <v>0</v>
      </c>
      <c r="AE198" s="83">
        <v>0</v>
      </c>
      <c r="AF198" s="83">
        <v>0</v>
      </c>
      <c r="AG198" s="83">
        <v>0</v>
      </c>
      <c r="AH198" s="83">
        <v>0</v>
      </c>
      <c r="AI198" s="83">
        <v>0</v>
      </c>
      <c r="AJ198" s="83">
        <v>0</v>
      </c>
      <c r="AK198" s="83" t="s">
        <v>66</v>
      </c>
      <c r="AL198" s="83" t="s">
        <v>66</v>
      </c>
      <c r="AM198" s="83">
        <v>0</v>
      </c>
      <c r="AN198" s="83">
        <v>0</v>
      </c>
      <c r="AO198" s="83">
        <v>0</v>
      </c>
      <c r="AP198" s="83">
        <v>0</v>
      </c>
      <c r="AQ198" s="83">
        <v>0</v>
      </c>
      <c r="AR198" s="83">
        <v>0.64818798522650178</v>
      </c>
      <c r="AS198" s="83">
        <v>0</v>
      </c>
      <c r="AT198" s="83">
        <v>0</v>
      </c>
      <c r="AU198" s="83">
        <v>0</v>
      </c>
      <c r="AV198" s="83">
        <v>0</v>
      </c>
      <c r="AW198" s="83">
        <v>14.231999999999999</v>
      </c>
      <c r="AX198" s="83">
        <v>13.266999999999999</v>
      </c>
      <c r="AY198" s="83">
        <v>14.266999999999999</v>
      </c>
      <c r="AZ198" s="83">
        <v>0.97199999999999998</v>
      </c>
      <c r="BA198" s="83">
        <v>1.393</v>
      </c>
      <c r="BB198" s="83">
        <v>2.3069999999999999</v>
      </c>
      <c r="BC198" s="83">
        <v>10</v>
      </c>
      <c r="BD198" s="83">
        <v>2.9781879852265019</v>
      </c>
      <c r="BE198" s="83">
        <v>0</v>
      </c>
      <c r="BF198" s="83">
        <v>5.6</v>
      </c>
      <c r="BG198" s="83">
        <v>9.1999999999999993</v>
      </c>
      <c r="BH198" s="232">
        <v>43660</v>
      </c>
    </row>
    <row r="199" spans="1:60" x14ac:dyDescent="0.25">
      <c r="A199" s="232">
        <v>43661</v>
      </c>
      <c r="B199" s="233" t="s">
        <v>65</v>
      </c>
      <c r="C199" s="234">
        <v>0</v>
      </c>
      <c r="D199" s="83">
        <v>6.04</v>
      </c>
      <c r="E199" s="83">
        <v>5.17</v>
      </c>
      <c r="F199" s="83">
        <v>5.1100000000000003</v>
      </c>
      <c r="G199" s="83">
        <v>5.07</v>
      </c>
      <c r="H199" s="83">
        <v>5.14</v>
      </c>
      <c r="I199" s="83">
        <v>6.74</v>
      </c>
      <c r="J199" s="83">
        <v>5.0999999999999996</v>
      </c>
      <c r="K199" s="83">
        <v>1.8</v>
      </c>
      <c r="L199" s="83">
        <v>2.0699999999999998</v>
      </c>
      <c r="M199" s="83">
        <v>2.2000000000000002</v>
      </c>
      <c r="N199" s="83">
        <v>2.5099999999999998</v>
      </c>
      <c r="O199" s="83">
        <v>37</v>
      </c>
      <c r="P199" s="83">
        <v>30</v>
      </c>
      <c r="Q199" s="83">
        <v>11</v>
      </c>
      <c r="R199" s="83">
        <v>0</v>
      </c>
      <c r="S199" s="83">
        <v>0</v>
      </c>
      <c r="T199" s="83">
        <v>0</v>
      </c>
      <c r="U199" s="83">
        <v>0.222</v>
      </c>
      <c r="V199" s="83">
        <v>0.26700000000000002</v>
      </c>
      <c r="W199" s="83">
        <v>0.69799999999999995</v>
      </c>
      <c r="X199" s="83">
        <v>7.3999999999999996E-2</v>
      </c>
      <c r="Y199" s="83">
        <v>0.107</v>
      </c>
      <c r="Z199" s="83">
        <v>5.8999999999999997E-2</v>
      </c>
      <c r="AA199" s="83">
        <v>13.5</v>
      </c>
      <c r="AB199" s="83">
        <v>35.700000000000003</v>
      </c>
      <c r="AC199" s="83">
        <v>32.6</v>
      </c>
      <c r="AD199" s="83">
        <v>30.9</v>
      </c>
      <c r="AE199" s="83">
        <v>44.3</v>
      </c>
      <c r="AF199" s="83">
        <v>27</v>
      </c>
      <c r="AG199" s="83">
        <v>71.400000000000006</v>
      </c>
      <c r="AH199" s="83">
        <v>65.2</v>
      </c>
      <c r="AI199" s="83">
        <v>61.8</v>
      </c>
      <c r="AJ199" s="83">
        <v>88.6</v>
      </c>
      <c r="AK199" s="83">
        <v>3.14</v>
      </c>
      <c r="AL199" s="83">
        <v>2.58</v>
      </c>
      <c r="AM199" s="83">
        <v>2.9</v>
      </c>
      <c r="AN199" s="83">
        <v>6.4</v>
      </c>
      <c r="AO199" s="83">
        <v>5.8000000000000003E-2</v>
      </c>
      <c r="AP199" s="83">
        <v>18.899999999999999</v>
      </c>
      <c r="AQ199" s="83">
        <v>16.5</v>
      </c>
      <c r="AR199" s="83">
        <v>0.4153550605471672</v>
      </c>
      <c r="AS199" s="83">
        <v>60.1</v>
      </c>
      <c r="AT199" s="83">
        <v>91.1</v>
      </c>
      <c r="AU199" s="83">
        <v>0.2198</v>
      </c>
      <c r="AV199" s="83">
        <v>4.1000000000000002E-2</v>
      </c>
      <c r="AW199" s="83">
        <v>14.215</v>
      </c>
      <c r="AX199" s="83">
        <v>13.378</v>
      </c>
      <c r="AY199" s="83">
        <v>14.347</v>
      </c>
      <c r="AZ199" s="83">
        <v>0.96899999999999997</v>
      </c>
      <c r="BA199" s="83">
        <v>1.4990000000000001</v>
      </c>
      <c r="BB199" s="83">
        <v>2.3010000000000002</v>
      </c>
      <c r="BC199" s="83">
        <v>9.6029999999999998</v>
      </c>
      <c r="BD199" s="83">
        <v>2.965355060547167</v>
      </c>
      <c r="BE199" s="83">
        <v>29.59</v>
      </c>
      <c r="BF199" s="83">
        <v>5.6</v>
      </c>
      <c r="BG199" s="83">
        <v>9.1999999999999993</v>
      </c>
      <c r="BH199" s="232">
        <v>43661</v>
      </c>
    </row>
    <row r="200" spans="1:60" x14ac:dyDescent="0.25">
      <c r="A200" s="232">
        <v>43662</v>
      </c>
      <c r="B200" s="233" t="s">
        <v>65</v>
      </c>
      <c r="C200" s="234">
        <v>0</v>
      </c>
      <c r="D200" s="83">
        <v>5.94</v>
      </c>
      <c r="E200" s="83">
        <v>5.16</v>
      </c>
      <c r="F200" s="83">
        <v>5.1100000000000003</v>
      </c>
      <c r="G200" s="83">
        <v>5.1100000000000003</v>
      </c>
      <c r="H200" s="83">
        <v>5.2</v>
      </c>
      <c r="I200" s="83">
        <v>7.2</v>
      </c>
      <c r="J200" s="83">
        <v>7.4</v>
      </c>
      <c r="K200" s="83">
        <v>1.68</v>
      </c>
      <c r="L200" s="83">
        <v>1.84</v>
      </c>
      <c r="M200" s="83">
        <v>2.09</v>
      </c>
      <c r="N200" s="83">
        <v>2.5099999999999998</v>
      </c>
      <c r="O200" s="83">
        <v>39</v>
      </c>
      <c r="P200" s="83">
        <v>33</v>
      </c>
      <c r="Q200" s="83">
        <v>13</v>
      </c>
      <c r="R200" s="83">
        <v>0</v>
      </c>
      <c r="S200" s="83">
        <v>0</v>
      </c>
      <c r="T200" s="83">
        <v>0</v>
      </c>
      <c r="U200" s="83">
        <v>0.19800000000000001</v>
      </c>
      <c r="V200" s="83">
        <v>0.28899999999999998</v>
      </c>
      <c r="W200" s="83">
        <v>0.74399999999999999</v>
      </c>
      <c r="X200" s="83">
        <v>6.9000000000000006E-2</v>
      </c>
      <c r="Y200" s="83">
        <v>0.112</v>
      </c>
      <c r="Z200" s="83">
        <v>8.4000000000000005E-2</v>
      </c>
      <c r="AA200" s="83">
        <v>14.6</v>
      </c>
      <c r="AB200" s="83">
        <v>37.5</v>
      </c>
      <c r="AC200" s="83">
        <v>34.9</v>
      </c>
      <c r="AD200" s="83">
        <v>34.1</v>
      </c>
      <c r="AE200" s="83">
        <v>44.9</v>
      </c>
      <c r="AF200" s="83">
        <v>29.2</v>
      </c>
      <c r="AG200" s="83">
        <v>75</v>
      </c>
      <c r="AH200" s="83">
        <v>69.8</v>
      </c>
      <c r="AI200" s="83">
        <v>68.2</v>
      </c>
      <c r="AJ200" s="83">
        <v>89.8</v>
      </c>
      <c r="AK200" s="83">
        <v>3.2199999999999998</v>
      </c>
      <c r="AL200" s="83">
        <v>2.44</v>
      </c>
      <c r="AM200" s="83">
        <v>3.2</v>
      </c>
      <c r="AN200" s="83">
        <v>6.4</v>
      </c>
      <c r="AO200" s="83">
        <v>8.1000000000000003E-2</v>
      </c>
      <c r="AP200" s="83">
        <v>19.100000000000001</v>
      </c>
      <c r="AQ200" s="83">
        <v>16.600000000000001</v>
      </c>
      <c r="AR200" s="83">
        <v>0.35871695402298887</v>
      </c>
      <c r="AS200" s="83">
        <v>59.1</v>
      </c>
      <c r="AT200" s="83">
        <v>89.1</v>
      </c>
      <c r="AU200" s="83">
        <v>0.22839999999999999</v>
      </c>
      <c r="AV200" s="83">
        <v>4.99E-2</v>
      </c>
      <c r="AW200" s="83">
        <v>14.82</v>
      </c>
      <c r="AX200" s="83">
        <v>13.92</v>
      </c>
      <c r="AY200" s="83">
        <v>14.91</v>
      </c>
      <c r="AZ200" s="83">
        <v>0.99</v>
      </c>
      <c r="BA200" s="83">
        <v>1.429</v>
      </c>
      <c r="BB200" s="83">
        <v>2.2909999999999999</v>
      </c>
      <c r="BC200" s="83">
        <v>10.199999999999999</v>
      </c>
      <c r="BD200" s="83">
        <v>2.9487169540229887</v>
      </c>
      <c r="BE200" s="83">
        <v>29.09</v>
      </c>
      <c r="BF200" s="83">
        <v>5.6</v>
      </c>
      <c r="BG200" s="83">
        <v>9.1999999999999993</v>
      </c>
      <c r="BH200" s="232">
        <v>43662</v>
      </c>
    </row>
    <row r="201" spans="1:60" x14ac:dyDescent="0.25">
      <c r="A201" s="232">
        <v>43663</v>
      </c>
      <c r="B201" s="233" t="s">
        <v>65</v>
      </c>
      <c r="C201" s="234">
        <v>0</v>
      </c>
      <c r="D201" s="83">
        <v>6.15</v>
      </c>
      <c r="E201" s="83">
        <v>5.32</v>
      </c>
      <c r="F201" s="83">
        <v>5.1100000000000003</v>
      </c>
      <c r="G201" s="83">
        <v>5.03</v>
      </c>
      <c r="H201" s="83">
        <v>5.0199999999999996</v>
      </c>
      <c r="I201" s="83">
        <v>6.86</v>
      </c>
      <c r="J201" s="83">
        <v>7.63</v>
      </c>
      <c r="K201" s="83">
        <v>1.71</v>
      </c>
      <c r="L201" s="83">
        <v>1.94</v>
      </c>
      <c r="M201" s="83">
        <v>2.1</v>
      </c>
      <c r="N201" s="83">
        <v>3.06</v>
      </c>
      <c r="O201" s="83">
        <v>39</v>
      </c>
      <c r="P201" s="83">
        <v>33</v>
      </c>
      <c r="Q201" s="83">
        <v>13</v>
      </c>
      <c r="R201" s="83">
        <v>0</v>
      </c>
      <c r="S201" s="83">
        <v>0</v>
      </c>
      <c r="T201" s="83">
        <v>0</v>
      </c>
      <c r="U201" s="83">
        <v>0.314</v>
      </c>
      <c r="V201" s="83">
        <v>0.35699999999999998</v>
      </c>
      <c r="W201" s="83">
        <v>0.81299999999999994</v>
      </c>
      <c r="X201" s="83">
        <v>8.5999999999999993E-2</v>
      </c>
      <c r="Y201" s="83">
        <v>0.114</v>
      </c>
      <c r="Z201" s="83">
        <v>6.2E-2</v>
      </c>
      <c r="AA201" s="83">
        <v>14.5</v>
      </c>
      <c r="AB201" s="83">
        <v>36.4</v>
      </c>
      <c r="AC201" s="83">
        <v>35.299999999999997</v>
      </c>
      <c r="AD201" s="83">
        <v>34.9</v>
      </c>
      <c r="AE201" s="83">
        <v>45.6</v>
      </c>
      <c r="AF201" s="83">
        <v>29</v>
      </c>
      <c r="AG201" s="83">
        <v>72.8</v>
      </c>
      <c r="AH201" s="83">
        <v>70.599999999999994</v>
      </c>
      <c r="AI201" s="83">
        <v>69.8</v>
      </c>
      <c r="AJ201" s="83">
        <v>91.2</v>
      </c>
      <c r="AK201" s="83">
        <v>3.1100000000000003</v>
      </c>
      <c r="AL201" s="83">
        <v>2.71</v>
      </c>
      <c r="AM201" s="83">
        <v>3</v>
      </c>
      <c r="AN201" s="83">
        <v>6.1</v>
      </c>
      <c r="AO201" s="83">
        <v>3.3000000000000002E-2</v>
      </c>
      <c r="AP201" s="83">
        <v>19.399999999999999</v>
      </c>
      <c r="AQ201" s="83">
        <v>16.600000000000001</v>
      </c>
      <c r="AR201" s="83">
        <v>3.8712970951970238E-2</v>
      </c>
      <c r="AS201" s="83">
        <v>59.8</v>
      </c>
      <c r="AT201" s="83">
        <v>91.4</v>
      </c>
      <c r="AU201" s="83">
        <v>0.22289999999999999</v>
      </c>
      <c r="AV201" s="83">
        <v>4.0899999999999999E-2</v>
      </c>
      <c r="AW201" s="83">
        <v>14.792</v>
      </c>
      <c r="AX201" s="83">
        <v>13.907999999999999</v>
      </c>
      <c r="AY201" s="83">
        <v>14.882</v>
      </c>
      <c r="AZ201" s="83">
        <v>0.97399999999999998</v>
      </c>
      <c r="BA201" s="83">
        <v>1.5169999999999999</v>
      </c>
      <c r="BB201" s="83">
        <v>2.2890000000000001</v>
      </c>
      <c r="BC201" s="83">
        <v>10</v>
      </c>
      <c r="BD201" s="83">
        <v>3.0087129709519704</v>
      </c>
      <c r="BE201" s="83">
        <v>29.56</v>
      </c>
      <c r="BF201" s="83">
        <v>5.6</v>
      </c>
      <c r="BG201" s="83">
        <v>9.1999999999999993</v>
      </c>
      <c r="BH201" s="232">
        <v>43663</v>
      </c>
    </row>
    <row r="202" spans="1:60" x14ac:dyDescent="0.25">
      <c r="A202" s="232">
        <v>43664</v>
      </c>
      <c r="B202" s="233" t="s">
        <v>65</v>
      </c>
      <c r="C202" s="234">
        <v>0</v>
      </c>
      <c r="D202" s="83">
        <v>6.45</v>
      </c>
      <c r="E202" s="83">
        <v>5.33</v>
      </c>
      <c r="F202" s="83">
        <v>5.07</v>
      </c>
      <c r="G202" s="83">
        <v>5.09</v>
      </c>
      <c r="H202" s="83">
        <v>5.17</v>
      </c>
      <c r="I202" s="83">
        <v>6.91</v>
      </c>
      <c r="J202" s="83">
        <v>7.03</v>
      </c>
      <c r="K202" s="83">
        <v>1.65</v>
      </c>
      <c r="L202" s="83">
        <v>1.91</v>
      </c>
      <c r="M202" s="83">
        <v>2.04</v>
      </c>
      <c r="N202" s="83">
        <v>2.96</v>
      </c>
      <c r="O202" s="83">
        <v>40</v>
      </c>
      <c r="P202" s="83">
        <v>34</v>
      </c>
      <c r="Q202" s="83">
        <v>9</v>
      </c>
      <c r="R202" s="83">
        <v>0</v>
      </c>
      <c r="S202" s="83">
        <v>0</v>
      </c>
      <c r="T202" s="83">
        <v>0</v>
      </c>
      <c r="U202" s="83">
        <v>0.252</v>
      </c>
      <c r="V202" s="83">
        <v>0.26700000000000002</v>
      </c>
      <c r="W202" s="83">
        <v>0.50800000000000001</v>
      </c>
      <c r="X202" s="83">
        <v>7.2999999999999995E-2</v>
      </c>
      <c r="Y202" s="83">
        <v>0.109</v>
      </c>
      <c r="Z202" s="83">
        <v>6.8000000000000005E-2</v>
      </c>
      <c r="AA202" s="83">
        <v>14.7</v>
      </c>
      <c r="AB202" s="83">
        <v>37.299999999999997</v>
      </c>
      <c r="AC202" s="83">
        <v>35.9</v>
      </c>
      <c r="AD202" s="83">
        <v>35.200000000000003</v>
      </c>
      <c r="AE202" s="83">
        <v>46</v>
      </c>
      <c r="AF202" s="83">
        <v>29.4</v>
      </c>
      <c r="AG202" s="83">
        <v>74.599999999999994</v>
      </c>
      <c r="AH202" s="83">
        <v>71.8</v>
      </c>
      <c r="AI202" s="83">
        <v>70.400000000000006</v>
      </c>
      <c r="AJ202" s="83">
        <v>92</v>
      </c>
      <c r="AK202" s="83">
        <v>3.01</v>
      </c>
      <c r="AL202" s="83">
        <v>2.61</v>
      </c>
      <c r="AM202" s="83">
        <v>2.9</v>
      </c>
      <c r="AN202" s="83">
        <v>6.3</v>
      </c>
      <c r="AO202" s="83">
        <v>4.7E-2</v>
      </c>
      <c r="AP202" s="83">
        <v>19.899999999999999</v>
      </c>
      <c r="AQ202" s="83">
        <v>17.100000000000001</v>
      </c>
      <c r="AR202" s="83">
        <v>0.61590163934426245</v>
      </c>
      <c r="AS202" s="83">
        <v>58.5</v>
      </c>
      <c r="AT202" s="83">
        <v>85.8</v>
      </c>
      <c r="AU202" s="83">
        <v>0.23250000000000001</v>
      </c>
      <c r="AV202" s="83">
        <v>6.6199999999999995E-2</v>
      </c>
      <c r="AW202" s="83">
        <v>13.69</v>
      </c>
      <c r="AX202" s="83">
        <v>12.81</v>
      </c>
      <c r="AY202" s="83">
        <v>13.77</v>
      </c>
      <c r="AZ202" s="83">
        <v>0.96</v>
      </c>
      <c r="BA202" s="83">
        <v>1.476</v>
      </c>
      <c r="BB202" s="83">
        <v>2.2930000000000001</v>
      </c>
      <c r="BC202" s="83">
        <v>9.0410000000000004</v>
      </c>
      <c r="BD202" s="83">
        <v>3.1259016393442622</v>
      </c>
      <c r="BE202" s="83">
        <v>29.69</v>
      </c>
      <c r="BF202" s="83">
        <v>5.6</v>
      </c>
      <c r="BG202" s="83">
        <v>9.1999999999999993</v>
      </c>
      <c r="BH202" s="232">
        <v>43664</v>
      </c>
    </row>
    <row r="203" spans="1:60" x14ac:dyDescent="0.25">
      <c r="A203" s="232">
        <v>43665</v>
      </c>
      <c r="B203" s="233" t="s">
        <v>65</v>
      </c>
      <c r="C203" s="234">
        <v>0</v>
      </c>
      <c r="D203" s="83">
        <v>6.11</v>
      </c>
      <c r="E203" s="83">
        <v>5.27</v>
      </c>
      <c r="F203" s="83">
        <v>5.4</v>
      </c>
      <c r="G203" s="83">
        <v>5.1100000000000003</v>
      </c>
      <c r="H203" s="83">
        <v>5.16</v>
      </c>
      <c r="I203" s="83">
        <v>7.71</v>
      </c>
      <c r="J203" s="83">
        <v>7.03</v>
      </c>
      <c r="K203" s="83">
        <v>1.52</v>
      </c>
      <c r="L203" s="83">
        <v>1.7</v>
      </c>
      <c r="M203" s="83">
        <v>2.0699999999999998</v>
      </c>
      <c r="N203" s="83">
        <v>2.11</v>
      </c>
      <c r="O203" s="83">
        <v>41</v>
      </c>
      <c r="P203" s="83">
        <v>33</v>
      </c>
      <c r="Q203" s="83">
        <v>10</v>
      </c>
      <c r="R203" s="83">
        <v>0</v>
      </c>
      <c r="S203" s="83">
        <v>0</v>
      </c>
      <c r="T203" s="83">
        <v>0</v>
      </c>
      <c r="U203" s="83">
        <v>0.27700000000000002</v>
      </c>
      <c r="V203" s="83">
        <v>0.318</v>
      </c>
      <c r="W203" s="83">
        <v>0.52100000000000002</v>
      </c>
      <c r="X203" s="83">
        <v>6.9000000000000006E-2</v>
      </c>
      <c r="Y203" s="83">
        <v>0.112</v>
      </c>
      <c r="Z203" s="83">
        <v>7.1999999999999995E-2</v>
      </c>
      <c r="AA203" s="83">
        <v>14.6</v>
      </c>
      <c r="AB203" s="83">
        <v>36.4</v>
      </c>
      <c r="AC203" s="83">
        <v>35.6</v>
      </c>
      <c r="AD203" s="83">
        <v>36.1</v>
      </c>
      <c r="AE203" s="83">
        <v>45.4</v>
      </c>
      <c r="AF203" s="83">
        <v>29.2</v>
      </c>
      <c r="AG203" s="83">
        <v>72.8</v>
      </c>
      <c r="AH203" s="83">
        <v>71.2</v>
      </c>
      <c r="AI203" s="83">
        <v>72.2</v>
      </c>
      <c r="AJ203" s="83">
        <v>90.8</v>
      </c>
      <c r="AK203" s="83">
        <v>3.21</v>
      </c>
      <c r="AL203" s="83">
        <v>2.44</v>
      </c>
      <c r="AM203" s="83">
        <v>3.1</v>
      </c>
      <c r="AN203" s="83">
        <v>6.1</v>
      </c>
      <c r="AO203" s="83">
        <v>5.8999999999999997E-2</v>
      </c>
      <c r="AP203" s="83">
        <v>19.8</v>
      </c>
      <c r="AQ203" s="83">
        <v>17.3</v>
      </c>
      <c r="AR203" s="83">
        <v>0.77296646341463449</v>
      </c>
      <c r="AS203" s="83">
        <v>58.1</v>
      </c>
      <c r="AT203" s="83">
        <v>88.4</v>
      </c>
      <c r="AU203" s="83">
        <v>0.2331</v>
      </c>
      <c r="AV203" s="83">
        <v>4.9700000000000001E-2</v>
      </c>
      <c r="AW203" s="83">
        <v>14.15</v>
      </c>
      <c r="AX203" s="83">
        <v>13.12</v>
      </c>
      <c r="AY203" s="83">
        <v>14.28</v>
      </c>
      <c r="AZ203" s="83">
        <v>1.1599999999999999</v>
      </c>
      <c r="BA203" s="83">
        <v>1.53</v>
      </c>
      <c r="BB203" s="83">
        <v>2.2869999999999999</v>
      </c>
      <c r="BC203" s="83">
        <v>7.0519999999999996</v>
      </c>
      <c r="BD203" s="83">
        <v>2.8229664634146343</v>
      </c>
      <c r="BE203" s="83">
        <v>29.11</v>
      </c>
      <c r="BF203" s="83">
        <v>5.6</v>
      </c>
      <c r="BG203" s="83">
        <v>9.1999999999999993</v>
      </c>
      <c r="BH203" s="232">
        <v>43665</v>
      </c>
    </row>
    <row r="204" spans="1:60" x14ac:dyDescent="0.25">
      <c r="A204" s="232">
        <v>43666</v>
      </c>
      <c r="B204" s="233" t="s">
        <v>65</v>
      </c>
      <c r="C204" s="234">
        <v>0</v>
      </c>
      <c r="D204" s="83">
        <v>6.23</v>
      </c>
      <c r="E204" s="83">
        <v>5.31</v>
      </c>
      <c r="F204" s="83">
        <v>5.25</v>
      </c>
      <c r="G204" s="83">
        <v>5.22</v>
      </c>
      <c r="H204" s="83">
        <v>5.26</v>
      </c>
      <c r="I204" s="83">
        <v>7.62</v>
      </c>
      <c r="J204" s="83">
        <v>7.45</v>
      </c>
      <c r="K204" s="83">
        <v>1.64</v>
      </c>
      <c r="L204" s="83">
        <v>1.79</v>
      </c>
      <c r="M204" s="83">
        <v>2.04</v>
      </c>
      <c r="N204" s="83">
        <v>2.09</v>
      </c>
      <c r="O204" s="83">
        <v>40</v>
      </c>
      <c r="P204" s="83">
        <v>33</v>
      </c>
      <c r="Q204" s="83">
        <v>11</v>
      </c>
      <c r="R204" s="83">
        <v>0</v>
      </c>
      <c r="S204" s="83">
        <v>0</v>
      </c>
      <c r="T204" s="83">
        <v>0</v>
      </c>
      <c r="U204" s="83">
        <v>0.28799999999999998</v>
      </c>
      <c r="V204" s="83">
        <v>0.32900000000000001</v>
      </c>
      <c r="W204" s="83">
        <v>0.54300000000000004</v>
      </c>
      <c r="X204" s="83">
        <v>6.7000000000000004E-2</v>
      </c>
      <c r="Y204" s="83">
        <v>0.14499999999999999</v>
      </c>
      <c r="Z204" s="83">
        <v>0.128</v>
      </c>
      <c r="AA204" s="83">
        <v>14.5</v>
      </c>
      <c r="AB204" s="83">
        <v>34.6</v>
      </c>
      <c r="AC204" s="83">
        <v>34.4</v>
      </c>
      <c r="AD204" s="83">
        <v>35.200000000000003</v>
      </c>
      <c r="AE204" s="83">
        <v>46.2</v>
      </c>
      <c r="AF204" s="83">
        <v>29</v>
      </c>
      <c r="AG204" s="83">
        <v>69.2</v>
      </c>
      <c r="AH204" s="83">
        <v>68.8</v>
      </c>
      <c r="AI204" s="83">
        <v>70.400000000000006</v>
      </c>
      <c r="AJ204" s="83">
        <v>92.4</v>
      </c>
      <c r="AK204" s="83">
        <v>3.5</v>
      </c>
      <c r="AL204" s="83">
        <v>2.5499999999999998</v>
      </c>
      <c r="AM204" s="83">
        <v>3</v>
      </c>
      <c r="AN204" s="83">
        <v>6.2</v>
      </c>
      <c r="AO204" s="83">
        <v>6.0999999999999999E-2</v>
      </c>
      <c r="AP204" s="83">
        <v>19.899999999999999</v>
      </c>
      <c r="AQ204" s="83">
        <v>17.399999999999999</v>
      </c>
      <c r="AR204" s="83" t="s">
        <v>66</v>
      </c>
      <c r="AS204" s="83">
        <v>58.3</v>
      </c>
      <c r="AT204" s="83">
        <v>89</v>
      </c>
      <c r="AU204" s="83">
        <v>0.23300000000000001</v>
      </c>
      <c r="AV204" s="83">
        <v>4.9099999999999998E-2</v>
      </c>
      <c r="AW204" s="83">
        <v>13.63</v>
      </c>
      <c r="AX204" s="83">
        <v>12.66</v>
      </c>
      <c r="AY204" s="83">
        <v>13.65</v>
      </c>
      <c r="AZ204" s="83">
        <v>0.99</v>
      </c>
      <c r="BA204" s="83">
        <v>0</v>
      </c>
      <c r="BB204" s="83">
        <v>0</v>
      </c>
      <c r="BC204" s="83">
        <v>0</v>
      </c>
      <c r="BD204" s="83" t="s">
        <v>66</v>
      </c>
      <c r="BE204" s="83">
        <v>29.34</v>
      </c>
      <c r="BF204" s="83">
        <v>5.6</v>
      </c>
      <c r="BG204" s="83">
        <v>9</v>
      </c>
      <c r="BH204" s="232">
        <v>43666</v>
      </c>
    </row>
    <row r="205" spans="1:60" x14ac:dyDescent="0.25">
      <c r="A205" s="232">
        <v>43667</v>
      </c>
      <c r="B205" s="233" t="s">
        <v>65</v>
      </c>
      <c r="C205" s="234">
        <v>0</v>
      </c>
      <c r="D205" s="83">
        <v>0</v>
      </c>
      <c r="E205" s="83">
        <v>0</v>
      </c>
      <c r="F205" s="83">
        <v>0</v>
      </c>
      <c r="G205" s="83">
        <v>0</v>
      </c>
      <c r="H205" s="83">
        <v>0</v>
      </c>
      <c r="I205" s="83">
        <v>0</v>
      </c>
      <c r="J205" s="83">
        <v>0</v>
      </c>
      <c r="K205" s="83">
        <v>0</v>
      </c>
      <c r="L205" s="83">
        <v>0</v>
      </c>
      <c r="M205" s="83">
        <v>0</v>
      </c>
      <c r="N205" s="83">
        <v>0</v>
      </c>
      <c r="O205" s="83">
        <v>0</v>
      </c>
      <c r="P205" s="83">
        <v>0</v>
      </c>
      <c r="Q205" s="83">
        <v>0</v>
      </c>
      <c r="R205" s="83">
        <v>0</v>
      </c>
      <c r="S205" s="83">
        <v>0</v>
      </c>
      <c r="T205" s="83">
        <v>0</v>
      </c>
      <c r="U205" s="83">
        <v>0</v>
      </c>
      <c r="V205" s="83">
        <v>0</v>
      </c>
      <c r="W205" s="83">
        <v>0</v>
      </c>
      <c r="X205" s="83">
        <v>0</v>
      </c>
      <c r="Y205" s="83">
        <v>0</v>
      </c>
      <c r="Z205" s="83">
        <v>0</v>
      </c>
      <c r="AA205" s="83">
        <v>0</v>
      </c>
      <c r="AB205" s="83">
        <v>0</v>
      </c>
      <c r="AC205" s="83">
        <v>0</v>
      </c>
      <c r="AD205" s="83">
        <v>0</v>
      </c>
      <c r="AE205" s="83">
        <v>0</v>
      </c>
      <c r="AF205" s="83">
        <v>0</v>
      </c>
      <c r="AG205" s="83">
        <v>0</v>
      </c>
      <c r="AH205" s="83">
        <v>0</v>
      </c>
      <c r="AI205" s="83">
        <v>0</v>
      </c>
      <c r="AJ205" s="83">
        <v>0</v>
      </c>
      <c r="AK205" s="83" t="s">
        <v>66</v>
      </c>
      <c r="AL205" s="83" t="s">
        <v>66</v>
      </c>
      <c r="AM205" s="83">
        <v>0</v>
      </c>
      <c r="AN205" s="83">
        <v>0</v>
      </c>
      <c r="AO205" s="83">
        <v>0</v>
      </c>
      <c r="AP205" s="83">
        <v>0</v>
      </c>
      <c r="AQ205" s="83">
        <v>0</v>
      </c>
      <c r="AR205" s="83" t="s">
        <v>66</v>
      </c>
      <c r="AS205" s="83">
        <v>0</v>
      </c>
      <c r="AT205" s="83">
        <v>0</v>
      </c>
      <c r="AU205" s="83">
        <v>0</v>
      </c>
      <c r="AV205" s="83">
        <v>0</v>
      </c>
      <c r="AW205" s="83">
        <v>0</v>
      </c>
      <c r="AX205" s="83">
        <v>0</v>
      </c>
      <c r="AY205" s="83">
        <v>0</v>
      </c>
      <c r="AZ205" s="83">
        <v>0</v>
      </c>
      <c r="BA205" s="83">
        <v>0</v>
      </c>
      <c r="BB205" s="83">
        <v>0</v>
      </c>
      <c r="BC205" s="83">
        <v>0</v>
      </c>
      <c r="BD205" s="83" t="s">
        <v>66</v>
      </c>
      <c r="BE205" s="83">
        <v>0</v>
      </c>
      <c r="BF205" s="83">
        <v>0</v>
      </c>
      <c r="BG205" s="83">
        <v>0</v>
      </c>
      <c r="BH205" s="232">
        <v>43667</v>
      </c>
    </row>
    <row r="206" spans="1:60" x14ac:dyDescent="0.25">
      <c r="A206" s="232">
        <v>43668</v>
      </c>
      <c r="B206" s="233" t="s">
        <v>65</v>
      </c>
      <c r="C206" s="234">
        <v>0</v>
      </c>
      <c r="D206" s="83">
        <v>6.05</v>
      </c>
      <c r="E206" s="83">
        <v>5.18</v>
      </c>
      <c r="F206" s="83">
        <v>5.29</v>
      </c>
      <c r="G206" s="83">
        <v>4.96</v>
      </c>
      <c r="H206" s="83">
        <v>5.0199999999999996</v>
      </c>
      <c r="I206" s="83">
        <v>4.9000000000000004</v>
      </c>
      <c r="J206" s="83">
        <v>5.52</v>
      </c>
      <c r="K206" s="83">
        <v>1.66</v>
      </c>
      <c r="L206" s="83">
        <v>1.87</v>
      </c>
      <c r="M206" s="83">
        <v>2.12</v>
      </c>
      <c r="N206" s="83">
        <v>2.15</v>
      </c>
      <c r="O206" s="83">
        <v>40</v>
      </c>
      <c r="P206" s="83">
        <v>32</v>
      </c>
      <c r="Q206" s="83">
        <v>10</v>
      </c>
      <c r="R206" s="83">
        <v>0</v>
      </c>
      <c r="S206" s="83">
        <v>0</v>
      </c>
      <c r="T206" s="83">
        <v>0</v>
      </c>
      <c r="U206" s="83">
        <v>0.26300000000000001</v>
      </c>
      <c r="V206" s="83">
        <v>0.29599999999999999</v>
      </c>
      <c r="W206" s="83">
        <v>0.59399999999999997</v>
      </c>
      <c r="X206" s="83">
        <v>6.0999999999999999E-2</v>
      </c>
      <c r="Y206" s="83">
        <v>0.121</v>
      </c>
      <c r="Z206" s="83">
        <v>6.3E-2</v>
      </c>
      <c r="AA206" s="83">
        <v>14.6</v>
      </c>
      <c r="AB206" s="83">
        <v>35.799999999999997</v>
      </c>
      <c r="AC206" s="83">
        <v>34.700000000000003</v>
      </c>
      <c r="AD206" s="83">
        <v>34.200000000000003</v>
      </c>
      <c r="AE206" s="83">
        <v>36.1</v>
      </c>
      <c r="AF206" s="83">
        <v>29.2</v>
      </c>
      <c r="AG206" s="83">
        <v>71.599999999999994</v>
      </c>
      <c r="AH206" s="83">
        <v>69.400000000000006</v>
      </c>
      <c r="AI206" s="83">
        <v>68.400000000000006</v>
      </c>
      <c r="AJ206" s="83">
        <v>72.2</v>
      </c>
      <c r="AK206" s="83">
        <v>3.46</v>
      </c>
      <c r="AL206" s="83">
        <v>2.59</v>
      </c>
      <c r="AM206" s="83">
        <v>2.9</v>
      </c>
      <c r="AN206" s="83">
        <v>5.2</v>
      </c>
      <c r="AO206" s="83">
        <v>5.7000000000000002E-2</v>
      </c>
      <c r="AP206" s="83">
        <v>18.899999999999999</v>
      </c>
      <c r="AQ206" s="83">
        <v>17.100000000000001</v>
      </c>
      <c r="AR206" s="83">
        <v>0.92678536177966775</v>
      </c>
      <c r="AS206" s="83">
        <v>58.1</v>
      </c>
      <c r="AT206" s="83">
        <v>89.4</v>
      </c>
      <c r="AU206" s="83">
        <v>0.23280000000000001</v>
      </c>
      <c r="AV206" s="83">
        <v>4.87E-2</v>
      </c>
      <c r="AW206" s="83">
        <v>14.209</v>
      </c>
      <c r="AX206" s="83">
        <v>13.170999999999999</v>
      </c>
      <c r="AY206" s="83">
        <v>14.221</v>
      </c>
      <c r="AZ206" s="83">
        <v>1.05</v>
      </c>
      <c r="BA206" s="83">
        <v>1.3320000000000001</v>
      </c>
      <c r="BB206" s="83">
        <v>2.21</v>
      </c>
      <c r="BC206" s="83">
        <v>7.6870000000000003</v>
      </c>
      <c r="BD206" s="83">
        <v>3.0167853617796676</v>
      </c>
      <c r="BE206" s="83">
        <v>29.98</v>
      </c>
      <c r="BF206" s="83">
        <v>5.6</v>
      </c>
      <c r="BG206" s="83">
        <v>9</v>
      </c>
      <c r="BH206" s="232">
        <v>43668</v>
      </c>
    </row>
    <row r="207" spans="1:60" x14ac:dyDescent="0.25">
      <c r="A207" s="232">
        <v>43669</v>
      </c>
      <c r="B207" s="233" t="s">
        <v>65</v>
      </c>
      <c r="C207" s="234">
        <v>0</v>
      </c>
      <c r="D207" s="83">
        <v>6.2</v>
      </c>
      <c r="E207" s="83">
        <v>5.37</v>
      </c>
      <c r="F207" s="83">
        <v>5.17</v>
      </c>
      <c r="G207" s="83">
        <v>5.0599999999999996</v>
      </c>
      <c r="H207" s="83">
        <v>5.07</v>
      </c>
      <c r="I207" s="83">
        <v>6.63</v>
      </c>
      <c r="J207" s="83">
        <v>7.47</v>
      </c>
      <c r="K207" s="83">
        <v>1.58</v>
      </c>
      <c r="L207" s="83">
        <v>1.81</v>
      </c>
      <c r="M207" s="83">
        <v>1.99</v>
      </c>
      <c r="N207" s="83">
        <v>2.04</v>
      </c>
      <c r="O207" s="83">
        <v>39</v>
      </c>
      <c r="P207" s="83">
        <v>33</v>
      </c>
      <c r="Q207" s="83">
        <v>12</v>
      </c>
      <c r="R207" s="83">
        <v>0</v>
      </c>
      <c r="S207" s="83">
        <v>0</v>
      </c>
      <c r="T207" s="83">
        <v>0</v>
      </c>
      <c r="U207" s="83">
        <v>0.26100000000000001</v>
      </c>
      <c r="V207" s="83">
        <v>0.28599999999999998</v>
      </c>
      <c r="W207" s="83">
        <v>0.63200000000000001</v>
      </c>
      <c r="X207" s="83">
        <v>6.8000000000000005E-2</v>
      </c>
      <c r="Y207" s="83">
        <v>0.216</v>
      </c>
      <c r="Z207" s="83">
        <v>0.114</v>
      </c>
      <c r="AA207" s="83">
        <v>14.5</v>
      </c>
      <c r="AB207" s="83">
        <v>36.1</v>
      </c>
      <c r="AC207" s="83">
        <v>34.9</v>
      </c>
      <c r="AD207" s="83">
        <v>35</v>
      </c>
      <c r="AE207" s="83">
        <v>46.4</v>
      </c>
      <c r="AF207" s="83">
        <v>29</v>
      </c>
      <c r="AG207" s="83">
        <v>72.2</v>
      </c>
      <c r="AH207" s="83">
        <v>69.8</v>
      </c>
      <c r="AI207" s="83">
        <v>70</v>
      </c>
      <c r="AJ207" s="83">
        <v>92.8</v>
      </c>
      <c r="AK207" s="83">
        <v>3.38</v>
      </c>
      <c r="AL207" s="83">
        <v>2.62</v>
      </c>
      <c r="AM207" s="83">
        <v>3</v>
      </c>
      <c r="AN207" s="83">
        <v>5.5</v>
      </c>
      <c r="AO207" s="83">
        <v>4.8000000000000001E-2</v>
      </c>
      <c r="AP207" s="83">
        <v>18.899999999999999</v>
      </c>
      <c r="AQ207" s="83">
        <v>17.100000000000001</v>
      </c>
      <c r="AR207" s="83">
        <v>0.95073684210526332</v>
      </c>
      <c r="AS207" s="83">
        <v>60.7</v>
      </c>
      <c r="AT207" s="83">
        <v>90.4</v>
      </c>
      <c r="AU207" s="83">
        <v>0.21659999999999999</v>
      </c>
      <c r="AV207" s="83">
        <v>4.36E-2</v>
      </c>
      <c r="AW207" s="83">
        <v>14.18</v>
      </c>
      <c r="AX207" s="83">
        <v>13.3</v>
      </c>
      <c r="AY207" s="83">
        <v>14.28</v>
      </c>
      <c r="AZ207" s="83">
        <v>0.98</v>
      </c>
      <c r="BA207" s="83">
        <v>1.444</v>
      </c>
      <c r="BB207" s="83">
        <v>2.1669999999999998</v>
      </c>
      <c r="BC207" s="83">
        <v>9.6890000000000001</v>
      </c>
      <c r="BD207" s="83">
        <v>3.0107368421052634</v>
      </c>
      <c r="BE207" s="83">
        <v>29.69</v>
      </c>
      <c r="BF207" s="83">
        <v>5.6</v>
      </c>
      <c r="BG207" s="83">
        <v>9</v>
      </c>
      <c r="BH207" s="232">
        <v>43669</v>
      </c>
    </row>
    <row r="208" spans="1:60" x14ac:dyDescent="0.25">
      <c r="A208" s="232">
        <v>43670</v>
      </c>
      <c r="B208" s="233" t="s">
        <v>65</v>
      </c>
      <c r="C208" s="234">
        <v>0</v>
      </c>
      <c r="D208" s="83">
        <v>5.97</v>
      </c>
      <c r="E208" s="83">
        <v>5.23</v>
      </c>
      <c r="F208" s="83">
        <v>5.15</v>
      </c>
      <c r="G208" s="83">
        <v>5.14</v>
      </c>
      <c r="H208" s="83">
        <v>5.19</v>
      </c>
      <c r="I208" s="83">
        <v>7.79</v>
      </c>
      <c r="J208" s="83">
        <v>7.13</v>
      </c>
      <c r="K208" s="83">
        <v>1.65</v>
      </c>
      <c r="L208" s="83">
        <v>1.75</v>
      </c>
      <c r="M208" s="83">
        <v>2.12</v>
      </c>
      <c r="N208" s="83">
        <v>2.0299999999999998</v>
      </c>
      <c r="O208" s="83">
        <v>36</v>
      </c>
      <c r="P208" s="83">
        <v>29</v>
      </c>
      <c r="Q208" s="83">
        <v>9</v>
      </c>
      <c r="R208" s="83">
        <v>0</v>
      </c>
      <c r="S208" s="83">
        <v>0</v>
      </c>
      <c r="T208" s="83">
        <v>0</v>
      </c>
      <c r="U208" s="83">
        <v>0.52300000000000002</v>
      </c>
      <c r="V208" s="83">
        <v>0.28100000000000003</v>
      </c>
      <c r="W208" s="83">
        <v>0.96299999999999997</v>
      </c>
      <c r="X208" s="83">
        <v>0.14799999999999999</v>
      </c>
      <c r="Y208" s="83">
        <v>0.25600000000000001</v>
      </c>
      <c r="Z208" s="83">
        <v>0.104</v>
      </c>
      <c r="AA208" s="83">
        <v>14.8</v>
      </c>
      <c r="AB208" s="83">
        <v>36.200000000000003</v>
      </c>
      <c r="AC208" s="83">
        <v>35</v>
      </c>
      <c r="AD208" s="83">
        <v>34.700000000000003</v>
      </c>
      <c r="AE208" s="83">
        <v>46.7</v>
      </c>
      <c r="AF208" s="83">
        <v>29.4</v>
      </c>
      <c r="AG208" s="83">
        <v>72.400000000000006</v>
      </c>
      <c r="AH208" s="83">
        <v>70</v>
      </c>
      <c r="AI208" s="83">
        <v>69.400000000000006</v>
      </c>
      <c r="AJ208" s="83">
        <v>93.4</v>
      </c>
      <c r="AK208" s="83">
        <v>3.24</v>
      </c>
      <c r="AL208" s="83">
        <v>2.4300000000000002</v>
      </c>
      <c r="AM208" s="83">
        <v>3.6</v>
      </c>
      <c r="AN208" s="83">
        <v>4.8</v>
      </c>
      <c r="AO208" s="83">
        <v>0.124</v>
      </c>
      <c r="AP208" s="83">
        <v>19.399999999999999</v>
      </c>
      <c r="AQ208" s="83">
        <v>17.2</v>
      </c>
      <c r="AR208" s="83">
        <v>0.61427224334600794</v>
      </c>
      <c r="AS208" s="83">
        <v>61.6</v>
      </c>
      <c r="AT208" s="83">
        <v>91.2</v>
      </c>
      <c r="AU208" s="83">
        <v>0.2102</v>
      </c>
      <c r="AV208" s="83">
        <v>0.04</v>
      </c>
      <c r="AW208" s="83">
        <v>14.1</v>
      </c>
      <c r="AX208" s="83">
        <v>13.15</v>
      </c>
      <c r="AY208" s="83">
        <v>14.13</v>
      </c>
      <c r="AZ208" s="83">
        <v>0.98</v>
      </c>
      <c r="BA208" s="83">
        <v>1.474</v>
      </c>
      <c r="BB208" s="83">
        <v>2.1669999999999998</v>
      </c>
      <c r="BC208" s="83">
        <v>7.9080000000000004</v>
      </c>
      <c r="BD208" s="83">
        <v>2.6642722433460078</v>
      </c>
      <c r="BE208" s="83">
        <v>28.64</v>
      </c>
      <c r="BF208" s="83">
        <v>5.4</v>
      </c>
      <c r="BG208" s="83">
        <v>9.4</v>
      </c>
      <c r="BH208" s="232">
        <v>43670</v>
      </c>
    </row>
    <row r="209" spans="1:60" x14ac:dyDescent="0.25">
      <c r="A209" s="232">
        <v>43671</v>
      </c>
      <c r="B209" s="233" t="s">
        <v>65</v>
      </c>
      <c r="C209" s="234">
        <v>0</v>
      </c>
      <c r="D209" s="83">
        <v>5.82</v>
      </c>
      <c r="E209" s="83">
        <v>5.18</v>
      </c>
      <c r="F209" s="83">
        <v>5.23</v>
      </c>
      <c r="G209" s="83">
        <v>5.14</v>
      </c>
      <c r="H209" s="83">
        <v>5.17</v>
      </c>
      <c r="I209" s="83">
        <v>7.66</v>
      </c>
      <c r="J209" s="83">
        <v>7.67</v>
      </c>
      <c r="K209" s="83">
        <v>1.6</v>
      </c>
      <c r="L209" s="83">
        <v>1.76</v>
      </c>
      <c r="M209" s="83">
        <v>2.09</v>
      </c>
      <c r="N209" s="83">
        <v>2.17</v>
      </c>
      <c r="O209" s="83">
        <v>36</v>
      </c>
      <c r="P209" s="83">
        <v>29</v>
      </c>
      <c r="Q209" s="83">
        <v>10</v>
      </c>
      <c r="R209" s="83">
        <v>0</v>
      </c>
      <c r="S209" s="83">
        <v>0</v>
      </c>
      <c r="T209" s="83">
        <v>0</v>
      </c>
      <c r="U209" s="83">
        <v>0.46400000000000002</v>
      </c>
      <c r="V209" s="83">
        <v>0.27400000000000002</v>
      </c>
      <c r="W209" s="83">
        <v>0.71</v>
      </c>
      <c r="X209" s="83">
        <v>0.151</v>
      </c>
      <c r="Y209" s="83">
        <v>0.14899999999999999</v>
      </c>
      <c r="Z209" s="83">
        <v>0.106</v>
      </c>
      <c r="AA209" s="83">
        <v>14.9</v>
      </c>
      <c r="AB209" s="83">
        <v>36.700000000000003</v>
      </c>
      <c r="AC209" s="83">
        <v>35.4</v>
      </c>
      <c r="AD209" s="83">
        <v>35</v>
      </c>
      <c r="AE209" s="83">
        <v>46</v>
      </c>
      <c r="AF209" s="83">
        <v>29.8</v>
      </c>
      <c r="AG209" s="83">
        <v>73.400000000000006</v>
      </c>
      <c r="AH209" s="83">
        <v>70.8</v>
      </c>
      <c r="AI209" s="83">
        <v>70</v>
      </c>
      <c r="AJ209" s="83">
        <v>92</v>
      </c>
      <c r="AK209" s="83">
        <v>3.23</v>
      </c>
      <c r="AL209" s="83">
        <v>2.63</v>
      </c>
      <c r="AM209" s="83">
        <v>3.4</v>
      </c>
      <c r="AN209" s="83">
        <v>5</v>
      </c>
      <c r="AO209" s="83">
        <v>0.127</v>
      </c>
      <c r="AP209" s="83">
        <v>19.600000000000001</v>
      </c>
      <c r="AQ209" s="83">
        <v>17.399999999999999</v>
      </c>
      <c r="AR209" s="83">
        <v>0.82283304988662165</v>
      </c>
      <c r="AS209" s="83">
        <v>62.2</v>
      </c>
      <c r="AT209" s="83">
        <v>91.3</v>
      </c>
      <c r="AU209" s="83">
        <v>0.20569999999999999</v>
      </c>
      <c r="AV209" s="83">
        <v>3.9800000000000002E-2</v>
      </c>
      <c r="AW209" s="83">
        <v>15.041</v>
      </c>
      <c r="AX209" s="83">
        <v>14.112</v>
      </c>
      <c r="AY209" s="83">
        <v>15.092000000000001</v>
      </c>
      <c r="AZ209" s="83">
        <v>0.98</v>
      </c>
      <c r="BA209" s="83">
        <v>1.5449999999999999</v>
      </c>
      <c r="BB209" s="83">
        <v>2.1509999999999998</v>
      </c>
      <c r="BC209" s="83">
        <v>8.2739999999999991</v>
      </c>
      <c r="BD209" s="83">
        <v>3.0128330498866216</v>
      </c>
      <c r="BE209" s="83">
        <v>28.87</v>
      </c>
      <c r="BF209" s="83">
        <v>5.4</v>
      </c>
      <c r="BG209" s="83">
        <v>9</v>
      </c>
      <c r="BH209" s="232">
        <v>43671</v>
      </c>
    </row>
    <row r="210" spans="1:60" x14ac:dyDescent="0.25">
      <c r="A210" s="232">
        <v>43672</v>
      </c>
      <c r="B210" s="233" t="s">
        <v>65</v>
      </c>
      <c r="C210" s="234">
        <v>0</v>
      </c>
      <c r="D210" s="83">
        <v>5.99</v>
      </c>
      <c r="E210" s="83">
        <v>5.24</v>
      </c>
      <c r="F210" s="83">
        <v>5.17</v>
      </c>
      <c r="G210" s="83">
        <v>5.22</v>
      </c>
      <c r="H210" s="83">
        <v>5.29</v>
      </c>
      <c r="I210" s="83">
        <v>7.69</v>
      </c>
      <c r="J210" s="83">
        <v>7.76</v>
      </c>
      <c r="K210" s="83">
        <v>1.65</v>
      </c>
      <c r="L210" s="83">
        <v>1.82</v>
      </c>
      <c r="M210" s="83">
        <v>2.14</v>
      </c>
      <c r="N210" s="83">
        <v>2.16</v>
      </c>
      <c r="O210" s="83">
        <v>35</v>
      </c>
      <c r="P210" s="83">
        <v>27</v>
      </c>
      <c r="Q210" s="83">
        <v>12</v>
      </c>
      <c r="R210" s="83">
        <v>0</v>
      </c>
      <c r="S210" s="83">
        <v>0</v>
      </c>
      <c r="T210" s="83">
        <v>0</v>
      </c>
      <c r="U210" s="83">
        <v>0.27700000000000002</v>
      </c>
      <c r="V210" s="83">
        <v>0.16200000000000001</v>
      </c>
      <c r="W210" s="83">
        <v>0.69499999999999995</v>
      </c>
      <c r="X210" s="83">
        <v>6.7000000000000004E-2</v>
      </c>
      <c r="Y210" s="83">
        <v>0.127</v>
      </c>
      <c r="Z210" s="83">
        <v>0.114</v>
      </c>
      <c r="AA210" s="83">
        <v>15</v>
      </c>
      <c r="AB210" s="83">
        <v>36.4</v>
      </c>
      <c r="AC210" s="83">
        <v>34.9</v>
      </c>
      <c r="AD210" s="83">
        <v>34.5</v>
      </c>
      <c r="AE210" s="83">
        <v>46.5</v>
      </c>
      <c r="AF210" s="83">
        <v>30</v>
      </c>
      <c r="AG210" s="83">
        <v>72.8</v>
      </c>
      <c r="AH210" s="83">
        <v>69.8</v>
      </c>
      <c r="AI210" s="83">
        <v>69</v>
      </c>
      <c r="AJ210" s="83">
        <v>93</v>
      </c>
      <c r="AK210" s="83">
        <v>3.36</v>
      </c>
      <c r="AL210" s="83">
        <v>2.59</v>
      </c>
      <c r="AM210" s="83">
        <v>3</v>
      </c>
      <c r="AN210" s="83">
        <v>5.4</v>
      </c>
      <c r="AO210" s="83">
        <v>9.9000000000000005E-2</v>
      </c>
      <c r="AP210" s="83">
        <v>19.8</v>
      </c>
      <c r="AQ210" s="83">
        <v>17.5</v>
      </c>
      <c r="AR210" s="83">
        <v>0.80496467331925103</v>
      </c>
      <c r="AS210" s="83">
        <v>61.9</v>
      </c>
      <c r="AT210" s="83">
        <v>91.9</v>
      </c>
      <c r="AU210" s="83">
        <v>0.2107</v>
      </c>
      <c r="AV210" s="83">
        <v>3.6799999999999999E-2</v>
      </c>
      <c r="AW210" s="83">
        <v>14.718</v>
      </c>
      <c r="AX210" s="83">
        <v>13.728999999999999</v>
      </c>
      <c r="AY210" s="83">
        <v>14.71</v>
      </c>
      <c r="AZ210" s="83">
        <v>0.98099999999999998</v>
      </c>
      <c r="BA210" s="83">
        <v>1.641</v>
      </c>
      <c r="BB210" s="83">
        <v>2.1549999999999998</v>
      </c>
      <c r="BC210" s="83">
        <v>7.7889999999999997</v>
      </c>
      <c r="BD210" s="83">
        <v>3.0449646733192512</v>
      </c>
      <c r="BE210" s="83">
        <v>29.18</v>
      </c>
      <c r="BF210" s="83">
        <v>5.4</v>
      </c>
      <c r="BG210" s="83">
        <v>9</v>
      </c>
      <c r="BH210" s="232">
        <v>43672</v>
      </c>
    </row>
    <row r="211" spans="1:60" x14ac:dyDescent="0.25">
      <c r="A211" s="232">
        <v>43673</v>
      </c>
      <c r="B211" s="233" t="s">
        <v>65</v>
      </c>
      <c r="C211" s="234">
        <v>0</v>
      </c>
      <c r="D211" s="83">
        <v>5.99</v>
      </c>
      <c r="E211" s="83">
        <v>5.19</v>
      </c>
      <c r="F211" s="83">
        <v>5.15</v>
      </c>
      <c r="G211" s="83">
        <v>5.34</v>
      </c>
      <c r="H211" s="83">
        <v>5.39</v>
      </c>
      <c r="I211" s="83">
        <v>7.44</v>
      </c>
      <c r="J211" s="83">
        <v>7.54</v>
      </c>
      <c r="K211" s="83">
        <v>1.62</v>
      </c>
      <c r="L211" s="83">
        <v>1.83</v>
      </c>
      <c r="M211" s="83">
        <v>2.09</v>
      </c>
      <c r="N211" s="83">
        <v>2.11</v>
      </c>
      <c r="O211" s="83">
        <v>32</v>
      </c>
      <c r="P211" s="83">
        <v>24</v>
      </c>
      <c r="Q211" s="83">
        <v>14</v>
      </c>
      <c r="R211" s="83">
        <v>0</v>
      </c>
      <c r="S211" s="83">
        <v>0</v>
      </c>
      <c r="T211" s="83">
        <v>0</v>
      </c>
      <c r="U211" s="83">
        <v>0.24099999999999999</v>
      </c>
      <c r="V211" s="83">
        <v>0.19600000000000001</v>
      </c>
      <c r="W211" s="83">
        <v>0.79600000000000004</v>
      </c>
      <c r="X211" s="83">
        <v>4.2000000000000003E-2</v>
      </c>
      <c r="Y211" s="83">
        <v>0.14599999999999999</v>
      </c>
      <c r="Z211" s="83">
        <v>0.217</v>
      </c>
      <c r="AA211" s="83">
        <v>15.1</v>
      </c>
      <c r="AB211" s="83">
        <v>34.9</v>
      </c>
      <c r="AC211" s="83">
        <v>33.799999999999997</v>
      </c>
      <c r="AD211" s="83">
        <v>33.4</v>
      </c>
      <c r="AE211" s="83">
        <v>45.6</v>
      </c>
      <c r="AF211" s="83">
        <v>30.2</v>
      </c>
      <c r="AG211" s="83">
        <v>69.8</v>
      </c>
      <c r="AH211" s="83">
        <v>67.599999999999994</v>
      </c>
      <c r="AI211" s="83">
        <v>66.8</v>
      </c>
      <c r="AJ211" s="83">
        <v>91.2</v>
      </c>
      <c r="AK211" s="83">
        <v>3.41</v>
      </c>
      <c r="AL211" s="83">
        <v>2.64</v>
      </c>
      <c r="AM211" s="83">
        <v>2.9</v>
      </c>
      <c r="AN211" s="83">
        <v>6.1</v>
      </c>
      <c r="AO211" s="83">
        <v>8.6999999999999994E-2</v>
      </c>
      <c r="AP211" s="83">
        <v>19.899999999999999</v>
      </c>
      <c r="AQ211" s="83">
        <v>17.7</v>
      </c>
      <c r="AR211" s="83">
        <v>0.87924780058651031</v>
      </c>
      <c r="AS211" s="83">
        <v>62</v>
      </c>
      <c r="AT211" s="83">
        <v>91.5</v>
      </c>
      <c r="AU211" s="83">
        <v>0.21</v>
      </c>
      <c r="AV211" s="83">
        <v>3.8399999999999997E-2</v>
      </c>
      <c r="AW211" s="83">
        <v>14.58</v>
      </c>
      <c r="AX211" s="83">
        <v>13.64</v>
      </c>
      <c r="AY211" s="83">
        <v>14.61</v>
      </c>
      <c r="AZ211" s="83">
        <v>0.97</v>
      </c>
      <c r="BA211" s="83">
        <v>0</v>
      </c>
      <c r="BB211" s="83">
        <v>0</v>
      </c>
      <c r="BC211" s="83">
        <v>0</v>
      </c>
      <c r="BD211" s="83">
        <v>3.0092478005865102</v>
      </c>
      <c r="BE211" s="83">
        <v>29.88</v>
      </c>
      <c r="BF211" s="83">
        <v>5.4</v>
      </c>
      <c r="BG211" s="83">
        <v>9</v>
      </c>
      <c r="BH211" s="232">
        <v>43673</v>
      </c>
    </row>
    <row r="212" spans="1:60" x14ac:dyDescent="0.25">
      <c r="A212" s="232">
        <v>43674</v>
      </c>
      <c r="B212" s="233" t="s">
        <v>65</v>
      </c>
      <c r="C212" s="234">
        <v>0</v>
      </c>
      <c r="D212" s="83">
        <v>0</v>
      </c>
      <c r="E212" s="83">
        <v>0</v>
      </c>
      <c r="F212" s="83">
        <v>0</v>
      </c>
      <c r="G212" s="83">
        <v>0</v>
      </c>
      <c r="H212" s="83">
        <v>0</v>
      </c>
      <c r="I212" s="83">
        <v>0</v>
      </c>
      <c r="J212" s="83">
        <v>0</v>
      </c>
      <c r="K212" s="83">
        <v>0</v>
      </c>
      <c r="L212" s="83">
        <v>0</v>
      </c>
      <c r="M212" s="83">
        <v>0</v>
      </c>
      <c r="N212" s="83">
        <v>0</v>
      </c>
      <c r="O212" s="83">
        <v>0</v>
      </c>
      <c r="P212" s="83">
        <v>0</v>
      </c>
      <c r="Q212" s="83">
        <v>0</v>
      </c>
      <c r="R212" s="83">
        <v>0</v>
      </c>
      <c r="S212" s="83">
        <v>0</v>
      </c>
      <c r="T212" s="83">
        <v>0</v>
      </c>
      <c r="U212" s="83">
        <v>0</v>
      </c>
      <c r="V212" s="83">
        <v>0</v>
      </c>
      <c r="W212" s="83">
        <v>0</v>
      </c>
      <c r="X212" s="83">
        <v>0</v>
      </c>
      <c r="Y212" s="83">
        <v>0</v>
      </c>
      <c r="Z212" s="83">
        <v>0</v>
      </c>
      <c r="AA212" s="83">
        <v>0</v>
      </c>
      <c r="AB212" s="83">
        <v>0</v>
      </c>
      <c r="AC212" s="83">
        <v>0</v>
      </c>
      <c r="AD212" s="83">
        <v>0</v>
      </c>
      <c r="AE212" s="83">
        <v>0</v>
      </c>
      <c r="AF212" s="83">
        <v>0</v>
      </c>
      <c r="AG212" s="83">
        <v>0</v>
      </c>
      <c r="AH212" s="83">
        <v>0</v>
      </c>
      <c r="AI212" s="83">
        <v>0</v>
      </c>
      <c r="AJ212" s="83">
        <v>0</v>
      </c>
      <c r="AK212" s="83" t="s">
        <v>66</v>
      </c>
      <c r="AL212" s="83" t="s">
        <v>66</v>
      </c>
      <c r="AM212" s="83">
        <v>0</v>
      </c>
      <c r="AN212" s="83">
        <v>0</v>
      </c>
      <c r="AO212" s="83">
        <v>0</v>
      </c>
      <c r="AP212" s="83">
        <v>0</v>
      </c>
      <c r="AQ212" s="83">
        <v>0</v>
      </c>
      <c r="AR212" s="83" t="s">
        <v>66</v>
      </c>
      <c r="AS212" s="83">
        <v>0</v>
      </c>
      <c r="AT212" s="83">
        <v>0</v>
      </c>
      <c r="AU212" s="83">
        <v>0</v>
      </c>
      <c r="AV212" s="83">
        <v>0</v>
      </c>
      <c r="AW212" s="83">
        <v>0</v>
      </c>
      <c r="AX212" s="83">
        <v>0</v>
      </c>
      <c r="AY212" s="83">
        <v>0</v>
      </c>
      <c r="AZ212" s="83">
        <v>0</v>
      </c>
      <c r="BA212" s="83">
        <v>0</v>
      </c>
      <c r="BB212" s="83">
        <v>0</v>
      </c>
      <c r="BC212" s="83">
        <v>0</v>
      </c>
      <c r="BD212" s="83" t="s">
        <v>66</v>
      </c>
      <c r="BE212" s="83">
        <v>0</v>
      </c>
      <c r="BF212" s="83">
        <v>0</v>
      </c>
      <c r="BG212" s="83">
        <v>0</v>
      </c>
      <c r="BH212" s="232">
        <v>43674</v>
      </c>
    </row>
    <row r="213" spans="1:60" x14ac:dyDescent="0.25">
      <c r="A213" s="232">
        <v>43675</v>
      </c>
      <c r="B213" s="233" t="s">
        <v>65</v>
      </c>
      <c r="C213" s="234">
        <v>0</v>
      </c>
      <c r="D213" s="83">
        <v>6.07</v>
      </c>
      <c r="E213" s="83">
        <v>5.31</v>
      </c>
      <c r="F213" s="83">
        <v>5.1100000000000003</v>
      </c>
      <c r="G213" s="83">
        <v>5.0599999999999996</v>
      </c>
      <c r="H213" s="83">
        <v>5.14</v>
      </c>
      <c r="I213" s="83">
        <v>7.56</v>
      </c>
      <c r="J213" s="83">
        <v>7.5</v>
      </c>
      <c r="K213" s="83">
        <v>1.48</v>
      </c>
      <c r="L213" s="83">
        <v>1.69</v>
      </c>
      <c r="M213" s="83">
        <v>2.0099999999999998</v>
      </c>
      <c r="N213" s="83">
        <v>2.21</v>
      </c>
      <c r="O213" s="83">
        <v>33</v>
      </c>
      <c r="P213" s="83">
        <v>26</v>
      </c>
      <c r="Q213" s="83">
        <v>13</v>
      </c>
      <c r="R213" s="83">
        <v>0</v>
      </c>
      <c r="S213" s="83">
        <v>0</v>
      </c>
      <c r="T213" s="83">
        <v>0</v>
      </c>
      <c r="U213" s="83">
        <v>0.52500000000000002</v>
      </c>
      <c r="V213" s="83">
        <v>0.252</v>
      </c>
      <c r="W213" s="83">
        <v>1.32</v>
      </c>
      <c r="X213" s="83">
        <v>0.14199999999999999</v>
      </c>
      <c r="Y213" s="83">
        <v>0.312</v>
      </c>
      <c r="Z213" s="83">
        <v>0.189</v>
      </c>
      <c r="AA213" s="83">
        <v>15.4</v>
      </c>
      <c r="AB213" s="83">
        <v>38.299999999999997</v>
      </c>
      <c r="AC213" s="83">
        <v>37.4</v>
      </c>
      <c r="AD213" s="83">
        <v>36.9</v>
      </c>
      <c r="AE213" s="83">
        <v>45.8</v>
      </c>
      <c r="AF213" s="83">
        <v>30.8</v>
      </c>
      <c r="AG213" s="83">
        <v>76.599999999999994</v>
      </c>
      <c r="AH213" s="83">
        <v>74.8</v>
      </c>
      <c r="AI213" s="83">
        <v>73.8</v>
      </c>
      <c r="AJ213" s="83">
        <v>91.6</v>
      </c>
      <c r="AK213" s="83">
        <v>3.21</v>
      </c>
      <c r="AL213" s="83">
        <v>2.39</v>
      </c>
      <c r="AM213" s="83">
        <v>3.1</v>
      </c>
      <c r="AN213" s="83">
        <v>6</v>
      </c>
      <c r="AO213" s="83">
        <v>5.6000000000000001E-2</v>
      </c>
      <c r="AP213" s="83">
        <v>21.4</v>
      </c>
      <c r="AQ213" s="83">
        <v>18.600000000000001</v>
      </c>
      <c r="AR213" s="83">
        <v>0.31416947185142208</v>
      </c>
      <c r="AS213" s="83">
        <v>62.5</v>
      </c>
      <c r="AT213" s="83">
        <v>91.9</v>
      </c>
      <c r="AU213" s="83">
        <v>0.20419999999999999</v>
      </c>
      <c r="AV213" s="83">
        <v>3.6400000000000002E-2</v>
      </c>
      <c r="AW213" s="83">
        <v>18.079999999999998</v>
      </c>
      <c r="AX213" s="83">
        <v>17.23</v>
      </c>
      <c r="AY213" s="83">
        <v>18.2</v>
      </c>
      <c r="AZ213" s="83">
        <v>0.97</v>
      </c>
      <c r="BA213" s="83">
        <v>1.74</v>
      </c>
      <c r="BB213" s="83">
        <v>2.367</v>
      </c>
      <c r="BC213" s="83">
        <v>13.12</v>
      </c>
      <c r="BD213" s="83">
        <v>2.444169471851422</v>
      </c>
      <c r="BE213" s="83">
        <v>29.57</v>
      </c>
      <c r="BF213" s="83">
        <v>5.4</v>
      </c>
      <c r="BG213" s="83">
        <v>9</v>
      </c>
      <c r="BH213" s="232">
        <v>43675</v>
      </c>
    </row>
    <row r="214" spans="1:60" x14ac:dyDescent="0.25">
      <c r="A214" s="232">
        <v>43676</v>
      </c>
      <c r="B214" s="233" t="s">
        <v>65</v>
      </c>
      <c r="C214" s="234">
        <v>0</v>
      </c>
      <c r="D214" s="83">
        <v>6.12</v>
      </c>
      <c r="E214" s="83">
        <v>5.35</v>
      </c>
      <c r="F214" s="83">
        <v>5.3</v>
      </c>
      <c r="G214" s="83">
        <v>5.18</v>
      </c>
      <c r="H214" s="83">
        <v>5.19</v>
      </c>
      <c r="I214" s="83">
        <v>7.51</v>
      </c>
      <c r="J214" s="83">
        <v>7.62</v>
      </c>
      <c r="K214" s="83">
        <v>1.48</v>
      </c>
      <c r="L214" s="83">
        <v>1.7</v>
      </c>
      <c r="M214" s="83">
        <v>1.89</v>
      </c>
      <c r="N214" s="83">
        <v>2.08</v>
      </c>
      <c r="O214" s="83">
        <v>32</v>
      </c>
      <c r="P214" s="83">
        <v>25</v>
      </c>
      <c r="Q214" s="83">
        <v>30</v>
      </c>
      <c r="R214" s="83">
        <v>3</v>
      </c>
      <c r="S214" s="83">
        <v>0</v>
      </c>
      <c r="T214" s="83">
        <v>0</v>
      </c>
      <c r="U214" s="83">
        <v>0.50900000000000001</v>
      </c>
      <c r="V214" s="83">
        <v>0.248</v>
      </c>
      <c r="W214" s="83">
        <v>1.94</v>
      </c>
      <c r="X214" s="83">
        <v>0.224</v>
      </c>
      <c r="Y214" s="83">
        <v>0.374</v>
      </c>
      <c r="Z214" s="83">
        <v>0.22700000000000001</v>
      </c>
      <c r="AA214" s="83">
        <v>15.8</v>
      </c>
      <c r="AB214" s="83">
        <v>35.299999999999997</v>
      </c>
      <c r="AC214" s="83">
        <v>36.9</v>
      </c>
      <c r="AD214" s="83">
        <v>37.6</v>
      </c>
      <c r="AE214" s="83">
        <v>47.8</v>
      </c>
      <c r="AF214" s="83">
        <v>31.6</v>
      </c>
      <c r="AG214" s="83">
        <v>70.599999999999994</v>
      </c>
      <c r="AH214" s="83">
        <v>73.8</v>
      </c>
      <c r="AI214" s="83">
        <v>75.2</v>
      </c>
      <c r="AJ214" s="83">
        <v>95.6</v>
      </c>
      <c r="AK214" s="83">
        <v>3.4</v>
      </c>
      <c r="AL214" s="83">
        <v>2.5499999999999998</v>
      </c>
      <c r="AM214" s="83">
        <v>3.2</v>
      </c>
      <c r="AN214" s="83">
        <v>5.8</v>
      </c>
      <c r="AO214" s="83">
        <v>6.4000000000000001E-2</v>
      </c>
      <c r="AP214" s="83">
        <v>22.2</v>
      </c>
      <c r="AQ214" s="83">
        <v>18.7</v>
      </c>
      <c r="AR214" s="83">
        <v>0.57366271409749725</v>
      </c>
      <c r="AS214" s="83">
        <v>62.7</v>
      </c>
      <c r="AT214" s="83">
        <v>92.1</v>
      </c>
      <c r="AU214" s="83">
        <v>0.20369999999999999</v>
      </c>
      <c r="AV214" s="83">
        <v>3.5200000000000002E-2</v>
      </c>
      <c r="AW214" s="83">
        <v>17.75</v>
      </c>
      <c r="AX214" s="83">
        <v>15.18</v>
      </c>
      <c r="AY214" s="83">
        <v>16.8</v>
      </c>
      <c r="AZ214" s="83">
        <v>1.62</v>
      </c>
      <c r="BA214" s="83">
        <v>1.6819999999999999</v>
      </c>
      <c r="BB214" s="83">
        <v>2.399</v>
      </c>
      <c r="BC214" s="83">
        <v>11.099</v>
      </c>
      <c r="BD214" s="83">
        <v>2.7036627140974971</v>
      </c>
      <c r="BE214" s="83">
        <v>29.11</v>
      </c>
      <c r="BF214" s="83">
        <v>5.4</v>
      </c>
      <c r="BG214" s="83">
        <v>9</v>
      </c>
      <c r="BH214" s="232">
        <v>43676</v>
      </c>
    </row>
    <row r="215" spans="1:60" x14ac:dyDescent="0.25">
      <c r="A215" s="232">
        <v>43677</v>
      </c>
      <c r="B215" s="233" t="s">
        <v>65</v>
      </c>
      <c r="C215" s="234">
        <v>0</v>
      </c>
      <c r="D215" s="83">
        <v>6.09</v>
      </c>
      <c r="E215" s="83">
        <v>5.23</v>
      </c>
      <c r="F215" s="83">
        <v>5.39</v>
      </c>
      <c r="G215" s="83">
        <v>5.24</v>
      </c>
      <c r="H215" s="83">
        <v>5.31</v>
      </c>
      <c r="I215" s="83">
        <v>7.54</v>
      </c>
      <c r="J215" s="83">
        <v>7.72</v>
      </c>
      <c r="K215" s="83">
        <v>1.49</v>
      </c>
      <c r="L215" s="83">
        <v>1.76</v>
      </c>
      <c r="M215" s="83">
        <v>1.94</v>
      </c>
      <c r="N215" s="83">
        <v>2.25</v>
      </c>
      <c r="O215" s="83">
        <v>34</v>
      </c>
      <c r="P215" s="83">
        <v>25</v>
      </c>
      <c r="Q215" s="83">
        <v>26</v>
      </c>
      <c r="R215" s="83">
        <v>3</v>
      </c>
      <c r="S215" s="83">
        <v>0</v>
      </c>
      <c r="T215" s="83">
        <v>0</v>
      </c>
      <c r="U215" s="83">
        <v>0.41899999999999998</v>
      </c>
      <c r="V215" s="83">
        <v>0.246</v>
      </c>
      <c r="W215" s="83">
        <v>2.0099999999999998</v>
      </c>
      <c r="X215" s="83">
        <v>0.216</v>
      </c>
      <c r="Y215" s="83">
        <v>0.19800000000000001</v>
      </c>
      <c r="Z215" s="83">
        <v>0.11</v>
      </c>
      <c r="AA215" s="83">
        <v>15.5</v>
      </c>
      <c r="AB215" s="83">
        <v>38.5</v>
      </c>
      <c r="AC215" s="83">
        <v>34.700000000000003</v>
      </c>
      <c r="AD215" s="83">
        <v>35.299999999999997</v>
      </c>
      <c r="AE215" s="83">
        <v>47.1</v>
      </c>
      <c r="AF215" s="83">
        <v>31</v>
      </c>
      <c r="AG215" s="83">
        <v>77</v>
      </c>
      <c r="AH215" s="83">
        <v>69.400000000000006</v>
      </c>
      <c r="AI215" s="83">
        <v>70.599999999999994</v>
      </c>
      <c r="AJ215" s="83">
        <v>94.2</v>
      </c>
      <c r="AK215" s="83">
        <v>3.14</v>
      </c>
      <c r="AL215" s="83">
        <v>2.61</v>
      </c>
      <c r="AM215" s="83">
        <v>2.9</v>
      </c>
      <c r="AN215" s="83">
        <v>6.2</v>
      </c>
      <c r="AO215" s="83">
        <v>5.8999999999999997E-2</v>
      </c>
      <c r="AP215" s="83">
        <v>21.3</v>
      </c>
      <c r="AQ215" s="83">
        <v>18.8</v>
      </c>
      <c r="AR215" s="83">
        <v>0.65992829768821837</v>
      </c>
      <c r="AS215" s="83">
        <v>63.5</v>
      </c>
      <c r="AT215" s="83">
        <v>92.4</v>
      </c>
      <c r="AU215" s="83">
        <v>0.1971</v>
      </c>
      <c r="AV215" s="83">
        <v>3.4099999999999998E-2</v>
      </c>
      <c r="AW215" s="83">
        <v>18.962</v>
      </c>
      <c r="AX215" s="83">
        <v>16.178000000000001</v>
      </c>
      <c r="AY215" s="83">
        <v>17.134</v>
      </c>
      <c r="AZ215" s="83">
        <v>0.95599999999999996</v>
      </c>
      <c r="BA215" s="83">
        <v>1.6950000000000001</v>
      </c>
      <c r="BB215" s="83">
        <v>2.3919999999999999</v>
      </c>
      <c r="BC215" s="83">
        <v>12.090999999999999</v>
      </c>
      <c r="BD215" s="83">
        <v>2.8099282976882183</v>
      </c>
      <c r="BE215" s="83">
        <v>29.41</v>
      </c>
      <c r="BF215" s="83">
        <v>5.4</v>
      </c>
      <c r="BG215" s="83">
        <v>9</v>
      </c>
      <c r="BH215" s="232">
        <v>43677</v>
      </c>
    </row>
    <row r="216" spans="1:60" x14ac:dyDescent="0.25">
      <c r="A216" s="232">
        <v>43678</v>
      </c>
      <c r="B216" s="233" t="s">
        <v>65</v>
      </c>
      <c r="C216" s="234">
        <v>0</v>
      </c>
      <c r="D216" s="83">
        <v>6.11</v>
      </c>
      <c r="E216" s="83">
        <v>5.17</v>
      </c>
      <c r="F216" s="83">
        <v>5.24</v>
      </c>
      <c r="G216" s="83">
        <v>5.26</v>
      </c>
      <c r="H216" s="83">
        <v>5.34</v>
      </c>
      <c r="I216" s="83">
        <v>7.11</v>
      </c>
      <c r="J216" s="83">
        <v>7.02</v>
      </c>
      <c r="K216" s="83">
        <v>1.4</v>
      </c>
      <c r="L216" s="83">
        <v>1.67</v>
      </c>
      <c r="M216" s="83">
        <v>2.0699999999999998</v>
      </c>
      <c r="N216" s="83">
        <v>2.19</v>
      </c>
      <c r="O216" s="83">
        <v>32</v>
      </c>
      <c r="P216" s="83">
        <v>24</v>
      </c>
      <c r="Q216" s="83">
        <v>6</v>
      </c>
      <c r="R216" s="83">
        <v>0</v>
      </c>
      <c r="S216" s="83">
        <v>0</v>
      </c>
      <c r="T216" s="83">
        <v>0</v>
      </c>
      <c r="U216" s="83">
        <v>0.29599999999999999</v>
      </c>
      <c r="V216" s="83">
        <v>0.24099999999999999</v>
      </c>
      <c r="W216" s="83">
        <v>0.29099999999999998</v>
      </c>
      <c r="X216" s="83">
        <v>0.10100000000000001</v>
      </c>
      <c r="Y216" s="83">
        <v>0.21</v>
      </c>
      <c r="Z216" s="83">
        <v>0.318</v>
      </c>
      <c r="AA216" s="83">
        <v>15.8</v>
      </c>
      <c r="AB216" s="83">
        <v>47.5</v>
      </c>
      <c r="AC216" s="83">
        <v>46.2</v>
      </c>
      <c r="AD216" s="83">
        <v>43.4</v>
      </c>
      <c r="AE216" s="83">
        <v>49.9</v>
      </c>
      <c r="AF216" s="83">
        <v>31.6</v>
      </c>
      <c r="AG216" s="83">
        <v>95</v>
      </c>
      <c r="AH216" s="83">
        <v>92.4</v>
      </c>
      <c r="AI216" s="83">
        <v>86.8</v>
      </c>
      <c r="AJ216" s="83">
        <v>99.8</v>
      </c>
      <c r="AK216" s="83">
        <v>3.05</v>
      </c>
      <c r="AL216" s="83">
        <v>2.4700000000000002</v>
      </c>
      <c r="AM216" s="83">
        <v>3.1</v>
      </c>
      <c r="AN216" s="83">
        <v>5.7</v>
      </c>
      <c r="AO216" s="83">
        <v>2.1899999999999999E-2</v>
      </c>
      <c r="AP216" s="83">
        <v>21.6</v>
      </c>
      <c r="AQ216" s="83">
        <v>18.8</v>
      </c>
      <c r="AR216" s="83">
        <v>1.2013287327478044</v>
      </c>
      <c r="AS216" s="83">
        <v>61.6</v>
      </c>
      <c r="AT216" s="83">
        <v>89.9</v>
      </c>
      <c r="AU216" s="83">
        <v>0.21029999999999999</v>
      </c>
      <c r="AV216" s="83">
        <v>4.7E-2</v>
      </c>
      <c r="AW216" s="83">
        <v>16.79</v>
      </c>
      <c r="AX216" s="83">
        <v>15.94</v>
      </c>
      <c r="AY216" s="83">
        <v>16.899999999999999</v>
      </c>
      <c r="AZ216" s="83">
        <v>0.96</v>
      </c>
      <c r="BA216" s="83">
        <v>1.762</v>
      </c>
      <c r="BB216" s="83">
        <v>2.4119999999999999</v>
      </c>
      <c r="BC216" s="83">
        <v>11.766</v>
      </c>
      <c r="BD216" s="83">
        <v>3.3913287327478043</v>
      </c>
      <c r="BE216" s="83">
        <v>28.64</v>
      </c>
      <c r="BF216" s="83">
        <v>5.4</v>
      </c>
      <c r="BG216" s="83">
        <v>9</v>
      </c>
      <c r="BH216" s="232">
        <v>43678</v>
      </c>
    </row>
    <row r="217" spans="1:60" x14ac:dyDescent="0.25">
      <c r="A217" s="232">
        <v>43679</v>
      </c>
      <c r="B217" s="233" t="s">
        <v>65</v>
      </c>
      <c r="C217" s="234">
        <v>0</v>
      </c>
      <c r="D217" s="83">
        <v>6.16</v>
      </c>
      <c r="E217" s="83">
        <v>5.0999999999999996</v>
      </c>
      <c r="F217" s="83">
        <v>0</v>
      </c>
      <c r="G217" s="83">
        <v>4.93</v>
      </c>
      <c r="H217" s="83">
        <v>4.96</v>
      </c>
      <c r="I217" s="83">
        <v>7.4</v>
      </c>
      <c r="J217" s="83">
        <v>6.86</v>
      </c>
      <c r="K217" s="83">
        <v>1.51</v>
      </c>
      <c r="L217" s="83">
        <v>1.72</v>
      </c>
      <c r="M217" s="83">
        <v>2</v>
      </c>
      <c r="N217" s="83">
        <v>2.8</v>
      </c>
      <c r="O217" s="83">
        <v>34</v>
      </c>
      <c r="P217" s="83">
        <v>25</v>
      </c>
      <c r="Q217" s="83">
        <v>8</v>
      </c>
      <c r="R217" s="83">
        <v>0</v>
      </c>
      <c r="S217" s="83">
        <v>0</v>
      </c>
      <c r="T217" s="83">
        <v>0</v>
      </c>
      <c r="U217" s="83">
        <v>0.28399999999999997</v>
      </c>
      <c r="V217" s="83">
        <v>0.249</v>
      </c>
      <c r="W217" s="83">
        <v>0.30599999999999999</v>
      </c>
      <c r="X217" s="83">
        <v>9.6000000000000002E-2</v>
      </c>
      <c r="Y217" s="83">
        <v>0.192</v>
      </c>
      <c r="Z217" s="83">
        <v>0.23300000000000001</v>
      </c>
      <c r="AA217" s="83">
        <v>16.2</v>
      </c>
      <c r="AB217" s="83">
        <v>42.6</v>
      </c>
      <c r="AC217" s="83">
        <v>41.1</v>
      </c>
      <c r="AD217" s="83">
        <v>40.799999999999997</v>
      </c>
      <c r="AE217" s="83">
        <v>49.5</v>
      </c>
      <c r="AF217" s="83">
        <v>32.4</v>
      </c>
      <c r="AG217" s="83">
        <v>85.2</v>
      </c>
      <c r="AH217" s="83">
        <v>82.2</v>
      </c>
      <c r="AI217" s="83">
        <v>81.599999999999994</v>
      </c>
      <c r="AJ217" s="83">
        <v>89</v>
      </c>
      <c r="AK217" s="83">
        <v>3.13</v>
      </c>
      <c r="AL217" s="83">
        <v>2.63</v>
      </c>
      <c r="AM217" s="83">
        <v>3</v>
      </c>
      <c r="AN217" s="83">
        <v>5.9</v>
      </c>
      <c r="AO217" s="83">
        <v>5.1999999999999998E-2</v>
      </c>
      <c r="AP217" s="83">
        <v>22.8</v>
      </c>
      <c r="AQ217" s="83">
        <v>19.3</v>
      </c>
      <c r="AR217" s="83">
        <v>0.70953472552887531</v>
      </c>
      <c r="AS217" s="83">
        <v>61.4</v>
      </c>
      <c r="AT217" s="83">
        <v>90</v>
      </c>
      <c r="AU217" s="83">
        <v>0.21049999999999999</v>
      </c>
      <c r="AV217" s="83">
        <v>4.6699999999999998E-2</v>
      </c>
      <c r="AW217" s="83">
        <v>15.708</v>
      </c>
      <c r="AX217" s="83">
        <v>14.701000000000001</v>
      </c>
      <c r="AY217" s="83">
        <v>15.683</v>
      </c>
      <c r="AZ217" s="83">
        <v>0.98199999999999998</v>
      </c>
      <c r="BA217" s="83">
        <v>1.72</v>
      </c>
      <c r="BB217" s="83">
        <v>2.411</v>
      </c>
      <c r="BC217" s="83">
        <v>10.57</v>
      </c>
      <c r="BD217" s="83">
        <v>2.8995347255288753</v>
      </c>
      <c r="BE217" s="83">
        <v>31.9</v>
      </c>
      <c r="BF217" s="83">
        <v>5.4</v>
      </c>
      <c r="BG217" s="83">
        <v>9</v>
      </c>
      <c r="BH217" s="232">
        <v>43679</v>
      </c>
    </row>
    <row r="218" spans="1:60" x14ac:dyDescent="0.25">
      <c r="A218" s="232">
        <v>43680</v>
      </c>
      <c r="B218" s="233" t="s">
        <v>65</v>
      </c>
      <c r="C218" s="234">
        <v>0</v>
      </c>
      <c r="D218" s="83">
        <v>6.09</v>
      </c>
      <c r="E218" s="83">
        <v>5.16</v>
      </c>
      <c r="F218" s="83">
        <v>5.2</v>
      </c>
      <c r="G218" s="83">
        <v>5.22</v>
      </c>
      <c r="H218" s="83">
        <v>5.27</v>
      </c>
      <c r="I218" s="83">
        <v>7.26</v>
      </c>
      <c r="J218" s="83">
        <v>7.51</v>
      </c>
      <c r="K218" s="83">
        <v>1.54</v>
      </c>
      <c r="L218" s="83">
        <v>1.77</v>
      </c>
      <c r="M218" s="83">
        <v>2.04</v>
      </c>
      <c r="N218" s="83">
        <v>2.16</v>
      </c>
      <c r="O218" s="83">
        <v>36</v>
      </c>
      <c r="P218" s="83">
        <v>28</v>
      </c>
      <c r="Q218" s="83">
        <v>7</v>
      </c>
      <c r="R218" s="83">
        <v>0</v>
      </c>
      <c r="S218" s="83">
        <v>0</v>
      </c>
      <c r="T218" s="83">
        <v>0</v>
      </c>
      <c r="U218" s="83">
        <v>0.28899999999999998</v>
      </c>
      <c r="V218" s="83">
        <v>0.24099999999999999</v>
      </c>
      <c r="W218" s="83">
        <v>0.29799999999999999</v>
      </c>
      <c r="X218" s="83">
        <v>4.2999999999999997E-2</v>
      </c>
      <c r="Y218" s="83">
        <v>0.17</v>
      </c>
      <c r="Z218" s="83">
        <v>0.19400000000000001</v>
      </c>
      <c r="AA218" s="83">
        <v>16.399999999999999</v>
      </c>
      <c r="AB218" s="83">
        <v>41.9</v>
      </c>
      <c r="AC218" s="83">
        <v>41.2</v>
      </c>
      <c r="AD218" s="83">
        <v>40.5</v>
      </c>
      <c r="AE218" s="83">
        <v>49.7</v>
      </c>
      <c r="AF218" s="83">
        <v>32.799999999999997</v>
      </c>
      <c r="AG218" s="83">
        <v>83.8</v>
      </c>
      <c r="AH218" s="83">
        <v>82</v>
      </c>
      <c r="AI218" s="83">
        <v>81</v>
      </c>
      <c r="AJ218" s="83">
        <v>99.4</v>
      </c>
      <c r="AK218" s="83">
        <v>3.11</v>
      </c>
      <c r="AL218" s="83">
        <v>2.59</v>
      </c>
      <c r="AM218" s="83">
        <v>3.1</v>
      </c>
      <c r="AN218" s="83">
        <v>6.1</v>
      </c>
      <c r="AO218" s="83">
        <v>5.8999999999999997E-2</v>
      </c>
      <c r="AP218" s="83">
        <v>22.8</v>
      </c>
      <c r="AQ218" s="83">
        <v>19.399999999999999</v>
      </c>
      <c r="AR218" s="83">
        <v>0.66486112063644498</v>
      </c>
      <c r="AS218" s="83">
        <v>61.2</v>
      </c>
      <c r="AT218" s="83">
        <v>92.4</v>
      </c>
      <c r="AU218" s="83">
        <v>0.21210000000000001</v>
      </c>
      <c r="AV218" s="83">
        <v>3.4099999999999998E-2</v>
      </c>
      <c r="AW218" s="83">
        <v>15.603999999999999</v>
      </c>
      <c r="AX218" s="83">
        <v>14.581</v>
      </c>
      <c r="AY218" s="83">
        <v>15.558</v>
      </c>
      <c r="AZ218" s="83">
        <v>0.97699999999999998</v>
      </c>
      <c r="BA218" s="83">
        <v>1.6879999999999999</v>
      </c>
      <c r="BB218" s="83">
        <v>2.2130000000000001</v>
      </c>
      <c r="BC218" s="83">
        <v>10.58</v>
      </c>
      <c r="BD218" s="83">
        <v>2.8648611206364452</v>
      </c>
      <c r="BE218" s="83">
        <v>30.33</v>
      </c>
      <c r="BF218" s="83">
        <v>5.4</v>
      </c>
      <c r="BG218" s="83">
        <v>9</v>
      </c>
      <c r="BH218" s="232">
        <v>43680</v>
      </c>
    </row>
    <row r="219" spans="1:60" x14ac:dyDescent="0.25">
      <c r="A219" s="232">
        <v>43681</v>
      </c>
      <c r="B219" s="233" t="s">
        <v>65</v>
      </c>
      <c r="C219" s="234">
        <v>0</v>
      </c>
      <c r="D219" s="83">
        <v>0</v>
      </c>
      <c r="E219" s="83">
        <v>0</v>
      </c>
      <c r="F219" s="83">
        <v>0</v>
      </c>
      <c r="G219" s="83">
        <v>0</v>
      </c>
      <c r="H219" s="83">
        <v>0</v>
      </c>
      <c r="I219" s="83">
        <v>0</v>
      </c>
      <c r="J219" s="83">
        <v>0</v>
      </c>
      <c r="K219" s="83">
        <v>0</v>
      </c>
      <c r="L219" s="83">
        <v>0</v>
      </c>
      <c r="M219" s="83">
        <v>0</v>
      </c>
      <c r="N219" s="83">
        <v>0</v>
      </c>
      <c r="O219" s="83">
        <v>0</v>
      </c>
      <c r="P219" s="83">
        <v>0</v>
      </c>
      <c r="Q219" s="83">
        <v>0</v>
      </c>
      <c r="R219" s="83">
        <v>0</v>
      </c>
      <c r="S219" s="83">
        <v>0</v>
      </c>
      <c r="T219" s="83">
        <v>0</v>
      </c>
      <c r="U219" s="83">
        <v>0</v>
      </c>
      <c r="V219" s="83">
        <v>0</v>
      </c>
      <c r="W219" s="83">
        <v>0</v>
      </c>
      <c r="X219" s="83">
        <v>0</v>
      </c>
      <c r="Y219" s="83">
        <v>0</v>
      </c>
      <c r="Z219" s="83">
        <v>0</v>
      </c>
      <c r="AA219" s="83">
        <v>0</v>
      </c>
      <c r="AB219" s="83">
        <v>0</v>
      </c>
      <c r="AC219" s="83">
        <v>0</v>
      </c>
      <c r="AD219" s="83">
        <v>0</v>
      </c>
      <c r="AE219" s="83">
        <v>0</v>
      </c>
      <c r="AF219" s="83">
        <v>0</v>
      </c>
      <c r="AG219" s="83">
        <v>0</v>
      </c>
      <c r="AH219" s="83">
        <v>0</v>
      </c>
      <c r="AI219" s="83">
        <v>0</v>
      </c>
      <c r="AJ219" s="83">
        <v>0</v>
      </c>
      <c r="AK219" s="83" t="s">
        <v>66</v>
      </c>
      <c r="AL219" s="83" t="s">
        <v>66</v>
      </c>
      <c r="AM219" s="83">
        <v>0</v>
      </c>
      <c r="AN219" s="83">
        <v>0</v>
      </c>
      <c r="AO219" s="83">
        <v>0</v>
      </c>
      <c r="AP219" s="83">
        <v>0</v>
      </c>
      <c r="AQ219" s="83">
        <v>0</v>
      </c>
      <c r="AR219" s="83">
        <v>0.70593109659986464</v>
      </c>
      <c r="AS219" s="83">
        <v>0</v>
      </c>
      <c r="AT219" s="83">
        <v>0</v>
      </c>
      <c r="AU219" s="83">
        <v>0</v>
      </c>
      <c r="AV219" s="83">
        <v>0</v>
      </c>
      <c r="AW219" s="83">
        <v>14.406000000000001</v>
      </c>
      <c r="AX219" s="83">
        <v>13.323</v>
      </c>
      <c r="AY219" s="83">
        <v>14.3</v>
      </c>
      <c r="AZ219" s="83">
        <v>0.97699999999999998</v>
      </c>
      <c r="BA219" s="83">
        <v>1.4750000000000001</v>
      </c>
      <c r="BB219" s="83">
        <v>2.411</v>
      </c>
      <c r="BC219" s="83">
        <v>9.4369999999999994</v>
      </c>
      <c r="BD219" s="83">
        <v>2.8859310965998648</v>
      </c>
      <c r="BE219" s="83">
        <v>30.01</v>
      </c>
      <c r="BF219" s="83">
        <v>5.4</v>
      </c>
      <c r="BG219" s="83">
        <v>9</v>
      </c>
      <c r="BH219" s="232">
        <v>43681</v>
      </c>
    </row>
    <row r="220" spans="1:60" x14ac:dyDescent="0.25">
      <c r="A220" s="232">
        <v>43682</v>
      </c>
      <c r="B220" s="233" t="s">
        <v>65</v>
      </c>
      <c r="C220" s="234">
        <v>0</v>
      </c>
      <c r="D220" s="83">
        <v>6.14</v>
      </c>
      <c r="E220" s="83">
        <v>5.19</v>
      </c>
      <c r="F220" s="83">
        <v>5.22</v>
      </c>
      <c r="G220" s="83">
        <v>5.39</v>
      </c>
      <c r="H220" s="83">
        <v>5.54</v>
      </c>
      <c r="I220" s="83">
        <v>7.64</v>
      </c>
      <c r="J220" s="83">
        <v>7.75</v>
      </c>
      <c r="K220" s="83">
        <v>1.61</v>
      </c>
      <c r="L220" s="83">
        <v>1.93</v>
      </c>
      <c r="M220" s="83">
        <v>2.09</v>
      </c>
      <c r="N220" s="83">
        <v>2.19</v>
      </c>
      <c r="O220" s="83">
        <v>34</v>
      </c>
      <c r="P220" s="83">
        <v>26</v>
      </c>
      <c r="Q220" s="83">
        <v>7</v>
      </c>
      <c r="R220" s="83">
        <v>0</v>
      </c>
      <c r="S220" s="83">
        <v>0</v>
      </c>
      <c r="T220" s="83">
        <v>0</v>
      </c>
      <c r="U220" s="83">
        <v>0.219</v>
      </c>
      <c r="V220" s="83">
        <v>0.26700000000000002</v>
      </c>
      <c r="W220" s="83">
        <v>0.30599999999999999</v>
      </c>
      <c r="X220" s="83">
        <v>4.7E-2</v>
      </c>
      <c r="Y220" s="83">
        <v>0.16800000000000001</v>
      </c>
      <c r="Z220" s="83">
        <v>0.214</v>
      </c>
      <c r="AA220" s="83">
        <v>16.100000000000001</v>
      </c>
      <c r="AB220" s="83">
        <v>38.700000000000003</v>
      </c>
      <c r="AC220" s="83">
        <v>38.4</v>
      </c>
      <c r="AD220" s="83">
        <v>37.9</v>
      </c>
      <c r="AE220" s="83">
        <v>48.6</v>
      </c>
      <c r="AF220" s="83">
        <v>32.200000000000003</v>
      </c>
      <c r="AG220" s="83">
        <v>77.400000000000006</v>
      </c>
      <c r="AH220" s="83">
        <v>76.8</v>
      </c>
      <c r="AI220" s="83">
        <v>75.8</v>
      </c>
      <c r="AJ220" s="83">
        <v>97.2</v>
      </c>
      <c r="AK220" s="83">
        <v>3.13</v>
      </c>
      <c r="AL220" s="83">
        <v>2.4900000000000002</v>
      </c>
      <c r="AM220" s="83">
        <v>3.1</v>
      </c>
      <c r="AN220" s="83">
        <v>5.9</v>
      </c>
      <c r="AO220" s="83">
        <v>6.7000000000000004E-2</v>
      </c>
      <c r="AP220" s="83">
        <v>22.6</v>
      </c>
      <c r="AQ220" s="83">
        <v>19.5</v>
      </c>
      <c r="AR220" s="83">
        <v>0.66567135167464153</v>
      </c>
      <c r="AS220" s="83">
        <v>61</v>
      </c>
      <c r="AT220" s="83">
        <v>92.9</v>
      </c>
      <c r="AU220" s="83">
        <v>0.21060000000000001</v>
      </c>
      <c r="AV220" s="83">
        <v>3.1899999999999998E-2</v>
      </c>
      <c r="AW220" s="83">
        <v>14.404</v>
      </c>
      <c r="AX220" s="83">
        <v>13.375999999999999</v>
      </c>
      <c r="AY220" s="83">
        <v>14.353999999999999</v>
      </c>
      <c r="AZ220" s="83">
        <v>0.97799999999999998</v>
      </c>
      <c r="BA220" s="83">
        <v>1.48</v>
      </c>
      <c r="BB220" s="83">
        <v>2.4169999999999998</v>
      </c>
      <c r="BC220" s="83">
        <v>9.0879999999999992</v>
      </c>
      <c r="BD220" s="83">
        <v>2.8656713516746417</v>
      </c>
      <c r="BE220" s="83">
        <v>30.41</v>
      </c>
      <c r="BF220" s="83">
        <v>5.4</v>
      </c>
      <c r="BG220" s="83">
        <v>9</v>
      </c>
      <c r="BH220" s="232">
        <v>43682</v>
      </c>
    </row>
    <row r="221" spans="1:60" x14ac:dyDescent="0.25">
      <c r="A221" s="232">
        <v>43683</v>
      </c>
      <c r="B221" s="233" t="s">
        <v>65</v>
      </c>
      <c r="C221" s="234">
        <v>0</v>
      </c>
      <c r="D221" s="83">
        <v>6.04</v>
      </c>
      <c r="E221" s="83">
        <v>5.14</v>
      </c>
      <c r="F221" s="83">
        <v>5.22</v>
      </c>
      <c r="G221" s="83">
        <v>5.29</v>
      </c>
      <c r="H221" s="83">
        <v>5.39</v>
      </c>
      <c r="I221" s="83">
        <v>7.49</v>
      </c>
      <c r="J221" s="83">
        <v>7.62</v>
      </c>
      <c r="K221" s="83">
        <v>1.56</v>
      </c>
      <c r="L221" s="83">
        <v>1.87</v>
      </c>
      <c r="M221" s="83">
        <v>2.11</v>
      </c>
      <c r="N221" s="83">
        <v>2.17</v>
      </c>
      <c r="O221" s="83">
        <v>36</v>
      </c>
      <c r="P221" s="83">
        <v>29</v>
      </c>
      <c r="Q221" s="83">
        <v>9</v>
      </c>
      <c r="R221" s="83">
        <v>0</v>
      </c>
      <c r="S221" s="83">
        <v>0</v>
      </c>
      <c r="T221" s="83">
        <v>0</v>
      </c>
      <c r="U221" s="83">
        <v>0.23100000000000001</v>
      </c>
      <c r="V221" s="83">
        <v>0.26400000000000001</v>
      </c>
      <c r="W221" s="83">
        <v>0.32100000000000001</v>
      </c>
      <c r="X221" s="83">
        <v>4.3999999999999997E-2</v>
      </c>
      <c r="Y221" s="83">
        <v>0.16400000000000001</v>
      </c>
      <c r="Z221" s="83">
        <v>0.221</v>
      </c>
      <c r="AA221" s="83">
        <v>15.8</v>
      </c>
      <c r="AB221" s="83">
        <v>37.200000000000003</v>
      </c>
      <c r="AC221" s="83">
        <v>36.9</v>
      </c>
      <c r="AD221" s="83">
        <v>36.4</v>
      </c>
      <c r="AE221" s="83">
        <v>47.7</v>
      </c>
      <c r="AF221" s="83">
        <v>31.6</v>
      </c>
      <c r="AG221" s="83">
        <v>74.400000000000006</v>
      </c>
      <c r="AH221" s="83">
        <v>73.8</v>
      </c>
      <c r="AI221" s="83">
        <v>72.8</v>
      </c>
      <c r="AJ221" s="83">
        <v>95.4</v>
      </c>
      <c r="AK221" s="83">
        <v>3.27</v>
      </c>
      <c r="AL221" s="83">
        <v>2.61</v>
      </c>
      <c r="AM221" s="83">
        <v>3.1</v>
      </c>
      <c r="AN221" s="83">
        <v>6.1</v>
      </c>
      <c r="AO221" s="83">
        <v>0</v>
      </c>
      <c r="AP221" s="83">
        <v>22.7</v>
      </c>
      <c r="AQ221" s="83">
        <v>19.600000000000001</v>
      </c>
      <c r="AR221" s="83">
        <v>0.93432182103610684</v>
      </c>
      <c r="AS221" s="83">
        <v>61.9</v>
      </c>
      <c r="AT221" s="83">
        <v>92.1</v>
      </c>
      <c r="AU221" s="83">
        <v>0.2074</v>
      </c>
      <c r="AV221" s="83">
        <v>3.6700000000000003E-2</v>
      </c>
      <c r="AW221" s="83">
        <v>13.8</v>
      </c>
      <c r="AX221" s="83">
        <v>12.74</v>
      </c>
      <c r="AY221" s="83">
        <v>13.7</v>
      </c>
      <c r="AZ221" s="83">
        <v>0.96</v>
      </c>
      <c r="BA221" s="83">
        <v>1.4239999999999999</v>
      </c>
      <c r="BB221" s="83">
        <v>2.407</v>
      </c>
      <c r="BC221" s="83">
        <v>7.6289999999999996</v>
      </c>
      <c r="BD221" s="83">
        <v>3.0643218210361067</v>
      </c>
      <c r="BE221" s="83">
        <v>30.53</v>
      </c>
      <c r="BF221" s="83">
        <v>5.4</v>
      </c>
      <c r="BG221" s="83">
        <v>9</v>
      </c>
      <c r="BH221" s="232">
        <v>43683</v>
      </c>
    </row>
    <row r="222" spans="1:60" x14ac:dyDescent="0.25">
      <c r="A222" s="232">
        <v>43684</v>
      </c>
      <c r="B222" s="233" t="s">
        <v>65</v>
      </c>
      <c r="C222" s="234">
        <v>0</v>
      </c>
      <c r="D222" s="83">
        <v>6.2</v>
      </c>
      <c r="E222" s="83">
        <v>5.14</v>
      </c>
      <c r="F222" s="83">
        <v>5.23</v>
      </c>
      <c r="G222" s="83">
        <v>4.8600000000000003</v>
      </c>
      <c r="H222" s="83">
        <v>4.83</v>
      </c>
      <c r="I222" s="83">
        <v>6.46</v>
      </c>
      <c r="J222" s="83">
        <v>7.67</v>
      </c>
      <c r="K222" s="83">
        <v>1.5</v>
      </c>
      <c r="L222" s="83">
        <v>1.85</v>
      </c>
      <c r="M222" s="83">
        <v>2.06</v>
      </c>
      <c r="N222" s="83">
        <v>2.1800000000000002</v>
      </c>
      <c r="O222" s="83">
        <v>35</v>
      </c>
      <c r="P222" s="83">
        <v>29</v>
      </c>
      <c r="Q222" s="83">
        <v>10</v>
      </c>
      <c r="R222" s="83">
        <v>0</v>
      </c>
      <c r="S222" s="83">
        <v>0</v>
      </c>
      <c r="T222" s="83">
        <v>0</v>
      </c>
      <c r="U222" s="83">
        <v>0.221</v>
      </c>
      <c r="V222" s="83">
        <v>0.246</v>
      </c>
      <c r="W222" s="83">
        <v>0.36199999999999999</v>
      </c>
      <c r="X222" s="83">
        <v>5.0999999999999997E-2</v>
      </c>
      <c r="Y222" s="83">
        <v>0.14299999999999999</v>
      </c>
      <c r="Z222" s="83">
        <v>0.20399999999999999</v>
      </c>
      <c r="AA222" s="83">
        <v>15.8</v>
      </c>
      <c r="AB222" s="83">
        <v>40</v>
      </c>
      <c r="AC222" s="83">
        <v>38.6</v>
      </c>
      <c r="AD222" s="83">
        <v>38.799999999999997</v>
      </c>
      <c r="AE222" s="83">
        <v>49.7</v>
      </c>
      <c r="AF222" s="83">
        <v>31.6</v>
      </c>
      <c r="AG222" s="83">
        <v>80</v>
      </c>
      <c r="AH222" s="83">
        <v>77.2</v>
      </c>
      <c r="AI222" s="83">
        <v>77.599999999999994</v>
      </c>
      <c r="AJ222" s="83">
        <v>99.4</v>
      </c>
      <c r="AK222" s="83">
        <v>3.2800000000000002</v>
      </c>
      <c r="AL222" s="83">
        <v>2.57</v>
      </c>
      <c r="AM222" s="83">
        <v>3</v>
      </c>
      <c r="AN222" s="83">
        <v>5.9</v>
      </c>
      <c r="AO222" s="83">
        <v>5.2999999999999999E-2</v>
      </c>
      <c r="AP222" s="83">
        <v>21</v>
      </c>
      <c r="AQ222" s="83">
        <v>19.100000000000001</v>
      </c>
      <c r="AR222" s="83">
        <v>0.86783366392745886</v>
      </c>
      <c r="AS222" s="83">
        <v>61.7</v>
      </c>
      <c r="AT222" s="83">
        <v>92.4</v>
      </c>
      <c r="AU222" s="83">
        <v>0.20760000000000001</v>
      </c>
      <c r="AV222" s="83">
        <v>3.6400000000000002E-2</v>
      </c>
      <c r="AW222" s="83">
        <v>15.14</v>
      </c>
      <c r="AX222" s="83">
        <v>14.116</v>
      </c>
      <c r="AY222" s="83">
        <v>15.093999999999999</v>
      </c>
      <c r="AZ222" s="83">
        <v>0.97799999999999998</v>
      </c>
      <c r="BA222" s="83">
        <v>1.4430000000000001</v>
      </c>
      <c r="BB222" s="83">
        <v>2.4049999999999998</v>
      </c>
      <c r="BC222" s="83">
        <v>10.268000000000001</v>
      </c>
      <c r="BD222" s="83">
        <v>2.8878336639274589</v>
      </c>
      <c r="BE222" s="83">
        <v>31.57</v>
      </c>
      <c r="BF222" s="83">
        <v>5.4</v>
      </c>
      <c r="BG222" s="83">
        <v>9</v>
      </c>
      <c r="BH222" s="232">
        <v>43684</v>
      </c>
    </row>
    <row r="223" spans="1:60" x14ac:dyDescent="0.25">
      <c r="A223" s="232">
        <v>43685</v>
      </c>
      <c r="B223" s="233" t="s">
        <v>65</v>
      </c>
      <c r="C223" s="234">
        <v>0</v>
      </c>
      <c r="D223" s="83">
        <v>6.07</v>
      </c>
      <c r="E223" s="83">
        <v>5.26</v>
      </c>
      <c r="F223" s="83">
        <v>5.23</v>
      </c>
      <c r="G223" s="83">
        <v>5</v>
      </c>
      <c r="H223" s="83">
        <v>5.01</v>
      </c>
      <c r="I223" s="83">
        <v>6.81</v>
      </c>
      <c r="J223" s="83">
        <v>7.35</v>
      </c>
      <c r="K223" s="83">
        <v>1.55</v>
      </c>
      <c r="L223" s="83">
        <v>1.73</v>
      </c>
      <c r="M223" s="83">
        <v>1.84</v>
      </c>
      <c r="N223" s="83">
        <v>2.11</v>
      </c>
      <c r="O223" s="83">
        <v>34</v>
      </c>
      <c r="P223" s="83">
        <v>0</v>
      </c>
      <c r="Q223" s="83">
        <v>11</v>
      </c>
      <c r="R223" s="83">
        <v>0</v>
      </c>
      <c r="S223" s="83">
        <v>0</v>
      </c>
      <c r="T223" s="83">
        <v>0</v>
      </c>
      <c r="U223" s="83">
        <v>0.216</v>
      </c>
      <c r="V223" s="83">
        <v>0.23200000000000001</v>
      </c>
      <c r="W223" s="83">
        <v>0.316</v>
      </c>
      <c r="X223" s="83">
        <v>7.2999999999999995E-2</v>
      </c>
      <c r="Y223" s="83">
        <v>0.14299999999999999</v>
      </c>
      <c r="Z223" s="83">
        <v>0.11700000000000001</v>
      </c>
      <c r="AA223" s="83">
        <v>16</v>
      </c>
      <c r="AB223" s="83">
        <v>39.799999999999997</v>
      </c>
      <c r="AC223" s="83">
        <v>39</v>
      </c>
      <c r="AD223" s="83">
        <v>38.700000000000003</v>
      </c>
      <c r="AE223" s="83">
        <v>50.6</v>
      </c>
      <c r="AF223" s="83">
        <v>32</v>
      </c>
      <c r="AG223" s="83">
        <v>79.599999999999994</v>
      </c>
      <c r="AH223" s="83">
        <v>78</v>
      </c>
      <c r="AI223" s="83">
        <v>77.400000000000006</v>
      </c>
      <c r="AJ223" s="83">
        <v>100.2</v>
      </c>
      <c r="AK223" s="83">
        <v>3.2199999999999998</v>
      </c>
      <c r="AL223" s="83">
        <v>2.59</v>
      </c>
      <c r="AM223" s="83">
        <v>3</v>
      </c>
      <c r="AN223" s="83">
        <v>6.2</v>
      </c>
      <c r="AO223" s="83">
        <v>4.8000000000000001E-2</v>
      </c>
      <c r="AP223" s="83">
        <v>21.5</v>
      </c>
      <c r="AQ223" s="83">
        <v>19.2</v>
      </c>
      <c r="AR223" s="83">
        <v>0.60746115906288578</v>
      </c>
      <c r="AS223" s="83">
        <v>63.2</v>
      </c>
      <c r="AT223" s="83">
        <v>89.2</v>
      </c>
      <c r="AU223" s="83">
        <v>0.19900000000000001</v>
      </c>
      <c r="AV223" s="83">
        <v>4.9599999999999998E-2</v>
      </c>
      <c r="AW223" s="83">
        <v>17.18</v>
      </c>
      <c r="AX223" s="83">
        <v>16.22</v>
      </c>
      <c r="AY223" s="83">
        <v>17.190000000000001</v>
      </c>
      <c r="AZ223" s="83">
        <v>0.97</v>
      </c>
      <c r="BA223" s="83">
        <v>1.57</v>
      </c>
      <c r="BB223" s="83">
        <v>2.3919999999999999</v>
      </c>
      <c r="BC223" s="83">
        <v>12.257999999999999</v>
      </c>
      <c r="BD223" s="83">
        <v>2.7774611590628857</v>
      </c>
      <c r="BE223" s="83">
        <v>31.03</v>
      </c>
      <c r="BF223" s="83">
        <v>5.4</v>
      </c>
      <c r="BG223" s="83">
        <v>9.4</v>
      </c>
      <c r="BH223" s="232">
        <v>43685</v>
      </c>
    </row>
    <row r="224" spans="1:60" x14ac:dyDescent="0.25">
      <c r="A224" s="232">
        <v>43686</v>
      </c>
      <c r="B224" s="233" t="s">
        <v>65</v>
      </c>
      <c r="C224" s="234">
        <v>0</v>
      </c>
      <c r="D224" s="83">
        <v>6.2</v>
      </c>
      <c r="E224" s="83">
        <v>5.23</v>
      </c>
      <c r="F224" s="83">
        <v>5.19</v>
      </c>
      <c r="G224" s="83">
        <v>5.13</v>
      </c>
      <c r="H224" s="83">
        <v>5.18</v>
      </c>
      <c r="I224" s="83">
        <v>7.77</v>
      </c>
      <c r="J224" s="83">
        <v>7.06</v>
      </c>
      <c r="K224" s="83">
        <v>1.57</v>
      </c>
      <c r="L224" s="83">
        <v>1.68</v>
      </c>
      <c r="M224" s="83">
        <v>2.09</v>
      </c>
      <c r="N224" s="83">
        <v>2.08</v>
      </c>
      <c r="O224" s="83">
        <v>33</v>
      </c>
      <c r="P224" s="83">
        <v>26</v>
      </c>
      <c r="Q224" s="83">
        <v>10</v>
      </c>
      <c r="R224" s="83">
        <v>0</v>
      </c>
      <c r="S224" s="83">
        <v>0</v>
      </c>
      <c r="T224" s="83">
        <v>0</v>
      </c>
      <c r="U224" s="83">
        <v>0.41399999999999998</v>
      </c>
      <c r="V224" s="83">
        <v>3.7999999999999999E-2</v>
      </c>
      <c r="W224" s="83">
        <v>0.46300000000000002</v>
      </c>
      <c r="X224" s="83">
        <v>0.155</v>
      </c>
      <c r="Y224" s="83">
        <v>0.254</v>
      </c>
      <c r="Z224" s="83">
        <v>0.16300000000000001</v>
      </c>
      <c r="AA224" s="83">
        <v>16.3</v>
      </c>
      <c r="AB224" s="83">
        <v>39.700000000000003</v>
      </c>
      <c r="AC224" s="83">
        <v>38.4</v>
      </c>
      <c r="AD224" s="83">
        <v>38.299999999999997</v>
      </c>
      <c r="AE224" s="83">
        <v>49.9</v>
      </c>
      <c r="AF224" s="83">
        <v>32.6</v>
      </c>
      <c r="AG224" s="83">
        <v>79.400000000000006</v>
      </c>
      <c r="AH224" s="83">
        <v>76.8</v>
      </c>
      <c r="AI224" s="83">
        <v>76.599999999999994</v>
      </c>
      <c r="AJ224" s="83">
        <v>99.8</v>
      </c>
      <c r="AK224" s="83">
        <v>3.26</v>
      </c>
      <c r="AL224" s="83">
        <v>2.44</v>
      </c>
      <c r="AM224" s="83">
        <v>3.1</v>
      </c>
      <c r="AN224" s="83">
        <v>5.9</v>
      </c>
      <c r="AO224" s="83">
        <v>0.122</v>
      </c>
      <c r="AP224" s="83">
        <v>22</v>
      </c>
      <c r="AQ224" s="83">
        <v>19.5</v>
      </c>
      <c r="AR224" s="83">
        <v>0.45786266094420602</v>
      </c>
      <c r="AS224" s="83">
        <v>63.9</v>
      </c>
      <c r="AT224" s="83">
        <v>92.2</v>
      </c>
      <c r="AU224" s="83">
        <v>0.1943</v>
      </c>
      <c r="AV224" s="83">
        <v>3.5000000000000003E-2</v>
      </c>
      <c r="AW224" s="83">
        <v>14.99</v>
      </c>
      <c r="AX224" s="83">
        <v>13.98</v>
      </c>
      <c r="AY224" s="83">
        <v>14.96</v>
      </c>
      <c r="AZ224" s="83">
        <v>0.98</v>
      </c>
      <c r="BA224" s="83">
        <v>1.538</v>
      </c>
      <c r="BB224" s="83">
        <v>2.3929999999999998</v>
      </c>
      <c r="BC224" s="83">
        <v>8.2200000000000006</v>
      </c>
      <c r="BD224" s="83">
        <v>2.5778626609442061</v>
      </c>
      <c r="BE224" s="83">
        <v>29.34</v>
      </c>
      <c r="BF224" s="83">
        <v>5.0999999999999996</v>
      </c>
      <c r="BG224" s="83">
        <v>9.5</v>
      </c>
      <c r="BH224" s="232">
        <v>43686</v>
      </c>
    </row>
    <row r="225" spans="1:60" x14ac:dyDescent="0.25">
      <c r="A225" s="232">
        <v>43687</v>
      </c>
      <c r="B225" s="233" t="s">
        <v>65</v>
      </c>
      <c r="C225" s="234">
        <v>0</v>
      </c>
      <c r="D225" s="83">
        <v>6.16</v>
      </c>
      <c r="E225" s="83">
        <v>5.29</v>
      </c>
      <c r="F225" s="83">
        <v>5.25</v>
      </c>
      <c r="G225" s="83">
        <v>5.17</v>
      </c>
      <c r="H225" s="83">
        <v>5.23</v>
      </c>
      <c r="I225" s="83">
        <v>7.45</v>
      </c>
      <c r="J225" s="83">
        <v>7.66</v>
      </c>
      <c r="K225" s="83">
        <v>1.64</v>
      </c>
      <c r="L225" s="83">
        <v>1.79</v>
      </c>
      <c r="M225" s="83">
        <v>2.1800000000000002</v>
      </c>
      <c r="N225" s="83">
        <v>2.21</v>
      </c>
      <c r="O225" s="83">
        <v>33</v>
      </c>
      <c r="P225" s="83">
        <v>26</v>
      </c>
      <c r="Q225" s="83">
        <v>9</v>
      </c>
      <c r="R225" s="83">
        <v>0</v>
      </c>
      <c r="S225" s="83">
        <v>0</v>
      </c>
      <c r="T225" s="83">
        <v>0</v>
      </c>
      <c r="U225" s="83">
        <v>0.434</v>
      </c>
      <c r="V225" s="83">
        <v>0.10199999999999999</v>
      </c>
      <c r="W225" s="83">
        <v>0.41899999999999998</v>
      </c>
      <c r="X225" s="83">
        <v>0.10100000000000001</v>
      </c>
      <c r="Y225" s="83">
        <v>0.214</v>
      </c>
      <c r="Z225" s="83">
        <v>0.123</v>
      </c>
      <c r="AA225" s="83">
        <v>16.399999999999999</v>
      </c>
      <c r="AB225" s="83">
        <v>39</v>
      </c>
      <c r="AC225" s="83">
        <v>38.1</v>
      </c>
      <c r="AD225" s="83">
        <v>38.5</v>
      </c>
      <c r="AE225" s="83">
        <v>48.7</v>
      </c>
      <c r="AF225" s="83">
        <v>32.799999999999997</v>
      </c>
      <c r="AG225" s="83">
        <v>78</v>
      </c>
      <c r="AH225" s="83">
        <v>76.2</v>
      </c>
      <c r="AI225" s="83">
        <v>77</v>
      </c>
      <c r="AJ225" s="83">
        <v>97.4</v>
      </c>
      <c r="AK225" s="83">
        <v>3.21</v>
      </c>
      <c r="AL225" s="83">
        <v>2.36</v>
      </c>
      <c r="AM225" s="83">
        <v>3</v>
      </c>
      <c r="AN225" s="83">
        <v>6</v>
      </c>
      <c r="AO225" s="83">
        <v>0.114</v>
      </c>
      <c r="AP225" s="83">
        <v>21.9</v>
      </c>
      <c r="AQ225" s="83">
        <v>19.399999999999999</v>
      </c>
      <c r="AR225" s="83" t="s">
        <v>66</v>
      </c>
      <c r="AS225" s="83">
        <v>63.8</v>
      </c>
      <c r="AT225" s="83">
        <v>92.3</v>
      </c>
      <c r="AU225" s="83">
        <v>0.1946</v>
      </c>
      <c r="AV225" s="83">
        <v>3.4700000000000002E-2</v>
      </c>
      <c r="AW225" s="83">
        <v>13.2</v>
      </c>
      <c r="AX225" s="83">
        <v>13.04</v>
      </c>
      <c r="AY225" s="83">
        <v>13.04</v>
      </c>
      <c r="AZ225" s="83">
        <v>0</v>
      </c>
      <c r="BA225" s="83">
        <v>0</v>
      </c>
      <c r="BB225" s="83">
        <v>0</v>
      </c>
      <c r="BC225" s="83">
        <v>0</v>
      </c>
      <c r="BD225" s="83" t="s">
        <v>66</v>
      </c>
      <c r="BE225" s="83">
        <v>29.11</v>
      </c>
      <c r="BF225" s="83">
        <v>5.0999999999999996</v>
      </c>
      <c r="BG225" s="83">
        <v>9.1999999999999993</v>
      </c>
      <c r="BH225" s="232">
        <v>43687</v>
      </c>
    </row>
    <row r="226" spans="1:60" x14ac:dyDescent="0.25">
      <c r="A226" s="232">
        <v>43688</v>
      </c>
      <c r="B226" s="233" t="s">
        <v>65</v>
      </c>
      <c r="C226" s="234">
        <v>0</v>
      </c>
      <c r="D226" s="83">
        <v>0</v>
      </c>
      <c r="E226" s="83">
        <v>0</v>
      </c>
      <c r="F226" s="83">
        <v>0</v>
      </c>
      <c r="G226" s="83">
        <v>0</v>
      </c>
      <c r="H226" s="83">
        <v>0</v>
      </c>
      <c r="I226" s="83">
        <v>0</v>
      </c>
      <c r="J226" s="83">
        <v>0</v>
      </c>
      <c r="K226" s="83">
        <v>0</v>
      </c>
      <c r="L226" s="83">
        <v>0</v>
      </c>
      <c r="M226" s="83">
        <v>0</v>
      </c>
      <c r="N226" s="83">
        <v>0</v>
      </c>
      <c r="O226" s="83">
        <v>0</v>
      </c>
      <c r="P226" s="83">
        <v>0</v>
      </c>
      <c r="Q226" s="83">
        <v>0</v>
      </c>
      <c r="R226" s="83">
        <v>0</v>
      </c>
      <c r="S226" s="83">
        <v>0</v>
      </c>
      <c r="T226" s="83">
        <v>0</v>
      </c>
      <c r="U226" s="83">
        <v>0</v>
      </c>
      <c r="V226" s="83">
        <v>0</v>
      </c>
      <c r="W226" s="83">
        <v>0</v>
      </c>
      <c r="X226" s="83">
        <v>0</v>
      </c>
      <c r="Y226" s="83">
        <v>0</v>
      </c>
      <c r="Z226" s="83">
        <v>0</v>
      </c>
      <c r="AA226" s="83">
        <v>0</v>
      </c>
      <c r="AB226" s="83">
        <v>0</v>
      </c>
      <c r="AC226" s="83">
        <v>0</v>
      </c>
      <c r="AD226" s="83">
        <v>0</v>
      </c>
      <c r="AE226" s="83">
        <v>0</v>
      </c>
      <c r="AF226" s="83">
        <v>0</v>
      </c>
      <c r="AG226" s="83">
        <v>0</v>
      </c>
      <c r="AH226" s="83">
        <v>0</v>
      </c>
      <c r="AI226" s="83">
        <v>0</v>
      </c>
      <c r="AJ226" s="83">
        <v>0</v>
      </c>
      <c r="AK226" s="83" t="s">
        <v>66</v>
      </c>
      <c r="AL226" s="83" t="s">
        <v>66</v>
      </c>
      <c r="AM226" s="83">
        <v>0</v>
      </c>
      <c r="AN226" s="83">
        <v>0</v>
      </c>
      <c r="AO226" s="83">
        <v>0</v>
      </c>
      <c r="AP226" s="83">
        <v>0</v>
      </c>
      <c r="AQ226" s="83">
        <v>0</v>
      </c>
      <c r="AR226" s="83" t="s">
        <v>66</v>
      </c>
      <c r="AS226" s="83">
        <v>0</v>
      </c>
      <c r="AT226" s="83">
        <v>0</v>
      </c>
      <c r="AU226" s="83">
        <v>0</v>
      </c>
      <c r="AV226" s="83">
        <v>0</v>
      </c>
      <c r="AW226" s="83">
        <v>0</v>
      </c>
      <c r="AX226" s="83">
        <v>0</v>
      </c>
      <c r="AY226" s="83">
        <v>0</v>
      </c>
      <c r="AZ226" s="83">
        <v>0</v>
      </c>
      <c r="BA226" s="83">
        <v>0</v>
      </c>
      <c r="BB226" s="83">
        <v>0</v>
      </c>
      <c r="BC226" s="83">
        <v>0</v>
      </c>
      <c r="BD226" s="83" t="s">
        <v>66</v>
      </c>
      <c r="BE226" s="83">
        <v>0</v>
      </c>
      <c r="BF226" s="83">
        <v>0</v>
      </c>
      <c r="BG226" s="83">
        <v>0</v>
      </c>
      <c r="BH226" s="232">
        <v>43688</v>
      </c>
    </row>
    <row r="227" spans="1:60" x14ac:dyDescent="0.25">
      <c r="A227" s="232">
        <v>43689</v>
      </c>
      <c r="B227" s="233" t="s">
        <v>65</v>
      </c>
      <c r="C227" s="234">
        <v>0</v>
      </c>
      <c r="D227" s="83">
        <v>6.22</v>
      </c>
      <c r="E227" s="83">
        <v>5.31</v>
      </c>
      <c r="F227" s="83">
        <v>5.24</v>
      </c>
      <c r="G227" s="83">
        <v>4.99</v>
      </c>
      <c r="H227" s="83">
        <v>5.0199999999999996</v>
      </c>
      <c r="I227" s="83">
        <v>6.63</v>
      </c>
      <c r="J227" s="83">
        <v>7.46</v>
      </c>
      <c r="K227" s="83">
        <v>1.56</v>
      </c>
      <c r="L227" s="83">
        <v>1.72</v>
      </c>
      <c r="M227" s="83">
        <v>2.15</v>
      </c>
      <c r="N227" s="83">
        <v>5</v>
      </c>
      <c r="O227" s="83">
        <v>32</v>
      </c>
      <c r="P227" s="83">
        <v>27</v>
      </c>
      <c r="Q227" s="83">
        <v>11</v>
      </c>
      <c r="R227" s="83">
        <v>1</v>
      </c>
      <c r="S227" s="83">
        <v>0</v>
      </c>
      <c r="T227" s="83">
        <v>0</v>
      </c>
      <c r="U227" s="83">
        <v>0.41599999999999998</v>
      </c>
      <c r="V227" s="83">
        <v>0.104</v>
      </c>
      <c r="W227" s="83">
        <v>0.53800000000000003</v>
      </c>
      <c r="X227" s="83">
        <v>9.7000000000000003E-2</v>
      </c>
      <c r="Y227" s="83">
        <v>0.19700000000000001</v>
      </c>
      <c r="Z227" s="83">
        <v>0.16300000000000001</v>
      </c>
      <c r="AA227" s="83">
        <v>16.2</v>
      </c>
      <c r="AB227" s="83">
        <v>39.799999999999997</v>
      </c>
      <c r="AC227" s="83">
        <v>37.6</v>
      </c>
      <c r="AD227" s="83">
        <v>38</v>
      </c>
      <c r="AE227" s="83">
        <v>49.6</v>
      </c>
      <c r="AF227" s="83">
        <v>32.4</v>
      </c>
      <c r="AG227" s="83">
        <v>79.599999999999994</v>
      </c>
      <c r="AH227" s="83">
        <v>75.2</v>
      </c>
      <c r="AI227" s="83">
        <v>76</v>
      </c>
      <c r="AJ227" s="83">
        <v>99.2</v>
      </c>
      <c r="AK227" s="83">
        <v>3.17</v>
      </c>
      <c r="AL227" s="83">
        <v>2.42</v>
      </c>
      <c r="AM227" s="83">
        <v>3.1</v>
      </c>
      <c r="AN227" s="83">
        <v>6.2</v>
      </c>
      <c r="AO227" s="83">
        <v>9.0999999999999998E-2</v>
      </c>
      <c r="AP227" s="83">
        <v>21.3</v>
      </c>
      <c r="AQ227" s="83">
        <v>19.5</v>
      </c>
      <c r="AR227" s="83">
        <v>2.151781720590451E-2</v>
      </c>
      <c r="AS227" s="83">
        <v>63.6</v>
      </c>
      <c r="AT227" s="83">
        <v>92.1</v>
      </c>
      <c r="AU227" s="83">
        <v>0.1948</v>
      </c>
      <c r="AV227" s="83">
        <v>3.49E-2</v>
      </c>
      <c r="AW227" s="83">
        <v>14.534000000000001</v>
      </c>
      <c r="AX227" s="83">
        <v>13.414</v>
      </c>
      <c r="AY227" s="83">
        <v>14.396000000000001</v>
      </c>
      <c r="AZ227" s="83">
        <v>0.98199999999999998</v>
      </c>
      <c r="BA227" s="83">
        <v>1.494</v>
      </c>
      <c r="BB227" s="83">
        <v>2.387</v>
      </c>
      <c r="BC227" s="83">
        <v>9.5329999999999995</v>
      </c>
      <c r="BD227" s="83">
        <v>3.0315178172059043</v>
      </c>
      <c r="BE227" s="83">
        <v>30.24</v>
      </c>
      <c r="BF227" s="83">
        <v>5.0999999999999996</v>
      </c>
      <c r="BG227" s="83">
        <v>9.1999999999999993</v>
      </c>
      <c r="BH227" s="232">
        <v>43689</v>
      </c>
    </row>
    <row r="228" spans="1:60" x14ac:dyDescent="0.25">
      <c r="A228" s="232">
        <v>43690</v>
      </c>
      <c r="B228" s="233" t="s">
        <v>65</v>
      </c>
      <c r="C228" s="234">
        <v>0</v>
      </c>
      <c r="D228" s="83">
        <v>6.29</v>
      </c>
      <c r="E228" s="83">
        <v>5.32</v>
      </c>
      <c r="F228" s="83">
        <v>5.22</v>
      </c>
      <c r="G228" s="83">
        <v>5.0199999999999996</v>
      </c>
      <c r="H228" s="83">
        <v>5.05</v>
      </c>
      <c r="I228" s="83">
        <v>6.73</v>
      </c>
      <c r="J228" s="83">
        <v>6.94</v>
      </c>
      <c r="K228" s="83">
        <v>1.71</v>
      </c>
      <c r="L228" s="83">
        <v>1.87</v>
      </c>
      <c r="M228" s="83">
        <v>2.0099999999999998</v>
      </c>
      <c r="N228" s="83">
        <v>2.23</v>
      </c>
      <c r="O228" s="83">
        <v>33</v>
      </c>
      <c r="P228" s="83">
        <v>27</v>
      </c>
      <c r="Q228" s="83">
        <v>10</v>
      </c>
      <c r="R228" s="83">
        <v>0</v>
      </c>
      <c r="S228" s="83">
        <v>0</v>
      </c>
      <c r="T228" s="83">
        <v>0</v>
      </c>
      <c r="U228" s="83">
        <v>0.39900000000000002</v>
      </c>
      <c r="V228" s="83">
        <v>8.4000000000000005E-2</v>
      </c>
      <c r="W228" s="83">
        <v>0.73199999999999998</v>
      </c>
      <c r="X228" s="83">
        <v>7.3999999999999996E-2</v>
      </c>
      <c r="Y228" s="83">
        <v>0.184</v>
      </c>
      <c r="Z228" s="83">
        <v>0.16300000000000001</v>
      </c>
      <c r="AA228" s="83">
        <v>15.7</v>
      </c>
      <c r="AB228" s="83">
        <v>38</v>
      </c>
      <c r="AC228" s="83">
        <v>37.1</v>
      </c>
      <c r="AD228" s="83">
        <v>37.200000000000003</v>
      </c>
      <c r="AE228" s="83">
        <v>49.6</v>
      </c>
      <c r="AF228" s="83">
        <v>31.4</v>
      </c>
      <c r="AG228" s="83">
        <v>76</v>
      </c>
      <c r="AH228" s="83">
        <v>74.2</v>
      </c>
      <c r="AI228" s="83">
        <v>74.400000000000006</v>
      </c>
      <c r="AJ228" s="83">
        <v>99.2</v>
      </c>
      <c r="AK228" s="83">
        <v>3.2199999999999998</v>
      </c>
      <c r="AL228" s="83">
        <v>2.58</v>
      </c>
      <c r="AM228" s="83">
        <v>3</v>
      </c>
      <c r="AN228" s="83">
        <v>6.1</v>
      </c>
      <c r="AO228" s="83">
        <v>8.1000000000000003E-2</v>
      </c>
      <c r="AP228" s="83">
        <v>20.8</v>
      </c>
      <c r="AQ228" s="83">
        <v>19.3</v>
      </c>
      <c r="AR228" s="83">
        <v>0.85750643776824065</v>
      </c>
      <c r="AS228" s="83">
        <v>63.8</v>
      </c>
      <c r="AT228" s="83">
        <v>89.1</v>
      </c>
      <c r="AU228" s="83">
        <v>0.1946</v>
      </c>
      <c r="AV228" s="83">
        <v>5.0200000000000002E-2</v>
      </c>
      <c r="AW228" s="83">
        <v>15.03</v>
      </c>
      <c r="AX228" s="83">
        <v>13.98</v>
      </c>
      <c r="AY228" s="83">
        <v>14.98</v>
      </c>
      <c r="AZ228" s="83">
        <v>1</v>
      </c>
      <c r="BA228" s="83">
        <v>1.494</v>
      </c>
      <c r="BB228" s="83">
        <v>2.387</v>
      </c>
      <c r="BC228" s="83">
        <v>11.099</v>
      </c>
      <c r="BD228" s="83">
        <v>3.0075064377682406</v>
      </c>
      <c r="BE228" s="83">
        <v>29.96</v>
      </c>
      <c r="BF228" s="83">
        <v>5</v>
      </c>
      <c r="BG228" s="83">
        <v>9.3000000000000007</v>
      </c>
      <c r="BH228" s="232">
        <v>43690</v>
      </c>
    </row>
    <row r="229" spans="1:60" x14ac:dyDescent="0.25">
      <c r="A229" s="232">
        <v>43691</v>
      </c>
      <c r="B229" s="233" t="s">
        <v>65</v>
      </c>
      <c r="C229" s="234">
        <v>0</v>
      </c>
      <c r="D229" s="83">
        <v>5.96</v>
      </c>
      <c r="E229" s="83">
        <v>5.08</v>
      </c>
      <c r="F229" s="83">
        <v>5.14</v>
      </c>
      <c r="G229" s="83">
        <v>4.93</v>
      </c>
      <c r="H229" s="83">
        <v>5.05</v>
      </c>
      <c r="I229" s="83">
        <v>7.78</v>
      </c>
      <c r="J229" s="83">
        <v>7.15</v>
      </c>
      <c r="K229" s="83">
        <v>1.68</v>
      </c>
      <c r="L229" s="83">
        <v>1.83</v>
      </c>
      <c r="M229" s="83">
        <v>2.1800000000000002</v>
      </c>
      <c r="N229" s="83">
        <v>2.2200000000000002</v>
      </c>
      <c r="O229" s="83">
        <v>31</v>
      </c>
      <c r="P229" s="83">
        <v>25</v>
      </c>
      <c r="Q229" s="83">
        <v>8</v>
      </c>
      <c r="R229" s="83">
        <v>0</v>
      </c>
      <c r="S229" s="83">
        <v>0</v>
      </c>
      <c r="T229" s="83">
        <v>0</v>
      </c>
      <c r="U229" s="83">
        <v>0.46300000000000002</v>
      </c>
      <c r="V229" s="83">
        <v>9.5000000000000001E-2</v>
      </c>
      <c r="W229" s="83">
        <v>0.48399999999999999</v>
      </c>
      <c r="X229" s="83">
        <v>0.127</v>
      </c>
      <c r="Y229" s="83">
        <v>0.27500000000000002</v>
      </c>
      <c r="Z229" s="83">
        <v>0.17199999999999999</v>
      </c>
      <c r="AA229" s="83">
        <v>15.5</v>
      </c>
      <c r="AB229" s="83">
        <v>38.1</v>
      </c>
      <c r="AC229" s="83">
        <v>36.700000000000003</v>
      </c>
      <c r="AD229" s="83">
        <v>36.4</v>
      </c>
      <c r="AE229" s="83">
        <v>48.5</v>
      </c>
      <c r="AF229" s="83">
        <v>31</v>
      </c>
      <c r="AG229" s="83">
        <v>76.2</v>
      </c>
      <c r="AH229" s="83">
        <v>73.400000000000006</v>
      </c>
      <c r="AI229" s="83">
        <v>72.8</v>
      </c>
      <c r="AJ229" s="83">
        <v>97</v>
      </c>
      <c r="AK229" s="83">
        <v>3.21</v>
      </c>
      <c r="AL229" s="83">
        <v>2.5099999999999998</v>
      </c>
      <c r="AM229" s="83">
        <v>3.1</v>
      </c>
      <c r="AN229" s="83">
        <v>5.9</v>
      </c>
      <c r="AO229" s="83">
        <v>0.114</v>
      </c>
      <c r="AP229" s="83">
        <v>20.3</v>
      </c>
      <c r="AQ229" s="83">
        <v>18.899999999999999</v>
      </c>
      <c r="AR229" s="83">
        <v>0.86510522213561947</v>
      </c>
      <c r="AS229" s="83">
        <v>64.599999999999994</v>
      </c>
      <c r="AT229" s="83">
        <v>91.5</v>
      </c>
      <c r="AU229" s="83">
        <v>0.18959999999999999</v>
      </c>
      <c r="AV229" s="83">
        <v>3.8399999999999997E-2</v>
      </c>
      <c r="AW229" s="83">
        <v>13.88</v>
      </c>
      <c r="AX229" s="83">
        <v>12.83</v>
      </c>
      <c r="AY229" s="83">
        <v>13.78</v>
      </c>
      <c r="AZ229" s="83">
        <v>0.95</v>
      </c>
      <c r="BA229" s="83">
        <v>1.494</v>
      </c>
      <c r="BB229" s="83">
        <v>2.387</v>
      </c>
      <c r="BC229" s="83">
        <v>7.9080000000000004</v>
      </c>
      <c r="BD229" s="83">
        <v>3.1051052221356197</v>
      </c>
      <c r="BE229" s="83">
        <v>30.04</v>
      </c>
      <c r="BF229" s="83">
        <v>4.8</v>
      </c>
      <c r="BG229" s="83">
        <v>9.6</v>
      </c>
      <c r="BH229" s="232">
        <v>43691</v>
      </c>
    </row>
    <row r="230" spans="1:60" x14ac:dyDescent="0.25">
      <c r="A230" s="232">
        <v>43692</v>
      </c>
      <c r="B230" s="233" t="s">
        <v>65</v>
      </c>
      <c r="C230" s="234">
        <v>0</v>
      </c>
      <c r="D230" s="83">
        <v>6.19</v>
      </c>
      <c r="E230" s="83">
        <v>5.22</v>
      </c>
      <c r="F230" s="83">
        <v>5.14</v>
      </c>
      <c r="G230" s="83">
        <v>5.09</v>
      </c>
      <c r="H230" s="83">
        <v>5.23</v>
      </c>
      <c r="I230" s="83">
        <v>7.74</v>
      </c>
      <c r="J230" s="83">
        <v>7.75</v>
      </c>
      <c r="K230" s="83">
        <v>1.73</v>
      </c>
      <c r="L230" s="83">
        <v>1.9</v>
      </c>
      <c r="M230" s="83">
        <v>2.2000000000000002</v>
      </c>
      <c r="N230" s="83">
        <v>2.2599999999999998</v>
      </c>
      <c r="O230" s="83">
        <v>31</v>
      </c>
      <c r="P230" s="83">
        <v>25</v>
      </c>
      <c r="Q230" s="83">
        <v>8</v>
      </c>
      <c r="R230" s="83">
        <v>0</v>
      </c>
      <c r="S230" s="83">
        <v>0</v>
      </c>
      <c r="T230" s="83">
        <v>0</v>
      </c>
      <c r="U230" s="83">
        <v>0.48</v>
      </c>
      <c r="V230" s="83">
        <v>0.14399999999999999</v>
      </c>
      <c r="W230" s="83">
        <v>0.55400000000000005</v>
      </c>
      <c r="X230" s="83">
        <v>0.13200000000000001</v>
      </c>
      <c r="Y230" s="83">
        <v>0.26500000000000001</v>
      </c>
      <c r="Z230" s="83">
        <v>0.23200000000000001</v>
      </c>
      <c r="AA230" s="83">
        <v>15.7</v>
      </c>
      <c r="AB230" s="83">
        <v>38.5</v>
      </c>
      <c r="AC230" s="83">
        <v>36.9</v>
      </c>
      <c r="AD230" s="83">
        <v>36.700000000000003</v>
      </c>
      <c r="AE230" s="83">
        <v>48.2</v>
      </c>
      <c r="AF230" s="83">
        <v>31.4</v>
      </c>
      <c r="AG230" s="83">
        <v>77</v>
      </c>
      <c r="AH230" s="83">
        <v>73.8</v>
      </c>
      <c r="AI230" s="83">
        <v>73.400000000000006</v>
      </c>
      <c r="AJ230" s="83">
        <v>96.4</v>
      </c>
      <c r="AK230" s="83">
        <v>3.1799999999999997</v>
      </c>
      <c r="AL230" s="83">
        <v>2.48</v>
      </c>
      <c r="AM230" s="83">
        <v>3</v>
      </c>
      <c r="AN230" s="83">
        <v>6</v>
      </c>
      <c r="AO230" s="83">
        <v>9.4E-2</v>
      </c>
      <c r="AP230" s="83">
        <v>20.399999999999999</v>
      </c>
      <c r="AQ230" s="83">
        <v>18.8</v>
      </c>
      <c r="AR230" s="83">
        <v>1.0021967213114755</v>
      </c>
      <c r="AS230" s="83">
        <v>64.400000000000006</v>
      </c>
      <c r="AT230" s="83">
        <v>91.6</v>
      </c>
      <c r="AU230" s="83">
        <v>0.1903</v>
      </c>
      <c r="AV230" s="83">
        <v>3.8100000000000002E-2</v>
      </c>
      <c r="AW230" s="83">
        <v>14.41</v>
      </c>
      <c r="AX230" s="83">
        <v>13.42</v>
      </c>
      <c r="AY230" s="83">
        <v>14.37</v>
      </c>
      <c r="AZ230" s="83">
        <v>0.95</v>
      </c>
      <c r="BA230" s="83">
        <v>1.494</v>
      </c>
      <c r="BB230" s="83">
        <v>2.387</v>
      </c>
      <c r="BC230" s="83">
        <v>7.9080000000000004</v>
      </c>
      <c r="BD230" s="83">
        <v>3.2821967213114753</v>
      </c>
      <c r="BE230" s="83">
        <v>30.04</v>
      </c>
      <c r="BF230" s="83">
        <v>4.8</v>
      </c>
      <c r="BG230" s="83">
        <v>9.3000000000000007</v>
      </c>
      <c r="BH230" s="232">
        <v>43692</v>
      </c>
    </row>
    <row r="231" spans="1:60" x14ac:dyDescent="0.25">
      <c r="A231" s="232">
        <v>43693</v>
      </c>
      <c r="B231" s="233" t="s">
        <v>65</v>
      </c>
      <c r="C231" s="234">
        <v>0</v>
      </c>
      <c r="D231" s="83">
        <v>6.07</v>
      </c>
      <c r="E231" s="83">
        <v>5.29</v>
      </c>
      <c r="F231" s="83">
        <v>5.24</v>
      </c>
      <c r="G231" s="83">
        <v>5.44</v>
      </c>
      <c r="H231" s="83">
        <v>5.52</v>
      </c>
      <c r="I231" s="83">
        <v>7.47</v>
      </c>
      <c r="J231" s="83">
        <v>7.56</v>
      </c>
      <c r="K231" s="83">
        <v>1.8</v>
      </c>
      <c r="L231" s="83">
        <v>2.04</v>
      </c>
      <c r="M231" s="83">
        <v>2.2000000000000002</v>
      </c>
      <c r="N231" s="83">
        <v>2.29</v>
      </c>
      <c r="O231" s="83">
        <v>33</v>
      </c>
      <c r="P231" s="83">
        <v>24</v>
      </c>
      <c r="Q231" s="83">
        <v>8</v>
      </c>
      <c r="R231" s="83">
        <v>0</v>
      </c>
      <c r="S231" s="83">
        <v>0</v>
      </c>
      <c r="T231" s="83">
        <v>0</v>
      </c>
      <c r="U231" s="83">
        <v>0.32400000000000001</v>
      </c>
      <c r="V231" s="83">
        <v>0.128</v>
      </c>
      <c r="W231" s="83">
        <v>0.432</v>
      </c>
      <c r="X231" s="83">
        <v>7.3999999999999996E-2</v>
      </c>
      <c r="Y231" s="83">
        <v>0.17199999999999999</v>
      </c>
      <c r="Z231" s="83">
        <v>0.189</v>
      </c>
      <c r="AA231" s="83">
        <v>15.6</v>
      </c>
      <c r="AB231" s="83">
        <v>38.6</v>
      </c>
      <c r="AC231" s="83">
        <v>37</v>
      </c>
      <c r="AD231" s="83">
        <v>36.299999999999997</v>
      </c>
      <c r="AE231" s="83">
        <v>47.7</v>
      </c>
      <c r="AF231" s="83">
        <v>31.2</v>
      </c>
      <c r="AG231" s="83">
        <v>77.2</v>
      </c>
      <c r="AH231" s="83">
        <v>74</v>
      </c>
      <c r="AI231" s="83">
        <v>72.599999999999994</v>
      </c>
      <c r="AJ231" s="83">
        <v>95.4</v>
      </c>
      <c r="AK231" s="83">
        <v>3.19</v>
      </c>
      <c r="AL231" s="83">
        <v>2.4700000000000002</v>
      </c>
      <c r="AM231" s="83">
        <v>3.2</v>
      </c>
      <c r="AN231" s="83">
        <v>6.2</v>
      </c>
      <c r="AO231" s="83">
        <v>9.4E-2</v>
      </c>
      <c r="AP231" s="83">
        <v>20.7</v>
      </c>
      <c r="AQ231" s="83">
        <v>19</v>
      </c>
      <c r="AR231" s="83">
        <v>0.75486373790022387</v>
      </c>
      <c r="AS231" s="83">
        <v>66.3</v>
      </c>
      <c r="AT231" s="83">
        <v>90.4</v>
      </c>
      <c r="AU231" s="83">
        <v>0.1782</v>
      </c>
      <c r="AV231" s="83">
        <v>4.3400000000000001E-2</v>
      </c>
      <c r="AW231" s="83">
        <v>13.56</v>
      </c>
      <c r="AX231" s="83">
        <v>13.43</v>
      </c>
      <c r="AY231" s="83">
        <v>13.43</v>
      </c>
      <c r="AZ231" s="83">
        <v>0</v>
      </c>
      <c r="BA231" s="83">
        <v>1.494</v>
      </c>
      <c r="BB231" s="83">
        <v>2.387</v>
      </c>
      <c r="BC231" s="83">
        <v>9.5489999999999995</v>
      </c>
      <c r="BD231" s="83">
        <v>3.0248637379002239</v>
      </c>
      <c r="BE231" s="83">
        <v>30.64</v>
      </c>
      <c r="BF231" s="83">
        <v>4.8</v>
      </c>
      <c r="BG231" s="83">
        <v>9</v>
      </c>
      <c r="BH231" s="232">
        <v>43693</v>
      </c>
    </row>
    <row r="232" spans="1:60" x14ac:dyDescent="0.25">
      <c r="A232" s="232">
        <v>43694</v>
      </c>
      <c r="B232" s="233" t="s">
        <v>65</v>
      </c>
      <c r="C232" s="234">
        <v>0</v>
      </c>
      <c r="D232" s="83">
        <v>6.01</v>
      </c>
      <c r="E232" s="83">
        <v>5.24</v>
      </c>
      <c r="F232" s="83">
        <v>5.23</v>
      </c>
      <c r="G232" s="83">
        <v>5.3</v>
      </c>
      <c r="H232" s="83">
        <v>5.31</v>
      </c>
      <c r="I232" s="83">
        <v>7.61</v>
      </c>
      <c r="J232" s="83">
        <v>7.43</v>
      </c>
      <c r="K232" s="83">
        <v>1.74</v>
      </c>
      <c r="L232" s="83">
        <v>1.94</v>
      </c>
      <c r="M232" s="83">
        <v>2.17</v>
      </c>
      <c r="N232" s="83">
        <v>2.27</v>
      </c>
      <c r="O232" s="83">
        <v>30</v>
      </c>
      <c r="P232" s="83">
        <v>22</v>
      </c>
      <c r="Q232" s="83">
        <v>7</v>
      </c>
      <c r="R232" s="83">
        <v>0</v>
      </c>
      <c r="S232" s="83">
        <v>0</v>
      </c>
      <c r="T232" s="83">
        <v>0</v>
      </c>
      <c r="U232" s="83">
        <v>0.29599999999999999</v>
      </c>
      <c r="V232" s="83">
        <v>0.104</v>
      </c>
      <c r="W232" s="83">
        <v>0.41399999999999998</v>
      </c>
      <c r="X232" s="83">
        <v>6.0999999999999999E-2</v>
      </c>
      <c r="Y232" s="83">
        <v>0.19600000000000001</v>
      </c>
      <c r="Z232" s="83">
        <v>0.23699999999999999</v>
      </c>
      <c r="AA232" s="83">
        <v>15.4</v>
      </c>
      <c r="AB232" s="83">
        <v>38.4</v>
      </c>
      <c r="AC232" s="83">
        <v>36.4</v>
      </c>
      <c r="AD232" s="83">
        <v>35.799999999999997</v>
      </c>
      <c r="AE232" s="83">
        <v>48.1</v>
      </c>
      <c r="AF232" s="83">
        <v>30.8</v>
      </c>
      <c r="AG232" s="83">
        <v>76.8</v>
      </c>
      <c r="AH232" s="83">
        <v>72.8</v>
      </c>
      <c r="AI232" s="83">
        <v>71.599999999999994</v>
      </c>
      <c r="AJ232" s="83">
        <v>96.2</v>
      </c>
      <c r="AK232" s="83">
        <v>3.34</v>
      </c>
      <c r="AL232" s="83">
        <v>2.4900000000000002</v>
      </c>
      <c r="AM232" s="83">
        <v>3</v>
      </c>
      <c r="AN232" s="83">
        <v>6.7</v>
      </c>
      <c r="AO232" s="83">
        <v>0.104</v>
      </c>
      <c r="AP232" s="83">
        <v>20.7</v>
      </c>
      <c r="AQ232" s="83">
        <v>19.100000000000001</v>
      </c>
      <c r="AR232" s="83">
        <v>1.0095085995085995</v>
      </c>
      <c r="AS232" s="83">
        <v>66</v>
      </c>
      <c r="AT232" s="83">
        <v>91.9</v>
      </c>
      <c r="AU232" s="83">
        <v>0.1804</v>
      </c>
      <c r="AV232" s="83">
        <v>3.7400000000000003E-2</v>
      </c>
      <c r="AW232" s="83">
        <v>13.32</v>
      </c>
      <c r="AX232" s="83">
        <v>12.21</v>
      </c>
      <c r="AY232" s="83">
        <v>13.18</v>
      </c>
      <c r="AZ232" s="83">
        <v>0.97</v>
      </c>
      <c r="BA232" s="83">
        <v>0</v>
      </c>
      <c r="BB232" s="83">
        <v>0</v>
      </c>
      <c r="BC232" s="83">
        <v>0</v>
      </c>
      <c r="BD232" s="83">
        <v>3.2795085995085995</v>
      </c>
      <c r="BE232" s="83">
        <v>29.88</v>
      </c>
      <c r="BF232" s="83">
        <v>4.8</v>
      </c>
      <c r="BG232" s="83">
        <v>9</v>
      </c>
      <c r="BH232" s="232">
        <v>43694</v>
      </c>
    </row>
    <row r="233" spans="1:60" x14ac:dyDescent="0.25">
      <c r="A233" s="232">
        <v>43695</v>
      </c>
      <c r="B233" s="233" t="s">
        <v>65</v>
      </c>
      <c r="C233" s="234">
        <v>0</v>
      </c>
      <c r="D233" s="83">
        <v>0</v>
      </c>
      <c r="E233" s="83">
        <v>0</v>
      </c>
      <c r="F233" s="83">
        <v>0</v>
      </c>
      <c r="G233" s="83">
        <v>0</v>
      </c>
      <c r="H233" s="83">
        <v>0</v>
      </c>
      <c r="I233" s="83">
        <v>0</v>
      </c>
      <c r="J233" s="83">
        <v>0</v>
      </c>
      <c r="K233" s="83">
        <v>0</v>
      </c>
      <c r="L233" s="83">
        <v>0</v>
      </c>
      <c r="M233" s="83">
        <v>0</v>
      </c>
      <c r="N233" s="83">
        <v>0</v>
      </c>
      <c r="O233" s="83">
        <v>0</v>
      </c>
      <c r="P233" s="83">
        <v>0</v>
      </c>
      <c r="Q233" s="83">
        <v>0</v>
      </c>
      <c r="R233" s="83">
        <v>0</v>
      </c>
      <c r="S233" s="83">
        <v>0</v>
      </c>
      <c r="T233" s="83">
        <v>0</v>
      </c>
      <c r="U233" s="83">
        <v>0</v>
      </c>
      <c r="V233" s="83">
        <v>0</v>
      </c>
      <c r="W233" s="83">
        <v>0</v>
      </c>
      <c r="X233" s="83">
        <v>0</v>
      </c>
      <c r="Y233" s="83">
        <v>0</v>
      </c>
      <c r="Z233" s="83">
        <v>0</v>
      </c>
      <c r="AA233" s="83">
        <v>0</v>
      </c>
      <c r="AB233" s="83">
        <v>0</v>
      </c>
      <c r="AC233" s="83">
        <v>0</v>
      </c>
      <c r="AD233" s="83">
        <v>0</v>
      </c>
      <c r="AE233" s="83">
        <v>0</v>
      </c>
      <c r="AF233" s="83">
        <v>0</v>
      </c>
      <c r="AG233" s="83">
        <v>0</v>
      </c>
      <c r="AH233" s="83">
        <v>0</v>
      </c>
      <c r="AI233" s="83">
        <v>0</v>
      </c>
      <c r="AJ233" s="83">
        <v>0</v>
      </c>
      <c r="AK233" s="83" t="s">
        <v>66</v>
      </c>
      <c r="AL233" s="83" t="s">
        <v>66</v>
      </c>
      <c r="AM233" s="83">
        <v>0</v>
      </c>
      <c r="AN233" s="83">
        <v>0</v>
      </c>
      <c r="AO233" s="83">
        <v>0</v>
      </c>
      <c r="AP233" s="83">
        <v>0</v>
      </c>
      <c r="AQ233" s="83">
        <v>0</v>
      </c>
      <c r="AR233" s="83" t="s">
        <v>66</v>
      </c>
      <c r="AS233" s="83">
        <v>0</v>
      </c>
      <c r="AT233" s="83">
        <v>0</v>
      </c>
      <c r="AU233" s="83">
        <v>0</v>
      </c>
      <c r="AV233" s="83">
        <v>0</v>
      </c>
      <c r="AW233" s="83">
        <v>0</v>
      </c>
      <c r="AX233" s="83">
        <v>0</v>
      </c>
      <c r="AY233" s="83">
        <v>0</v>
      </c>
      <c r="AZ233" s="83">
        <v>0</v>
      </c>
      <c r="BA233" s="83">
        <v>0</v>
      </c>
      <c r="BB233" s="83">
        <v>0</v>
      </c>
      <c r="BC233" s="83">
        <v>0</v>
      </c>
      <c r="BD233" s="83" t="s">
        <v>66</v>
      </c>
      <c r="BE233" s="83">
        <v>0</v>
      </c>
      <c r="BF233" s="83">
        <v>0</v>
      </c>
      <c r="BG233" s="83">
        <v>0</v>
      </c>
      <c r="BH233" s="232">
        <v>43695</v>
      </c>
    </row>
    <row r="234" spans="1:60" x14ac:dyDescent="0.25">
      <c r="A234" s="232">
        <v>43696</v>
      </c>
      <c r="B234" s="233" t="s">
        <v>65</v>
      </c>
      <c r="C234" s="234">
        <v>0</v>
      </c>
      <c r="D234" s="83">
        <v>6.15</v>
      </c>
      <c r="E234" s="83">
        <v>5.26</v>
      </c>
      <c r="F234" s="83">
        <v>5.23</v>
      </c>
      <c r="G234" s="83">
        <v>5.1100000000000003</v>
      </c>
      <c r="H234" s="83">
        <v>5.14</v>
      </c>
      <c r="I234" s="83">
        <v>7.45</v>
      </c>
      <c r="J234" s="83">
        <v>7.45</v>
      </c>
      <c r="K234" s="83">
        <v>1.76</v>
      </c>
      <c r="L234" s="83">
        <v>1.92</v>
      </c>
      <c r="M234" s="83">
        <v>2.17</v>
      </c>
      <c r="N234" s="83">
        <v>2.11</v>
      </c>
      <c r="O234" s="83">
        <v>27</v>
      </c>
      <c r="P234" s="83">
        <v>21</v>
      </c>
      <c r="Q234" s="83">
        <v>6</v>
      </c>
      <c r="R234" s="83">
        <v>0</v>
      </c>
      <c r="S234" s="83">
        <v>0</v>
      </c>
      <c r="T234" s="83">
        <v>0</v>
      </c>
      <c r="U234" s="83">
        <v>0.432</v>
      </c>
      <c r="V234" s="83">
        <v>9.4E-2</v>
      </c>
      <c r="W234" s="83">
        <v>0.56899999999999995</v>
      </c>
      <c r="X234" s="83">
        <v>0.125</v>
      </c>
      <c r="Y234" s="83">
        <v>0.29799999999999999</v>
      </c>
      <c r="Z234" s="83">
        <v>0.23400000000000001</v>
      </c>
      <c r="AA234" s="83">
        <v>15.6</v>
      </c>
      <c r="AB234" s="83">
        <v>38</v>
      </c>
      <c r="AC234" s="83">
        <v>37.1</v>
      </c>
      <c r="AD234" s="83">
        <v>36.9</v>
      </c>
      <c r="AE234" s="83">
        <v>48.2</v>
      </c>
      <c r="AF234" s="83">
        <v>31.2</v>
      </c>
      <c r="AG234" s="83">
        <v>76</v>
      </c>
      <c r="AH234" s="83">
        <v>74.2</v>
      </c>
      <c r="AI234" s="83">
        <v>73.8</v>
      </c>
      <c r="AJ234" s="83">
        <v>96.4</v>
      </c>
      <c r="AK234" s="83">
        <v>3.26</v>
      </c>
      <c r="AL234" s="83">
        <v>2.5499999999999998</v>
      </c>
      <c r="AM234" s="83">
        <v>3.2</v>
      </c>
      <c r="AN234" s="83">
        <v>5.9</v>
      </c>
      <c r="AO234" s="83">
        <v>9.0999999999999998E-2</v>
      </c>
      <c r="AP234" s="83">
        <v>20.399999999999999</v>
      </c>
      <c r="AQ234" s="83">
        <v>19.100000000000001</v>
      </c>
      <c r="AR234" s="83">
        <v>0.97254531490015372</v>
      </c>
      <c r="AS234" s="83">
        <v>66.2</v>
      </c>
      <c r="AT234" s="83">
        <v>90.9</v>
      </c>
      <c r="AU234" s="83">
        <v>0.1762</v>
      </c>
      <c r="AV234" s="83">
        <v>4.1099999999999998E-2</v>
      </c>
      <c r="AW234" s="83">
        <v>14.07</v>
      </c>
      <c r="AX234" s="83">
        <v>13.02</v>
      </c>
      <c r="AY234" s="83">
        <v>14</v>
      </c>
      <c r="AZ234" s="83">
        <v>0.98</v>
      </c>
      <c r="BA234" s="83">
        <v>1.494</v>
      </c>
      <c r="BB234" s="83">
        <v>2.387</v>
      </c>
      <c r="BC234" s="83">
        <v>7.9080000000000004</v>
      </c>
      <c r="BD234" s="83">
        <v>3.1525453149001539</v>
      </c>
      <c r="BE234" s="83">
        <v>29.34</v>
      </c>
      <c r="BF234" s="83">
        <v>4.8</v>
      </c>
      <c r="BG234" s="83">
        <v>9</v>
      </c>
      <c r="BH234" s="232">
        <v>43696</v>
      </c>
    </row>
    <row r="235" spans="1:60" x14ac:dyDescent="0.25">
      <c r="A235" s="232">
        <v>43697</v>
      </c>
      <c r="B235" s="233" t="s">
        <v>65</v>
      </c>
      <c r="C235" s="234">
        <v>0</v>
      </c>
      <c r="D235" s="83">
        <v>6.27</v>
      </c>
      <c r="E235" s="83">
        <v>5.22</v>
      </c>
      <c r="F235" s="83">
        <v>5.24</v>
      </c>
      <c r="G235" s="83">
        <v>5.05</v>
      </c>
      <c r="H235" s="83">
        <v>5.13</v>
      </c>
      <c r="I235" s="83">
        <v>7.38</v>
      </c>
      <c r="J235" s="83">
        <v>7.39</v>
      </c>
      <c r="K235" s="83">
        <v>1.73</v>
      </c>
      <c r="L235" s="83">
        <v>1.95</v>
      </c>
      <c r="M235" s="83">
        <v>2.2000000000000002</v>
      </c>
      <c r="N235" s="83">
        <v>2.06</v>
      </c>
      <c r="O235" s="83">
        <v>28</v>
      </c>
      <c r="P235" s="83">
        <v>22</v>
      </c>
      <c r="Q235" s="83">
        <v>7</v>
      </c>
      <c r="R235" s="83">
        <v>0</v>
      </c>
      <c r="S235" s="83">
        <v>0</v>
      </c>
      <c r="T235" s="83">
        <v>0</v>
      </c>
      <c r="U235" s="83">
        <v>0.437</v>
      </c>
      <c r="V235" s="83">
        <v>0.11</v>
      </c>
      <c r="W235" s="83">
        <v>0.40200000000000002</v>
      </c>
      <c r="X235" s="83">
        <v>0.13</v>
      </c>
      <c r="Y235" s="83">
        <v>0.317</v>
      </c>
      <c r="Z235" s="83">
        <v>0.312</v>
      </c>
      <c r="AA235" s="83">
        <v>16</v>
      </c>
      <c r="AB235" s="83">
        <v>39.4</v>
      </c>
      <c r="AC235" s="83">
        <v>38.1</v>
      </c>
      <c r="AD235" s="83">
        <v>37.299999999999997</v>
      </c>
      <c r="AE235" s="83">
        <v>47.6</v>
      </c>
      <c r="AF235" s="83">
        <v>32</v>
      </c>
      <c r="AG235" s="83">
        <v>78.8</v>
      </c>
      <c r="AH235" s="83">
        <v>76.2</v>
      </c>
      <c r="AI235" s="83">
        <v>74.599999999999994</v>
      </c>
      <c r="AJ235" s="83">
        <v>95.2</v>
      </c>
      <c r="AK235" s="83">
        <v>3.0700000000000003</v>
      </c>
      <c r="AL235" s="83">
        <v>2.4700000000000002</v>
      </c>
      <c r="AM235" s="83">
        <v>3.1</v>
      </c>
      <c r="AN235" s="83">
        <v>6</v>
      </c>
      <c r="AO235" s="83">
        <v>5.8999999999999997E-2</v>
      </c>
      <c r="AP235" s="83">
        <v>21.4</v>
      </c>
      <c r="AQ235" s="83">
        <v>19.600000000000001</v>
      </c>
      <c r="AR235" s="83">
        <v>0.95016256524981335</v>
      </c>
      <c r="AS235" s="83">
        <v>66.3</v>
      </c>
      <c r="AT235" s="83">
        <v>92.2</v>
      </c>
      <c r="AU235" s="83">
        <v>0.17799999999999999</v>
      </c>
      <c r="AV235" s="83">
        <v>3.5000000000000003E-2</v>
      </c>
      <c r="AW235" s="83">
        <v>14.42</v>
      </c>
      <c r="AX235" s="83">
        <v>13.41</v>
      </c>
      <c r="AY235" s="83">
        <v>14.39</v>
      </c>
      <c r="AZ235" s="83">
        <v>0.98</v>
      </c>
      <c r="BA235" s="83">
        <v>1.494</v>
      </c>
      <c r="BB235" s="83">
        <v>2.387</v>
      </c>
      <c r="BC235" s="83">
        <v>7.9080000000000004</v>
      </c>
      <c r="BD235" s="83">
        <v>3.2101625652498131</v>
      </c>
      <c r="BE235" s="83">
        <v>28.87</v>
      </c>
      <c r="BF235" s="83">
        <v>4.8</v>
      </c>
      <c r="BG235" s="83">
        <v>9</v>
      </c>
      <c r="BH235" s="232">
        <v>43697</v>
      </c>
    </row>
    <row r="236" spans="1:60" x14ac:dyDescent="0.25">
      <c r="A236" s="232">
        <v>43698</v>
      </c>
      <c r="B236" s="233" t="s">
        <v>65</v>
      </c>
      <c r="C236" s="234">
        <v>0</v>
      </c>
      <c r="D236" s="83">
        <v>6.19</v>
      </c>
      <c r="E236" s="83">
        <v>5.18</v>
      </c>
      <c r="F236" s="83">
        <v>5.25</v>
      </c>
      <c r="G236" s="83">
        <v>5.0999999999999996</v>
      </c>
      <c r="H236" s="83">
        <v>5.17</v>
      </c>
      <c r="I236" s="83">
        <v>7.38</v>
      </c>
      <c r="J236" s="83">
        <v>7.5</v>
      </c>
      <c r="K236" s="83">
        <v>1.7</v>
      </c>
      <c r="L236" s="83">
        <v>1.89</v>
      </c>
      <c r="M236" s="83">
        <v>2.2000000000000002</v>
      </c>
      <c r="N236" s="83">
        <v>2.29</v>
      </c>
      <c r="O236" s="83">
        <v>31</v>
      </c>
      <c r="P236" s="83">
        <v>24</v>
      </c>
      <c r="Q236" s="83">
        <v>8</v>
      </c>
      <c r="R236" s="83">
        <v>0</v>
      </c>
      <c r="S236" s="83">
        <v>0</v>
      </c>
      <c r="T236" s="83">
        <v>0</v>
      </c>
      <c r="U236" s="83">
        <v>0.39200000000000002</v>
      </c>
      <c r="V236" s="83">
        <v>0.13400000000000001</v>
      </c>
      <c r="W236" s="83">
        <v>0.41699999999999998</v>
      </c>
      <c r="X236" s="83">
        <v>0.112</v>
      </c>
      <c r="Y236" s="83">
        <v>0.20899999999999999</v>
      </c>
      <c r="Z236" s="83">
        <v>0.23400000000000001</v>
      </c>
      <c r="AA236" s="83">
        <v>15.9</v>
      </c>
      <c r="AB236" s="83">
        <v>40</v>
      </c>
      <c r="AC236" s="83">
        <v>38.6</v>
      </c>
      <c r="AD236" s="83">
        <v>37.5</v>
      </c>
      <c r="AE236" s="83">
        <v>48.1</v>
      </c>
      <c r="AF236" s="83">
        <v>31.8</v>
      </c>
      <c r="AG236" s="83">
        <v>80</v>
      </c>
      <c r="AH236" s="83">
        <v>77.2</v>
      </c>
      <c r="AI236" s="83">
        <v>75</v>
      </c>
      <c r="AJ236" s="83">
        <v>96.2</v>
      </c>
      <c r="AK236" s="83">
        <v>3.16</v>
      </c>
      <c r="AL236" s="83">
        <v>2.54</v>
      </c>
      <c r="AM236" s="83">
        <v>3.3</v>
      </c>
      <c r="AN236" s="83">
        <v>6.1</v>
      </c>
      <c r="AO236" s="83">
        <v>6.0999999999999999E-2</v>
      </c>
      <c r="AP236" s="83">
        <v>21.2</v>
      </c>
      <c r="AQ236" s="83">
        <v>19.5</v>
      </c>
      <c r="AR236" s="83">
        <v>1.0369356589708327</v>
      </c>
      <c r="AS236" s="83">
        <v>66.2</v>
      </c>
      <c r="AT236" s="83">
        <v>92.6</v>
      </c>
      <c r="AU236" s="83">
        <v>0.1784</v>
      </c>
      <c r="AV236" s="83">
        <v>3.3599999999999998E-2</v>
      </c>
      <c r="AW236" s="83">
        <v>14.869</v>
      </c>
      <c r="AX236" s="83">
        <v>13.817</v>
      </c>
      <c r="AY236" s="83">
        <v>14.785</v>
      </c>
      <c r="AZ236" s="83">
        <v>0.96799999999999997</v>
      </c>
      <c r="BA236" s="83">
        <v>1.494</v>
      </c>
      <c r="BB236" s="83">
        <v>2.387</v>
      </c>
      <c r="BC236" s="83">
        <v>9.9359999999999999</v>
      </c>
      <c r="BD236" s="83">
        <v>3.2769356589708329</v>
      </c>
      <c r="BE236" s="83">
        <v>29.16</v>
      </c>
      <c r="BF236" s="83">
        <v>4.8</v>
      </c>
      <c r="BG236" s="83">
        <v>9</v>
      </c>
      <c r="BH236" s="232">
        <v>43698</v>
      </c>
    </row>
    <row r="237" spans="1:60" x14ac:dyDescent="0.25">
      <c r="A237" s="232">
        <v>43699</v>
      </c>
      <c r="B237" s="233" t="s">
        <v>65</v>
      </c>
      <c r="C237" s="234">
        <v>0</v>
      </c>
      <c r="D237" s="83">
        <v>6.09</v>
      </c>
      <c r="E237" s="83">
        <v>5.19</v>
      </c>
      <c r="F237" s="83">
        <v>5.25</v>
      </c>
      <c r="G237" s="83">
        <v>5.19</v>
      </c>
      <c r="H237" s="83">
        <v>5.26</v>
      </c>
      <c r="I237" s="83">
        <v>7.42</v>
      </c>
      <c r="J237" s="83">
        <v>7.44</v>
      </c>
      <c r="K237" s="83">
        <v>1.74</v>
      </c>
      <c r="L237" s="83">
        <v>1.94</v>
      </c>
      <c r="M237" s="83">
        <v>2.2000000000000002</v>
      </c>
      <c r="N237" s="83">
        <v>2.27</v>
      </c>
      <c r="O237" s="83">
        <v>29</v>
      </c>
      <c r="P237" s="83">
        <v>21</v>
      </c>
      <c r="Q237" s="83">
        <v>10</v>
      </c>
      <c r="R237" s="83">
        <v>1</v>
      </c>
      <c r="S237" s="83">
        <v>0</v>
      </c>
      <c r="T237" s="83">
        <v>0</v>
      </c>
      <c r="U237" s="83">
        <v>0.29599999999999999</v>
      </c>
      <c r="V237" s="83">
        <v>0.104</v>
      </c>
      <c r="W237" s="83">
        <v>0.39600000000000002</v>
      </c>
      <c r="X237" s="83">
        <v>6.0999999999999999E-2</v>
      </c>
      <c r="Y237" s="83">
        <v>0.20399999999999999</v>
      </c>
      <c r="Z237" s="83">
        <v>0.29599999999999999</v>
      </c>
      <c r="AA237" s="83">
        <v>16.100000000000001</v>
      </c>
      <c r="AB237" s="83">
        <v>39.6</v>
      </c>
      <c r="AC237" s="83">
        <v>38.200000000000003</v>
      </c>
      <c r="AD237" s="83">
        <v>37.700000000000003</v>
      </c>
      <c r="AE237" s="83">
        <v>47.9</v>
      </c>
      <c r="AF237" s="83">
        <v>32.200000000000003</v>
      </c>
      <c r="AG237" s="83">
        <v>79.2</v>
      </c>
      <c r="AH237" s="83">
        <v>76.400000000000006</v>
      </c>
      <c r="AI237" s="83">
        <v>75.400000000000006</v>
      </c>
      <c r="AJ237" s="83">
        <v>95.8</v>
      </c>
      <c r="AK237" s="83">
        <v>3.17</v>
      </c>
      <c r="AL237" s="83">
        <v>2.59</v>
      </c>
      <c r="AM237" s="83">
        <v>3.1</v>
      </c>
      <c r="AN237" s="83">
        <v>6.2</v>
      </c>
      <c r="AO237" s="83">
        <v>6.7000000000000004E-2</v>
      </c>
      <c r="AP237" s="83">
        <v>21.2</v>
      </c>
      <c r="AQ237" s="83">
        <v>19.600000000000001</v>
      </c>
      <c r="AR237" s="83">
        <v>0.73486543909348478</v>
      </c>
      <c r="AS237" s="83">
        <v>66.7</v>
      </c>
      <c r="AT237" s="83">
        <v>92.2</v>
      </c>
      <c r="AU237" s="83">
        <v>0.1741</v>
      </c>
      <c r="AV237" s="83">
        <v>3.5400000000000001E-2</v>
      </c>
      <c r="AW237" s="83">
        <v>16.05</v>
      </c>
      <c r="AX237" s="83">
        <v>14.12</v>
      </c>
      <c r="AY237" s="83">
        <v>16.07</v>
      </c>
      <c r="AZ237" s="83">
        <v>1.95</v>
      </c>
      <c r="BA237" s="83">
        <v>1.494</v>
      </c>
      <c r="BB237" s="83">
        <v>2.387</v>
      </c>
      <c r="BC237" s="83">
        <v>7.9080000000000004</v>
      </c>
      <c r="BD237" s="83">
        <v>3.5448654390934848</v>
      </c>
      <c r="BE237" s="83">
        <v>29.68</v>
      </c>
      <c r="BF237" s="83">
        <v>4.8</v>
      </c>
      <c r="BG237" s="83">
        <v>9</v>
      </c>
      <c r="BH237" s="232">
        <v>43699</v>
      </c>
    </row>
    <row r="238" spans="1:60" x14ac:dyDescent="0.25">
      <c r="A238" s="232">
        <v>43700</v>
      </c>
      <c r="B238" s="233" t="s">
        <v>65</v>
      </c>
      <c r="C238" s="234">
        <v>0</v>
      </c>
      <c r="D238" s="83">
        <v>6.12</v>
      </c>
      <c r="E238" s="83">
        <v>5.29</v>
      </c>
      <c r="F238" s="83">
        <v>5.28</v>
      </c>
      <c r="G238" s="83">
        <v>4.9800000000000004</v>
      </c>
      <c r="H238" s="83">
        <v>5.0199999999999996</v>
      </c>
      <c r="I238" s="83">
        <v>6.51</v>
      </c>
      <c r="J238" s="83">
        <v>7.51</v>
      </c>
      <c r="K238" s="83">
        <v>1.75</v>
      </c>
      <c r="L238" s="83">
        <v>2.0299999999999998</v>
      </c>
      <c r="M238" s="83">
        <v>2.09</v>
      </c>
      <c r="N238" s="83">
        <v>2.82</v>
      </c>
      <c r="O238" s="83">
        <v>32</v>
      </c>
      <c r="P238" s="83">
        <v>26</v>
      </c>
      <c r="Q238" s="83">
        <v>12</v>
      </c>
      <c r="R238" s="83">
        <v>1</v>
      </c>
      <c r="S238" s="83">
        <v>0</v>
      </c>
      <c r="T238" s="83">
        <v>0</v>
      </c>
      <c r="U238" s="83">
        <v>0.374</v>
      </c>
      <c r="V238" s="83">
        <v>9.7000000000000003E-2</v>
      </c>
      <c r="W238" s="83">
        <v>0.49199999999999999</v>
      </c>
      <c r="X238" s="83">
        <v>9.6000000000000002E-2</v>
      </c>
      <c r="Y238" s="83">
        <v>0.19400000000000001</v>
      </c>
      <c r="Z238" s="83">
        <v>0.22800000000000001</v>
      </c>
      <c r="AA238" s="83">
        <v>16</v>
      </c>
      <c r="AB238" s="83">
        <v>38.299999999999997</v>
      </c>
      <c r="AC238" s="83">
        <v>37.1</v>
      </c>
      <c r="AD238" s="83">
        <v>37</v>
      </c>
      <c r="AE238" s="83">
        <v>49.1</v>
      </c>
      <c r="AF238" s="83">
        <v>32</v>
      </c>
      <c r="AG238" s="83">
        <v>76.599999999999994</v>
      </c>
      <c r="AH238" s="83">
        <v>74.2</v>
      </c>
      <c r="AI238" s="83">
        <v>74</v>
      </c>
      <c r="AJ238" s="83">
        <v>98.2</v>
      </c>
      <c r="AK238" s="83">
        <v>3.2</v>
      </c>
      <c r="AL238" s="83">
        <v>2.68</v>
      </c>
      <c r="AM238" s="83">
        <v>3</v>
      </c>
      <c r="AN238" s="83">
        <v>5.9</v>
      </c>
      <c r="AO238" s="83">
        <v>7.2999999999999995E-2</v>
      </c>
      <c r="AP238" s="83">
        <v>20.5</v>
      </c>
      <c r="AQ238" s="83">
        <v>19.3</v>
      </c>
      <c r="AR238" s="83">
        <v>0.90005852340936432</v>
      </c>
      <c r="AS238" s="83">
        <v>66.400000000000006</v>
      </c>
      <c r="AT238" s="83">
        <v>92.8</v>
      </c>
      <c r="AU238" s="83">
        <v>0.1782</v>
      </c>
      <c r="AV238" s="83">
        <v>3.32E-2</v>
      </c>
      <c r="AW238" s="83">
        <v>14.423999999999999</v>
      </c>
      <c r="AX238" s="83">
        <v>13.327999999999999</v>
      </c>
      <c r="AY238" s="83">
        <v>14.308</v>
      </c>
      <c r="AZ238" s="83">
        <v>0.98</v>
      </c>
      <c r="BA238" s="83">
        <v>1.494</v>
      </c>
      <c r="BB238" s="83">
        <v>2.387</v>
      </c>
      <c r="BC238" s="83">
        <v>9.4469999999999992</v>
      </c>
      <c r="BD238" s="83">
        <v>3.1900585234093644</v>
      </c>
      <c r="BE238" s="83">
        <v>30.97</v>
      </c>
      <c r="BF238" s="83">
        <v>4.8</v>
      </c>
      <c r="BG238" s="83">
        <v>9</v>
      </c>
      <c r="BH238" s="232">
        <v>43700</v>
      </c>
    </row>
    <row r="239" spans="1:60" x14ac:dyDescent="0.25">
      <c r="A239" s="232">
        <v>43701</v>
      </c>
      <c r="B239" s="233" t="s">
        <v>65</v>
      </c>
      <c r="C239" s="234">
        <v>0</v>
      </c>
      <c r="D239" s="83">
        <v>6.1</v>
      </c>
      <c r="E239" s="83">
        <v>5.04</v>
      </c>
      <c r="F239" s="83">
        <v>5.17</v>
      </c>
      <c r="G239" s="83">
        <v>4.8899999999999997</v>
      </c>
      <c r="H239" s="83">
        <v>4.97</v>
      </c>
      <c r="I239" s="83">
        <v>6.46</v>
      </c>
      <c r="J239" s="83">
        <v>7.14</v>
      </c>
      <c r="K239" s="83">
        <v>1.82</v>
      </c>
      <c r="L239" s="83">
        <v>1.91</v>
      </c>
      <c r="M239" s="83">
        <v>1.96</v>
      </c>
      <c r="N239" s="83">
        <v>1.97</v>
      </c>
      <c r="O239" s="83">
        <v>31</v>
      </c>
      <c r="P239" s="83">
        <v>26</v>
      </c>
      <c r="Q239" s="83">
        <v>11</v>
      </c>
      <c r="R239" s="83">
        <v>1</v>
      </c>
      <c r="S239" s="83">
        <v>0</v>
      </c>
      <c r="T239" s="83">
        <v>0</v>
      </c>
      <c r="U239" s="83">
        <v>0.26100000000000001</v>
      </c>
      <c r="V239" s="83">
        <v>9.5000000000000001E-2</v>
      </c>
      <c r="W239" s="83">
        <v>0.67100000000000004</v>
      </c>
      <c r="X239" s="83">
        <v>9.6000000000000002E-2</v>
      </c>
      <c r="Y239" s="83">
        <v>0.19800000000000001</v>
      </c>
      <c r="Z239" s="83">
        <v>0.25600000000000001</v>
      </c>
      <c r="AA239" s="83">
        <v>15.9</v>
      </c>
      <c r="AB239" s="83">
        <v>38.5</v>
      </c>
      <c r="AC239" s="83">
        <v>37.4</v>
      </c>
      <c r="AD239" s="83">
        <v>36.4</v>
      </c>
      <c r="AE239" s="83">
        <v>48.3</v>
      </c>
      <c r="AF239" s="83">
        <v>31.8</v>
      </c>
      <c r="AG239" s="83">
        <v>79</v>
      </c>
      <c r="AH239" s="83">
        <v>74.8</v>
      </c>
      <c r="AI239" s="83">
        <v>72.8</v>
      </c>
      <c r="AJ239" s="83">
        <v>96.6</v>
      </c>
      <c r="AK239" s="83">
        <v>3.18</v>
      </c>
      <c r="AL239" s="83">
        <v>2.66</v>
      </c>
      <c r="AM239" s="83">
        <v>3</v>
      </c>
      <c r="AN239" s="83">
        <v>5.8</v>
      </c>
      <c r="AO239" s="83">
        <v>8.5999999999999993E-2</v>
      </c>
      <c r="AP239" s="83">
        <v>20.3</v>
      </c>
      <c r="AQ239" s="83">
        <v>19.2</v>
      </c>
      <c r="AR239" s="83">
        <v>1.323505376344086</v>
      </c>
      <c r="AS239" s="83">
        <v>65.2</v>
      </c>
      <c r="AT239" s="83">
        <v>88.9</v>
      </c>
      <c r="AU239" s="83">
        <v>0.18559999999999999</v>
      </c>
      <c r="AV239" s="83">
        <v>5.11E-2</v>
      </c>
      <c r="AW239" s="83">
        <v>13.1</v>
      </c>
      <c r="AX239" s="83">
        <v>12.09</v>
      </c>
      <c r="AY239" s="83">
        <v>13.02</v>
      </c>
      <c r="AZ239" s="83">
        <v>0.93</v>
      </c>
      <c r="BA239" s="83">
        <v>0</v>
      </c>
      <c r="BB239" s="83">
        <v>0</v>
      </c>
      <c r="BC239" s="83">
        <v>0</v>
      </c>
      <c r="BD239" s="83">
        <v>3.3635053763440861</v>
      </c>
      <c r="BE239" s="83">
        <v>30.35</v>
      </c>
      <c r="BF239" s="83">
        <v>4.5999999999999996</v>
      </c>
      <c r="BG239" s="83">
        <v>9.4</v>
      </c>
      <c r="BH239" s="232">
        <v>43701</v>
      </c>
    </row>
    <row r="240" spans="1:60" x14ac:dyDescent="0.25">
      <c r="A240" s="232">
        <v>43702</v>
      </c>
      <c r="B240" s="233" t="s">
        <v>65</v>
      </c>
      <c r="C240" s="234">
        <v>0</v>
      </c>
      <c r="D240" s="83">
        <v>0</v>
      </c>
      <c r="E240" s="83">
        <v>0</v>
      </c>
      <c r="F240" s="83">
        <v>0</v>
      </c>
      <c r="G240" s="83">
        <v>0</v>
      </c>
      <c r="H240" s="83">
        <v>0</v>
      </c>
      <c r="I240" s="83">
        <v>0</v>
      </c>
      <c r="J240" s="83">
        <v>0</v>
      </c>
      <c r="K240" s="83">
        <v>0</v>
      </c>
      <c r="L240" s="83">
        <v>0</v>
      </c>
      <c r="M240" s="83">
        <v>0</v>
      </c>
      <c r="N240" s="83">
        <v>0</v>
      </c>
      <c r="O240" s="83">
        <v>0</v>
      </c>
      <c r="P240" s="83">
        <v>0</v>
      </c>
      <c r="Q240" s="83">
        <v>0</v>
      </c>
      <c r="R240" s="83">
        <v>0</v>
      </c>
      <c r="S240" s="83">
        <v>0</v>
      </c>
      <c r="T240" s="83">
        <v>0</v>
      </c>
      <c r="U240" s="83">
        <v>0</v>
      </c>
      <c r="V240" s="83">
        <v>0</v>
      </c>
      <c r="W240" s="83">
        <v>0</v>
      </c>
      <c r="X240" s="83">
        <v>0</v>
      </c>
      <c r="Y240" s="83">
        <v>0</v>
      </c>
      <c r="Z240" s="83">
        <v>0</v>
      </c>
      <c r="AA240" s="83">
        <v>0</v>
      </c>
      <c r="AB240" s="83">
        <v>0</v>
      </c>
      <c r="AC240" s="83">
        <v>0</v>
      </c>
      <c r="AD240" s="83">
        <v>0</v>
      </c>
      <c r="AE240" s="83">
        <v>0</v>
      </c>
      <c r="AF240" s="83">
        <v>0</v>
      </c>
      <c r="AG240" s="83">
        <v>0</v>
      </c>
      <c r="AH240" s="83">
        <v>0</v>
      </c>
      <c r="AI240" s="83">
        <v>0</v>
      </c>
      <c r="AJ240" s="83">
        <v>0</v>
      </c>
      <c r="AK240" s="83" t="s">
        <v>66</v>
      </c>
      <c r="AL240" s="83" t="s">
        <v>66</v>
      </c>
      <c r="AM240" s="83">
        <v>0</v>
      </c>
      <c r="AN240" s="83">
        <v>0</v>
      </c>
      <c r="AO240" s="83">
        <v>0</v>
      </c>
      <c r="AP240" s="83">
        <v>0</v>
      </c>
      <c r="AQ240" s="83">
        <v>0</v>
      </c>
      <c r="AR240" s="83">
        <v>1.4715820578875585</v>
      </c>
      <c r="AS240" s="83">
        <v>0</v>
      </c>
      <c r="AT240" s="83">
        <v>0</v>
      </c>
      <c r="AU240" s="83">
        <v>0</v>
      </c>
      <c r="AV240" s="83">
        <v>0</v>
      </c>
      <c r="AW240" s="83">
        <v>14.35</v>
      </c>
      <c r="AX240" s="83">
        <v>13.198</v>
      </c>
      <c r="AY240" s="83">
        <v>14.175000000000001</v>
      </c>
      <c r="AZ240" s="83">
        <v>0.97699999999999998</v>
      </c>
      <c r="BA240" s="83">
        <v>1.494</v>
      </c>
      <c r="BB240" s="83">
        <v>2.387</v>
      </c>
      <c r="BC240" s="83">
        <v>9.3170000000000002</v>
      </c>
      <c r="BD240" s="83">
        <v>3.3215820578875586</v>
      </c>
      <c r="BE240" s="83">
        <v>0</v>
      </c>
      <c r="BF240" s="83">
        <v>4.0999999999999996</v>
      </c>
      <c r="BG240" s="83">
        <v>9.6999999999999993</v>
      </c>
      <c r="BH240" s="232">
        <v>43702</v>
      </c>
    </row>
    <row r="241" spans="1:60" x14ac:dyDescent="0.25">
      <c r="A241" s="232">
        <v>43703</v>
      </c>
      <c r="B241" s="233" t="s">
        <v>65</v>
      </c>
      <c r="C241" s="234">
        <v>0</v>
      </c>
      <c r="D241" s="83">
        <v>6.07</v>
      </c>
      <c r="E241" s="83">
        <v>5.34</v>
      </c>
      <c r="F241" s="83">
        <v>5.22</v>
      </c>
      <c r="G241" s="83">
        <v>5.17</v>
      </c>
      <c r="H241" s="83">
        <v>5.24</v>
      </c>
      <c r="I241" s="83">
        <v>5.29</v>
      </c>
      <c r="J241" s="83">
        <v>5.24</v>
      </c>
      <c r="K241" s="83">
        <v>1.8</v>
      </c>
      <c r="L241" s="83">
        <v>2.04</v>
      </c>
      <c r="M241" s="83">
        <v>1.98</v>
      </c>
      <c r="N241" s="83">
        <v>2.02</v>
      </c>
      <c r="O241" s="83">
        <v>30</v>
      </c>
      <c r="P241" s="83">
        <v>26</v>
      </c>
      <c r="Q241" s="83">
        <v>14</v>
      </c>
      <c r="R241" s="83">
        <v>2</v>
      </c>
      <c r="S241" s="83">
        <v>0</v>
      </c>
      <c r="T241" s="83">
        <v>0</v>
      </c>
      <c r="U241" s="83">
        <v>0.314</v>
      </c>
      <c r="V241" s="83">
        <v>0.124</v>
      </c>
      <c r="W241" s="83">
        <v>0.69199999999999995</v>
      </c>
      <c r="X241" s="83">
        <v>8.8999999999999996E-2</v>
      </c>
      <c r="Y241" s="83">
        <v>0.28599999999999998</v>
      </c>
      <c r="Z241" s="83">
        <v>0.124</v>
      </c>
      <c r="AA241" s="83">
        <v>16.100000000000001</v>
      </c>
      <c r="AB241" s="83">
        <v>38.799999999999997</v>
      </c>
      <c r="AC241" s="83">
        <v>37</v>
      </c>
      <c r="AD241" s="83">
        <v>36.700000000000003</v>
      </c>
      <c r="AE241" s="83">
        <v>48.8</v>
      </c>
      <c r="AF241" s="83">
        <v>32.200000000000003</v>
      </c>
      <c r="AG241" s="83">
        <v>77.599999999999994</v>
      </c>
      <c r="AH241" s="83">
        <v>74</v>
      </c>
      <c r="AI241" s="83">
        <v>73.400000000000006</v>
      </c>
      <c r="AJ241" s="83">
        <v>97.6</v>
      </c>
      <c r="AK241" s="83">
        <v>3.02</v>
      </c>
      <c r="AL241" s="83">
        <v>2.59</v>
      </c>
      <c r="AM241" s="83">
        <v>3.4</v>
      </c>
      <c r="AN241" s="83">
        <v>5.9</v>
      </c>
      <c r="AO241" s="83">
        <v>0.104</v>
      </c>
      <c r="AP241" s="83">
        <v>20.2</v>
      </c>
      <c r="AQ241" s="83">
        <v>19.100000000000001</v>
      </c>
      <c r="AR241" s="83">
        <v>2.5338888888888897</v>
      </c>
      <c r="AS241" s="83">
        <v>65</v>
      </c>
      <c r="AT241" s="83">
        <v>89.9</v>
      </c>
      <c r="AU241" s="83">
        <v>0.1862</v>
      </c>
      <c r="AV241" s="83">
        <v>4.48E-2</v>
      </c>
      <c r="AW241" s="83">
        <v>16.420000000000002</v>
      </c>
      <c r="AX241" s="83">
        <v>11.34</v>
      </c>
      <c r="AY241" s="83">
        <v>12.3</v>
      </c>
      <c r="AZ241" s="83">
        <v>0.96</v>
      </c>
      <c r="BA241" s="83">
        <v>1.494</v>
      </c>
      <c r="BB241" s="83">
        <v>2.387</v>
      </c>
      <c r="BC241" s="83">
        <v>7.4589999999999996</v>
      </c>
      <c r="BD241" s="83">
        <v>4.4138888888888896</v>
      </c>
      <c r="BE241" s="83">
        <v>29.49</v>
      </c>
      <c r="BF241" s="83">
        <v>4.0999999999999996</v>
      </c>
      <c r="BG241" s="83">
        <v>9.6999999999999993</v>
      </c>
      <c r="BH241" s="232">
        <v>43703</v>
      </c>
    </row>
    <row r="242" spans="1:60" x14ac:dyDescent="0.25">
      <c r="A242" s="232">
        <v>43704</v>
      </c>
      <c r="B242" s="233" t="s">
        <v>65</v>
      </c>
      <c r="C242" s="234">
        <v>0</v>
      </c>
      <c r="D242" s="83">
        <v>0</v>
      </c>
      <c r="E242" s="83">
        <v>0</v>
      </c>
      <c r="F242" s="83">
        <v>0</v>
      </c>
      <c r="G242" s="83">
        <v>0</v>
      </c>
      <c r="H242" s="83">
        <v>0</v>
      </c>
      <c r="I242" s="83">
        <v>0</v>
      </c>
      <c r="J242" s="83">
        <v>0</v>
      </c>
      <c r="K242" s="83">
        <v>0</v>
      </c>
      <c r="L242" s="83">
        <v>0</v>
      </c>
      <c r="M242" s="83">
        <v>0</v>
      </c>
      <c r="N242" s="83">
        <v>0</v>
      </c>
      <c r="O242" s="83">
        <v>0</v>
      </c>
      <c r="P242" s="83">
        <v>0</v>
      </c>
      <c r="Q242" s="83">
        <v>0</v>
      </c>
      <c r="R242" s="83">
        <v>0</v>
      </c>
      <c r="S242" s="83">
        <v>0</v>
      </c>
      <c r="T242" s="83">
        <v>0</v>
      </c>
      <c r="U242" s="83">
        <v>0</v>
      </c>
      <c r="V242" s="83">
        <v>0</v>
      </c>
      <c r="W242" s="83">
        <v>0</v>
      </c>
      <c r="X242" s="83">
        <v>0</v>
      </c>
      <c r="Y242" s="83">
        <v>0</v>
      </c>
      <c r="Z242" s="83">
        <v>0</v>
      </c>
      <c r="AA242" s="83">
        <v>0</v>
      </c>
      <c r="AB242" s="83">
        <v>0</v>
      </c>
      <c r="AC242" s="83">
        <v>0</v>
      </c>
      <c r="AD242" s="83">
        <v>0</v>
      </c>
      <c r="AE242" s="83">
        <v>0</v>
      </c>
      <c r="AF242" s="83">
        <v>0</v>
      </c>
      <c r="AG242" s="83">
        <v>0</v>
      </c>
      <c r="AH242" s="83">
        <v>0</v>
      </c>
      <c r="AI242" s="83">
        <v>0</v>
      </c>
      <c r="AJ242" s="83">
        <v>0</v>
      </c>
      <c r="AK242" s="83" t="s">
        <v>66</v>
      </c>
      <c r="AL242" s="83" t="s">
        <v>66</v>
      </c>
      <c r="AM242" s="83">
        <v>0</v>
      </c>
      <c r="AN242" s="83">
        <v>0</v>
      </c>
      <c r="AO242" s="83">
        <v>0</v>
      </c>
      <c r="AP242" s="83">
        <v>0</v>
      </c>
      <c r="AQ242" s="83">
        <v>0</v>
      </c>
      <c r="AR242" s="83" t="s">
        <v>66</v>
      </c>
      <c r="AS242" s="83">
        <v>0</v>
      </c>
      <c r="AT242" s="83">
        <v>0</v>
      </c>
      <c r="AU242" s="83">
        <v>0</v>
      </c>
      <c r="AV242" s="83">
        <v>0</v>
      </c>
      <c r="AW242" s="83">
        <v>0</v>
      </c>
      <c r="AX242" s="83">
        <v>0</v>
      </c>
      <c r="AY242" s="83">
        <v>0</v>
      </c>
      <c r="AZ242" s="83">
        <v>0</v>
      </c>
      <c r="BA242" s="83">
        <v>0</v>
      </c>
      <c r="BB242" s="83">
        <v>0</v>
      </c>
      <c r="BC242" s="83">
        <v>0</v>
      </c>
      <c r="BD242" s="83" t="s">
        <v>66</v>
      </c>
      <c r="BE242" s="83">
        <v>0</v>
      </c>
      <c r="BF242" s="83">
        <v>0</v>
      </c>
      <c r="BG242" s="83">
        <v>0</v>
      </c>
      <c r="BH242" s="232">
        <v>43704</v>
      </c>
    </row>
    <row r="243" spans="1:60" x14ac:dyDescent="0.25">
      <c r="A243" s="232">
        <v>43705</v>
      </c>
      <c r="B243" s="233" t="s">
        <v>65</v>
      </c>
      <c r="C243" s="234">
        <v>0</v>
      </c>
      <c r="D243" s="83">
        <v>6.09</v>
      </c>
      <c r="E243" s="83">
        <v>4.96</v>
      </c>
      <c r="F243" s="83">
        <v>5.17</v>
      </c>
      <c r="G243" s="83">
        <v>4.87</v>
      </c>
      <c r="H243" s="83">
        <v>4.8899999999999997</v>
      </c>
      <c r="I243" s="83">
        <v>6.63</v>
      </c>
      <c r="J243" s="83">
        <v>7.69</v>
      </c>
      <c r="K243" s="83">
        <v>1.87</v>
      </c>
      <c r="L243" s="83">
        <v>2.1</v>
      </c>
      <c r="M243" s="83">
        <v>1.96</v>
      </c>
      <c r="N243" s="83">
        <v>1.89</v>
      </c>
      <c r="O243" s="83">
        <v>31</v>
      </c>
      <c r="P243" s="83">
        <v>26</v>
      </c>
      <c r="Q243" s="83">
        <v>15</v>
      </c>
      <c r="R243" s="83">
        <v>1</v>
      </c>
      <c r="S243" s="83">
        <v>0</v>
      </c>
      <c r="T243" s="83">
        <v>0</v>
      </c>
      <c r="U243" s="83">
        <v>0.32700000000000001</v>
      </c>
      <c r="V243" s="83">
        <v>0.14599999999999999</v>
      </c>
      <c r="W243" s="83">
        <v>0.70099999999999996</v>
      </c>
      <c r="X243" s="83">
        <v>0.10100000000000001</v>
      </c>
      <c r="Y243" s="83">
        <v>0.318</v>
      </c>
      <c r="Z243" s="83">
        <v>0.47299999999999998</v>
      </c>
      <c r="AA243" s="83">
        <v>15.6</v>
      </c>
      <c r="AB243" s="83">
        <v>38.4</v>
      </c>
      <c r="AC243" s="83">
        <v>37.1</v>
      </c>
      <c r="AD243" s="83">
        <v>36.799999999999997</v>
      </c>
      <c r="AE243" s="83">
        <v>47.7</v>
      </c>
      <c r="AF243" s="83">
        <v>31.2</v>
      </c>
      <c r="AG243" s="83">
        <v>76.8</v>
      </c>
      <c r="AH243" s="83">
        <v>74.2</v>
      </c>
      <c r="AI243" s="83">
        <v>73.2</v>
      </c>
      <c r="AJ243" s="83">
        <v>95.4</v>
      </c>
      <c r="AK243" s="83">
        <v>3.09</v>
      </c>
      <c r="AL243" s="83">
        <v>2.67</v>
      </c>
      <c r="AM243" s="83">
        <v>3.2</v>
      </c>
      <c r="AN243" s="83">
        <v>5.7</v>
      </c>
      <c r="AO243" s="83">
        <v>9.2999999999999999E-2</v>
      </c>
      <c r="AP243" s="83">
        <v>19.600000000000001</v>
      </c>
      <c r="AQ243" s="83">
        <v>18.600000000000001</v>
      </c>
      <c r="AR243" s="83">
        <v>1.0139488636363638</v>
      </c>
      <c r="AS243" s="83">
        <v>65.2</v>
      </c>
      <c r="AT243" s="83">
        <v>90.1</v>
      </c>
      <c r="AU243" s="83">
        <v>0.186</v>
      </c>
      <c r="AV243" s="83">
        <v>4.4600000000000001E-2</v>
      </c>
      <c r="AW243" s="83">
        <v>15.21</v>
      </c>
      <c r="AX243" s="83">
        <v>14.08</v>
      </c>
      <c r="AY243" s="83">
        <v>15.08</v>
      </c>
      <c r="AZ243" s="83">
        <v>1</v>
      </c>
      <c r="BA243" s="83">
        <v>1.494</v>
      </c>
      <c r="BB243" s="83">
        <v>2.387</v>
      </c>
      <c r="BC243" s="83">
        <v>7.9080000000000004</v>
      </c>
      <c r="BD243" s="83">
        <v>2.8439488636363639</v>
      </c>
      <c r="BE243" s="83">
        <v>30.41</v>
      </c>
      <c r="BF243" s="83">
        <v>4.0999999999999996</v>
      </c>
      <c r="BG243" s="83">
        <v>9.6999999999999993</v>
      </c>
      <c r="BH243" s="232">
        <v>43705</v>
      </c>
    </row>
    <row r="244" spans="1:60" x14ac:dyDescent="0.25">
      <c r="A244" s="232">
        <v>43706</v>
      </c>
      <c r="B244" s="233" t="s">
        <v>65</v>
      </c>
      <c r="C244" s="234">
        <v>0</v>
      </c>
      <c r="D244" s="83">
        <v>6.03</v>
      </c>
      <c r="E244" s="83">
        <v>4.87</v>
      </c>
      <c r="F244" s="83">
        <v>5.18</v>
      </c>
      <c r="G244" s="83">
        <v>4.8600000000000003</v>
      </c>
      <c r="H244" s="83">
        <v>4.88</v>
      </c>
      <c r="I244" s="83">
        <v>6.59</v>
      </c>
      <c r="J244" s="83">
        <v>6.84</v>
      </c>
      <c r="K244" s="83">
        <v>1.92</v>
      </c>
      <c r="L244" s="83">
        <v>2.0499999999999998</v>
      </c>
      <c r="M244" s="83">
        <v>1.9</v>
      </c>
      <c r="N244" s="83">
        <v>1.8</v>
      </c>
      <c r="O244" s="83">
        <v>33</v>
      </c>
      <c r="P244" s="83">
        <v>28</v>
      </c>
      <c r="Q244" s="83">
        <v>16</v>
      </c>
      <c r="R244" s="83">
        <v>3</v>
      </c>
      <c r="S244" s="83">
        <v>0</v>
      </c>
      <c r="T244" s="83">
        <v>0</v>
      </c>
      <c r="U244" s="83">
        <v>0.29899999999999999</v>
      </c>
      <c r="V244" s="83">
        <v>0.23599999999999999</v>
      </c>
      <c r="W244" s="83">
        <v>0.81599999999999995</v>
      </c>
      <c r="X244" s="83">
        <v>9.8000000000000004E-2</v>
      </c>
      <c r="Y244" s="83">
        <v>0.24399999999999999</v>
      </c>
      <c r="Z244" s="83">
        <v>0.32700000000000001</v>
      </c>
      <c r="AA244" s="83">
        <v>15.4</v>
      </c>
      <c r="AB244" s="83">
        <v>36.1</v>
      </c>
      <c r="AC244" s="83">
        <v>35.1</v>
      </c>
      <c r="AD244" s="83">
        <v>35.5</v>
      </c>
      <c r="AE244" s="83">
        <v>47.3</v>
      </c>
      <c r="AF244" s="83">
        <v>30.8</v>
      </c>
      <c r="AG244" s="83">
        <v>72.2</v>
      </c>
      <c r="AH244" s="83">
        <v>70.2</v>
      </c>
      <c r="AI244" s="83">
        <v>71</v>
      </c>
      <c r="AJ244" s="83">
        <v>94.6</v>
      </c>
      <c r="AK244" s="83">
        <v>3.17</v>
      </c>
      <c r="AL244" s="83">
        <v>2.56</v>
      </c>
      <c r="AM244" s="83">
        <v>3.1</v>
      </c>
      <c r="AN244" s="83">
        <v>5.8</v>
      </c>
      <c r="AO244" s="83">
        <v>9.7000000000000003E-2</v>
      </c>
      <c r="AP244" s="83">
        <v>18.600000000000001</v>
      </c>
      <c r="AQ244" s="83">
        <v>18.399999999999999</v>
      </c>
      <c r="AR244" s="83">
        <v>1.4102307692307694</v>
      </c>
      <c r="AS244" s="83">
        <v>66.099999999999994</v>
      </c>
      <c r="AT244" s="83">
        <v>90.4</v>
      </c>
      <c r="AU244" s="83">
        <v>0.1794</v>
      </c>
      <c r="AV244" s="83">
        <v>4.36E-2</v>
      </c>
      <c r="AW244" s="83">
        <v>13.87</v>
      </c>
      <c r="AX244" s="83">
        <v>12.74</v>
      </c>
      <c r="AY244" s="83">
        <v>13.7</v>
      </c>
      <c r="AZ244" s="83">
        <v>0.96</v>
      </c>
      <c r="BA244" s="83">
        <v>1.494</v>
      </c>
      <c r="BB244" s="83">
        <v>2.387</v>
      </c>
      <c r="BC244" s="83">
        <v>8.859</v>
      </c>
      <c r="BD244" s="83">
        <v>3.3002307692307693</v>
      </c>
      <c r="BE244" s="83">
        <v>29.62</v>
      </c>
      <c r="BF244" s="83">
        <v>4.0999999999999996</v>
      </c>
      <c r="BG244" s="83">
        <v>9.9</v>
      </c>
      <c r="BH244" s="232">
        <v>43706</v>
      </c>
    </row>
    <row r="245" spans="1:60" x14ac:dyDescent="0.25">
      <c r="A245" s="232">
        <v>43707</v>
      </c>
      <c r="B245" s="233" t="s">
        <v>65</v>
      </c>
      <c r="C245" s="234">
        <v>0</v>
      </c>
      <c r="D245" s="83">
        <v>5.79</v>
      </c>
      <c r="E245" s="83">
        <v>4.96</v>
      </c>
      <c r="F245" s="83">
        <v>5.01</v>
      </c>
      <c r="G245" s="83">
        <v>4.95</v>
      </c>
      <c r="H245" s="83">
        <v>5.0199999999999996</v>
      </c>
      <c r="I245" s="83">
        <v>7.3</v>
      </c>
      <c r="J245" s="83">
        <v>6.98</v>
      </c>
      <c r="K245" s="83">
        <v>1.87</v>
      </c>
      <c r="L245" s="83">
        <v>2.0499999999999998</v>
      </c>
      <c r="M245" s="83">
        <v>2.2000000000000002</v>
      </c>
      <c r="N245" s="83">
        <v>1.86</v>
      </c>
      <c r="O245" s="83">
        <v>35</v>
      </c>
      <c r="P245" s="83">
        <v>28</v>
      </c>
      <c r="Q245" s="83">
        <v>13</v>
      </c>
      <c r="R245" s="83">
        <v>0</v>
      </c>
      <c r="S245" s="83">
        <v>0</v>
      </c>
      <c r="T245" s="83">
        <v>0</v>
      </c>
      <c r="U245" s="83">
        <v>0.45300000000000001</v>
      </c>
      <c r="V245" s="83">
        <v>0.22800000000000001</v>
      </c>
      <c r="W245" s="83">
        <v>0.97299999999999998</v>
      </c>
      <c r="X245" s="83">
        <v>0.13400000000000001</v>
      </c>
      <c r="Y245" s="83">
        <v>0.46700000000000003</v>
      </c>
      <c r="Z245" s="83">
        <v>0.38900000000000001</v>
      </c>
      <c r="AA245" s="83">
        <v>15.3</v>
      </c>
      <c r="AB245" s="83">
        <v>36.200000000000003</v>
      </c>
      <c r="AC245" s="83">
        <v>34.5</v>
      </c>
      <c r="AD245" s="83">
        <v>35.200000000000003</v>
      </c>
      <c r="AE245" s="83">
        <v>46.9</v>
      </c>
      <c r="AF245" s="83">
        <v>30.6</v>
      </c>
      <c r="AG245" s="83">
        <v>72.400000000000006</v>
      </c>
      <c r="AH245" s="83">
        <v>69</v>
      </c>
      <c r="AI245" s="83">
        <v>70.400000000000006</v>
      </c>
      <c r="AJ245" s="83">
        <v>93.8</v>
      </c>
      <c r="AK245" s="83">
        <v>3.21</v>
      </c>
      <c r="AL245" s="83">
        <v>2.37</v>
      </c>
      <c r="AM245" s="83">
        <v>3.2</v>
      </c>
      <c r="AN245" s="83">
        <v>6</v>
      </c>
      <c r="AO245" s="83">
        <v>4.1000000000000002E-2</v>
      </c>
      <c r="AP245" s="83">
        <v>18.3</v>
      </c>
      <c r="AQ245" s="83">
        <v>18</v>
      </c>
      <c r="AR245" s="83">
        <v>1.4886176470588235</v>
      </c>
      <c r="AS245" s="83">
        <v>66.5</v>
      </c>
      <c r="AT245" s="83">
        <v>92</v>
      </c>
      <c r="AU245" s="83">
        <v>0.1767</v>
      </c>
      <c r="AV245" s="83">
        <v>3.61E-2</v>
      </c>
      <c r="AW245" s="83">
        <v>13.33</v>
      </c>
      <c r="AX245" s="83">
        <v>12.24</v>
      </c>
      <c r="AY245" s="83">
        <v>13.18</v>
      </c>
      <c r="AZ245" s="83">
        <v>0.94</v>
      </c>
      <c r="BA245" s="83">
        <v>1.494</v>
      </c>
      <c r="BB245" s="83">
        <v>2.387</v>
      </c>
      <c r="BC245" s="83">
        <v>7.9080000000000004</v>
      </c>
      <c r="BD245" s="83">
        <v>3.5986176470588234</v>
      </c>
      <c r="BE245" s="83">
        <v>28.87</v>
      </c>
      <c r="BF245" s="83">
        <v>4.0999999999999996</v>
      </c>
      <c r="BG245" s="83">
        <v>10.3</v>
      </c>
      <c r="BH245" s="232">
        <v>43707</v>
      </c>
    </row>
    <row r="246" spans="1:60" x14ac:dyDescent="0.25">
      <c r="A246" s="232">
        <v>43708</v>
      </c>
      <c r="B246" s="233" t="s">
        <v>65</v>
      </c>
      <c r="C246" s="234">
        <v>0</v>
      </c>
      <c r="D246" s="83">
        <v>5.99</v>
      </c>
      <c r="E246" s="83">
        <v>5.21</v>
      </c>
      <c r="F246" s="83">
        <v>5.01</v>
      </c>
      <c r="G246" s="83">
        <v>5.07</v>
      </c>
      <c r="H246" s="83">
        <v>5.1100000000000003</v>
      </c>
      <c r="I246" s="83">
        <v>7.44</v>
      </c>
      <c r="J246" s="83">
        <v>7.24</v>
      </c>
      <c r="K246" s="83">
        <v>1.73</v>
      </c>
      <c r="L246" s="83">
        <v>1.94</v>
      </c>
      <c r="M246" s="83">
        <v>2.2000000000000002</v>
      </c>
      <c r="N246" s="83">
        <v>2.19</v>
      </c>
      <c r="O246" s="83">
        <v>34</v>
      </c>
      <c r="P246" s="83">
        <v>27</v>
      </c>
      <c r="Q246" s="83">
        <v>12</v>
      </c>
      <c r="R246" s="83">
        <v>0</v>
      </c>
      <c r="S246" s="83">
        <v>0</v>
      </c>
      <c r="T246" s="83">
        <v>0</v>
      </c>
      <c r="U246" s="83">
        <v>0.48199999999999998</v>
      </c>
      <c r="V246" s="83">
        <v>0.22600000000000001</v>
      </c>
      <c r="W246" s="83">
        <v>0.76500000000000001</v>
      </c>
      <c r="X246" s="83">
        <v>0.128</v>
      </c>
      <c r="Y246" s="83">
        <v>0.36799999999999999</v>
      </c>
      <c r="Z246" s="83">
        <v>0.30299999999999999</v>
      </c>
      <c r="AA246" s="83">
        <v>15.3</v>
      </c>
      <c r="AB246" s="83">
        <v>36.1</v>
      </c>
      <c r="AC246" s="83">
        <v>34.799999999999997</v>
      </c>
      <c r="AD246" s="83">
        <v>34.700000000000003</v>
      </c>
      <c r="AE246" s="83">
        <v>45</v>
      </c>
      <c r="AF246" s="83">
        <v>30.6</v>
      </c>
      <c r="AG246" s="83">
        <v>72.2</v>
      </c>
      <c r="AH246" s="83">
        <v>69.599999999999994</v>
      </c>
      <c r="AI246" s="83">
        <v>69.400000000000006</v>
      </c>
      <c r="AJ246" s="83">
        <v>90</v>
      </c>
      <c r="AK246" s="83">
        <v>3.27</v>
      </c>
      <c r="AL246" s="83">
        <v>2.4700000000000002</v>
      </c>
      <c r="AM246" s="83">
        <v>3</v>
      </c>
      <c r="AN246" s="83">
        <v>5.7</v>
      </c>
      <c r="AO246" s="83">
        <v>4.5999999999999999E-2</v>
      </c>
      <c r="AP246" s="83">
        <v>18.399999999999999</v>
      </c>
      <c r="AQ246" s="83">
        <v>17.899999999999999</v>
      </c>
      <c r="AR246" s="83" t="s">
        <v>66</v>
      </c>
      <c r="AS246" s="83">
        <v>66.400000000000006</v>
      </c>
      <c r="AT246" s="83">
        <v>92.1</v>
      </c>
      <c r="AU246" s="83">
        <v>0.1769</v>
      </c>
      <c r="AV246" s="83">
        <v>3.5799999999999998E-2</v>
      </c>
      <c r="AW246" s="83">
        <v>13.88</v>
      </c>
      <c r="AX246" s="83">
        <v>12.76</v>
      </c>
      <c r="AY246" s="83">
        <v>13.7</v>
      </c>
      <c r="AZ246" s="83">
        <v>0.94</v>
      </c>
      <c r="BA246" s="83">
        <v>0</v>
      </c>
      <c r="BB246" s="83">
        <v>0</v>
      </c>
      <c r="BC246" s="83">
        <v>0</v>
      </c>
      <c r="BD246" s="83" t="s">
        <v>66</v>
      </c>
      <c r="BE246" s="83">
        <v>28.64</v>
      </c>
      <c r="BF246" s="83">
        <v>4.0999999999999996</v>
      </c>
      <c r="BG246" s="83">
        <v>10.3</v>
      </c>
      <c r="BH246" s="232">
        <v>43708</v>
      </c>
    </row>
    <row r="247" spans="1:60" x14ac:dyDescent="0.25">
      <c r="A247" s="232">
        <v>43709</v>
      </c>
      <c r="B247" s="233" t="s">
        <v>65</v>
      </c>
      <c r="C247" s="234">
        <v>0</v>
      </c>
      <c r="D247" s="83">
        <v>0</v>
      </c>
      <c r="E247" s="83">
        <v>0</v>
      </c>
      <c r="F247" s="83">
        <v>0</v>
      </c>
      <c r="G247" s="83">
        <v>0</v>
      </c>
      <c r="H247" s="83">
        <v>0</v>
      </c>
      <c r="I247" s="83">
        <v>0</v>
      </c>
      <c r="J247" s="83">
        <v>0</v>
      </c>
      <c r="K247" s="83">
        <v>0</v>
      </c>
      <c r="L247" s="83">
        <v>0</v>
      </c>
      <c r="M247" s="83">
        <v>0</v>
      </c>
      <c r="N247" s="83">
        <v>0</v>
      </c>
      <c r="O247" s="83">
        <v>0</v>
      </c>
      <c r="P247" s="83">
        <v>0</v>
      </c>
      <c r="Q247" s="83">
        <v>0</v>
      </c>
      <c r="R247" s="83">
        <v>0</v>
      </c>
      <c r="S247" s="83">
        <v>0</v>
      </c>
      <c r="T247" s="83">
        <v>0</v>
      </c>
      <c r="U247" s="83">
        <v>0</v>
      </c>
      <c r="V247" s="83">
        <v>0</v>
      </c>
      <c r="W247" s="83">
        <v>0</v>
      </c>
      <c r="X247" s="83">
        <v>0</v>
      </c>
      <c r="Y247" s="83">
        <v>0</v>
      </c>
      <c r="Z247" s="83">
        <v>0</v>
      </c>
      <c r="AA247" s="83">
        <v>0</v>
      </c>
      <c r="AB247" s="83">
        <v>0</v>
      </c>
      <c r="AC247" s="83">
        <v>0</v>
      </c>
      <c r="AD247" s="83">
        <v>0</v>
      </c>
      <c r="AE247" s="83">
        <v>0</v>
      </c>
      <c r="AF247" s="83">
        <v>0</v>
      </c>
      <c r="AG247" s="83">
        <v>0</v>
      </c>
      <c r="AH247" s="83">
        <v>0</v>
      </c>
      <c r="AI247" s="83">
        <v>0</v>
      </c>
      <c r="AJ247" s="83">
        <v>0</v>
      </c>
      <c r="AK247" s="83" t="s">
        <v>66</v>
      </c>
      <c r="AL247" s="83" t="s">
        <v>66</v>
      </c>
      <c r="AM247" s="83">
        <v>0</v>
      </c>
      <c r="AN247" s="83">
        <v>0</v>
      </c>
      <c r="AO247" s="83">
        <v>0</v>
      </c>
      <c r="AP247" s="83">
        <v>0</v>
      </c>
      <c r="AQ247" s="83">
        <v>0</v>
      </c>
      <c r="AR247" s="83" t="s">
        <v>66</v>
      </c>
      <c r="AS247" s="83">
        <v>0</v>
      </c>
      <c r="AT247" s="83">
        <v>0</v>
      </c>
      <c r="AU247" s="83">
        <v>0</v>
      </c>
      <c r="AV247" s="83">
        <v>0</v>
      </c>
      <c r="AW247" s="83">
        <v>0</v>
      </c>
      <c r="AX247" s="83">
        <v>0</v>
      </c>
      <c r="AY247" s="83">
        <v>0</v>
      </c>
      <c r="AZ247" s="83">
        <v>0</v>
      </c>
      <c r="BA247" s="83">
        <v>0</v>
      </c>
      <c r="BB247" s="83">
        <v>0</v>
      </c>
      <c r="BC247" s="83">
        <v>0</v>
      </c>
      <c r="BD247" s="83" t="s">
        <v>66</v>
      </c>
      <c r="BE247" s="83">
        <v>0</v>
      </c>
      <c r="BF247" s="83">
        <v>0</v>
      </c>
      <c r="BG247" s="83">
        <v>0</v>
      </c>
      <c r="BH247" s="232">
        <v>43709</v>
      </c>
    </row>
    <row r="248" spans="1:60" x14ac:dyDescent="0.25">
      <c r="A248" s="232">
        <v>43710</v>
      </c>
      <c r="B248" s="233" t="s">
        <v>65</v>
      </c>
      <c r="C248" s="234">
        <v>0</v>
      </c>
      <c r="D248" s="83">
        <v>6.08</v>
      </c>
      <c r="E248" s="83">
        <v>4.93</v>
      </c>
      <c r="F248" s="83">
        <v>5.22</v>
      </c>
      <c r="G248" s="83">
        <v>4.7699999999999996</v>
      </c>
      <c r="H248" s="83">
        <v>4.78</v>
      </c>
      <c r="I248" s="83">
        <v>6.71</v>
      </c>
      <c r="J248" s="83">
        <v>7.36</v>
      </c>
      <c r="K248" s="83">
        <v>1.74</v>
      </c>
      <c r="L248" s="83">
        <v>2.02</v>
      </c>
      <c r="M248" s="83">
        <v>2.1</v>
      </c>
      <c r="N248" s="83">
        <v>2.19</v>
      </c>
      <c r="O248" s="83">
        <v>34</v>
      </c>
      <c r="P248" s="83">
        <v>26</v>
      </c>
      <c r="Q248" s="83">
        <v>14</v>
      </c>
      <c r="R248" s="83">
        <v>1</v>
      </c>
      <c r="S248" s="83">
        <v>0</v>
      </c>
      <c r="T248" s="83">
        <v>0</v>
      </c>
      <c r="U248" s="83">
        <v>0.41399999999999998</v>
      </c>
      <c r="V248" s="83">
        <v>0.184</v>
      </c>
      <c r="W248" s="83">
        <v>0.81299999999999994</v>
      </c>
      <c r="X248" s="83">
        <v>0.11600000000000001</v>
      </c>
      <c r="Y248" s="83">
        <v>0.314</v>
      </c>
      <c r="Z248" s="83">
        <v>0.53800000000000003</v>
      </c>
      <c r="AA248" s="83">
        <v>15.1</v>
      </c>
      <c r="AB248" s="83">
        <v>36.6</v>
      </c>
      <c r="AC248" s="83">
        <v>35.1</v>
      </c>
      <c r="AD248" s="83">
        <v>35.700000000000003</v>
      </c>
      <c r="AE248" s="83">
        <v>46.6</v>
      </c>
      <c r="AF248" s="83">
        <v>30.2</v>
      </c>
      <c r="AG248" s="83">
        <v>73.2</v>
      </c>
      <c r="AH248" s="83">
        <v>70.2</v>
      </c>
      <c r="AI248" s="83">
        <v>71.400000000000006</v>
      </c>
      <c r="AJ248" s="83">
        <v>93.2</v>
      </c>
      <c r="AK248" s="83">
        <v>3.24</v>
      </c>
      <c r="AL248" s="83">
        <v>2.5099999999999998</v>
      </c>
      <c r="AM248" s="83">
        <v>3.1</v>
      </c>
      <c r="AN248" s="83">
        <v>5.8</v>
      </c>
      <c r="AO248" s="83">
        <v>4.2000000000000003E-2</v>
      </c>
      <c r="AP248" s="83">
        <v>18.100000000000001</v>
      </c>
      <c r="AQ248" s="83">
        <v>18</v>
      </c>
      <c r="AR248" s="83">
        <v>1.5402285970416862</v>
      </c>
      <c r="AS248" s="83">
        <v>66.7</v>
      </c>
      <c r="AT248" s="83">
        <v>92</v>
      </c>
      <c r="AU248" s="83">
        <v>0.17460000000000001</v>
      </c>
      <c r="AV248" s="83">
        <v>3.5900000000000001E-2</v>
      </c>
      <c r="AW248" s="83">
        <v>14.634</v>
      </c>
      <c r="AX248" s="83">
        <v>8.9239999999999995</v>
      </c>
      <c r="AY248" s="83">
        <v>10.88</v>
      </c>
      <c r="AZ248" s="83">
        <v>1.956</v>
      </c>
      <c r="BA248" s="83">
        <v>1.494</v>
      </c>
      <c r="BB248" s="83">
        <v>2.387</v>
      </c>
      <c r="BC248" s="83">
        <v>7.9080000000000004</v>
      </c>
      <c r="BD248" s="83">
        <v>3.6802285970416864</v>
      </c>
      <c r="BE248" s="83">
        <v>29.78</v>
      </c>
      <c r="BF248" s="83">
        <v>4.0999999999999996</v>
      </c>
      <c r="BG248" s="83">
        <v>10.3</v>
      </c>
      <c r="BH248" s="232">
        <v>43710</v>
      </c>
    </row>
    <row r="249" spans="1:60" x14ac:dyDescent="0.25">
      <c r="A249" s="232">
        <v>43711</v>
      </c>
      <c r="B249" s="233" t="s">
        <v>65</v>
      </c>
      <c r="C249" s="234">
        <v>0</v>
      </c>
      <c r="D249" s="83">
        <v>6.01</v>
      </c>
      <c r="E249" s="83">
        <v>5.04</v>
      </c>
      <c r="F249" s="83">
        <v>5.03</v>
      </c>
      <c r="G249" s="83">
        <v>5.08</v>
      </c>
      <c r="H249" s="83">
        <v>5.0999999999999996</v>
      </c>
      <c r="I249" s="83">
        <v>7.09</v>
      </c>
      <c r="J249" s="83">
        <v>7.15</v>
      </c>
      <c r="K249" s="83">
        <v>1.62</v>
      </c>
      <c r="L249" s="83">
        <v>1.96</v>
      </c>
      <c r="M249" s="83">
        <v>2.0099999999999998</v>
      </c>
      <c r="N249" s="83">
        <v>1.96</v>
      </c>
      <c r="O249" s="83">
        <v>35</v>
      </c>
      <c r="P249" s="83">
        <v>30</v>
      </c>
      <c r="Q249" s="83">
        <v>16</v>
      </c>
      <c r="R249" s="83">
        <v>1</v>
      </c>
      <c r="S249" s="83">
        <v>0</v>
      </c>
      <c r="T249" s="83">
        <v>0</v>
      </c>
      <c r="U249" s="83">
        <v>0.36799999999999999</v>
      </c>
      <c r="V249" s="83">
        <v>0.224</v>
      </c>
      <c r="W249" s="83">
        <v>0.79800000000000004</v>
      </c>
      <c r="X249" s="83">
        <v>0.109</v>
      </c>
      <c r="Y249" s="83">
        <v>0.26800000000000002</v>
      </c>
      <c r="Z249" s="83">
        <v>0.34100000000000003</v>
      </c>
      <c r="AA249" s="83">
        <v>14.8</v>
      </c>
      <c r="AB249" s="83">
        <v>35.9</v>
      </c>
      <c r="AC249" s="83">
        <v>34.200000000000003</v>
      </c>
      <c r="AD249" s="83">
        <v>35.1</v>
      </c>
      <c r="AE249" s="83">
        <v>46.2</v>
      </c>
      <c r="AF249" s="83">
        <v>29.6</v>
      </c>
      <c r="AG249" s="83">
        <v>71.8</v>
      </c>
      <c r="AH249" s="83">
        <v>68.400000000000006</v>
      </c>
      <c r="AI249" s="83">
        <v>70.2</v>
      </c>
      <c r="AJ249" s="83">
        <v>92.4</v>
      </c>
      <c r="AK249" s="83">
        <v>3.1500000000000004</v>
      </c>
      <c r="AL249" s="83">
        <v>2.59</v>
      </c>
      <c r="AM249" s="83">
        <v>3</v>
      </c>
      <c r="AN249" s="83">
        <v>6.1</v>
      </c>
      <c r="AO249" s="83">
        <v>5.3999999999999999E-2</v>
      </c>
      <c r="AP249" s="83">
        <v>18.2</v>
      </c>
      <c r="AQ249" s="83">
        <v>18</v>
      </c>
      <c r="AR249" s="83">
        <v>0.44316879219804939</v>
      </c>
      <c r="AS249" s="83">
        <v>66.400000000000006</v>
      </c>
      <c r="AT249" s="83">
        <v>92.2</v>
      </c>
      <c r="AU249" s="83">
        <v>0.17710000000000001</v>
      </c>
      <c r="AV249" s="83">
        <v>3.4700000000000002E-2</v>
      </c>
      <c r="AW249" s="83">
        <v>14.42</v>
      </c>
      <c r="AX249" s="83">
        <v>13.33</v>
      </c>
      <c r="AY249" s="83">
        <v>14.32</v>
      </c>
      <c r="AZ249" s="83">
        <v>0.99</v>
      </c>
      <c r="BA249" s="83">
        <v>1.494</v>
      </c>
      <c r="BB249" s="83">
        <v>2.387</v>
      </c>
      <c r="BC249" s="83">
        <v>9.4489999999999998</v>
      </c>
      <c r="BD249" s="83">
        <v>2.4031687921980494</v>
      </c>
      <c r="BE249" s="83">
        <v>29.89</v>
      </c>
      <c r="BF249" s="83">
        <v>4.0999999999999996</v>
      </c>
      <c r="BG249" s="83">
        <v>10.6</v>
      </c>
      <c r="BH249" s="232">
        <v>43711</v>
      </c>
    </row>
    <row r="250" spans="1:60" x14ac:dyDescent="0.25">
      <c r="A250" s="232">
        <v>43712</v>
      </c>
      <c r="B250" s="233" t="s">
        <v>65</v>
      </c>
      <c r="C250" s="234">
        <v>0</v>
      </c>
      <c r="D250" s="83">
        <v>5.72</v>
      </c>
      <c r="E250" s="83">
        <v>4.95</v>
      </c>
      <c r="F250" s="83">
        <v>5.0199999999999996</v>
      </c>
      <c r="G250" s="83">
        <v>5.0199999999999996</v>
      </c>
      <c r="H250" s="83">
        <v>5.0599999999999996</v>
      </c>
      <c r="I250" s="83">
        <v>7.49</v>
      </c>
      <c r="J250" s="83">
        <v>6.99</v>
      </c>
      <c r="K250" s="83">
        <v>1.58</v>
      </c>
      <c r="L250" s="83">
        <v>1.8</v>
      </c>
      <c r="M250" s="83">
        <v>2.2000000000000002</v>
      </c>
      <c r="N250" s="83">
        <v>2.02</v>
      </c>
      <c r="O250" s="83">
        <v>36</v>
      </c>
      <c r="P250" s="83">
        <v>28</v>
      </c>
      <c r="Q250" s="83">
        <v>17</v>
      </c>
      <c r="R250" s="83">
        <v>1</v>
      </c>
      <c r="S250" s="83">
        <v>0</v>
      </c>
      <c r="T250" s="83">
        <v>0</v>
      </c>
      <c r="U250" s="83">
        <v>0.625</v>
      </c>
      <c r="V250" s="83">
        <v>0.33800000000000002</v>
      </c>
      <c r="W250" s="83">
        <v>1.71</v>
      </c>
      <c r="X250" s="83">
        <v>0.14399999999999999</v>
      </c>
      <c r="Y250" s="83">
        <v>0.503</v>
      </c>
      <c r="Z250" s="83">
        <v>0.45600000000000002</v>
      </c>
      <c r="AA250" s="83">
        <v>15.1</v>
      </c>
      <c r="AB250" s="83">
        <v>36.799999999999997</v>
      </c>
      <c r="AC250" s="83">
        <v>32.9</v>
      </c>
      <c r="AD250" s="83">
        <v>32.4</v>
      </c>
      <c r="AE250" s="83">
        <v>47.1</v>
      </c>
      <c r="AF250" s="83">
        <v>30.2</v>
      </c>
      <c r="AG250" s="83">
        <v>73.599999999999994</v>
      </c>
      <c r="AH250" s="83">
        <v>65.8</v>
      </c>
      <c r="AI250" s="83">
        <v>64.8</v>
      </c>
      <c r="AJ250" s="83">
        <v>94.2</v>
      </c>
      <c r="AK250" s="83">
        <v>3.18</v>
      </c>
      <c r="AL250" s="83">
        <v>2.34</v>
      </c>
      <c r="AM250" s="83">
        <v>3.2</v>
      </c>
      <c r="AN250" s="83">
        <v>6.2</v>
      </c>
      <c r="AO250" s="83">
        <v>6.7000000000000004E-2</v>
      </c>
      <c r="AP250" s="83">
        <v>18</v>
      </c>
      <c r="AQ250" s="83">
        <v>17.399999999999999</v>
      </c>
      <c r="AR250" s="83">
        <v>1.4953180741910024</v>
      </c>
      <c r="AS250" s="83">
        <v>66.900000000000006</v>
      </c>
      <c r="AT250" s="83">
        <v>91.2</v>
      </c>
      <c r="AU250" s="83">
        <v>0.17449999999999999</v>
      </c>
      <c r="AV250" s="83">
        <v>3.9699999999999999E-2</v>
      </c>
      <c r="AW250" s="83">
        <v>15.07</v>
      </c>
      <c r="AX250" s="83">
        <v>12.67</v>
      </c>
      <c r="AY250" s="83">
        <v>13.66</v>
      </c>
      <c r="AZ250" s="83">
        <v>0.99</v>
      </c>
      <c r="BA250" s="83">
        <v>1.494</v>
      </c>
      <c r="BB250" s="83">
        <v>2.387</v>
      </c>
      <c r="BC250" s="83">
        <v>7.9080000000000004</v>
      </c>
      <c r="BD250" s="83">
        <v>3.5553180741910024</v>
      </c>
      <c r="BE250" s="83">
        <v>29.57</v>
      </c>
      <c r="BF250" s="83">
        <v>4.0999999999999996</v>
      </c>
      <c r="BG250" s="83">
        <v>10.6</v>
      </c>
      <c r="BH250" s="232">
        <v>43712</v>
      </c>
    </row>
    <row r="251" spans="1:60" x14ac:dyDescent="0.25">
      <c r="A251" s="232">
        <v>43713</v>
      </c>
      <c r="B251" s="233" t="s">
        <v>65</v>
      </c>
      <c r="C251" s="234">
        <v>0</v>
      </c>
      <c r="D251" s="83">
        <v>6.06</v>
      </c>
      <c r="E251" s="83">
        <v>5.15</v>
      </c>
      <c r="F251" s="83">
        <v>5</v>
      </c>
      <c r="G251" s="83">
        <v>5.09</v>
      </c>
      <c r="H251" s="83">
        <v>5.09</v>
      </c>
      <c r="I251" s="83">
        <v>7.52</v>
      </c>
      <c r="J251" s="83">
        <v>7.54</v>
      </c>
      <c r="K251" s="83">
        <v>1.61</v>
      </c>
      <c r="L251" s="83">
        <v>1.86</v>
      </c>
      <c r="M251" s="83">
        <v>2.12</v>
      </c>
      <c r="N251" s="83">
        <v>2.1800000000000002</v>
      </c>
      <c r="O251" s="83">
        <v>22</v>
      </c>
      <c r="P251" s="83">
        <v>16</v>
      </c>
      <c r="Q251" s="83">
        <v>4</v>
      </c>
      <c r="R251" s="83">
        <v>0</v>
      </c>
      <c r="S251" s="83">
        <v>0</v>
      </c>
      <c r="T251" s="83">
        <v>0</v>
      </c>
      <c r="U251" s="83">
        <v>0.54800000000000004</v>
      </c>
      <c r="V251" s="83">
        <v>0.313</v>
      </c>
      <c r="W251" s="83">
        <v>0.45</v>
      </c>
      <c r="X251" s="83">
        <v>0.129</v>
      </c>
      <c r="Y251" s="83">
        <v>0.375</v>
      </c>
      <c r="Z251" s="83">
        <v>0.40699999999999997</v>
      </c>
      <c r="AA251" s="83">
        <v>15.5</v>
      </c>
      <c r="AB251" s="83">
        <v>36</v>
      </c>
      <c r="AC251" s="83">
        <v>33.9</v>
      </c>
      <c r="AD251" s="83">
        <v>34.9</v>
      </c>
      <c r="AE251" s="83">
        <v>46.4</v>
      </c>
      <c r="AF251" s="83">
        <v>31</v>
      </c>
      <c r="AG251" s="83">
        <v>72</v>
      </c>
      <c r="AH251" s="83">
        <v>67.8</v>
      </c>
      <c r="AI251" s="83">
        <v>69.8</v>
      </c>
      <c r="AJ251" s="83">
        <v>92.8</v>
      </c>
      <c r="AK251" s="83">
        <v>3.3499999999999996</v>
      </c>
      <c r="AL251" s="83">
        <v>2.39</v>
      </c>
      <c r="AM251" s="83">
        <v>3</v>
      </c>
      <c r="AN251" s="83">
        <v>5.9</v>
      </c>
      <c r="AO251" s="83">
        <v>6.5000000000000002E-2</v>
      </c>
      <c r="AP251" s="83">
        <v>18.8</v>
      </c>
      <c r="AQ251" s="83">
        <v>17.600000000000001</v>
      </c>
      <c r="AR251" s="83">
        <v>0.98799999999999999</v>
      </c>
      <c r="AS251" s="83">
        <v>64.3</v>
      </c>
      <c r="AT251" s="83">
        <v>87.4</v>
      </c>
      <c r="AU251" s="83">
        <v>0.1915</v>
      </c>
      <c r="AV251" s="83">
        <v>5.8099999999999999E-2</v>
      </c>
      <c r="AW251" s="83">
        <v>15.78</v>
      </c>
      <c r="AX251" s="83">
        <v>13.23</v>
      </c>
      <c r="AY251" s="83">
        <v>14.17</v>
      </c>
      <c r="AZ251" s="83">
        <v>0.94</v>
      </c>
      <c r="BA251" s="83">
        <v>1.494</v>
      </c>
      <c r="BB251" s="83">
        <v>2.387</v>
      </c>
      <c r="BC251" s="83">
        <v>7.9080000000000004</v>
      </c>
      <c r="BD251" s="83">
        <v>3.1779999999999999</v>
      </c>
      <c r="BE251" s="83">
        <v>29.34</v>
      </c>
      <c r="BF251" s="83">
        <v>4.0999999999999996</v>
      </c>
      <c r="BG251" s="83">
        <v>10.4</v>
      </c>
      <c r="BH251" s="232">
        <v>43713</v>
      </c>
    </row>
    <row r="252" spans="1:60" x14ac:dyDescent="0.25">
      <c r="A252" s="232">
        <v>43714</v>
      </c>
      <c r="B252" s="233" t="s">
        <v>65</v>
      </c>
      <c r="C252" s="234">
        <v>0</v>
      </c>
      <c r="D252" s="83">
        <v>6.02</v>
      </c>
      <c r="E252" s="83">
        <v>5.08</v>
      </c>
      <c r="F252" s="83">
        <v>4.97</v>
      </c>
      <c r="G252" s="83">
        <v>5.14</v>
      </c>
      <c r="H252" s="83">
        <v>5.16</v>
      </c>
      <c r="I252" s="83">
        <v>7.54</v>
      </c>
      <c r="J252" s="83">
        <v>7.61</v>
      </c>
      <c r="K252" s="83">
        <v>1.57</v>
      </c>
      <c r="L252" s="83">
        <v>1.88</v>
      </c>
      <c r="M252" s="83">
        <v>2.17</v>
      </c>
      <c r="N252" s="83">
        <v>2.23</v>
      </c>
      <c r="O252" s="83">
        <v>36</v>
      </c>
      <c r="P252" s="83">
        <v>29</v>
      </c>
      <c r="Q252" s="83">
        <v>5</v>
      </c>
      <c r="R252" s="83">
        <v>0</v>
      </c>
      <c r="S252" s="83">
        <v>0</v>
      </c>
      <c r="T252" s="83">
        <v>0</v>
      </c>
      <c r="U252" s="83">
        <v>0.46700000000000003</v>
      </c>
      <c r="V252" s="83">
        <v>0.30299999999999999</v>
      </c>
      <c r="W252" s="83">
        <v>0.34200000000000003</v>
      </c>
      <c r="X252" s="83">
        <v>6.9000000000000006E-2</v>
      </c>
      <c r="Y252" s="83">
        <v>0.20399999999999999</v>
      </c>
      <c r="Z252" s="83">
        <v>0.40100000000000002</v>
      </c>
      <c r="AA252" s="83">
        <v>15.1</v>
      </c>
      <c r="AB252" s="83">
        <v>36.799999999999997</v>
      </c>
      <c r="AC252" s="83">
        <v>35</v>
      </c>
      <c r="AD252" s="83">
        <v>34.700000000000003</v>
      </c>
      <c r="AE252" s="83">
        <v>45.9</v>
      </c>
      <c r="AF252" s="83">
        <v>30.2</v>
      </c>
      <c r="AG252" s="83">
        <v>73.599999999999994</v>
      </c>
      <c r="AH252" s="83">
        <v>70</v>
      </c>
      <c r="AI252" s="83">
        <v>69.400000000000006</v>
      </c>
      <c r="AJ252" s="83">
        <v>91.8</v>
      </c>
      <c r="AK252" s="83">
        <v>3.14</v>
      </c>
      <c r="AL252" s="83">
        <v>2.59</v>
      </c>
      <c r="AM252" s="83">
        <v>2.9</v>
      </c>
      <c r="AN252" s="83">
        <v>5.6</v>
      </c>
      <c r="AO252" s="83">
        <v>6.0999999999999999E-2</v>
      </c>
      <c r="AP252" s="83">
        <v>17.899999999999999</v>
      </c>
      <c r="AQ252" s="83">
        <v>17.8</v>
      </c>
      <c r="AR252" s="83">
        <v>0.94514434453383789</v>
      </c>
      <c r="AS252" s="83">
        <v>67.400000000000006</v>
      </c>
      <c r="AT252" s="83">
        <v>91.9</v>
      </c>
      <c r="AU252" s="83">
        <v>0.1709</v>
      </c>
      <c r="AV252" s="83">
        <v>4.0500000000000001E-2</v>
      </c>
      <c r="AW252" s="83">
        <v>13.852</v>
      </c>
      <c r="AX252" s="83">
        <v>12.678000000000001</v>
      </c>
      <c r="AY252" s="83">
        <v>13.646000000000001</v>
      </c>
      <c r="AZ252" s="83">
        <v>0.96599999999999997</v>
      </c>
      <c r="BA252" s="83">
        <v>1.494</v>
      </c>
      <c r="BB252" s="83">
        <v>2.3889999999999998</v>
      </c>
      <c r="BC252" s="83">
        <v>8.7949999999999999</v>
      </c>
      <c r="BD252" s="83">
        <v>3.125144344533838</v>
      </c>
      <c r="BE252" s="83">
        <v>29.34</v>
      </c>
      <c r="BF252" s="83">
        <v>4.0999999999999996</v>
      </c>
      <c r="BG252" s="83">
        <v>10.4</v>
      </c>
      <c r="BH252" s="232">
        <v>43714</v>
      </c>
    </row>
    <row r="253" spans="1:60" x14ac:dyDescent="0.25">
      <c r="A253" s="232">
        <v>43715</v>
      </c>
      <c r="B253" s="233" t="s">
        <v>65</v>
      </c>
      <c r="C253" s="234">
        <v>0</v>
      </c>
      <c r="D253" s="83">
        <v>6.09</v>
      </c>
      <c r="E253" s="83">
        <v>5.14</v>
      </c>
      <c r="F253" s="83">
        <v>5.08</v>
      </c>
      <c r="G253" s="83">
        <v>5.19</v>
      </c>
      <c r="H253" s="83">
        <v>5.22</v>
      </c>
      <c r="I253" s="83">
        <v>7.49</v>
      </c>
      <c r="J253" s="83">
        <v>7.62</v>
      </c>
      <c r="K253" s="83">
        <v>1.65</v>
      </c>
      <c r="L253" s="83">
        <v>1.99</v>
      </c>
      <c r="M253" s="83">
        <v>2.09</v>
      </c>
      <c r="N253" s="83">
        <v>2.1800000000000002</v>
      </c>
      <c r="O253" s="83">
        <v>30</v>
      </c>
      <c r="P253" s="83">
        <v>22</v>
      </c>
      <c r="Q253" s="83">
        <v>4</v>
      </c>
      <c r="R253" s="83">
        <v>0</v>
      </c>
      <c r="S253" s="83">
        <v>0</v>
      </c>
      <c r="T253" s="83">
        <v>0</v>
      </c>
      <c r="U253" s="83">
        <v>0.317</v>
      </c>
      <c r="V253" s="83">
        <v>0.26700000000000002</v>
      </c>
      <c r="W253" s="83">
        <v>0.31900000000000001</v>
      </c>
      <c r="X253" s="83">
        <v>7.9000000000000001E-2</v>
      </c>
      <c r="Y253" s="83">
        <v>0.29799999999999999</v>
      </c>
      <c r="Z253" s="83">
        <v>0.315</v>
      </c>
      <c r="AA253" s="83">
        <v>15.6</v>
      </c>
      <c r="AB253" s="83">
        <v>37.1</v>
      </c>
      <c r="AC253" s="83">
        <v>35.4</v>
      </c>
      <c r="AD253" s="83">
        <v>35.200000000000003</v>
      </c>
      <c r="AE253" s="83">
        <v>46.5</v>
      </c>
      <c r="AF253" s="83">
        <v>31.2</v>
      </c>
      <c r="AG253" s="83">
        <v>74.2</v>
      </c>
      <c r="AH253" s="83">
        <v>70.8</v>
      </c>
      <c r="AI253" s="83">
        <v>70.400000000000006</v>
      </c>
      <c r="AJ253" s="83">
        <v>93</v>
      </c>
      <c r="AK253" s="83">
        <v>3.4299999999999997</v>
      </c>
      <c r="AL253" s="83">
        <v>2.69</v>
      </c>
      <c r="AM253" s="83">
        <v>3.2</v>
      </c>
      <c r="AN253" s="83">
        <v>6.1</v>
      </c>
      <c r="AO253" s="83">
        <v>4.7E-2</v>
      </c>
      <c r="AP253" s="83">
        <v>17.7</v>
      </c>
      <c r="AQ253" s="83">
        <v>17.600000000000001</v>
      </c>
      <c r="AR253" s="83">
        <v>0.93014777497900925</v>
      </c>
      <c r="AS253" s="83">
        <v>67.5</v>
      </c>
      <c r="AT253" s="83">
        <v>92.6</v>
      </c>
      <c r="AU253" s="83">
        <v>0.1701</v>
      </c>
      <c r="AV253" s="83">
        <v>3.7100000000000001E-2</v>
      </c>
      <c r="AW253" s="83">
        <v>13.07</v>
      </c>
      <c r="AX253" s="83">
        <v>11.91</v>
      </c>
      <c r="AY253" s="83">
        <v>12.88</v>
      </c>
      <c r="AZ253" s="83">
        <v>0.97</v>
      </c>
      <c r="BA253" s="83">
        <v>0</v>
      </c>
      <c r="BB253" s="83">
        <v>0</v>
      </c>
      <c r="BC253" s="83">
        <v>0</v>
      </c>
      <c r="BD253" s="83">
        <v>3.1101477749790094</v>
      </c>
      <c r="BE253" s="83">
        <v>31.34</v>
      </c>
      <c r="BF253" s="83">
        <v>4.0999999999999996</v>
      </c>
      <c r="BG253" s="83">
        <v>10.4</v>
      </c>
      <c r="BH253" s="232">
        <v>43715</v>
      </c>
    </row>
    <row r="254" spans="1:60" x14ac:dyDescent="0.25">
      <c r="A254" s="232">
        <v>43716</v>
      </c>
      <c r="B254" s="233" t="s">
        <v>65</v>
      </c>
      <c r="C254" s="234">
        <v>0</v>
      </c>
      <c r="D254" s="83">
        <v>0</v>
      </c>
      <c r="E254" s="83">
        <v>0</v>
      </c>
      <c r="F254" s="83">
        <v>0</v>
      </c>
      <c r="G254" s="83">
        <v>0</v>
      </c>
      <c r="H254" s="83">
        <v>0</v>
      </c>
      <c r="I254" s="83">
        <v>0</v>
      </c>
      <c r="J254" s="83">
        <v>0</v>
      </c>
      <c r="K254" s="83">
        <v>0</v>
      </c>
      <c r="L254" s="83">
        <v>0</v>
      </c>
      <c r="M254" s="83">
        <v>0</v>
      </c>
      <c r="N254" s="83">
        <v>0</v>
      </c>
      <c r="O254" s="83">
        <v>0</v>
      </c>
      <c r="P254" s="83">
        <v>0</v>
      </c>
      <c r="Q254" s="83">
        <v>0</v>
      </c>
      <c r="R254" s="83">
        <v>0</v>
      </c>
      <c r="S254" s="83">
        <v>0</v>
      </c>
      <c r="T254" s="83">
        <v>0</v>
      </c>
      <c r="U254" s="83">
        <v>0</v>
      </c>
      <c r="V254" s="83">
        <v>0</v>
      </c>
      <c r="W254" s="83">
        <v>0</v>
      </c>
      <c r="X254" s="83">
        <v>0</v>
      </c>
      <c r="Y254" s="83">
        <v>0</v>
      </c>
      <c r="Z254" s="83">
        <v>0</v>
      </c>
      <c r="AA254" s="83">
        <v>0</v>
      </c>
      <c r="AB254" s="83">
        <v>0</v>
      </c>
      <c r="AC254" s="83">
        <v>0</v>
      </c>
      <c r="AD254" s="83">
        <v>0</v>
      </c>
      <c r="AE254" s="83">
        <v>0</v>
      </c>
      <c r="AF254" s="83">
        <v>0</v>
      </c>
      <c r="AG254" s="83">
        <v>0</v>
      </c>
      <c r="AH254" s="83">
        <v>0</v>
      </c>
      <c r="AI254" s="83">
        <v>0</v>
      </c>
      <c r="AJ254" s="83">
        <v>0</v>
      </c>
      <c r="AK254" s="83" t="s">
        <v>66</v>
      </c>
      <c r="AL254" s="83" t="s">
        <v>66</v>
      </c>
      <c r="AM254" s="83">
        <v>0</v>
      </c>
      <c r="AN254" s="83">
        <v>0</v>
      </c>
      <c r="AO254" s="83">
        <v>0</v>
      </c>
      <c r="AP254" s="83">
        <v>0</v>
      </c>
      <c r="AQ254" s="83">
        <v>0</v>
      </c>
      <c r="AR254" s="83" t="s">
        <v>66</v>
      </c>
      <c r="AS254" s="83">
        <v>0</v>
      </c>
      <c r="AT254" s="83">
        <v>0</v>
      </c>
      <c r="AU254" s="83">
        <v>0</v>
      </c>
      <c r="AV254" s="83">
        <v>0</v>
      </c>
      <c r="AW254" s="83">
        <v>0</v>
      </c>
      <c r="AX254" s="83">
        <v>0</v>
      </c>
      <c r="AY254" s="83">
        <v>0</v>
      </c>
      <c r="AZ254" s="83">
        <v>0</v>
      </c>
      <c r="BA254" s="83">
        <v>0</v>
      </c>
      <c r="BB254" s="83">
        <v>0</v>
      </c>
      <c r="BC254" s="83">
        <v>0</v>
      </c>
      <c r="BD254" s="83" t="s">
        <v>66</v>
      </c>
      <c r="BE254" s="83">
        <v>0</v>
      </c>
      <c r="BF254" s="83">
        <v>0</v>
      </c>
      <c r="BG254" s="83">
        <v>0</v>
      </c>
      <c r="BH254" s="232">
        <v>43716</v>
      </c>
    </row>
    <row r="255" spans="1:60" x14ac:dyDescent="0.25">
      <c r="A255" s="232">
        <v>43717</v>
      </c>
      <c r="B255" s="233" t="s">
        <v>65</v>
      </c>
      <c r="C255" s="234">
        <v>0</v>
      </c>
      <c r="D255" s="83">
        <v>5.95</v>
      </c>
      <c r="E255" s="83">
        <v>5.05</v>
      </c>
      <c r="F255" s="83">
        <v>5.1100000000000003</v>
      </c>
      <c r="G255" s="83">
        <v>5.05</v>
      </c>
      <c r="H255" s="83">
        <v>5.09</v>
      </c>
      <c r="I255" s="83">
        <v>7.27</v>
      </c>
      <c r="J255" s="83">
        <v>7.19</v>
      </c>
      <c r="K255" s="83">
        <v>1.74</v>
      </c>
      <c r="L255" s="83">
        <v>1.87</v>
      </c>
      <c r="M255" s="83">
        <v>2.16</v>
      </c>
      <c r="N255" s="83">
        <v>2.0499999999999998</v>
      </c>
      <c r="O255" s="83">
        <v>92</v>
      </c>
      <c r="P255" s="83">
        <v>25</v>
      </c>
      <c r="Q255" s="83">
        <v>12</v>
      </c>
      <c r="R255" s="83">
        <v>2</v>
      </c>
      <c r="S255" s="83">
        <v>0</v>
      </c>
      <c r="T255" s="83">
        <v>0</v>
      </c>
      <c r="U255" s="83">
        <v>4.7</v>
      </c>
      <c r="V255" s="83">
        <v>0.34200000000000003</v>
      </c>
      <c r="W255" s="83">
        <v>0.76100000000000001</v>
      </c>
      <c r="X255" s="83">
        <v>0.128</v>
      </c>
      <c r="Y255" s="83">
        <v>0.45600000000000002</v>
      </c>
      <c r="Z255" s="83">
        <v>0.43099999999999999</v>
      </c>
      <c r="AA255" s="83">
        <v>12.8</v>
      </c>
      <c r="AB255" s="83">
        <v>34.200000000000003</v>
      </c>
      <c r="AC255" s="83">
        <v>32.1</v>
      </c>
      <c r="AD255" s="83">
        <v>32.5</v>
      </c>
      <c r="AE255" s="83">
        <v>42.5</v>
      </c>
      <c r="AF255" s="83">
        <v>25.6</v>
      </c>
      <c r="AG255" s="83">
        <v>68.400000000000006</v>
      </c>
      <c r="AH255" s="83">
        <v>64.2</v>
      </c>
      <c r="AI255" s="83">
        <v>65</v>
      </c>
      <c r="AJ255" s="83">
        <v>85</v>
      </c>
      <c r="AK255" s="83">
        <v>3.15</v>
      </c>
      <c r="AL255" s="83">
        <v>1.96</v>
      </c>
      <c r="AM255" s="83">
        <v>2.8</v>
      </c>
      <c r="AN255" s="83">
        <v>4.2</v>
      </c>
      <c r="AO255" s="83">
        <v>1.4999999999999999E-2</v>
      </c>
      <c r="AP255" s="83">
        <v>14.8</v>
      </c>
      <c r="AQ255" s="83">
        <v>16.2</v>
      </c>
      <c r="AR255" s="83">
        <v>0.87544610542879564</v>
      </c>
      <c r="AS255" s="83">
        <v>67.400000000000006</v>
      </c>
      <c r="AT255" s="83">
        <v>91</v>
      </c>
      <c r="AU255" s="83">
        <v>0.1704</v>
      </c>
      <c r="AV255" s="83">
        <v>4.0599999999999997E-2</v>
      </c>
      <c r="AW255" s="83">
        <v>13.76</v>
      </c>
      <c r="AX255" s="83">
        <v>12.71</v>
      </c>
      <c r="AY255" s="83">
        <v>13.7</v>
      </c>
      <c r="AZ255" s="83">
        <v>0.99</v>
      </c>
      <c r="BA255" s="83">
        <v>1.4410000000000001</v>
      </c>
      <c r="BB255" s="83">
        <v>2.1539999999999999</v>
      </c>
      <c r="BC255" s="83">
        <v>9.875</v>
      </c>
      <c r="BD255" s="83">
        <v>2.8354461054287956</v>
      </c>
      <c r="BE255" s="83">
        <v>29.34</v>
      </c>
      <c r="BF255" s="83">
        <v>4.0999999999999996</v>
      </c>
      <c r="BG255" s="83">
        <v>10.4</v>
      </c>
      <c r="BH255" s="232">
        <v>43717</v>
      </c>
    </row>
    <row r="256" spans="1:60" x14ac:dyDescent="0.25">
      <c r="A256" s="232">
        <v>43718</v>
      </c>
      <c r="B256" s="233" t="s">
        <v>65</v>
      </c>
      <c r="C256" s="234">
        <v>0</v>
      </c>
      <c r="D256" s="83">
        <v>5.96</v>
      </c>
      <c r="E256" s="83">
        <v>5.12</v>
      </c>
      <c r="F256" s="83">
        <v>5.08</v>
      </c>
      <c r="G256" s="83">
        <v>5.08</v>
      </c>
      <c r="H256" s="83">
        <v>5.09</v>
      </c>
      <c r="I256" s="83">
        <v>7.26</v>
      </c>
      <c r="J256" s="83">
        <v>7.38</v>
      </c>
      <c r="K256" s="83">
        <v>1.71</v>
      </c>
      <c r="L256" s="83">
        <v>1.86</v>
      </c>
      <c r="M256" s="83">
        <v>2.13</v>
      </c>
      <c r="N256" s="83">
        <v>1.9</v>
      </c>
      <c r="O256" s="83">
        <v>65</v>
      </c>
      <c r="P256" s="83">
        <v>22</v>
      </c>
      <c r="Q256" s="83">
        <v>12</v>
      </c>
      <c r="R256" s="83">
        <v>0</v>
      </c>
      <c r="S256" s="83">
        <v>0</v>
      </c>
      <c r="T256" s="83">
        <v>0</v>
      </c>
      <c r="U256" s="83">
        <v>2.74</v>
      </c>
      <c r="V256" s="83">
        <v>0.25700000000000001</v>
      </c>
      <c r="W256" s="83">
        <v>0.66100000000000003</v>
      </c>
      <c r="X256" s="83">
        <v>0.129</v>
      </c>
      <c r="Y256" s="83">
        <v>0.50800000000000001</v>
      </c>
      <c r="Z256" s="83">
        <v>0.496</v>
      </c>
      <c r="AA256" s="83">
        <v>12.7</v>
      </c>
      <c r="AB256" s="83">
        <v>34.1</v>
      </c>
      <c r="AC256" s="83">
        <v>32</v>
      </c>
      <c r="AD256" s="83">
        <v>32.1</v>
      </c>
      <c r="AE256" s="83">
        <v>43.4</v>
      </c>
      <c r="AF256" s="83">
        <v>25.4</v>
      </c>
      <c r="AG256" s="83">
        <v>68.2</v>
      </c>
      <c r="AH256" s="83">
        <v>64</v>
      </c>
      <c r="AI256" s="83">
        <v>64.2</v>
      </c>
      <c r="AJ256" s="83">
        <v>86.8</v>
      </c>
      <c r="AK256" s="83">
        <v>3.35</v>
      </c>
      <c r="AL256" s="83">
        <v>2.09</v>
      </c>
      <c r="AM256" s="83">
        <v>3</v>
      </c>
      <c r="AN256" s="83">
        <v>5.2</v>
      </c>
      <c r="AO256" s="83">
        <v>1.7999999999999999E-2</v>
      </c>
      <c r="AP256" s="83">
        <v>14.2</v>
      </c>
      <c r="AQ256" s="83">
        <v>15.7</v>
      </c>
      <c r="AR256" s="83">
        <v>1.0752980842911875</v>
      </c>
      <c r="AS256" s="83">
        <v>66.8</v>
      </c>
      <c r="AT256" s="83">
        <v>89.9</v>
      </c>
      <c r="AU256" s="83">
        <v>0.17499999999999999</v>
      </c>
      <c r="AV256" s="83">
        <v>4.6199999999999998E-2</v>
      </c>
      <c r="AW256" s="83">
        <v>14.17</v>
      </c>
      <c r="AX256" s="83">
        <v>13.05</v>
      </c>
      <c r="AY256" s="83">
        <v>14.05</v>
      </c>
      <c r="AZ256" s="83">
        <v>1</v>
      </c>
      <c r="BA256" s="83">
        <v>1.3959999999999999</v>
      </c>
      <c r="BB256" s="83">
        <v>2.1520000000000001</v>
      </c>
      <c r="BC256" s="83">
        <v>9.8130000000000006</v>
      </c>
      <c r="BD256" s="83">
        <v>3.1452980842911873</v>
      </c>
      <c r="BE256" s="83">
        <v>30.04</v>
      </c>
      <c r="BF256" s="83">
        <v>4.0999999999999996</v>
      </c>
      <c r="BG256" s="83">
        <v>10.4</v>
      </c>
      <c r="BH256" s="232">
        <v>43718</v>
      </c>
    </row>
    <row r="257" spans="1:60" x14ac:dyDescent="0.25">
      <c r="A257" s="232">
        <v>43719</v>
      </c>
      <c r="B257" s="233" t="s">
        <v>65</v>
      </c>
      <c r="C257" s="234">
        <v>0</v>
      </c>
      <c r="D257" s="83">
        <v>5.89</v>
      </c>
      <c r="E257" s="83">
        <v>5.14</v>
      </c>
      <c r="F257" s="83">
        <v>5.08</v>
      </c>
      <c r="G257" s="83">
        <v>5.12</v>
      </c>
      <c r="H257" s="83">
        <v>5.15</v>
      </c>
      <c r="I257" s="83">
        <v>7.41</v>
      </c>
      <c r="J257" s="83">
        <v>7.61</v>
      </c>
      <c r="K257" s="83">
        <v>1.69</v>
      </c>
      <c r="L257" s="83">
        <v>1.88</v>
      </c>
      <c r="M257" s="83">
        <v>2.12</v>
      </c>
      <c r="N257" s="83">
        <v>2.17</v>
      </c>
      <c r="O257" s="83">
        <v>42</v>
      </c>
      <c r="P257" s="83">
        <v>35</v>
      </c>
      <c r="Q257" s="83">
        <v>15</v>
      </c>
      <c r="R257" s="83">
        <v>0</v>
      </c>
      <c r="S257" s="83">
        <v>0</v>
      </c>
      <c r="T257" s="83">
        <v>0</v>
      </c>
      <c r="U257" s="83">
        <v>1.68</v>
      </c>
      <c r="V257" s="83">
        <v>0.22700000000000001</v>
      </c>
      <c r="W257" s="83">
        <v>0.59599999999999997</v>
      </c>
      <c r="X257" s="83">
        <v>0.121</v>
      </c>
      <c r="Y257" s="83">
        <v>0.31</v>
      </c>
      <c r="Z257" s="83">
        <v>0.436</v>
      </c>
      <c r="AA257" s="83">
        <v>13.4</v>
      </c>
      <c r="AB257" s="83">
        <v>34.4</v>
      </c>
      <c r="AC257" s="83">
        <v>31.7</v>
      </c>
      <c r="AD257" s="83">
        <v>32</v>
      </c>
      <c r="AE257" s="83">
        <v>41.8</v>
      </c>
      <c r="AF257" s="83">
        <v>26.8</v>
      </c>
      <c r="AG257" s="83">
        <v>68.8</v>
      </c>
      <c r="AH257" s="83">
        <v>63.4</v>
      </c>
      <c r="AI257" s="83">
        <v>64</v>
      </c>
      <c r="AJ257" s="83">
        <v>83.6</v>
      </c>
      <c r="AK257" s="83">
        <v>3.25</v>
      </c>
      <c r="AL257" s="83">
        <v>2.2400000000000002</v>
      </c>
      <c r="AM257" s="83">
        <v>3.1</v>
      </c>
      <c r="AN257" s="83">
        <v>5.5</v>
      </c>
      <c r="AO257" s="83">
        <v>2.4E-2</v>
      </c>
      <c r="AP257" s="83">
        <v>14.2</v>
      </c>
      <c r="AQ257" s="83">
        <v>15.7</v>
      </c>
      <c r="AR257" s="83">
        <v>0.91436306780776855</v>
      </c>
      <c r="AS257" s="83">
        <v>67</v>
      </c>
      <c r="AT257" s="83">
        <v>90.4</v>
      </c>
      <c r="AU257" s="83">
        <v>0.1729</v>
      </c>
      <c r="AV257" s="83">
        <v>4.3999999999999997E-2</v>
      </c>
      <c r="AW257" s="83">
        <v>13.33</v>
      </c>
      <c r="AX257" s="83">
        <v>12.151999999999999</v>
      </c>
      <c r="AY257" s="83">
        <v>13.131</v>
      </c>
      <c r="AZ257" s="83">
        <v>0.97899999999999998</v>
      </c>
      <c r="BA257" s="83">
        <v>1.385</v>
      </c>
      <c r="BB257" s="83">
        <v>2.15</v>
      </c>
      <c r="BC257" s="83">
        <v>9.7289999999999992</v>
      </c>
      <c r="BD257" s="83">
        <v>3.0743630678077687</v>
      </c>
      <c r="BE257" s="83">
        <v>29.88</v>
      </c>
      <c r="BF257" s="83">
        <v>4.0999999999999996</v>
      </c>
      <c r="BG257" s="83">
        <v>10.4</v>
      </c>
      <c r="BH257" s="232">
        <v>43719</v>
      </c>
    </row>
    <row r="258" spans="1:60" x14ac:dyDescent="0.25">
      <c r="A258" s="232">
        <v>43720</v>
      </c>
      <c r="B258" s="233" t="s">
        <v>65</v>
      </c>
      <c r="C258" s="234">
        <v>0</v>
      </c>
      <c r="D258" s="83">
        <v>6.04</v>
      </c>
      <c r="E258" s="83">
        <v>5.12</v>
      </c>
      <c r="F258" s="83">
        <v>5.05</v>
      </c>
      <c r="G258" s="83">
        <v>5.16</v>
      </c>
      <c r="H258" s="83">
        <v>5.18</v>
      </c>
      <c r="I258" s="83">
        <v>7.47</v>
      </c>
      <c r="J258" s="83">
        <v>7.61</v>
      </c>
      <c r="K258" s="83">
        <v>1.66</v>
      </c>
      <c r="L258" s="83">
        <v>1.98</v>
      </c>
      <c r="M258" s="83">
        <v>2.2000000000000002</v>
      </c>
      <c r="N258" s="83">
        <v>2.15</v>
      </c>
      <c r="O258" s="83">
        <v>60</v>
      </c>
      <c r="P258" s="83">
        <v>44</v>
      </c>
      <c r="Q258" s="83">
        <v>13</v>
      </c>
      <c r="R258" s="83">
        <v>2</v>
      </c>
      <c r="S258" s="83">
        <v>1</v>
      </c>
      <c r="T258" s="83">
        <v>0</v>
      </c>
      <c r="U258" s="83">
        <v>2.5499999999999998</v>
      </c>
      <c r="V258" s="83">
        <v>0.27600000000000002</v>
      </c>
      <c r="W258" s="83">
        <v>0.745</v>
      </c>
      <c r="X258" s="83">
        <v>0.12</v>
      </c>
      <c r="Y258" s="83">
        <v>0.311</v>
      </c>
      <c r="Z258" s="83">
        <v>0.42</v>
      </c>
      <c r="AA258" s="83">
        <v>12.9</v>
      </c>
      <c r="AB258" s="83">
        <v>36.1</v>
      </c>
      <c r="AC258" s="83">
        <v>32.1</v>
      </c>
      <c r="AD258" s="83">
        <v>32.5</v>
      </c>
      <c r="AE258" s="83">
        <v>44.5</v>
      </c>
      <c r="AF258" s="83">
        <v>25.8</v>
      </c>
      <c r="AG258" s="83">
        <v>72.2</v>
      </c>
      <c r="AH258" s="83">
        <v>64.2</v>
      </c>
      <c r="AI258" s="83">
        <v>65</v>
      </c>
      <c r="AJ258" s="83">
        <v>89</v>
      </c>
      <c r="AK258" s="83">
        <v>3.16</v>
      </c>
      <c r="AL258" s="83">
        <v>2.41</v>
      </c>
      <c r="AM258" s="83">
        <v>3.1</v>
      </c>
      <c r="AN258" s="83">
        <v>5.7</v>
      </c>
      <c r="AO258" s="83">
        <v>5.3999999999999999E-2</v>
      </c>
      <c r="AP258" s="83">
        <v>15</v>
      </c>
      <c r="AQ258" s="83">
        <v>15.5</v>
      </c>
      <c r="AR258" s="83">
        <v>1.0761337683523657</v>
      </c>
      <c r="AS258" s="83">
        <v>67.599999999999994</v>
      </c>
      <c r="AT258" s="83">
        <v>89.6</v>
      </c>
      <c r="AU258" s="83">
        <v>0.1696</v>
      </c>
      <c r="AV258" s="83">
        <v>4.7600000000000003E-2</v>
      </c>
      <c r="AW258" s="83">
        <v>14.31</v>
      </c>
      <c r="AX258" s="83">
        <v>12.26</v>
      </c>
      <c r="AY258" s="83">
        <v>14.22</v>
      </c>
      <c r="AZ258" s="83">
        <v>1.96</v>
      </c>
      <c r="BA258" s="83">
        <v>1.4</v>
      </c>
      <c r="BB258" s="83">
        <v>2.1480000000000001</v>
      </c>
      <c r="BC258" s="83">
        <v>9.6129999999999995</v>
      </c>
      <c r="BD258" s="83">
        <v>3.2661337683523657</v>
      </c>
      <c r="BE258" s="83">
        <v>30.14</v>
      </c>
      <c r="BF258" s="83">
        <v>4.0999999999999996</v>
      </c>
      <c r="BG258" s="83">
        <v>10.4</v>
      </c>
      <c r="BH258" s="232">
        <v>43720</v>
      </c>
    </row>
    <row r="259" spans="1:60" x14ac:dyDescent="0.25">
      <c r="A259" s="232">
        <v>43721</v>
      </c>
      <c r="B259" s="233" t="s">
        <v>65</v>
      </c>
      <c r="C259" s="234">
        <v>0</v>
      </c>
      <c r="D259" s="83">
        <v>6.06</v>
      </c>
      <c r="E259" s="83">
        <v>4.8099999999999996</v>
      </c>
      <c r="F259" s="83">
        <v>5.05</v>
      </c>
      <c r="G259" s="83">
        <v>4.79</v>
      </c>
      <c r="H259" s="83">
        <v>4.84</v>
      </c>
      <c r="I259" s="83">
        <v>6.63</v>
      </c>
      <c r="J259" s="83">
        <v>7.25</v>
      </c>
      <c r="K259" s="83">
        <v>1.74</v>
      </c>
      <c r="L259" s="83">
        <v>2.0099999999999998</v>
      </c>
      <c r="M259" s="83">
        <v>2.23</v>
      </c>
      <c r="N259" s="83">
        <v>2.29</v>
      </c>
      <c r="O259" s="83">
        <v>58</v>
      </c>
      <c r="P259" s="83">
        <v>47</v>
      </c>
      <c r="Q259" s="83">
        <v>14</v>
      </c>
      <c r="R259" s="83">
        <v>1</v>
      </c>
      <c r="S259" s="83">
        <v>0</v>
      </c>
      <c r="T259" s="83">
        <v>0</v>
      </c>
      <c r="U259" s="83">
        <v>1.73</v>
      </c>
      <c r="V259" s="83">
        <v>0.25600000000000001</v>
      </c>
      <c r="W259" s="83">
        <v>0.61599999999999999</v>
      </c>
      <c r="X259" s="83">
        <v>0.10299999999999999</v>
      </c>
      <c r="Y259" s="83">
        <v>0.32100000000000001</v>
      </c>
      <c r="Z259" s="83">
        <v>0.52700000000000002</v>
      </c>
      <c r="AA259" s="83">
        <v>12.6</v>
      </c>
      <c r="AB259" s="83">
        <v>37.299999999999997</v>
      </c>
      <c r="AC259" s="83">
        <v>34.1</v>
      </c>
      <c r="AD259" s="83">
        <v>33.4</v>
      </c>
      <c r="AE259" s="83">
        <v>43.4</v>
      </c>
      <c r="AF259" s="83">
        <v>25.2</v>
      </c>
      <c r="AG259" s="83">
        <v>74.599999999999994</v>
      </c>
      <c r="AH259" s="83">
        <v>68.2</v>
      </c>
      <c r="AI259" s="83">
        <v>66.8</v>
      </c>
      <c r="AJ259" s="83">
        <v>83.8</v>
      </c>
      <c r="AK259" s="83">
        <v>3.2</v>
      </c>
      <c r="AL259" s="83">
        <v>2.59</v>
      </c>
      <c r="AM259" s="83">
        <v>3</v>
      </c>
      <c r="AN259" s="83">
        <v>5.8</v>
      </c>
      <c r="AO259" s="83">
        <v>4.7E-2</v>
      </c>
      <c r="AP259" s="83">
        <v>14.1</v>
      </c>
      <c r="AQ259" s="83">
        <v>15.1</v>
      </c>
      <c r="AR259" s="83">
        <v>1.4113647016405271</v>
      </c>
      <c r="AS259" s="83">
        <v>67.2</v>
      </c>
      <c r="AT259" s="83">
        <v>90</v>
      </c>
      <c r="AU259" s="83">
        <v>0.17269999999999999</v>
      </c>
      <c r="AV259" s="83">
        <v>4.7199999999999999E-2</v>
      </c>
      <c r="AW259" s="83">
        <v>13.146000000000001</v>
      </c>
      <c r="AX259" s="83">
        <v>11.093999999999999</v>
      </c>
      <c r="AY259" s="83">
        <v>13.04</v>
      </c>
      <c r="AZ259" s="83">
        <v>1.946</v>
      </c>
      <c r="BA259" s="83">
        <v>1.319</v>
      </c>
      <c r="BB259" s="83">
        <v>2.1509999999999998</v>
      </c>
      <c r="BC259" s="83">
        <v>8.7349999999999994</v>
      </c>
      <c r="BD259" s="83">
        <v>3.341364701640527</v>
      </c>
      <c r="BE259" s="83">
        <v>32.979999999999997</v>
      </c>
      <c r="BF259" s="83">
        <v>4.0999999999999996</v>
      </c>
      <c r="BG259" s="83">
        <v>10.4</v>
      </c>
      <c r="BH259" s="232">
        <v>43721</v>
      </c>
    </row>
    <row r="260" spans="1:60" x14ac:dyDescent="0.25">
      <c r="A260" s="232">
        <v>43722</v>
      </c>
      <c r="B260" s="233" t="s">
        <v>65</v>
      </c>
      <c r="C260" s="234">
        <v>0</v>
      </c>
      <c r="D260" s="83">
        <v>6.16</v>
      </c>
      <c r="E260" s="83">
        <v>4.8499999999999996</v>
      </c>
      <c r="F260" s="83">
        <v>5.13</v>
      </c>
      <c r="G260" s="83">
        <v>4.87</v>
      </c>
      <c r="H260" s="83">
        <v>4.8899999999999997</v>
      </c>
      <c r="I260" s="83">
        <v>6.28</v>
      </c>
      <c r="J260" s="83">
        <v>7.35</v>
      </c>
      <c r="K260" s="83">
        <v>1.76</v>
      </c>
      <c r="L260" s="83">
        <v>1.94</v>
      </c>
      <c r="M260" s="83">
        <v>1.94</v>
      </c>
      <c r="N260" s="83">
        <v>1.7</v>
      </c>
      <c r="O260" s="83">
        <v>57</v>
      </c>
      <c r="P260" s="83">
        <v>49</v>
      </c>
      <c r="Q260" s="83">
        <v>16</v>
      </c>
      <c r="R260" s="83">
        <v>1</v>
      </c>
      <c r="S260" s="83">
        <v>0</v>
      </c>
      <c r="T260" s="83">
        <v>0</v>
      </c>
      <c r="U260" s="83">
        <v>1.24</v>
      </c>
      <c r="V260" s="83">
        <v>0.216</v>
      </c>
      <c r="W260" s="83">
        <v>0.67300000000000004</v>
      </c>
      <c r="X260" s="83">
        <v>9.6000000000000002E-2</v>
      </c>
      <c r="Y260" s="83">
        <v>0.34399999999999997</v>
      </c>
      <c r="Z260" s="83">
        <v>0.69099999999999995</v>
      </c>
      <c r="AA260" s="83">
        <v>12.8</v>
      </c>
      <c r="AB260" s="83">
        <v>36</v>
      </c>
      <c r="AC260" s="83">
        <v>33.5</v>
      </c>
      <c r="AD260" s="83">
        <v>33.200000000000003</v>
      </c>
      <c r="AE260" s="83">
        <v>44.3</v>
      </c>
      <c r="AF260" s="83">
        <v>25.6</v>
      </c>
      <c r="AG260" s="83">
        <v>72</v>
      </c>
      <c r="AH260" s="83">
        <v>67</v>
      </c>
      <c r="AI260" s="83">
        <v>66.400000000000006</v>
      </c>
      <c r="AJ260" s="83">
        <v>88.6</v>
      </c>
      <c r="AK260" s="83">
        <v>3.14</v>
      </c>
      <c r="AL260" s="83">
        <v>2.63</v>
      </c>
      <c r="AM260" s="83">
        <v>3.1</v>
      </c>
      <c r="AN260" s="83">
        <v>6</v>
      </c>
      <c r="AO260" s="83">
        <v>5.0999999999999997E-2</v>
      </c>
      <c r="AP260" s="83">
        <v>14.1</v>
      </c>
      <c r="AQ260" s="83">
        <v>15</v>
      </c>
      <c r="AR260" s="83">
        <v>1.378425339366516</v>
      </c>
      <c r="AS260" s="83">
        <v>67.5</v>
      </c>
      <c r="AT260" s="83">
        <v>91.2</v>
      </c>
      <c r="AU260" s="83">
        <v>0.1724</v>
      </c>
      <c r="AV260" s="83">
        <v>4.0399999999999998E-2</v>
      </c>
      <c r="AW260" s="83">
        <v>12.16</v>
      </c>
      <c r="AX260" s="83">
        <v>11.05</v>
      </c>
      <c r="AY260" s="83">
        <v>12.01</v>
      </c>
      <c r="AZ260" s="83">
        <v>0.96</v>
      </c>
      <c r="BA260" s="83">
        <v>0</v>
      </c>
      <c r="BB260" s="83">
        <v>0</v>
      </c>
      <c r="BC260" s="83">
        <v>0</v>
      </c>
      <c r="BD260" s="83">
        <v>3.118425339366516</v>
      </c>
      <c r="BE260" s="83">
        <v>31.66</v>
      </c>
      <c r="BF260" s="83">
        <v>4.0999999999999996</v>
      </c>
      <c r="BG260" s="83">
        <v>10.7</v>
      </c>
      <c r="BH260" s="232">
        <v>43722</v>
      </c>
    </row>
    <row r="261" spans="1:60" x14ac:dyDescent="0.25">
      <c r="A261" s="232">
        <v>43723</v>
      </c>
      <c r="B261" s="233" t="s">
        <v>65</v>
      </c>
      <c r="C261" s="234">
        <v>0</v>
      </c>
      <c r="D261" s="83">
        <v>0</v>
      </c>
      <c r="E261" s="83">
        <v>0</v>
      </c>
      <c r="F261" s="83">
        <v>0</v>
      </c>
      <c r="G261" s="83">
        <v>0</v>
      </c>
      <c r="H261" s="83">
        <v>0</v>
      </c>
      <c r="I261" s="83">
        <v>0</v>
      </c>
      <c r="J261" s="83">
        <v>0</v>
      </c>
      <c r="K261" s="83">
        <v>0</v>
      </c>
      <c r="L261" s="83">
        <v>0</v>
      </c>
      <c r="M261" s="83">
        <v>0</v>
      </c>
      <c r="N261" s="83">
        <v>0</v>
      </c>
      <c r="O261" s="83">
        <v>0</v>
      </c>
      <c r="P261" s="83">
        <v>0</v>
      </c>
      <c r="Q261" s="83">
        <v>0</v>
      </c>
      <c r="R261" s="83">
        <v>0</v>
      </c>
      <c r="S261" s="83">
        <v>0</v>
      </c>
      <c r="T261" s="83">
        <v>0</v>
      </c>
      <c r="U261" s="83">
        <v>0</v>
      </c>
      <c r="V261" s="83">
        <v>0</v>
      </c>
      <c r="W261" s="83">
        <v>0</v>
      </c>
      <c r="X261" s="83">
        <v>0</v>
      </c>
      <c r="Y261" s="83">
        <v>0</v>
      </c>
      <c r="Z261" s="83">
        <v>0</v>
      </c>
      <c r="AA261" s="83">
        <v>0</v>
      </c>
      <c r="AB261" s="83">
        <v>0</v>
      </c>
      <c r="AC261" s="83">
        <v>0</v>
      </c>
      <c r="AD261" s="83">
        <v>0</v>
      </c>
      <c r="AE261" s="83">
        <v>0</v>
      </c>
      <c r="AF261" s="83">
        <v>0</v>
      </c>
      <c r="AG261" s="83">
        <v>0</v>
      </c>
      <c r="AH261" s="83">
        <v>0</v>
      </c>
      <c r="AI261" s="83">
        <v>0</v>
      </c>
      <c r="AJ261" s="83">
        <v>0</v>
      </c>
      <c r="AK261" s="83" t="s">
        <v>66</v>
      </c>
      <c r="AL261" s="83" t="s">
        <v>66</v>
      </c>
      <c r="AM261" s="83">
        <v>0</v>
      </c>
      <c r="AN261" s="83">
        <v>0</v>
      </c>
      <c r="AO261" s="83">
        <v>0</v>
      </c>
      <c r="AP261" s="83">
        <v>0</v>
      </c>
      <c r="AQ261" s="83">
        <v>0</v>
      </c>
      <c r="AR261" s="83">
        <v>1.2195696959627846</v>
      </c>
      <c r="AS261" s="83">
        <v>0</v>
      </c>
      <c r="AT261" s="83">
        <v>0</v>
      </c>
      <c r="AU261" s="83">
        <v>0</v>
      </c>
      <c r="AV261" s="83">
        <v>0</v>
      </c>
      <c r="AW261" s="83">
        <v>13.204000000000001</v>
      </c>
      <c r="AX261" s="83">
        <v>12.038</v>
      </c>
      <c r="AY261" s="83">
        <v>13.013999999999999</v>
      </c>
      <c r="AZ261" s="83">
        <v>0.97599999999999998</v>
      </c>
      <c r="BA261" s="83">
        <v>0</v>
      </c>
      <c r="BB261" s="83">
        <v>0</v>
      </c>
      <c r="BC261" s="83">
        <v>0</v>
      </c>
      <c r="BD261" s="83">
        <v>3.0095696959627847</v>
      </c>
      <c r="BE261" s="83">
        <v>0</v>
      </c>
      <c r="BF261" s="83">
        <v>4.3</v>
      </c>
      <c r="BG261" s="83">
        <v>11</v>
      </c>
      <c r="BH261" s="232">
        <v>43723</v>
      </c>
    </row>
    <row r="262" spans="1:60" x14ac:dyDescent="0.25">
      <c r="A262" s="232">
        <v>43724</v>
      </c>
      <c r="B262" s="233" t="s">
        <v>65</v>
      </c>
      <c r="C262" s="234">
        <v>0</v>
      </c>
      <c r="D262" s="83">
        <v>5.99</v>
      </c>
      <c r="E262" s="83">
        <v>5.21</v>
      </c>
      <c r="F262" s="83">
        <v>4.9400000000000004</v>
      </c>
      <c r="G262" s="83">
        <v>5.18</v>
      </c>
      <c r="H262" s="83">
        <v>5.19</v>
      </c>
      <c r="I262" s="83">
        <v>6.49</v>
      </c>
      <c r="J262" s="83">
        <v>6.72</v>
      </c>
      <c r="K262" s="83">
        <v>1.7</v>
      </c>
      <c r="L262" s="83">
        <v>2</v>
      </c>
      <c r="M262" s="83">
        <v>2.11</v>
      </c>
      <c r="N262" s="83">
        <v>1.63</v>
      </c>
      <c r="O262" s="83">
        <v>56</v>
      </c>
      <c r="P262" s="83">
        <v>41</v>
      </c>
      <c r="Q262" s="83">
        <v>11</v>
      </c>
      <c r="R262" s="83">
        <v>2</v>
      </c>
      <c r="S262" s="83">
        <v>0</v>
      </c>
      <c r="T262" s="83">
        <v>0</v>
      </c>
      <c r="U262" s="83">
        <v>0.51200000000000001</v>
      </c>
      <c r="V262" s="83">
        <v>0.14699999999999999</v>
      </c>
      <c r="W262" s="83">
        <v>0.54100000000000004</v>
      </c>
      <c r="X262" s="83">
        <v>0.113</v>
      </c>
      <c r="Y262" s="83">
        <v>0.3</v>
      </c>
      <c r="Z262" s="83">
        <v>0.501</v>
      </c>
      <c r="AA262" s="83">
        <v>13.3</v>
      </c>
      <c r="AB262" s="83">
        <v>34.799999999999997</v>
      </c>
      <c r="AC262" s="83">
        <v>33.700000000000003</v>
      </c>
      <c r="AD262" s="83">
        <v>32.9</v>
      </c>
      <c r="AE262" s="83">
        <v>43.1</v>
      </c>
      <c r="AF262" s="83">
        <v>26.6</v>
      </c>
      <c r="AG262" s="83">
        <v>69.599999999999994</v>
      </c>
      <c r="AH262" s="83">
        <v>67.400000000000006</v>
      </c>
      <c r="AI262" s="83">
        <v>65.8</v>
      </c>
      <c r="AJ262" s="83">
        <v>86.2</v>
      </c>
      <c r="AK262" s="83">
        <v>3.1500000000000004</v>
      </c>
      <c r="AL262" s="83">
        <v>2.61</v>
      </c>
      <c r="AM262" s="83">
        <v>3.1</v>
      </c>
      <c r="AN262" s="83">
        <v>5.8</v>
      </c>
      <c r="AO262" s="83">
        <v>0.10100000000000001</v>
      </c>
      <c r="AP262" s="83">
        <v>15.1</v>
      </c>
      <c r="AQ262" s="83">
        <v>15.5</v>
      </c>
      <c r="AR262" s="83">
        <v>1.3400235404896428</v>
      </c>
      <c r="AS262" s="83">
        <v>66.8</v>
      </c>
      <c r="AT262" s="83">
        <v>89.4</v>
      </c>
      <c r="AU262" s="83">
        <v>0.17499999999999999</v>
      </c>
      <c r="AV262" s="83">
        <v>4.8399999999999999E-2</v>
      </c>
      <c r="AW262" s="83">
        <v>13.803000000000001</v>
      </c>
      <c r="AX262" s="83">
        <v>12.744</v>
      </c>
      <c r="AY262" s="83">
        <v>13.718</v>
      </c>
      <c r="AZ262" s="83">
        <v>0.97399999999999998</v>
      </c>
      <c r="BA262" s="83">
        <v>1.292</v>
      </c>
      <c r="BB262" s="83">
        <v>2.15</v>
      </c>
      <c r="BC262" s="83">
        <v>9.1660000000000004</v>
      </c>
      <c r="BD262" s="83">
        <v>2.9700235404896427</v>
      </c>
      <c r="BE262" s="83">
        <v>30.53</v>
      </c>
      <c r="BF262" s="83">
        <v>4.3</v>
      </c>
      <c r="BG262" s="83">
        <v>11</v>
      </c>
      <c r="BH262" s="232">
        <v>43724</v>
      </c>
    </row>
    <row r="263" spans="1:60" x14ac:dyDescent="0.25">
      <c r="A263" s="232">
        <v>43725</v>
      </c>
      <c r="B263" s="233" t="s">
        <v>65</v>
      </c>
      <c r="C263" s="234">
        <v>0</v>
      </c>
      <c r="D263" s="83">
        <v>5.95</v>
      </c>
      <c r="E263" s="83">
        <v>5.16</v>
      </c>
      <c r="F263" s="83">
        <v>5.22</v>
      </c>
      <c r="G263" s="83">
        <v>5.26</v>
      </c>
      <c r="H263" s="83">
        <v>5.27</v>
      </c>
      <c r="I263" s="83">
        <v>6.81</v>
      </c>
      <c r="J263" s="83">
        <v>6.55</v>
      </c>
      <c r="K263" s="83">
        <v>1.75</v>
      </c>
      <c r="L263" s="83">
        <v>1.99</v>
      </c>
      <c r="M263" s="83">
        <v>2.17</v>
      </c>
      <c r="N263" s="83">
        <v>1.65</v>
      </c>
      <c r="O263" s="83">
        <v>61</v>
      </c>
      <c r="P263" s="83">
        <v>40</v>
      </c>
      <c r="Q263" s="83">
        <v>15</v>
      </c>
      <c r="R263" s="83">
        <v>1</v>
      </c>
      <c r="S263" s="83">
        <v>0</v>
      </c>
      <c r="T263" s="83">
        <v>0</v>
      </c>
      <c r="U263" s="83">
        <v>0.46700000000000003</v>
      </c>
      <c r="V263" s="83">
        <v>0.17399999999999999</v>
      </c>
      <c r="W263" s="83">
        <v>0.499</v>
      </c>
      <c r="X263" s="83">
        <v>0.112</v>
      </c>
      <c r="Y263" s="83">
        <v>0.27100000000000002</v>
      </c>
      <c r="Z263" s="83">
        <v>0.52600000000000002</v>
      </c>
      <c r="AA263" s="83">
        <v>14.1</v>
      </c>
      <c r="AB263" s="83">
        <v>35.1</v>
      </c>
      <c r="AC263" s="83">
        <v>33.6</v>
      </c>
      <c r="AD263" s="83">
        <v>33.1</v>
      </c>
      <c r="AE263" s="83">
        <v>44.4</v>
      </c>
      <c r="AF263" s="83">
        <v>28.2</v>
      </c>
      <c r="AG263" s="83">
        <v>70.2</v>
      </c>
      <c r="AH263" s="83">
        <v>67.2</v>
      </c>
      <c r="AI263" s="83">
        <v>66.2</v>
      </c>
      <c r="AJ263" s="83">
        <v>88.8</v>
      </c>
      <c r="AK263" s="83">
        <v>3.14</v>
      </c>
      <c r="AL263" s="83">
        <v>2.4900000000000002</v>
      </c>
      <c r="AM263" s="83">
        <v>2.8</v>
      </c>
      <c r="AN263" s="83">
        <v>5.7</v>
      </c>
      <c r="AO263" s="83">
        <v>8.8999999999999996E-2</v>
      </c>
      <c r="AP263" s="83">
        <v>15</v>
      </c>
      <c r="AQ263" s="83">
        <v>15.4</v>
      </c>
      <c r="AR263" s="83">
        <v>0.92582842724978986</v>
      </c>
      <c r="AS263" s="83">
        <v>66.5</v>
      </c>
      <c r="AT263" s="83">
        <v>90.9</v>
      </c>
      <c r="AU263" s="83">
        <v>0.1767</v>
      </c>
      <c r="AV263" s="83">
        <v>4.3799999999999999E-2</v>
      </c>
      <c r="AW263" s="83">
        <v>12.02</v>
      </c>
      <c r="AX263" s="83">
        <v>11.89</v>
      </c>
      <c r="AY263" s="83">
        <v>11.89</v>
      </c>
      <c r="AZ263" s="83">
        <v>0</v>
      </c>
      <c r="BA263" s="83">
        <v>1.375</v>
      </c>
      <c r="BB263" s="83">
        <v>2.149</v>
      </c>
      <c r="BC263" s="83">
        <v>7.2350000000000003</v>
      </c>
      <c r="BD263" s="83">
        <v>2.52582842724979</v>
      </c>
      <c r="BE263" s="83">
        <v>29.92</v>
      </c>
      <c r="BF263" s="83">
        <v>4.3</v>
      </c>
      <c r="BG263" s="83">
        <v>11</v>
      </c>
      <c r="BH263" s="232">
        <v>43725</v>
      </c>
    </row>
    <row r="264" spans="1:60" x14ac:dyDescent="0.25">
      <c r="A264" s="232">
        <v>43726</v>
      </c>
      <c r="B264" s="233" t="s">
        <v>65</v>
      </c>
      <c r="C264" s="234">
        <v>0</v>
      </c>
      <c r="D264" s="83">
        <v>6.1</v>
      </c>
      <c r="E264" s="83">
        <v>4.92</v>
      </c>
      <c r="F264" s="83">
        <v>5.2</v>
      </c>
      <c r="G264" s="83">
        <v>4.87</v>
      </c>
      <c r="H264" s="83">
        <v>4.9000000000000004</v>
      </c>
      <c r="I264" s="83">
        <v>6.42</v>
      </c>
      <c r="J264" s="83">
        <v>6.28</v>
      </c>
      <c r="K264" s="83">
        <v>1.83</v>
      </c>
      <c r="L264" s="83">
        <v>2.0499999999999998</v>
      </c>
      <c r="M264" s="83">
        <v>2.16</v>
      </c>
      <c r="N264" s="83">
        <v>1.58</v>
      </c>
      <c r="O264" s="83">
        <v>58</v>
      </c>
      <c r="P264" s="83">
        <v>46</v>
      </c>
      <c r="Q264" s="83">
        <v>13</v>
      </c>
      <c r="R264" s="83">
        <v>0</v>
      </c>
      <c r="S264" s="83">
        <v>0</v>
      </c>
      <c r="T264" s="83">
        <v>0</v>
      </c>
      <c r="U264" s="83">
        <v>0.438</v>
      </c>
      <c r="V264" s="83">
        <v>0.217</v>
      </c>
      <c r="W264" s="83">
        <v>0.501</v>
      </c>
      <c r="X264" s="83">
        <v>0.104</v>
      </c>
      <c r="Y264" s="83">
        <v>0.34399999999999997</v>
      </c>
      <c r="Z264" s="83">
        <v>0.73599999999999999</v>
      </c>
      <c r="AA264" s="83">
        <v>12.9</v>
      </c>
      <c r="AB264" s="83">
        <v>34</v>
      </c>
      <c r="AC264" s="83">
        <v>32.9</v>
      </c>
      <c r="AD264" s="83">
        <v>31.9</v>
      </c>
      <c r="AE264" s="83">
        <v>42</v>
      </c>
      <c r="AF264" s="83">
        <v>25.8</v>
      </c>
      <c r="AG264" s="83">
        <v>68</v>
      </c>
      <c r="AH264" s="83">
        <v>65.8</v>
      </c>
      <c r="AI264" s="83">
        <v>63.8</v>
      </c>
      <c r="AJ264" s="83">
        <v>84</v>
      </c>
      <c r="AK264" s="83">
        <v>3.2199999999999998</v>
      </c>
      <c r="AL264" s="83">
        <v>2.5099999999999998</v>
      </c>
      <c r="AM264" s="83">
        <v>3</v>
      </c>
      <c r="AN264" s="83">
        <v>5.4</v>
      </c>
      <c r="AO264" s="83">
        <v>7.1999999999999995E-2</v>
      </c>
      <c r="AP264" s="83">
        <v>14</v>
      </c>
      <c r="AQ264" s="83">
        <v>14.6</v>
      </c>
      <c r="AR264" s="83">
        <v>1.1832125283136765</v>
      </c>
      <c r="AS264" s="83">
        <v>68.2</v>
      </c>
      <c r="AT264" s="83">
        <v>87.6</v>
      </c>
      <c r="AU264" s="83">
        <v>0.1661</v>
      </c>
      <c r="AV264" s="83">
        <v>5.7299999999999997E-2</v>
      </c>
      <c r="AW264" s="83">
        <v>14.439</v>
      </c>
      <c r="AX264" s="83">
        <v>12.803000000000001</v>
      </c>
      <c r="AY264" s="83">
        <v>14.273999999999999</v>
      </c>
      <c r="AZ264" s="83">
        <v>1.4710000000000001</v>
      </c>
      <c r="BA264" s="83">
        <v>1.371</v>
      </c>
      <c r="BB264" s="83">
        <v>2.149</v>
      </c>
      <c r="BC264" s="83">
        <v>9.2829999999999995</v>
      </c>
      <c r="BD264" s="83">
        <v>3.1932125283136763</v>
      </c>
      <c r="BE264" s="83">
        <v>29.9</v>
      </c>
      <c r="BF264" s="83">
        <v>4.3</v>
      </c>
      <c r="BG264" s="83">
        <v>11</v>
      </c>
      <c r="BH264" s="232">
        <v>43726</v>
      </c>
    </row>
    <row r="265" spans="1:60" x14ac:dyDescent="0.25">
      <c r="A265" s="232">
        <v>43727</v>
      </c>
      <c r="B265" s="233" t="s">
        <v>65</v>
      </c>
      <c r="C265" s="234">
        <v>0</v>
      </c>
      <c r="D265" s="83">
        <v>6.19</v>
      </c>
      <c r="E265" s="83">
        <v>5.08</v>
      </c>
      <c r="F265" s="83">
        <v>5.0599999999999996</v>
      </c>
      <c r="G265" s="83">
        <v>4.9800000000000004</v>
      </c>
      <c r="H265" s="83">
        <v>5.01</v>
      </c>
      <c r="I265" s="83">
        <v>6.57</v>
      </c>
      <c r="J265" s="83">
        <v>6.97</v>
      </c>
      <c r="K265" s="83">
        <v>1.98</v>
      </c>
      <c r="L265" s="83">
        <v>2.15</v>
      </c>
      <c r="M265" s="83">
        <v>2.2000000000000002</v>
      </c>
      <c r="N265" s="83">
        <v>2.2400000000000002</v>
      </c>
      <c r="O265" s="83">
        <v>41</v>
      </c>
      <c r="P265" s="83">
        <v>33</v>
      </c>
      <c r="Q265" s="83">
        <v>14</v>
      </c>
      <c r="R265" s="83">
        <v>1</v>
      </c>
      <c r="S265" s="83">
        <v>0</v>
      </c>
      <c r="T265" s="83">
        <v>0</v>
      </c>
      <c r="U265" s="83">
        <v>1.08</v>
      </c>
      <c r="V265" s="83">
        <v>0.23599999999999999</v>
      </c>
      <c r="W265" s="83">
        <v>0.98199999999999998</v>
      </c>
      <c r="X265" s="83">
        <v>9.0999999999999998E-2</v>
      </c>
      <c r="Y265" s="83">
        <v>0.307</v>
      </c>
      <c r="Z265" s="83">
        <v>0.51600000000000001</v>
      </c>
      <c r="AA265" s="83">
        <v>12.6</v>
      </c>
      <c r="AB265" s="83">
        <v>31.8</v>
      </c>
      <c r="AC265" s="83">
        <v>30.5</v>
      </c>
      <c r="AD265" s="83">
        <v>31</v>
      </c>
      <c r="AE265" s="83">
        <v>43.7</v>
      </c>
      <c r="AF265" s="83">
        <v>25.2</v>
      </c>
      <c r="AG265" s="83">
        <v>63.6</v>
      </c>
      <c r="AH265" s="83">
        <v>61</v>
      </c>
      <c r="AI265" s="83">
        <v>62</v>
      </c>
      <c r="AJ265" s="83">
        <v>87.4</v>
      </c>
      <c r="AK265" s="83">
        <v>3.14</v>
      </c>
      <c r="AL265" s="83">
        <v>2.6</v>
      </c>
      <c r="AM265" s="83">
        <v>3.2</v>
      </c>
      <c r="AN265" s="83">
        <v>5.7</v>
      </c>
      <c r="AO265" s="83">
        <v>6.3E-2</v>
      </c>
      <c r="AP265" s="83">
        <v>12.7</v>
      </c>
      <c r="AQ265" s="83">
        <v>13.9</v>
      </c>
      <c r="AR265" s="83">
        <v>0.71285097192224622</v>
      </c>
      <c r="AS265" s="83">
        <v>65.599999999999994</v>
      </c>
      <c r="AT265" s="83">
        <v>95.3</v>
      </c>
      <c r="AU265" s="83">
        <v>0.1827</v>
      </c>
      <c r="AV265" s="83">
        <v>2.06E-2</v>
      </c>
      <c r="AW265" s="83">
        <v>14.03</v>
      </c>
      <c r="AX265" s="83">
        <v>13.89</v>
      </c>
      <c r="AY265" s="83">
        <v>13.89</v>
      </c>
      <c r="AZ265" s="83">
        <v>0</v>
      </c>
      <c r="BA265" s="83">
        <v>1.405</v>
      </c>
      <c r="BB265" s="83">
        <v>2.14</v>
      </c>
      <c r="BC265" s="83">
        <v>10.345000000000001</v>
      </c>
      <c r="BD265" s="83">
        <v>2.8828509719222462</v>
      </c>
      <c r="BE265" s="83">
        <v>31.08</v>
      </c>
      <c r="BF265" s="83">
        <v>4.5</v>
      </c>
      <c r="BG265" s="83">
        <v>11.8</v>
      </c>
      <c r="BH265" s="232">
        <v>43727</v>
      </c>
    </row>
    <row r="266" spans="1:60" x14ac:dyDescent="0.25">
      <c r="A266" s="232">
        <v>43728</v>
      </c>
      <c r="B266" s="233" t="s">
        <v>65</v>
      </c>
      <c r="C266" s="234">
        <v>0</v>
      </c>
      <c r="D266" s="83">
        <v>6.06</v>
      </c>
      <c r="E266" s="83">
        <v>5.12</v>
      </c>
      <c r="F266" s="83">
        <v>5.05</v>
      </c>
      <c r="G266" s="83">
        <v>5.13</v>
      </c>
      <c r="H266" s="83">
        <v>5.09</v>
      </c>
      <c r="I266" s="83">
        <v>7.72</v>
      </c>
      <c r="J266" s="83">
        <v>7.33</v>
      </c>
      <c r="K266" s="83">
        <v>1.8</v>
      </c>
      <c r="L266" s="83">
        <v>1.97</v>
      </c>
      <c r="M266" s="83">
        <v>2.09</v>
      </c>
      <c r="N266" s="83">
        <v>2.0499999999999998</v>
      </c>
      <c r="O266" s="83">
        <v>34</v>
      </c>
      <c r="P266" s="83">
        <v>27</v>
      </c>
      <c r="Q266" s="83">
        <v>14</v>
      </c>
      <c r="R266" s="83">
        <v>0</v>
      </c>
      <c r="S266" s="83">
        <v>0</v>
      </c>
      <c r="T266" s="83">
        <v>0</v>
      </c>
      <c r="U266" s="83">
        <v>0.82899999999999996</v>
      </c>
      <c r="V266" s="83">
        <v>0.10100000000000001</v>
      </c>
      <c r="W266" s="83">
        <v>1.02</v>
      </c>
      <c r="X266" s="83">
        <v>0.13200000000000001</v>
      </c>
      <c r="Y266" s="83">
        <v>0.39800000000000002</v>
      </c>
      <c r="Z266" s="83">
        <v>0.29199999999999998</v>
      </c>
      <c r="AA266" s="83">
        <v>12.8</v>
      </c>
      <c r="AB266" s="83">
        <v>33</v>
      </c>
      <c r="AC266" s="83">
        <v>31.3</v>
      </c>
      <c r="AD266" s="83">
        <v>31.9</v>
      </c>
      <c r="AE266" s="83">
        <v>45.1</v>
      </c>
      <c r="AF266" s="83">
        <v>25.6</v>
      </c>
      <c r="AG266" s="83">
        <v>66</v>
      </c>
      <c r="AH266" s="83">
        <v>62.6</v>
      </c>
      <c r="AI266" s="83">
        <v>63.8</v>
      </c>
      <c r="AJ266" s="83">
        <v>90.2</v>
      </c>
      <c r="AK266" s="83">
        <v>3.2</v>
      </c>
      <c r="AL266" s="83">
        <v>2.4900000000000002</v>
      </c>
      <c r="AM266" s="83">
        <v>3.1</v>
      </c>
      <c r="AN266" s="83">
        <v>5.8</v>
      </c>
      <c r="AO266" s="83">
        <v>0.13</v>
      </c>
      <c r="AP266" s="83">
        <v>12.9</v>
      </c>
      <c r="AQ266" s="83">
        <v>14.1</v>
      </c>
      <c r="AR266" s="83">
        <v>0.68432462391132232</v>
      </c>
      <c r="AS266" s="83">
        <v>68.099999999999994</v>
      </c>
      <c r="AT266" s="83">
        <v>91</v>
      </c>
      <c r="AU266" s="83">
        <v>0.1666</v>
      </c>
      <c r="AV266" s="83">
        <v>4.0599999999999997E-2</v>
      </c>
      <c r="AW266" s="83">
        <v>13.76</v>
      </c>
      <c r="AX266" s="83">
        <v>12.63</v>
      </c>
      <c r="AY266" s="83">
        <v>13.6</v>
      </c>
      <c r="AZ266" s="83">
        <v>0.97</v>
      </c>
      <c r="BA266" s="83">
        <v>1.367</v>
      </c>
      <c r="BB266" s="83">
        <v>2.1459999999999999</v>
      </c>
      <c r="BC266" s="83">
        <v>9.8979999999999997</v>
      </c>
      <c r="BD266" s="83">
        <v>2.7743246239113222</v>
      </c>
      <c r="BE266" s="83">
        <v>30.51</v>
      </c>
      <c r="BF266" s="83">
        <v>4.5</v>
      </c>
      <c r="BG266" s="83">
        <v>12</v>
      </c>
      <c r="BH266" s="232">
        <v>43728</v>
      </c>
    </row>
    <row r="267" spans="1:60" x14ac:dyDescent="0.25">
      <c r="A267" s="232">
        <v>43729</v>
      </c>
      <c r="B267" s="233" t="s">
        <v>65</v>
      </c>
      <c r="C267" s="234">
        <v>0</v>
      </c>
      <c r="D267" s="83">
        <v>6.16</v>
      </c>
      <c r="E267" s="83">
        <v>5.23</v>
      </c>
      <c r="F267" s="83">
        <v>5.08</v>
      </c>
      <c r="G267" s="83">
        <v>5.15</v>
      </c>
      <c r="H267" s="83">
        <v>5.1100000000000003</v>
      </c>
      <c r="I267" s="83">
        <v>7.65</v>
      </c>
      <c r="J267" s="83">
        <v>7.39</v>
      </c>
      <c r="K267" s="83">
        <v>1.75</v>
      </c>
      <c r="L267" s="83">
        <v>1.98</v>
      </c>
      <c r="M267" s="83">
        <v>2.2000000000000002</v>
      </c>
      <c r="N267" s="83">
        <v>1.79</v>
      </c>
      <c r="O267" s="83">
        <v>32</v>
      </c>
      <c r="P267" s="83">
        <v>26</v>
      </c>
      <c r="Q267" s="83">
        <v>12</v>
      </c>
      <c r="R267" s="83">
        <v>0</v>
      </c>
      <c r="S267" s="83">
        <v>0</v>
      </c>
      <c r="T267" s="83">
        <v>0</v>
      </c>
      <c r="U267" s="83">
        <v>0.93200000000000005</v>
      </c>
      <c r="V267" s="83">
        <v>0.28000000000000003</v>
      </c>
      <c r="W267" s="83">
        <v>0.74399999999999999</v>
      </c>
      <c r="X267" s="83">
        <v>0.13300000000000001</v>
      </c>
      <c r="Y267" s="83">
        <v>0.36299999999999999</v>
      </c>
      <c r="Z267" s="83">
        <v>0.31</v>
      </c>
      <c r="AA267" s="83">
        <v>13.6</v>
      </c>
      <c r="AB267" s="83">
        <v>35.799999999999997</v>
      </c>
      <c r="AC267" s="83">
        <v>31.7</v>
      </c>
      <c r="AD267" s="83">
        <v>32.200000000000003</v>
      </c>
      <c r="AE267" s="83">
        <v>44.5</v>
      </c>
      <c r="AF267" s="83">
        <v>28.2</v>
      </c>
      <c r="AG267" s="83">
        <v>71.599999999999994</v>
      </c>
      <c r="AH267" s="83">
        <v>63.4</v>
      </c>
      <c r="AI267" s="83">
        <v>64.400000000000006</v>
      </c>
      <c r="AJ267" s="83">
        <v>89</v>
      </c>
      <c r="AK267" s="83">
        <v>3.05</v>
      </c>
      <c r="AL267" s="83">
        <v>2.38</v>
      </c>
      <c r="AM267" s="83">
        <v>3.2</v>
      </c>
      <c r="AN267" s="83">
        <v>5.9</v>
      </c>
      <c r="AO267" s="83">
        <v>0.113</v>
      </c>
      <c r="AP267" s="83">
        <v>15.4</v>
      </c>
      <c r="AQ267" s="83">
        <v>14.3</v>
      </c>
      <c r="AR267" s="83" t="s">
        <v>66</v>
      </c>
      <c r="AS267" s="83">
        <v>68</v>
      </c>
      <c r="AT267" s="83">
        <v>91.2</v>
      </c>
      <c r="AU267" s="83">
        <v>0.1671</v>
      </c>
      <c r="AV267" s="83">
        <v>4.0899999999999999E-2</v>
      </c>
      <c r="AW267" s="83">
        <v>13.21</v>
      </c>
      <c r="AX267" s="83">
        <v>12.12</v>
      </c>
      <c r="AY267" s="83">
        <v>13.1</v>
      </c>
      <c r="AZ267" s="83">
        <v>0.98</v>
      </c>
      <c r="BA267" s="83">
        <v>0</v>
      </c>
      <c r="BB267" s="83">
        <v>0</v>
      </c>
      <c r="BC267" s="83">
        <v>0</v>
      </c>
      <c r="BD267" s="83" t="s">
        <v>66</v>
      </c>
      <c r="BE267" s="83">
        <v>30.28</v>
      </c>
      <c r="BF267" s="83">
        <v>4.5</v>
      </c>
      <c r="BG267" s="83">
        <v>11.7</v>
      </c>
      <c r="BH267" s="232">
        <v>43729</v>
      </c>
    </row>
    <row r="268" spans="1:60" x14ac:dyDescent="0.25">
      <c r="A268" s="232">
        <v>43730</v>
      </c>
      <c r="B268" s="233" t="s">
        <v>65</v>
      </c>
      <c r="C268" s="234">
        <v>0</v>
      </c>
      <c r="D268" s="83">
        <v>0</v>
      </c>
      <c r="E268" s="83">
        <v>0</v>
      </c>
      <c r="F268" s="83">
        <v>0</v>
      </c>
      <c r="G268" s="83">
        <v>0</v>
      </c>
      <c r="H268" s="83">
        <v>0</v>
      </c>
      <c r="I268" s="83">
        <v>0</v>
      </c>
      <c r="J268" s="83">
        <v>0</v>
      </c>
      <c r="K268" s="83">
        <v>0</v>
      </c>
      <c r="L268" s="83">
        <v>0</v>
      </c>
      <c r="M268" s="83">
        <v>0</v>
      </c>
      <c r="N268" s="83">
        <v>0</v>
      </c>
      <c r="O268" s="83">
        <v>0</v>
      </c>
      <c r="P268" s="83">
        <v>0</v>
      </c>
      <c r="Q268" s="83">
        <v>0</v>
      </c>
      <c r="R268" s="83">
        <v>0</v>
      </c>
      <c r="S268" s="83">
        <v>0</v>
      </c>
      <c r="T268" s="83">
        <v>0</v>
      </c>
      <c r="U268" s="83">
        <v>0</v>
      </c>
      <c r="V268" s="83">
        <v>0</v>
      </c>
      <c r="W268" s="83">
        <v>0</v>
      </c>
      <c r="X268" s="83">
        <v>0</v>
      </c>
      <c r="Y268" s="83">
        <v>0</v>
      </c>
      <c r="Z268" s="83">
        <v>0</v>
      </c>
      <c r="AA268" s="83">
        <v>0</v>
      </c>
      <c r="AB268" s="83">
        <v>0</v>
      </c>
      <c r="AC268" s="83">
        <v>0</v>
      </c>
      <c r="AD268" s="83">
        <v>0</v>
      </c>
      <c r="AE268" s="83">
        <v>0</v>
      </c>
      <c r="AF268" s="83">
        <v>0</v>
      </c>
      <c r="AG268" s="83">
        <v>0</v>
      </c>
      <c r="AH268" s="83">
        <v>0</v>
      </c>
      <c r="AI268" s="83">
        <v>0</v>
      </c>
      <c r="AJ268" s="83">
        <v>0</v>
      </c>
      <c r="AK268" s="83" t="s">
        <v>66</v>
      </c>
      <c r="AL268" s="83" t="s">
        <v>66</v>
      </c>
      <c r="AM268" s="83">
        <v>0</v>
      </c>
      <c r="AN268" s="83">
        <v>0</v>
      </c>
      <c r="AO268" s="83">
        <v>0</v>
      </c>
      <c r="AP268" s="83">
        <v>0</v>
      </c>
      <c r="AQ268" s="83">
        <v>0</v>
      </c>
      <c r="AR268" s="83" t="s">
        <v>66</v>
      </c>
      <c r="AS268" s="83">
        <v>0</v>
      </c>
      <c r="AT268" s="83">
        <v>0</v>
      </c>
      <c r="AU268" s="83">
        <v>0</v>
      </c>
      <c r="AV268" s="83">
        <v>0</v>
      </c>
      <c r="AW268" s="83">
        <v>0</v>
      </c>
      <c r="AX268" s="83">
        <v>0</v>
      </c>
      <c r="AY268" s="83">
        <v>0</v>
      </c>
      <c r="AZ268" s="83">
        <v>0</v>
      </c>
      <c r="BA268" s="83">
        <v>0</v>
      </c>
      <c r="BB268" s="83">
        <v>0</v>
      </c>
      <c r="BC268" s="83">
        <v>0</v>
      </c>
      <c r="BD268" s="83" t="s">
        <v>66</v>
      </c>
      <c r="BE268" s="83">
        <v>0</v>
      </c>
      <c r="BF268" s="83">
        <v>0</v>
      </c>
      <c r="BG268" s="83">
        <v>0</v>
      </c>
      <c r="BH268" s="232">
        <v>43730</v>
      </c>
    </row>
    <row r="269" spans="1:60" x14ac:dyDescent="0.25">
      <c r="A269" s="232">
        <v>43731</v>
      </c>
      <c r="B269" s="233" t="s">
        <v>65</v>
      </c>
      <c r="C269" s="234">
        <v>0</v>
      </c>
      <c r="D269" s="83">
        <v>6.11</v>
      </c>
      <c r="E269" s="83">
        <v>5.14</v>
      </c>
      <c r="F269" s="83">
        <v>5.19</v>
      </c>
      <c r="G269" s="83">
        <v>5.05</v>
      </c>
      <c r="H269" s="83">
        <v>5.03</v>
      </c>
      <c r="I269" s="83">
        <v>6.67</v>
      </c>
      <c r="J269" s="83">
        <v>7.6</v>
      </c>
      <c r="K269" s="83">
        <v>1.76</v>
      </c>
      <c r="L269" s="83">
        <v>2.0099999999999998</v>
      </c>
      <c r="M269" s="83">
        <v>2.14</v>
      </c>
      <c r="N269" s="83">
        <v>1.58</v>
      </c>
      <c r="O269" s="83">
        <v>34</v>
      </c>
      <c r="P269" s="83">
        <v>28</v>
      </c>
      <c r="Q269" s="83">
        <v>14</v>
      </c>
      <c r="R269" s="83">
        <v>1</v>
      </c>
      <c r="S269" s="83">
        <v>0</v>
      </c>
      <c r="T269" s="83">
        <v>0</v>
      </c>
      <c r="U269" s="83">
        <v>0.81699999999999995</v>
      </c>
      <c r="V269" s="83">
        <v>0.22600000000000001</v>
      </c>
      <c r="W269" s="83">
        <v>0.70399999999999996</v>
      </c>
      <c r="X269" s="83">
        <v>0.10100000000000001</v>
      </c>
      <c r="Y269" s="83">
        <v>0.33100000000000002</v>
      </c>
      <c r="Z269" s="83">
        <v>0.32600000000000001</v>
      </c>
      <c r="AA269" s="83">
        <v>13.5</v>
      </c>
      <c r="AB269" s="83">
        <v>36.200000000000003</v>
      </c>
      <c r="AC269" s="83">
        <v>31.8</v>
      </c>
      <c r="AD269" s="83">
        <v>32</v>
      </c>
      <c r="AE269" s="83">
        <v>42.9</v>
      </c>
      <c r="AF269" s="83">
        <v>27</v>
      </c>
      <c r="AG269" s="83">
        <v>72.400000000000006</v>
      </c>
      <c r="AH269" s="83">
        <v>63.6</v>
      </c>
      <c r="AI269" s="83">
        <v>64</v>
      </c>
      <c r="AJ269" s="83">
        <v>85.8</v>
      </c>
      <c r="AK269" s="83">
        <v>3.08</v>
      </c>
      <c r="AL269" s="83">
        <v>2.41</v>
      </c>
      <c r="AM269" s="83">
        <v>3.1</v>
      </c>
      <c r="AN269" s="83">
        <v>5.6</v>
      </c>
      <c r="AO269" s="83">
        <v>8.3000000000000004E-2</v>
      </c>
      <c r="AP269" s="83">
        <v>15.3</v>
      </c>
      <c r="AQ269" s="83">
        <v>14.2</v>
      </c>
      <c r="AR269" s="83">
        <v>1.2811867736127027</v>
      </c>
      <c r="AS269" s="83">
        <v>63.5</v>
      </c>
      <c r="AT269" s="83">
        <v>89.7</v>
      </c>
      <c r="AU269" s="83">
        <v>0.19700000000000001</v>
      </c>
      <c r="AV269" s="83">
        <v>4.7199999999999999E-2</v>
      </c>
      <c r="AW269" s="83">
        <v>14.324</v>
      </c>
      <c r="AX269" s="83">
        <v>12.218</v>
      </c>
      <c r="AY269" s="83">
        <v>14.172000000000001</v>
      </c>
      <c r="AZ269" s="83">
        <v>1.954</v>
      </c>
      <c r="BA269" s="83">
        <v>1.3560000000000001</v>
      </c>
      <c r="BB269" s="83">
        <v>2.153</v>
      </c>
      <c r="BC269" s="83">
        <v>8.7089999999999996</v>
      </c>
      <c r="BD269" s="83">
        <v>3.2011867736127027</v>
      </c>
      <c r="BE269" s="83">
        <v>30.52</v>
      </c>
      <c r="BF269" s="83">
        <v>4.5</v>
      </c>
      <c r="BG269" s="83">
        <v>11.5</v>
      </c>
      <c r="BH269" s="232">
        <v>43731</v>
      </c>
    </row>
    <row r="270" spans="1:60" x14ac:dyDescent="0.25">
      <c r="A270" s="232">
        <v>43732</v>
      </c>
      <c r="B270" s="233" t="s">
        <v>65</v>
      </c>
      <c r="C270" s="234">
        <v>0</v>
      </c>
      <c r="D270" s="83">
        <v>6.04</v>
      </c>
      <c r="E270" s="83">
        <v>5.0199999999999996</v>
      </c>
      <c r="F270" s="83">
        <v>5.19</v>
      </c>
      <c r="G270" s="83">
        <v>4.96</v>
      </c>
      <c r="H270" s="83">
        <v>5.01</v>
      </c>
      <c r="I270" s="83">
        <v>6.83</v>
      </c>
      <c r="J270" s="83">
        <v>6.96</v>
      </c>
      <c r="K270" s="83">
        <v>1.91</v>
      </c>
      <c r="L270" s="83">
        <v>2.1</v>
      </c>
      <c r="M270" s="83">
        <v>2.14</v>
      </c>
      <c r="N270" s="83">
        <v>2.12</v>
      </c>
      <c r="O270" s="83">
        <v>33</v>
      </c>
      <c r="P270" s="83">
        <v>26</v>
      </c>
      <c r="Q270" s="83">
        <v>13</v>
      </c>
      <c r="R270" s="83">
        <v>0</v>
      </c>
      <c r="S270" s="83">
        <v>0</v>
      </c>
      <c r="T270" s="83">
        <v>0</v>
      </c>
      <c r="U270" s="83">
        <v>0.76200000000000001</v>
      </c>
      <c r="V270" s="83">
        <v>0.17299999999999999</v>
      </c>
      <c r="W270" s="83">
        <v>0.69099999999999995</v>
      </c>
      <c r="X270" s="83">
        <v>9.7000000000000003E-2</v>
      </c>
      <c r="Y270" s="83">
        <v>0.314</v>
      </c>
      <c r="Z270" s="83">
        <v>0.33600000000000002</v>
      </c>
      <c r="AA270" s="83">
        <v>13.9</v>
      </c>
      <c r="AB270" s="83">
        <v>37.1</v>
      </c>
      <c r="AC270" s="83">
        <v>32.5</v>
      </c>
      <c r="AD270" s="83">
        <v>31.8</v>
      </c>
      <c r="AE270" s="83">
        <v>45.4</v>
      </c>
      <c r="AF270" s="83">
        <v>27.8</v>
      </c>
      <c r="AG270" s="83">
        <v>74.2</v>
      </c>
      <c r="AH270" s="83">
        <v>65</v>
      </c>
      <c r="AI270" s="83">
        <v>63.6</v>
      </c>
      <c r="AJ270" s="83">
        <v>90.8</v>
      </c>
      <c r="AK270" s="83">
        <v>2.9699999999999998</v>
      </c>
      <c r="AL270" s="83">
        <v>2.52</v>
      </c>
      <c r="AM270" s="83">
        <v>3</v>
      </c>
      <c r="AN270" s="83">
        <v>5.9</v>
      </c>
      <c r="AO270" s="83">
        <v>6.6000000000000003E-2</v>
      </c>
      <c r="AP270" s="83">
        <v>16.100000000000001</v>
      </c>
      <c r="AQ270" s="83">
        <v>14.5</v>
      </c>
      <c r="AR270" s="83">
        <v>0.81300884955752206</v>
      </c>
      <c r="AS270" s="83">
        <v>67</v>
      </c>
      <c r="AT270" s="83">
        <v>89.5</v>
      </c>
      <c r="AU270" s="83">
        <v>0.1739</v>
      </c>
      <c r="AV270" s="83">
        <v>4.8099999999999997E-2</v>
      </c>
      <c r="AW270" s="83">
        <v>13.73</v>
      </c>
      <c r="AX270" s="83">
        <v>13.56</v>
      </c>
      <c r="AY270" s="83">
        <v>13.56</v>
      </c>
      <c r="AZ270" s="83">
        <v>0</v>
      </c>
      <c r="BA270" s="83">
        <v>1.377</v>
      </c>
      <c r="BB270" s="83">
        <v>2.2010000000000001</v>
      </c>
      <c r="BC270" s="83">
        <v>9.9819999999999993</v>
      </c>
      <c r="BD270" s="83">
        <v>2.9530088495575222</v>
      </c>
      <c r="BE270" s="83">
        <v>30.58</v>
      </c>
      <c r="BF270" s="83">
        <v>4.5</v>
      </c>
      <c r="BG270" s="83">
        <v>11.8</v>
      </c>
      <c r="BH270" s="232">
        <v>43732</v>
      </c>
    </row>
    <row r="271" spans="1:60" x14ac:dyDescent="0.25">
      <c r="A271" s="232">
        <v>43733</v>
      </c>
      <c r="B271" s="233" t="s">
        <v>65</v>
      </c>
      <c r="C271" s="234">
        <v>0</v>
      </c>
      <c r="D271" s="83">
        <v>6.06</v>
      </c>
      <c r="E271" s="83">
        <v>5.14</v>
      </c>
      <c r="F271" s="83">
        <v>5.1100000000000003</v>
      </c>
      <c r="G271" s="83">
        <v>5.09</v>
      </c>
      <c r="H271" s="83">
        <v>5.0999999999999996</v>
      </c>
      <c r="I271" s="83">
        <v>7.88</v>
      </c>
      <c r="J271" s="83">
        <v>6.91</v>
      </c>
      <c r="K271" s="83">
        <v>2.2000000000000002</v>
      </c>
      <c r="L271" s="83">
        <v>2.2000000000000002</v>
      </c>
      <c r="M271" s="83">
        <v>2.15</v>
      </c>
      <c r="N271" s="83">
        <v>2.63</v>
      </c>
      <c r="O271" s="83">
        <v>33</v>
      </c>
      <c r="P271" s="83">
        <v>27</v>
      </c>
      <c r="Q271" s="83">
        <v>12</v>
      </c>
      <c r="R271" s="83">
        <v>0</v>
      </c>
      <c r="S271" s="83">
        <v>0</v>
      </c>
      <c r="T271" s="83">
        <v>0</v>
      </c>
      <c r="U271" s="83">
        <v>0.76700000000000002</v>
      </c>
      <c r="V271" s="83">
        <v>0.20399999999999999</v>
      </c>
      <c r="W271" s="83">
        <v>0.65600000000000003</v>
      </c>
      <c r="X271" s="83">
        <v>9.4E-2</v>
      </c>
      <c r="Y271" s="83">
        <v>0.30599999999999999</v>
      </c>
      <c r="Z271" s="83">
        <v>0.32400000000000001</v>
      </c>
      <c r="AA271" s="83">
        <v>13.7</v>
      </c>
      <c r="AB271" s="83">
        <v>36.5</v>
      </c>
      <c r="AC271" s="83">
        <v>33.1</v>
      </c>
      <c r="AD271" s="83">
        <v>32.4</v>
      </c>
      <c r="AE271" s="83">
        <v>45.6</v>
      </c>
      <c r="AF271" s="83">
        <v>27.4</v>
      </c>
      <c r="AG271" s="83">
        <v>73</v>
      </c>
      <c r="AH271" s="83">
        <v>66.2</v>
      </c>
      <c r="AI271" s="83">
        <v>64.8</v>
      </c>
      <c r="AJ271" s="83">
        <v>91.2</v>
      </c>
      <c r="AK271" s="83">
        <v>3.04</v>
      </c>
      <c r="AL271" s="83">
        <v>2.44</v>
      </c>
      <c r="AM271" s="83">
        <v>3.1</v>
      </c>
      <c r="AN271" s="83">
        <v>5.8</v>
      </c>
      <c r="AO271" s="83">
        <v>6.2E-2</v>
      </c>
      <c r="AP271" s="83">
        <v>14.8</v>
      </c>
      <c r="AQ271" s="83">
        <v>14.4</v>
      </c>
      <c r="AR271" s="83">
        <v>0.7642500000000001</v>
      </c>
      <c r="AS271" s="83">
        <v>68.099999999999994</v>
      </c>
      <c r="AT271" s="83">
        <v>90.9</v>
      </c>
      <c r="AU271" s="83">
        <v>0.1673</v>
      </c>
      <c r="AV271" s="83">
        <v>4.1599999999999998E-2</v>
      </c>
      <c r="AW271" s="83">
        <v>12.89</v>
      </c>
      <c r="AX271" s="83">
        <v>11.76</v>
      </c>
      <c r="AY271" s="83">
        <v>12.69</v>
      </c>
      <c r="AZ271" s="83">
        <v>0.93</v>
      </c>
      <c r="BA271" s="83">
        <v>1.4830000000000001</v>
      </c>
      <c r="BB271" s="83">
        <v>2.198</v>
      </c>
      <c r="BC271" s="83">
        <v>9.1270000000000007</v>
      </c>
      <c r="BD271" s="83">
        <v>2.89425</v>
      </c>
      <c r="BE271" s="83">
        <v>30.51</v>
      </c>
      <c r="BF271" s="83">
        <v>4.5</v>
      </c>
      <c r="BG271" s="83">
        <v>11.8</v>
      </c>
      <c r="BH271" s="232">
        <v>43733</v>
      </c>
    </row>
    <row r="272" spans="1:60" x14ac:dyDescent="0.25">
      <c r="A272" s="232">
        <v>43734</v>
      </c>
      <c r="B272" s="233" t="s">
        <v>65</v>
      </c>
      <c r="C272" s="234">
        <v>0</v>
      </c>
      <c r="D272" s="83">
        <v>6</v>
      </c>
      <c r="E272" s="83">
        <v>5.18</v>
      </c>
      <c r="F272" s="83">
        <v>5.1100000000000003</v>
      </c>
      <c r="G272" s="83">
        <v>5.13</v>
      </c>
      <c r="H272" s="83">
        <v>5.18</v>
      </c>
      <c r="I272" s="83">
        <v>7.35</v>
      </c>
      <c r="J272" s="83">
        <v>6.83</v>
      </c>
      <c r="K272" s="83">
        <v>1.85</v>
      </c>
      <c r="L272" s="83">
        <v>2.0099999999999998</v>
      </c>
      <c r="M272" s="83">
        <v>2.2000000000000002</v>
      </c>
      <c r="N272" s="83">
        <v>2.1</v>
      </c>
      <c r="O272" s="83">
        <v>33</v>
      </c>
      <c r="P272" s="83">
        <v>26</v>
      </c>
      <c r="Q272" s="83">
        <v>11</v>
      </c>
      <c r="R272" s="83">
        <v>0</v>
      </c>
      <c r="S272" s="83">
        <v>0</v>
      </c>
      <c r="T272" s="83">
        <v>0</v>
      </c>
      <c r="U272" s="83">
        <v>0.73499999999999999</v>
      </c>
      <c r="V272" s="83">
        <v>0.316</v>
      </c>
      <c r="W272" s="83">
        <v>0.66200000000000003</v>
      </c>
      <c r="X272" s="83">
        <v>0.13700000000000001</v>
      </c>
      <c r="Y272" s="83">
        <v>0.55000000000000004</v>
      </c>
      <c r="Z272" s="83">
        <v>0.48</v>
      </c>
      <c r="AA272" s="83">
        <v>13.4</v>
      </c>
      <c r="AB272" s="83">
        <v>32.299999999999997</v>
      </c>
      <c r="AC272" s="83">
        <v>31.1</v>
      </c>
      <c r="AD272" s="83">
        <v>31.2</v>
      </c>
      <c r="AE272" s="83">
        <v>41.6</v>
      </c>
      <c r="AF272" s="83">
        <v>26.8</v>
      </c>
      <c r="AG272" s="83">
        <v>64.599999999999994</v>
      </c>
      <c r="AH272" s="83">
        <v>62.2</v>
      </c>
      <c r="AI272" s="83">
        <v>62.4</v>
      </c>
      <c r="AJ272" s="83">
        <v>83.2</v>
      </c>
      <c r="AK272" s="83">
        <v>3.09</v>
      </c>
      <c r="AL272" s="83">
        <v>2.5099999999999998</v>
      </c>
      <c r="AM272" s="83">
        <v>3</v>
      </c>
      <c r="AN272" s="83">
        <v>5.7</v>
      </c>
      <c r="AO272" s="83">
        <v>2.7E-2</v>
      </c>
      <c r="AP272" s="83">
        <v>14.6</v>
      </c>
      <c r="AQ272" s="83">
        <v>13.9</v>
      </c>
      <c r="AR272" s="83">
        <v>0.95606431852986251</v>
      </c>
      <c r="AS272" s="83">
        <v>71.5</v>
      </c>
      <c r="AT272" s="83">
        <v>93.5</v>
      </c>
      <c r="AU272" s="83">
        <v>0.1452</v>
      </c>
      <c r="AV272" s="83">
        <v>2.8799999999999999E-2</v>
      </c>
      <c r="AW272" s="83">
        <v>14.18</v>
      </c>
      <c r="AX272" s="83">
        <v>13.06</v>
      </c>
      <c r="AY272" s="83">
        <v>14.06</v>
      </c>
      <c r="AZ272" s="83">
        <v>1</v>
      </c>
      <c r="BA272" s="83">
        <v>1.679</v>
      </c>
      <c r="BB272" s="83">
        <v>2.0939999999999999</v>
      </c>
      <c r="BC272" s="83">
        <v>9.2669999999999995</v>
      </c>
      <c r="BD272" s="83">
        <v>3.0660643185298624</v>
      </c>
      <c r="BE272" s="83">
        <v>30.28</v>
      </c>
      <c r="BF272" s="83">
        <v>4.5</v>
      </c>
      <c r="BG272" s="83">
        <v>11</v>
      </c>
      <c r="BH272" s="232">
        <v>43734</v>
      </c>
    </row>
    <row r="273" spans="1:60" x14ac:dyDescent="0.25">
      <c r="A273" s="232">
        <v>43735</v>
      </c>
      <c r="B273" s="233" t="s">
        <v>65</v>
      </c>
      <c r="C273" s="234">
        <v>0</v>
      </c>
      <c r="D273" s="83">
        <v>6.07</v>
      </c>
      <c r="E273" s="83">
        <v>5.24</v>
      </c>
      <c r="F273" s="83">
        <v>5.18</v>
      </c>
      <c r="G273" s="83">
        <v>5.17</v>
      </c>
      <c r="H273" s="83">
        <v>5.2</v>
      </c>
      <c r="I273" s="83">
        <v>7.35</v>
      </c>
      <c r="J273" s="83">
        <v>8.07</v>
      </c>
      <c r="K273" s="83">
        <v>2.17</v>
      </c>
      <c r="L273" s="83">
        <v>2.2000000000000002</v>
      </c>
      <c r="M273" s="83">
        <v>2.2000000000000002</v>
      </c>
      <c r="N273" s="83">
        <v>2.0499999999999998</v>
      </c>
      <c r="O273" s="83">
        <v>37</v>
      </c>
      <c r="P273" s="83">
        <v>29</v>
      </c>
      <c r="Q273" s="83">
        <v>14</v>
      </c>
      <c r="R273" s="83">
        <v>0</v>
      </c>
      <c r="S273" s="83">
        <v>0</v>
      </c>
      <c r="T273" s="83">
        <v>0</v>
      </c>
      <c r="U273" s="83">
        <v>0.36099999999999999</v>
      </c>
      <c r="V273" s="83">
        <v>0.29699999999999999</v>
      </c>
      <c r="W273" s="83">
        <v>0.61699999999999999</v>
      </c>
      <c r="X273" s="83">
        <v>7.3999999999999996E-2</v>
      </c>
      <c r="Y273" s="83">
        <v>0.19800000000000001</v>
      </c>
      <c r="Z273" s="83">
        <v>0.441</v>
      </c>
      <c r="AA273" s="83">
        <v>13.6</v>
      </c>
      <c r="AB273" s="83">
        <v>33.9</v>
      </c>
      <c r="AC273" s="83">
        <v>31.5</v>
      </c>
      <c r="AD273" s="83">
        <v>32.299999999999997</v>
      </c>
      <c r="AE273" s="83">
        <v>43.4</v>
      </c>
      <c r="AF273" s="83">
        <v>27.2</v>
      </c>
      <c r="AG273" s="83">
        <v>67.8</v>
      </c>
      <c r="AH273" s="83">
        <v>63</v>
      </c>
      <c r="AI273" s="83">
        <v>64.599999999999994</v>
      </c>
      <c r="AJ273" s="83">
        <v>86.8</v>
      </c>
      <c r="AK273" s="83">
        <v>3.09</v>
      </c>
      <c r="AL273" s="83">
        <v>2.5099999999999998</v>
      </c>
      <c r="AM273" s="83">
        <v>3.2</v>
      </c>
      <c r="AN273" s="83">
        <v>6.9</v>
      </c>
      <c r="AO273" s="83">
        <v>6.7000000000000004E-2</v>
      </c>
      <c r="AP273" s="83">
        <v>14.7</v>
      </c>
      <c r="AQ273" s="83">
        <v>13.8</v>
      </c>
      <c r="AR273" s="83">
        <v>-2.9739699776428985E-2</v>
      </c>
      <c r="AS273" s="83">
        <v>71</v>
      </c>
      <c r="AT273" s="83">
        <v>90</v>
      </c>
      <c r="AU273" s="83">
        <v>0.1487</v>
      </c>
      <c r="AV273" s="83">
        <v>4.58E-2</v>
      </c>
      <c r="AW273" s="83">
        <v>13.680999999999999</v>
      </c>
      <c r="AX273" s="83">
        <v>12.523999999999999</v>
      </c>
      <c r="AY273" s="83">
        <v>13.504</v>
      </c>
      <c r="AZ273" s="83">
        <v>0.98</v>
      </c>
      <c r="BA273" s="83">
        <v>1.712</v>
      </c>
      <c r="BB273" s="83">
        <v>2.0230000000000001</v>
      </c>
      <c r="BC273" s="83">
        <v>8.3559999999999999</v>
      </c>
      <c r="BD273" s="83">
        <v>2.0702603002235711</v>
      </c>
      <c r="BE273" s="83">
        <v>30.64</v>
      </c>
      <c r="BF273" s="83">
        <v>4.5</v>
      </c>
      <c r="BG273" s="83">
        <v>11</v>
      </c>
      <c r="BH273" s="232">
        <v>43735</v>
      </c>
    </row>
    <row r="274" spans="1:60" x14ac:dyDescent="0.25">
      <c r="A274" s="232">
        <v>43736</v>
      </c>
      <c r="B274" s="233" t="s">
        <v>65</v>
      </c>
      <c r="C274" s="234">
        <v>0</v>
      </c>
      <c r="D274" s="83">
        <v>6</v>
      </c>
      <c r="E274" s="83">
        <v>5.21</v>
      </c>
      <c r="F274" s="83">
        <v>5.16</v>
      </c>
      <c r="G274" s="83">
        <v>5.24</v>
      </c>
      <c r="H274" s="83">
        <v>5.29</v>
      </c>
      <c r="I274" s="83">
        <v>7.41</v>
      </c>
      <c r="J274" s="83">
        <v>7.5</v>
      </c>
      <c r="K274" s="83">
        <v>1.75</v>
      </c>
      <c r="L274" s="83">
        <v>1.99</v>
      </c>
      <c r="M274" s="83">
        <v>2.09</v>
      </c>
      <c r="N274" s="83">
        <v>2.0499999999999998</v>
      </c>
      <c r="O274" s="83">
        <v>35</v>
      </c>
      <c r="P274" s="83">
        <v>27</v>
      </c>
      <c r="Q274" s="83">
        <v>12</v>
      </c>
      <c r="R274" s="83">
        <v>0</v>
      </c>
      <c r="S274" s="83">
        <v>0</v>
      </c>
      <c r="T274" s="83">
        <v>0</v>
      </c>
      <c r="U274" s="83">
        <v>0.30399999999999999</v>
      </c>
      <c r="V274" s="83">
        <v>0.39700000000000002</v>
      </c>
      <c r="W274" s="83">
        <v>0.67100000000000004</v>
      </c>
      <c r="X274" s="83">
        <v>9.1999999999999998E-2</v>
      </c>
      <c r="Y274" s="83">
        <v>0.26700000000000002</v>
      </c>
      <c r="Z274" s="83">
        <v>0.497</v>
      </c>
      <c r="AA274" s="83">
        <v>14.1</v>
      </c>
      <c r="AB274" s="83">
        <v>34.200000000000003</v>
      </c>
      <c r="AC274" s="83">
        <v>30.9</v>
      </c>
      <c r="AD274" s="83">
        <v>31.3</v>
      </c>
      <c r="AE274" s="83">
        <v>44.7</v>
      </c>
      <c r="AF274" s="83">
        <v>28.2</v>
      </c>
      <c r="AG274" s="83">
        <v>68.400000000000006</v>
      </c>
      <c r="AH274" s="83">
        <v>61.8</v>
      </c>
      <c r="AI274" s="83">
        <v>62.6</v>
      </c>
      <c r="AJ274" s="83">
        <v>89.4</v>
      </c>
      <c r="AK274" s="83">
        <v>3.1100000000000003</v>
      </c>
      <c r="AL274" s="83">
        <v>2.4700000000000002</v>
      </c>
      <c r="AM274" s="83">
        <v>3.2</v>
      </c>
      <c r="AN274" s="83">
        <v>5.9</v>
      </c>
      <c r="AO274" s="83">
        <v>7.1999999999999995E-2</v>
      </c>
      <c r="AP274" s="83">
        <v>14.6</v>
      </c>
      <c r="AQ274" s="83">
        <v>13.6</v>
      </c>
      <c r="AR274" s="83">
        <v>1.0493826745164005</v>
      </c>
      <c r="AS274" s="83">
        <v>69.900000000000006</v>
      </c>
      <c r="AT274" s="83">
        <v>90.9</v>
      </c>
      <c r="AU274" s="83">
        <v>0.14899999999999999</v>
      </c>
      <c r="AV274" s="83">
        <v>4.1000000000000002E-2</v>
      </c>
      <c r="AW274" s="83">
        <v>12.97</v>
      </c>
      <c r="AX274" s="83">
        <v>11.89</v>
      </c>
      <c r="AY274" s="83">
        <v>12.82</v>
      </c>
      <c r="AZ274" s="83">
        <v>0.93</v>
      </c>
      <c r="BA274" s="83">
        <v>0</v>
      </c>
      <c r="BB274" s="83">
        <v>0</v>
      </c>
      <c r="BC274" s="83">
        <v>0</v>
      </c>
      <c r="BD274" s="83">
        <v>3.1993826745164005</v>
      </c>
      <c r="BE274" s="83">
        <v>30.38</v>
      </c>
      <c r="BF274" s="83">
        <v>4.5</v>
      </c>
      <c r="BG274" s="83">
        <v>11</v>
      </c>
      <c r="BH274" s="232">
        <v>43736</v>
      </c>
    </row>
    <row r="275" spans="1:60" x14ac:dyDescent="0.25">
      <c r="A275" s="232">
        <v>43737</v>
      </c>
      <c r="B275" s="233" t="s">
        <v>65</v>
      </c>
      <c r="C275" s="234">
        <v>0</v>
      </c>
      <c r="D275" s="83">
        <v>0</v>
      </c>
      <c r="E275" s="83">
        <v>0</v>
      </c>
      <c r="F275" s="83">
        <v>0</v>
      </c>
      <c r="G275" s="83">
        <v>0</v>
      </c>
      <c r="H275" s="83">
        <v>0</v>
      </c>
      <c r="I275" s="83">
        <v>0</v>
      </c>
      <c r="J275" s="83">
        <v>0</v>
      </c>
      <c r="K275" s="83">
        <v>0</v>
      </c>
      <c r="L275" s="83">
        <v>0</v>
      </c>
      <c r="M275" s="83">
        <v>0</v>
      </c>
      <c r="N275" s="83">
        <v>0</v>
      </c>
      <c r="O275" s="83">
        <v>0</v>
      </c>
      <c r="P275" s="83">
        <v>0</v>
      </c>
      <c r="Q275" s="83">
        <v>0</v>
      </c>
      <c r="R275" s="83">
        <v>0</v>
      </c>
      <c r="S275" s="83">
        <v>0</v>
      </c>
      <c r="T275" s="83">
        <v>0</v>
      </c>
      <c r="U275" s="83">
        <v>0</v>
      </c>
      <c r="V275" s="83">
        <v>0</v>
      </c>
      <c r="W275" s="83">
        <v>0</v>
      </c>
      <c r="X275" s="83">
        <v>0</v>
      </c>
      <c r="Y275" s="83">
        <v>0</v>
      </c>
      <c r="Z275" s="83">
        <v>0</v>
      </c>
      <c r="AA275" s="83">
        <v>0</v>
      </c>
      <c r="AB275" s="83">
        <v>0</v>
      </c>
      <c r="AC275" s="83">
        <v>0</v>
      </c>
      <c r="AD275" s="83">
        <v>0</v>
      </c>
      <c r="AE275" s="83">
        <v>0</v>
      </c>
      <c r="AF275" s="83">
        <v>0</v>
      </c>
      <c r="AG275" s="83">
        <v>0</v>
      </c>
      <c r="AH275" s="83">
        <v>0</v>
      </c>
      <c r="AI275" s="83">
        <v>0</v>
      </c>
      <c r="AJ275" s="83">
        <v>0</v>
      </c>
      <c r="AK275" s="83" t="s">
        <v>66</v>
      </c>
      <c r="AL275" s="83" t="s">
        <v>66</v>
      </c>
      <c r="AM275" s="83">
        <v>0</v>
      </c>
      <c r="AN275" s="83">
        <v>0</v>
      </c>
      <c r="AO275" s="83">
        <v>0</v>
      </c>
      <c r="AP275" s="83">
        <v>0</v>
      </c>
      <c r="AQ275" s="83">
        <v>0</v>
      </c>
      <c r="AR275" s="83" t="s">
        <v>66</v>
      </c>
      <c r="AS275" s="83">
        <v>0</v>
      </c>
      <c r="AT275" s="83">
        <v>0</v>
      </c>
      <c r="AU275" s="83">
        <v>0</v>
      </c>
      <c r="AV275" s="83">
        <v>0</v>
      </c>
      <c r="AW275" s="83">
        <v>0</v>
      </c>
      <c r="AX275" s="83">
        <v>0</v>
      </c>
      <c r="AY275" s="83">
        <v>0</v>
      </c>
      <c r="AZ275" s="83">
        <v>0</v>
      </c>
      <c r="BA275" s="83">
        <v>0</v>
      </c>
      <c r="BB275" s="83">
        <v>0</v>
      </c>
      <c r="BC275" s="83">
        <v>0</v>
      </c>
      <c r="BD275" s="83" t="s">
        <v>66</v>
      </c>
      <c r="BE275" s="83">
        <v>0</v>
      </c>
      <c r="BF275" s="83">
        <v>0</v>
      </c>
      <c r="BG275" s="83">
        <v>0</v>
      </c>
      <c r="BH275" s="232">
        <v>43737</v>
      </c>
    </row>
    <row r="276" spans="1:60" x14ac:dyDescent="0.25">
      <c r="A276" s="232">
        <v>43738</v>
      </c>
      <c r="B276" s="233" t="s">
        <v>65</v>
      </c>
      <c r="C276" s="234">
        <v>0</v>
      </c>
      <c r="D276" s="83">
        <v>5.93</v>
      </c>
      <c r="E276" s="83">
        <v>5.0599999999999996</v>
      </c>
      <c r="F276" s="83">
        <v>5.15</v>
      </c>
      <c r="G276" s="83">
        <v>5.1100000000000003</v>
      </c>
      <c r="H276" s="83">
        <v>5.0999999999999996</v>
      </c>
      <c r="I276" s="83">
        <v>7.22</v>
      </c>
      <c r="J276" s="83">
        <v>7.14</v>
      </c>
      <c r="K276" s="83">
        <v>1.9</v>
      </c>
      <c r="L276" s="83">
        <v>2.0299999999999998</v>
      </c>
      <c r="M276" s="83">
        <v>2.2000000000000002</v>
      </c>
      <c r="N276" s="83">
        <v>2.15</v>
      </c>
      <c r="O276" s="83">
        <v>34</v>
      </c>
      <c r="P276" s="83">
        <v>26</v>
      </c>
      <c r="Q276" s="83">
        <v>11</v>
      </c>
      <c r="R276" s="83">
        <v>0</v>
      </c>
      <c r="S276" s="83">
        <v>0</v>
      </c>
      <c r="T276" s="83">
        <v>0</v>
      </c>
      <c r="U276" s="83">
        <v>0.753</v>
      </c>
      <c r="V276" s="83">
        <v>0.25900000000000001</v>
      </c>
      <c r="W276" s="83">
        <v>0.998</v>
      </c>
      <c r="X276" s="83">
        <v>0.14099999999999999</v>
      </c>
      <c r="Y276" s="83">
        <v>0.432</v>
      </c>
      <c r="Z276" s="83">
        <v>0.55400000000000005</v>
      </c>
      <c r="AA276" s="83">
        <v>13.7</v>
      </c>
      <c r="AB276" s="83">
        <v>34.700000000000003</v>
      </c>
      <c r="AC276" s="83">
        <v>31</v>
      </c>
      <c r="AD276" s="83">
        <v>31.9</v>
      </c>
      <c r="AE276" s="83">
        <v>42.3</v>
      </c>
      <c r="AF276" s="83">
        <v>27.4</v>
      </c>
      <c r="AG276" s="83">
        <v>69.400000000000006</v>
      </c>
      <c r="AH276" s="83">
        <v>62</v>
      </c>
      <c r="AI276" s="83">
        <v>63.8</v>
      </c>
      <c r="AJ276" s="83">
        <v>84.6</v>
      </c>
      <c r="AK276" s="83">
        <v>3.13</v>
      </c>
      <c r="AL276" s="83">
        <v>2.38</v>
      </c>
      <c r="AM276" s="83">
        <v>3.1</v>
      </c>
      <c r="AN276" s="83">
        <v>5.8</v>
      </c>
      <c r="AO276" s="83">
        <v>2.3E-2</v>
      </c>
      <c r="AP276" s="83">
        <v>14</v>
      </c>
      <c r="AQ276" s="83">
        <v>13.8</v>
      </c>
      <c r="AR276" s="83">
        <v>0.73802173913043445</v>
      </c>
      <c r="AS276" s="83">
        <v>68.8</v>
      </c>
      <c r="AT276" s="83">
        <v>100</v>
      </c>
      <c r="AU276" s="83">
        <v>0.16189999999999999</v>
      </c>
      <c r="AV276" s="83">
        <v>0</v>
      </c>
      <c r="AW276" s="83">
        <v>14.05</v>
      </c>
      <c r="AX276" s="83">
        <v>12.88</v>
      </c>
      <c r="AY276" s="83">
        <v>13.85</v>
      </c>
      <c r="AZ276" s="83">
        <v>0.97</v>
      </c>
      <c r="BA276" s="83">
        <v>1.6819999999999999</v>
      </c>
      <c r="BB276" s="83">
        <v>2.1030000000000002</v>
      </c>
      <c r="BC276" s="83">
        <v>9.2789999999999999</v>
      </c>
      <c r="BD276" s="83">
        <v>2.7980217391304345</v>
      </c>
      <c r="BE276" s="83">
        <v>30.04</v>
      </c>
      <c r="BF276" s="83">
        <v>4.5</v>
      </c>
      <c r="BG276" s="83">
        <v>11</v>
      </c>
      <c r="BH276" s="232">
        <v>43738</v>
      </c>
    </row>
    <row r="277" spans="1:60" x14ac:dyDescent="0.25">
      <c r="A277" s="232">
        <v>43739</v>
      </c>
      <c r="B277" s="233" t="s">
        <v>65</v>
      </c>
      <c r="C277" s="234">
        <v>0</v>
      </c>
      <c r="D277" s="83">
        <v>6.14</v>
      </c>
      <c r="E277" s="83">
        <v>5.24</v>
      </c>
      <c r="F277" s="83">
        <v>5.04</v>
      </c>
      <c r="G277" s="83">
        <v>5.19</v>
      </c>
      <c r="H277" s="83">
        <v>5.22</v>
      </c>
      <c r="I277" s="83">
        <v>7.55</v>
      </c>
      <c r="J277" s="83">
        <v>7.14</v>
      </c>
      <c r="K277" s="83">
        <v>1.82</v>
      </c>
      <c r="L277" s="83">
        <v>2.0699999999999998</v>
      </c>
      <c r="M277" s="83">
        <v>2.2000000000000002</v>
      </c>
      <c r="N277" s="83">
        <v>1.87</v>
      </c>
      <c r="O277" s="83">
        <v>34</v>
      </c>
      <c r="P277" s="83">
        <v>27</v>
      </c>
      <c r="Q277" s="83">
        <v>16</v>
      </c>
      <c r="R277" s="83">
        <v>0</v>
      </c>
      <c r="S277" s="83">
        <v>0</v>
      </c>
      <c r="T277" s="83">
        <v>0</v>
      </c>
      <c r="U277" s="83">
        <v>0.72</v>
      </c>
      <c r="V277" s="83">
        <v>0.26300000000000001</v>
      </c>
      <c r="W277" s="83">
        <v>0.92100000000000004</v>
      </c>
      <c r="X277" s="83">
        <v>0.152</v>
      </c>
      <c r="Y277" s="83">
        <v>0.45100000000000001</v>
      </c>
      <c r="Z277" s="83">
        <v>0.54800000000000004</v>
      </c>
      <c r="AA277" s="83">
        <v>13.8</v>
      </c>
      <c r="AB277" s="83">
        <v>36</v>
      </c>
      <c r="AC277" s="83">
        <v>30.6</v>
      </c>
      <c r="AD277" s="83">
        <v>31.1</v>
      </c>
      <c r="AE277" s="83">
        <v>42.4</v>
      </c>
      <c r="AF277" s="83">
        <v>27.6</v>
      </c>
      <c r="AG277" s="83">
        <v>72</v>
      </c>
      <c r="AH277" s="83">
        <v>61.2</v>
      </c>
      <c r="AI277" s="83">
        <v>62.2</v>
      </c>
      <c r="AJ277" s="83">
        <v>84.8</v>
      </c>
      <c r="AK277" s="83">
        <v>3.13</v>
      </c>
      <c r="AL277" s="83">
        <v>2.4700000000000002</v>
      </c>
      <c r="AM277" s="83">
        <v>3</v>
      </c>
      <c r="AN277" s="83">
        <v>5.9</v>
      </c>
      <c r="AO277" s="83">
        <v>0.04</v>
      </c>
      <c r="AP277" s="83">
        <v>12.9</v>
      </c>
      <c r="AQ277" s="83">
        <v>13.1</v>
      </c>
      <c r="AR277" s="83">
        <v>0.94273658536585403</v>
      </c>
      <c r="AS277" s="83">
        <v>67.2</v>
      </c>
      <c r="AT277" s="83">
        <v>87.3</v>
      </c>
      <c r="AU277" s="83">
        <v>0.1724</v>
      </c>
      <c r="AV277" s="83">
        <v>5.8700000000000002E-2</v>
      </c>
      <c r="AW277" s="83">
        <v>13.5</v>
      </c>
      <c r="AX277" s="83">
        <v>12.3</v>
      </c>
      <c r="AY277" s="83">
        <v>13.29</v>
      </c>
      <c r="AZ277" s="83">
        <v>0.99</v>
      </c>
      <c r="BA277" s="83">
        <v>1.6759999999999999</v>
      </c>
      <c r="BB277" s="83">
        <v>3.0139999999999998</v>
      </c>
      <c r="BC277" s="83">
        <v>8.6999999999999993</v>
      </c>
      <c r="BD277" s="83">
        <v>3.0927365853658539</v>
      </c>
      <c r="BE277" s="83">
        <v>30.51</v>
      </c>
      <c r="BF277" s="83">
        <v>4.5</v>
      </c>
      <c r="BG277" s="83">
        <v>11</v>
      </c>
      <c r="BH277" s="232">
        <v>43739</v>
      </c>
    </row>
    <row r="278" spans="1:60" x14ac:dyDescent="0.25">
      <c r="A278" s="232">
        <v>43740</v>
      </c>
      <c r="B278" s="233" t="s">
        <v>65</v>
      </c>
      <c r="C278" s="234">
        <v>0</v>
      </c>
      <c r="D278" s="83">
        <v>6.12</v>
      </c>
      <c r="E278" s="83">
        <v>5.29</v>
      </c>
      <c r="F278" s="83">
        <v>5.26</v>
      </c>
      <c r="G278" s="83">
        <v>5.32</v>
      </c>
      <c r="H278" s="83">
        <v>5.39</v>
      </c>
      <c r="I278" s="83">
        <v>7.84</v>
      </c>
      <c r="J278" s="83">
        <v>8.2899999999999991</v>
      </c>
      <c r="K278" s="83">
        <v>1.87</v>
      </c>
      <c r="L278" s="83">
        <v>2.0499999999999998</v>
      </c>
      <c r="M278" s="83">
        <v>2.2000000000000002</v>
      </c>
      <c r="N278" s="83">
        <v>2.2400000000000002</v>
      </c>
      <c r="O278" s="83">
        <v>37</v>
      </c>
      <c r="P278" s="83">
        <v>30</v>
      </c>
      <c r="Q278" s="83">
        <v>19</v>
      </c>
      <c r="R278" s="83">
        <v>0</v>
      </c>
      <c r="S278" s="83">
        <v>0</v>
      </c>
      <c r="T278" s="83">
        <v>0</v>
      </c>
      <c r="U278" s="83">
        <v>0.69399999999999995</v>
      </c>
      <c r="V278" s="83">
        <v>0.23699999999999999</v>
      </c>
      <c r="W278" s="83">
        <v>0.82699999999999996</v>
      </c>
      <c r="X278" s="83">
        <v>9.6000000000000002E-2</v>
      </c>
      <c r="Y278" s="83">
        <v>0.21099999999999999</v>
      </c>
      <c r="Z278" s="83">
        <v>0.23499999999999999</v>
      </c>
      <c r="AA278" s="83">
        <v>14.2</v>
      </c>
      <c r="AB278" s="83">
        <v>35.799999999999997</v>
      </c>
      <c r="AC278" s="83">
        <v>31.4</v>
      </c>
      <c r="AD278" s="83">
        <v>32</v>
      </c>
      <c r="AE278" s="83">
        <v>42.6</v>
      </c>
      <c r="AF278" s="83">
        <v>28.4</v>
      </c>
      <c r="AG278" s="83">
        <v>71.599999999999994</v>
      </c>
      <c r="AH278" s="83">
        <v>62.8</v>
      </c>
      <c r="AI278" s="83">
        <v>64</v>
      </c>
      <c r="AJ278" s="83">
        <v>87.2</v>
      </c>
      <c r="AK278" s="83">
        <v>3.09</v>
      </c>
      <c r="AL278" s="83">
        <v>2.54</v>
      </c>
      <c r="AM278" s="83">
        <v>3.2</v>
      </c>
      <c r="AN278" s="83">
        <v>6.4</v>
      </c>
      <c r="AO278" s="83">
        <v>5.1999999999999998E-2</v>
      </c>
      <c r="AP278" s="83">
        <v>12.8</v>
      </c>
      <c r="AQ278" s="83">
        <v>13</v>
      </c>
      <c r="AR278" s="83">
        <v>0.66114198936977964</v>
      </c>
      <c r="AS278" s="83">
        <v>67.7</v>
      </c>
      <c r="AT278" s="83">
        <v>91.4</v>
      </c>
      <c r="AU278" s="83">
        <v>0.1699</v>
      </c>
      <c r="AV278" s="83">
        <v>4.2599999999999999E-2</v>
      </c>
      <c r="AW278" s="83">
        <v>14.321</v>
      </c>
      <c r="AX278" s="83">
        <v>13.17</v>
      </c>
      <c r="AY278" s="83">
        <v>14.141999999999999</v>
      </c>
      <c r="AZ278" s="83">
        <v>0.97199999999999998</v>
      </c>
      <c r="BA278" s="83">
        <v>1.6439999999999999</v>
      </c>
      <c r="BB278" s="83">
        <v>2.3730000000000002</v>
      </c>
      <c r="BC278" s="83">
        <v>9.1820000000000004</v>
      </c>
      <c r="BD278" s="83">
        <v>3.0511419893697798</v>
      </c>
      <c r="BE278" s="83">
        <v>30.3</v>
      </c>
      <c r="BF278" s="83">
        <v>4.8</v>
      </c>
      <c r="BG278" s="83">
        <v>11</v>
      </c>
      <c r="BH278" s="232">
        <v>43740</v>
      </c>
    </row>
    <row r="279" spans="1:60" x14ac:dyDescent="0.25">
      <c r="A279" s="232">
        <v>43741</v>
      </c>
      <c r="B279" s="233" t="s">
        <v>65</v>
      </c>
      <c r="C279" s="234">
        <v>0</v>
      </c>
      <c r="D279" s="83">
        <v>6.04</v>
      </c>
      <c r="E279" s="83">
        <v>5.19</v>
      </c>
      <c r="F279" s="83">
        <v>5.25</v>
      </c>
      <c r="G279" s="83">
        <v>5.21</v>
      </c>
      <c r="H279" s="83">
        <v>5.28</v>
      </c>
      <c r="I279" s="83">
        <v>7.59</v>
      </c>
      <c r="J279" s="83">
        <v>7.71</v>
      </c>
      <c r="K279" s="83">
        <v>1.77</v>
      </c>
      <c r="L279" s="83">
        <v>1.99</v>
      </c>
      <c r="M279" s="83">
        <v>2.2000000000000002</v>
      </c>
      <c r="N279" s="83">
        <v>2.25</v>
      </c>
      <c r="O279" s="83">
        <v>37</v>
      </c>
      <c r="P279" s="83">
        <v>31</v>
      </c>
      <c r="Q279" s="83">
        <v>17</v>
      </c>
      <c r="R279" s="83">
        <v>0</v>
      </c>
      <c r="S279" s="83">
        <v>0</v>
      </c>
      <c r="T279" s="83">
        <v>0</v>
      </c>
      <c r="U279" s="83">
        <v>0.54700000000000004</v>
      </c>
      <c r="V279" s="83">
        <v>0.36699999999999999</v>
      </c>
      <c r="W279" s="83">
        <v>0.84</v>
      </c>
      <c r="X279" s="83">
        <v>9.6000000000000002E-2</v>
      </c>
      <c r="Y279" s="83">
        <v>0.30399999999999999</v>
      </c>
      <c r="Z279" s="83">
        <v>0.38700000000000001</v>
      </c>
      <c r="AA279" s="83">
        <v>13.8</v>
      </c>
      <c r="AB279" s="83">
        <v>35.700000000000003</v>
      </c>
      <c r="AC279" s="83">
        <v>30.1</v>
      </c>
      <c r="AD279" s="83">
        <v>30.4</v>
      </c>
      <c r="AE279" s="83">
        <v>42.3</v>
      </c>
      <c r="AF279" s="83">
        <v>27.6</v>
      </c>
      <c r="AG279" s="83">
        <v>71.400000000000006</v>
      </c>
      <c r="AH279" s="83">
        <v>60.2</v>
      </c>
      <c r="AI279" s="83">
        <v>60.8</v>
      </c>
      <c r="AJ279" s="83">
        <v>84.6</v>
      </c>
      <c r="AK279" s="83">
        <v>3.05</v>
      </c>
      <c r="AL279" s="83">
        <v>2.4900000000000002</v>
      </c>
      <c r="AM279" s="83">
        <v>3.1</v>
      </c>
      <c r="AN279" s="83">
        <v>5.7</v>
      </c>
      <c r="AO279" s="83">
        <v>7.3999999999999996E-2</v>
      </c>
      <c r="AP279" s="83">
        <v>12.3</v>
      </c>
      <c r="AQ279" s="83">
        <v>12.7</v>
      </c>
      <c r="AR279" s="83">
        <v>0.67204640371229729</v>
      </c>
      <c r="AS279" s="83">
        <v>67.3</v>
      </c>
      <c r="AT279" s="83">
        <v>91.7</v>
      </c>
      <c r="AU279" s="83">
        <v>0.1719</v>
      </c>
      <c r="AV279" s="83">
        <v>3.7600000000000001E-2</v>
      </c>
      <c r="AW279" s="83">
        <v>14.18</v>
      </c>
      <c r="AX279" s="83">
        <v>12.93</v>
      </c>
      <c r="AY279" s="83">
        <v>13.94</v>
      </c>
      <c r="AZ279" s="83">
        <v>1.01</v>
      </c>
      <c r="BA279" s="83">
        <v>1.6120000000000001</v>
      </c>
      <c r="BB279" s="83">
        <v>2.3559999999999999</v>
      </c>
      <c r="BC279" s="83">
        <v>8.7750000000000004</v>
      </c>
      <c r="BD279" s="83">
        <v>2.9420464037122973</v>
      </c>
      <c r="BE279" s="83">
        <v>30.39</v>
      </c>
      <c r="BF279" s="83">
        <v>4.8</v>
      </c>
      <c r="BG279" s="83">
        <v>10.8</v>
      </c>
      <c r="BH279" s="232">
        <v>43741</v>
      </c>
    </row>
    <row r="280" spans="1:60" x14ac:dyDescent="0.25">
      <c r="A280" s="232">
        <v>43742</v>
      </c>
      <c r="B280" s="233" t="s">
        <v>65</v>
      </c>
      <c r="C280" s="234">
        <v>0</v>
      </c>
      <c r="D280" s="83">
        <v>5.92</v>
      </c>
      <c r="E280" s="83">
        <v>5.14</v>
      </c>
      <c r="F280" s="83">
        <v>5.27</v>
      </c>
      <c r="G280" s="83">
        <v>5.08</v>
      </c>
      <c r="H280" s="83">
        <v>5.13</v>
      </c>
      <c r="I280" s="83">
        <v>6.89</v>
      </c>
      <c r="J280" s="83">
        <v>7.76</v>
      </c>
      <c r="K280" s="83">
        <v>1.84</v>
      </c>
      <c r="L280" s="83">
        <v>2.0299999999999998</v>
      </c>
      <c r="M280" s="83">
        <v>2.2000000000000002</v>
      </c>
      <c r="N280" s="83">
        <v>2.1800000000000002</v>
      </c>
      <c r="O280" s="83">
        <v>39</v>
      </c>
      <c r="P280" s="83">
        <v>33</v>
      </c>
      <c r="Q280" s="83">
        <v>16</v>
      </c>
      <c r="R280" s="83">
        <v>1</v>
      </c>
      <c r="S280" s="83">
        <v>0</v>
      </c>
      <c r="T280" s="83">
        <v>0</v>
      </c>
      <c r="U280" s="83">
        <v>0.54200000000000004</v>
      </c>
      <c r="V280" s="83">
        <v>0.34699999999999998</v>
      </c>
      <c r="W280" s="83">
        <v>0.79100000000000004</v>
      </c>
      <c r="X280" s="83">
        <v>0.10299999999999999</v>
      </c>
      <c r="Y280" s="83">
        <v>0.3</v>
      </c>
      <c r="Z280" s="83">
        <v>0.39600000000000002</v>
      </c>
      <c r="AA280" s="83">
        <v>12.8</v>
      </c>
      <c r="AB280" s="83">
        <v>35.6</v>
      </c>
      <c r="AC280" s="83">
        <v>29.3</v>
      </c>
      <c r="AD280" s="83">
        <v>29.6</v>
      </c>
      <c r="AE280" s="83">
        <v>44</v>
      </c>
      <c r="AF280" s="83">
        <v>25.6</v>
      </c>
      <c r="AG280" s="83">
        <v>71.2</v>
      </c>
      <c r="AH280" s="83">
        <v>58.6</v>
      </c>
      <c r="AI280" s="83">
        <v>59.2</v>
      </c>
      <c r="AJ280" s="83">
        <v>88</v>
      </c>
      <c r="AK280" s="83">
        <v>3.1500000000000004</v>
      </c>
      <c r="AL280" s="83">
        <v>2.5099999999999998</v>
      </c>
      <c r="AM280" s="83">
        <v>3</v>
      </c>
      <c r="AN280" s="83">
        <v>5.8</v>
      </c>
      <c r="AO280" s="83">
        <v>8.2000000000000003E-2</v>
      </c>
      <c r="AP280" s="83">
        <v>11.7</v>
      </c>
      <c r="AQ280" s="83">
        <v>12.1</v>
      </c>
      <c r="AR280" s="83">
        <v>0.80579824345399276</v>
      </c>
      <c r="AS280" s="83">
        <v>67.5</v>
      </c>
      <c r="AT280" s="83">
        <v>91.9</v>
      </c>
      <c r="AU280" s="83">
        <v>0.17169999999999999</v>
      </c>
      <c r="AV280" s="83">
        <v>3.7400000000000003E-2</v>
      </c>
      <c r="AW280" s="83">
        <v>13.353</v>
      </c>
      <c r="AX280" s="83">
        <v>12.183</v>
      </c>
      <c r="AY280" s="83">
        <v>13.157999999999999</v>
      </c>
      <c r="AZ280" s="83">
        <v>0.97499999999999998</v>
      </c>
      <c r="BA280" s="83">
        <v>1.61</v>
      </c>
      <c r="BB280" s="83">
        <v>2.3170000000000002</v>
      </c>
      <c r="BC280" s="83">
        <v>8.1829999999999998</v>
      </c>
      <c r="BD280" s="83">
        <v>3.0057982434539929</v>
      </c>
      <c r="BE280" s="83">
        <v>29.84</v>
      </c>
      <c r="BF280" s="83">
        <v>4.8</v>
      </c>
      <c r="BG280" s="83">
        <v>10.8</v>
      </c>
      <c r="BH280" s="232">
        <v>43742</v>
      </c>
    </row>
    <row r="281" spans="1:60" x14ac:dyDescent="0.25">
      <c r="A281" s="232">
        <v>43743</v>
      </c>
      <c r="B281" s="233" t="s">
        <v>65</v>
      </c>
      <c r="C281" s="234">
        <v>0</v>
      </c>
      <c r="D281" s="83">
        <v>5.96</v>
      </c>
      <c r="E281" s="83">
        <v>5.0999999999999996</v>
      </c>
      <c r="F281" s="83">
        <v>5.16</v>
      </c>
      <c r="G281" s="83">
        <v>5.07</v>
      </c>
      <c r="H281" s="83">
        <v>5.09</v>
      </c>
      <c r="I281" s="83">
        <v>7.04</v>
      </c>
      <c r="J281" s="83">
        <v>7.22</v>
      </c>
      <c r="K281" s="83">
        <v>1.81</v>
      </c>
      <c r="L281" s="83">
        <v>2</v>
      </c>
      <c r="M281" s="83">
        <v>2.11</v>
      </c>
      <c r="N281" s="83">
        <v>1.93</v>
      </c>
      <c r="O281" s="83">
        <v>38</v>
      </c>
      <c r="P281" s="83">
        <v>32</v>
      </c>
      <c r="Q281" s="83">
        <v>15</v>
      </c>
      <c r="R281" s="83">
        <v>0</v>
      </c>
      <c r="S281" s="83">
        <v>0</v>
      </c>
      <c r="T281" s="83">
        <v>0</v>
      </c>
      <c r="U281" s="83">
        <v>0.46100000000000002</v>
      </c>
      <c r="V281" s="83">
        <v>0.29699999999999999</v>
      </c>
      <c r="W281" s="83">
        <v>0.76200000000000001</v>
      </c>
      <c r="X281" s="83">
        <v>0.113</v>
      </c>
      <c r="Y281" s="83">
        <v>0.27400000000000002</v>
      </c>
      <c r="Z281" s="83">
        <v>0.308</v>
      </c>
      <c r="AA281" s="83">
        <v>13.3</v>
      </c>
      <c r="AB281" s="83">
        <v>35.9</v>
      </c>
      <c r="AC281" s="83">
        <v>29.3</v>
      </c>
      <c r="AD281" s="83">
        <v>29.2</v>
      </c>
      <c r="AE281" s="83">
        <v>43.4</v>
      </c>
      <c r="AF281" s="83">
        <v>26.6</v>
      </c>
      <c r="AG281" s="83">
        <v>71.8</v>
      </c>
      <c r="AH281" s="83">
        <v>58.6</v>
      </c>
      <c r="AI281" s="83">
        <v>58.4</v>
      </c>
      <c r="AJ281" s="83">
        <v>86.8</v>
      </c>
      <c r="AK281" s="83">
        <v>3.1100000000000003</v>
      </c>
      <c r="AL281" s="83">
        <v>2.44</v>
      </c>
      <c r="AM281" s="83">
        <v>3.1</v>
      </c>
      <c r="AN281" s="83">
        <v>5.9</v>
      </c>
      <c r="AO281" s="83">
        <v>7.2999999999999995E-2</v>
      </c>
      <c r="AP281" s="83">
        <v>11.5</v>
      </c>
      <c r="AQ281" s="83">
        <v>11.7</v>
      </c>
      <c r="AR281" s="83">
        <v>0.83316666666666661</v>
      </c>
      <c r="AS281" s="83">
        <v>67.3</v>
      </c>
      <c r="AT281" s="83">
        <v>91.7</v>
      </c>
      <c r="AU281" s="83">
        <v>0.1719</v>
      </c>
      <c r="AV281" s="83">
        <v>3.7600000000000001E-2</v>
      </c>
      <c r="AW281" s="83">
        <v>13.15</v>
      </c>
      <c r="AX281" s="83">
        <v>12</v>
      </c>
      <c r="AY281" s="83">
        <v>12.9</v>
      </c>
      <c r="AZ281" s="83">
        <v>0.9</v>
      </c>
      <c r="BA281" s="83">
        <v>0</v>
      </c>
      <c r="BB281" s="83">
        <v>0</v>
      </c>
      <c r="BC281" s="83">
        <v>0</v>
      </c>
      <c r="BD281" s="83">
        <v>2.9131666666666667</v>
      </c>
      <c r="BE281" s="83">
        <v>30.15</v>
      </c>
      <c r="BF281" s="83">
        <v>4.8</v>
      </c>
      <c r="BG281" s="83">
        <v>10.8</v>
      </c>
      <c r="BH281" s="232">
        <v>43743</v>
      </c>
    </row>
    <row r="282" spans="1:60" x14ac:dyDescent="0.25">
      <c r="A282" s="232">
        <v>43744</v>
      </c>
      <c r="B282" s="233" t="s">
        <v>65</v>
      </c>
      <c r="C282" s="234">
        <v>0</v>
      </c>
      <c r="D282" s="83">
        <v>0</v>
      </c>
      <c r="E282" s="83">
        <v>0</v>
      </c>
      <c r="F282" s="83">
        <v>0</v>
      </c>
      <c r="G282" s="83">
        <v>0</v>
      </c>
      <c r="H282" s="83">
        <v>0</v>
      </c>
      <c r="I282" s="83">
        <v>0</v>
      </c>
      <c r="J282" s="83">
        <v>0</v>
      </c>
      <c r="K282" s="83">
        <v>0</v>
      </c>
      <c r="L282" s="83">
        <v>0</v>
      </c>
      <c r="M282" s="83">
        <v>0</v>
      </c>
      <c r="N282" s="83">
        <v>0</v>
      </c>
      <c r="O282" s="83">
        <v>0</v>
      </c>
      <c r="P282" s="83">
        <v>0</v>
      </c>
      <c r="Q282" s="83">
        <v>0</v>
      </c>
      <c r="R282" s="83">
        <v>0</v>
      </c>
      <c r="S282" s="83">
        <v>0</v>
      </c>
      <c r="T282" s="83">
        <v>0</v>
      </c>
      <c r="U282" s="83">
        <v>0</v>
      </c>
      <c r="V282" s="83">
        <v>0</v>
      </c>
      <c r="W282" s="83">
        <v>0</v>
      </c>
      <c r="X282" s="83">
        <v>0</v>
      </c>
      <c r="Y282" s="83">
        <v>0</v>
      </c>
      <c r="Z282" s="83">
        <v>0</v>
      </c>
      <c r="AA282" s="83">
        <v>0</v>
      </c>
      <c r="AB282" s="83">
        <v>0</v>
      </c>
      <c r="AC282" s="83">
        <v>0</v>
      </c>
      <c r="AD282" s="83">
        <v>0</v>
      </c>
      <c r="AE282" s="83">
        <v>0</v>
      </c>
      <c r="AF282" s="83">
        <v>0</v>
      </c>
      <c r="AG282" s="83">
        <v>0</v>
      </c>
      <c r="AH282" s="83">
        <v>0</v>
      </c>
      <c r="AI282" s="83">
        <v>0</v>
      </c>
      <c r="AJ282" s="83">
        <v>0</v>
      </c>
      <c r="AK282" s="83" t="s">
        <v>66</v>
      </c>
      <c r="AL282" s="83" t="s">
        <v>66</v>
      </c>
      <c r="AM282" s="83">
        <v>0</v>
      </c>
      <c r="AN282" s="83">
        <v>0</v>
      </c>
      <c r="AO282" s="83">
        <v>0</v>
      </c>
      <c r="AP282" s="83">
        <v>0</v>
      </c>
      <c r="AQ282" s="83">
        <v>0</v>
      </c>
      <c r="AR282" s="83">
        <v>0.80496733042937141</v>
      </c>
      <c r="AS282" s="83">
        <v>0</v>
      </c>
      <c r="AT282" s="83">
        <v>0</v>
      </c>
      <c r="AU282" s="83">
        <v>0</v>
      </c>
      <c r="AV282" s="83">
        <v>0</v>
      </c>
      <c r="AW282" s="83">
        <v>14.053000000000001</v>
      </c>
      <c r="AX282" s="83">
        <v>12.856</v>
      </c>
      <c r="AY282" s="83">
        <v>12.385999999999999</v>
      </c>
      <c r="AZ282" s="83">
        <v>0.98</v>
      </c>
      <c r="BA282" s="83">
        <v>1.4710000000000001</v>
      </c>
      <c r="BB282" s="83">
        <v>2.3380000000000001</v>
      </c>
      <c r="BC282" s="83">
        <v>8.7789999999999999</v>
      </c>
      <c r="BD282" s="83">
        <v>2.9349673304293713</v>
      </c>
      <c r="BE282" s="83">
        <v>0</v>
      </c>
      <c r="BF282" s="83">
        <v>4.8</v>
      </c>
      <c r="BG282" s="83">
        <v>10.9</v>
      </c>
      <c r="BH282" s="232">
        <v>43744</v>
      </c>
    </row>
    <row r="283" spans="1:60" x14ac:dyDescent="0.25">
      <c r="A283" s="232">
        <v>43745</v>
      </c>
      <c r="B283" s="233" t="s">
        <v>65</v>
      </c>
      <c r="C283" s="234">
        <v>0</v>
      </c>
      <c r="D283" s="83">
        <v>6.04</v>
      </c>
      <c r="E283" s="83">
        <v>5.0999999999999996</v>
      </c>
      <c r="F283" s="83">
        <v>5.15</v>
      </c>
      <c r="G283" s="83">
        <v>5.12</v>
      </c>
      <c r="H283" s="83">
        <v>5.14</v>
      </c>
      <c r="I283" s="83">
        <v>7.2</v>
      </c>
      <c r="J283" s="83">
        <v>7.59</v>
      </c>
      <c r="K283" s="83">
        <v>1.79</v>
      </c>
      <c r="L283" s="83">
        <v>2.0099999999999998</v>
      </c>
      <c r="M283" s="83">
        <v>2.17</v>
      </c>
      <c r="N283" s="83">
        <v>2.2000000000000002</v>
      </c>
      <c r="O283" s="83">
        <v>35</v>
      </c>
      <c r="P283" s="83">
        <v>29</v>
      </c>
      <c r="Q283" s="83">
        <v>17</v>
      </c>
      <c r="R283" s="83">
        <v>0</v>
      </c>
      <c r="S283" s="83">
        <v>0</v>
      </c>
      <c r="T283" s="83">
        <v>0</v>
      </c>
      <c r="U283" s="83">
        <v>0.39600000000000002</v>
      </c>
      <c r="V283" s="83">
        <v>0.22500000000000001</v>
      </c>
      <c r="W283" s="83">
        <v>0.79</v>
      </c>
      <c r="X283" s="83">
        <v>0.104</v>
      </c>
      <c r="Y283" s="83">
        <v>0.19600000000000001</v>
      </c>
      <c r="Z283" s="83">
        <v>0.221</v>
      </c>
      <c r="AA283" s="83">
        <v>13.1</v>
      </c>
      <c r="AB283" s="83">
        <v>35</v>
      </c>
      <c r="AC283" s="83">
        <v>29.2</v>
      </c>
      <c r="AD283" s="83">
        <v>28.7</v>
      </c>
      <c r="AE283" s="83">
        <v>42.8</v>
      </c>
      <c r="AF283" s="83">
        <v>26.2</v>
      </c>
      <c r="AG283" s="83">
        <v>70</v>
      </c>
      <c r="AH283" s="83">
        <v>58.4</v>
      </c>
      <c r="AI283" s="83">
        <v>57.4</v>
      </c>
      <c r="AJ283" s="83">
        <v>85.6</v>
      </c>
      <c r="AK283" s="83">
        <v>3.1900000000000004</v>
      </c>
      <c r="AL283" s="83">
        <v>2.4700000000000002</v>
      </c>
      <c r="AM283" s="83">
        <v>3</v>
      </c>
      <c r="AN283" s="83">
        <v>6.2</v>
      </c>
      <c r="AO283" s="83">
        <v>6.6000000000000003E-2</v>
      </c>
      <c r="AP283" s="83">
        <v>11.5</v>
      </c>
      <c r="AQ283" s="83">
        <v>11.5</v>
      </c>
      <c r="AR283" s="83">
        <v>0.66617254528122016</v>
      </c>
      <c r="AS283" s="83">
        <v>67.7</v>
      </c>
      <c r="AT283" s="83">
        <v>90.6</v>
      </c>
      <c r="AU283" s="83">
        <v>0.17050000000000001</v>
      </c>
      <c r="AV283" s="83">
        <v>4.2599999999999999E-2</v>
      </c>
      <c r="AW283" s="83">
        <v>13.851000000000001</v>
      </c>
      <c r="AX283" s="83">
        <v>12.587999999999999</v>
      </c>
      <c r="AY283" s="83">
        <v>13.568</v>
      </c>
      <c r="AZ283" s="83">
        <v>0.98</v>
      </c>
      <c r="BA283" s="83">
        <v>1.655</v>
      </c>
      <c r="BB283" s="83">
        <v>2.266</v>
      </c>
      <c r="BC283" s="83">
        <v>8.6189999999999998</v>
      </c>
      <c r="BD283" s="83">
        <v>2.8661725452812203</v>
      </c>
      <c r="BE283" s="83">
        <v>30.19</v>
      </c>
      <c r="BF283" s="83">
        <v>4.8</v>
      </c>
      <c r="BG283" s="83">
        <v>10.8</v>
      </c>
      <c r="BH283" s="232">
        <v>43745</v>
      </c>
    </row>
    <row r="284" spans="1:60" x14ac:dyDescent="0.25">
      <c r="A284" s="232">
        <v>43746</v>
      </c>
      <c r="B284" s="233" t="s">
        <v>65</v>
      </c>
      <c r="C284" s="234">
        <v>0</v>
      </c>
      <c r="D284" s="83">
        <v>6.04</v>
      </c>
      <c r="E284" s="83">
        <v>5.23</v>
      </c>
      <c r="F284" s="83">
        <v>5.15</v>
      </c>
      <c r="G284" s="83">
        <v>5.41</v>
      </c>
      <c r="H284" s="83">
        <v>5.47</v>
      </c>
      <c r="I284" s="83">
        <v>8.19</v>
      </c>
      <c r="J284" s="83">
        <v>7.62</v>
      </c>
      <c r="K284" s="83">
        <v>1.86</v>
      </c>
      <c r="L284" s="83">
        <v>2.1</v>
      </c>
      <c r="M284" s="83">
        <v>2.17</v>
      </c>
      <c r="N284" s="83">
        <v>2.15</v>
      </c>
      <c r="O284" s="83">
        <v>37</v>
      </c>
      <c r="P284" s="83">
        <v>30</v>
      </c>
      <c r="Q284" s="83">
        <v>21</v>
      </c>
      <c r="R284" s="83">
        <v>1</v>
      </c>
      <c r="S284" s="83">
        <v>0</v>
      </c>
      <c r="T284" s="83">
        <v>0</v>
      </c>
      <c r="U284" s="83">
        <v>0.50900000000000001</v>
      </c>
      <c r="V284" s="83">
        <v>0.40600000000000003</v>
      </c>
      <c r="W284" s="83">
        <v>0.91700000000000004</v>
      </c>
      <c r="X284" s="83">
        <v>0.112</v>
      </c>
      <c r="Y284" s="83">
        <v>0.17699999999999999</v>
      </c>
      <c r="Z284" s="83">
        <v>0.23599999999999999</v>
      </c>
      <c r="AA284" s="83">
        <v>13.8</v>
      </c>
      <c r="AB284" s="83">
        <v>35.799999999999997</v>
      </c>
      <c r="AC284" s="83">
        <v>30.2</v>
      </c>
      <c r="AD284" s="83">
        <v>30.4</v>
      </c>
      <c r="AE284" s="83">
        <v>42.9</v>
      </c>
      <c r="AF284" s="83">
        <v>27.6</v>
      </c>
      <c r="AG284" s="83">
        <v>71.599999999999994</v>
      </c>
      <c r="AH284" s="83">
        <v>60.4</v>
      </c>
      <c r="AI284" s="83">
        <v>60.8</v>
      </c>
      <c r="AJ284" s="83">
        <v>85.8</v>
      </c>
      <c r="AK284" s="83">
        <v>3</v>
      </c>
      <c r="AL284" s="83">
        <v>2.5099999999999998</v>
      </c>
      <c r="AM284" s="83">
        <v>2.9</v>
      </c>
      <c r="AN284" s="83">
        <v>5.4</v>
      </c>
      <c r="AO284" s="83">
        <v>0.157</v>
      </c>
      <c r="AP284" s="83">
        <v>12.8</v>
      </c>
      <c r="AQ284" s="83">
        <v>11.6</v>
      </c>
      <c r="AR284" s="83">
        <v>0.73414308426073172</v>
      </c>
      <c r="AS284" s="83">
        <v>67.7</v>
      </c>
      <c r="AT284" s="83">
        <v>92.1</v>
      </c>
      <c r="AU284" s="83">
        <v>0.1694</v>
      </c>
      <c r="AV284" s="83">
        <v>3.5700000000000003E-2</v>
      </c>
      <c r="AW284" s="83">
        <v>15.57</v>
      </c>
      <c r="AX284" s="83">
        <v>12.58</v>
      </c>
      <c r="AY284" s="83">
        <v>13.52</v>
      </c>
      <c r="AZ284" s="83">
        <v>0.94</v>
      </c>
      <c r="BA284" s="83">
        <v>1.639</v>
      </c>
      <c r="BB284" s="83">
        <v>2.2400000000000002</v>
      </c>
      <c r="BC284" s="83">
        <v>8.4969999999999999</v>
      </c>
      <c r="BD284" s="83">
        <v>2.9441430842607317</v>
      </c>
      <c r="BE284" s="83">
        <v>30.47</v>
      </c>
      <c r="BF284" s="83">
        <v>4.8</v>
      </c>
      <c r="BG284" s="83">
        <v>10.8</v>
      </c>
      <c r="BH284" s="232">
        <v>43746</v>
      </c>
    </row>
    <row r="285" spans="1:60" x14ac:dyDescent="0.25">
      <c r="A285" s="232">
        <v>43747</v>
      </c>
      <c r="B285" s="233" t="s">
        <v>65</v>
      </c>
      <c r="C285" s="234">
        <v>0</v>
      </c>
      <c r="D285" s="83">
        <v>5.98</v>
      </c>
      <c r="E285" s="83">
        <v>5.14</v>
      </c>
      <c r="F285" s="83">
        <v>5.18</v>
      </c>
      <c r="G285" s="83">
        <v>5.07</v>
      </c>
      <c r="H285" s="83">
        <v>5.14</v>
      </c>
      <c r="I285" s="83">
        <v>7.03</v>
      </c>
      <c r="J285" s="83">
        <v>8.09</v>
      </c>
      <c r="K285" s="83">
        <v>1.89</v>
      </c>
      <c r="L285" s="83">
        <v>2.16</v>
      </c>
      <c r="M285" s="83">
        <v>2.2000000000000002</v>
      </c>
      <c r="N285" s="83">
        <v>2.23</v>
      </c>
      <c r="O285" s="83">
        <v>38</v>
      </c>
      <c r="P285" s="83">
        <v>33</v>
      </c>
      <c r="Q285" s="83">
        <v>23</v>
      </c>
      <c r="R285" s="83">
        <v>3</v>
      </c>
      <c r="S285" s="83">
        <v>1</v>
      </c>
      <c r="T285" s="83">
        <v>0</v>
      </c>
      <c r="U285" s="83">
        <v>0.49199999999999999</v>
      </c>
      <c r="V285" s="83">
        <v>0.33700000000000002</v>
      </c>
      <c r="W285" s="83">
        <v>1.0209999999999999</v>
      </c>
      <c r="X285" s="83">
        <v>0.128</v>
      </c>
      <c r="Y285" s="83">
        <v>0.18099999999999999</v>
      </c>
      <c r="Z285" s="83">
        <v>0.22700000000000001</v>
      </c>
      <c r="AA285" s="83">
        <v>13.6</v>
      </c>
      <c r="AB285" s="83">
        <v>34.4</v>
      </c>
      <c r="AC285" s="83">
        <v>30.6</v>
      </c>
      <c r="AD285" s="83">
        <v>30.2</v>
      </c>
      <c r="AE285" s="83">
        <v>44.1</v>
      </c>
      <c r="AF285" s="83">
        <v>27.2</v>
      </c>
      <c r="AG285" s="83">
        <v>68.8</v>
      </c>
      <c r="AH285" s="83">
        <v>61.2</v>
      </c>
      <c r="AI285" s="83">
        <v>60.4</v>
      </c>
      <c r="AJ285" s="83">
        <v>88.2</v>
      </c>
      <c r="AK285" s="83">
        <v>3.06</v>
      </c>
      <c r="AL285" s="83">
        <v>2.62</v>
      </c>
      <c r="AM285" s="83">
        <v>3</v>
      </c>
      <c r="AN285" s="83">
        <v>5.7</v>
      </c>
      <c r="AO285" s="83">
        <v>0.13600000000000001</v>
      </c>
      <c r="AP285" s="83">
        <v>12.9</v>
      </c>
      <c r="AQ285" s="83">
        <v>11.8</v>
      </c>
      <c r="AR285" s="83">
        <v>0.64673053202861652</v>
      </c>
      <c r="AS285" s="83">
        <v>67.900000000000006</v>
      </c>
      <c r="AT285" s="83">
        <v>91.9</v>
      </c>
      <c r="AU285" s="83">
        <v>0.16919999999999999</v>
      </c>
      <c r="AV285" s="83">
        <v>3.5900000000000001E-2</v>
      </c>
      <c r="AW285" s="83">
        <v>14.744</v>
      </c>
      <c r="AX285" s="83">
        <v>12.161</v>
      </c>
      <c r="AY285" s="83">
        <v>12.986000000000001</v>
      </c>
      <c r="AZ285" s="83">
        <v>0.82499999999999996</v>
      </c>
      <c r="BA285" s="83">
        <v>1.5329999999999999</v>
      </c>
      <c r="BB285" s="83">
        <v>2.2770000000000001</v>
      </c>
      <c r="BC285" s="83">
        <v>8.6159999999999997</v>
      </c>
      <c r="BD285" s="83">
        <v>2.9567305320286166</v>
      </c>
      <c r="BE285" s="83">
        <v>28.68</v>
      </c>
      <c r="BF285" s="83">
        <v>4.8</v>
      </c>
      <c r="BG285" s="83">
        <v>10.8</v>
      </c>
      <c r="BH285" s="232">
        <v>43747</v>
      </c>
    </row>
    <row r="286" spans="1:60" x14ac:dyDescent="0.25">
      <c r="A286" s="232">
        <v>43748</v>
      </c>
      <c r="B286" s="233" t="s">
        <v>65</v>
      </c>
      <c r="C286" s="234">
        <v>0</v>
      </c>
      <c r="D286" s="83">
        <v>6.05</v>
      </c>
      <c r="E286" s="83">
        <v>4.9000000000000004</v>
      </c>
      <c r="F286" s="83">
        <v>5.33</v>
      </c>
      <c r="G286" s="83">
        <v>4.97</v>
      </c>
      <c r="H286" s="83">
        <v>5.0999999999999996</v>
      </c>
      <c r="I286" s="83">
        <v>7.25</v>
      </c>
      <c r="J286" s="83">
        <v>7.11</v>
      </c>
      <c r="K286" s="83">
        <v>1.73</v>
      </c>
      <c r="L286" s="83">
        <v>2</v>
      </c>
      <c r="M286" s="83">
        <v>2.0099999999999998</v>
      </c>
      <c r="N286" s="83">
        <v>2.2400000000000002</v>
      </c>
      <c r="O286" s="83">
        <v>37</v>
      </c>
      <c r="P286" s="83">
        <v>32</v>
      </c>
      <c r="Q286" s="83">
        <v>15</v>
      </c>
      <c r="R286" s="83">
        <v>1</v>
      </c>
      <c r="S286" s="83">
        <v>0</v>
      </c>
      <c r="T286" s="83">
        <v>0</v>
      </c>
      <c r="U286" s="83">
        <v>0.48099999999999998</v>
      </c>
      <c r="V286" s="83">
        <v>0.34699999999999998</v>
      </c>
      <c r="W286" s="83">
        <v>0.60299999999999998</v>
      </c>
      <c r="X286" s="83">
        <v>8.1000000000000003E-2</v>
      </c>
      <c r="Y286" s="83">
        <v>0.17299999999999999</v>
      </c>
      <c r="Z286" s="83">
        <v>0.19400000000000001</v>
      </c>
      <c r="AA286" s="83">
        <v>14.1</v>
      </c>
      <c r="AB286" s="83">
        <v>32.700000000000003</v>
      </c>
      <c r="AC286" s="83">
        <v>29.5</v>
      </c>
      <c r="AD286" s="83">
        <v>29.7</v>
      </c>
      <c r="AE286" s="83">
        <v>42.7</v>
      </c>
      <c r="AF286" s="83">
        <v>28.2</v>
      </c>
      <c r="AG286" s="83">
        <v>65.400000000000006</v>
      </c>
      <c r="AH286" s="83">
        <v>59</v>
      </c>
      <c r="AI286" s="83">
        <v>59.4</v>
      </c>
      <c r="AJ286" s="83">
        <v>85.4</v>
      </c>
      <c r="AK286" s="83">
        <v>3.1</v>
      </c>
      <c r="AL286" s="83">
        <v>2.54</v>
      </c>
      <c r="AM286" s="83">
        <v>2.9</v>
      </c>
      <c r="AN286" s="83">
        <v>5.9</v>
      </c>
      <c r="AO286" s="83">
        <v>0.113</v>
      </c>
      <c r="AP286" s="83">
        <v>12.2</v>
      </c>
      <c r="AQ286" s="83">
        <v>11.8</v>
      </c>
      <c r="AR286" s="83">
        <v>0.55931777956556727</v>
      </c>
      <c r="AS286" s="83">
        <v>67.7</v>
      </c>
      <c r="AT286" s="83">
        <v>92</v>
      </c>
      <c r="AU286" s="83">
        <v>0.1694</v>
      </c>
      <c r="AV286" s="83">
        <v>3.5799999999999998E-2</v>
      </c>
      <c r="AW286" s="83">
        <v>13.51</v>
      </c>
      <c r="AX286" s="83">
        <v>12.43</v>
      </c>
      <c r="AY286" s="83">
        <v>13.4</v>
      </c>
      <c r="AZ286" s="83">
        <v>0.97</v>
      </c>
      <c r="BA286" s="83">
        <v>1.5649999999999999</v>
      </c>
      <c r="BB286" s="83">
        <v>2.3050000000000002</v>
      </c>
      <c r="BC286" s="83">
        <v>8.56</v>
      </c>
      <c r="BD286" s="83">
        <v>2.8993177795655671</v>
      </c>
      <c r="BE286" s="83">
        <v>30.42</v>
      </c>
      <c r="BF286" s="83">
        <v>4.8</v>
      </c>
      <c r="BG286" s="83">
        <v>10.8</v>
      </c>
      <c r="BH286" s="232">
        <v>43748</v>
      </c>
    </row>
    <row r="287" spans="1:60" x14ac:dyDescent="0.25">
      <c r="A287" s="232">
        <v>43749</v>
      </c>
      <c r="B287" s="233" t="s">
        <v>65</v>
      </c>
      <c r="C287" s="234">
        <v>0</v>
      </c>
      <c r="D287" s="83">
        <v>6.37</v>
      </c>
      <c r="E287" s="83">
        <v>5.27</v>
      </c>
      <c r="F287" s="83">
        <v>5.03</v>
      </c>
      <c r="G287" s="83">
        <v>5.13</v>
      </c>
      <c r="H287" s="83">
        <v>5.15</v>
      </c>
      <c r="I287" s="83">
        <v>7.58</v>
      </c>
      <c r="J287" s="83">
        <v>6.7</v>
      </c>
      <c r="K287" s="83">
        <v>1.76</v>
      </c>
      <c r="L287" s="83">
        <v>1.82</v>
      </c>
      <c r="M287" s="83">
        <v>2.1</v>
      </c>
      <c r="N287" s="83">
        <v>2.16</v>
      </c>
      <c r="O287" s="83">
        <v>36</v>
      </c>
      <c r="P287" s="83">
        <v>29</v>
      </c>
      <c r="Q287" s="83">
        <v>12</v>
      </c>
      <c r="R287" s="83">
        <v>0</v>
      </c>
      <c r="S287" s="83">
        <v>0</v>
      </c>
      <c r="T287" s="83">
        <v>0</v>
      </c>
      <c r="U287" s="83">
        <v>0.56100000000000005</v>
      </c>
      <c r="V287" s="83">
        <v>0.36599999999999999</v>
      </c>
      <c r="W287" s="83">
        <v>0.499</v>
      </c>
      <c r="X287" s="83">
        <v>0.127</v>
      </c>
      <c r="Y287" s="83">
        <v>0.312</v>
      </c>
      <c r="Z287" s="83">
        <v>0.25</v>
      </c>
      <c r="AA287" s="83">
        <v>14.2</v>
      </c>
      <c r="AB287" s="83">
        <v>33.299999999999997</v>
      </c>
      <c r="AC287" s="83">
        <v>30.1</v>
      </c>
      <c r="AD287" s="83">
        <v>29.7</v>
      </c>
      <c r="AE287" s="83">
        <v>41.5</v>
      </c>
      <c r="AF287" s="83">
        <v>28.4</v>
      </c>
      <c r="AG287" s="83">
        <v>66.599999999999994</v>
      </c>
      <c r="AH287" s="83">
        <v>60.2</v>
      </c>
      <c r="AI287" s="83">
        <v>59.4</v>
      </c>
      <c r="AJ287" s="83">
        <v>83</v>
      </c>
      <c r="AK287" s="83">
        <v>3.1500000000000004</v>
      </c>
      <c r="AL287" s="83">
        <v>2.39</v>
      </c>
      <c r="AM287" s="83">
        <v>3</v>
      </c>
      <c r="AN287" s="83">
        <v>5.8</v>
      </c>
      <c r="AO287" s="83">
        <v>9.4E-2</v>
      </c>
      <c r="AP287" s="83">
        <v>12.5</v>
      </c>
      <c r="AQ287" s="83">
        <v>11.8</v>
      </c>
      <c r="AR287" s="83">
        <v>0.51217929910350479</v>
      </c>
      <c r="AS287" s="83">
        <v>67.8</v>
      </c>
      <c r="AT287" s="83">
        <v>92.6</v>
      </c>
      <c r="AU287" s="83">
        <v>0.16869999999999999</v>
      </c>
      <c r="AV287" s="83">
        <v>3.32E-2</v>
      </c>
      <c r="AW287" s="83">
        <v>13.53</v>
      </c>
      <c r="AX287" s="83">
        <v>12.27</v>
      </c>
      <c r="AY287" s="83">
        <v>13.23</v>
      </c>
      <c r="AZ287" s="83">
        <v>0.96</v>
      </c>
      <c r="BA287" s="83">
        <v>1.603</v>
      </c>
      <c r="BB287" s="83">
        <v>2.331</v>
      </c>
      <c r="BC287" s="83">
        <v>7.9649999999999999</v>
      </c>
      <c r="BD287" s="83">
        <v>2.692179299103505</v>
      </c>
      <c r="BE287" s="83">
        <v>30.51</v>
      </c>
      <c r="BF287" s="83">
        <v>4.8</v>
      </c>
      <c r="BG287" s="83">
        <v>10.8</v>
      </c>
      <c r="BH287" s="232">
        <v>43749</v>
      </c>
    </row>
    <row r="288" spans="1:60" x14ac:dyDescent="0.25">
      <c r="A288" s="232">
        <v>43750</v>
      </c>
      <c r="B288" s="233" t="s">
        <v>65</v>
      </c>
      <c r="C288" s="234">
        <v>0</v>
      </c>
      <c r="D288" s="83">
        <v>6.29</v>
      </c>
      <c r="E288" s="83">
        <v>5.31</v>
      </c>
      <c r="F288" s="83">
        <v>5.24</v>
      </c>
      <c r="G288" s="83">
        <v>5.16</v>
      </c>
      <c r="H288" s="83">
        <v>5.2</v>
      </c>
      <c r="I288" s="83">
        <v>7.59</v>
      </c>
      <c r="J288" s="83">
        <v>7.65</v>
      </c>
      <c r="K288" s="83">
        <v>1.69</v>
      </c>
      <c r="L288" s="83">
        <v>1.85</v>
      </c>
      <c r="M288" s="83">
        <v>2.0499999999999998</v>
      </c>
      <c r="N288" s="83">
        <v>2.0099999999999998</v>
      </c>
      <c r="O288" s="83">
        <v>34</v>
      </c>
      <c r="P288" s="83">
        <v>0</v>
      </c>
      <c r="Q288" s="83">
        <v>13</v>
      </c>
      <c r="R288" s="83">
        <v>0</v>
      </c>
      <c r="S288" s="83">
        <v>0</v>
      </c>
      <c r="T288" s="83">
        <v>0</v>
      </c>
      <c r="U288" s="83">
        <v>0.36499999999999999</v>
      </c>
      <c r="V288" s="83">
        <v>0.21299999999999999</v>
      </c>
      <c r="W288" s="83">
        <v>0.501</v>
      </c>
      <c r="X288" s="83">
        <v>0.11899999999999999</v>
      </c>
      <c r="Y288" s="83">
        <v>0.26400000000000001</v>
      </c>
      <c r="Z288" s="83">
        <v>0.215</v>
      </c>
      <c r="AA288" s="83">
        <v>14.2</v>
      </c>
      <c r="AB288" s="83">
        <v>32.9</v>
      </c>
      <c r="AC288" s="83">
        <v>31</v>
      </c>
      <c r="AD288" s="83">
        <v>30.1</v>
      </c>
      <c r="AE288" s="83">
        <v>41.4</v>
      </c>
      <c r="AF288" s="83">
        <v>28.4</v>
      </c>
      <c r="AG288" s="83">
        <v>65.8</v>
      </c>
      <c r="AH288" s="83">
        <v>62</v>
      </c>
      <c r="AI288" s="83">
        <v>60.2</v>
      </c>
      <c r="AJ288" s="83">
        <v>82.8</v>
      </c>
      <c r="AK288" s="83">
        <v>2.98</v>
      </c>
      <c r="AL288" s="83">
        <v>2.4700000000000002</v>
      </c>
      <c r="AM288" s="83">
        <v>3</v>
      </c>
      <c r="AN288" s="83">
        <v>5.9</v>
      </c>
      <c r="AO288" s="83">
        <v>9.8000000000000004E-2</v>
      </c>
      <c r="AP288" s="83">
        <v>12.4</v>
      </c>
      <c r="AQ288" s="83">
        <v>11.6</v>
      </c>
      <c r="AR288" s="83">
        <v>0.37268735453840218</v>
      </c>
      <c r="AS288" s="83">
        <v>67.400000000000006</v>
      </c>
      <c r="AT288" s="83">
        <v>92.1</v>
      </c>
      <c r="AU288" s="83">
        <v>0.16950000000000001</v>
      </c>
      <c r="AV288" s="83">
        <v>3.4700000000000002E-2</v>
      </c>
      <c r="AW288" s="83">
        <v>14.1</v>
      </c>
      <c r="AX288" s="83">
        <v>12.89</v>
      </c>
      <c r="AY288" s="83">
        <v>13.9</v>
      </c>
      <c r="AZ288" s="83">
        <v>1.01</v>
      </c>
      <c r="BA288" s="83">
        <v>1.46</v>
      </c>
      <c r="BB288" s="83">
        <v>2.3610000000000002</v>
      </c>
      <c r="BC288" s="83">
        <v>8.3249999999999993</v>
      </c>
      <c r="BD288" s="83">
        <v>2.5626873545384021</v>
      </c>
      <c r="BE288" s="83">
        <v>0</v>
      </c>
      <c r="BF288" s="83">
        <v>4.8</v>
      </c>
      <c r="BG288" s="83">
        <v>10.8</v>
      </c>
      <c r="BH288" s="232">
        <v>43750</v>
      </c>
    </row>
    <row r="289" spans="1:60" x14ac:dyDescent="0.25">
      <c r="A289" s="232">
        <v>43751</v>
      </c>
      <c r="B289" s="233" t="s">
        <v>65</v>
      </c>
      <c r="C289" s="234">
        <v>0</v>
      </c>
      <c r="D289" s="83">
        <v>0</v>
      </c>
      <c r="E289" s="83">
        <v>0</v>
      </c>
      <c r="F289" s="83">
        <v>0</v>
      </c>
      <c r="G289" s="83">
        <v>0</v>
      </c>
      <c r="H289" s="83">
        <v>0</v>
      </c>
      <c r="I289" s="83">
        <v>0</v>
      </c>
      <c r="J289" s="83">
        <v>0</v>
      </c>
      <c r="K289" s="83">
        <v>0</v>
      </c>
      <c r="L289" s="83">
        <v>0</v>
      </c>
      <c r="M289" s="83">
        <v>0</v>
      </c>
      <c r="N289" s="83">
        <v>0</v>
      </c>
      <c r="O289" s="83">
        <v>0</v>
      </c>
      <c r="P289" s="83">
        <v>0</v>
      </c>
      <c r="Q289" s="83">
        <v>0</v>
      </c>
      <c r="R289" s="83">
        <v>0</v>
      </c>
      <c r="S289" s="83">
        <v>0</v>
      </c>
      <c r="T289" s="83">
        <v>0</v>
      </c>
      <c r="U289" s="83">
        <v>0</v>
      </c>
      <c r="V289" s="83">
        <v>0</v>
      </c>
      <c r="W289" s="83">
        <v>0</v>
      </c>
      <c r="X289" s="83">
        <v>0</v>
      </c>
      <c r="Y289" s="83">
        <v>0</v>
      </c>
      <c r="Z289" s="83">
        <v>0</v>
      </c>
      <c r="AA289" s="83">
        <v>0</v>
      </c>
      <c r="AB289" s="83">
        <v>0</v>
      </c>
      <c r="AC289" s="83">
        <v>0</v>
      </c>
      <c r="AD289" s="83">
        <v>0</v>
      </c>
      <c r="AE289" s="83">
        <v>0</v>
      </c>
      <c r="AF289" s="83">
        <v>0</v>
      </c>
      <c r="AG289" s="83">
        <v>0</v>
      </c>
      <c r="AH289" s="83">
        <v>0</v>
      </c>
      <c r="AI289" s="83">
        <v>0</v>
      </c>
      <c r="AJ289" s="83">
        <v>0</v>
      </c>
      <c r="AK289" s="83" t="s">
        <v>66</v>
      </c>
      <c r="AL289" s="83" t="s">
        <v>66</v>
      </c>
      <c r="AM289" s="83">
        <v>0</v>
      </c>
      <c r="AN289" s="83">
        <v>0</v>
      </c>
      <c r="AO289" s="83">
        <v>0</v>
      </c>
      <c r="AP289" s="83">
        <v>0</v>
      </c>
      <c r="AQ289" s="83">
        <v>0</v>
      </c>
      <c r="AR289" s="83" t="s">
        <v>66</v>
      </c>
      <c r="AS289" s="83">
        <v>0</v>
      </c>
      <c r="AT289" s="83">
        <v>0</v>
      </c>
      <c r="AU289" s="83">
        <v>0</v>
      </c>
      <c r="AV289" s="83">
        <v>0</v>
      </c>
      <c r="AW289" s="83">
        <v>0</v>
      </c>
      <c r="AX289" s="83">
        <v>0</v>
      </c>
      <c r="AY289" s="83">
        <v>0</v>
      </c>
      <c r="AZ289" s="83">
        <v>0</v>
      </c>
      <c r="BA289" s="83">
        <v>0</v>
      </c>
      <c r="BB289" s="83">
        <v>0</v>
      </c>
      <c r="BC289" s="83">
        <v>0</v>
      </c>
      <c r="BD289" s="83" t="s">
        <v>66</v>
      </c>
      <c r="BE289" s="83">
        <v>0</v>
      </c>
      <c r="BF289" s="83">
        <v>0</v>
      </c>
      <c r="BG289" s="83">
        <v>0</v>
      </c>
      <c r="BH289" s="232">
        <v>43751</v>
      </c>
    </row>
    <row r="290" spans="1:60" x14ac:dyDescent="0.25">
      <c r="A290" s="232">
        <v>43752</v>
      </c>
      <c r="B290" s="233" t="s">
        <v>65</v>
      </c>
      <c r="C290" s="234">
        <v>0</v>
      </c>
      <c r="D290" s="83">
        <v>6.22</v>
      </c>
      <c r="E290" s="83">
        <v>5.26</v>
      </c>
      <c r="F290" s="83">
        <v>5.25</v>
      </c>
      <c r="G290" s="83">
        <v>5.0999999999999996</v>
      </c>
      <c r="H290" s="83">
        <v>5.12</v>
      </c>
      <c r="I290" s="83">
        <v>7.04</v>
      </c>
      <c r="J290" s="83">
        <v>8.0299999999999994</v>
      </c>
      <c r="K290" s="83">
        <v>1.73</v>
      </c>
      <c r="L290" s="83">
        <v>1.98</v>
      </c>
      <c r="M290" s="83">
        <v>2.09</v>
      </c>
      <c r="N290" s="83">
        <v>2.12</v>
      </c>
      <c r="O290" s="83">
        <v>36</v>
      </c>
      <c r="P290" s="83">
        <v>30</v>
      </c>
      <c r="Q290" s="83">
        <v>11</v>
      </c>
      <c r="R290" s="83">
        <v>0</v>
      </c>
      <c r="S290" s="83">
        <v>0</v>
      </c>
      <c r="T290" s="83">
        <v>0</v>
      </c>
      <c r="U290" s="83">
        <v>0.371</v>
      </c>
      <c r="V290" s="83">
        <v>0.23699999999999999</v>
      </c>
      <c r="W290" s="83">
        <v>0.48699999999999999</v>
      </c>
      <c r="X290" s="83">
        <v>9.2999999999999999E-2</v>
      </c>
      <c r="Y290" s="83">
        <v>0.152</v>
      </c>
      <c r="Z290" s="83">
        <v>0.14599999999999999</v>
      </c>
      <c r="AA290" s="83">
        <v>14.6</v>
      </c>
      <c r="AB290" s="83">
        <v>34.5</v>
      </c>
      <c r="AC290" s="83">
        <v>30.9</v>
      </c>
      <c r="AD290" s="83">
        <v>31.1</v>
      </c>
      <c r="AE290" s="83">
        <v>45</v>
      </c>
      <c r="AF290" s="83">
        <v>29.2</v>
      </c>
      <c r="AG290" s="83">
        <v>69</v>
      </c>
      <c r="AH290" s="83">
        <v>61.8</v>
      </c>
      <c r="AI290" s="83">
        <v>62.2</v>
      </c>
      <c r="AJ290" s="83">
        <v>90</v>
      </c>
      <c r="AK290" s="83">
        <v>2.99</v>
      </c>
      <c r="AL290" s="83">
        <v>2.52</v>
      </c>
      <c r="AM290" s="83">
        <v>2.9</v>
      </c>
      <c r="AN290" s="83">
        <v>6.2</v>
      </c>
      <c r="AO290" s="83">
        <v>8.1000000000000003E-2</v>
      </c>
      <c r="AP290" s="83">
        <v>13.6</v>
      </c>
      <c r="AQ290" s="83">
        <v>12.2</v>
      </c>
      <c r="AR290" s="83">
        <v>0.95134293564232841</v>
      </c>
      <c r="AS290" s="83">
        <v>67.599999999999994</v>
      </c>
      <c r="AT290" s="83">
        <v>92.3</v>
      </c>
      <c r="AU290" s="83">
        <v>0.16930000000000001</v>
      </c>
      <c r="AV290" s="83">
        <v>3.44E-2</v>
      </c>
      <c r="AW290" s="83">
        <v>14.026</v>
      </c>
      <c r="AX290" s="83">
        <v>12.010999999999999</v>
      </c>
      <c r="AY290" s="83">
        <v>13.96</v>
      </c>
      <c r="AZ290" s="83">
        <v>1.9490000000000001</v>
      </c>
      <c r="BA290" s="83">
        <v>1.5129999999999999</v>
      </c>
      <c r="BB290" s="83">
        <v>2.3719999999999999</v>
      </c>
      <c r="BC290" s="83">
        <v>8.8439999999999994</v>
      </c>
      <c r="BD290" s="83">
        <v>3.1913429356423286</v>
      </c>
      <c r="BE290" s="83">
        <v>30.85</v>
      </c>
      <c r="BF290" s="83">
        <v>4.8</v>
      </c>
      <c r="BG290" s="83">
        <v>10.8</v>
      </c>
      <c r="BH290" s="232">
        <v>43752</v>
      </c>
    </row>
    <row r="291" spans="1:60" x14ac:dyDescent="0.25">
      <c r="A291" s="232">
        <v>43753</v>
      </c>
      <c r="B291" s="233" t="s">
        <v>65</v>
      </c>
      <c r="C291" s="234">
        <v>0</v>
      </c>
      <c r="D291" s="83">
        <v>6.17</v>
      </c>
      <c r="E291" s="83">
        <v>5.21</v>
      </c>
      <c r="F291" s="83">
        <v>5.29</v>
      </c>
      <c r="G291" s="83">
        <v>5.15</v>
      </c>
      <c r="H291" s="83">
        <v>5.16</v>
      </c>
      <c r="I291" s="83">
        <v>7.69</v>
      </c>
      <c r="J291" s="83">
        <v>7.73</v>
      </c>
      <c r="K291" s="83">
        <v>1.76</v>
      </c>
      <c r="L291" s="83">
        <v>2.0099999999999998</v>
      </c>
      <c r="M291" s="83">
        <v>2.11</v>
      </c>
      <c r="N291" s="83">
        <v>2.16</v>
      </c>
      <c r="O291" s="83">
        <v>38</v>
      </c>
      <c r="P291" s="83">
        <v>31</v>
      </c>
      <c r="Q291" s="83">
        <v>9</v>
      </c>
      <c r="R291" s="83">
        <v>0</v>
      </c>
      <c r="S291" s="83">
        <v>0</v>
      </c>
      <c r="T291" s="83">
        <v>0</v>
      </c>
      <c r="U291" s="83">
        <v>0.39400000000000002</v>
      </c>
      <c r="V291" s="83">
        <v>0.23699999999999999</v>
      </c>
      <c r="W291" s="83">
        <v>0.47</v>
      </c>
      <c r="X291" s="83">
        <v>6.8000000000000005E-2</v>
      </c>
      <c r="Y291" s="83">
        <v>0.17199999999999999</v>
      </c>
      <c r="Z291" s="83">
        <v>0.25700000000000001</v>
      </c>
      <c r="AA291" s="83">
        <v>15.1</v>
      </c>
      <c r="AB291" s="83">
        <v>34.700000000000003</v>
      </c>
      <c r="AC291" s="83">
        <v>31.1</v>
      </c>
      <c r="AD291" s="83">
        <v>31.4</v>
      </c>
      <c r="AE291" s="83">
        <v>44.9</v>
      </c>
      <c r="AF291" s="83">
        <v>30.2</v>
      </c>
      <c r="AG291" s="83">
        <v>69.400000000000006</v>
      </c>
      <c r="AH291" s="83">
        <v>62.2</v>
      </c>
      <c r="AI291" s="83">
        <v>62.8</v>
      </c>
      <c r="AJ291" s="83">
        <v>89.8</v>
      </c>
      <c r="AK291" s="83">
        <v>3.16</v>
      </c>
      <c r="AL291" s="83">
        <v>2.4900000000000002</v>
      </c>
      <c r="AM291" s="83">
        <v>3</v>
      </c>
      <c r="AN291" s="83">
        <v>5.9</v>
      </c>
      <c r="AO291" s="83">
        <v>7.3999999999999996E-2</v>
      </c>
      <c r="AP291" s="83">
        <v>13.5</v>
      </c>
      <c r="AQ291" s="83">
        <v>12</v>
      </c>
      <c r="AR291" s="83">
        <v>0.49856070287539955</v>
      </c>
      <c r="AS291" s="83">
        <v>67.7</v>
      </c>
      <c r="AT291" s="83">
        <v>92.6</v>
      </c>
      <c r="AU291" s="83">
        <v>0.16889999999999999</v>
      </c>
      <c r="AV291" s="83">
        <v>3.2399999999999998E-2</v>
      </c>
      <c r="AW291" s="83">
        <v>12.82</v>
      </c>
      <c r="AX291" s="83">
        <v>12.52</v>
      </c>
      <c r="AY291" s="83">
        <v>12.52</v>
      </c>
      <c r="AZ291" s="83">
        <v>0</v>
      </c>
      <c r="BA291" s="83">
        <v>1.516</v>
      </c>
      <c r="BB291" s="83">
        <v>2.3690000000000002</v>
      </c>
      <c r="BC291" s="83">
        <v>8.6349999999999998</v>
      </c>
      <c r="BD291" s="83">
        <v>2.7185607028753997</v>
      </c>
      <c r="BE291" s="83">
        <v>30.77</v>
      </c>
      <c r="BF291" s="83">
        <v>4.8</v>
      </c>
      <c r="BG291" s="83">
        <v>10.8</v>
      </c>
      <c r="BH291" s="232">
        <v>43753</v>
      </c>
    </row>
    <row r="292" spans="1:60" x14ac:dyDescent="0.25">
      <c r="A292" s="232">
        <v>43754</v>
      </c>
      <c r="B292" s="233" t="s">
        <v>65</v>
      </c>
      <c r="C292" s="234">
        <v>0</v>
      </c>
      <c r="D292" s="83">
        <v>5.93</v>
      </c>
      <c r="E292" s="83">
        <v>5.3</v>
      </c>
      <c r="F292" s="83">
        <v>5.28</v>
      </c>
      <c r="G292" s="83">
        <v>5.26</v>
      </c>
      <c r="H292" s="83">
        <v>5.28</v>
      </c>
      <c r="I292" s="83">
        <v>7.97</v>
      </c>
      <c r="J292" s="83">
        <v>7.72</v>
      </c>
      <c r="K292" s="83">
        <v>1.76</v>
      </c>
      <c r="L292" s="83">
        <v>1.89</v>
      </c>
      <c r="M292" s="83">
        <v>2.09</v>
      </c>
      <c r="N292" s="83">
        <v>2.15</v>
      </c>
      <c r="O292" s="83">
        <v>27</v>
      </c>
      <c r="P292" s="83">
        <v>21</v>
      </c>
      <c r="Q292" s="83">
        <v>6</v>
      </c>
      <c r="R292" s="83">
        <v>0</v>
      </c>
      <c r="S292" s="83">
        <v>0</v>
      </c>
      <c r="T292" s="83">
        <v>0</v>
      </c>
      <c r="U292" s="83">
        <v>0.58099999999999996</v>
      </c>
      <c r="V292" s="83">
        <v>0.439</v>
      </c>
      <c r="W292" s="83">
        <v>0.125</v>
      </c>
      <c r="X292" s="83">
        <v>0.122</v>
      </c>
      <c r="Y292" s="83">
        <v>0.20300000000000001</v>
      </c>
      <c r="Z292" s="83">
        <v>0.17899999999999999</v>
      </c>
      <c r="AA292" s="83">
        <v>14.4</v>
      </c>
      <c r="AB292" s="83">
        <v>34.6</v>
      </c>
      <c r="AC292" s="83">
        <v>30.1</v>
      </c>
      <c r="AD292" s="83">
        <v>30.4</v>
      </c>
      <c r="AE292" s="83">
        <v>45.1</v>
      </c>
      <c r="AF292" s="83">
        <v>28.8</v>
      </c>
      <c r="AG292" s="83">
        <v>69.2</v>
      </c>
      <c r="AH292" s="83">
        <v>60.2</v>
      </c>
      <c r="AI292" s="83">
        <v>60.8</v>
      </c>
      <c r="AJ292" s="83">
        <v>90.2</v>
      </c>
      <c r="AK292" s="83">
        <v>3.13</v>
      </c>
      <c r="AL292" s="83">
        <v>2.36</v>
      </c>
      <c r="AM292" s="83">
        <v>3.1</v>
      </c>
      <c r="AN292" s="83">
        <v>6</v>
      </c>
      <c r="AO292" s="83">
        <v>0.19</v>
      </c>
      <c r="AP292" s="83">
        <v>12.7</v>
      </c>
      <c r="AQ292" s="83">
        <v>11.6</v>
      </c>
      <c r="AR292" s="83">
        <v>0.54331139240506365</v>
      </c>
      <c r="AS292" s="83">
        <v>67.8</v>
      </c>
      <c r="AT292" s="83">
        <v>91.4</v>
      </c>
      <c r="AU292" s="83">
        <v>0.16830000000000001</v>
      </c>
      <c r="AV292" s="83">
        <v>3.9E-2</v>
      </c>
      <c r="AW292" s="83">
        <v>13.17</v>
      </c>
      <c r="AX292" s="83">
        <v>11.85</v>
      </c>
      <c r="AY292" s="83">
        <v>12.82</v>
      </c>
      <c r="AZ292" s="83">
        <v>0.97</v>
      </c>
      <c r="BA292" s="83">
        <v>1.573</v>
      </c>
      <c r="BB292" s="83">
        <v>2.3420000000000001</v>
      </c>
      <c r="BC292" s="83">
        <v>8.4009999999999998</v>
      </c>
      <c r="BD292" s="83">
        <v>2.7033113924050638</v>
      </c>
      <c r="BE292" s="83">
        <v>30.28</v>
      </c>
      <c r="BF292" s="83">
        <v>4.8</v>
      </c>
      <c r="BG292" s="83">
        <v>10.8</v>
      </c>
      <c r="BH292" s="232">
        <v>43754</v>
      </c>
    </row>
    <row r="293" spans="1:60" x14ac:dyDescent="0.25">
      <c r="A293" s="232">
        <v>43755</v>
      </c>
      <c r="B293" s="233" t="s">
        <v>65</v>
      </c>
      <c r="C293" s="234">
        <v>0</v>
      </c>
      <c r="D293" s="83">
        <v>6.27</v>
      </c>
      <c r="E293" s="83">
        <v>5.38</v>
      </c>
      <c r="F293" s="83">
        <v>5.36</v>
      </c>
      <c r="G293" s="83">
        <v>5.27</v>
      </c>
      <c r="H293" s="83">
        <v>5.22</v>
      </c>
      <c r="I293" s="83">
        <v>7.56</v>
      </c>
      <c r="J293" s="83">
        <v>7.53</v>
      </c>
      <c r="K293" s="83">
        <v>1.72</v>
      </c>
      <c r="L293" s="83">
        <v>1.89</v>
      </c>
      <c r="M293" s="83">
        <v>2.15</v>
      </c>
      <c r="N293" s="83">
        <v>2.1</v>
      </c>
      <c r="O293" s="83">
        <v>29</v>
      </c>
      <c r="P293" s="83">
        <v>23</v>
      </c>
      <c r="Q293" s="83">
        <v>15</v>
      </c>
      <c r="R293" s="83">
        <v>2</v>
      </c>
      <c r="S293" s="83">
        <v>0</v>
      </c>
      <c r="T293" s="83">
        <v>0</v>
      </c>
      <c r="U293" s="83">
        <v>0.54800000000000004</v>
      </c>
      <c r="V293" s="83">
        <v>0.40300000000000002</v>
      </c>
      <c r="W293" s="83">
        <v>0.56299999999999994</v>
      </c>
      <c r="X293" s="83">
        <v>0.128</v>
      </c>
      <c r="Y293" s="83">
        <v>0.21</v>
      </c>
      <c r="Z293" s="83">
        <v>0.17100000000000001</v>
      </c>
      <c r="AA293" s="83">
        <v>14.3</v>
      </c>
      <c r="AB293" s="83">
        <v>31.7</v>
      </c>
      <c r="AC293" s="83">
        <v>29.9</v>
      </c>
      <c r="AD293" s="83">
        <v>29.8</v>
      </c>
      <c r="AE293" s="83">
        <v>43.6</v>
      </c>
      <c r="AF293" s="83">
        <v>28.6</v>
      </c>
      <c r="AG293" s="83">
        <v>63.4</v>
      </c>
      <c r="AH293" s="83">
        <v>59.8</v>
      </c>
      <c r="AI293" s="83">
        <v>59.6</v>
      </c>
      <c r="AJ293" s="83">
        <v>87.2</v>
      </c>
      <c r="AK293" s="83">
        <v>2.96</v>
      </c>
      <c r="AL293" s="83">
        <v>2.46</v>
      </c>
      <c r="AM293" s="83">
        <v>3</v>
      </c>
      <c r="AN293" s="83">
        <v>5.8</v>
      </c>
      <c r="AO293" s="83">
        <v>0.18099999999999999</v>
      </c>
      <c r="AP293" s="83">
        <v>12.6</v>
      </c>
      <c r="AQ293" s="83">
        <v>11.7</v>
      </c>
      <c r="AR293" s="83">
        <v>0.63655058823529398</v>
      </c>
      <c r="AS293" s="83">
        <v>67.900000000000006</v>
      </c>
      <c r="AT293" s="83">
        <v>92.2</v>
      </c>
      <c r="AU293" s="83">
        <v>0.16819999999999999</v>
      </c>
      <c r="AV293" s="83">
        <v>3.5299999999999998E-2</v>
      </c>
      <c r="AW293" s="83">
        <v>13.99</v>
      </c>
      <c r="AX293" s="83">
        <v>12.75</v>
      </c>
      <c r="AY293" s="83">
        <v>13.74</v>
      </c>
      <c r="AZ293" s="83">
        <v>0.99</v>
      </c>
      <c r="BA293" s="83">
        <v>1.504</v>
      </c>
      <c r="BB293" s="83">
        <v>2.3490000000000002</v>
      </c>
      <c r="BC293" s="83">
        <v>8.3000000000000007</v>
      </c>
      <c r="BD293" s="83">
        <v>2.8265505882352939</v>
      </c>
      <c r="BE293" s="83">
        <v>30.51</v>
      </c>
      <c r="BF293" s="83">
        <v>4.8</v>
      </c>
      <c r="BG293" s="83">
        <v>10.4</v>
      </c>
      <c r="BH293" s="232">
        <v>43755</v>
      </c>
    </row>
    <row r="294" spans="1:60" x14ac:dyDescent="0.25">
      <c r="A294" s="232">
        <v>43756</v>
      </c>
      <c r="B294" s="233" t="s">
        <v>65</v>
      </c>
      <c r="C294" s="234">
        <v>0</v>
      </c>
      <c r="D294" s="83">
        <v>6.14</v>
      </c>
      <c r="E294" s="83">
        <v>5.34</v>
      </c>
      <c r="F294" s="83">
        <v>5.31</v>
      </c>
      <c r="G294" s="83">
        <v>5.19</v>
      </c>
      <c r="H294" s="83">
        <v>5.17</v>
      </c>
      <c r="I294" s="83">
        <v>7.12</v>
      </c>
      <c r="J294" s="83">
        <v>7</v>
      </c>
      <c r="K294" s="83">
        <v>1.8</v>
      </c>
      <c r="L294" s="83">
        <v>1.94</v>
      </c>
      <c r="M294" s="83">
        <v>2.09</v>
      </c>
      <c r="N294" s="83">
        <v>2.11</v>
      </c>
      <c r="O294" s="83">
        <v>34</v>
      </c>
      <c r="P294" s="83">
        <v>26</v>
      </c>
      <c r="Q294" s="83">
        <v>14</v>
      </c>
      <c r="R294" s="83">
        <v>0</v>
      </c>
      <c r="S294" s="83">
        <v>0</v>
      </c>
      <c r="T294" s="83">
        <v>0</v>
      </c>
      <c r="U294" s="83">
        <v>0.47399999999999998</v>
      </c>
      <c r="V294" s="83">
        <v>0.39700000000000002</v>
      </c>
      <c r="W294" s="83">
        <v>0.47099999999999997</v>
      </c>
      <c r="X294" s="83">
        <v>0.10100000000000001</v>
      </c>
      <c r="Y294" s="83">
        <v>0.19600000000000001</v>
      </c>
      <c r="Z294" s="83">
        <v>0.255</v>
      </c>
      <c r="AA294" s="83">
        <v>14.6</v>
      </c>
      <c r="AB294" s="83">
        <v>32</v>
      </c>
      <c r="AC294" s="83">
        <v>30.2</v>
      </c>
      <c r="AD294" s="83">
        <v>29.9</v>
      </c>
      <c r="AE294" s="83">
        <v>43.9</v>
      </c>
      <c r="AF294" s="83">
        <v>29.2</v>
      </c>
      <c r="AG294" s="83">
        <v>64</v>
      </c>
      <c r="AH294" s="83">
        <v>60.4</v>
      </c>
      <c r="AI294" s="83">
        <v>59.8</v>
      </c>
      <c r="AJ294" s="83">
        <v>87.8</v>
      </c>
      <c r="AK294" s="83">
        <v>3.09</v>
      </c>
      <c r="AL294" s="83">
        <v>2.5099999999999998</v>
      </c>
      <c r="AM294" s="83">
        <v>3.2</v>
      </c>
      <c r="AN294" s="83">
        <v>6</v>
      </c>
      <c r="AO294" s="83">
        <v>0.107</v>
      </c>
      <c r="AP294" s="83">
        <v>12.6</v>
      </c>
      <c r="AQ294" s="83">
        <v>11.5</v>
      </c>
      <c r="AR294" s="83">
        <v>0.66273698844382656</v>
      </c>
      <c r="AS294" s="83">
        <v>68</v>
      </c>
      <c r="AT294" s="83">
        <v>93.1</v>
      </c>
      <c r="AU294" s="83">
        <v>0.16739999999999999</v>
      </c>
      <c r="AV294" s="83">
        <v>3.0700000000000002E-2</v>
      </c>
      <c r="AW294" s="83">
        <v>12.555999999999999</v>
      </c>
      <c r="AX294" s="83">
        <v>11.509</v>
      </c>
      <c r="AY294" s="83">
        <v>12.492000000000001</v>
      </c>
      <c r="AZ294" s="83">
        <v>0.98299999999999998</v>
      </c>
      <c r="BA294" s="83">
        <v>1.579</v>
      </c>
      <c r="BB294" s="83">
        <v>2.36</v>
      </c>
      <c r="BC294" s="83">
        <v>8.0869999999999997</v>
      </c>
      <c r="BD294" s="83">
        <v>2.8027369884438267</v>
      </c>
      <c r="BE294" s="83">
        <v>30.26</v>
      </c>
      <c r="BF294" s="83">
        <v>4.8</v>
      </c>
      <c r="BG294" s="83">
        <v>10.4</v>
      </c>
      <c r="BH294" s="232">
        <v>43756</v>
      </c>
    </row>
    <row r="295" spans="1:60" x14ac:dyDescent="0.25">
      <c r="A295" s="232">
        <v>43757</v>
      </c>
      <c r="B295" s="233" t="s">
        <v>65</v>
      </c>
      <c r="C295" s="234">
        <v>0</v>
      </c>
      <c r="D295" s="83">
        <v>6.19</v>
      </c>
      <c r="E295" s="83">
        <v>5.3</v>
      </c>
      <c r="F295" s="83">
        <v>5.23</v>
      </c>
      <c r="G295" s="83">
        <v>5.14</v>
      </c>
      <c r="H295" s="83">
        <v>5.12</v>
      </c>
      <c r="I295" s="83">
        <v>7.41</v>
      </c>
      <c r="J295" s="83">
        <v>7.37</v>
      </c>
      <c r="K295" s="83">
        <v>1.77</v>
      </c>
      <c r="L295" s="83">
        <v>1.9</v>
      </c>
      <c r="M295" s="83">
        <v>2.14</v>
      </c>
      <c r="N295" s="83">
        <v>2.0699999999999998</v>
      </c>
      <c r="O295" s="83">
        <v>39</v>
      </c>
      <c r="P295" s="83">
        <v>31</v>
      </c>
      <c r="Q295" s="83">
        <v>14</v>
      </c>
      <c r="R295" s="83">
        <v>1</v>
      </c>
      <c r="S295" s="83">
        <v>0</v>
      </c>
      <c r="T295" s="83">
        <v>0</v>
      </c>
      <c r="U295" s="83">
        <v>0.39</v>
      </c>
      <c r="V295" s="83">
        <v>0.40699999999999997</v>
      </c>
      <c r="W295" s="83">
        <v>0.46800000000000003</v>
      </c>
      <c r="X295" s="83">
        <v>8.1000000000000003E-2</v>
      </c>
      <c r="Y295" s="83">
        <v>0.104</v>
      </c>
      <c r="Z295" s="83">
        <v>0.17599999999999999</v>
      </c>
      <c r="AA295" s="83">
        <v>15.1</v>
      </c>
      <c r="AB295" s="83">
        <v>32.6</v>
      </c>
      <c r="AC295" s="83">
        <v>30.4</v>
      </c>
      <c r="AD295" s="83">
        <v>30</v>
      </c>
      <c r="AE295" s="83">
        <v>43.7</v>
      </c>
      <c r="AF295" s="83">
        <v>30.2</v>
      </c>
      <c r="AG295" s="83">
        <v>65.2</v>
      </c>
      <c r="AH295" s="83">
        <v>60.8</v>
      </c>
      <c r="AI295" s="83">
        <v>60</v>
      </c>
      <c r="AJ295" s="83">
        <v>87.4</v>
      </c>
      <c r="AK295" s="83">
        <v>3.01</v>
      </c>
      <c r="AL295" s="83">
        <v>2.4700000000000002</v>
      </c>
      <c r="AM295" s="83">
        <v>3</v>
      </c>
      <c r="AN295" s="83">
        <v>5.7</v>
      </c>
      <c r="AO295" s="83">
        <v>9.7000000000000003E-2</v>
      </c>
      <c r="AP295" s="83">
        <v>12.5</v>
      </c>
      <c r="AQ295" s="83">
        <v>11.6</v>
      </c>
      <c r="AR295" s="83">
        <v>0.82710980720871818</v>
      </c>
      <c r="AS295" s="83">
        <v>67.400000000000006</v>
      </c>
      <c r="AT295" s="83">
        <v>92.5</v>
      </c>
      <c r="AU295" s="83">
        <v>0.17199999999999999</v>
      </c>
      <c r="AV295" s="83">
        <v>3.4099999999999998E-2</v>
      </c>
      <c r="AW295" s="83">
        <v>13.26</v>
      </c>
      <c r="AX295" s="83">
        <v>11.93</v>
      </c>
      <c r="AY295" s="83">
        <v>12.93</v>
      </c>
      <c r="AZ295" s="83">
        <v>1</v>
      </c>
      <c r="BA295" s="83">
        <v>0</v>
      </c>
      <c r="BB295" s="83">
        <v>0</v>
      </c>
      <c r="BC295" s="83">
        <v>0</v>
      </c>
      <c r="BD295" s="83">
        <v>2.9371098072087181</v>
      </c>
      <c r="BE295" s="83">
        <v>29.86</v>
      </c>
      <c r="BF295" s="83">
        <v>4.8</v>
      </c>
      <c r="BG295" s="83">
        <v>10.4</v>
      </c>
      <c r="BH295" s="232">
        <v>43757</v>
      </c>
    </row>
    <row r="296" spans="1:60" x14ac:dyDescent="0.25">
      <c r="A296" s="232">
        <v>43758</v>
      </c>
      <c r="B296" s="233" t="s">
        <v>65</v>
      </c>
      <c r="C296" s="234">
        <v>0</v>
      </c>
      <c r="D296" s="83">
        <v>0</v>
      </c>
      <c r="E296" s="83">
        <v>0</v>
      </c>
      <c r="F296" s="83">
        <v>0</v>
      </c>
      <c r="G296" s="83">
        <v>0</v>
      </c>
      <c r="H296" s="83">
        <v>0</v>
      </c>
      <c r="I296" s="83">
        <v>0</v>
      </c>
      <c r="J296" s="83">
        <v>0</v>
      </c>
      <c r="K296" s="83">
        <v>0</v>
      </c>
      <c r="L296" s="83">
        <v>0</v>
      </c>
      <c r="M296" s="83">
        <v>0</v>
      </c>
      <c r="N296" s="83">
        <v>0</v>
      </c>
      <c r="O296" s="83">
        <v>0</v>
      </c>
      <c r="P296" s="83">
        <v>0</v>
      </c>
      <c r="Q296" s="83">
        <v>0</v>
      </c>
      <c r="R296" s="83">
        <v>0</v>
      </c>
      <c r="S296" s="83">
        <v>0</v>
      </c>
      <c r="T296" s="83">
        <v>0</v>
      </c>
      <c r="U296" s="83">
        <v>0</v>
      </c>
      <c r="V296" s="83">
        <v>0</v>
      </c>
      <c r="W296" s="83">
        <v>0</v>
      </c>
      <c r="X296" s="83">
        <v>0</v>
      </c>
      <c r="Y296" s="83">
        <v>0</v>
      </c>
      <c r="Z296" s="83">
        <v>0</v>
      </c>
      <c r="AA296" s="83">
        <v>0</v>
      </c>
      <c r="AB296" s="83">
        <v>0</v>
      </c>
      <c r="AC296" s="83">
        <v>0</v>
      </c>
      <c r="AD296" s="83">
        <v>0</v>
      </c>
      <c r="AE296" s="83">
        <v>0</v>
      </c>
      <c r="AF296" s="83">
        <v>0</v>
      </c>
      <c r="AG296" s="83">
        <v>0</v>
      </c>
      <c r="AH296" s="83">
        <v>0</v>
      </c>
      <c r="AI296" s="83">
        <v>0</v>
      </c>
      <c r="AJ296" s="83">
        <v>0</v>
      </c>
      <c r="AK296" s="83" t="s">
        <v>66</v>
      </c>
      <c r="AL296" s="83" t="s">
        <v>66</v>
      </c>
      <c r="AM296" s="83">
        <v>0</v>
      </c>
      <c r="AN296" s="83">
        <v>0</v>
      </c>
      <c r="AO296" s="83">
        <v>0</v>
      </c>
      <c r="AP296" s="83">
        <v>0</v>
      </c>
      <c r="AQ296" s="83">
        <v>0</v>
      </c>
      <c r="AR296" s="83" t="s">
        <v>66</v>
      </c>
      <c r="AS296" s="83">
        <v>0</v>
      </c>
      <c r="AT296" s="83">
        <v>0</v>
      </c>
      <c r="AU296" s="83">
        <v>0</v>
      </c>
      <c r="AV296" s="83">
        <v>0</v>
      </c>
      <c r="AW296" s="83">
        <v>0</v>
      </c>
      <c r="AX296" s="83">
        <v>0</v>
      </c>
      <c r="AY296" s="83">
        <v>0</v>
      </c>
      <c r="AZ296" s="83">
        <v>0</v>
      </c>
      <c r="BA296" s="83">
        <v>0</v>
      </c>
      <c r="BB296" s="83">
        <v>0</v>
      </c>
      <c r="BC296" s="83">
        <v>0</v>
      </c>
      <c r="BD296" s="83" t="s">
        <v>66</v>
      </c>
      <c r="BE296" s="83">
        <v>0</v>
      </c>
      <c r="BF296" s="83">
        <v>0</v>
      </c>
      <c r="BG296" s="83">
        <v>0</v>
      </c>
      <c r="BH296" s="232">
        <v>43758</v>
      </c>
    </row>
    <row r="297" spans="1:60" x14ac:dyDescent="0.25">
      <c r="A297" s="232">
        <v>43759</v>
      </c>
      <c r="B297" s="233" t="s">
        <v>65</v>
      </c>
      <c r="C297" s="234">
        <v>0</v>
      </c>
      <c r="D297" s="83">
        <v>6.11</v>
      </c>
      <c r="E297" s="83">
        <v>5.38</v>
      </c>
      <c r="F297" s="83">
        <v>5.3</v>
      </c>
      <c r="G297" s="83">
        <v>5.3</v>
      </c>
      <c r="H297" s="83">
        <v>5.33</v>
      </c>
      <c r="I297" s="83">
        <v>7.92</v>
      </c>
      <c r="J297" s="83">
        <v>7.44</v>
      </c>
      <c r="K297" s="83">
        <v>1.76</v>
      </c>
      <c r="L297" s="83">
        <v>1.93</v>
      </c>
      <c r="M297" s="83">
        <v>2.0699999999999998</v>
      </c>
      <c r="N297" s="83">
        <v>1.96</v>
      </c>
      <c r="O297" s="83">
        <v>29</v>
      </c>
      <c r="P297" s="83">
        <v>23</v>
      </c>
      <c r="Q297" s="83">
        <v>14</v>
      </c>
      <c r="R297" s="83">
        <v>2</v>
      </c>
      <c r="S297" s="83">
        <v>0</v>
      </c>
      <c r="T297" s="83">
        <v>0</v>
      </c>
      <c r="U297" s="83">
        <v>0.61499999999999999</v>
      </c>
      <c r="V297" s="83">
        <v>0.44700000000000001</v>
      </c>
      <c r="W297" s="83">
        <v>0.71599999999999997</v>
      </c>
      <c r="X297" s="83">
        <v>0.12</v>
      </c>
      <c r="Y297" s="83">
        <v>0.19500000000000001</v>
      </c>
      <c r="Z297" s="83">
        <v>0.14899999999999999</v>
      </c>
      <c r="AA297" s="83">
        <v>14.2</v>
      </c>
      <c r="AB297" s="83">
        <v>34.1</v>
      </c>
      <c r="AC297" s="83">
        <v>29.5</v>
      </c>
      <c r="AD297" s="83">
        <v>29.7</v>
      </c>
      <c r="AE297" s="83">
        <v>43.7</v>
      </c>
      <c r="AF297" s="83">
        <v>28.4</v>
      </c>
      <c r="AG297" s="83">
        <v>68.2</v>
      </c>
      <c r="AH297" s="83">
        <v>59</v>
      </c>
      <c r="AI297" s="83">
        <v>59.4</v>
      </c>
      <c r="AJ297" s="83">
        <v>87.4</v>
      </c>
      <c r="AK297" s="83">
        <v>3.0700000000000003</v>
      </c>
      <c r="AL297" s="83">
        <v>2.39</v>
      </c>
      <c r="AM297" s="83">
        <v>2.9</v>
      </c>
      <c r="AN297" s="83">
        <v>5.8</v>
      </c>
      <c r="AO297" s="83">
        <v>0.19700000000000001</v>
      </c>
      <c r="AP297" s="83">
        <v>11.9</v>
      </c>
      <c r="AQ297" s="83">
        <v>11.3</v>
      </c>
      <c r="AR297" s="83">
        <v>0.56561300813008142</v>
      </c>
      <c r="AS297" s="83">
        <v>66.099999999999994</v>
      </c>
      <c r="AT297" s="83">
        <v>91.9</v>
      </c>
      <c r="AU297" s="83">
        <v>0.17949999999999999</v>
      </c>
      <c r="AV297" s="83">
        <v>3.6700000000000003E-2</v>
      </c>
      <c r="AW297" s="83">
        <v>13.55</v>
      </c>
      <c r="AX297" s="83">
        <v>12.3</v>
      </c>
      <c r="AY297" s="83">
        <v>13.24</v>
      </c>
      <c r="AZ297" s="83">
        <v>0.94</v>
      </c>
      <c r="BA297" s="83">
        <v>1.54</v>
      </c>
      <c r="BB297" s="83">
        <v>2.3919999999999999</v>
      </c>
      <c r="BC297" s="83">
        <v>8.2159999999999993</v>
      </c>
      <c r="BD297" s="83">
        <v>2.6856130081300815</v>
      </c>
      <c r="BE297" s="83">
        <v>30.98</v>
      </c>
      <c r="BF297" s="83">
        <v>4.8</v>
      </c>
      <c r="BG297" s="83">
        <v>10.4</v>
      </c>
      <c r="BH297" s="232">
        <v>43759</v>
      </c>
    </row>
    <row r="298" spans="1:60" x14ac:dyDescent="0.25">
      <c r="A298" s="232">
        <v>43760</v>
      </c>
      <c r="B298" s="233" t="s">
        <v>65</v>
      </c>
      <c r="C298" s="234">
        <v>0</v>
      </c>
      <c r="D298" s="83">
        <v>6.13</v>
      </c>
      <c r="E298" s="83">
        <v>5.26</v>
      </c>
      <c r="F298" s="83">
        <v>5.32</v>
      </c>
      <c r="G298" s="83">
        <v>5.28</v>
      </c>
      <c r="H298" s="83">
        <v>5.34</v>
      </c>
      <c r="I298" s="83">
        <v>7.79</v>
      </c>
      <c r="J298" s="83">
        <v>7.38</v>
      </c>
      <c r="K298" s="83">
        <v>1.59</v>
      </c>
      <c r="L298" s="83">
        <v>1.74</v>
      </c>
      <c r="M298" s="83">
        <v>1.93</v>
      </c>
      <c r="N298" s="83">
        <v>1.92</v>
      </c>
      <c r="O298" s="83">
        <v>28</v>
      </c>
      <c r="P298" s="83">
        <v>22</v>
      </c>
      <c r="Q298" s="83">
        <v>13</v>
      </c>
      <c r="R298" s="83">
        <v>0</v>
      </c>
      <c r="S298" s="83">
        <v>0</v>
      </c>
      <c r="T298" s="83">
        <v>0</v>
      </c>
      <c r="U298" s="83">
        <v>0.59899999999999998</v>
      </c>
      <c r="V298" s="83">
        <v>0.38400000000000001</v>
      </c>
      <c r="W298" s="83">
        <v>0.83399999999999996</v>
      </c>
      <c r="X298" s="83">
        <v>0.122</v>
      </c>
      <c r="Y298" s="83">
        <v>0.20599999999999999</v>
      </c>
      <c r="Z298" s="83">
        <v>0.156</v>
      </c>
      <c r="AA298" s="83">
        <v>15.4</v>
      </c>
      <c r="AB298" s="83">
        <v>35.5</v>
      </c>
      <c r="AC298" s="83">
        <v>30.3</v>
      </c>
      <c r="AD298" s="83">
        <v>30.5</v>
      </c>
      <c r="AE298" s="83">
        <v>43.2</v>
      </c>
      <c r="AF298" s="83">
        <v>30.8</v>
      </c>
      <c r="AG298" s="83">
        <v>71</v>
      </c>
      <c r="AH298" s="83">
        <v>60.6</v>
      </c>
      <c r="AI298" s="83">
        <v>61</v>
      </c>
      <c r="AJ298" s="83">
        <v>86.4</v>
      </c>
      <c r="AK298" s="83">
        <v>3.1</v>
      </c>
      <c r="AL298" s="83">
        <v>2.44</v>
      </c>
      <c r="AM298" s="83">
        <v>3.1</v>
      </c>
      <c r="AN298" s="83">
        <v>6</v>
      </c>
      <c r="AO298" s="83">
        <v>0.182</v>
      </c>
      <c r="AP298" s="83">
        <v>13.7</v>
      </c>
      <c r="AQ298" s="83">
        <v>11.2</v>
      </c>
      <c r="AR298" s="83">
        <v>1.0747914691943132</v>
      </c>
      <c r="AS298" s="83">
        <v>63</v>
      </c>
      <c r="AT298" s="83">
        <v>90.6</v>
      </c>
      <c r="AU298" s="83">
        <v>0.20050000000000001</v>
      </c>
      <c r="AV298" s="83">
        <v>4.2599999999999999E-2</v>
      </c>
      <c r="AW298" s="83">
        <v>13.89</v>
      </c>
      <c r="AX298" s="83">
        <v>12.66</v>
      </c>
      <c r="AY298" s="83">
        <v>13.62</v>
      </c>
      <c r="AZ298" s="83">
        <v>0.96</v>
      </c>
      <c r="BA298" s="83">
        <v>1.5209999999999999</v>
      </c>
      <c r="BB298" s="83">
        <v>2.3919999999999999</v>
      </c>
      <c r="BC298" s="83">
        <v>8.3859999999999992</v>
      </c>
      <c r="BD298" s="83">
        <v>3.0047914691943132</v>
      </c>
      <c r="BE298" s="83">
        <v>30.51</v>
      </c>
      <c r="BF298" s="83">
        <v>4.8</v>
      </c>
      <c r="BG298" s="83">
        <v>10</v>
      </c>
      <c r="BH298" s="232">
        <v>43760</v>
      </c>
    </row>
    <row r="299" spans="1:60" x14ac:dyDescent="0.25">
      <c r="A299" s="232">
        <v>43761</v>
      </c>
      <c r="B299" s="233" t="s">
        <v>65</v>
      </c>
      <c r="C299" s="234">
        <v>0</v>
      </c>
      <c r="D299" s="83">
        <v>6.08</v>
      </c>
      <c r="E299" s="83">
        <v>5.3</v>
      </c>
      <c r="F299" s="83">
        <v>5.33</v>
      </c>
      <c r="G299" s="83">
        <v>5.27</v>
      </c>
      <c r="H299" s="83">
        <v>5.29</v>
      </c>
      <c r="I299" s="83">
        <v>7.54</v>
      </c>
      <c r="J299" s="83">
        <v>7.78</v>
      </c>
      <c r="K299" s="83">
        <v>1.63</v>
      </c>
      <c r="L299" s="83">
        <v>1.79</v>
      </c>
      <c r="M299" s="83">
        <v>1.94</v>
      </c>
      <c r="N299" s="83">
        <v>1.99</v>
      </c>
      <c r="O299" s="83">
        <v>30</v>
      </c>
      <c r="P299" s="83">
        <v>24</v>
      </c>
      <c r="Q299" s="83">
        <v>16</v>
      </c>
      <c r="R299" s="83">
        <v>1</v>
      </c>
      <c r="S299" s="83">
        <v>0</v>
      </c>
      <c r="T299" s="83">
        <v>0</v>
      </c>
      <c r="U299" s="83">
        <v>0.47899999999999998</v>
      </c>
      <c r="V299" s="83">
        <v>0.36699999999999999</v>
      </c>
      <c r="W299" s="83">
        <v>0.79100000000000004</v>
      </c>
      <c r="X299" s="83">
        <v>0.11</v>
      </c>
      <c r="Y299" s="83">
        <v>0.191</v>
      </c>
      <c r="Z299" s="83">
        <v>0.187</v>
      </c>
      <c r="AA299" s="83">
        <v>15.2</v>
      </c>
      <c r="AB299" s="83">
        <v>34.9</v>
      </c>
      <c r="AC299" s="83">
        <v>30.5</v>
      </c>
      <c r="AD299" s="83">
        <v>30.7</v>
      </c>
      <c r="AE299" s="83">
        <v>44.1</v>
      </c>
      <c r="AF299" s="83">
        <v>30.4</v>
      </c>
      <c r="AG299" s="83">
        <v>69.8</v>
      </c>
      <c r="AH299" s="83">
        <v>61</v>
      </c>
      <c r="AI299" s="83">
        <v>61.4</v>
      </c>
      <c r="AJ299" s="83">
        <v>88.2</v>
      </c>
      <c r="AK299" s="83">
        <v>3.04</v>
      </c>
      <c r="AL299" s="83">
        <v>2.4700000000000002</v>
      </c>
      <c r="AM299" s="83">
        <v>3</v>
      </c>
      <c r="AN299" s="83">
        <v>5.7</v>
      </c>
      <c r="AO299" s="83">
        <v>0.11700000000000001</v>
      </c>
      <c r="AP299" s="83">
        <v>13.5</v>
      </c>
      <c r="AQ299" s="83">
        <v>11.1</v>
      </c>
      <c r="AR299" s="83">
        <v>0.81896188565697114</v>
      </c>
      <c r="AS299" s="83">
        <v>62.7</v>
      </c>
      <c r="AT299" s="83">
        <v>91</v>
      </c>
      <c r="AU299" s="83">
        <v>0.2029</v>
      </c>
      <c r="AV299" s="83">
        <v>4.07E-2</v>
      </c>
      <c r="AW299" s="83">
        <v>13.272</v>
      </c>
      <c r="AX299" s="83">
        <v>11.964</v>
      </c>
      <c r="AY299" s="83">
        <v>12.932</v>
      </c>
      <c r="AZ299" s="83">
        <v>0.96799999999999997</v>
      </c>
      <c r="BA299" s="83">
        <v>1.456</v>
      </c>
      <c r="BB299" s="83">
        <v>2.3730000000000002</v>
      </c>
      <c r="BC299" s="83">
        <v>8.5969999999999995</v>
      </c>
      <c r="BD299" s="83">
        <v>2.8289618856569709</v>
      </c>
      <c r="BE299" s="83">
        <v>30.42</v>
      </c>
      <c r="BF299" s="83">
        <v>4.8</v>
      </c>
      <c r="BG299" s="83">
        <v>10</v>
      </c>
      <c r="BH299" s="232">
        <v>43761</v>
      </c>
    </row>
    <row r="300" spans="1:60" x14ac:dyDescent="0.25">
      <c r="A300" s="232">
        <v>43762</v>
      </c>
      <c r="B300" s="233" t="s">
        <v>65</v>
      </c>
      <c r="C300" s="234">
        <v>0</v>
      </c>
      <c r="D300" s="83">
        <v>6.13</v>
      </c>
      <c r="E300" s="83">
        <v>5.39</v>
      </c>
      <c r="F300" s="83">
        <v>5.33</v>
      </c>
      <c r="G300" s="83">
        <v>5.22</v>
      </c>
      <c r="H300" s="83">
        <v>5.24</v>
      </c>
      <c r="I300" s="83">
        <v>6.95</v>
      </c>
      <c r="J300" s="83">
        <v>7.72</v>
      </c>
      <c r="K300" s="83">
        <v>1.42</v>
      </c>
      <c r="L300" s="83">
        <v>1.71</v>
      </c>
      <c r="M300" s="83">
        <v>1.94</v>
      </c>
      <c r="N300" s="83">
        <v>2.0299999999999998</v>
      </c>
      <c r="O300" s="83">
        <v>34</v>
      </c>
      <c r="P300" s="83">
        <v>27</v>
      </c>
      <c r="Q300" s="83">
        <v>14</v>
      </c>
      <c r="R300" s="83">
        <v>1</v>
      </c>
      <c r="S300" s="83">
        <v>0</v>
      </c>
      <c r="T300" s="83">
        <v>0</v>
      </c>
      <c r="U300" s="83">
        <v>0.41299999999999998</v>
      </c>
      <c r="V300" s="83">
        <v>0.35699999999999998</v>
      </c>
      <c r="W300" s="83">
        <v>0.69499999999999995</v>
      </c>
      <c r="X300" s="83">
        <v>8.5999999999999993E-2</v>
      </c>
      <c r="Y300" s="83">
        <v>0.157</v>
      </c>
      <c r="Z300" s="83">
        <v>0.219</v>
      </c>
      <c r="AA300" s="83">
        <v>14.8</v>
      </c>
      <c r="AB300" s="83">
        <v>34.9</v>
      </c>
      <c r="AC300" s="83">
        <v>29.8</v>
      </c>
      <c r="AD300" s="83">
        <v>29.9</v>
      </c>
      <c r="AE300" s="83">
        <v>42.1</v>
      </c>
      <c r="AF300" s="83">
        <v>29.6</v>
      </c>
      <c r="AG300" s="83">
        <v>69.8</v>
      </c>
      <c r="AH300" s="83">
        <v>59.6</v>
      </c>
      <c r="AI300" s="83">
        <v>59.8</v>
      </c>
      <c r="AJ300" s="83">
        <v>84.2</v>
      </c>
      <c r="AK300" s="83">
        <v>3.12</v>
      </c>
      <c r="AL300" s="83">
        <v>2.54</v>
      </c>
      <c r="AM300" s="83">
        <v>3</v>
      </c>
      <c r="AN300" s="83">
        <v>5.7</v>
      </c>
      <c r="AO300" s="83">
        <v>7.9000000000000001E-2</v>
      </c>
      <c r="AP300" s="83">
        <v>13.6</v>
      </c>
      <c r="AQ300" s="83">
        <v>11.2</v>
      </c>
      <c r="AR300" s="83">
        <v>0.77929177057356647</v>
      </c>
      <c r="AS300" s="83">
        <v>63.6</v>
      </c>
      <c r="AT300" s="83">
        <v>91.1</v>
      </c>
      <c r="AU300" s="83">
        <v>0.1948</v>
      </c>
      <c r="AV300" s="83">
        <v>4.02E-2</v>
      </c>
      <c r="AW300" s="83">
        <v>13.28</v>
      </c>
      <c r="AX300" s="83">
        <v>12.03</v>
      </c>
      <c r="AY300" s="83">
        <v>12.97</v>
      </c>
      <c r="AZ300" s="83">
        <v>0.94</v>
      </c>
      <c r="BA300" s="83">
        <v>1.516</v>
      </c>
      <c r="BB300" s="83">
        <v>2.5289999999999999</v>
      </c>
      <c r="BC300" s="83">
        <v>8.5980000000000008</v>
      </c>
      <c r="BD300" s="83">
        <v>2.8292917705735663</v>
      </c>
      <c r="BE300" s="83">
        <v>29.83</v>
      </c>
      <c r="BF300" s="83">
        <v>4.8</v>
      </c>
      <c r="BG300" s="83">
        <v>9.8000000000000007</v>
      </c>
      <c r="BH300" s="232">
        <v>43762</v>
      </c>
    </row>
    <row r="301" spans="1:60" x14ac:dyDescent="0.25">
      <c r="A301" s="232">
        <v>43763</v>
      </c>
      <c r="B301" s="233" t="s">
        <v>65</v>
      </c>
      <c r="C301" s="234">
        <v>0</v>
      </c>
      <c r="D301" s="83">
        <v>6.11</v>
      </c>
      <c r="E301" s="83">
        <v>5.41</v>
      </c>
      <c r="F301" s="83">
        <v>5.41</v>
      </c>
      <c r="G301" s="83">
        <v>5.19</v>
      </c>
      <c r="H301" s="83">
        <v>5.25</v>
      </c>
      <c r="I301" s="83">
        <v>6.75</v>
      </c>
      <c r="J301" s="83">
        <v>7</v>
      </c>
      <c r="K301" s="83">
        <v>1.66</v>
      </c>
      <c r="L301" s="83">
        <v>1.91</v>
      </c>
      <c r="M301" s="83">
        <v>1.97</v>
      </c>
      <c r="N301" s="83">
        <v>2</v>
      </c>
      <c r="O301" s="83">
        <v>35</v>
      </c>
      <c r="P301" s="83">
        <v>28</v>
      </c>
      <c r="Q301" s="83">
        <v>16</v>
      </c>
      <c r="R301" s="83">
        <v>1</v>
      </c>
      <c r="S301" s="83">
        <v>0</v>
      </c>
      <c r="T301" s="83">
        <v>0</v>
      </c>
      <c r="U301" s="83">
        <v>0.442</v>
      </c>
      <c r="V301" s="83">
        <v>0.38600000000000001</v>
      </c>
      <c r="W301" s="83">
        <v>0.71299999999999997</v>
      </c>
      <c r="X301" s="83">
        <v>0.104</v>
      </c>
      <c r="Y301" s="83">
        <v>0.161</v>
      </c>
      <c r="Z301" s="83">
        <v>0.17299999999999999</v>
      </c>
      <c r="AA301" s="83">
        <v>14</v>
      </c>
      <c r="AB301" s="83">
        <v>35.4</v>
      </c>
      <c r="AC301" s="83">
        <v>29.1</v>
      </c>
      <c r="AD301" s="83">
        <v>29.3</v>
      </c>
      <c r="AE301" s="83">
        <v>42.9</v>
      </c>
      <c r="AF301" s="83">
        <v>28</v>
      </c>
      <c r="AG301" s="83">
        <v>70.8</v>
      </c>
      <c r="AH301" s="83">
        <v>58.2</v>
      </c>
      <c r="AI301" s="83">
        <v>58.6</v>
      </c>
      <c r="AJ301" s="83">
        <v>85.8</v>
      </c>
      <c r="AK301" s="83">
        <v>3.01</v>
      </c>
      <c r="AL301" s="83">
        <v>2.6</v>
      </c>
      <c r="AM301" s="83">
        <v>3.1</v>
      </c>
      <c r="AN301" s="83">
        <v>5.9</v>
      </c>
      <c r="AO301" s="83">
        <v>9.0999999999999998E-2</v>
      </c>
      <c r="AP301" s="83">
        <v>12.2</v>
      </c>
      <c r="AQ301" s="83">
        <v>10.9</v>
      </c>
      <c r="AR301" s="83">
        <v>0.72511316436382156</v>
      </c>
      <c r="AS301" s="83">
        <v>63.8</v>
      </c>
      <c r="AT301" s="83">
        <v>91.3</v>
      </c>
      <c r="AU301" s="83">
        <v>0.1946</v>
      </c>
      <c r="AV301" s="83">
        <v>0.04</v>
      </c>
      <c r="AW301" s="83">
        <v>13.042</v>
      </c>
      <c r="AX301" s="83">
        <v>11.797000000000001</v>
      </c>
      <c r="AY301" s="83">
        <v>12.773</v>
      </c>
      <c r="AZ301" s="83">
        <v>0.97599999999999998</v>
      </c>
      <c r="BA301" s="83">
        <v>1.494</v>
      </c>
      <c r="BB301" s="83">
        <v>2.39</v>
      </c>
      <c r="BC301" s="83">
        <v>8.8079999999999998</v>
      </c>
      <c r="BD301" s="83">
        <v>2.7851131643638216</v>
      </c>
      <c r="BE301" s="83">
        <v>30.16</v>
      </c>
      <c r="BF301" s="83">
        <v>4.8</v>
      </c>
      <c r="BG301" s="83">
        <v>10</v>
      </c>
      <c r="BH301" s="232">
        <v>43763</v>
      </c>
    </row>
    <row r="302" spans="1:60" x14ac:dyDescent="0.25">
      <c r="A302" s="232">
        <v>43764</v>
      </c>
      <c r="B302" s="233" t="s">
        <v>65</v>
      </c>
      <c r="C302" s="234">
        <v>0</v>
      </c>
      <c r="D302" s="83">
        <v>6.15</v>
      </c>
      <c r="E302" s="83">
        <v>5.3</v>
      </c>
      <c r="F302" s="83">
        <v>5.38</v>
      </c>
      <c r="G302" s="83">
        <v>5.12</v>
      </c>
      <c r="H302" s="83">
        <v>5.16</v>
      </c>
      <c r="I302" s="83">
        <v>6.67</v>
      </c>
      <c r="J302" s="83">
        <v>6.69</v>
      </c>
      <c r="K302" s="83">
        <v>1.6</v>
      </c>
      <c r="L302" s="83">
        <v>1.92</v>
      </c>
      <c r="M302" s="83">
        <v>1.96</v>
      </c>
      <c r="N302" s="83">
        <v>1.94</v>
      </c>
      <c r="O302" s="83">
        <v>38</v>
      </c>
      <c r="P302" s="83">
        <v>31</v>
      </c>
      <c r="Q302" s="83">
        <v>15</v>
      </c>
      <c r="R302" s="83">
        <v>0</v>
      </c>
      <c r="S302" s="83">
        <v>0</v>
      </c>
      <c r="T302" s="83">
        <v>0</v>
      </c>
      <c r="U302" s="83">
        <v>0.49299999999999999</v>
      </c>
      <c r="V302" s="83">
        <v>0.41899999999999998</v>
      </c>
      <c r="W302" s="83">
        <v>0.69099999999999995</v>
      </c>
      <c r="X302" s="83">
        <v>8.4000000000000005E-2</v>
      </c>
      <c r="Y302" s="83">
        <v>0.21299999999999999</v>
      </c>
      <c r="Z302" s="83">
        <v>0.24</v>
      </c>
      <c r="AA302" s="83">
        <v>13.7</v>
      </c>
      <c r="AB302" s="83">
        <v>34.700000000000003</v>
      </c>
      <c r="AC302" s="83">
        <v>28.7</v>
      </c>
      <c r="AD302" s="83">
        <v>28.9</v>
      </c>
      <c r="AE302" s="83">
        <v>41.7</v>
      </c>
      <c r="AF302" s="83">
        <v>27.4</v>
      </c>
      <c r="AG302" s="83">
        <v>69.400000000000006</v>
      </c>
      <c r="AH302" s="83">
        <v>57.4</v>
      </c>
      <c r="AI302" s="83">
        <v>57.8</v>
      </c>
      <c r="AJ302" s="83">
        <v>83.4</v>
      </c>
      <c r="AK302" s="83">
        <v>3.0700000000000003</v>
      </c>
      <c r="AL302" s="83">
        <v>2.57</v>
      </c>
      <c r="AM302" s="83">
        <v>3</v>
      </c>
      <c r="AN302" s="83">
        <v>5.6</v>
      </c>
      <c r="AO302" s="83">
        <v>0.104</v>
      </c>
      <c r="AP302" s="83">
        <v>11.2</v>
      </c>
      <c r="AQ302" s="83">
        <v>10.7</v>
      </c>
      <c r="AR302" s="83">
        <v>0.90069983416252031</v>
      </c>
      <c r="AS302" s="83">
        <v>63.6</v>
      </c>
      <c r="AT302" s="83">
        <v>91.9</v>
      </c>
      <c r="AU302" s="83">
        <v>0.1948</v>
      </c>
      <c r="AV302" s="83">
        <v>3.6700000000000003E-2</v>
      </c>
      <c r="AW302" s="83">
        <v>13.33</v>
      </c>
      <c r="AX302" s="83">
        <v>12.06</v>
      </c>
      <c r="AY302" s="83">
        <v>13.02</v>
      </c>
      <c r="AZ302" s="83">
        <v>0.96</v>
      </c>
      <c r="BA302" s="83">
        <v>0</v>
      </c>
      <c r="BB302" s="83">
        <v>0</v>
      </c>
      <c r="BC302" s="83">
        <v>0</v>
      </c>
      <c r="BD302" s="83">
        <v>2.8406998341625203</v>
      </c>
      <c r="BE302" s="83">
        <v>29.45</v>
      </c>
      <c r="BF302" s="83">
        <v>4.8</v>
      </c>
      <c r="BG302" s="83">
        <v>10</v>
      </c>
      <c r="BH302" s="232">
        <v>43764</v>
      </c>
    </row>
    <row r="303" spans="1:60" x14ac:dyDescent="0.25">
      <c r="A303" s="232">
        <v>43765</v>
      </c>
      <c r="B303" s="233" t="s">
        <v>65</v>
      </c>
      <c r="C303" s="234">
        <v>0</v>
      </c>
      <c r="D303" s="83">
        <v>0</v>
      </c>
      <c r="E303" s="83">
        <v>0</v>
      </c>
      <c r="F303" s="83">
        <v>0</v>
      </c>
      <c r="G303" s="83">
        <v>0</v>
      </c>
      <c r="H303" s="83">
        <v>0</v>
      </c>
      <c r="I303" s="83">
        <v>0</v>
      </c>
      <c r="J303" s="83">
        <v>0</v>
      </c>
      <c r="K303" s="83">
        <v>0</v>
      </c>
      <c r="L303" s="83">
        <v>0</v>
      </c>
      <c r="M303" s="83">
        <v>0</v>
      </c>
      <c r="N303" s="83">
        <v>0</v>
      </c>
      <c r="O303" s="83">
        <v>0</v>
      </c>
      <c r="P303" s="83">
        <v>0</v>
      </c>
      <c r="Q303" s="83">
        <v>0</v>
      </c>
      <c r="R303" s="83">
        <v>0</v>
      </c>
      <c r="S303" s="83">
        <v>0</v>
      </c>
      <c r="T303" s="83">
        <v>0</v>
      </c>
      <c r="U303" s="83">
        <v>0</v>
      </c>
      <c r="V303" s="83">
        <v>0</v>
      </c>
      <c r="W303" s="83">
        <v>0</v>
      </c>
      <c r="X303" s="83">
        <v>0</v>
      </c>
      <c r="Y303" s="83">
        <v>0</v>
      </c>
      <c r="Z303" s="83">
        <v>0</v>
      </c>
      <c r="AA303" s="83">
        <v>0</v>
      </c>
      <c r="AB303" s="83">
        <v>0</v>
      </c>
      <c r="AC303" s="83">
        <v>0</v>
      </c>
      <c r="AD303" s="83">
        <v>0</v>
      </c>
      <c r="AE303" s="83">
        <v>0</v>
      </c>
      <c r="AF303" s="83">
        <v>0</v>
      </c>
      <c r="AG303" s="83">
        <v>0</v>
      </c>
      <c r="AH303" s="83">
        <v>0</v>
      </c>
      <c r="AI303" s="83">
        <v>0</v>
      </c>
      <c r="AJ303" s="83">
        <v>0</v>
      </c>
      <c r="AK303" s="83" t="s">
        <v>66</v>
      </c>
      <c r="AL303" s="83" t="s">
        <v>66</v>
      </c>
      <c r="AM303" s="83">
        <v>0</v>
      </c>
      <c r="AN303" s="83">
        <v>0</v>
      </c>
      <c r="AO303" s="83">
        <v>0</v>
      </c>
      <c r="AP303" s="83">
        <v>0</v>
      </c>
      <c r="AQ303" s="83">
        <v>0</v>
      </c>
      <c r="AR303" s="83">
        <v>0.86650328367771912</v>
      </c>
      <c r="AS303" s="83">
        <v>0</v>
      </c>
      <c r="AT303" s="83">
        <v>0</v>
      </c>
      <c r="AU303" s="83">
        <v>0</v>
      </c>
      <c r="AV303" s="83">
        <v>0</v>
      </c>
      <c r="AW303" s="83">
        <v>13.776</v>
      </c>
      <c r="AX303" s="83">
        <v>12.486000000000001</v>
      </c>
      <c r="AY303" s="83">
        <v>13.462</v>
      </c>
      <c r="AZ303" s="83">
        <v>0.97599999999999998</v>
      </c>
      <c r="BA303" s="83">
        <v>1.498</v>
      </c>
      <c r="BB303" s="83">
        <v>2.3540000000000001</v>
      </c>
      <c r="BC303" s="83">
        <v>8.2420000000000009</v>
      </c>
      <c r="BD303" s="83">
        <v>2.7965032836777191</v>
      </c>
      <c r="BE303" s="83">
        <v>0</v>
      </c>
      <c r="BF303" s="83">
        <v>4.8</v>
      </c>
      <c r="BG303" s="83">
        <v>10.3</v>
      </c>
      <c r="BH303" s="232">
        <v>43765</v>
      </c>
    </row>
    <row r="304" spans="1:60" x14ac:dyDescent="0.25">
      <c r="A304" s="232">
        <v>43766</v>
      </c>
      <c r="B304" s="233" t="s">
        <v>65</v>
      </c>
      <c r="C304" s="234">
        <v>0</v>
      </c>
      <c r="D304" s="83">
        <v>6.09</v>
      </c>
      <c r="E304" s="83">
        <v>5.28</v>
      </c>
      <c r="F304" s="83">
        <v>5.29</v>
      </c>
      <c r="G304" s="83">
        <v>5.16</v>
      </c>
      <c r="H304" s="83">
        <v>5.2</v>
      </c>
      <c r="I304" s="83">
        <v>7.19</v>
      </c>
      <c r="J304" s="83">
        <v>7.36</v>
      </c>
      <c r="K304" s="83">
        <v>1.67</v>
      </c>
      <c r="L304" s="83">
        <v>1.98</v>
      </c>
      <c r="M304" s="83">
        <v>2.0099999999999998</v>
      </c>
      <c r="N304" s="83">
        <v>1.96</v>
      </c>
      <c r="O304" s="83">
        <v>39</v>
      </c>
      <c r="P304" s="83">
        <v>31</v>
      </c>
      <c r="Q304" s="83">
        <v>14</v>
      </c>
      <c r="R304" s="83">
        <v>0</v>
      </c>
      <c r="S304" s="83">
        <v>0</v>
      </c>
      <c r="T304" s="83">
        <v>0</v>
      </c>
      <c r="U304" s="83">
        <v>0.40699999999999997</v>
      </c>
      <c r="V304" s="83">
        <v>0.45600000000000002</v>
      </c>
      <c r="W304" s="83">
        <v>0.64700000000000002</v>
      </c>
      <c r="X304" s="83">
        <v>7.9000000000000001E-2</v>
      </c>
      <c r="Y304" s="83">
        <v>0.17599999999999999</v>
      </c>
      <c r="Z304" s="83">
        <v>0.23699999999999999</v>
      </c>
      <c r="AA304" s="83">
        <v>14.1</v>
      </c>
      <c r="AB304" s="83">
        <v>35</v>
      </c>
      <c r="AC304" s="83">
        <v>28.8</v>
      </c>
      <c r="AD304" s="83">
        <v>28.9</v>
      </c>
      <c r="AE304" s="83">
        <v>42.4</v>
      </c>
      <c r="AF304" s="83">
        <v>28.2</v>
      </c>
      <c r="AG304" s="83">
        <v>70</v>
      </c>
      <c r="AH304" s="83">
        <v>57.6</v>
      </c>
      <c r="AI304" s="83">
        <v>57.8</v>
      </c>
      <c r="AJ304" s="83">
        <v>84.8</v>
      </c>
      <c r="AK304" s="83">
        <v>3.12</v>
      </c>
      <c r="AL304" s="83">
        <v>2.59</v>
      </c>
      <c r="AM304" s="83">
        <v>3.1</v>
      </c>
      <c r="AN304" s="83">
        <v>5.8</v>
      </c>
      <c r="AO304" s="83">
        <v>9.8000000000000004E-2</v>
      </c>
      <c r="AP304" s="83">
        <v>11.1</v>
      </c>
      <c r="AQ304" s="83">
        <v>10.5</v>
      </c>
      <c r="AR304" s="83">
        <v>0.84362350896595317</v>
      </c>
      <c r="AS304" s="83">
        <v>63.9</v>
      </c>
      <c r="AT304" s="83">
        <v>92.4</v>
      </c>
      <c r="AU304" s="83">
        <v>0.19869999999999999</v>
      </c>
      <c r="AV304" s="83">
        <v>3.3500000000000002E-2</v>
      </c>
      <c r="AW304" s="83">
        <v>13.98</v>
      </c>
      <c r="AX304" s="83">
        <v>12.659000000000001</v>
      </c>
      <c r="AY304" s="83">
        <v>13.638</v>
      </c>
      <c r="AZ304" s="83">
        <v>0.97899999999999998</v>
      </c>
      <c r="BA304" s="83">
        <v>1.623</v>
      </c>
      <c r="BB304" s="83">
        <v>2.4319999999999999</v>
      </c>
      <c r="BC304" s="83">
        <v>7.9169999999999998</v>
      </c>
      <c r="BD304" s="83">
        <v>2.7536235089659531</v>
      </c>
      <c r="BE304" s="83">
        <v>30.6</v>
      </c>
      <c r="BF304" s="83">
        <v>4.8</v>
      </c>
      <c r="BG304" s="83">
        <v>10.3</v>
      </c>
      <c r="BH304" s="232">
        <v>43766</v>
      </c>
    </row>
    <row r="305" spans="1:60" x14ac:dyDescent="0.25">
      <c r="A305" s="232">
        <v>43767</v>
      </c>
      <c r="B305" s="233" t="s">
        <v>65</v>
      </c>
      <c r="C305" s="234">
        <v>0</v>
      </c>
      <c r="D305" s="83">
        <v>6.13</v>
      </c>
      <c r="E305" s="83">
        <v>5.21</v>
      </c>
      <c r="F305" s="83">
        <v>5.3</v>
      </c>
      <c r="G305" s="83">
        <v>5.17</v>
      </c>
      <c r="H305" s="83">
        <v>5.19</v>
      </c>
      <c r="I305" s="83">
        <v>7.29</v>
      </c>
      <c r="J305" s="83">
        <v>7.36</v>
      </c>
      <c r="K305" s="83">
        <v>1.62</v>
      </c>
      <c r="L305" s="83">
        <v>1.89</v>
      </c>
      <c r="M305" s="83">
        <v>1.93</v>
      </c>
      <c r="N305" s="83">
        <v>1.94</v>
      </c>
      <c r="O305" s="83">
        <v>39</v>
      </c>
      <c r="P305" s="83">
        <v>0</v>
      </c>
      <c r="Q305" s="83">
        <v>17</v>
      </c>
      <c r="R305" s="83">
        <v>1</v>
      </c>
      <c r="S305" s="83">
        <v>0</v>
      </c>
      <c r="T305" s="83">
        <v>0</v>
      </c>
      <c r="U305" s="83">
        <v>0.371</v>
      </c>
      <c r="V305" s="83">
        <v>0.40600000000000003</v>
      </c>
      <c r="W305" s="83">
        <v>0.70399999999999996</v>
      </c>
      <c r="X305" s="83">
        <v>0.10100000000000001</v>
      </c>
      <c r="Y305" s="83">
        <v>0.13700000000000001</v>
      </c>
      <c r="Z305" s="83">
        <v>0.20599999999999999</v>
      </c>
      <c r="AA305" s="83">
        <v>13.9</v>
      </c>
      <c r="AB305" s="83">
        <v>34.700000000000003</v>
      </c>
      <c r="AC305" s="83">
        <v>28.5</v>
      </c>
      <c r="AD305" s="83">
        <v>28.7</v>
      </c>
      <c r="AE305" s="83">
        <v>41.6</v>
      </c>
      <c r="AF305" s="83">
        <v>27.8</v>
      </c>
      <c r="AG305" s="83">
        <v>69.400000000000006</v>
      </c>
      <c r="AH305" s="83">
        <v>57</v>
      </c>
      <c r="AI305" s="83">
        <v>57.4</v>
      </c>
      <c r="AJ305" s="83">
        <v>83.2</v>
      </c>
      <c r="AK305" s="83">
        <v>3.05</v>
      </c>
      <c r="AL305" s="83">
        <v>2.4900000000000002</v>
      </c>
      <c r="AM305" s="83">
        <v>3</v>
      </c>
      <c r="AN305" s="83">
        <v>6.1</v>
      </c>
      <c r="AO305" s="83">
        <v>0.104</v>
      </c>
      <c r="AP305" s="83">
        <v>10.9</v>
      </c>
      <c r="AQ305" s="83">
        <v>10.3</v>
      </c>
      <c r="AR305" s="83">
        <v>0.78652297939778193</v>
      </c>
      <c r="AS305" s="83">
        <v>64</v>
      </c>
      <c r="AT305" s="83">
        <v>92.1</v>
      </c>
      <c r="AU305" s="83">
        <v>0.19800000000000001</v>
      </c>
      <c r="AV305" s="83">
        <v>3.4799999999999998E-2</v>
      </c>
      <c r="AW305" s="83">
        <v>13.86</v>
      </c>
      <c r="AX305" s="83">
        <v>12.62</v>
      </c>
      <c r="AY305" s="83">
        <v>13.59</v>
      </c>
      <c r="AZ305" s="83">
        <v>0.97</v>
      </c>
      <c r="BA305" s="83">
        <v>1.575</v>
      </c>
      <c r="BB305" s="83">
        <v>2.504</v>
      </c>
      <c r="BC305" s="83">
        <v>8.5410000000000004</v>
      </c>
      <c r="BD305" s="83">
        <v>2.7765229793977819</v>
      </c>
      <c r="BE305" s="83">
        <v>30.29</v>
      </c>
      <c r="BF305" s="83">
        <v>4.8</v>
      </c>
      <c r="BG305" s="83">
        <v>10.3</v>
      </c>
      <c r="BH305" s="232">
        <v>43767</v>
      </c>
    </row>
    <row r="306" spans="1:60" x14ac:dyDescent="0.25">
      <c r="A306" s="232">
        <v>43768</v>
      </c>
      <c r="B306" s="233" t="s">
        <v>65</v>
      </c>
      <c r="C306" s="234">
        <v>0</v>
      </c>
      <c r="D306" s="83">
        <v>6.09</v>
      </c>
      <c r="E306" s="83">
        <v>5.33</v>
      </c>
      <c r="F306" s="83">
        <v>5.3</v>
      </c>
      <c r="G306" s="83">
        <v>5.14</v>
      </c>
      <c r="H306" s="83">
        <v>5.18</v>
      </c>
      <c r="I306" s="83">
        <v>7.28</v>
      </c>
      <c r="J306" s="83">
        <v>7.42</v>
      </c>
      <c r="K306" s="83">
        <v>1.7</v>
      </c>
      <c r="L306" s="83">
        <v>1.99</v>
      </c>
      <c r="M306" s="83">
        <v>2.09</v>
      </c>
      <c r="N306" s="83">
        <v>2.17</v>
      </c>
      <c r="O306" s="83">
        <v>37</v>
      </c>
      <c r="P306" s="83">
        <v>30</v>
      </c>
      <c r="Q306" s="83">
        <v>19</v>
      </c>
      <c r="R306" s="83">
        <v>1</v>
      </c>
      <c r="S306" s="83">
        <v>0</v>
      </c>
      <c r="T306" s="83">
        <v>0</v>
      </c>
      <c r="U306" s="83">
        <v>0.309</v>
      </c>
      <c r="V306" s="83">
        <v>0.45700000000000002</v>
      </c>
      <c r="W306" s="83">
        <v>0.69099999999999995</v>
      </c>
      <c r="X306" s="83">
        <v>0.104</v>
      </c>
      <c r="Y306" s="83">
        <v>0.14099999999999999</v>
      </c>
      <c r="Z306" s="83">
        <v>0.217</v>
      </c>
      <c r="AA306" s="83">
        <v>14.2</v>
      </c>
      <c r="AB306" s="83">
        <v>35.4</v>
      </c>
      <c r="AC306" s="83">
        <v>29.3</v>
      </c>
      <c r="AD306" s="83">
        <v>29.6</v>
      </c>
      <c r="AE306" s="83">
        <v>44.7</v>
      </c>
      <c r="AF306" s="83">
        <v>28.4</v>
      </c>
      <c r="AG306" s="83">
        <v>70.8</v>
      </c>
      <c r="AH306" s="83">
        <v>58.6</v>
      </c>
      <c r="AI306" s="83">
        <v>59.2</v>
      </c>
      <c r="AJ306" s="83">
        <v>89.4</v>
      </c>
      <c r="AK306" s="83">
        <v>3.16</v>
      </c>
      <c r="AL306" s="83">
        <v>2.59</v>
      </c>
      <c r="AM306" s="83">
        <v>2.9</v>
      </c>
      <c r="AN306" s="83">
        <v>5.8</v>
      </c>
      <c r="AO306" s="83">
        <v>8.4000000000000005E-2</v>
      </c>
      <c r="AP306" s="83">
        <v>10.7</v>
      </c>
      <c r="AQ306" s="83">
        <v>10.3</v>
      </c>
      <c r="AR306" s="83">
        <v>0.85621528348397757</v>
      </c>
      <c r="AS306" s="83">
        <v>63.7</v>
      </c>
      <c r="AT306" s="83">
        <v>92.4</v>
      </c>
      <c r="AU306" s="83">
        <v>0.19950000000000001</v>
      </c>
      <c r="AV306" s="83">
        <v>3.3399999999999999E-2</v>
      </c>
      <c r="AW306" s="83">
        <v>13.458</v>
      </c>
      <c r="AX306" s="83">
        <v>12.17</v>
      </c>
      <c r="AY306" s="83">
        <v>13.18</v>
      </c>
      <c r="AZ306" s="83">
        <v>1.01</v>
      </c>
      <c r="BA306" s="83">
        <v>1.575</v>
      </c>
      <c r="BB306" s="83">
        <v>2.504</v>
      </c>
      <c r="BC306" s="83">
        <v>7.8540000000000001</v>
      </c>
      <c r="BD306" s="83">
        <v>2.8262152834839775</v>
      </c>
      <c r="BE306" s="83">
        <v>30.48</v>
      </c>
      <c r="BF306" s="83">
        <v>4.8</v>
      </c>
      <c r="BG306" s="83">
        <v>10.3</v>
      </c>
      <c r="BH306" s="232">
        <v>43768</v>
      </c>
    </row>
    <row r="307" spans="1:60" x14ac:dyDescent="0.25">
      <c r="A307" s="232">
        <v>43769</v>
      </c>
      <c r="B307" s="233" t="s">
        <v>65</v>
      </c>
      <c r="C307" s="234">
        <v>0</v>
      </c>
      <c r="D307" s="83">
        <v>6.07</v>
      </c>
      <c r="E307" s="83">
        <v>5.27</v>
      </c>
      <c r="F307" s="83">
        <v>5.32</v>
      </c>
      <c r="G307" s="83">
        <v>5.17</v>
      </c>
      <c r="H307" s="83">
        <v>5.2</v>
      </c>
      <c r="I307" s="83">
        <v>7.29</v>
      </c>
      <c r="J307" s="83">
        <v>7.56</v>
      </c>
      <c r="K307" s="83">
        <v>1.67</v>
      </c>
      <c r="L307" s="83">
        <v>1.88</v>
      </c>
      <c r="M307" s="83">
        <v>2.09</v>
      </c>
      <c r="N307" s="83">
        <v>2.14</v>
      </c>
      <c r="O307" s="83">
        <v>37</v>
      </c>
      <c r="P307" s="83">
        <v>29</v>
      </c>
      <c r="Q307" s="83">
        <v>19</v>
      </c>
      <c r="R307" s="83">
        <v>0</v>
      </c>
      <c r="S307" s="83">
        <v>0</v>
      </c>
      <c r="T307" s="83">
        <v>0</v>
      </c>
      <c r="U307" s="83">
        <v>0.33400000000000002</v>
      </c>
      <c r="V307" s="83">
        <v>0.38600000000000001</v>
      </c>
      <c r="W307" s="83">
        <v>0.61899999999999999</v>
      </c>
      <c r="X307" s="83">
        <v>0.11700000000000001</v>
      </c>
      <c r="Y307" s="83">
        <v>0.14699999999999999</v>
      </c>
      <c r="Z307" s="83">
        <v>0.19900000000000001</v>
      </c>
      <c r="AA307" s="83">
        <v>14.3</v>
      </c>
      <c r="AB307" s="83">
        <v>35.1</v>
      </c>
      <c r="AC307" s="83">
        <v>28.8</v>
      </c>
      <c r="AD307" s="83">
        <v>29</v>
      </c>
      <c r="AE307" s="83">
        <v>43.9</v>
      </c>
      <c r="AF307" s="83">
        <v>28.6</v>
      </c>
      <c r="AG307" s="83">
        <v>70.2</v>
      </c>
      <c r="AH307" s="83">
        <v>57.6</v>
      </c>
      <c r="AI307" s="83">
        <v>58</v>
      </c>
      <c r="AJ307" s="83">
        <v>47.8</v>
      </c>
      <c r="AK307" s="83">
        <v>3.1100000000000003</v>
      </c>
      <c r="AL307" s="83">
        <v>2.4900000000000002</v>
      </c>
      <c r="AM307" s="83">
        <v>2.9</v>
      </c>
      <c r="AN307" s="83">
        <v>5.7</v>
      </c>
      <c r="AO307" s="83">
        <v>7.5999999999999998E-2</v>
      </c>
      <c r="AP307" s="83">
        <v>10.7</v>
      </c>
      <c r="AQ307" s="83">
        <v>10.4</v>
      </c>
      <c r="AR307" s="83">
        <v>0.69639106145251395</v>
      </c>
      <c r="AS307" s="83">
        <v>0</v>
      </c>
      <c r="AT307" s="83">
        <v>0</v>
      </c>
      <c r="AU307" s="83">
        <v>0</v>
      </c>
      <c r="AV307" s="83">
        <v>0</v>
      </c>
      <c r="AW307" s="83">
        <v>13.67</v>
      </c>
      <c r="AX307" s="83">
        <v>12.53</v>
      </c>
      <c r="AY307" s="83">
        <v>13.46</v>
      </c>
      <c r="AZ307" s="83">
        <v>0.93</v>
      </c>
      <c r="BA307" s="83">
        <v>1.575</v>
      </c>
      <c r="BB307" s="83">
        <v>2.504</v>
      </c>
      <c r="BC307" s="83">
        <v>8.4510000000000005</v>
      </c>
      <c r="BD307" s="83">
        <v>2.716391061452514</v>
      </c>
      <c r="BE307" s="83">
        <v>30.72</v>
      </c>
      <c r="BF307" s="83">
        <v>4.8</v>
      </c>
      <c r="BG307" s="83">
        <v>10.3</v>
      </c>
      <c r="BH307" s="232">
        <v>43769</v>
      </c>
    </row>
    <row r="308" spans="1:60" x14ac:dyDescent="0.25">
      <c r="A308" s="232">
        <v>43770</v>
      </c>
      <c r="B308" s="233" t="s">
        <v>65</v>
      </c>
      <c r="C308" s="234">
        <v>0</v>
      </c>
      <c r="D308" s="83">
        <v>5.92</v>
      </c>
      <c r="E308" s="83">
        <v>5.35</v>
      </c>
      <c r="F308" s="83">
        <v>5.34</v>
      </c>
      <c r="G308" s="83">
        <v>5.23</v>
      </c>
      <c r="H308" s="83">
        <v>5.27</v>
      </c>
      <c r="I308" s="83">
        <v>7.84</v>
      </c>
      <c r="J308" s="83">
        <v>7.45</v>
      </c>
      <c r="K308" s="83">
        <v>1.72</v>
      </c>
      <c r="L308" s="83">
        <v>1.83</v>
      </c>
      <c r="M308" s="83">
        <v>2.02</v>
      </c>
      <c r="N308" s="83">
        <v>1.93</v>
      </c>
      <c r="O308" s="83">
        <v>36</v>
      </c>
      <c r="P308" s="83">
        <v>29</v>
      </c>
      <c r="Q308" s="83">
        <v>20</v>
      </c>
      <c r="R308" s="83">
        <v>1</v>
      </c>
      <c r="S308" s="83">
        <v>0</v>
      </c>
      <c r="T308" s="83">
        <v>0</v>
      </c>
      <c r="U308" s="83">
        <v>0.81799999999999995</v>
      </c>
      <c r="V308" s="83">
        <v>0.58499999999999996</v>
      </c>
      <c r="W308" s="83">
        <v>1.21</v>
      </c>
      <c r="X308" s="83">
        <v>0.125</v>
      </c>
      <c r="Y308" s="83">
        <v>0.189</v>
      </c>
      <c r="Z308" s="83">
        <v>0.161</v>
      </c>
      <c r="AA308" s="83">
        <v>14.3</v>
      </c>
      <c r="AB308" s="83">
        <v>33.200000000000003</v>
      </c>
      <c r="AC308" s="83">
        <v>29.3</v>
      </c>
      <c r="AD308" s="83">
        <v>28.7</v>
      </c>
      <c r="AE308" s="83">
        <v>41.7</v>
      </c>
      <c r="AF308" s="83">
        <v>28.6</v>
      </c>
      <c r="AG308" s="83">
        <v>66.400000000000006</v>
      </c>
      <c r="AH308" s="83">
        <v>58.6</v>
      </c>
      <c r="AI308" s="83">
        <v>57.4</v>
      </c>
      <c r="AJ308" s="83">
        <v>83.4</v>
      </c>
      <c r="AK308" s="83">
        <v>3.14</v>
      </c>
      <c r="AL308" s="83">
        <v>2.34</v>
      </c>
      <c r="AM308" s="83">
        <v>3</v>
      </c>
      <c r="AN308" s="83">
        <v>5.8</v>
      </c>
      <c r="AO308" s="83">
        <v>0.18099999999999999</v>
      </c>
      <c r="AP308" s="83">
        <v>11.9</v>
      </c>
      <c r="AQ308" s="83">
        <v>10</v>
      </c>
      <c r="AR308" s="83">
        <v>0.60211474103585649</v>
      </c>
      <c r="AS308" s="83">
        <v>66.5</v>
      </c>
      <c r="AT308" s="83">
        <v>92.2</v>
      </c>
      <c r="AU308" s="83">
        <v>0.17710000000000001</v>
      </c>
      <c r="AV308" s="83">
        <v>3.49E-2</v>
      </c>
      <c r="AW308" s="83">
        <v>13.8</v>
      </c>
      <c r="AX308" s="83">
        <v>12.55</v>
      </c>
      <c r="AY308" s="83">
        <v>13.51</v>
      </c>
      <c r="AZ308" s="83">
        <v>0.96</v>
      </c>
      <c r="BA308" s="83">
        <v>1.575</v>
      </c>
      <c r="BB308" s="83">
        <v>2.504</v>
      </c>
      <c r="BC308" s="83">
        <v>7.8540000000000001</v>
      </c>
      <c r="BD308" s="83">
        <v>2.6321147410358563</v>
      </c>
      <c r="BE308" s="83">
        <v>30.51</v>
      </c>
      <c r="BF308" s="83">
        <v>4.8</v>
      </c>
      <c r="BG308" s="83">
        <v>10.3</v>
      </c>
      <c r="BH308" s="232">
        <v>43770</v>
      </c>
    </row>
    <row r="309" spans="1:60" x14ac:dyDescent="0.25">
      <c r="A309" s="232">
        <v>43771</v>
      </c>
      <c r="B309" s="233" t="s">
        <v>65</v>
      </c>
      <c r="C309" s="234">
        <v>0</v>
      </c>
      <c r="D309" s="83">
        <v>6.01</v>
      </c>
      <c r="E309" s="83">
        <v>5.34</v>
      </c>
      <c r="F309" s="83">
        <v>5.31</v>
      </c>
      <c r="G309" s="83">
        <v>5.26</v>
      </c>
      <c r="H309" s="83">
        <v>5.29</v>
      </c>
      <c r="I309" s="83">
        <v>7.71</v>
      </c>
      <c r="J309" s="83">
        <v>7.67</v>
      </c>
      <c r="K309" s="83">
        <v>1.73</v>
      </c>
      <c r="L309" s="83">
        <v>1.91</v>
      </c>
      <c r="M309" s="83">
        <v>2.0699999999999998</v>
      </c>
      <c r="N309" s="83">
        <v>1.96</v>
      </c>
      <c r="O309" s="83">
        <v>37</v>
      </c>
      <c r="P309" s="83">
        <v>30</v>
      </c>
      <c r="Q309" s="83">
        <v>18</v>
      </c>
      <c r="R309" s="83">
        <v>0</v>
      </c>
      <c r="S309" s="83">
        <v>0</v>
      </c>
      <c r="T309" s="83">
        <v>0</v>
      </c>
      <c r="U309" s="83">
        <v>1.401</v>
      </c>
      <c r="V309" s="83">
        <v>1.984</v>
      </c>
      <c r="W309" s="83">
        <v>1.17</v>
      </c>
      <c r="X309" s="83">
        <v>0.11600000000000001</v>
      </c>
      <c r="Y309" s="83">
        <v>0.254</v>
      </c>
      <c r="Z309" s="83">
        <v>0.22600000000000001</v>
      </c>
      <c r="AA309" s="83">
        <v>14.4</v>
      </c>
      <c r="AB309" s="83">
        <v>32.6</v>
      </c>
      <c r="AC309" s="83">
        <v>29.4</v>
      </c>
      <c r="AD309" s="83">
        <v>29</v>
      </c>
      <c r="AE309" s="83">
        <v>41.5</v>
      </c>
      <c r="AF309" s="83">
        <v>28.8</v>
      </c>
      <c r="AG309" s="83">
        <v>65.2</v>
      </c>
      <c r="AH309" s="83">
        <v>58.8</v>
      </c>
      <c r="AI309" s="83">
        <v>58</v>
      </c>
      <c r="AJ309" s="83">
        <v>83</v>
      </c>
      <c r="AK309" s="83">
        <v>3.2</v>
      </c>
      <c r="AL309" s="83">
        <v>2.5099999999999998</v>
      </c>
      <c r="AM309" s="83">
        <v>3.1</v>
      </c>
      <c r="AN309" s="83">
        <v>5.9</v>
      </c>
      <c r="AO309" s="83">
        <v>0.17199999999999999</v>
      </c>
      <c r="AP309" s="83">
        <v>11.8</v>
      </c>
      <c r="AQ309" s="83">
        <v>10.1</v>
      </c>
      <c r="AR309" s="83">
        <v>0.75830185873606037</v>
      </c>
      <c r="AS309" s="83">
        <v>66.3</v>
      </c>
      <c r="AT309" s="83">
        <v>91.9</v>
      </c>
      <c r="AU309" s="83">
        <v>0.17849999999999999</v>
      </c>
      <c r="AV309" s="83">
        <v>3.61E-2</v>
      </c>
      <c r="AW309" s="83">
        <v>14.6</v>
      </c>
      <c r="AX309" s="83">
        <v>13.45</v>
      </c>
      <c r="AY309" s="83">
        <v>14.41</v>
      </c>
      <c r="AZ309" s="83">
        <v>0.96</v>
      </c>
      <c r="BA309" s="83">
        <v>0</v>
      </c>
      <c r="BB309" s="83">
        <v>0</v>
      </c>
      <c r="BC309" s="83">
        <v>0</v>
      </c>
      <c r="BD309" s="83">
        <v>2.8283018587360602</v>
      </c>
      <c r="BE309" s="83">
        <v>30.04</v>
      </c>
      <c r="BF309" s="83">
        <v>4.8</v>
      </c>
      <c r="BG309" s="83">
        <v>10</v>
      </c>
      <c r="BH309" s="232">
        <v>43771</v>
      </c>
    </row>
    <row r="310" spans="1:60" x14ac:dyDescent="0.25">
      <c r="A310" s="232">
        <v>43772</v>
      </c>
      <c r="B310" s="233" t="s">
        <v>65</v>
      </c>
      <c r="C310" s="234">
        <v>0</v>
      </c>
      <c r="D310" s="83">
        <v>0</v>
      </c>
      <c r="E310" s="83">
        <v>0</v>
      </c>
      <c r="F310" s="83">
        <v>0</v>
      </c>
      <c r="G310" s="83">
        <v>0</v>
      </c>
      <c r="H310" s="83">
        <v>0</v>
      </c>
      <c r="I310" s="83">
        <v>0</v>
      </c>
      <c r="J310" s="83">
        <v>0</v>
      </c>
      <c r="K310" s="83">
        <v>0</v>
      </c>
      <c r="L310" s="83">
        <v>0</v>
      </c>
      <c r="M310" s="83">
        <v>0</v>
      </c>
      <c r="N310" s="83">
        <v>0</v>
      </c>
      <c r="O310" s="83">
        <v>0</v>
      </c>
      <c r="P310" s="83">
        <v>0</v>
      </c>
      <c r="Q310" s="83">
        <v>0</v>
      </c>
      <c r="R310" s="83">
        <v>0</v>
      </c>
      <c r="S310" s="83">
        <v>0</v>
      </c>
      <c r="T310" s="83">
        <v>0</v>
      </c>
      <c r="U310" s="83">
        <v>0</v>
      </c>
      <c r="V310" s="83">
        <v>0</v>
      </c>
      <c r="W310" s="83">
        <v>0</v>
      </c>
      <c r="X310" s="83">
        <v>0</v>
      </c>
      <c r="Y310" s="83">
        <v>0</v>
      </c>
      <c r="Z310" s="83">
        <v>0</v>
      </c>
      <c r="AA310" s="83">
        <v>0</v>
      </c>
      <c r="AB310" s="83">
        <v>0</v>
      </c>
      <c r="AC310" s="83">
        <v>0</v>
      </c>
      <c r="AD310" s="83">
        <v>0</v>
      </c>
      <c r="AE310" s="83">
        <v>0</v>
      </c>
      <c r="AF310" s="83">
        <v>0</v>
      </c>
      <c r="AG310" s="83">
        <v>0</v>
      </c>
      <c r="AH310" s="83">
        <v>0</v>
      </c>
      <c r="AI310" s="83">
        <v>0</v>
      </c>
      <c r="AJ310" s="83">
        <v>0</v>
      </c>
      <c r="AK310" s="83" t="s">
        <v>66</v>
      </c>
      <c r="AL310" s="83" t="s">
        <v>66</v>
      </c>
      <c r="AM310" s="83">
        <v>0</v>
      </c>
      <c r="AN310" s="83">
        <v>0</v>
      </c>
      <c r="AO310" s="83">
        <v>0</v>
      </c>
      <c r="AP310" s="83">
        <v>0</v>
      </c>
      <c r="AQ310" s="83">
        <v>0</v>
      </c>
      <c r="AR310" s="83" t="s">
        <v>66</v>
      </c>
      <c r="AS310" s="83">
        <v>0</v>
      </c>
      <c r="AT310" s="83">
        <v>0</v>
      </c>
      <c r="AU310" s="83">
        <v>0</v>
      </c>
      <c r="AV310" s="83">
        <v>0</v>
      </c>
      <c r="AW310" s="83">
        <v>0</v>
      </c>
      <c r="AX310" s="83">
        <v>0</v>
      </c>
      <c r="AY310" s="83">
        <v>0</v>
      </c>
      <c r="AZ310" s="83">
        <v>0</v>
      </c>
      <c r="BA310" s="83">
        <v>0</v>
      </c>
      <c r="BB310" s="83">
        <v>0</v>
      </c>
      <c r="BC310" s="83">
        <v>0</v>
      </c>
      <c r="BD310" s="83" t="s">
        <v>66</v>
      </c>
      <c r="BE310" s="83">
        <v>0</v>
      </c>
      <c r="BF310" s="83">
        <v>0</v>
      </c>
      <c r="BG310" s="83">
        <v>0</v>
      </c>
      <c r="BH310" s="232">
        <v>43772</v>
      </c>
    </row>
    <row r="311" spans="1:60" x14ac:dyDescent="0.25">
      <c r="A311" s="232">
        <v>43773</v>
      </c>
      <c r="B311" s="233" t="s">
        <v>65</v>
      </c>
      <c r="C311" s="234">
        <v>0</v>
      </c>
      <c r="D311" s="83">
        <v>5.86</v>
      </c>
      <c r="E311" s="83">
        <v>5.14</v>
      </c>
      <c r="F311" s="83">
        <v>5.28</v>
      </c>
      <c r="G311" s="83">
        <v>5.0999999999999996</v>
      </c>
      <c r="H311" s="83">
        <v>5.19</v>
      </c>
      <c r="I311" s="83">
        <v>7.23</v>
      </c>
      <c r="J311" s="83">
        <v>7.45</v>
      </c>
      <c r="K311" s="83">
        <v>1.67</v>
      </c>
      <c r="L311" s="83">
        <v>1.81</v>
      </c>
      <c r="M311" s="83">
        <v>1.98</v>
      </c>
      <c r="N311" s="83">
        <v>2.12</v>
      </c>
      <c r="O311" s="83">
        <v>35</v>
      </c>
      <c r="P311" s="83">
        <v>28</v>
      </c>
      <c r="Q311" s="83">
        <v>14</v>
      </c>
      <c r="R311" s="83">
        <v>0</v>
      </c>
      <c r="S311" s="83">
        <v>0</v>
      </c>
      <c r="T311" s="83">
        <v>0</v>
      </c>
      <c r="U311" s="83">
        <v>0.86899999999999999</v>
      </c>
      <c r="V311" s="83">
        <v>0.75800000000000001</v>
      </c>
      <c r="W311" s="83">
        <v>0.97</v>
      </c>
      <c r="X311" s="83">
        <v>0.104</v>
      </c>
      <c r="Y311" s="83">
        <v>0.34499999999999997</v>
      </c>
      <c r="Z311" s="83">
        <v>0.30099999999999999</v>
      </c>
      <c r="AA311" s="83">
        <v>14.3</v>
      </c>
      <c r="AB311" s="83">
        <v>32</v>
      </c>
      <c r="AC311" s="83">
        <v>31.1</v>
      </c>
      <c r="AD311" s="83">
        <v>30</v>
      </c>
      <c r="AE311" s="83">
        <v>40.9</v>
      </c>
      <c r="AF311" s="83">
        <v>28.6</v>
      </c>
      <c r="AG311" s="83">
        <v>64</v>
      </c>
      <c r="AH311" s="83">
        <v>62.2</v>
      </c>
      <c r="AI311" s="83">
        <v>60</v>
      </c>
      <c r="AJ311" s="83">
        <v>81.8</v>
      </c>
      <c r="AK311" s="83">
        <v>3.1799999999999997</v>
      </c>
      <c r="AL311" s="83">
        <v>2.38</v>
      </c>
      <c r="AM311" s="83">
        <v>3.1</v>
      </c>
      <c r="AN311" s="83">
        <v>5.8</v>
      </c>
      <c r="AO311" s="83">
        <v>0.112</v>
      </c>
      <c r="AP311" s="83">
        <v>11.6</v>
      </c>
      <c r="AQ311" s="83">
        <v>10</v>
      </c>
      <c r="AR311" s="83">
        <v>0.95964382215671873</v>
      </c>
      <c r="AS311" s="83">
        <v>66.5</v>
      </c>
      <c r="AT311" s="83">
        <v>92.3</v>
      </c>
      <c r="AU311" s="83">
        <v>0.17730000000000001</v>
      </c>
      <c r="AV311" s="83">
        <v>3.5200000000000002E-2</v>
      </c>
      <c r="AW311" s="83">
        <v>13.943</v>
      </c>
      <c r="AX311" s="83">
        <v>12.212999999999999</v>
      </c>
      <c r="AY311" s="83">
        <v>13.667999999999999</v>
      </c>
      <c r="AZ311" s="83">
        <v>1.4550000000000001</v>
      </c>
      <c r="BA311" s="83">
        <v>1.575</v>
      </c>
      <c r="BB311" s="83">
        <v>2.504</v>
      </c>
      <c r="BC311" s="83">
        <v>7.8540000000000001</v>
      </c>
      <c r="BD311" s="83">
        <v>2.9296438221567187</v>
      </c>
      <c r="BE311" s="83">
        <v>30.51</v>
      </c>
      <c r="BF311" s="83">
        <v>4.8</v>
      </c>
      <c r="BG311" s="83">
        <v>10</v>
      </c>
      <c r="BH311" s="232">
        <v>43773</v>
      </c>
    </row>
    <row r="312" spans="1:60" x14ac:dyDescent="0.25">
      <c r="A312" s="232">
        <v>43774</v>
      </c>
      <c r="B312" s="233" t="s">
        <v>65</v>
      </c>
      <c r="C312" s="234">
        <v>0</v>
      </c>
      <c r="D312" s="83">
        <v>5.92</v>
      </c>
      <c r="E312" s="83">
        <v>5.17</v>
      </c>
      <c r="F312" s="83">
        <v>5.12</v>
      </c>
      <c r="G312" s="83">
        <v>5.13</v>
      </c>
      <c r="H312" s="83">
        <v>5.21</v>
      </c>
      <c r="I312" s="83">
        <v>7.41</v>
      </c>
      <c r="J312" s="83">
        <v>7.71</v>
      </c>
      <c r="K312" s="83">
        <v>1.65</v>
      </c>
      <c r="L312" s="83">
        <v>1.86</v>
      </c>
      <c r="M312" s="83">
        <v>1.96</v>
      </c>
      <c r="N312" s="83">
        <v>1.98</v>
      </c>
      <c r="O312" s="83">
        <v>33</v>
      </c>
      <c r="P312" s="83">
        <v>26</v>
      </c>
      <c r="Q312" s="83">
        <v>15</v>
      </c>
      <c r="R312" s="83">
        <v>0</v>
      </c>
      <c r="S312" s="83">
        <v>0</v>
      </c>
      <c r="T312" s="83">
        <v>0</v>
      </c>
      <c r="U312" s="83">
        <v>0.627</v>
      </c>
      <c r="V312" s="83">
        <v>0.58899999999999997</v>
      </c>
      <c r="W312" s="83">
        <v>0.68400000000000005</v>
      </c>
      <c r="X312" s="83">
        <v>9.7000000000000003E-2</v>
      </c>
      <c r="Y312" s="83">
        <v>0.31900000000000001</v>
      </c>
      <c r="Z312" s="83">
        <v>0.44700000000000001</v>
      </c>
      <c r="AA312" s="83">
        <v>14.7</v>
      </c>
      <c r="AB312" s="83">
        <v>32.4</v>
      </c>
      <c r="AC312" s="83">
        <v>30.8</v>
      </c>
      <c r="AD312" s="83">
        <v>30.2</v>
      </c>
      <c r="AE312" s="83">
        <v>41.1</v>
      </c>
      <c r="AF312" s="83">
        <v>29.4</v>
      </c>
      <c r="AG312" s="83">
        <v>64.8</v>
      </c>
      <c r="AH312" s="83">
        <v>61.6</v>
      </c>
      <c r="AI312" s="83">
        <v>60.4</v>
      </c>
      <c r="AJ312" s="83">
        <v>82.2</v>
      </c>
      <c r="AK312" s="83">
        <v>3.04</v>
      </c>
      <c r="AL312" s="83">
        <v>2.41</v>
      </c>
      <c r="AM312" s="83">
        <v>3</v>
      </c>
      <c r="AN312" s="83">
        <v>6</v>
      </c>
      <c r="AO312" s="83">
        <v>9.8000000000000004E-2</v>
      </c>
      <c r="AP312" s="83">
        <v>11.4</v>
      </c>
      <c r="AQ312" s="83">
        <v>9.9</v>
      </c>
      <c r="AR312" s="83">
        <v>0.573915451895044</v>
      </c>
      <c r="AS312" s="83">
        <v>66.099999999999994</v>
      </c>
      <c r="AT312" s="83">
        <v>92.9</v>
      </c>
      <c r="AU312" s="83">
        <v>0.17910000000000001</v>
      </c>
      <c r="AV312" s="83">
        <v>3.1699999999999999E-2</v>
      </c>
      <c r="AW312" s="83">
        <v>13.98</v>
      </c>
      <c r="AX312" s="83">
        <v>13.72</v>
      </c>
      <c r="AY312" s="83">
        <v>13.72</v>
      </c>
      <c r="AZ312" s="83">
        <v>0</v>
      </c>
      <c r="BA312" s="83">
        <v>1.575</v>
      </c>
      <c r="BB312" s="83">
        <v>2.504</v>
      </c>
      <c r="BC312" s="83">
        <v>9.641</v>
      </c>
      <c r="BD312" s="83">
        <v>2.553915451895044</v>
      </c>
      <c r="BE312" s="83">
        <v>30.72</v>
      </c>
      <c r="BF312" s="83">
        <v>4.8</v>
      </c>
      <c r="BG312" s="83">
        <v>10</v>
      </c>
      <c r="BH312" s="232">
        <v>43774</v>
      </c>
    </row>
    <row r="313" spans="1:60" x14ac:dyDescent="0.25">
      <c r="A313" s="232">
        <v>43775</v>
      </c>
      <c r="B313" s="233" t="s">
        <v>65</v>
      </c>
      <c r="C313" s="234">
        <v>0</v>
      </c>
      <c r="D313" s="83">
        <v>5.64</v>
      </c>
      <c r="E313" s="83">
        <v>4.6900000000000004</v>
      </c>
      <c r="F313" s="83">
        <v>5.13</v>
      </c>
      <c r="G313" s="83">
        <v>4.8099999999999996</v>
      </c>
      <c r="H313" s="83">
        <v>5.34</v>
      </c>
      <c r="I313" s="83">
        <v>7.81</v>
      </c>
      <c r="J313" s="83">
        <v>7.56</v>
      </c>
      <c r="K313" s="83">
        <v>1.78</v>
      </c>
      <c r="L313" s="83">
        <v>1.9</v>
      </c>
      <c r="M313" s="83">
        <v>2.06</v>
      </c>
      <c r="N313" s="83">
        <v>1.95</v>
      </c>
      <c r="O313" s="83">
        <v>35</v>
      </c>
      <c r="P313" s="83">
        <v>28</v>
      </c>
      <c r="Q313" s="83">
        <v>18</v>
      </c>
      <c r="R313" s="83">
        <v>1</v>
      </c>
      <c r="S313" s="83">
        <v>0</v>
      </c>
      <c r="T313" s="83">
        <v>0</v>
      </c>
      <c r="U313" s="83">
        <v>1.31</v>
      </c>
      <c r="V313" s="83">
        <v>0.44800000000000001</v>
      </c>
      <c r="W313" s="83">
        <v>1.73</v>
      </c>
      <c r="X313" s="83">
        <v>0.14499999999999999</v>
      </c>
      <c r="Y313" s="83">
        <v>0.29899999999999999</v>
      </c>
      <c r="Z313" s="83">
        <v>0.33400000000000002</v>
      </c>
      <c r="AA313" s="83">
        <v>13.9</v>
      </c>
      <c r="AB313" s="83">
        <v>33.9</v>
      </c>
      <c r="AC313" s="83">
        <v>29.8</v>
      </c>
      <c r="AD313" s="83">
        <v>28.4</v>
      </c>
      <c r="AE313" s="83">
        <v>42.3</v>
      </c>
      <c r="AF313" s="83">
        <v>27.8</v>
      </c>
      <c r="AG313" s="83">
        <v>67.8</v>
      </c>
      <c r="AH313" s="83">
        <v>59.6</v>
      </c>
      <c r="AI313" s="83">
        <v>56.8</v>
      </c>
      <c r="AJ313" s="83">
        <v>84.6</v>
      </c>
      <c r="AK313" s="83">
        <v>3</v>
      </c>
      <c r="AL313" s="83">
        <v>2.44</v>
      </c>
      <c r="AM313" s="83">
        <v>3.1</v>
      </c>
      <c r="AN313" s="83">
        <v>6</v>
      </c>
      <c r="AO313" s="83">
        <v>0.151</v>
      </c>
      <c r="AP313" s="83">
        <v>11.3</v>
      </c>
      <c r="AQ313" s="83">
        <v>9.6999999999999993</v>
      </c>
      <c r="AR313" s="83">
        <v>1.0030816000000002</v>
      </c>
      <c r="AS313" s="83">
        <v>64.900000000000006</v>
      </c>
      <c r="AT313" s="83">
        <v>93.2</v>
      </c>
      <c r="AU313" s="83">
        <v>0.18740000000000001</v>
      </c>
      <c r="AV313" s="83">
        <v>3.0599999999999999E-2</v>
      </c>
      <c r="AW313" s="83">
        <v>13.75</v>
      </c>
      <c r="AX313" s="83">
        <v>12.5</v>
      </c>
      <c r="AY313" s="83">
        <v>13.48</v>
      </c>
      <c r="AZ313" s="83">
        <v>0.98</v>
      </c>
      <c r="BA313" s="83">
        <v>1.575</v>
      </c>
      <c r="BB313" s="83">
        <v>2.504</v>
      </c>
      <c r="BC313" s="83">
        <v>8.4209999999999994</v>
      </c>
      <c r="BD313" s="83">
        <v>2.8830816000000001</v>
      </c>
      <c r="BE313" s="83">
        <v>30.28</v>
      </c>
      <c r="BF313" s="83">
        <v>4.8</v>
      </c>
      <c r="BG313" s="83">
        <v>10</v>
      </c>
      <c r="BH313" s="232">
        <v>43775</v>
      </c>
    </row>
    <row r="314" spans="1:60" x14ac:dyDescent="0.25">
      <c r="A314" s="232">
        <v>43776</v>
      </c>
      <c r="B314" s="233" t="s">
        <v>65</v>
      </c>
      <c r="C314" s="234">
        <v>0</v>
      </c>
      <c r="D314" s="83">
        <v>6.14</v>
      </c>
      <c r="E314" s="83">
        <v>5.36</v>
      </c>
      <c r="F314" s="83">
        <v>5.32</v>
      </c>
      <c r="G314" s="83">
        <v>5.17</v>
      </c>
      <c r="H314" s="83">
        <v>5.21</v>
      </c>
      <c r="I314" s="83">
        <v>7.57</v>
      </c>
      <c r="J314" s="83">
        <v>7.45</v>
      </c>
      <c r="K314" s="83">
        <v>1.69</v>
      </c>
      <c r="L314" s="83">
        <v>1.88</v>
      </c>
      <c r="M314" s="83">
        <v>2.02</v>
      </c>
      <c r="N314" s="83">
        <v>1.98</v>
      </c>
      <c r="O314" s="83">
        <v>37</v>
      </c>
      <c r="P314" s="83">
        <v>30</v>
      </c>
      <c r="Q314" s="83">
        <v>20</v>
      </c>
      <c r="R314" s="83">
        <v>1</v>
      </c>
      <c r="S314" s="83">
        <v>0</v>
      </c>
      <c r="T314" s="83">
        <v>0</v>
      </c>
      <c r="U314" s="83">
        <v>3.54</v>
      </c>
      <c r="V314" s="83">
        <v>2.4390000000000001</v>
      </c>
      <c r="W314" s="83">
        <v>3.14</v>
      </c>
      <c r="X314" s="83">
        <v>0.156</v>
      </c>
      <c r="Y314" s="83">
        <v>0.60899999999999999</v>
      </c>
      <c r="Z314" s="83">
        <v>0.48799999999999999</v>
      </c>
      <c r="AA314" s="83">
        <v>13.9</v>
      </c>
      <c r="AB314" s="83">
        <v>33.6</v>
      </c>
      <c r="AC314" s="83">
        <v>30.1</v>
      </c>
      <c r="AD314" s="83">
        <v>28.6</v>
      </c>
      <c r="AE314" s="83">
        <v>41.9</v>
      </c>
      <c r="AF314" s="83">
        <v>27.8</v>
      </c>
      <c r="AG314" s="83">
        <v>67.2</v>
      </c>
      <c r="AH314" s="83">
        <v>60.2</v>
      </c>
      <c r="AI314" s="83">
        <v>57.2</v>
      </c>
      <c r="AJ314" s="83">
        <v>83.8</v>
      </c>
      <c r="AK314" s="83">
        <v>3.05</v>
      </c>
      <c r="AL314" s="83">
        <v>2.38</v>
      </c>
      <c r="AM314" s="83">
        <v>2.9</v>
      </c>
      <c r="AN314" s="83">
        <v>5.8</v>
      </c>
      <c r="AO314" s="83">
        <v>0.14299999999999999</v>
      </c>
      <c r="AP314" s="83">
        <v>11.1</v>
      </c>
      <c r="AQ314" s="83">
        <v>9.5</v>
      </c>
      <c r="AR314" s="83">
        <v>0.97986709112614356</v>
      </c>
      <c r="AS314" s="83">
        <v>64.599999999999994</v>
      </c>
      <c r="AT314" s="83">
        <v>92.9</v>
      </c>
      <c r="AU314" s="83">
        <v>0.18820000000000001</v>
      </c>
      <c r="AV314" s="83">
        <v>3.2000000000000001E-2</v>
      </c>
      <c r="AW314" s="83">
        <v>13.762</v>
      </c>
      <c r="AX314" s="83">
        <v>12.565</v>
      </c>
      <c r="AY314" s="83">
        <v>13.545999999999999</v>
      </c>
      <c r="AZ314" s="83">
        <v>0.98099999999999998</v>
      </c>
      <c r="BA314" s="83">
        <v>1.575</v>
      </c>
      <c r="BB314" s="83">
        <v>2.504</v>
      </c>
      <c r="BC314" s="83">
        <v>7.8540000000000001</v>
      </c>
      <c r="BD314" s="83">
        <v>2.8298670911261437</v>
      </c>
      <c r="BE314" s="83">
        <v>30.51</v>
      </c>
      <c r="BF314" s="83">
        <v>5.2</v>
      </c>
      <c r="BG314" s="83">
        <v>9.8000000000000007</v>
      </c>
      <c r="BH314" s="232">
        <v>43776</v>
      </c>
    </row>
    <row r="315" spans="1:60" x14ac:dyDescent="0.25">
      <c r="A315" s="232">
        <v>43777</v>
      </c>
      <c r="B315" s="233" t="s">
        <v>65</v>
      </c>
      <c r="C315" s="234">
        <v>0</v>
      </c>
      <c r="D315" s="83">
        <v>6.04</v>
      </c>
      <c r="E315" s="83">
        <v>5.27</v>
      </c>
      <c r="F315" s="83">
        <v>5.32</v>
      </c>
      <c r="G315" s="83">
        <v>5.2</v>
      </c>
      <c r="H315" s="83">
        <v>5.29</v>
      </c>
      <c r="I315" s="83">
        <v>7.69</v>
      </c>
      <c r="J315" s="83">
        <v>7.8</v>
      </c>
      <c r="K315" s="83">
        <v>1.72</v>
      </c>
      <c r="L315" s="83">
        <v>1.94</v>
      </c>
      <c r="M315" s="83">
        <v>1.92</v>
      </c>
      <c r="N315" s="83">
        <v>1.68</v>
      </c>
      <c r="O315" s="83">
        <v>39</v>
      </c>
      <c r="P315" s="83">
        <v>32</v>
      </c>
      <c r="Q315" s="83">
        <v>18</v>
      </c>
      <c r="R315" s="83">
        <v>0</v>
      </c>
      <c r="S315" s="83">
        <v>0</v>
      </c>
      <c r="T315" s="83">
        <v>0</v>
      </c>
      <c r="U315" s="83">
        <v>2.19</v>
      </c>
      <c r="V315" s="83">
        <v>1.3260000000000001</v>
      </c>
      <c r="W315" s="83">
        <v>2.91</v>
      </c>
      <c r="X315" s="83">
        <v>0.13700000000000001</v>
      </c>
      <c r="Y315" s="83">
        <v>0.41699999999999998</v>
      </c>
      <c r="Z315" s="83">
        <v>0.28100000000000003</v>
      </c>
      <c r="AA315" s="83">
        <v>14.1</v>
      </c>
      <c r="AB315" s="83">
        <v>33.9</v>
      </c>
      <c r="AC315" s="83">
        <v>29.9</v>
      </c>
      <c r="AD315" s="83">
        <v>29.4</v>
      </c>
      <c r="AE315" s="83">
        <v>42.4</v>
      </c>
      <c r="AF315" s="83">
        <v>28.2</v>
      </c>
      <c r="AG315" s="83">
        <v>67.8</v>
      </c>
      <c r="AH315" s="83">
        <v>59.8</v>
      </c>
      <c r="AI315" s="83">
        <v>58.8</v>
      </c>
      <c r="AJ315" s="83">
        <v>84.8</v>
      </c>
      <c r="AK315" s="83">
        <v>3.0700000000000003</v>
      </c>
      <c r="AL315" s="83">
        <v>2.42</v>
      </c>
      <c r="AM315" s="83">
        <v>3</v>
      </c>
      <c r="AN315" s="83">
        <v>5.9</v>
      </c>
      <c r="AO315" s="83">
        <v>0.129</v>
      </c>
      <c r="AP315" s="83">
        <v>11</v>
      </c>
      <c r="AQ315" s="83">
        <v>9.4</v>
      </c>
      <c r="AR315" s="83">
        <v>0.9629119377019304</v>
      </c>
      <c r="AS315" s="83">
        <v>64.7</v>
      </c>
      <c r="AT315" s="83">
        <v>93</v>
      </c>
      <c r="AU315" s="83">
        <v>0.1875</v>
      </c>
      <c r="AV315" s="83">
        <v>3.1600000000000003E-2</v>
      </c>
      <c r="AW315" s="83">
        <v>13.361000000000001</v>
      </c>
      <c r="AX315" s="83">
        <v>12.071</v>
      </c>
      <c r="AY315" s="83">
        <v>13.052</v>
      </c>
      <c r="AZ315" s="83">
        <v>0.98099999999999998</v>
      </c>
      <c r="BA315" s="83">
        <v>1.575</v>
      </c>
      <c r="BB315" s="83">
        <v>2.504</v>
      </c>
      <c r="BC315" s="83">
        <v>7.8540000000000001</v>
      </c>
      <c r="BD315" s="83">
        <v>2.8129119377019305</v>
      </c>
      <c r="BE315" s="83">
        <v>30.86</v>
      </c>
      <c r="BF315" s="83">
        <v>5.2</v>
      </c>
      <c r="BG315" s="83">
        <v>9.8000000000000007</v>
      </c>
      <c r="BH315" s="232">
        <v>43777</v>
      </c>
    </row>
    <row r="316" spans="1:60" x14ac:dyDescent="0.25">
      <c r="A316" s="232">
        <v>43778</v>
      </c>
      <c r="B316" s="233" t="s">
        <v>65</v>
      </c>
      <c r="C316" s="234">
        <v>0</v>
      </c>
      <c r="D316" s="83">
        <v>6.04</v>
      </c>
      <c r="E316" s="83">
        <v>5.24</v>
      </c>
      <c r="F316" s="83">
        <v>5.35</v>
      </c>
      <c r="G316" s="83">
        <v>5.17</v>
      </c>
      <c r="H316" s="83">
        <v>5.19</v>
      </c>
      <c r="I316" s="83">
        <v>7.47</v>
      </c>
      <c r="J316" s="83">
        <v>7.79</v>
      </c>
      <c r="K316" s="83">
        <v>1.64</v>
      </c>
      <c r="L316" s="83">
        <v>1.86</v>
      </c>
      <c r="M316" s="83">
        <v>1.94</v>
      </c>
      <c r="N316" s="83">
        <v>1.77</v>
      </c>
      <c r="O316" s="83">
        <v>39</v>
      </c>
      <c r="P316" s="83">
        <v>32</v>
      </c>
      <c r="Q316" s="83">
        <v>19</v>
      </c>
      <c r="R316" s="83">
        <v>1</v>
      </c>
      <c r="S316" s="83">
        <v>0</v>
      </c>
      <c r="T316" s="83">
        <v>0</v>
      </c>
      <c r="U316" s="83">
        <v>1.17</v>
      </c>
      <c r="V316" s="83">
        <v>1.2070000000000001</v>
      </c>
      <c r="W316" s="83">
        <v>2.46</v>
      </c>
      <c r="X316" s="83">
        <v>0.11700000000000001</v>
      </c>
      <c r="Y316" s="83">
        <v>0.29799999999999999</v>
      </c>
      <c r="Z316" s="83">
        <v>0.34599999999999997</v>
      </c>
      <c r="AA316" s="83">
        <v>13.9</v>
      </c>
      <c r="AB316" s="83">
        <v>32.6</v>
      </c>
      <c r="AC316" s="83">
        <v>28.7</v>
      </c>
      <c r="AD316" s="83">
        <v>29.1</v>
      </c>
      <c r="AE316" s="83">
        <v>42.5</v>
      </c>
      <c r="AF316" s="83">
        <v>27.8</v>
      </c>
      <c r="AG316" s="83">
        <v>65.2</v>
      </c>
      <c r="AH316" s="83">
        <v>57.4</v>
      </c>
      <c r="AI316" s="83">
        <v>58.2</v>
      </c>
      <c r="AJ316" s="83">
        <v>85</v>
      </c>
      <c r="AK316" s="83">
        <v>3.17</v>
      </c>
      <c r="AL316" s="83">
        <v>2.57</v>
      </c>
      <c r="AM316" s="83">
        <v>2.9</v>
      </c>
      <c r="AN316" s="83">
        <v>6.1</v>
      </c>
      <c r="AO316" s="83">
        <v>0.14099999999999999</v>
      </c>
      <c r="AP316" s="83">
        <v>10.9</v>
      </c>
      <c r="AQ316" s="83">
        <v>9.4</v>
      </c>
      <c r="AR316" s="83">
        <v>0.99427340513670237</v>
      </c>
      <c r="AS316" s="83">
        <v>64.599999999999994</v>
      </c>
      <c r="AT316" s="83">
        <v>92.4</v>
      </c>
      <c r="AU316" s="83">
        <v>0.18820000000000001</v>
      </c>
      <c r="AV316" s="83">
        <v>3.5700000000000003E-2</v>
      </c>
      <c r="AW316" s="83">
        <v>13.077999999999999</v>
      </c>
      <c r="AX316" s="83">
        <v>12.07</v>
      </c>
      <c r="AY316" s="83">
        <v>13.06</v>
      </c>
      <c r="AZ316" s="83">
        <v>0.99</v>
      </c>
      <c r="BA316" s="83">
        <v>0</v>
      </c>
      <c r="BB316" s="83">
        <v>0</v>
      </c>
      <c r="BC316" s="83">
        <v>0</v>
      </c>
      <c r="BD316" s="83">
        <v>2.8142734051367024</v>
      </c>
      <c r="BE316" s="83">
        <v>30.39</v>
      </c>
      <c r="BF316" s="83">
        <v>5.2</v>
      </c>
      <c r="BG316" s="83">
        <v>9.8000000000000007</v>
      </c>
      <c r="BH316" s="232">
        <v>43778</v>
      </c>
    </row>
    <row r="317" spans="1:60" x14ac:dyDescent="0.25">
      <c r="A317" s="232">
        <v>43779</v>
      </c>
      <c r="B317" s="233" t="s">
        <v>65</v>
      </c>
      <c r="C317" s="234">
        <v>0</v>
      </c>
      <c r="D317" s="83">
        <v>0</v>
      </c>
      <c r="E317" s="83">
        <v>0</v>
      </c>
      <c r="F317" s="83">
        <v>0</v>
      </c>
      <c r="G317" s="83">
        <v>0</v>
      </c>
      <c r="H317" s="83">
        <v>0</v>
      </c>
      <c r="I317" s="83">
        <v>0</v>
      </c>
      <c r="J317" s="83">
        <v>0</v>
      </c>
      <c r="K317" s="83">
        <v>0</v>
      </c>
      <c r="L317" s="83">
        <v>0</v>
      </c>
      <c r="M317" s="83">
        <v>0</v>
      </c>
      <c r="N317" s="83">
        <v>0</v>
      </c>
      <c r="O317" s="83">
        <v>0</v>
      </c>
      <c r="P317" s="83">
        <v>0</v>
      </c>
      <c r="Q317" s="83">
        <v>0</v>
      </c>
      <c r="R317" s="83">
        <v>0</v>
      </c>
      <c r="S317" s="83">
        <v>0</v>
      </c>
      <c r="T317" s="83">
        <v>0</v>
      </c>
      <c r="U317" s="83">
        <v>0</v>
      </c>
      <c r="V317" s="83">
        <v>0</v>
      </c>
      <c r="W317" s="83">
        <v>0</v>
      </c>
      <c r="X317" s="83">
        <v>0</v>
      </c>
      <c r="Y317" s="83">
        <v>0</v>
      </c>
      <c r="Z317" s="83">
        <v>0</v>
      </c>
      <c r="AA317" s="83">
        <v>0</v>
      </c>
      <c r="AB317" s="83">
        <v>0</v>
      </c>
      <c r="AC317" s="83">
        <v>0</v>
      </c>
      <c r="AD317" s="83">
        <v>0</v>
      </c>
      <c r="AE317" s="83">
        <v>0</v>
      </c>
      <c r="AF317" s="83">
        <v>0</v>
      </c>
      <c r="AG317" s="83">
        <v>0</v>
      </c>
      <c r="AH317" s="83">
        <v>0</v>
      </c>
      <c r="AI317" s="83">
        <v>0</v>
      </c>
      <c r="AJ317" s="83">
        <v>0</v>
      </c>
      <c r="AK317" s="83" t="s">
        <v>66</v>
      </c>
      <c r="AL317" s="83" t="s">
        <v>66</v>
      </c>
      <c r="AM317" s="83">
        <v>0</v>
      </c>
      <c r="AN317" s="83">
        <v>0</v>
      </c>
      <c r="AO317" s="83">
        <v>0</v>
      </c>
      <c r="AP317" s="83">
        <v>0</v>
      </c>
      <c r="AQ317" s="83">
        <v>0</v>
      </c>
      <c r="AR317" s="83" t="s">
        <v>66</v>
      </c>
      <c r="AS317" s="83">
        <v>0</v>
      </c>
      <c r="AT317" s="83">
        <v>0</v>
      </c>
      <c r="AU317" s="83">
        <v>0</v>
      </c>
      <c r="AV317" s="83">
        <v>0</v>
      </c>
      <c r="AW317" s="83">
        <v>0</v>
      </c>
      <c r="AX317" s="83">
        <v>0</v>
      </c>
      <c r="AY317" s="83">
        <v>0</v>
      </c>
      <c r="AZ317" s="83">
        <v>0</v>
      </c>
      <c r="BA317" s="83">
        <v>0</v>
      </c>
      <c r="BB317" s="83">
        <v>0</v>
      </c>
      <c r="BC317" s="83">
        <v>0</v>
      </c>
      <c r="BD317" s="83" t="s">
        <v>66</v>
      </c>
      <c r="BE317" s="83">
        <v>0</v>
      </c>
      <c r="BF317" s="83">
        <v>0</v>
      </c>
      <c r="BG317" s="83">
        <v>0</v>
      </c>
      <c r="BH317" s="232">
        <v>43779</v>
      </c>
    </row>
    <row r="318" spans="1:60" x14ac:dyDescent="0.25">
      <c r="A318" s="232">
        <v>43780</v>
      </c>
      <c r="B318" s="233" t="s">
        <v>65</v>
      </c>
      <c r="C318" s="234">
        <v>0</v>
      </c>
      <c r="D318" s="83">
        <v>5.83</v>
      </c>
      <c r="E318" s="83">
        <v>5.27</v>
      </c>
      <c r="F318" s="83">
        <v>5.34</v>
      </c>
      <c r="G318" s="83">
        <v>5.23</v>
      </c>
      <c r="H318" s="83">
        <v>5.37</v>
      </c>
      <c r="I318" s="83">
        <v>7.7</v>
      </c>
      <c r="J318" s="83">
        <v>7.66</v>
      </c>
      <c r="K318" s="83">
        <v>1.79</v>
      </c>
      <c r="L318" s="83">
        <v>1.98</v>
      </c>
      <c r="M318" s="83">
        <v>1.98</v>
      </c>
      <c r="N318" s="83">
        <v>1.71</v>
      </c>
      <c r="O318" s="83">
        <v>37</v>
      </c>
      <c r="P318" s="83">
        <v>30</v>
      </c>
      <c r="Q318" s="83">
        <v>18</v>
      </c>
      <c r="R318" s="83">
        <v>1</v>
      </c>
      <c r="S318" s="83">
        <v>0</v>
      </c>
      <c r="T318" s="83">
        <v>0</v>
      </c>
      <c r="U318" s="83">
        <v>1.38</v>
      </c>
      <c r="V318" s="83">
        <v>1.143</v>
      </c>
      <c r="W318" s="83">
        <v>2.13</v>
      </c>
      <c r="X318" s="83">
        <v>0.19400000000000001</v>
      </c>
      <c r="Y318" s="83">
        <v>0.42099999999999999</v>
      </c>
      <c r="Z318" s="83">
        <v>0.45700000000000002</v>
      </c>
      <c r="AA318" s="83">
        <v>12.6</v>
      </c>
      <c r="AB318" s="83">
        <v>30.9</v>
      </c>
      <c r="AC318" s="83">
        <v>29.4</v>
      </c>
      <c r="AD318" s="83">
        <v>27.3</v>
      </c>
      <c r="AE318" s="83">
        <v>38.6</v>
      </c>
      <c r="AF318" s="83">
        <v>25.2</v>
      </c>
      <c r="AG318" s="83">
        <v>61.8</v>
      </c>
      <c r="AH318" s="83">
        <v>58.8</v>
      </c>
      <c r="AI318" s="83">
        <v>54.6</v>
      </c>
      <c r="AJ318" s="83">
        <v>77.2</v>
      </c>
      <c r="AK318" s="83">
        <v>3.0300000000000002</v>
      </c>
      <c r="AL318" s="83">
        <v>2.5099999999999998</v>
      </c>
      <c r="AM318" s="83">
        <v>3.1</v>
      </c>
      <c r="AN318" s="83">
        <v>6</v>
      </c>
      <c r="AO318" s="83">
        <v>0.13300000000000001</v>
      </c>
      <c r="AP318" s="83">
        <v>10.6</v>
      </c>
      <c r="AQ318" s="83">
        <v>7.6</v>
      </c>
      <c r="AR318" s="83">
        <v>0.7479441587068334</v>
      </c>
      <c r="AS318" s="83">
        <v>64.8</v>
      </c>
      <c r="AT318" s="83">
        <v>93.3</v>
      </c>
      <c r="AU318" s="83">
        <v>0.1875</v>
      </c>
      <c r="AV318" s="83">
        <v>3.0300000000000001E-2</v>
      </c>
      <c r="AW318" s="83">
        <v>14.69</v>
      </c>
      <c r="AX318" s="83">
        <v>13.61</v>
      </c>
      <c r="AY318" s="83">
        <v>14.51</v>
      </c>
      <c r="AZ318" s="83">
        <v>0.9</v>
      </c>
      <c r="BA318" s="83">
        <v>0</v>
      </c>
      <c r="BB318" s="83">
        <v>0</v>
      </c>
      <c r="BC318" s="83">
        <v>0</v>
      </c>
      <c r="BD318" s="83">
        <v>2.6479441587068333</v>
      </c>
      <c r="BE318" s="83">
        <v>31.45</v>
      </c>
      <c r="BF318" s="83">
        <v>5.2</v>
      </c>
      <c r="BG318" s="83">
        <v>9.8000000000000007</v>
      </c>
      <c r="BH318" s="232">
        <v>43780</v>
      </c>
    </row>
    <row r="319" spans="1:60" x14ac:dyDescent="0.25">
      <c r="A319" s="232">
        <v>43781</v>
      </c>
      <c r="B319" s="233" t="s">
        <v>65</v>
      </c>
      <c r="C319" s="234">
        <v>0</v>
      </c>
      <c r="D319" s="83">
        <v>5.79</v>
      </c>
      <c r="E319" s="83">
        <v>5.2</v>
      </c>
      <c r="F319" s="83">
        <v>5.31</v>
      </c>
      <c r="G319" s="83">
        <v>5.24</v>
      </c>
      <c r="H319" s="83">
        <v>5.3</v>
      </c>
      <c r="I319" s="83">
        <v>7.65</v>
      </c>
      <c r="J319" s="83">
        <v>7.15</v>
      </c>
      <c r="K319" s="83">
        <v>1.75</v>
      </c>
      <c r="L319" s="83">
        <v>1.82</v>
      </c>
      <c r="M319" s="83">
        <v>1.88</v>
      </c>
      <c r="N319" s="83">
        <v>1.82</v>
      </c>
      <c r="O319" s="83">
        <v>45</v>
      </c>
      <c r="P319" s="83">
        <v>38</v>
      </c>
      <c r="Q319" s="83">
        <v>62</v>
      </c>
      <c r="R319" s="83">
        <v>8</v>
      </c>
      <c r="S319" s="83">
        <v>7</v>
      </c>
      <c r="T319" s="83">
        <v>0</v>
      </c>
      <c r="U319" s="83">
        <v>1.35</v>
      </c>
      <c r="V319" s="83">
        <v>1.0289999999999999</v>
      </c>
      <c r="W319" s="83">
        <v>4.84</v>
      </c>
      <c r="X319" s="83">
        <v>0.53700000000000003</v>
      </c>
      <c r="Y319" s="83">
        <v>0.59899999999999998</v>
      </c>
      <c r="Z319" s="83">
        <v>0.58299999999999996</v>
      </c>
      <c r="AA319" s="83">
        <v>12.6</v>
      </c>
      <c r="AB319" s="83">
        <v>30.8</v>
      </c>
      <c r="AC319" s="83">
        <v>29</v>
      </c>
      <c r="AD319" s="83">
        <v>27.2</v>
      </c>
      <c r="AE319" s="83">
        <v>38.299999999999997</v>
      </c>
      <c r="AF319" s="83">
        <v>25.2</v>
      </c>
      <c r="AG319" s="83">
        <v>61.6</v>
      </c>
      <c r="AH319" s="83">
        <v>58</v>
      </c>
      <c r="AI319" s="83">
        <v>54.4</v>
      </c>
      <c r="AJ319" s="83">
        <v>76.599999999999994</v>
      </c>
      <c r="AK319" s="83">
        <v>3.1799999999999997</v>
      </c>
      <c r="AL319" s="83">
        <v>2.4700000000000002</v>
      </c>
      <c r="AM319" s="83">
        <v>3.1</v>
      </c>
      <c r="AN319" s="83">
        <v>5.8</v>
      </c>
      <c r="AO319" s="83">
        <v>4.8000000000000001E-2</v>
      </c>
      <c r="AP319" s="83">
        <v>8.1</v>
      </c>
      <c r="AQ319" s="83">
        <v>7.4</v>
      </c>
      <c r="AR319" s="83">
        <v>0.8756144949884348</v>
      </c>
      <c r="AS319" s="83">
        <v>63.6</v>
      </c>
      <c r="AT319" s="83">
        <v>91.4</v>
      </c>
      <c r="AU319" s="83">
        <v>0.19639999999999999</v>
      </c>
      <c r="AV319" s="83">
        <v>3.8399999999999997E-2</v>
      </c>
      <c r="AW319" s="83">
        <v>15.52</v>
      </c>
      <c r="AX319" s="83">
        <v>12.97</v>
      </c>
      <c r="AY319" s="83">
        <v>13.94</v>
      </c>
      <c r="AZ319" s="83">
        <v>0.97</v>
      </c>
      <c r="BA319" s="83">
        <v>1.575</v>
      </c>
      <c r="BB319" s="83">
        <v>2.504</v>
      </c>
      <c r="BC319" s="83">
        <v>7.8540000000000001</v>
      </c>
      <c r="BD319" s="83">
        <v>2.8556144949884348</v>
      </c>
      <c r="BE319" s="83">
        <v>30.98</v>
      </c>
      <c r="BF319" s="83">
        <v>5.2</v>
      </c>
      <c r="BG319" s="83">
        <v>9.6</v>
      </c>
      <c r="BH319" s="232">
        <v>43781</v>
      </c>
    </row>
    <row r="320" spans="1:60" x14ac:dyDescent="0.25">
      <c r="A320" s="232">
        <v>43782</v>
      </c>
      <c r="B320" s="233" t="s">
        <v>65</v>
      </c>
      <c r="C320" s="234">
        <v>0</v>
      </c>
      <c r="D320" s="83">
        <v>5.95</v>
      </c>
      <c r="E320" s="83">
        <v>5.26</v>
      </c>
      <c r="F320" s="83">
        <v>5.3</v>
      </c>
      <c r="G320" s="83">
        <v>5.2</v>
      </c>
      <c r="H320" s="83">
        <v>5.24</v>
      </c>
      <c r="I320" s="83">
        <v>7.37</v>
      </c>
      <c r="J320" s="83">
        <v>7.42</v>
      </c>
      <c r="K320" s="83">
        <v>1.69</v>
      </c>
      <c r="L320" s="83">
        <v>1.89</v>
      </c>
      <c r="M320" s="83">
        <v>1.92</v>
      </c>
      <c r="N320" s="83">
        <v>1.97</v>
      </c>
      <c r="O320" s="83">
        <v>41</v>
      </c>
      <c r="P320" s="83">
        <v>34</v>
      </c>
      <c r="Q320" s="83">
        <v>57</v>
      </c>
      <c r="R320" s="83">
        <v>3</v>
      </c>
      <c r="S320" s="83">
        <v>1</v>
      </c>
      <c r="T320" s="83">
        <v>0</v>
      </c>
      <c r="U320" s="83">
        <v>1.44</v>
      </c>
      <c r="V320" s="83">
        <v>1.07</v>
      </c>
      <c r="W320" s="83">
        <v>2.94</v>
      </c>
      <c r="X320" s="83">
        <v>0.21199999999999999</v>
      </c>
      <c r="Y320" s="83">
        <v>0.37</v>
      </c>
      <c r="Z320" s="83">
        <v>0.442</v>
      </c>
      <c r="AA320" s="83">
        <v>12.9</v>
      </c>
      <c r="AB320" s="83">
        <v>31.1</v>
      </c>
      <c r="AC320" s="83">
        <v>29.1</v>
      </c>
      <c r="AD320" s="83">
        <v>28.6</v>
      </c>
      <c r="AE320" s="83">
        <v>39.4</v>
      </c>
      <c r="AF320" s="83">
        <v>25.8</v>
      </c>
      <c r="AG320" s="83">
        <v>62.2</v>
      </c>
      <c r="AH320" s="83">
        <v>58.2</v>
      </c>
      <c r="AI320" s="83">
        <v>57.2</v>
      </c>
      <c r="AJ320" s="83">
        <v>78.8</v>
      </c>
      <c r="AK320" s="83">
        <v>3.13</v>
      </c>
      <c r="AL320" s="83">
        <v>2.5099999999999998</v>
      </c>
      <c r="AM320" s="83">
        <v>3</v>
      </c>
      <c r="AN320" s="83">
        <v>5.7</v>
      </c>
      <c r="AO320" s="83">
        <v>5.6000000000000001E-2</v>
      </c>
      <c r="AP320" s="83">
        <v>9</v>
      </c>
      <c r="AQ320" s="83">
        <v>7.1</v>
      </c>
      <c r="AR320" s="83">
        <v>0.74909221076746846</v>
      </c>
      <c r="AS320" s="83">
        <v>61.9</v>
      </c>
      <c r="AT320" s="83">
        <v>92.2</v>
      </c>
      <c r="AU320" s="83">
        <v>0.2074</v>
      </c>
      <c r="AV320" s="83">
        <v>3.5200000000000002E-2</v>
      </c>
      <c r="AW320" s="83">
        <v>16.251999999999999</v>
      </c>
      <c r="AX320" s="83">
        <v>13.968</v>
      </c>
      <c r="AY320" s="83">
        <v>14.933999999999999</v>
      </c>
      <c r="AZ320" s="83">
        <v>0.96599999999999997</v>
      </c>
      <c r="BA320" s="83">
        <v>1.575</v>
      </c>
      <c r="BB320" s="83">
        <v>2.504</v>
      </c>
      <c r="BC320" s="83">
        <v>7.8540000000000001</v>
      </c>
      <c r="BD320" s="83">
        <v>2.7490922107674685</v>
      </c>
      <c r="BE320" s="83">
        <v>30.27</v>
      </c>
      <c r="BF320" s="83">
        <v>5.2</v>
      </c>
      <c r="BG320" s="83">
        <v>9.6</v>
      </c>
      <c r="BH320" s="232">
        <v>43782</v>
      </c>
    </row>
    <row r="321" spans="1:60" x14ac:dyDescent="0.25">
      <c r="A321" s="232">
        <v>43783</v>
      </c>
      <c r="B321" s="233" t="s">
        <v>65</v>
      </c>
      <c r="C321" s="234">
        <v>0</v>
      </c>
      <c r="D321" s="83">
        <v>5.91</v>
      </c>
      <c r="E321" s="83">
        <v>5.19</v>
      </c>
      <c r="F321" s="83">
        <v>5.26</v>
      </c>
      <c r="G321" s="83">
        <v>5.2</v>
      </c>
      <c r="H321" s="83">
        <v>5.25</v>
      </c>
      <c r="I321" s="83">
        <v>7.36</v>
      </c>
      <c r="J321" s="83">
        <v>7.42</v>
      </c>
      <c r="K321" s="83">
        <v>1.77</v>
      </c>
      <c r="L321" s="83">
        <v>1.94</v>
      </c>
      <c r="M321" s="83">
        <v>2.04</v>
      </c>
      <c r="N321" s="83">
        <v>2.1</v>
      </c>
      <c r="O321" s="83">
        <v>39</v>
      </c>
      <c r="P321" s="83">
        <v>33</v>
      </c>
      <c r="Q321" s="83">
        <v>10</v>
      </c>
      <c r="R321" s="83">
        <v>0</v>
      </c>
      <c r="S321" s="83">
        <v>0</v>
      </c>
      <c r="T321" s="83">
        <v>0</v>
      </c>
      <c r="U321" s="83">
        <v>0.94</v>
      </c>
      <c r="V321" s="83">
        <v>1.2410000000000001</v>
      </c>
      <c r="W321" s="83">
        <v>0.42599999999999999</v>
      </c>
      <c r="X321" s="83">
        <v>7.9000000000000001E-2</v>
      </c>
      <c r="Y321" s="83">
        <v>0.247</v>
      </c>
      <c r="Z321" s="83">
        <v>0.36499999999999999</v>
      </c>
      <c r="AA321" s="83">
        <v>12.6</v>
      </c>
      <c r="AB321" s="83">
        <v>31.7</v>
      </c>
      <c r="AC321" s="83">
        <v>28.6</v>
      </c>
      <c r="AD321" s="83">
        <v>27.4</v>
      </c>
      <c r="AE321" s="83">
        <v>37.5</v>
      </c>
      <c r="AF321" s="83">
        <v>25.2</v>
      </c>
      <c r="AG321" s="83">
        <v>63.4</v>
      </c>
      <c r="AH321" s="83">
        <v>57.2</v>
      </c>
      <c r="AI321" s="83">
        <v>54.8</v>
      </c>
      <c r="AJ321" s="83">
        <v>75</v>
      </c>
      <c r="AK321" s="83">
        <v>3.1900000000000004</v>
      </c>
      <c r="AL321" s="83">
        <v>2.59</v>
      </c>
      <c r="AM321" s="83">
        <v>3.1</v>
      </c>
      <c r="AN321" s="83">
        <v>5.8</v>
      </c>
      <c r="AO321" s="83">
        <v>4.7E-2</v>
      </c>
      <c r="AP321" s="83">
        <v>8.6</v>
      </c>
      <c r="AQ321" s="83">
        <v>7.8</v>
      </c>
      <c r="AR321" s="83">
        <v>0.72793180015860459</v>
      </c>
      <c r="AS321" s="83">
        <v>58.7</v>
      </c>
      <c r="AT321" s="83">
        <v>92.2</v>
      </c>
      <c r="AU321" s="83">
        <v>0.2329</v>
      </c>
      <c r="AV321" s="83">
        <v>3.5000000000000003E-2</v>
      </c>
      <c r="AW321" s="83">
        <v>13.84</v>
      </c>
      <c r="AX321" s="83">
        <v>12.61</v>
      </c>
      <c r="AY321" s="83">
        <v>13.59</v>
      </c>
      <c r="AZ321" s="83">
        <v>0.98</v>
      </c>
      <c r="BA321" s="83">
        <v>1.575</v>
      </c>
      <c r="BB321" s="83">
        <v>2.504</v>
      </c>
      <c r="BC321" s="83">
        <v>7.8540000000000001</v>
      </c>
      <c r="BD321" s="83">
        <v>2.8579318001586045</v>
      </c>
      <c r="BE321" s="83">
        <v>29.92</v>
      </c>
      <c r="BF321" s="83">
        <v>5.2</v>
      </c>
      <c r="BG321" s="83">
        <v>9.6</v>
      </c>
      <c r="BH321" s="232">
        <v>43783</v>
      </c>
    </row>
    <row r="322" spans="1:60" x14ac:dyDescent="0.25">
      <c r="A322" s="232">
        <v>43784</v>
      </c>
      <c r="B322" s="233" t="s">
        <v>65</v>
      </c>
      <c r="C322" s="234">
        <v>0</v>
      </c>
      <c r="D322" s="83">
        <v>5.81</v>
      </c>
      <c r="E322" s="83">
        <v>4.9000000000000004</v>
      </c>
      <c r="F322" s="83">
        <v>5.21</v>
      </c>
      <c r="G322" s="83">
        <v>4.88</v>
      </c>
      <c r="H322" s="83">
        <v>4.92</v>
      </c>
      <c r="I322" s="83">
        <v>6.24</v>
      </c>
      <c r="J322" s="83">
        <v>7.11</v>
      </c>
      <c r="K322" s="83">
        <v>1.71</v>
      </c>
      <c r="L322" s="83">
        <v>1.92</v>
      </c>
      <c r="M322" s="83">
        <v>2</v>
      </c>
      <c r="N322" s="83">
        <v>2.0299999999999998</v>
      </c>
      <c r="O322" s="83">
        <v>37</v>
      </c>
      <c r="P322" s="83">
        <v>30</v>
      </c>
      <c r="Q322" s="83">
        <v>11</v>
      </c>
      <c r="R322" s="83">
        <v>1</v>
      </c>
      <c r="S322" s="83">
        <v>0</v>
      </c>
      <c r="T322" s="83">
        <v>0</v>
      </c>
      <c r="U322" s="83">
        <v>0.91300000000000003</v>
      </c>
      <c r="V322" s="83">
        <v>0</v>
      </c>
      <c r="W322" s="83">
        <v>0.45200000000000001</v>
      </c>
      <c r="X322" s="83">
        <v>6.9000000000000006E-2</v>
      </c>
      <c r="Y322" s="83">
        <v>0.25700000000000001</v>
      </c>
      <c r="Z322" s="83">
        <v>0.32100000000000001</v>
      </c>
      <c r="AA322" s="83">
        <v>12.6</v>
      </c>
      <c r="AB322" s="83">
        <v>33.4</v>
      </c>
      <c r="AC322" s="83">
        <v>29</v>
      </c>
      <c r="AD322" s="83">
        <v>27.1</v>
      </c>
      <c r="AE322" s="83">
        <v>36.200000000000003</v>
      </c>
      <c r="AF322" s="83">
        <v>25.2</v>
      </c>
      <c r="AG322" s="83">
        <v>66.8</v>
      </c>
      <c r="AH322" s="83">
        <v>58</v>
      </c>
      <c r="AI322" s="83">
        <v>54.2</v>
      </c>
      <c r="AJ322" s="83">
        <v>72.400000000000006</v>
      </c>
      <c r="AK322" s="83">
        <v>3.13</v>
      </c>
      <c r="AL322" s="83">
        <v>2.62</v>
      </c>
      <c r="AM322" s="83">
        <v>3</v>
      </c>
      <c r="AN322" s="83">
        <v>5.9</v>
      </c>
      <c r="AO322" s="83">
        <v>5.1999999999999998E-2</v>
      </c>
      <c r="AP322" s="83">
        <v>8.6999999999999993</v>
      </c>
      <c r="AQ322" s="83">
        <v>6.9</v>
      </c>
      <c r="AR322" s="83">
        <v>0.77018255908720512</v>
      </c>
      <c r="AS322" s="83">
        <v>58.9</v>
      </c>
      <c r="AT322" s="83">
        <v>92.5</v>
      </c>
      <c r="AU322" s="83">
        <v>0.23269999999999999</v>
      </c>
      <c r="AV322" s="83">
        <v>3.4700000000000002E-2</v>
      </c>
      <c r="AW322" s="83">
        <v>13.46</v>
      </c>
      <c r="AX322" s="83">
        <v>12.27</v>
      </c>
      <c r="AY322" s="83">
        <v>13.24</v>
      </c>
      <c r="AZ322" s="83">
        <v>0.97</v>
      </c>
      <c r="BA322" s="83">
        <v>1.575</v>
      </c>
      <c r="BB322" s="83">
        <v>2.504</v>
      </c>
      <c r="BC322" s="83">
        <v>7.8540000000000001</v>
      </c>
      <c r="BD322" s="83">
        <v>2.840182559087205</v>
      </c>
      <c r="BE322" s="83">
        <v>30.64</v>
      </c>
      <c r="BF322" s="83">
        <v>5.2</v>
      </c>
      <c r="BG322" s="83">
        <v>9.6</v>
      </c>
      <c r="BH322" s="232">
        <v>43784</v>
      </c>
    </row>
    <row r="323" spans="1:60" x14ac:dyDescent="0.25">
      <c r="A323" s="232">
        <v>43785</v>
      </c>
      <c r="B323" s="233" t="s">
        <v>65</v>
      </c>
      <c r="C323" s="234">
        <v>0</v>
      </c>
      <c r="D323" s="83">
        <v>5.87</v>
      </c>
      <c r="E323" s="83">
        <v>5.09</v>
      </c>
      <c r="F323" s="83">
        <v>5.38</v>
      </c>
      <c r="G323" s="83">
        <v>5.0999999999999996</v>
      </c>
      <c r="H323" s="83">
        <v>5.2</v>
      </c>
      <c r="I323" s="83">
        <v>6.25</v>
      </c>
      <c r="J323" s="83">
        <v>6.87</v>
      </c>
      <c r="K323" s="83">
        <v>1.62</v>
      </c>
      <c r="L323" s="83">
        <v>1.9</v>
      </c>
      <c r="M323" s="83">
        <v>1.97</v>
      </c>
      <c r="N323" s="83">
        <v>1.88</v>
      </c>
      <c r="O323" s="83">
        <v>39</v>
      </c>
      <c r="P323" s="83">
        <v>33</v>
      </c>
      <c r="Q323" s="83">
        <v>13</v>
      </c>
      <c r="R323" s="83">
        <v>0</v>
      </c>
      <c r="S323" s="83">
        <v>0</v>
      </c>
      <c r="T323" s="83">
        <v>0</v>
      </c>
      <c r="U323" s="83">
        <v>0.90100000000000002</v>
      </c>
      <c r="V323" s="83">
        <v>0</v>
      </c>
      <c r="W323" s="83">
        <v>0.47299999999999998</v>
      </c>
      <c r="X323" s="83">
        <v>7.1999999999999995E-2</v>
      </c>
      <c r="Y323" s="83">
        <v>0.30599999999999999</v>
      </c>
      <c r="Z323" s="83">
        <v>0.443</v>
      </c>
      <c r="AA323" s="83">
        <v>12.1</v>
      </c>
      <c r="AB323" s="83">
        <v>30.9</v>
      </c>
      <c r="AC323" s="83">
        <v>29.9</v>
      </c>
      <c r="AD323" s="83">
        <v>27.5</v>
      </c>
      <c r="AE323" s="83">
        <v>36.5</v>
      </c>
      <c r="AF323" s="83">
        <v>24.2</v>
      </c>
      <c r="AG323" s="83">
        <v>61.8</v>
      </c>
      <c r="AH323" s="83">
        <v>59.8</v>
      </c>
      <c r="AI323" s="83">
        <v>55</v>
      </c>
      <c r="AJ323" s="83">
        <v>63</v>
      </c>
      <c r="AK323" s="83">
        <v>3.18</v>
      </c>
      <c r="AL323" s="83">
        <v>2.54</v>
      </c>
      <c r="AM323" s="83">
        <v>3.1</v>
      </c>
      <c r="AN323" s="83">
        <v>5.8</v>
      </c>
      <c r="AO323" s="83">
        <v>7.1999999999999995E-2</v>
      </c>
      <c r="AP323" s="83">
        <v>7</v>
      </c>
      <c r="AQ323" s="83">
        <v>6.7</v>
      </c>
      <c r="AR323" s="83">
        <v>0.89625944170771787</v>
      </c>
      <c r="AS323" s="83">
        <v>55.6</v>
      </c>
      <c r="AT323" s="83">
        <v>87.6</v>
      </c>
      <c r="AU323" s="83">
        <v>0.25430000000000003</v>
      </c>
      <c r="AV323" s="83">
        <v>5.7200000000000001E-2</v>
      </c>
      <c r="AW323" s="83">
        <v>13.34</v>
      </c>
      <c r="AX323" s="83">
        <v>12.18</v>
      </c>
      <c r="AY323" s="83">
        <v>13.13</v>
      </c>
      <c r="AZ323" s="83">
        <v>0.95</v>
      </c>
      <c r="BA323" s="83">
        <v>0</v>
      </c>
      <c r="BB323" s="83">
        <v>0</v>
      </c>
      <c r="BC323" s="83">
        <v>0</v>
      </c>
      <c r="BD323" s="83">
        <v>2.8462594417077178</v>
      </c>
      <c r="BE323" s="83">
        <v>30.65</v>
      </c>
      <c r="BF323" s="83">
        <v>5.2</v>
      </c>
      <c r="BG323" s="83">
        <v>9.6</v>
      </c>
      <c r="BH323" s="232">
        <v>43785</v>
      </c>
    </row>
    <row r="324" spans="1:60" x14ac:dyDescent="0.25">
      <c r="A324" s="232">
        <v>43786</v>
      </c>
      <c r="B324" s="233" t="s">
        <v>65</v>
      </c>
      <c r="C324" s="234">
        <v>0</v>
      </c>
      <c r="D324" s="83">
        <v>0</v>
      </c>
      <c r="E324" s="83">
        <v>0</v>
      </c>
      <c r="F324" s="83">
        <v>0</v>
      </c>
      <c r="G324" s="83">
        <v>0</v>
      </c>
      <c r="H324" s="83">
        <v>0</v>
      </c>
      <c r="I324" s="83">
        <v>0</v>
      </c>
      <c r="J324" s="83">
        <v>0</v>
      </c>
      <c r="K324" s="83">
        <v>0</v>
      </c>
      <c r="L324" s="83">
        <v>0</v>
      </c>
      <c r="M324" s="83">
        <v>0</v>
      </c>
      <c r="N324" s="83">
        <v>0</v>
      </c>
      <c r="O324" s="83">
        <v>0</v>
      </c>
      <c r="P324" s="83">
        <v>0</v>
      </c>
      <c r="Q324" s="83">
        <v>0</v>
      </c>
      <c r="R324" s="83">
        <v>0</v>
      </c>
      <c r="S324" s="83">
        <v>0</v>
      </c>
      <c r="T324" s="83">
        <v>0</v>
      </c>
      <c r="U324" s="83">
        <v>0</v>
      </c>
      <c r="V324" s="83">
        <v>0</v>
      </c>
      <c r="W324" s="83">
        <v>0</v>
      </c>
      <c r="X324" s="83">
        <v>0</v>
      </c>
      <c r="Y324" s="83">
        <v>0</v>
      </c>
      <c r="Z324" s="83">
        <v>0</v>
      </c>
      <c r="AA324" s="83">
        <v>0</v>
      </c>
      <c r="AB324" s="83">
        <v>0</v>
      </c>
      <c r="AC324" s="83">
        <v>0</v>
      </c>
      <c r="AD324" s="83">
        <v>0</v>
      </c>
      <c r="AE324" s="83">
        <v>0</v>
      </c>
      <c r="AF324" s="83">
        <v>0</v>
      </c>
      <c r="AG324" s="83">
        <v>0</v>
      </c>
      <c r="AH324" s="83">
        <v>0</v>
      </c>
      <c r="AI324" s="83">
        <v>0</v>
      </c>
      <c r="AJ324" s="83">
        <v>0</v>
      </c>
      <c r="AK324" s="83" t="s">
        <v>66</v>
      </c>
      <c r="AL324" s="83" t="s">
        <v>66</v>
      </c>
      <c r="AM324" s="83">
        <v>0</v>
      </c>
      <c r="AN324" s="83">
        <v>0</v>
      </c>
      <c r="AO324" s="83">
        <v>0</v>
      </c>
      <c r="AP324" s="83">
        <v>0</v>
      </c>
      <c r="AQ324" s="83">
        <v>0</v>
      </c>
      <c r="AR324" s="83" t="s">
        <v>66</v>
      </c>
      <c r="AS324" s="83">
        <v>0</v>
      </c>
      <c r="AT324" s="83">
        <v>0</v>
      </c>
      <c r="AU324" s="83">
        <v>0</v>
      </c>
      <c r="AV324" s="83">
        <v>0</v>
      </c>
      <c r="AW324" s="83">
        <v>13.79</v>
      </c>
      <c r="AX324" s="83">
        <v>12.5</v>
      </c>
      <c r="AY324" s="83">
        <v>13.47</v>
      </c>
      <c r="AZ324" s="83">
        <v>0.97</v>
      </c>
      <c r="BA324" s="83">
        <v>0</v>
      </c>
      <c r="BB324" s="83">
        <v>0</v>
      </c>
      <c r="BC324" s="83">
        <v>0</v>
      </c>
      <c r="BD324" s="83" t="s">
        <v>66</v>
      </c>
      <c r="BE324" s="83">
        <v>0</v>
      </c>
      <c r="BF324" s="83">
        <v>5.2</v>
      </c>
      <c r="BG324" s="83">
        <v>9.8000000000000007</v>
      </c>
      <c r="BH324" s="232">
        <v>43786</v>
      </c>
    </row>
    <row r="325" spans="1:60" x14ac:dyDescent="0.25">
      <c r="A325" s="232">
        <v>43787</v>
      </c>
      <c r="B325" s="233" t="s">
        <v>65</v>
      </c>
      <c r="C325" s="234">
        <v>0</v>
      </c>
      <c r="D325" s="83">
        <v>5.92</v>
      </c>
      <c r="E325" s="83">
        <v>5.07</v>
      </c>
      <c r="F325" s="83">
        <v>5.04</v>
      </c>
      <c r="G325" s="83">
        <v>5.15</v>
      </c>
      <c r="H325" s="83">
        <v>5.21</v>
      </c>
      <c r="I325" s="83">
        <v>7.04</v>
      </c>
      <c r="J325" s="83">
        <v>7.2</v>
      </c>
      <c r="K325" s="83">
        <v>1.64</v>
      </c>
      <c r="L325" s="83">
        <v>1.94</v>
      </c>
      <c r="M325" s="83">
        <v>1.92</v>
      </c>
      <c r="N325" s="83">
        <v>1.98</v>
      </c>
      <c r="O325" s="83">
        <v>36</v>
      </c>
      <c r="P325" s="83">
        <v>28</v>
      </c>
      <c r="Q325" s="83">
        <v>11</v>
      </c>
      <c r="R325" s="83">
        <v>0</v>
      </c>
      <c r="S325" s="83">
        <v>0</v>
      </c>
      <c r="T325" s="83">
        <v>0</v>
      </c>
      <c r="U325" s="83">
        <v>0.86899999999999999</v>
      </c>
      <c r="V325" s="83">
        <v>0</v>
      </c>
      <c r="W325" s="83">
        <v>0.42699999999999999</v>
      </c>
      <c r="X325" s="83">
        <v>6.0999999999999999E-2</v>
      </c>
      <c r="Y325" s="83">
        <v>0.28399999999999997</v>
      </c>
      <c r="Z325" s="83">
        <v>0.40100000000000002</v>
      </c>
      <c r="AA325" s="83">
        <v>12.5</v>
      </c>
      <c r="AB325" s="83">
        <v>30.7</v>
      </c>
      <c r="AC325" s="83">
        <v>30.2</v>
      </c>
      <c r="AD325" s="83">
        <v>28.9</v>
      </c>
      <c r="AE325" s="83">
        <v>37.299999999999997</v>
      </c>
      <c r="AF325" s="83">
        <v>25</v>
      </c>
      <c r="AG325" s="83">
        <v>61.4</v>
      </c>
      <c r="AH325" s="83">
        <v>60.4</v>
      </c>
      <c r="AI325" s="83">
        <v>57.8</v>
      </c>
      <c r="AJ325" s="83">
        <v>74.599999999999994</v>
      </c>
      <c r="AK325" s="83">
        <v>3.1900000000000004</v>
      </c>
      <c r="AL325" s="83">
        <v>2.4900000000000002</v>
      </c>
      <c r="AM325" s="83">
        <v>3</v>
      </c>
      <c r="AN325" s="83">
        <v>6.1</v>
      </c>
      <c r="AO325" s="83">
        <v>8.1000000000000003E-2</v>
      </c>
      <c r="AP325" s="83">
        <v>6.9</v>
      </c>
      <c r="AQ325" s="83">
        <v>6.7</v>
      </c>
      <c r="AR325" s="83">
        <v>0.93154722434753023</v>
      </c>
      <c r="AS325" s="83">
        <v>55.9</v>
      </c>
      <c r="AT325" s="83">
        <v>95.7</v>
      </c>
      <c r="AU325" s="83">
        <v>0.25209999999999999</v>
      </c>
      <c r="AV325" s="83">
        <v>1.8700000000000001E-2</v>
      </c>
      <c r="AW325" s="83">
        <v>13.106</v>
      </c>
      <c r="AX325" s="83">
        <v>11.763</v>
      </c>
      <c r="AY325" s="83">
        <v>12.744999999999999</v>
      </c>
      <c r="AZ325" s="83">
        <v>0.98199999999999998</v>
      </c>
      <c r="BA325" s="83">
        <v>1.575</v>
      </c>
      <c r="BB325" s="83">
        <v>2.504</v>
      </c>
      <c r="BC325" s="83">
        <v>7.8540000000000001</v>
      </c>
      <c r="BD325" s="83">
        <v>2.8815472243475302</v>
      </c>
      <c r="BE325" s="83">
        <v>30.4</v>
      </c>
      <c r="BF325" s="83">
        <v>5.2</v>
      </c>
      <c r="BG325" s="83">
        <v>9.8000000000000007</v>
      </c>
      <c r="BH325" s="232">
        <v>43787</v>
      </c>
    </row>
    <row r="326" spans="1:60" x14ac:dyDescent="0.25">
      <c r="A326" s="232">
        <v>43788</v>
      </c>
      <c r="B326" s="233" t="s">
        <v>65</v>
      </c>
      <c r="C326" s="234">
        <v>0</v>
      </c>
      <c r="D326" s="83">
        <v>5.91</v>
      </c>
      <c r="E326" s="83">
        <v>5.17</v>
      </c>
      <c r="F326" s="83">
        <v>5.07</v>
      </c>
      <c r="G326" s="83">
        <v>5.2</v>
      </c>
      <c r="H326" s="83">
        <v>5.24</v>
      </c>
      <c r="I326" s="83">
        <v>7.65</v>
      </c>
      <c r="J326" s="83">
        <v>7.05</v>
      </c>
      <c r="K326" s="83">
        <v>1.76</v>
      </c>
      <c r="L326" s="83">
        <v>1.94</v>
      </c>
      <c r="M326" s="83">
        <v>1.97</v>
      </c>
      <c r="N326" s="83">
        <v>1.99</v>
      </c>
      <c r="O326" s="83">
        <v>39</v>
      </c>
      <c r="P326" s="83">
        <v>32</v>
      </c>
      <c r="Q326" s="83">
        <v>14</v>
      </c>
      <c r="R326" s="83">
        <v>1</v>
      </c>
      <c r="S326" s="83">
        <v>0</v>
      </c>
      <c r="T326" s="83">
        <v>0</v>
      </c>
      <c r="U326" s="83">
        <v>0.624</v>
      </c>
      <c r="V326" s="83">
        <v>1E-3</v>
      </c>
      <c r="W326" s="83">
        <v>0.495</v>
      </c>
      <c r="X326" s="83">
        <v>6.0999999999999999E-2</v>
      </c>
      <c r="Y326" s="83">
        <v>0.41699999999999998</v>
      </c>
      <c r="Z326" s="83">
        <v>0.89300000000000002</v>
      </c>
      <c r="AA326" s="83">
        <v>12.5</v>
      </c>
      <c r="AB326" s="83">
        <v>32</v>
      </c>
      <c r="AC326" s="83">
        <v>30.6</v>
      </c>
      <c r="AD326" s="83">
        <v>31</v>
      </c>
      <c r="AE326" s="83">
        <v>36.5</v>
      </c>
      <c r="AF326" s="83">
        <v>25</v>
      </c>
      <c r="AG326" s="83">
        <v>64</v>
      </c>
      <c r="AH326" s="83">
        <v>61.2</v>
      </c>
      <c r="AI326" s="83">
        <v>62</v>
      </c>
      <c r="AJ326" s="83">
        <v>73</v>
      </c>
      <c r="AK326" s="83">
        <v>3.14</v>
      </c>
      <c r="AL326" s="83">
        <v>2.4900000000000002</v>
      </c>
      <c r="AM326" s="83">
        <v>3</v>
      </c>
      <c r="AN326" s="83">
        <v>5.7</v>
      </c>
      <c r="AO326" s="83">
        <v>7.0999999999999994E-2</v>
      </c>
      <c r="AP326" s="83">
        <v>7.6</v>
      </c>
      <c r="AQ326" s="83">
        <v>6.1</v>
      </c>
      <c r="AR326" s="83">
        <v>1.0015577395577393</v>
      </c>
      <c r="AS326" s="83">
        <v>62.7</v>
      </c>
      <c r="AT326" s="83">
        <v>109.7</v>
      </c>
      <c r="AU326" s="83">
        <v>0.2029</v>
      </c>
      <c r="AV326" s="83">
        <v>0.04</v>
      </c>
      <c r="AW326" s="83">
        <v>13.39</v>
      </c>
      <c r="AX326" s="83">
        <v>12.21</v>
      </c>
      <c r="AY326" s="83">
        <v>13.2</v>
      </c>
      <c r="AZ326" s="83">
        <v>0.99</v>
      </c>
      <c r="BA326" s="83">
        <v>1.575</v>
      </c>
      <c r="BB326" s="83">
        <v>2.504</v>
      </c>
      <c r="BC326" s="83">
        <v>8.1310000000000002</v>
      </c>
      <c r="BD326" s="83">
        <v>2.9515577395577393</v>
      </c>
      <c r="BE326" s="83">
        <v>30.68</v>
      </c>
      <c r="BF326" s="83">
        <v>5.2</v>
      </c>
      <c r="BG326" s="83">
        <v>9.8000000000000007</v>
      </c>
      <c r="BH326" s="232">
        <v>43788</v>
      </c>
    </row>
    <row r="327" spans="1:60" x14ac:dyDescent="0.25">
      <c r="A327" s="232">
        <v>43789</v>
      </c>
      <c r="B327" s="233" t="s">
        <v>65</v>
      </c>
      <c r="C327" s="234">
        <v>0</v>
      </c>
      <c r="D327" s="83">
        <v>0</v>
      </c>
      <c r="E327" s="83">
        <v>0</v>
      </c>
      <c r="F327" s="83">
        <v>0</v>
      </c>
      <c r="G327" s="83">
        <v>0</v>
      </c>
      <c r="H327" s="83">
        <v>0</v>
      </c>
      <c r="I327" s="83">
        <v>0</v>
      </c>
      <c r="J327" s="83">
        <v>0</v>
      </c>
      <c r="K327" s="83">
        <v>0</v>
      </c>
      <c r="L327" s="83">
        <v>0</v>
      </c>
      <c r="M327" s="83">
        <v>0</v>
      </c>
      <c r="N327" s="83">
        <v>0</v>
      </c>
      <c r="O327" s="83">
        <v>0</v>
      </c>
      <c r="P327" s="83">
        <v>0</v>
      </c>
      <c r="Q327" s="83">
        <v>0</v>
      </c>
      <c r="R327" s="83">
        <v>0</v>
      </c>
      <c r="S327" s="83">
        <v>0</v>
      </c>
      <c r="T327" s="83">
        <v>0</v>
      </c>
      <c r="U327" s="83">
        <v>0</v>
      </c>
      <c r="V327" s="83">
        <v>0</v>
      </c>
      <c r="W327" s="83">
        <v>0</v>
      </c>
      <c r="X327" s="83">
        <v>0</v>
      </c>
      <c r="Y327" s="83">
        <v>0</v>
      </c>
      <c r="Z327" s="83">
        <v>0</v>
      </c>
      <c r="AA327" s="83">
        <v>0</v>
      </c>
      <c r="AB327" s="83">
        <v>0</v>
      </c>
      <c r="AC327" s="83">
        <v>0</v>
      </c>
      <c r="AD327" s="83">
        <v>0</v>
      </c>
      <c r="AE327" s="83">
        <v>0</v>
      </c>
      <c r="AF327" s="83">
        <v>0</v>
      </c>
      <c r="AG327" s="83">
        <v>0</v>
      </c>
      <c r="AH327" s="83">
        <v>0</v>
      </c>
      <c r="AI327" s="83">
        <v>0</v>
      </c>
      <c r="AJ327" s="83">
        <v>0</v>
      </c>
      <c r="AK327" s="83" t="s">
        <v>66</v>
      </c>
      <c r="AL327" s="83" t="s">
        <v>66</v>
      </c>
      <c r="AM327" s="83">
        <v>0</v>
      </c>
      <c r="AN327" s="83">
        <v>0</v>
      </c>
      <c r="AO327" s="83">
        <v>0</v>
      </c>
      <c r="AP327" s="83">
        <v>0</v>
      </c>
      <c r="AQ327" s="83">
        <v>0</v>
      </c>
      <c r="AR327" s="83" t="s">
        <v>66</v>
      </c>
      <c r="AS327" s="83">
        <v>0</v>
      </c>
      <c r="AT327" s="83">
        <v>0</v>
      </c>
      <c r="AU327" s="83">
        <v>0</v>
      </c>
      <c r="AV327" s="83">
        <v>0</v>
      </c>
      <c r="AW327" s="83">
        <v>0</v>
      </c>
      <c r="AX327" s="83">
        <v>0</v>
      </c>
      <c r="AY327" s="83">
        <v>0</v>
      </c>
      <c r="AZ327" s="83">
        <v>0</v>
      </c>
      <c r="BA327" s="83">
        <v>0</v>
      </c>
      <c r="BB327" s="83">
        <v>0</v>
      </c>
      <c r="BC327" s="83">
        <v>0</v>
      </c>
      <c r="BD327" s="83" t="s">
        <v>66</v>
      </c>
      <c r="BE327" s="83">
        <v>0</v>
      </c>
      <c r="BF327" s="83">
        <v>0</v>
      </c>
      <c r="BG327" s="83">
        <v>0</v>
      </c>
      <c r="BH327" s="232">
        <v>43789</v>
      </c>
    </row>
    <row r="328" spans="1:60" x14ac:dyDescent="0.25">
      <c r="A328" s="232">
        <v>43790</v>
      </c>
      <c r="B328" s="233" t="s">
        <v>65</v>
      </c>
      <c r="C328" s="234">
        <v>0</v>
      </c>
      <c r="D328" s="83">
        <v>6.01</v>
      </c>
      <c r="E328" s="83">
        <v>5.19</v>
      </c>
      <c r="F328" s="83">
        <v>5.13</v>
      </c>
      <c r="G328" s="83">
        <v>5.22</v>
      </c>
      <c r="H328" s="83">
        <v>5.24</v>
      </c>
      <c r="I328" s="83">
        <v>7.47</v>
      </c>
      <c r="J328" s="83">
        <v>7.51</v>
      </c>
      <c r="K328" s="83">
        <v>1.77</v>
      </c>
      <c r="L328" s="83">
        <v>1.99</v>
      </c>
      <c r="M328" s="83">
        <v>2.04</v>
      </c>
      <c r="N328" s="83">
        <v>2.13</v>
      </c>
      <c r="O328" s="83">
        <v>41</v>
      </c>
      <c r="P328" s="83">
        <v>33</v>
      </c>
      <c r="Q328" s="83">
        <v>11</v>
      </c>
      <c r="R328" s="83">
        <v>0</v>
      </c>
      <c r="S328" s="83">
        <v>0</v>
      </c>
      <c r="T328" s="83">
        <v>0</v>
      </c>
      <c r="U328" s="83">
        <v>0.47599999999999998</v>
      </c>
      <c r="V328" s="83">
        <v>0</v>
      </c>
      <c r="W328" s="83">
        <v>0.42199999999999999</v>
      </c>
      <c r="X328" s="83">
        <v>5.3999999999999999E-2</v>
      </c>
      <c r="Y328" s="83">
        <v>0.30399999999999999</v>
      </c>
      <c r="Z328" s="83">
        <v>0.41799999999999998</v>
      </c>
      <c r="AA328" s="83">
        <v>12.2</v>
      </c>
      <c r="AB328" s="83">
        <v>32.4</v>
      </c>
      <c r="AC328" s="83">
        <v>29.9</v>
      </c>
      <c r="AD328" s="83">
        <v>30.6</v>
      </c>
      <c r="AE328" s="83">
        <v>35.799999999999997</v>
      </c>
      <c r="AF328" s="83">
        <v>24.4</v>
      </c>
      <c r="AG328" s="83">
        <v>64.8</v>
      </c>
      <c r="AH328" s="83">
        <v>59.8</v>
      </c>
      <c r="AI328" s="83">
        <v>61.2</v>
      </c>
      <c r="AJ328" s="83">
        <v>71.599999999999994</v>
      </c>
      <c r="AK328" s="83">
        <v>3.16</v>
      </c>
      <c r="AL328" s="83">
        <v>2.5099999999999998</v>
      </c>
      <c r="AM328" s="83">
        <v>3</v>
      </c>
      <c r="AN328" s="83">
        <v>5.7</v>
      </c>
      <c r="AO328" s="83">
        <v>0.109</v>
      </c>
      <c r="AP328" s="83">
        <v>7.6</v>
      </c>
      <c r="AQ328" s="83">
        <v>6</v>
      </c>
      <c r="AR328" s="83">
        <v>0.79756722354813081</v>
      </c>
      <c r="AS328" s="83">
        <v>63</v>
      </c>
      <c r="AT328" s="83">
        <v>99.8</v>
      </c>
      <c r="AU328" s="83">
        <v>0.2001</v>
      </c>
      <c r="AV328" s="83">
        <v>8.9999999999999998E-4</v>
      </c>
      <c r="AW328" s="83">
        <v>12.89</v>
      </c>
      <c r="AX328" s="83">
        <v>12.57</v>
      </c>
      <c r="AY328" s="83">
        <v>12.57</v>
      </c>
      <c r="AZ328" s="83">
        <v>0</v>
      </c>
      <c r="BA328" s="83">
        <v>1.575</v>
      </c>
      <c r="BB328" s="83">
        <v>2.504</v>
      </c>
      <c r="BC328" s="83">
        <v>8.4909999999999997</v>
      </c>
      <c r="BD328" s="83">
        <v>2.7875672235481308</v>
      </c>
      <c r="BE328" s="83">
        <v>30.38</v>
      </c>
      <c r="BF328" s="83">
        <v>5.2</v>
      </c>
      <c r="BG328" s="83">
        <v>9.8000000000000007</v>
      </c>
      <c r="BH328" s="232">
        <v>43790</v>
      </c>
    </row>
    <row r="329" spans="1:60" x14ac:dyDescent="0.25">
      <c r="A329" s="232">
        <v>43791</v>
      </c>
      <c r="B329" s="233" t="s">
        <v>65</v>
      </c>
      <c r="C329" s="234">
        <v>0</v>
      </c>
      <c r="D329" s="83">
        <v>6.08</v>
      </c>
      <c r="E329" s="83">
        <v>5.15</v>
      </c>
      <c r="F329" s="83">
        <v>5.15</v>
      </c>
      <c r="G329" s="83">
        <v>5.0999999999999996</v>
      </c>
      <c r="H329" s="83">
        <v>5.03</v>
      </c>
      <c r="I329" s="83">
        <v>7.25</v>
      </c>
      <c r="J329" s="83">
        <v>7.47</v>
      </c>
      <c r="K329" s="83">
        <v>1.65</v>
      </c>
      <c r="L329" s="83">
        <v>1.89</v>
      </c>
      <c r="M329" s="83">
        <v>2.02</v>
      </c>
      <c r="N329" s="83">
        <v>2.04</v>
      </c>
      <c r="O329" s="83">
        <v>53</v>
      </c>
      <c r="P329" s="83">
        <v>45</v>
      </c>
      <c r="Q329" s="83">
        <v>19</v>
      </c>
      <c r="R329" s="83">
        <v>3</v>
      </c>
      <c r="S329" s="83">
        <v>0</v>
      </c>
      <c r="T329" s="83">
        <v>0</v>
      </c>
      <c r="U329" s="83">
        <v>1.39</v>
      </c>
      <c r="V329" s="83">
        <v>1.127</v>
      </c>
      <c r="W329" s="83">
        <v>0.84699999999999998</v>
      </c>
      <c r="X329" s="83">
        <v>0.13500000000000001</v>
      </c>
      <c r="Y329" s="83">
        <v>1.69</v>
      </c>
      <c r="Z329" s="83">
        <v>0.42099999999999999</v>
      </c>
      <c r="AA329" s="83">
        <v>13.2</v>
      </c>
      <c r="AB329" s="83">
        <v>32.200000000000003</v>
      </c>
      <c r="AC329" s="83">
        <v>27.3</v>
      </c>
      <c r="AD329" s="83">
        <v>27.5</v>
      </c>
      <c r="AE329" s="83">
        <v>37.1</v>
      </c>
      <c r="AF329" s="83">
        <v>26.4</v>
      </c>
      <c r="AG329" s="83">
        <v>64.400000000000006</v>
      </c>
      <c r="AH329" s="83">
        <v>54.6</v>
      </c>
      <c r="AI329" s="83">
        <v>55</v>
      </c>
      <c r="AJ329" s="83">
        <v>74.2</v>
      </c>
      <c r="AK329" s="83">
        <v>4.04</v>
      </c>
      <c r="AL329" s="83">
        <v>5.34</v>
      </c>
      <c r="AM329" s="83">
        <v>3.2</v>
      </c>
      <c r="AN329" s="83">
        <v>6.1</v>
      </c>
      <c r="AO329" s="83">
        <v>2.5999999999999999E-2</v>
      </c>
      <c r="AP329" s="83">
        <v>9.1999999999999993</v>
      </c>
      <c r="AQ329" s="83">
        <v>5.8</v>
      </c>
      <c r="AR329" s="83">
        <v>0.97063907284768258</v>
      </c>
      <c r="AS329" s="83">
        <v>56.2</v>
      </c>
      <c r="AT329" s="83">
        <v>88.6</v>
      </c>
      <c r="AU329" s="83">
        <v>0.24959999999999999</v>
      </c>
      <c r="AV329" s="83">
        <v>5.2400000000000002E-2</v>
      </c>
      <c r="AW329" s="83">
        <v>13.16</v>
      </c>
      <c r="AX329" s="83">
        <v>12.08</v>
      </c>
      <c r="AY329" s="83">
        <v>13.04</v>
      </c>
      <c r="AZ329" s="83">
        <v>0.96</v>
      </c>
      <c r="BA329" s="83">
        <v>1.575</v>
      </c>
      <c r="BB329" s="83">
        <v>2.504</v>
      </c>
      <c r="BC329" s="83">
        <v>8.0009999999999994</v>
      </c>
      <c r="BD329" s="83">
        <v>2.9006390728476825</v>
      </c>
      <c r="BE329" s="83">
        <v>30.04</v>
      </c>
      <c r="BF329" s="83">
        <v>5.2</v>
      </c>
      <c r="BG329" s="83">
        <v>9.8000000000000007</v>
      </c>
      <c r="BH329" s="232">
        <v>43791</v>
      </c>
    </row>
    <row r="330" spans="1:60" x14ac:dyDescent="0.25">
      <c r="A330" s="232">
        <v>43792</v>
      </c>
      <c r="B330" s="233" t="s">
        <v>65</v>
      </c>
      <c r="C330" s="234">
        <v>0</v>
      </c>
      <c r="D330" s="83">
        <v>6.05</v>
      </c>
      <c r="E330" s="83">
        <v>5.17</v>
      </c>
      <c r="F330" s="83">
        <v>5.15</v>
      </c>
      <c r="G330" s="83">
        <v>5.14</v>
      </c>
      <c r="H330" s="83">
        <v>5.21</v>
      </c>
      <c r="I330" s="83">
        <v>7.47</v>
      </c>
      <c r="J330" s="83">
        <v>7.52</v>
      </c>
      <c r="K330" s="83">
        <v>1.71</v>
      </c>
      <c r="L330" s="83">
        <v>1.93</v>
      </c>
      <c r="M330" s="83">
        <v>2.1</v>
      </c>
      <c r="N330" s="83">
        <v>2.13</v>
      </c>
      <c r="O330" s="83">
        <v>45</v>
      </c>
      <c r="P330" s="83">
        <v>38</v>
      </c>
      <c r="Q330" s="83">
        <v>16</v>
      </c>
      <c r="R330" s="83">
        <v>1</v>
      </c>
      <c r="S330" s="83">
        <v>0</v>
      </c>
      <c r="T330" s="83">
        <v>0</v>
      </c>
      <c r="U330" s="83">
        <v>0.84099999999999997</v>
      </c>
      <c r="V330" s="83">
        <v>0.79600000000000004</v>
      </c>
      <c r="W330" s="83">
        <v>0.64400000000000002</v>
      </c>
      <c r="X330" s="83">
        <v>0.112</v>
      </c>
      <c r="Y330" s="83">
        <v>0.75600000000000001</v>
      </c>
      <c r="Z330" s="83">
        <v>0.60499999999999998</v>
      </c>
      <c r="AA330" s="83">
        <v>13.1</v>
      </c>
      <c r="AB330" s="83">
        <v>32</v>
      </c>
      <c r="AC330" s="83">
        <v>27.4</v>
      </c>
      <c r="AD330" s="83">
        <v>27.1</v>
      </c>
      <c r="AE330" s="83">
        <v>38</v>
      </c>
      <c r="AF330" s="83">
        <v>26.2</v>
      </c>
      <c r="AG330" s="83">
        <v>64</v>
      </c>
      <c r="AH330" s="83">
        <v>54.8</v>
      </c>
      <c r="AI330" s="83">
        <v>54.2</v>
      </c>
      <c r="AJ330" s="83">
        <v>76</v>
      </c>
      <c r="AK330" s="83">
        <v>3.79</v>
      </c>
      <c r="AL330" s="83">
        <v>4.38</v>
      </c>
      <c r="AM330" s="83">
        <v>3.1</v>
      </c>
      <c r="AN330" s="83">
        <v>6.1</v>
      </c>
      <c r="AO330" s="83">
        <v>3.1E-2</v>
      </c>
      <c r="AP330" s="83">
        <v>9.1</v>
      </c>
      <c r="AQ330" s="83">
        <v>5.7</v>
      </c>
      <c r="AR330" s="83" t="s">
        <v>66</v>
      </c>
      <c r="AS330" s="83">
        <v>56.1</v>
      </c>
      <c r="AT330" s="83">
        <v>89.5</v>
      </c>
      <c r="AU330" s="83">
        <v>0.24979999999999999</v>
      </c>
      <c r="AV330" s="83">
        <v>5.16E-2</v>
      </c>
      <c r="AW330" s="83">
        <v>11.69</v>
      </c>
      <c r="AX330" s="83">
        <v>11.66</v>
      </c>
      <c r="AY330" s="83">
        <v>12.65</v>
      </c>
      <c r="AZ330" s="83">
        <v>0.99</v>
      </c>
      <c r="BA330" s="83">
        <v>0</v>
      </c>
      <c r="BB330" s="83">
        <v>0</v>
      </c>
      <c r="BC330" s="83">
        <v>0</v>
      </c>
      <c r="BD330" s="83" t="s">
        <v>66</v>
      </c>
      <c r="BE330" s="83">
        <v>30.28</v>
      </c>
      <c r="BF330" s="83">
        <v>5.2</v>
      </c>
      <c r="BG330" s="83">
        <v>9.8000000000000007</v>
      </c>
      <c r="BH330" s="232">
        <v>43792</v>
      </c>
    </row>
    <row r="331" spans="1:60" x14ac:dyDescent="0.25">
      <c r="A331" s="232">
        <v>43793</v>
      </c>
      <c r="B331" s="233" t="s">
        <v>65</v>
      </c>
      <c r="C331" s="234">
        <v>0</v>
      </c>
      <c r="D331" s="83">
        <v>0</v>
      </c>
      <c r="E331" s="83">
        <v>0</v>
      </c>
      <c r="F331" s="83">
        <v>0</v>
      </c>
      <c r="G331" s="83">
        <v>0</v>
      </c>
      <c r="H331" s="83">
        <v>0</v>
      </c>
      <c r="I331" s="83">
        <v>0</v>
      </c>
      <c r="J331" s="83">
        <v>0</v>
      </c>
      <c r="K331" s="83">
        <v>0</v>
      </c>
      <c r="L331" s="83">
        <v>0</v>
      </c>
      <c r="M331" s="83">
        <v>0</v>
      </c>
      <c r="N331" s="83">
        <v>0</v>
      </c>
      <c r="O331" s="83">
        <v>0</v>
      </c>
      <c r="P331" s="83">
        <v>0</v>
      </c>
      <c r="Q331" s="83">
        <v>0</v>
      </c>
      <c r="R331" s="83">
        <v>0</v>
      </c>
      <c r="S331" s="83">
        <v>0</v>
      </c>
      <c r="T331" s="83">
        <v>0</v>
      </c>
      <c r="U331" s="83">
        <v>0</v>
      </c>
      <c r="V331" s="83">
        <v>0</v>
      </c>
      <c r="W331" s="83">
        <v>0</v>
      </c>
      <c r="X331" s="83">
        <v>0</v>
      </c>
      <c r="Y331" s="83">
        <v>0</v>
      </c>
      <c r="Z331" s="83">
        <v>0</v>
      </c>
      <c r="AA331" s="83">
        <v>0</v>
      </c>
      <c r="AB331" s="83">
        <v>0</v>
      </c>
      <c r="AC331" s="83">
        <v>0</v>
      </c>
      <c r="AD331" s="83">
        <v>0</v>
      </c>
      <c r="AE331" s="83">
        <v>0</v>
      </c>
      <c r="AF331" s="83">
        <v>0</v>
      </c>
      <c r="AG331" s="83">
        <v>0</v>
      </c>
      <c r="AH331" s="83">
        <v>0</v>
      </c>
      <c r="AI331" s="83">
        <v>0</v>
      </c>
      <c r="AJ331" s="83">
        <v>0</v>
      </c>
      <c r="AK331" s="83" t="s">
        <v>66</v>
      </c>
      <c r="AL331" s="83" t="s">
        <v>66</v>
      </c>
      <c r="AM331" s="83">
        <v>0</v>
      </c>
      <c r="AN331" s="83">
        <v>0</v>
      </c>
      <c r="AO331" s="83">
        <v>0</v>
      </c>
      <c r="AP331" s="83">
        <v>0</v>
      </c>
      <c r="AQ331" s="83">
        <v>0</v>
      </c>
      <c r="AR331" s="83" t="s">
        <v>66</v>
      </c>
      <c r="AS331" s="83">
        <v>0</v>
      </c>
      <c r="AT331" s="83">
        <v>0</v>
      </c>
      <c r="AU331" s="83">
        <v>0</v>
      </c>
      <c r="AV331" s="83">
        <v>0</v>
      </c>
      <c r="AW331" s="83">
        <v>0</v>
      </c>
      <c r="AX331" s="83">
        <v>0</v>
      </c>
      <c r="AY331" s="83">
        <v>0</v>
      </c>
      <c r="AZ331" s="83">
        <v>0</v>
      </c>
      <c r="BA331" s="83">
        <v>0</v>
      </c>
      <c r="BB331" s="83">
        <v>0</v>
      </c>
      <c r="BC331" s="83">
        <v>0</v>
      </c>
      <c r="BD331" s="83" t="s">
        <v>66</v>
      </c>
      <c r="BE331" s="83">
        <v>0</v>
      </c>
      <c r="BF331" s="83">
        <v>0</v>
      </c>
      <c r="BG331" s="83">
        <v>0</v>
      </c>
      <c r="BH331" s="232">
        <v>43793</v>
      </c>
    </row>
    <row r="332" spans="1:60" x14ac:dyDescent="0.25">
      <c r="A332" s="232">
        <v>43794</v>
      </c>
      <c r="B332" s="233" t="s">
        <v>65</v>
      </c>
      <c r="C332" s="234">
        <v>0</v>
      </c>
      <c r="D332" s="83">
        <v>5.79</v>
      </c>
      <c r="E332" s="83">
        <v>4.8600000000000003</v>
      </c>
      <c r="F332" s="83">
        <v>5.12</v>
      </c>
      <c r="G332" s="83">
        <v>4.9000000000000004</v>
      </c>
      <c r="H332" s="83">
        <v>4.8899999999999997</v>
      </c>
      <c r="I332" s="83">
        <v>6.26</v>
      </c>
      <c r="J332" s="83">
        <v>7.36</v>
      </c>
      <c r="K332" s="83">
        <v>1.69</v>
      </c>
      <c r="L332" s="83">
        <v>1.91</v>
      </c>
      <c r="M332" s="83">
        <v>2.0699999999999998</v>
      </c>
      <c r="N332" s="83">
        <v>2.08</v>
      </c>
      <c r="O332" s="83">
        <v>43</v>
      </c>
      <c r="P332" s="83">
        <v>35</v>
      </c>
      <c r="Q332" s="83">
        <v>14</v>
      </c>
      <c r="R332" s="83">
        <v>1</v>
      </c>
      <c r="S332" s="83">
        <v>0</v>
      </c>
      <c r="T332" s="83">
        <v>0</v>
      </c>
      <c r="U332" s="83">
        <v>0.79200000000000004</v>
      </c>
      <c r="V332" s="83">
        <v>0.68300000000000005</v>
      </c>
      <c r="W332" s="83">
        <v>0.61199999999999999</v>
      </c>
      <c r="X332" s="83">
        <v>0.104</v>
      </c>
      <c r="Y332" s="83">
        <v>0.497</v>
      </c>
      <c r="Z332" s="83">
        <v>0.46899999999999997</v>
      </c>
      <c r="AA332" s="83">
        <v>12.4</v>
      </c>
      <c r="AB332" s="83">
        <v>33.5</v>
      </c>
      <c r="AC332" s="83">
        <v>28.1</v>
      </c>
      <c r="AD332" s="83">
        <v>28</v>
      </c>
      <c r="AE332" s="83">
        <v>37</v>
      </c>
      <c r="AF332" s="83">
        <v>24.8</v>
      </c>
      <c r="AG332" s="83">
        <v>67</v>
      </c>
      <c r="AH332" s="83">
        <v>56.2</v>
      </c>
      <c r="AI332" s="83">
        <v>56</v>
      </c>
      <c r="AJ332" s="83">
        <v>74</v>
      </c>
      <c r="AK332" s="83">
        <v>3.68</v>
      </c>
      <c r="AL332" s="83">
        <v>2.62</v>
      </c>
      <c r="AM332" s="83">
        <v>3</v>
      </c>
      <c r="AN332" s="83">
        <v>6.6</v>
      </c>
      <c r="AO332" s="83">
        <v>4.2000000000000003E-2</v>
      </c>
      <c r="AP332" s="83">
        <v>6.9</v>
      </c>
      <c r="AQ332" s="83">
        <v>5.6</v>
      </c>
      <c r="AR332" s="83">
        <v>0.77937596994200753</v>
      </c>
      <c r="AS332" s="83">
        <v>50.8</v>
      </c>
      <c r="AT332" s="83">
        <v>87.2</v>
      </c>
      <c r="AU332" s="83">
        <v>0.29349999999999998</v>
      </c>
      <c r="AV332" s="83">
        <v>5.9200000000000003E-2</v>
      </c>
      <c r="AW332" s="83">
        <v>13.494</v>
      </c>
      <c r="AX332" s="83">
        <v>12.243</v>
      </c>
      <c r="AY332" s="83">
        <v>13.22</v>
      </c>
      <c r="AZ332" s="83">
        <v>0.97699999999999998</v>
      </c>
      <c r="BA332" s="83">
        <v>1.575</v>
      </c>
      <c r="BB332" s="83">
        <v>2.504</v>
      </c>
      <c r="BC332" s="83">
        <v>7.8540000000000001</v>
      </c>
      <c r="BD332" s="83">
        <v>2.8193759699420076</v>
      </c>
      <c r="BE332" s="83">
        <v>29.17</v>
      </c>
      <c r="BF332" s="83">
        <v>5.2</v>
      </c>
      <c r="BG332" s="83">
        <v>9.8000000000000007</v>
      </c>
      <c r="BH332" s="232">
        <v>43794</v>
      </c>
    </row>
    <row r="333" spans="1:60" x14ac:dyDescent="0.25">
      <c r="A333" s="232">
        <v>43795</v>
      </c>
      <c r="B333" s="233" t="s">
        <v>65</v>
      </c>
      <c r="C333" s="234">
        <v>0</v>
      </c>
      <c r="D333" s="83">
        <v>6.04</v>
      </c>
      <c r="E333" s="83">
        <v>5.24</v>
      </c>
      <c r="F333" s="83">
        <v>5.23</v>
      </c>
      <c r="G333" s="83">
        <v>5.13</v>
      </c>
      <c r="H333" s="83">
        <v>5.16</v>
      </c>
      <c r="I333" s="83">
        <v>6.28</v>
      </c>
      <c r="J333" s="83">
        <v>6.77</v>
      </c>
      <c r="K333" s="83">
        <v>1.74</v>
      </c>
      <c r="L333" s="83">
        <v>1.96</v>
      </c>
      <c r="M333" s="83">
        <v>1.9</v>
      </c>
      <c r="N333" s="83">
        <v>1.92</v>
      </c>
      <c r="O333" s="83">
        <v>45</v>
      </c>
      <c r="P333" s="83">
        <v>38</v>
      </c>
      <c r="Q333" s="83">
        <v>12</v>
      </c>
      <c r="R333" s="83">
        <v>0</v>
      </c>
      <c r="S333" s="83">
        <v>0</v>
      </c>
      <c r="T333" s="83">
        <v>0</v>
      </c>
      <c r="U333" s="83">
        <v>0.73199999999999998</v>
      </c>
      <c r="V333" s="83">
        <v>0.66700000000000004</v>
      </c>
      <c r="W333" s="83">
        <v>0.73899999999999999</v>
      </c>
      <c r="X333" s="83">
        <v>0.104</v>
      </c>
      <c r="Y333" s="83">
        <v>0.53500000000000003</v>
      </c>
      <c r="Z333" s="83">
        <v>0.52700000000000002</v>
      </c>
      <c r="AA333" s="83">
        <v>11.9</v>
      </c>
      <c r="AB333" s="83">
        <v>30.5</v>
      </c>
      <c r="AC333" s="83">
        <v>26.4</v>
      </c>
      <c r="AD333" s="83">
        <v>26.2</v>
      </c>
      <c r="AE333" s="83">
        <v>36.1</v>
      </c>
      <c r="AF333" s="83">
        <v>23.8</v>
      </c>
      <c r="AG333" s="83">
        <v>61</v>
      </c>
      <c r="AH333" s="83">
        <v>52.8</v>
      </c>
      <c r="AI333" s="83">
        <v>52.4</v>
      </c>
      <c r="AJ333" s="83">
        <v>72.2</v>
      </c>
      <c r="AK333" s="83">
        <v>3.51</v>
      </c>
      <c r="AL333" s="83">
        <v>4.03</v>
      </c>
      <c r="AM333" s="83">
        <v>3.1</v>
      </c>
      <c r="AN333" s="83">
        <v>5.7</v>
      </c>
      <c r="AO333" s="83">
        <v>0.38</v>
      </c>
      <c r="AP333" s="83">
        <v>5.9</v>
      </c>
      <c r="AQ333" s="83">
        <v>5.5</v>
      </c>
      <c r="AR333" s="83">
        <v>0.81671319148936172</v>
      </c>
      <c r="AS333" s="83">
        <v>55.7</v>
      </c>
      <c r="AT333" s="83">
        <v>87.9</v>
      </c>
      <c r="AU333" s="83">
        <v>0.25409999999999999</v>
      </c>
      <c r="AV333" s="83">
        <v>0.55700000000000005</v>
      </c>
      <c r="AW333" s="83">
        <v>12.9</v>
      </c>
      <c r="AX333" s="83">
        <v>11.75</v>
      </c>
      <c r="AY333" s="83">
        <v>12.73</v>
      </c>
      <c r="AZ333" s="83">
        <v>0.98</v>
      </c>
      <c r="BA333" s="83">
        <v>1.575</v>
      </c>
      <c r="BB333" s="83">
        <v>2.504</v>
      </c>
      <c r="BC333" s="83">
        <v>7.6710000000000003</v>
      </c>
      <c r="BD333" s="83">
        <v>2.8967131914893618</v>
      </c>
      <c r="BE333" s="83">
        <v>29.64</v>
      </c>
      <c r="BF333" s="83">
        <v>5.2</v>
      </c>
      <c r="BG333" s="83">
        <v>9.9</v>
      </c>
      <c r="BH333" s="232">
        <v>43795</v>
      </c>
    </row>
    <row r="334" spans="1:60" x14ac:dyDescent="0.25">
      <c r="A334" s="232">
        <v>43796</v>
      </c>
      <c r="B334" s="233" t="s">
        <v>65</v>
      </c>
      <c r="C334" s="234">
        <v>0</v>
      </c>
      <c r="D334" s="83">
        <v>5.97</v>
      </c>
      <c r="E334" s="83">
        <v>5.31</v>
      </c>
      <c r="F334" s="83">
        <v>5.23</v>
      </c>
      <c r="G334" s="83">
        <v>5.23</v>
      </c>
      <c r="H334" s="83">
        <v>5.24</v>
      </c>
      <c r="I334" s="83">
        <v>7.4</v>
      </c>
      <c r="J334" s="83">
        <v>6.94</v>
      </c>
      <c r="K334" s="83">
        <v>1.83</v>
      </c>
      <c r="L334" s="83">
        <v>1.91</v>
      </c>
      <c r="M334" s="83">
        <v>1.97</v>
      </c>
      <c r="N334" s="83">
        <v>1.87</v>
      </c>
      <c r="O334" s="83">
        <v>45</v>
      </c>
      <c r="P334" s="83">
        <v>37</v>
      </c>
      <c r="Q334" s="83">
        <v>16</v>
      </c>
      <c r="R334" s="83">
        <v>3</v>
      </c>
      <c r="S334" s="83">
        <v>0</v>
      </c>
      <c r="T334" s="83">
        <v>0</v>
      </c>
      <c r="U334" s="83">
        <v>0.86</v>
      </c>
      <c r="V334" s="83">
        <v>0.624</v>
      </c>
      <c r="W334" s="83">
        <v>0.90300000000000002</v>
      </c>
      <c r="X334" s="83">
        <v>0.13900000000000001</v>
      </c>
      <c r="Y334" s="83">
        <v>0.52300000000000002</v>
      </c>
      <c r="Z334" s="83">
        <v>0.58099999999999996</v>
      </c>
      <c r="AA334" s="83">
        <v>11.6</v>
      </c>
      <c r="AB334" s="83">
        <v>26.6</v>
      </c>
      <c r="AC334" s="83">
        <v>26.7</v>
      </c>
      <c r="AD334" s="83">
        <v>26.2</v>
      </c>
      <c r="AE334" s="83">
        <v>36.9</v>
      </c>
      <c r="AF334" s="83">
        <v>23.2</v>
      </c>
      <c r="AG334" s="83">
        <v>53.2</v>
      </c>
      <c r="AH334" s="83">
        <v>53.4</v>
      </c>
      <c r="AI334" s="83">
        <v>52.4</v>
      </c>
      <c r="AJ334" s="83">
        <v>73.8</v>
      </c>
      <c r="AK334" s="83">
        <v>3.25</v>
      </c>
      <c r="AL334" s="83">
        <v>3.85</v>
      </c>
      <c r="AM334" s="83">
        <v>3</v>
      </c>
      <c r="AN334" s="83">
        <v>5.8</v>
      </c>
      <c r="AO334" s="83">
        <v>8.0000000000000002E-3</v>
      </c>
      <c r="AP334" s="83">
        <v>5.6</v>
      </c>
      <c r="AQ334" s="83">
        <v>5.4</v>
      </c>
      <c r="AR334" s="83">
        <v>0.58575737704918085</v>
      </c>
      <c r="AS334" s="83">
        <v>56.8</v>
      </c>
      <c r="AT334" s="83">
        <v>88.8</v>
      </c>
      <c r="AU334" s="83">
        <v>0.24540000000000001</v>
      </c>
      <c r="AV334" s="83">
        <v>5.16E-2</v>
      </c>
      <c r="AW334" s="83">
        <v>13.42</v>
      </c>
      <c r="AX334" s="83">
        <v>12.2</v>
      </c>
      <c r="AY334" s="83">
        <v>13.16</v>
      </c>
      <c r="AZ334" s="83">
        <v>0.96</v>
      </c>
      <c r="BA334" s="83">
        <v>1.575</v>
      </c>
      <c r="BB334" s="83">
        <v>2.504</v>
      </c>
      <c r="BC334" s="83">
        <v>7.8540000000000001</v>
      </c>
      <c r="BD334" s="83">
        <v>2.6257573770491809</v>
      </c>
      <c r="BE334" s="83">
        <v>30.51</v>
      </c>
      <c r="BF334" s="83">
        <v>5.2</v>
      </c>
      <c r="BG334" s="83">
        <v>10.3</v>
      </c>
      <c r="BH334" s="232">
        <v>43796</v>
      </c>
    </row>
    <row r="335" spans="1:60" x14ac:dyDescent="0.25">
      <c r="A335" s="232">
        <v>43797</v>
      </c>
      <c r="B335" s="233" t="s">
        <v>65</v>
      </c>
      <c r="C335" s="234">
        <v>0</v>
      </c>
      <c r="D335" s="83">
        <v>5.56</v>
      </c>
      <c r="E335" s="83">
        <v>5.05</v>
      </c>
      <c r="F335" s="83">
        <v>5.15</v>
      </c>
      <c r="G335" s="83">
        <v>5.08</v>
      </c>
      <c r="H335" s="83">
        <v>5.21</v>
      </c>
      <c r="I335" s="83">
        <v>7.49</v>
      </c>
      <c r="J335" s="83">
        <v>7.27</v>
      </c>
      <c r="K335" s="83">
        <v>1.75</v>
      </c>
      <c r="L335" s="83">
        <v>1.87</v>
      </c>
      <c r="M335" s="83">
        <v>1.89</v>
      </c>
      <c r="N335" s="83">
        <v>1.73</v>
      </c>
      <c r="O335" s="83">
        <v>49</v>
      </c>
      <c r="P335" s="83">
        <v>40</v>
      </c>
      <c r="Q335" s="83">
        <v>17</v>
      </c>
      <c r="R335" s="83">
        <v>2</v>
      </c>
      <c r="S335" s="83">
        <v>0</v>
      </c>
      <c r="T335" s="83">
        <v>0</v>
      </c>
      <c r="U335" s="83">
        <v>0.70899999999999996</v>
      </c>
      <c r="V335" s="83">
        <v>0.56100000000000005</v>
      </c>
      <c r="W335" s="83">
        <v>1.17</v>
      </c>
      <c r="X335" s="83">
        <v>0.13900000000000001</v>
      </c>
      <c r="Y335" s="83">
        <v>0.51500000000000001</v>
      </c>
      <c r="Z335" s="83">
        <v>0.503</v>
      </c>
      <c r="AA335" s="83">
        <v>12.5</v>
      </c>
      <c r="AB335" s="83">
        <v>34.700000000000003</v>
      </c>
      <c r="AC335" s="83">
        <v>27.2</v>
      </c>
      <c r="AD335" s="83">
        <v>26.4</v>
      </c>
      <c r="AE335" s="83">
        <v>36.1</v>
      </c>
      <c r="AF335" s="83">
        <v>25</v>
      </c>
      <c r="AG335" s="83">
        <v>69.400000000000006</v>
      </c>
      <c r="AH335" s="83">
        <v>54.4</v>
      </c>
      <c r="AI335" s="83">
        <v>52.8</v>
      </c>
      <c r="AJ335" s="83">
        <v>72.2</v>
      </c>
      <c r="AK335" s="83">
        <v>3.2800000000000002</v>
      </c>
      <c r="AL335" s="83">
        <v>3.84</v>
      </c>
      <c r="AM335" s="83">
        <v>3.1</v>
      </c>
      <c r="AN335" s="83">
        <v>5.9</v>
      </c>
      <c r="AO335" s="83">
        <v>8.9999999999999993E-3</v>
      </c>
      <c r="AP335" s="83">
        <v>7.1</v>
      </c>
      <c r="AQ335" s="83">
        <v>5.2</v>
      </c>
      <c r="AR335" s="83">
        <v>0.41758990536277629</v>
      </c>
      <c r="AS335" s="83">
        <v>57.1</v>
      </c>
      <c r="AT335" s="83">
        <v>89.2</v>
      </c>
      <c r="AU335" s="83">
        <v>0.24460000000000001</v>
      </c>
      <c r="AV335" s="83">
        <v>4.9500000000000002E-2</v>
      </c>
      <c r="AW335" s="83">
        <v>12.98</v>
      </c>
      <c r="AX335" s="83">
        <v>12.68</v>
      </c>
      <c r="AY335" s="83">
        <v>12.68</v>
      </c>
      <c r="AZ335" s="83">
        <v>0</v>
      </c>
      <c r="BA335" s="83">
        <v>0</v>
      </c>
      <c r="BB335" s="83">
        <v>0</v>
      </c>
      <c r="BC335" s="83">
        <v>0</v>
      </c>
      <c r="BD335" s="83">
        <v>2.4475899053627761</v>
      </c>
      <c r="BE335" s="83">
        <v>30.28</v>
      </c>
      <c r="BF335" s="83">
        <v>5.2</v>
      </c>
      <c r="BG335" s="83">
        <v>10.3</v>
      </c>
      <c r="BH335" s="232">
        <v>43797</v>
      </c>
    </row>
    <row r="336" spans="1:60" x14ac:dyDescent="0.25">
      <c r="A336" s="232">
        <v>43798</v>
      </c>
      <c r="B336" s="233" t="s">
        <v>65</v>
      </c>
      <c r="C336" s="234">
        <v>0</v>
      </c>
      <c r="D336" s="83">
        <v>5.79</v>
      </c>
      <c r="E336" s="83">
        <v>5.0999999999999996</v>
      </c>
      <c r="F336" s="83">
        <v>5.0199999999999996</v>
      </c>
      <c r="G336" s="83">
        <v>5.17</v>
      </c>
      <c r="H336" s="83">
        <v>5.23</v>
      </c>
      <c r="I336" s="83">
        <v>7.29</v>
      </c>
      <c r="J336" s="83">
        <v>7.36</v>
      </c>
      <c r="K336" s="83">
        <v>1.69</v>
      </c>
      <c r="L336" s="83">
        <v>1.9</v>
      </c>
      <c r="M336" s="83">
        <v>2.04</v>
      </c>
      <c r="N336" s="83">
        <v>2.1800000000000002</v>
      </c>
      <c r="O336" s="83">
        <v>43</v>
      </c>
      <c r="P336" s="83">
        <v>37</v>
      </c>
      <c r="Q336" s="83">
        <v>14</v>
      </c>
      <c r="R336" s="83">
        <v>1</v>
      </c>
      <c r="S336" s="83">
        <v>0</v>
      </c>
      <c r="T336" s="83">
        <v>0</v>
      </c>
      <c r="U336" s="83">
        <v>0.49199999999999999</v>
      </c>
      <c r="V336" s="83">
        <v>0.53700000000000003</v>
      </c>
      <c r="W336" s="83">
        <v>1.07</v>
      </c>
      <c r="X336" s="83">
        <v>0.109</v>
      </c>
      <c r="Y336" s="83">
        <v>0.47599999999999998</v>
      </c>
      <c r="Z336" s="83">
        <v>0.56699999999999995</v>
      </c>
      <c r="AA336" s="83">
        <v>12.7</v>
      </c>
      <c r="AB336" s="83">
        <v>34.4</v>
      </c>
      <c r="AC336" s="83">
        <v>27</v>
      </c>
      <c r="AD336" s="83">
        <v>26.8</v>
      </c>
      <c r="AE336" s="83">
        <v>37.4</v>
      </c>
      <c r="AF336" s="83">
        <v>25.4</v>
      </c>
      <c r="AG336" s="83">
        <v>68.8</v>
      </c>
      <c r="AH336" s="83">
        <v>54</v>
      </c>
      <c r="AI336" s="83">
        <v>53.6</v>
      </c>
      <c r="AJ336" s="83">
        <v>74.8</v>
      </c>
      <c r="AK336" s="83">
        <v>3.27</v>
      </c>
      <c r="AL336" s="83">
        <v>3.57</v>
      </c>
      <c r="AM336" s="83">
        <v>3</v>
      </c>
      <c r="AN336" s="83">
        <v>6</v>
      </c>
      <c r="AO336" s="83">
        <v>0.01</v>
      </c>
      <c r="AP336" s="83">
        <v>7</v>
      </c>
      <c r="AQ336" s="83">
        <v>5.2</v>
      </c>
      <c r="AR336" s="83">
        <v>0.77583002245638299</v>
      </c>
      <c r="AS336" s="83">
        <v>57.7</v>
      </c>
      <c r="AT336" s="83">
        <v>90</v>
      </c>
      <c r="AU336" s="83">
        <v>0.2409</v>
      </c>
      <c r="AV336" s="83">
        <v>4.6100000000000002E-2</v>
      </c>
      <c r="AW336" s="83">
        <v>12.750999999999999</v>
      </c>
      <c r="AX336" s="83">
        <v>11.577999999999999</v>
      </c>
      <c r="AY336" s="83">
        <v>12.545</v>
      </c>
      <c r="AZ336" s="83">
        <v>0.96699999999999997</v>
      </c>
      <c r="BA336" s="83">
        <v>0</v>
      </c>
      <c r="BB336" s="83">
        <v>0</v>
      </c>
      <c r="BC336" s="83">
        <v>0</v>
      </c>
      <c r="BD336" s="83">
        <v>2.8758300224563831</v>
      </c>
      <c r="BE336" s="83">
        <v>29.4</v>
      </c>
      <c r="BF336" s="83">
        <v>5.2</v>
      </c>
      <c r="BG336" s="83">
        <v>10.3</v>
      </c>
      <c r="BH336" s="232">
        <v>43798</v>
      </c>
    </row>
    <row r="337" spans="1:60" x14ac:dyDescent="0.25">
      <c r="A337" s="232">
        <v>43799</v>
      </c>
      <c r="B337" s="233" t="s">
        <v>65</v>
      </c>
      <c r="C337" s="234">
        <v>0</v>
      </c>
      <c r="D337" s="83">
        <v>5.87</v>
      </c>
      <c r="E337" s="83">
        <v>5.17</v>
      </c>
      <c r="F337" s="83">
        <v>5.08</v>
      </c>
      <c r="G337" s="83">
        <v>5.19</v>
      </c>
      <c r="H337" s="83">
        <v>5.22</v>
      </c>
      <c r="I337" s="83">
        <v>7.54</v>
      </c>
      <c r="J337" s="83">
        <v>7.66</v>
      </c>
      <c r="K337" s="83">
        <v>1.77</v>
      </c>
      <c r="L337" s="83">
        <v>2.04</v>
      </c>
      <c r="M337" s="83">
        <v>2.17</v>
      </c>
      <c r="N337" s="83">
        <v>2.2000000000000002</v>
      </c>
      <c r="O337" s="83">
        <v>49</v>
      </c>
      <c r="P337" s="83">
        <v>41</v>
      </c>
      <c r="Q337" s="83">
        <v>17</v>
      </c>
      <c r="R337" s="83">
        <v>2</v>
      </c>
      <c r="S337" s="83">
        <v>0</v>
      </c>
      <c r="T337" s="83">
        <v>0</v>
      </c>
      <c r="U337" s="83">
        <v>0.60399999999999998</v>
      </c>
      <c r="V337" s="83">
        <v>0.71799999999999997</v>
      </c>
      <c r="W337" s="83">
        <v>0.78400000000000003</v>
      </c>
      <c r="X337" s="83">
        <v>0.107</v>
      </c>
      <c r="Y337" s="83">
        <v>0.40100000000000002</v>
      </c>
      <c r="Z337" s="83">
        <v>0.60099999999999998</v>
      </c>
      <c r="AA337" s="83">
        <v>12.4</v>
      </c>
      <c r="AB337" s="83">
        <v>34.700000000000003</v>
      </c>
      <c r="AC337" s="83">
        <v>27.2</v>
      </c>
      <c r="AD337" s="83">
        <v>27</v>
      </c>
      <c r="AE337" s="83">
        <v>36.799999999999997</v>
      </c>
      <c r="AF337" s="83">
        <v>24.8</v>
      </c>
      <c r="AG337" s="83">
        <v>69.400000000000006</v>
      </c>
      <c r="AH337" s="83">
        <v>54.4</v>
      </c>
      <c r="AI337" s="83">
        <v>54</v>
      </c>
      <c r="AJ337" s="83">
        <v>73.599999999999994</v>
      </c>
      <c r="AK337" s="83">
        <v>3.1100000000000003</v>
      </c>
      <c r="AL337" s="83">
        <v>3.8</v>
      </c>
      <c r="AM337" s="83">
        <v>3.1</v>
      </c>
      <c r="AN337" s="83">
        <v>5.8</v>
      </c>
      <c r="AO337" s="83">
        <v>7.1999999999999995E-2</v>
      </c>
      <c r="AP337" s="83">
        <v>6.9</v>
      </c>
      <c r="AQ337" s="83">
        <v>5.0999999999999996</v>
      </c>
      <c r="AR337" s="83">
        <v>0.6710756712774617</v>
      </c>
      <c r="AS337" s="83">
        <v>57.4</v>
      </c>
      <c r="AT337" s="83">
        <v>89.7</v>
      </c>
      <c r="AU337" s="83">
        <v>0.2437</v>
      </c>
      <c r="AV337" s="83">
        <v>4.7600000000000003E-2</v>
      </c>
      <c r="AW337" s="83">
        <v>13.45</v>
      </c>
      <c r="AX337" s="83">
        <v>12.29</v>
      </c>
      <c r="AY337" s="83">
        <v>13.24</v>
      </c>
      <c r="AZ337" s="83">
        <v>0.95</v>
      </c>
      <c r="BA337" s="83">
        <v>0</v>
      </c>
      <c r="BB337" s="83">
        <v>0</v>
      </c>
      <c r="BC337" s="83">
        <v>0</v>
      </c>
      <c r="BD337" s="83">
        <v>2.8510756712774619</v>
      </c>
      <c r="BE337" s="83">
        <v>30.62</v>
      </c>
      <c r="BF337" s="83">
        <v>5.2</v>
      </c>
      <c r="BG337" s="83">
        <v>10.3</v>
      </c>
      <c r="BH337" s="232">
        <v>43799</v>
      </c>
    </row>
    <row r="338" spans="1:60" x14ac:dyDescent="0.25">
      <c r="A338" s="232">
        <v>43800</v>
      </c>
      <c r="B338" s="233" t="s">
        <v>65</v>
      </c>
      <c r="C338" s="234">
        <v>0</v>
      </c>
      <c r="D338" s="83">
        <v>0</v>
      </c>
      <c r="E338" s="83">
        <v>0</v>
      </c>
      <c r="F338" s="83">
        <v>0</v>
      </c>
      <c r="G338" s="83">
        <v>0</v>
      </c>
      <c r="H338" s="83">
        <v>0</v>
      </c>
      <c r="I338" s="83">
        <v>0</v>
      </c>
      <c r="J338" s="83">
        <v>0</v>
      </c>
      <c r="K338" s="83">
        <v>0</v>
      </c>
      <c r="L338" s="83">
        <v>0</v>
      </c>
      <c r="M338" s="83">
        <v>0</v>
      </c>
      <c r="N338" s="83">
        <v>0</v>
      </c>
      <c r="O338" s="83">
        <v>0</v>
      </c>
      <c r="P338" s="83">
        <v>0</v>
      </c>
      <c r="Q338" s="83">
        <v>0</v>
      </c>
      <c r="R338" s="83">
        <v>0</v>
      </c>
      <c r="S338" s="83">
        <v>0</v>
      </c>
      <c r="T338" s="83">
        <v>0</v>
      </c>
      <c r="U338" s="83">
        <v>0</v>
      </c>
      <c r="V338" s="83">
        <v>0</v>
      </c>
      <c r="W338" s="83">
        <v>0</v>
      </c>
      <c r="X338" s="83">
        <v>0</v>
      </c>
      <c r="Y338" s="83">
        <v>0</v>
      </c>
      <c r="Z338" s="83">
        <v>0</v>
      </c>
      <c r="AA338" s="83">
        <v>0</v>
      </c>
      <c r="AB338" s="83">
        <v>0</v>
      </c>
      <c r="AC338" s="83">
        <v>0</v>
      </c>
      <c r="AD338" s="83">
        <v>0</v>
      </c>
      <c r="AE338" s="83">
        <v>0</v>
      </c>
      <c r="AF338" s="83">
        <v>0</v>
      </c>
      <c r="AG338" s="83">
        <v>0</v>
      </c>
      <c r="AH338" s="83">
        <v>0</v>
      </c>
      <c r="AI338" s="83">
        <v>0</v>
      </c>
      <c r="AJ338" s="83">
        <v>0</v>
      </c>
      <c r="AK338" s="83" t="s">
        <v>66</v>
      </c>
      <c r="AL338" s="83" t="s">
        <v>66</v>
      </c>
      <c r="AM338" s="83">
        <v>0</v>
      </c>
      <c r="AN338" s="83">
        <v>0</v>
      </c>
      <c r="AO338" s="83">
        <v>0</v>
      </c>
      <c r="AP338" s="83">
        <v>0</v>
      </c>
      <c r="AQ338" s="83">
        <v>0</v>
      </c>
      <c r="AR338" s="83" t="s">
        <v>66</v>
      </c>
      <c r="AS338" s="83">
        <v>0</v>
      </c>
      <c r="AT338" s="83">
        <v>0</v>
      </c>
      <c r="AU338" s="83">
        <v>0</v>
      </c>
      <c r="AV338" s="83">
        <v>0</v>
      </c>
      <c r="AW338" s="83">
        <v>0</v>
      </c>
      <c r="AX338" s="83">
        <v>0</v>
      </c>
      <c r="AY338" s="83">
        <v>0</v>
      </c>
      <c r="AZ338" s="83">
        <v>0</v>
      </c>
      <c r="BA338" s="83">
        <v>0</v>
      </c>
      <c r="BB338" s="83">
        <v>0</v>
      </c>
      <c r="BC338" s="83">
        <v>0</v>
      </c>
      <c r="BD338" s="83" t="s">
        <v>66</v>
      </c>
      <c r="BE338" s="83">
        <v>0</v>
      </c>
      <c r="BF338" s="83">
        <v>0</v>
      </c>
      <c r="BG338" s="83">
        <v>0</v>
      </c>
      <c r="BH338" s="232">
        <v>43800</v>
      </c>
    </row>
    <row r="339" spans="1:60" x14ac:dyDescent="0.25">
      <c r="A339" s="232">
        <v>43801</v>
      </c>
      <c r="B339" s="233" t="s">
        <v>65</v>
      </c>
      <c r="C339" s="234">
        <v>0</v>
      </c>
      <c r="D339" s="83">
        <v>5.18</v>
      </c>
      <c r="E339" s="83">
        <v>4.1100000000000003</v>
      </c>
      <c r="F339" s="83">
        <v>5.08</v>
      </c>
      <c r="G339" s="83">
        <v>4.0599999999999996</v>
      </c>
      <c r="H339" s="83">
        <v>4.2300000000000004</v>
      </c>
      <c r="I339" s="83">
        <v>7.25</v>
      </c>
      <c r="J339" s="83">
        <v>7.44</v>
      </c>
      <c r="K339" s="83">
        <v>1.76</v>
      </c>
      <c r="L339" s="83">
        <v>1.96</v>
      </c>
      <c r="M339" s="83">
        <v>2.09</v>
      </c>
      <c r="N339" s="83">
        <v>2.25</v>
      </c>
      <c r="O339" s="83">
        <v>54</v>
      </c>
      <c r="P339" s="83">
        <v>47</v>
      </c>
      <c r="Q339" s="83">
        <v>25</v>
      </c>
      <c r="R339" s="83">
        <v>1</v>
      </c>
      <c r="S339" s="83">
        <v>0</v>
      </c>
      <c r="T339" s="83">
        <v>0</v>
      </c>
      <c r="U339" s="83">
        <v>1.08</v>
      </c>
      <c r="V339" s="83">
        <v>0.80500000000000005</v>
      </c>
      <c r="W339" s="83">
        <v>1.54</v>
      </c>
      <c r="X339" s="83">
        <v>0.153</v>
      </c>
      <c r="Y339" s="83">
        <v>0.42099999999999999</v>
      </c>
      <c r="Z339" s="83">
        <v>0.44900000000000001</v>
      </c>
      <c r="AA339" s="83">
        <v>11.7</v>
      </c>
      <c r="AB339" s="83">
        <v>31.4</v>
      </c>
      <c r="AC339" s="83">
        <v>26.3</v>
      </c>
      <c r="AD339" s="83">
        <v>26.1</v>
      </c>
      <c r="AE339" s="83">
        <v>35.700000000000003</v>
      </c>
      <c r="AF339" s="83">
        <v>23.4</v>
      </c>
      <c r="AG339" s="83">
        <v>62.8</v>
      </c>
      <c r="AH339" s="83">
        <v>52.6</v>
      </c>
      <c r="AI339" s="83">
        <v>52.2</v>
      </c>
      <c r="AJ339" s="83">
        <v>71.400000000000006</v>
      </c>
      <c r="AK339" s="83">
        <v>3.36</v>
      </c>
      <c r="AL339" s="83">
        <v>3.46</v>
      </c>
      <c r="AM339" s="83">
        <v>3</v>
      </c>
      <c r="AN339" s="83">
        <v>5.7</v>
      </c>
      <c r="AO339" s="83">
        <v>4.1000000000000002E-2</v>
      </c>
      <c r="AP339" s="83">
        <v>5.8</v>
      </c>
      <c r="AQ339" s="83">
        <v>5.0999999999999996</v>
      </c>
      <c r="AR339" s="83">
        <v>0.56235098814229256</v>
      </c>
      <c r="AS339" s="83">
        <v>53.6</v>
      </c>
      <c r="AT339" s="83">
        <v>88.5</v>
      </c>
      <c r="AU339" s="83">
        <v>0.27079999999999999</v>
      </c>
      <c r="AV339" s="83">
        <v>5.28E-2</v>
      </c>
      <c r="AW339" s="83">
        <v>13.69</v>
      </c>
      <c r="AX339" s="83">
        <v>12.65</v>
      </c>
      <c r="AY339" s="83">
        <v>13.65</v>
      </c>
      <c r="AZ339" s="83">
        <v>1</v>
      </c>
      <c r="BA339" s="83">
        <v>1.575</v>
      </c>
      <c r="BB339" s="83">
        <v>2.504</v>
      </c>
      <c r="BC339" s="83">
        <v>7.8540000000000001</v>
      </c>
      <c r="BD339" s="83">
        <v>2.5323509881422925</v>
      </c>
      <c r="BE339" s="83">
        <v>29.11</v>
      </c>
      <c r="BF339" s="83">
        <v>5.5</v>
      </c>
      <c r="BG339" s="83">
        <v>10.3</v>
      </c>
      <c r="BH339" s="232">
        <v>43801</v>
      </c>
    </row>
    <row r="340" spans="1:60" x14ac:dyDescent="0.25">
      <c r="A340" s="232">
        <v>43802</v>
      </c>
      <c r="B340" s="233" t="s">
        <v>65</v>
      </c>
      <c r="C340" s="234">
        <v>0</v>
      </c>
      <c r="D340" s="83">
        <v>6.17</v>
      </c>
      <c r="E340" s="83">
        <v>5.0599999999999996</v>
      </c>
      <c r="F340" s="83">
        <v>5.07</v>
      </c>
      <c r="G340" s="83">
        <v>5.2</v>
      </c>
      <c r="H340" s="83">
        <v>5.25</v>
      </c>
      <c r="I340" s="83">
        <v>7.55</v>
      </c>
      <c r="J340" s="83">
        <v>7.58</v>
      </c>
      <c r="K340" s="83">
        <v>1.72</v>
      </c>
      <c r="L340" s="83">
        <v>1.87</v>
      </c>
      <c r="M340" s="83">
        <v>2</v>
      </c>
      <c r="N340" s="83">
        <v>1.81</v>
      </c>
      <c r="O340" s="83">
        <v>49</v>
      </c>
      <c r="P340" s="83">
        <v>42</v>
      </c>
      <c r="Q340" s="83">
        <v>18</v>
      </c>
      <c r="R340" s="83">
        <v>1</v>
      </c>
      <c r="S340" s="83">
        <v>0</v>
      </c>
      <c r="T340" s="83">
        <v>0</v>
      </c>
      <c r="U340" s="83">
        <v>0.996</v>
      </c>
      <c r="V340" s="83">
        <v>0.83199999999999996</v>
      </c>
      <c r="W340" s="83">
        <v>1.21</v>
      </c>
      <c r="X340" s="83">
        <v>0.183</v>
      </c>
      <c r="Y340" s="83">
        <v>0.51800000000000002</v>
      </c>
      <c r="Z340" s="83">
        <v>0.51300000000000001</v>
      </c>
      <c r="AA340" s="83">
        <v>11.8</v>
      </c>
      <c r="AB340" s="83">
        <v>31</v>
      </c>
      <c r="AC340" s="83">
        <v>26.2</v>
      </c>
      <c r="AD340" s="83">
        <v>26.3</v>
      </c>
      <c r="AE340" s="83">
        <v>35</v>
      </c>
      <c r="AF340" s="83">
        <v>23.6</v>
      </c>
      <c r="AG340" s="83">
        <v>62</v>
      </c>
      <c r="AH340" s="83">
        <v>52.4</v>
      </c>
      <c r="AI340" s="83">
        <v>52.6</v>
      </c>
      <c r="AJ340" s="83">
        <v>70</v>
      </c>
      <c r="AK340" s="83">
        <v>3.5300000000000002</v>
      </c>
      <c r="AL340" s="83">
        <v>3.78</v>
      </c>
      <c r="AM340" s="83">
        <v>2.9</v>
      </c>
      <c r="AN340" s="83">
        <v>5.6</v>
      </c>
      <c r="AO340" s="83">
        <v>1.0999999999999999E-2</v>
      </c>
      <c r="AP340" s="83">
        <v>6.3</v>
      </c>
      <c r="AQ340" s="83">
        <v>4.8</v>
      </c>
      <c r="AR340" s="83">
        <v>1.0789441624365479</v>
      </c>
      <c r="AS340" s="83">
        <v>56.3</v>
      </c>
      <c r="AT340" s="83">
        <v>89.4</v>
      </c>
      <c r="AU340" s="83">
        <v>0.24929999999999999</v>
      </c>
      <c r="AV340" s="83">
        <v>4.8599999999999997E-2</v>
      </c>
      <c r="AW340" s="83">
        <v>12.9</v>
      </c>
      <c r="AX340" s="83">
        <v>11.82</v>
      </c>
      <c r="AY340" s="83">
        <v>12.79</v>
      </c>
      <c r="AZ340" s="83">
        <v>0.97</v>
      </c>
      <c r="BA340" s="83">
        <v>1.575</v>
      </c>
      <c r="BB340" s="83">
        <v>2.504</v>
      </c>
      <c r="BC340" s="83">
        <v>7.8540000000000001</v>
      </c>
      <c r="BD340" s="83">
        <v>3.0489441624365479</v>
      </c>
      <c r="BE340" s="83">
        <v>30.98</v>
      </c>
      <c r="BF340" s="83">
        <v>5.5</v>
      </c>
      <c r="BG340" s="83">
        <v>10.3</v>
      </c>
      <c r="BH340" s="232">
        <v>43802</v>
      </c>
    </row>
    <row r="341" spans="1:60" x14ac:dyDescent="0.25">
      <c r="A341" s="232">
        <v>43803</v>
      </c>
      <c r="B341" s="233" t="s">
        <v>65</v>
      </c>
      <c r="C341" s="234">
        <v>0</v>
      </c>
      <c r="D341" s="83">
        <v>6.1</v>
      </c>
      <c r="E341" s="83">
        <v>5.15</v>
      </c>
      <c r="F341" s="83">
        <v>5.03</v>
      </c>
      <c r="G341" s="83">
        <v>5.4</v>
      </c>
      <c r="H341" s="83">
        <v>5.49</v>
      </c>
      <c r="I341" s="83">
        <v>8.3000000000000007</v>
      </c>
      <c r="J341" s="83">
        <v>7.21</v>
      </c>
      <c r="K341" s="83">
        <v>1.7</v>
      </c>
      <c r="L341" s="83">
        <v>1.93</v>
      </c>
      <c r="M341" s="83">
        <v>1.97</v>
      </c>
      <c r="N341" s="83">
        <v>2.0099999999999998</v>
      </c>
      <c r="O341" s="83">
        <v>58</v>
      </c>
      <c r="P341" s="83">
        <v>50</v>
      </c>
      <c r="Q341" s="83">
        <v>17</v>
      </c>
      <c r="R341" s="83">
        <v>1</v>
      </c>
      <c r="S341" s="83">
        <v>0</v>
      </c>
      <c r="T341" s="83">
        <v>0</v>
      </c>
      <c r="U341" s="83">
        <v>0.54100000000000004</v>
      </c>
      <c r="V341" s="83">
        <v>0.67</v>
      </c>
      <c r="W341" s="83">
        <v>0.67700000000000005</v>
      </c>
      <c r="X341" s="83">
        <v>0.109</v>
      </c>
      <c r="Y341" s="83">
        <v>0.4</v>
      </c>
      <c r="Z341" s="83">
        <v>0.50800000000000001</v>
      </c>
      <c r="AA341" s="83">
        <v>12.1</v>
      </c>
      <c r="AB341" s="83">
        <v>34.4</v>
      </c>
      <c r="AC341" s="83">
        <v>27</v>
      </c>
      <c r="AD341" s="83">
        <v>26.1</v>
      </c>
      <c r="AE341" s="83">
        <v>36.200000000000003</v>
      </c>
      <c r="AF341" s="83">
        <v>24.2</v>
      </c>
      <c r="AG341" s="83">
        <v>68.8</v>
      </c>
      <c r="AH341" s="83">
        <v>54</v>
      </c>
      <c r="AI341" s="83">
        <v>52.2</v>
      </c>
      <c r="AJ341" s="83">
        <v>72.400000000000006</v>
      </c>
      <c r="AK341" s="83">
        <v>3.41</v>
      </c>
      <c r="AL341" s="83">
        <v>4.03</v>
      </c>
      <c r="AM341" s="83">
        <v>3.2</v>
      </c>
      <c r="AN341" s="83">
        <v>5.9</v>
      </c>
      <c r="AO341" s="83">
        <v>0.104</v>
      </c>
      <c r="AP341" s="83">
        <v>6.7</v>
      </c>
      <c r="AQ341" s="83">
        <v>5</v>
      </c>
      <c r="AR341" s="83">
        <v>0.67992141138732975</v>
      </c>
      <c r="AS341" s="83">
        <v>54</v>
      </c>
      <c r="AT341" s="83">
        <v>91.8</v>
      </c>
      <c r="AU341" s="83">
        <v>0.26740000000000003</v>
      </c>
      <c r="AV341" s="83">
        <v>3.6799999999999999E-2</v>
      </c>
      <c r="AW341" s="83">
        <v>13.49</v>
      </c>
      <c r="AX341" s="83">
        <v>12.47</v>
      </c>
      <c r="AY341" s="83">
        <v>13.41</v>
      </c>
      <c r="AZ341" s="83">
        <v>0.94</v>
      </c>
      <c r="BA341" s="83">
        <v>0</v>
      </c>
      <c r="BB341" s="83">
        <v>0</v>
      </c>
      <c r="BC341" s="83">
        <v>0</v>
      </c>
      <c r="BD341" s="83">
        <v>2.8099214113873296</v>
      </c>
      <c r="BE341" s="83">
        <v>29.88</v>
      </c>
      <c r="BF341" s="83">
        <v>5.5</v>
      </c>
      <c r="BG341" s="83">
        <v>10.3</v>
      </c>
      <c r="BH341" s="232">
        <v>43803</v>
      </c>
    </row>
    <row r="342" spans="1:60" x14ac:dyDescent="0.25">
      <c r="A342" s="232">
        <v>43804</v>
      </c>
      <c r="B342" s="233" t="s">
        <v>65</v>
      </c>
      <c r="C342" s="234">
        <v>0</v>
      </c>
      <c r="D342" s="83">
        <v>5.47</v>
      </c>
      <c r="E342" s="83">
        <v>4.95</v>
      </c>
      <c r="F342" s="83">
        <v>5.12</v>
      </c>
      <c r="G342" s="83">
        <v>5.03</v>
      </c>
      <c r="H342" s="83">
        <v>5.08</v>
      </c>
      <c r="I342" s="83">
        <v>7.42</v>
      </c>
      <c r="J342" s="83">
        <v>7.72</v>
      </c>
      <c r="K342" s="83">
        <v>1.77</v>
      </c>
      <c r="L342" s="83">
        <v>1.95</v>
      </c>
      <c r="M342" s="83">
        <v>2.06</v>
      </c>
      <c r="N342" s="83">
        <v>2.13</v>
      </c>
      <c r="O342" s="83">
        <v>47</v>
      </c>
      <c r="P342" s="83">
        <v>40</v>
      </c>
      <c r="Q342" s="83">
        <v>16</v>
      </c>
      <c r="R342" s="83">
        <v>0</v>
      </c>
      <c r="S342" s="83">
        <v>0</v>
      </c>
      <c r="T342" s="83">
        <v>0</v>
      </c>
      <c r="U342" s="83">
        <v>0.57999999999999996</v>
      </c>
      <c r="V342" s="83">
        <v>0.56100000000000005</v>
      </c>
      <c r="W342" s="83">
        <v>0.96</v>
      </c>
      <c r="X342" s="83">
        <v>0.154</v>
      </c>
      <c r="Y342" s="83">
        <v>0.55700000000000005</v>
      </c>
      <c r="Z342" s="83">
        <v>0.54900000000000004</v>
      </c>
      <c r="AA342" s="83">
        <v>12.2</v>
      </c>
      <c r="AB342" s="83">
        <v>30.9</v>
      </c>
      <c r="AC342" s="83">
        <v>27.1</v>
      </c>
      <c r="AD342" s="83">
        <v>26.6</v>
      </c>
      <c r="AE342" s="83">
        <v>34.700000000000003</v>
      </c>
      <c r="AF342" s="83">
        <v>24.4</v>
      </c>
      <c r="AG342" s="83">
        <v>61.8</v>
      </c>
      <c r="AH342" s="83">
        <v>54.2</v>
      </c>
      <c r="AI342" s="83">
        <v>53.2</v>
      </c>
      <c r="AJ342" s="83">
        <v>69.400000000000006</v>
      </c>
      <c r="AK342" s="83">
        <v>3.37</v>
      </c>
      <c r="AL342" s="83">
        <v>3.93</v>
      </c>
      <c r="AM342" s="83">
        <v>3.1</v>
      </c>
      <c r="AN342" s="83">
        <v>5.9</v>
      </c>
      <c r="AO342" s="83">
        <v>1.2999999999999999E-2</v>
      </c>
      <c r="AP342" s="83">
        <v>5.7</v>
      </c>
      <c r="AQ342" s="83">
        <v>5</v>
      </c>
      <c r="AR342" s="83">
        <v>0.6245231788079475</v>
      </c>
      <c r="AS342" s="83">
        <v>56.5</v>
      </c>
      <c r="AT342" s="83">
        <v>89.6</v>
      </c>
      <c r="AU342" s="83">
        <v>0.25019999999999998</v>
      </c>
      <c r="AV342" s="83">
        <v>4.7899999999999998E-2</v>
      </c>
      <c r="AW342" s="83">
        <v>12.4</v>
      </c>
      <c r="AX342" s="83">
        <v>12.08</v>
      </c>
      <c r="AY342" s="83">
        <v>12.08</v>
      </c>
      <c r="AZ342" s="83">
        <v>0</v>
      </c>
      <c r="BA342" s="83">
        <v>1.575</v>
      </c>
      <c r="BB342" s="83">
        <v>2.504</v>
      </c>
      <c r="BC342" s="83">
        <v>7.8540000000000001</v>
      </c>
      <c r="BD342" s="83">
        <v>2.7345231788079474</v>
      </c>
      <c r="BE342" s="83">
        <v>0</v>
      </c>
      <c r="BF342" s="83">
        <v>5.5</v>
      </c>
      <c r="BG342" s="83">
        <v>10.3</v>
      </c>
      <c r="BH342" s="232">
        <v>43804</v>
      </c>
    </row>
    <row r="343" spans="1:60" x14ac:dyDescent="0.25">
      <c r="A343" s="232">
        <v>43805</v>
      </c>
      <c r="B343" s="233" t="s">
        <v>65</v>
      </c>
      <c r="C343" s="234">
        <v>0</v>
      </c>
      <c r="D343" s="83">
        <v>6.12</v>
      </c>
      <c r="E343" s="83">
        <v>5.14</v>
      </c>
      <c r="F343" s="83">
        <v>5.13</v>
      </c>
      <c r="G343" s="83">
        <v>5.18</v>
      </c>
      <c r="H343" s="83">
        <v>5.27</v>
      </c>
      <c r="I343" s="83">
        <v>6.84</v>
      </c>
      <c r="J343" s="83">
        <v>7.38</v>
      </c>
      <c r="K343" s="83">
        <v>1.79</v>
      </c>
      <c r="L343" s="83">
        <v>1.99</v>
      </c>
      <c r="M343" s="83">
        <v>2.16</v>
      </c>
      <c r="N343" s="83">
        <v>2.21</v>
      </c>
      <c r="O343" s="83">
        <v>46</v>
      </c>
      <c r="P343" s="83">
        <v>39</v>
      </c>
      <c r="Q343" s="83">
        <v>17</v>
      </c>
      <c r="R343" s="83">
        <v>1</v>
      </c>
      <c r="S343" s="83">
        <v>0</v>
      </c>
      <c r="T343" s="83">
        <v>0</v>
      </c>
      <c r="U343" s="83">
        <v>0.53100000000000003</v>
      </c>
      <c r="V343" s="83">
        <v>0.52700000000000002</v>
      </c>
      <c r="W343" s="83">
        <v>0.83699999999999997</v>
      </c>
      <c r="X343" s="83">
        <v>0.114</v>
      </c>
      <c r="Y343" s="83">
        <v>0.56200000000000006</v>
      </c>
      <c r="Z343" s="83">
        <v>0.53800000000000003</v>
      </c>
      <c r="AA343" s="83">
        <v>11.9</v>
      </c>
      <c r="AB343" s="83">
        <v>34</v>
      </c>
      <c r="AC343" s="83">
        <v>27.5</v>
      </c>
      <c r="AD343" s="83">
        <v>27</v>
      </c>
      <c r="AE343" s="83">
        <v>37.6</v>
      </c>
      <c r="AF343" s="83">
        <v>23.8</v>
      </c>
      <c r="AG343" s="83">
        <v>68</v>
      </c>
      <c r="AH343" s="83">
        <v>55</v>
      </c>
      <c r="AI343" s="83">
        <v>54</v>
      </c>
      <c r="AJ343" s="83">
        <v>75.2</v>
      </c>
      <c r="AK343" s="83">
        <v>3.34</v>
      </c>
      <c r="AL343" s="83">
        <v>4.1099999999999994</v>
      </c>
      <c r="AM343" s="83">
        <v>3</v>
      </c>
      <c r="AN343" s="83">
        <v>5.7</v>
      </c>
      <c r="AO343" s="83">
        <v>2.4E-2</v>
      </c>
      <c r="AP343" s="83">
        <v>5.4</v>
      </c>
      <c r="AQ343" s="83">
        <v>4.9000000000000004</v>
      </c>
      <c r="AR343" s="83">
        <v>0.9623986194995684</v>
      </c>
      <c r="AS343" s="83">
        <v>52.2</v>
      </c>
      <c r="AT343" s="83">
        <v>87.5</v>
      </c>
      <c r="AU343" s="83">
        <v>0.28170000000000001</v>
      </c>
      <c r="AV343" s="83">
        <v>5.8500000000000003E-2</v>
      </c>
      <c r="AW343" s="83">
        <v>13.36</v>
      </c>
      <c r="AX343" s="83">
        <v>11.59</v>
      </c>
      <c r="AY343" s="83">
        <v>13.5</v>
      </c>
      <c r="AZ343" s="83">
        <v>1.91</v>
      </c>
      <c r="BA343" s="83">
        <v>1.575</v>
      </c>
      <c r="BB343" s="83">
        <v>2.504</v>
      </c>
      <c r="BC343" s="83">
        <v>7.8540000000000001</v>
      </c>
      <c r="BD343" s="83">
        <v>3.1023986194995685</v>
      </c>
      <c r="BE343" s="83">
        <v>27.71</v>
      </c>
      <c r="BF343" s="83">
        <v>5.5</v>
      </c>
      <c r="BG343" s="83">
        <v>10.3</v>
      </c>
      <c r="BH343" s="232">
        <v>43805</v>
      </c>
    </row>
    <row r="344" spans="1:60" x14ac:dyDescent="0.25">
      <c r="A344" s="232">
        <v>43806</v>
      </c>
      <c r="B344" s="233" t="s">
        <v>65</v>
      </c>
      <c r="C344" s="234">
        <v>0</v>
      </c>
      <c r="D344" s="83">
        <v>6.07</v>
      </c>
      <c r="E344" s="83">
        <v>5.13</v>
      </c>
      <c r="F344" s="83">
        <v>5.0999999999999996</v>
      </c>
      <c r="G344" s="83">
        <v>5.19</v>
      </c>
      <c r="H344" s="83">
        <v>5.24</v>
      </c>
      <c r="I344" s="83">
        <v>7.24</v>
      </c>
      <c r="J344" s="83">
        <v>7.31</v>
      </c>
      <c r="K344" s="83">
        <v>1.82</v>
      </c>
      <c r="L344" s="83">
        <v>2.0299999999999998</v>
      </c>
      <c r="M344" s="83">
        <v>2.1</v>
      </c>
      <c r="N344" s="83">
        <v>2.16</v>
      </c>
      <c r="O344" s="83">
        <v>49</v>
      </c>
      <c r="P344" s="83">
        <v>41</v>
      </c>
      <c r="Q344" s="83">
        <v>16</v>
      </c>
      <c r="R344" s="83">
        <v>1</v>
      </c>
      <c r="S344" s="83">
        <v>0</v>
      </c>
      <c r="T344" s="83">
        <v>0</v>
      </c>
      <c r="U344" s="83">
        <v>0.51100000000000001</v>
      </c>
      <c r="V344" s="83">
        <v>0.57399999999999995</v>
      </c>
      <c r="W344" s="83">
        <v>0.79900000000000004</v>
      </c>
      <c r="X344" s="83">
        <v>0.104</v>
      </c>
      <c r="Y344" s="83">
        <v>0.504</v>
      </c>
      <c r="Z344" s="83">
        <v>0.56200000000000006</v>
      </c>
      <c r="AA344" s="83">
        <v>12.2</v>
      </c>
      <c r="AB344" s="83">
        <v>33.9</v>
      </c>
      <c r="AC344" s="83">
        <v>28.1</v>
      </c>
      <c r="AD344" s="83">
        <v>27.7</v>
      </c>
      <c r="AE344" s="83">
        <v>37.5</v>
      </c>
      <c r="AF344" s="83">
        <v>24.4</v>
      </c>
      <c r="AG344" s="83">
        <v>67.8</v>
      </c>
      <c r="AH344" s="83">
        <v>56.2</v>
      </c>
      <c r="AI344" s="83">
        <v>55.4</v>
      </c>
      <c r="AJ344" s="83">
        <v>75</v>
      </c>
      <c r="AK344" s="83">
        <v>3.29</v>
      </c>
      <c r="AL344" s="83">
        <v>4.08</v>
      </c>
      <c r="AM344" s="83">
        <v>3.1</v>
      </c>
      <c r="AN344" s="83">
        <v>5.8</v>
      </c>
      <c r="AO344" s="83">
        <v>3.6999999999999998E-2</v>
      </c>
      <c r="AP344" s="83">
        <v>5.4</v>
      </c>
      <c r="AQ344" s="83">
        <v>4.8</v>
      </c>
      <c r="AR344" s="83">
        <v>0.63142645850451951</v>
      </c>
      <c r="AS344" s="83">
        <v>52.6</v>
      </c>
      <c r="AT344" s="83">
        <v>88.3</v>
      </c>
      <c r="AU344" s="83">
        <v>0.27939999999999998</v>
      </c>
      <c r="AV344" s="83">
        <v>5.3900000000000003E-2</v>
      </c>
      <c r="AW344" s="83">
        <v>13.39</v>
      </c>
      <c r="AX344" s="83">
        <v>12.17</v>
      </c>
      <c r="AY344" s="83">
        <v>13.13</v>
      </c>
      <c r="AZ344" s="83">
        <v>0.96</v>
      </c>
      <c r="BA344" s="83">
        <v>0</v>
      </c>
      <c r="BB344" s="83">
        <v>0</v>
      </c>
      <c r="BC344" s="83">
        <v>0</v>
      </c>
      <c r="BD344" s="83">
        <v>2.8814264585045195</v>
      </c>
      <c r="BE344" s="83">
        <v>30.38</v>
      </c>
      <c r="BF344" s="83">
        <v>5.5</v>
      </c>
      <c r="BG344" s="83">
        <v>10.3</v>
      </c>
      <c r="BH344" s="232">
        <v>43806</v>
      </c>
    </row>
    <row r="345" spans="1:60" x14ac:dyDescent="0.25">
      <c r="A345" s="232">
        <v>43807</v>
      </c>
      <c r="B345" s="233" t="s">
        <v>65</v>
      </c>
      <c r="C345" s="234">
        <v>0</v>
      </c>
      <c r="D345" s="83">
        <v>0</v>
      </c>
      <c r="E345" s="83">
        <v>0</v>
      </c>
      <c r="F345" s="83">
        <v>0</v>
      </c>
      <c r="G345" s="83">
        <v>0</v>
      </c>
      <c r="H345" s="83">
        <v>0</v>
      </c>
      <c r="I345" s="83">
        <v>0</v>
      </c>
      <c r="J345" s="83">
        <v>0</v>
      </c>
      <c r="K345" s="83">
        <v>0</v>
      </c>
      <c r="L345" s="83">
        <v>0</v>
      </c>
      <c r="M345" s="83">
        <v>0</v>
      </c>
      <c r="N345" s="83">
        <v>0</v>
      </c>
      <c r="O345" s="83">
        <v>0</v>
      </c>
      <c r="P345" s="83">
        <v>0</v>
      </c>
      <c r="Q345" s="83">
        <v>0</v>
      </c>
      <c r="R345" s="83">
        <v>0</v>
      </c>
      <c r="S345" s="83">
        <v>0</v>
      </c>
      <c r="T345" s="83">
        <v>0</v>
      </c>
      <c r="U345" s="83">
        <v>0</v>
      </c>
      <c r="V345" s="83">
        <v>0</v>
      </c>
      <c r="W345" s="83">
        <v>0</v>
      </c>
      <c r="X345" s="83">
        <v>0</v>
      </c>
      <c r="Y345" s="83">
        <v>0</v>
      </c>
      <c r="Z345" s="83">
        <v>0</v>
      </c>
      <c r="AA345" s="83">
        <v>0</v>
      </c>
      <c r="AB345" s="83">
        <v>0</v>
      </c>
      <c r="AC345" s="83">
        <v>0</v>
      </c>
      <c r="AD345" s="83">
        <v>0</v>
      </c>
      <c r="AE345" s="83">
        <v>0</v>
      </c>
      <c r="AF345" s="83">
        <v>0</v>
      </c>
      <c r="AG345" s="83">
        <v>0</v>
      </c>
      <c r="AH345" s="83">
        <v>0</v>
      </c>
      <c r="AI345" s="83">
        <v>0</v>
      </c>
      <c r="AJ345" s="83">
        <v>0</v>
      </c>
      <c r="AK345" s="83" t="s">
        <v>66</v>
      </c>
      <c r="AL345" s="83" t="s">
        <v>66</v>
      </c>
      <c r="AM345" s="83">
        <v>0</v>
      </c>
      <c r="AN345" s="83">
        <v>0</v>
      </c>
      <c r="AO345" s="83">
        <v>0</v>
      </c>
      <c r="AP345" s="83">
        <v>0</v>
      </c>
      <c r="AQ345" s="83">
        <v>0</v>
      </c>
      <c r="AR345" s="83">
        <v>0.60772300082440278</v>
      </c>
      <c r="AS345" s="83">
        <v>0</v>
      </c>
      <c r="AT345" s="83">
        <v>0</v>
      </c>
      <c r="AU345" s="83">
        <v>0</v>
      </c>
      <c r="AV345" s="83">
        <v>0</v>
      </c>
      <c r="AW345" s="83">
        <v>13.409000000000001</v>
      </c>
      <c r="AX345" s="83">
        <v>12.13</v>
      </c>
      <c r="AY345" s="83">
        <v>13.103</v>
      </c>
      <c r="AZ345" s="83">
        <v>0.97299999999999998</v>
      </c>
      <c r="BA345" s="83">
        <v>0</v>
      </c>
      <c r="BB345" s="83">
        <v>0</v>
      </c>
      <c r="BC345" s="83">
        <v>0</v>
      </c>
      <c r="BD345" s="83">
        <v>2.8677230008244026</v>
      </c>
      <c r="BE345" s="83">
        <v>0</v>
      </c>
      <c r="BF345" s="83">
        <v>5.5</v>
      </c>
      <c r="BG345" s="83">
        <v>10.3</v>
      </c>
      <c r="BH345" s="232">
        <v>43807</v>
      </c>
    </row>
    <row r="346" spans="1:60" x14ac:dyDescent="0.25">
      <c r="A346" s="232">
        <v>43808</v>
      </c>
      <c r="B346" s="233" t="s">
        <v>65</v>
      </c>
      <c r="C346" s="234">
        <v>0</v>
      </c>
      <c r="D346" s="83">
        <v>6.07</v>
      </c>
      <c r="E346" s="83">
        <v>5.14</v>
      </c>
      <c r="F346" s="83">
        <v>5.09</v>
      </c>
      <c r="G346" s="83">
        <v>5.19</v>
      </c>
      <c r="H346" s="83">
        <v>5.24</v>
      </c>
      <c r="I346" s="83">
        <v>7.49</v>
      </c>
      <c r="J346" s="83">
        <v>7.4</v>
      </c>
      <c r="K346" s="83">
        <v>1.82</v>
      </c>
      <c r="L346" s="83">
        <v>2.0699999999999998</v>
      </c>
      <c r="M346" s="83">
        <v>2.2000000000000002</v>
      </c>
      <c r="N346" s="83">
        <v>2.34</v>
      </c>
      <c r="O346" s="83">
        <v>47</v>
      </c>
      <c r="P346" s="83">
        <v>40</v>
      </c>
      <c r="Q346" s="83">
        <v>17</v>
      </c>
      <c r="R346" s="83">
        <v>1</v>
      </c>
      <c r="S346" s="83">
        <v>0</v>
      </c>
      <c r="T346" s="83">
        <v>0</v>
      </c>
      <c r="U346" s="83">
        <v>0.54300000000000004</v>
      </c>
      <c r="V346" s="83">
        <v>0.56699999999999995</v>
      </c>
      <c r="W346" s="83">
        <v>0.79700000000000004</v>
      </c>
      <c r="X346" s="83">
        <v>0.104</v>
      </c>
      <c r="Y346" s="83">
        <v>0.371</v>
      </c>
      <c r="Z346" s="83">
        <v>0.45700000000000002</v>
      </c>
      <c r="AA346" s="83">
        <v>12.3</v>
      </c>
      <c r="AB346" s="83">
        <v>33.799999999999997</v>
      </c>
      <c r="AC346" s="83">
        <v>26.7</v>
      </c>
      <c r="AD346" s="83">
        <v>27.2</v>
      </c>
      <c r="AE346" s="83">
        <v>38.1</v>
      </c>
      <c r="AF346" s="83">
        <v>24.6</v>
      </c>
      <c r="AG346" s="83">
        <v>67.599999999999994</v>
      </c>
      <c r="AH346" s="83">
        <v>53.4</v>
      </c>
      <c r="AI346" s="83">
        <v>54.4</v>
      </c>
      <c r="AJ346" s="83">
        <v>76.2</v>
      </c>
      <c r="AK346" s="83">
        <v>3.3200000000000003</v>
      </c>
      <c r="AL346" s="83">
        <v>4.0999999999999996</v>
      </c>
      <c r="AM346" s="83">
        <v>3.1</v>
      </c>
      <c r="AN346" s="83">
        <v>5.7</v>
      </c>
      <c r="AO346" s="83">
        <v>5.7000000000000002E-2</v>
      </c>
      <c r="AP346" s="83">
        <v>5.3</v>
      </c>
      <c r="AQ346" s="83">
        <v>4.8</v>
      </c>
      <c r="AR346" s="83">
        <v>0.84834375000000017</v>
      </c>
      <c r="AS346" s="83">
        <v>53.1</v>
      </c>
      <c r="AT346" s="83">
        <v>89.9</v>
      </c>
      <c r="AU346" s="83">
        <v>0.27789999999999998</v>
      </c>
      <c r="AV346" s="83">
        <v>4.7699999999999999E-2</v>
      </c>
      <c r="AW346" s="83">
        <v>14.25</v>
      </c>
      <c r="AX346" s="83">
        <v>12.16</v>
      </c>
      <c r="AY346" s="83">
        <v>14.11</v>
      </c>
      <c r="AZ346" s="83">
        <v>1.95</v>
      </c>
      <c r="BA346" s="83">
        <v>0</v>
      </c>
      <c r="BB346" s="83">
        <v>0</v>
      </c>
      <c r="BC346" s="83">
        <v>0</v>
      </c>
      <c r="BD346" s="83">
        <v>3.12834375</v>
      </c>
      <c r="BE346" s="83">
        <v>30.6</v>
      </c>
      <c r="BF346" s="83">
        <v>5.5</v>
      </c>
      <c r="BG346" s="83">
        <v>10.3</v>
      </c>
      <c r="BH346" s="232">
        <v>43808</v>
      </c>
    </row>
    <row r="347" spans="1:60" x14ac:dyDescent="0.25">
      <c r="A347" s="232">
        <v>43809</v>
      </c>
      <c r="B347" s="233" t="s">
        <v>65</v>
      </c>
      <c r="C347" s="234">
        <v>0</v>
      </c>
      <c r="D347" s="83">
        <v>6.01</v>
      </c>
      <c r="E347" s="83">
        <v>5.19</v>
      </c>
      <c r="F347" s="83">
        <v>5.25</v>
      </c>
      <c r="G347" s="83">
        <v>5.3</v>
      </c>
      <c r="H347" s="83">
        <v>5.4</v>
      </c>
      <c r="I347" s="83">
        <v>7.29</v>
      </c>
      <c r="J347" s="83">
        <v>7.4</v>
      </c>
      <c r="K347" s="83">
        <v>1.77</v>
      </c>
      <c r="L347" s="83">
        <v>1.96</v>
      </c>
      <c r="M347" s="83">
        <v>2.09</v>
      </c>
      <c r="N347" s="83">
        <v>2.13</v>
      </c>
      <c r="O347" s="83">
        <v>49</v>
      </c>
      <c r="P347" s="83">
        <v>43</v>
      </c>
      <c r="Q347" s="83">
        <v>19</v>
      </c>
      <c r="R347" s="83">
        <v>2</v>
      </c>
      <c r="S347" s="83">
        <v>0</v>
      </c>
      <c r="T347" s="83">
        <v>0</v>
      </c>
      <c r="U347" s="83">
        <v>0.496</v>
      </c>
      <c r="V347" s="83">
        <v>0.51400000000000001</v>
      </c>
      <c r="W347" s="83">
        <v>0.79800000000000004</v>
      </c>
      <c r="X347" s="83">
        <v>0.112</v>
      </c>
      <c r="Y347" s="83">
        <v>0.39400000000000002</v>
      </c>
      <c r="Z347" s="83">
        <v>0.45200000000000001</v>
      </c>
      <c r="AA347" s="83">
        <v>12.2</v>
      </c>
      <c r="AB347" s="83">
        <v>34.1</v>
      </c>
      <c r="AC347" s="83">
        <v>26.9</v>
      </c>
      <c r="AD347" s="83">
        <v>27.4</v>
      </c>
      <c r="AE347" s="83">
        <v>37.700000000000003</v>
      </c>
      <c r="AF347" s="83">
        <v>24.4</v>
      </c>
      <c r="AG347" s="83">
        <v>68.2</v>
      </c>
      <c r="AH347" s="83">
        <v>53.8</v>
      </c>
      <c r="AI347" s="83">
        <v>54.8</v>
      </c>
      <c r="AJ347" s="83">
        <v>75.400000000000006</v>
      </c>
      <c r="AK347" s="83">
        <v>3.31</v>
      </c>
      <c r="AL347" s="83">
        <v>4.09</v>
      </c>
      <c r="AM347" s="83">
        <v>3.1</v>
      </c>
      <c r="AN347" s="83">
        <v>5.9</v>
      </c>
      <c r="AO347" s="83">
        <v>5.3999999999999999E-2</v>
      </c>
      <c r="AP347" s="83">
        <v>5.9</v>
      </c>
      <c r="AQ347" s="83">
        <v>5.2</v>
      </c>
      <c r="AR347" s="83">
        <v>0.53433108614232205</v>
      </c>
      <c r="AS347" s="83">
        <v>57.1</v>
      </c>
      <c r="AT347" s="83">
        <v>90.3</v>
      </c>
      <c r="AU347" s="83">
        <v>0.24460000000000001</v>
      </c>
      <c r="AV347" s="83">
        <v>4.41E-2</v>
      </c>
      <c r="AW347" s="83">
        <v>13.6</v>
      </c>
      <c r="AX347" s="83">
        <v>13.35</v>
      </c>
      <c r="AY347" s="83">
        <v>13.35</v>
      </c>
      <c r="AZ347" s="83">
        <v>0</v>
      </c>
      <c r="BA347" s="83">
        <v>1.575</v>
      </c>
      <c r="BB347" s="83">
        <v>2.504</v>
      </c>
      <c r="BC347" s="83">
        <v>7.8540000000000001</v>
      </c>
      <c r="BD347" s="83">
        <v>2.7743310861423223</v>
      </c>
      <c r="BE347" s="83">
        <v>31.26</v>
      </c>
      <c r="BF347" s="83">
        <v>5.5</v>
      </c>
      <c r="BG347" s="83">
        <v>10.3</v>
      </c>
      <c r="BH347" s="232">
        <v>43809</v>
      </c>
    </row>
    <row r="348" spans="1:60" x14ac:dyDescent="0.25">
      <c r="A348" s="232">
        <v>43810</v>
      </c>
      <c r="B348" s="233" t="s">
        <v>65</v>
      </c>
      <c r="C348" s="234">
        <v>0</v>
      </c>
      <c r="D348" s="83">
        <v>6.32</v>
      </c>
      <c r="E348" s="83">
        <v>5.12</v>
      </c>
      <c r="F348" s="83">
        <v>5.23</v>
      </c>
      <c r="G348" s="83">
        <v>5.26</v>
      </c>
      <c r="H348" s="83">
        <v>5.27</v>
      </c>
      <c r="I348" s="83">
        <v>5.47</v>
      </c>
      <c r="J348" s="83">
        <v>5.99</v>
      </c>
      <c r="K348" s="83">
        <v>1.72</v>
      </c>
      <c r="L348" s="83">
        <v>1.91</v>
      </c>
      <c r="M348" s="83">
        <v>2.0699999999999998</v>
      </c>
      <c r="N348" s="83">
        <v>2.14</v>
      </c>
      <c r="O348" s="83">
        <v>50</v>
      </c>
      <c r="P348" s="83">
        <v>42</v>
      </c>
      <c r="Q348" s="83">
        <v>20</v>
      </c>
      <c r="R348" s="83">
        <v>3</v>
      </c>
      <c r="S348" s="83">
        <v>1</v>
      </c>
      <c r="T348" s="83">
        <v>0</v>
      </c>
      <c r="U348" s="83">
        <v>0.47099999999999997</v>
      </c>
      <c r="V348" s="83">
        <v>0.443</v>
      </c>
      <c r="W348" s="83">
        <v>0.91400000000000003</v>
      </c>
      <c r="X348" s="83">
        <v>0.13600000000000001</v>
      </c>
      <c r="Y348" s="83">
        <v>0.49299999999999999</v>
      </c>
      <c r="Z348" s="83">
        <v>0.50800000000000001</v>
      </c>
      <c r="AA348" s="83">
        <v>12</v>
      </c>
      <c r="AB348" s="83">
        <v>35.4</v>
      </c>
      <c r="AC348" s="83">
        <v>28.7</v>
      </c>
      <c r="AD348" s="83">
        <v>26.9</v>
      </c>
      <c r="AE348" s="83">
        <v>29.1</v>
      </c>
      <c r="AF348" s="83">
        <v>24</v>
      </c>
      <c r="AG348" s="83">
        <v>70.8</v>
      </c>
      <c r="AH348" s="83">
        <v>57.4</v>
      </c>
      <c r="AI348" s="83">
        <v>53.8</v>
      </c>
      <c r="AJ348" s="83">
        <v>58.2</v>
      </c>
      <c r="AK348" s="83">
        <v>3.24</v>
      </c>
      <c r="AL348" s="83">
        <v>4.04</v>
      </c>
      <c r="AM348" s="83">
        <v>3</v>
      </c>
      <c r="AN348" s="83">
        <v>5.8</v>
      </c>
      <c r="AO348" s="83">
        <v>4.2000000000000003E-2</v>
      </c>
      <c r="AP348" s="83">
        <v>6.2</v>
      </c>
      <c r="AQ348" s="83">
        <v>4.7</v>
      </c>
      <c r="AR348" s="83">
        <v>0.81686340912756039</v>
      </c>
      <c r="AS348" s="83">
        <v>55.1</v>
      </c>
      <c r="AT348" s="83">
        <v>89.3</v>
      </c>
      <c r="AU348" s="83">
        <v>0.2586</v>
      </c>
      <c r="AV348" s="83">
        <v>4.87E-2</v>
      </c>
      <c r="AW348" s="83">
        <v>13.525</v>
      </c>
      <c r="AX348" s="83">
        <v>12.401999999999999</v>
      </c>
      <c r="AY348" s="83">
        <v>13.38</v>
      </c>
      <c r="AZ348" s="83">
        <v>0.97799999999999998</v>
      </c>
      <c r="BA348" s="83">
        <v>1.575</v>
      </c>
      <c r="BB348" s="83">
        <v>2.504</v>
      </c>
      <c r="BC348" s="83">
        <v>7.8840000000000003</v>
      </c>
      <c r="BD348" s="83">
        <v>2.9468634091275603</v>
      </c>
      <c r="BE348" s="83">
        <v>30.49</v>
      </c>
      <c r="BF348" s="83">
        <v>5.5</v>
      </c>
      <c r="BG348" s="83">
        <v>10.3</v>
      </c>
      <c r="BH348" s="232">
        <v>43810</v>
      </c>
    </row>
    <row r="349" spans="1:60" x14ac:dyDescent="0.25">
      <c r="A349" s="232">
        <v>43811</v>
      </c>
      <c r="B349" s="233" t="s">
        <v>65</v>
      </c>
      <c r="C349" s="234">
        <v>0</v>
      </c>
      <c r="D349" s="83">
        <v>6.22</v>
      </c>
      <c r="E349" s="83">
        <v>5.0999999999999996</v>
      </c>
      <c r="F349" s="83">
        <v>5.24</v>
      </c>
      <c r="G349" s="83">
        <v>5.14</v>
      </c>
      <c r="H349" s="83">
        <v>5.19</v>
      </c>
      <c r="I349" s="83">
        <v>6.5</v>
      </c>
      <c r="J349" s="83">
        <v>7.09</v>
      </c>
      <c r="K349" s="83">
        <v>1.78</v>
      </c>
      <c r="L349" s="83">
        <v>2.0299999999999998</v>
      </c>
      <c r="M349" s="83">
        <v>2.14</v>
      </c>
      <c r="N349" s="83">
        <v>2.2599999999999998</v>
      </c>
      <c r="O349" s="83">
        <v>49</v>
      </c>
      <c r="P349" s="83">
        <v>42</v>
      </c>
      <c r="Q349" s="83">
        <v>18</v>
      </c>
      <c r="R349" s="83">
        <v>1</v>
      </c>
      <c r="S349" s="83">
        <v>0</v>
      </c>
      <c r="T349" s="83">
        <v>0</v>
      </c>
      <c r="U349" s="83">
        <v>0.46200000000000002</v>
      </c>
      <c r="V349" s="83">
        <v>0.436</v>
      </c>
      <c r="W349" s="83">
        <v>0.89600000000000002</v>
      </c>
      <c r="X349" s="83">
        <v>0.121</v>
      </c>
      <c r="Y349" s="83">
        <v>0.61299999999999999</v>
      </c>
      <c r="Z349" s="83">
        <v>0.66400000000000003</v>
      </c>
      <c r="AA349" s="83">
        <v>11.4</v>
      </c>
      <c r="AB349" s="83">
        <v>35.1</v>
      </c>
      <c r="AC349" s="83">
        <v>28</v>
      </c>
      <c r="AD349" s="83">
        <v>26.4</v>
      </c>
      <c r="AE349" s="83">
        <v>35.299999999999997</v>
      </c>
      <c r="AF349" s="83">
        <v>22.8</v>
      </c>
      <c r="AG349" s="83">
        <v>70.2</v>
      </c>
      <c r="AH349" s="83">
        <v>56</v>
      </c>
      <c r="AI349" s="83">
        <v>52.8</v>
      </c>
      <c r="AJ349" s="83">
        <v>70.599999999999994</v>
      </c>
      <c r="AK349" s="83">
        <v>3.3</v>
      </c>
      <c r="AL349" s="83">
        <v>4.07</v>
      </c>
      <c r="AM349" s="83">
        <v>3.1</v>
      </c>
      <c r="AN349" s="83">
        <v>5.5</v>
      </c>
      <c r="AO349" s="83">
        <v>6.8000000000000005E-2</v>
      </c>
      <c r="AP349" s="83">
        <v>5.7</v>
      </c>
      <c r="AQ349" s="83">
        <v>4.7</v>
      </c>
      <c r="AR349" s="83">
        <v>0.83954588607594971</v>
      </c>
      <c r="AS349" s="83">
        <v>55.3</v>
      </c>
      <c r="AT349" s="83">
        <v>89.6</v>
      </c>
      <c r="AU349" s="83">
        <v>0.25840000000000002</v>
      </c>
      <c r="AV349" s="83">
        <v>4.8399999999999999E-2</v>
      </c>
      <c r="AW349" s="83">
        <v>13.8</v>
      </c>
      <c r="AX349" s="83">
        <v>12.64</v>
      </c>
      <c r="AY349" s="83">
        <v>13.63</v>
      </c>
      <c r="AZ349" s="83">
        <v>0.99</v>
      </c>
      <c r="BA349" s="83">
        <v>1.575</v>
      </c>
      <c r="BB349" s="83">
        <v>2.504</v>
      </c>
      <c r="BC349" s="83">
        <v>9.5510000000000002</v>
      </c>
      <c r="BD349" s="83">
        <v>3.0095458860759496</v>
      </c>
      <c r="BE349" s="83">
        <v>30.97</v>
      </c>
      <c r="BF349" s="83">
        <v>5.5</v>
      </c>
      <c r="BG349" s="83">
        <v>10.3</v>
      </c>
      <c r="BH349" s="232">
        <v>43811</v>
      </c>
    </row>
    <row r="350" spans="1:60" x14ac:dyDescent="0.25">
      <c r="A350" s="232">
        <v>43812</v>
      </c>
      <c r="B350" s="233" t="s">
        <v>65</v>
      </c>
      <c r="C350" s="234">
        <v>0</v>
      </c>
      <c r="D350" s="83">
        <v>5.53</v>
      </c>
      <c r="E350" s="83">
        <v>4.97</v>
      </c>
      <c r="F350" s="83">
        <v>5.37</v>
      </c>
      <c r="G350" s="83">
        <v>5.17</v>
      </c>
      <c r="H350" s="83">
        <v>5.23</v>
      </c>
      <c r="I350" s="83">
        <v>7.07</v>
      </c>
      <c r="J350" s="83">
        <v>7.05</v>
      </c>
      <c r="K350" s="83">
        <v>1.74</v>
      </c>
      <c r="L350" s="83">
        <v>1.91</v>
      </c>
      <c r="M350" s="83">
        <v>2.08</v>
      </c>
      <c r="N350" s="83">
        <v>2.2000000000000002</v>
      </c>
      <c r="O350" s="83">
        <v>52</v>
      </c>
      <c r="P350" s="83">
        <v>45</v>
      </c>
      <c r="Q350" s="83">
        <v>21</v>
      </c>
      <c r="R350" s="83">
        <v>3</v>
      </c>
      <c r="S350" s="83">
        <v>0</v>
      </c>
      <c r="T350" s="83">
        <v>0</v>
      </c>
      <c r="U350" s="83">
        <v>0.64300000000000002</v>
      </c>
      <c r="V350" s="83">
        <v>0.45900000000000002</v>
      </c>
      <c r="W350" s="83">
        <v>1.36</v>
      </c>
      <c r="X350" s="83">
        <v>0.14799999999999999</v>
      </c>
      <c r="Y350" s="83">
        <v>0.71099999999999997</v>
      </c>
      <c r="Z350" s="83">
        <v>0.76600000000000001</v>
      </c>
      <c r="AA350" s="83">
        <v>11.6</v>
      </c>
      <c r="AB350" s="83">
        <v>31.5</v>
      </c>
      <c r="AC350" s="83">
        <v>26.1</v>
      </c>
      <c r="AD350" s="83">
        <v>27.8</v>
      </c>
      <c r="AE350" s="83">
        <v>35.6</v>
      </c>
      <c r="AF350" s="83">
        <v>23.2</v>
      </c>
      <c r="AG350" s="83">
        <v>63</v>
      </c>
      <c r="AH350" s="83">
        <v>52.2</v>
      </c>
      <c r="AI350" s="83">
        <v>55.6</v>
      </c>
      <c r="AJ350" s="83">
        <v>71.2</v>
      </c>
      <c r="AK350" s="83">
        <v>3.37</v>
      </c>
      <c r="AL350" s="83">
        <v>3.96</v>
      </c>
      <c r="AM350" s="83">
        <v>3.1</v>
      </c>
      <c r="AN350" s="83">
        <v>5.7</v>
      </c>
      <c r="AO350" s="83">
        <v>2.4E-2</v>
      </c>
      <c r="AP350" s="83">
        <v>6.1</v>
      </c>
      <c r="AQ350" s="83">
        <v>4.5999999999999996</v>
      </c>
      <c r="AR350" s="83">
        <v>0.12118202943454737</v>
      </c>
      <c r="AS350" s="83">
        <v>53.5</v>
      </c>
      <c r="AT350" s="83">
        <v>89.1</v>
      </c>
      <c r="AU350" s="83">
        <v>0.27279999999999999</v>
      </c>
      <c r="AV350" s="83">
        <v>0.05</v>
      </c>
      <c r="AW350" s="83">
        <v>14.02</v>
      </c>
      <c r="AX350" s="83">
        <v>12.91</v>
      </c>
      <c r="AY350" s="83">
        <v>13.86</v>
      </c>
      <c r="AZ350" s="83">
        <v>0.95</v>
      </c>
      <c r="BA350" s="83">
        <v>0</v>
      </c>
      <c r="BB350" s="83">
        <v>0</v>
      </c>
      <c r="BC350" s="83">
        <v>0</v>
      </c>
      <c r="BD350" s="83">
        <v>2.1711820294345472</v>
      </c>
      <c r="BE350" s="83">
        <v>30.28</v>
      </c>
      <c r="BF350" s="83">
        <v>5.5</v>
      </c>
      <c r="BG350" s="83">
        <v>10.3</v>
      </c>
      <c r="BH350" s="232">
        <v>43812</v>
      </c>
    </row>
    <row r="351" spans="1:60" x14ac:dyDescent="0.25">
      <c r="A351" s="232">
        <v>43813</v>
      </c>
      <c r="B351" s="233" t="s">
        <v>65</v>
      </c>
      <c r="C351" s="234">
        <v>0</v>
      </c>
      <c r="D351" s="83">
        <v>5.37</v>
      </c>
      <c r="E351" s="83">
        <v>5.01</v>
      </c>
      <c r="F351" s="83">
        <v>5.14</v>
      </c>
      <c r="G351" s="83">
        <v>5.0199999999999996</v>
      </c>
      <c r="H351" s="83">
        <v>5.0599999999999996</v>
      </c>
      <c r="I351" s="83">
        <v>7.11</v>
      </c>
      <c r="J351" s="83">
        <v>7.09</v>
      </c>
      <c r="K351" s="83">
        <v>1.71</v>
      </c>
      <c r="L351" s="83">
        <v>1.87</v>
      </c>
      <c r="M351" s="83">
        <v>1.97</v>
      </c>
      <c r="N351" s="83">
        <v>1.84</v>
      </c>
      <c r="O351" s="83">
        <v>50</v>
      </c>
      <c r="P351" s="83">
        <v>43</v>
      </c>
      <c r="Q351" s="83">
        <v>19</v>
      </c>
      <c r="R351" s="83">
        <v>1</v>
      </c>
      <c r="S351" s="83">
        <v>0</v>
      </c>
      <c r="T351" s="83">
        <v>0</v>
      </c>
      <c r="U351" s="83">
        <v>0.65600000000000003</v>
      </c>
      <c r="V351" s="83">
        <v>0.495</v>
      </c>
      <c r="W351" s="83">
        <v>1.33</v>
      </c>
      <c r="X351" s="83">
        <v>0.152</v>
      </c>
      <c r="Y351" s="83">
        <v>0.53700000000000003</v>
      </c>
      <c r="Z351" s="83">
        <v>0.57599999999999996</v>
      </c>
      <c r="AA351" s="83">
        <v>11.7</v>
      </c>
      <c r="AB351" s="83">
        <v>28.8</v>
      </c>
      <c r="AC351" s="83">
        <v>26.3</v>
      </c>
      <c r="AD351" s="83">
        <v>27.6</v>
      </c>
      <c r="AE351" s="83">
        <v>34.9</v>
      </c>
      <c r="AF351" s="83">
        <v>23.4</v>
      </c>
      <c r="AG351" s="83">
        <v>57.6</v>
      </c>
      <c r="AH351" s="83">
        <v>52.6</v>
      </c>
      <c r="AI351" s="83">
        <v>55.2</v>
      </c>
      <c r="AJ351" s="83">
        <v>69.8</v>
      </c>
      <c r="AK351" s="83">
        <v>3.24</v>
      </c>
      <c r="AL351" s="83">
        <v>3.45</v>
      </c>
      <c r="AM351" s="83">
        <v>3</v>
      </c>
      <c r="AN351" s="83">
        <v>5.9</v>
      </c>
      <c r="AO351" s="83">
        <v>2.9000000000000001E-2</v>
      </c>
      <c r="AP351" s="83">
        <v>6</v>
      </c>
      <c r="AQ351" s="83">
        <v>4.5</v>
      </c>
      <c r="AR351" s="83">
        <v>0.46267499999999995</v>
      </c>
      <c r="AS351" s="83">
        <v>53.7</v>
      </c>
      <c r="AT351" s="83">
        <v>90.2</v>
      </c>
      <c r="AU351" s="83">
        <v>0.27200000000000002</v>
      </c>
      <c r="AV351" s="83">
        <v>4.8899999999999999E-2</v>
      </c>
      <c r="AW351" s="83">
        <v>13.81</v>
      </c>
      <c r="AX351" s="83">
        <v>12.8</v>
      </c>
      <c r="AY351" s="83">
        <v>13.75</v>
      </c>
      <c r="AZ351" s="83">
        <v>0.95</v>
      </c>
      <c r="BA351" s="83">
        <v>0</v>
      </c>
      <c r="BB351" s="83">
        <v>0</v>
      </c>
      <c r="BC351" s="83">
        <v>0</v>
      </c>
      <c r="BD351" s="83">
        <v>2.502675</v>
      </c>
      <c r="BE351" s="83">
        <v>30.51</v>
      </c>
      <c r="BF351" s="83">
        <v>5.5</v>
      </c>
      <c r="BG351" s="83">
        <v>10.3</v>
      </c>
      <c r="BH351" s="232">
        <v>43813</v>
      </c>
    </row>
    <row r="352" spans="1:60" x14ac:dyDescent="0.25">
      <c r="A352" s="232">
        <v>43814</v>
      </c>
      <c r="B352" s="233" t="s">
        <v>65</v>
      </c>
      <c r="C352" s="234">
        <v>0</v>
      </c>
      <c r="D352" s="83">
        <v>0</v>
      </c>
      <c r="E352" s="83">
        <v>0</v>
      </c>
      <c r="F352" s="83">
        <v>0</v>
      </c>
      <c r="G352" s="83">
        <v>0</v>
      </c>
      <c r="H352" s="83">
        <v>0</v>
      </c>
      <c r="I352" s="83">
        <v>0</v>
      </c>
      <c r="J352" s="83">
        <v>0</v>
      </c>
      <c r="K352" s="83">
        <v>0</v>
      </c>
      <c r="L352" s="83">
        <v>0</v>
      </c>
      <c r="M352" s="83">
        <v>0</v>
      </c>
      <c r="N352" s="83">
        <v>0</v>
      </c>
      <c r="O352" s="83">
        <v>0</v>
      </c>
      <c r="P352" s="83">
        <v>0</v>
      </c>
      <c r="Q352" s="83">
        <v>0</v>
      </c>
      <c r="R352" s="83">
        <v>0</v>
      </c>
      <c r="S352" s="83">
        <v>0</v>
      </c>
      <c r="T352" s="83">
        <v>0</v>
      </c>
      <c r="U352" s="83">
        <v>0</v>
      </c>
      <c r="V352" s="83">
        <v>0</v>
      </c>
      <c r="W352" s="83">
        <v>0</v>
      </c>
      <c r="X352" s="83">
        <v>0</v>
      </c>
      <c r="Y352" s="83">
        <v>0</v>
      </c>
      <c r="Z352" s="83">
        <v>0</v>
      </c>
      <c r="AA352" s="83">
        <v>0</v>
      </c>
      <c r="AB352" s="83">
        <v>0</v>
      </c>
      <c r="AC352" s="83">
        <v>0</v>
      </c>
      <c r="AD352" s="83">
        <v>0</v>
      </c>
      <c r="AE352" s="83">
        <v>0</v>
      </c>
      <c r="AF352" s="83">
        <v>0</v>
      </c>
      <c r="AG352" s="83">
        <v>0</v>
      </c>
      <c r="AH352" s="83">
        <v>0</v>
      </c>
      <c r="AI352" s="83">
        <v>0</v>
      </c>
      <c r="AJ352" s="83">
        <v>0</v>
      </c>
      <c r="AK352" s="83" t="s">
        <v>66</v>
      </c>
      <c r="AL352" s="83" t="s">
        <v>66</v>
      </c>
      <c r="AM352" s="83">
        <v>0</v>
      </c>
      <c r="AN352" s="83">
        <v>0</v>
      </c>
      <c r="AO352" s="83">
        <v>0</v>
      </c>
      <c r="AP352" s="83">
        <v>0</v>
      </c>
      <c r="AQ352" s="83">
        <v>0</v>
      </c>
      <c r="AR352" s="83" t="s">
        <v>66</v>
      </c>
      <c r="AS352" s="83">
        <v>0</v>
      </c>
      <c r="AT352" s="83">
        <v>0</v>
      </c>
      <c r="AU352" s="83">
        <v>0</v>
      </c>
      <c r="AV352" s="83">
        <v>0</v>
      </c>
      <c r="AW352" s="83">
        <v>0</v>
      </c>
      <c r="AX352" s="83">
        <v>0</v>
      </c>
      <c r="AY352" s="83">
        <v>0</v>
      </c>
      <c r="AZ352" s="83">
        <v>0</v>
      </c>
      <c r="BA352" s="83">
        <v>0</v>
      </c>
      <c r="BB352" s="83">
        <v>0</v>
      </c>
      <c r="BC352" s="83">
        <v>0</v>
      </c>
      <c r="BD352" s="83" t="s">
        <v>66</v>
      </c>
      <c r="BE352" s="83">
        <v>0</v>
      </c>
      <c r="BF352" s="83">
        <v>0</v>
      </c>
      <c r="BG352" s="83">
        <v>0</v>
      </c>
      <c r="BH352" s="232">
        <v>43814</v>
      </c>
    </row>
    <row r="353" spans="1:60" x14ac:dyDescent="0.25">
      <c r="A353" s="232">
        <v>43815</v>
      </c>
      <c r="B353" s="233" t="s">
        <v>65</v>
      </c>
      <c r="C353" s="234">
        <v>0</v>
      </c>
      <c r="D353" s="83">
        <v>6.13</v>
      </c>
      <c r="E353" s="83">
        <v>5.21</v>
      </c>
      <c r="F353" s="83">
        <v>5.2</v>
      </c>
      <c r="G353" s="83">
        <v>5.24</v>
      </c>
      <c r="H353" s="83">
        <v>5.27</v>
      </c>
      <c r="I353" s="83">
        <v>6.94</v>
      </c>
      <c r="J353" s="83">
        <v>7.32</v>
      </c>
      <c r="K353" s="83">
        <v>1.76</v>
      </c>
      <c r="L353" s="83">
        <v>2.0099999999999998</v>
      </c>
      <c r="M353" s="83">
        <v>2.0699999999999998</v>
      </c>
      <c r="N353" s="83">
        <v>2.14</v>
      </c>
      <c r="O353" s="83">
        <v>49</v>
      </c>
      <c r="P353" s="83">
        <v>43</v>
      </c>
      <c r="Q353" s="83">
        <v>20</v>
      </c>
      <c r="R353" s="83">
        <v>2</v>
      </c>
      <c r="S353" s="83">
        <v>0</v>
      </c>
      <c r="T353" s="83">
        <v>0</v>
      </c>
      <c r="U353" s="83">
        <v>0.52600000000000002</v>
      </c>
      <c r="V353" s="83">
        <v>0.39700000000000002</v>
      </c>
      <c r="W353" s="83">
        <v>0.99399999999999999</v>
      </c>
      <c r="X353" s="83">
        <v>0.113</v>
      </c>
      <c r="Y353" s="83">
        <v>0.60599999999999998</v>
      </c>
      <c r="Z353" s="83">
        <v>0.68400000000000005</v>
      </c>
      <c r="AA353" s="83">
        <v>12.4</v>
      </c>
      <c r="AB353" s="83">
        <v>33.200000000000003</v>
      </c>
      <c r="AC353" s="83">
        <v>26.2</v>
      </c>
      <c r="AD353" s="83">
        <v>36.9</v>
      </c>
      <c r="AE353" s="83">
        <v>36.4</v>
      </c>
      <c r="AF353" s="83">
        <v>24.8</v>
      </c>
      <c r="AG353" s="83">
        <v>66.400000000000006</v>
      </c>
      <c r="AH353" s="83">
        <v>52.4</v>
      </c>
      <c r="AI353" s="83">
        <v>53.8</v>
      </c>
      <c r="AJ353" s="83">
        <v>72.8</v>
      </c>
      <c r="AK353" s="83">
        <v>3.2199999999999998</v>
      </c>
      <c r="AL353" s="83">
        <v>3.71</v>
      </c>
      <c r="AM353" s="83">
        <v>3.1</v>
      </c>
      <c r="AN353" s="83">
        <v>5.8</v>
      </c>
      <c r="AO353" s="83">
        <v>3.3000000000000002E-2</v>
      </c>
      <c r="AP353" s="83">
        <v>6.9</v>
      </c>
      <c r="AQ353" s="83">
        <v>4.5</v>
      </c>
      <c r="AR353" s="83">
        <v>0.810608392163084</v>
      </c>
      <c r="AS353" s="83">
        <v>56.3</v>
      </c>
      <c r="AT353" s="83">
        <v>90.1</v>
      </c>
      <c r="AU353" s="83">
        <v>0.24940000000000001</v>
      </c>
      <c r="AV353" s="83">
        <v>4.5199999999999997E-2</v>
      </c>
      <c r="AW353" s="83">
        <v>14.268000000000001</v>
      </c>
      <c r="AX353" s="83">
        <v>12.606999999999999</v>
      </c>
      <c r="AY353" s="83">
        <v>14.297000000000001</v>
      </c>
      <c r="AZ353" s="83">
        <v>1.69</v>
      </c>
      <c r="BA353" s="83">
        <v>0</v>
      </c>
      <c r="BB353" s="83">
        <v>0</v>
      </c>
      <c r="BC353" s="83">
        <v>0</v>
      </c>
      <c r="BD353" s="83">
        <v>2.9706083921630841</v>
      </c>
      <c r="BE353" s="83">
        <v>30.93</v>
      </c>
      <c r="BF353" s="83">
        <v>5.5</v>
      </c>
      <c r="BG353" s="83">
        <v>10.3</v>
      </c>
      <c r="BH353" s="232">
        <v>43815</v>
      </c>
    </row>
    <row r="354" spans="1:60" x14ac:dyDescent="0.25">
      <c r="A354" s="232">
        <v>43816</v>
      </c>
      <c r="B354" s="233" t="s">
        <v>65</v>
      </c>
      <c r="C354" s="234">
        <v>0</v>
      </c>
      <c r="D354" s="83">
        <v>6.17</v>
      </c>
      <c r="E354" s="83">
        <v>5.14</v>
      </c>
      <c r="F354" s="83">
        <v>5.18</v>
      </c>
      <c r="G354" s="83">
        <v>5.23</v>
      </c>
      <c r="H354" s="83">
        <v>5.26</v>
      </c>
      <c r="I354" s="83">
        <v>5.4</v>
      </c>
      <c r="J354" s="83">
        <v>5.81</v>
      </c>
      <c r="K354" s="83">
        <v>1.7</v>
      </c>
      <c r="L354" s="83">
        <v>1.86</v>
      </c>
      <c r="M354" s="83">
        <v>1.96</v>
      </c>
      <c r="N354" s="83">
        <v>1.91</v>
      </c>
      <c r="O354" s="83">
        <v>50</v>
      </c>
      <c r="P354" s="83">
        <v>44</v>
      </c>
      <c r="Q354" s="83">
        <v>26</v>
      </c>
      <c r="R354" s="83">
        <v>4</v>
      </c>
      <c r="S354" s="83">
        <v>1</v>
      </c>
      <c r="T354" s="83">
        <v>0</v>
      </c>
      <c r="U354" s="83">
        <v>0.432</v>
      </c>
      <c r="V354" s="83">
        <v>0.443</v>
      </c>
      <c r="W354" s="83">
        <v>1.6120000000000001</v>
      </c>
      <c r="X354" s="83">
        <v>0.11799999999999999</v>
      </c>
      <c r="Y354" s="83">
        <v>0.307</v>
      </c>
      <c r="Z354" s="83">
        <v>0.16</v>
      </c>
      <c r="AA354" s="83">
        <v>12.7</v>
      </c>
      <c r="AB354" s="83">
        <v>30.9</v>
      </c>
      <c r="AC354" s="83">
        <v>26.3</v>
      </c>
      <c r="AD354" s="83">
        <v>27</v>
      </c>
      <c r="AE354" s="83">
        <v>30</v>
      </c>
      <c r="AF354" s="83">
        <v>25.4</v>
      </c>
      <c r="AG354" s="83">
        <v>61.8</v>
      </c>
      <c r="AH354" s="83">
        <v>52.6</v>
      </c>
      <c r="AI354" s="83">
        <v>54</v>
      </c>
      <c r="AJ354" s="83">
        <v>60</v>
      </c>
      <c r="AK354" s="83">
        <v>3.25</v>
      </c>
      <c r="AL354" s="83">
        <v>3.87</v>
      </c>
      <c r="AM354" s="83">
        <v>3</v>
      </c>
      <c r="AN354" s="83">
        <v>5.0999999999999996</v>
      </c>
      <c r="AO354" s="83">
        <v>2.8000000000000001E-2</v>
      </c>
      <c r="AP354" s="83">
        <v>7.8</v>
      </c>
      <c r="AQ354" s="83">
        <v>4.5999999999999996</v>
      </c>
      <c r="AR354" s="83">
        <v>0.5421938461538458</v>
      </c>
      <c r="AS354" s="83">
        <v>56.5</v>
      </c>
      <c r="AT354" s="83">
        <v>90</v>
      </c>
      <c r="AU354" s="83">
        <v>0.2492</v>
      </c>
      <c r="AV354" s="83">
        <v>4.53E-2</v>
      </c>
      <c r="AW354" s="83">
        <v>15.69</v>
      </c>
      <c r="AX354" s="83">
        <v>13</v>
      </c>
      <c r="AY354" s="83">
        <v>13.94</v>
      </c>
      <c r="AZ354" s="83">
        <v>0.94</v>
      </c>
      <c r="BA354" s="83">
        <v>1.575</v>
      </c>
      <c r="BB354" s="83">
        <v>2.504</v>
      </c>
      <c r="BC354" s="83">
        <v>8.9209999999999994</v>
      </c>
      <c r="BD354" s="83">
        <v>2.7721938461538458</v>
      </c>
      <c r="BE354" s="83">
        <v>30.8</v>
      </c>
      <c r="BF354" s="83">
        <v>5.6</v>
      </c>
      <c r="BG354" s="83">
        <v>10.3</v>
      </c>
      <c r="BH354" s="232">
        <v>43816</v>
      </c>
    </row>
    <row r="355" spans="1:60" x14ac:dyDescent="0.25">
      <c r="A355" s="232">
        <v>43817</v>
      </c>
      <c r="B355" s="233" t="s">
        <v>65</v>
      </c>
      <c r="C355" s="234">
        <v>0</v>
      </c>
      <c r="D355" s="83">
        <v>5.89</v>
      </c>
      <c r="E355" s="83">
        <v>5.14</v>
      </c>
      <c r="F355" s="83">
        <v>5.17</v>
      </c>
      <c r="G355" s="83">
        <v>5.24</v>
      </c>
      <c r="H355" s="83">
        <v>5.27</v>
      </c>
      <c r="I355" s="83">
        <v>4.97</v>
      </c>
      <c r="J355" s="83">
        <v>5.54</v>
      </c>
      <c r="K355" s="83">
        <v>1.83</v>
      </c>
      <c r="L355" s="83">
        <v>1.96</v>
      </c>
      <c r="M355" s="83">
        <v>1.98</v>
      </c>
      <c r="N355" s="83">
        <v>2.33</v>
      </c>
      <c r="O355" s="83">
        <v>48</v>
      </c>
      <c r="P355" s="83">
        <v>41</v>
      </c>
      <c r="Q355" s="83">
        <v>24</v>
      </c>
      <c r="R355" s="83">
        <v>3</v>
      </c>
      <c r="S355" s="83">
        <v>0</v>
      </c>
      <c r="T355" s="83">
        <v>0</v>
      </c>
      <c r="U355" s="83">
        <v>0.63800000000000001</v>
      </c>
      <c r="V355" s="83">
        <v>0.47299999999999998</v>
      </c>
      <c r="W355" s="83">
        <v>2.67</v>
      </c>
      <c r="X355" s="83">
        <v>0.307</v>
      </c>
      <c r="Y355" s="83">
        <v>0.20699999999999999</v>
      </c>
      <c r="Z355" s="83">
        <v>0.14499999999999999</v>
      </c>
      <c r="AA355" s="83">
        <v>12.4</v>
      </c>
      <c r="AB355" s="83">
        <v>33.799999999999997</v>
      </c>
      <c r="AC355" s="83">
        <v>26.2</v>
      </c>
      <c r="AD355" s="83">
        <v>26.6</v>
      </c>
      <c r="AE355" s="83">
        <v>30.4</v>
      </c>
      <c r="AF355" s="83">
        <v>24.8</v>
      </c>
      <c r="AG355" s="83">
        <v>67.599999999999994</v>
      </c>
      <c r="AH355" s="83">
        <v>52.4</v>
      </c>
      <c r="AI355" s="83">
        <v>53.2</v>
      </c>
      <c r="AJ355" s="83">
        <v>60.8</v>
      </c>
      <c r="AK355" s="83">
        <v>3.01</v>
      </c>
      <c r="AL355" s="83">
        <v>3.16</v>
      </c>
      <c r="AM355" s="83">
        <v>3.1</v>
      </c>
      <c r="AN355" s="83">
        <v>5.4</v>
      </c>
      <c r="AO355" s="83">
        <v>0.249</v>
      </c>
      <c r="AP355" s="83">
        <v>7.3</v>
      </c>
      <c r="AQ355" s="83">
        <v>4.3</v>
      </c>
      <c r="AR355" s="83">
        <v>0.32001840490797573</v>
      </c>
      <c r="AS355" s="83">
        <v>53</v>
      </c>
      <c r="AT355" s="83">
        <v>88.8</v>
      </c>
      <c r="AU355" s="83">
        <v>0.27550000000000002</v>
      </c>
      <c r="AV355" s="83">
        <v>5.1400000000000001E-2</v>
      </c>
      <c r="AW355" s="83">
        <v>14.82</v>
      </c>
      <c r="AX355" s="83">
        <v>13.04</v>
      </c>
      <c r="AY355" s="83">
        <v>13.04</v>
      </c>
      <c r="AZ355" s="83">
        <v>0</v>
      </c>
      <c r="BA355" s="83">
        <v>1.575</v>
      </c>
      <c r="BB355" s="83">
        <v>2.504</v>
      </c>
      <c r="BC355" s="83">
        <v>7.8540000000000001</v>
      </c>
      <c r="BD355" s="83">
        <v>2.3800184049079758</v>
      </c>
      <c r="BE355" s="83">
        <v>31.22</v>
      </c>
      <c r="BF355" s="83">
        <v>5.6</v>
      </c>
      <c r="BG355" s="83">
        <v>10.3</v>
      </c>
      <c r="BH355" s="232">
        <v>43817</v>
      </c>
    </row>
    <row r="356" spans="1:60" x14ac:dyDescent="0.25">
      <c r="A356" s="232">
        <v>43818</v>
      </c>
      <c r="B356" s="233" t="s">
        <v>65</v>
      </c>
      <c r="C356" s="234">
        <v>0</v>
      </c>
      <c r="D356" s="83">
        <v>5.89</v>
      </c>
      <c r="E356" s="83">
        <v>5.25</v>
      </c>
      <c r="F356" s="83">
        <v>5.23</v>
      </c>
      <c r="G356" s="83">
        <v>5.27</v>
      </c>
      <c r="H356" s="83">
        <v>5.28</v>
      </c>
      <c r="I356" s="83">
        <v>4.82</v>
      </c>
      <c r="J356" s="83">
        <v>5.54</v>
      </c>
      <c r="K356" s="83">
        <v>1.83</v>
      </c>
      <c r="L356" s="83">
        <v>1.91</v>
      </c>
      <c r="M356" s="83">
        <v>1.9</v>
      </c>
      <c r="N356" s="83">
        <v>1.96</v>
      </c>
      <c r="O356" s="83">
        <v>47</v>
      </c>
      <c r="P356" s="83">
        <v>40</v>
      </c>
      <c r="Q356" s="83">
        <v>18</v>
      </c>
      <c r="R356" s="83">
        <v>1</v>
      </c>
      <c r="S356" s="83">
        <v>0</v>
      </c>
      <c r="T356" s="83">
        <v>0</v>
      </c>
      <c r="U356" s="83">
        <v>0.60499999999999998</v>
      </c>
      <c r="V356" s="83">
        <v>0.46200000000000002</v>
      </c>
      <c r="W356" s="83">
        <v>1.32</v>
      </c>
      <c r="X356" s="83">
        <v>0.26500000000000001</v>
      </c>
      <c r="Y356" s="83">
        <v>0.23400000000000001</v>
      </c>
      <c r="Z356" s="83">
        <v>0.16</v>
      </c>
      <c r="AA356" s="83">
        <v>12.3</v>
      </c>
      <c r="AB356" s="83">
        <v>30</v>
      </c>
      <c r="AC356" s="83">
        <v>26.4</v>
      </c>
      <c r="AD356" s="83">
        <v>28.9</v>
      </c>
      <c r="AE356" s="83">
        <v>30.8</v>
      </c>
      <c r="AF356" s="83">
        <v>24.6</v>
      </c>
      <c r="AG356" s="83">
        <v>60</v>
      </c>
      <c r="AH356" s="83">
        <v>52.8</v>
      </c>
      <c r="AI356" s="83">
        <v>57.8</v>
      </c>
      <c r="AJ356" s="83">
        <v>61.6</v>
      </c>
      <c r="AK356" s="83">
        <v>3.27</v>
      </c>
      <c r="AL356" s="83">
        <v>3.61</v>
      </c>
      <c r="AM356" s="83">
        <v>3.1</v>
      </c>
      <c r="AN356" s="83">
        <v>5.5</v>
      </c>
      <c r="AO356" s="83">
        <v>0.22700000000000001</v>
      </c>
      <c r="AP356" s="83">
        <v>7</v>
      </c>
      <c r="AQ356" s="83">
        <v>4.5999999999999996</v>
      </c>
      <c r="AR356" s="83">
        <v>0.79907526370053095</v>
      </c>
      <c r="AS356" s="83">
        <v>53.6</v>
      </c>
      <c r="AT356" s="83">
        <v>89.4</v>
      </c>
      <c r="AU356" s="83">
        <v>0.27060000000000001</v>
      </c>
      <c r="AV356" s="83">
        <v>4.8399999999999999E-2</v>
      </c>
      <c r="AW356" s="83">
        <v>13.734999999999999</v>
      </c>
      <c r="AX356" s="83">
        <v>12.609</v>
      </c>
      <c r="AY356" s="83">
        <v>13.584</v>
      </c>
      <c r="AZ356" s="83">
        <v>0.97499999999999998</v>
      </c>
      <c r="BA356" s="83">
        <v>0</v>
      </c>
      <c r="BB356" s="83">
        <v>0</v>
      </c>
      <c r="BC356" s="83">
        <v>0</v>
      </c>
      <c r="BD356" s="83">
        <v>2.839075263700531</v>
      </c>
      <c r="BE356" s="83">
        <v>30.98</v>
      </c>
      <c r="BF356" s="83">
        <v>5.6</v>
      </c>
      <c r="BG356" s="83">
        <v>10.3</v>
      </c>
      <c r="BH356" s="232">
        <v>43818</v>
      </c>
    </row>
    <row r="357" spans="1:60" x14ac:dyDescent="0.25">
      <c r="A357" s="232">
        <v>43819</v>
      </c>
      <c r="B357" s="233" t="s">
        <v>65</v>
      </c>
      <c r="C357" s="234">
        <v>0</v>
      </c>
      <c r="D357" s="83">
        <v>5.96</v>
      </c>
      <c r="E357" s="83">
        <v>5.31</v>
      </c>
      <c r="F357" s="83">
        <v>5.24</v>
      </c>
      <c r="G357" s="83">
        <v>5.36</v>
      </c>
      <c r="H357" s="83">
        <v>5.39</v>
      </c>
      <c r="I357" s="83">
        <v>7</v>
      </c>
      <c r="J357" s="83">
        <v>6.54</v>
      </c>
      <c r="K357" s="83">
        <v>1.87</v>
      </c>
      <c r="L357" s="83">
        <v>2.04</v>
      </c>
      <c r="M357" s="83">
        <v>2.06</v>
      </c>
      <c r="N357" s="83">
        <v>2.12</v>
      </c>
      <c r="O357" s="83">
        <v>44</v>
      </c>
      <c r="P357" s="83">
        <v>37</v>
      </c>
      <c r="Q357" s="83">
        <v>13</v>
      </c>
      <c r="R357" s="83">
        <v>0</v>
      </c>
      <c r="S357" s="83">
        <v>0</v>
      </c>
      <c r="T357" s="83">
        <v>0</v>
      </c>
      <c r="U357" s="83">
        <v>0.441</v>
      </c>
      <c r="V357" s="83">
        <v>0.42599999999999999</v>
      </c>
      <c r="W357" s="83">
        <v>0.49199999999999999</v>
      </c>
      <c r="X357" s="83">
        <v>9.1999999999999998E-2</v>
      </c>
      <c r="Y357" s="83">
        <v>0.24099999999999999</v>
      </c>
      <c r="Z357" s="83">
        <v>0.59599999999999997</v>
      </c>
      <c r="AA357" s="83">
        <v>12.6</v>
      </c>
      <c r="AB357" s="83">
        <v>30.4</v>
      </c>
      <c r="AC357" s="83">
        <v>26.2</v>
      </c>
      <c r="AD357" s="83">
        <v>28.6</v>
      </c>
      <c r="AE357" s="83">
        <v>34.799999999999997</v>
      </c>
      <c r="AF357" s="83">
        <v>25.2</v>
      </c>
      <c r="AG357" s="83">
        <v>60.8</v>
      </c>
      <c r="AH357" s="83">
        <v>52.4</v>
      </c>
      <c r="AI357" s="83">
        <v>57.2</v>
      </c>
      <c r="AJ357" s="83">
        <v>69.599999999999994</v>
      </c>
      <c r="AK357" s="83">
        <v>3.26</v>
      </c>
      <c r="AL357" s="83">
        <v>3.99</v>
      </c>
      <c r="AM357" s="83">
        <v>3</v>
      </c>
      <c r="AN357" s="83">
        <v>5.9</v>
      </c>
      <c r="AO357" s="83">
        <v>0.17</v>
      </c>
      <c r="AP357" s="83">
        <v>6.8</v>
      </c>
      <c r="AQ357" s="83">
        <v>4.5</v>
      </c>
      <c r="AR357" s="83">
        <v>0.84214999618524455</v>
      </c>
      <c r="AS357" s="83">
        <v>53.9</v>
      </c>
      <c r="AT357" s="83">
        <v>91.7</v>
      </c>
      <c r="AU357" s="83">
        <v>0.26840000000000003</v>
      </c>
      <c r="AV357" s="83">
        <v>0</v>
      </c>
      <c r="AW357" s="83">
        <v>14.103</v>
      </c>
      <c r="AX357" s="83">
        <v>13.106999999999999</v>
      </c>
      <c r="AY357" s="83">
        <v>14.08</v>
      </c>
      <c r="AZ357" s="83">
        <v>0.97299999999999998</v>
      </c>
      <c r="BA357" s="83">
        <v>0</v>
      </c>
      <c r="BB357" s="83">
        <v>0</v>
      </c>
      <c r="BC357" s="83">
        <v>0</v>
      </c>
      <c r="BD357" s="83">
        <v>2.9421499961852446</v>
      </c>
      <c r="BE357" s="83">
        <v>30.38</v>
      </c>
      <c r="BF357" s="83">
        <v>5.6</v>
      </c>
      <c r="BG357" s="83">
        <v>10.3</v>
      </c>
      <c r="BH357" s="232">
        <v>43819</v>
      </c>
    </row>
    <row r="358" spans="1:60" x14ac:dyDescent="0.25">
      <c r="A358" s="232">
        <v>43820</v>
      </c>
      <c r="B358" s="233" t="s">
        <v>65</v>
      </c>
      <c r="C358" s="234">
        <v>0</v>
      </c>
      <c r="D358" s="83">
        <v>6</v>
      </c>
      <c r="E358" s="83">
        <v>5.19</v>
      </c>
      <c r="F358" s="83">
        <v>5.23</v>
      </c>
      <c r="G358" s="83">
        <v>5.31</v>
      </c>
      <c r="H358" s="83">
        <v>5.34</v>
      </c>
      <c r="I358" s="83">
        <v>7.65</v>
      </c>
      <c r="J358" s="83">
        <v>7.71</v>
      </c>
      <c r="K358" s="83">
        <v>1.84</v>
      </c>
      <c r="L358" s="83">
        <v>1.99</v>
      </c>
      <c r="M358" s="83">
        <v>2.09</v>
      </c>
      <c r="N358" s="83">
        <v>2.14</v>
      </c>
      <c r="O358" s="83">
        <v>54</v>
      </c>
      <c r="P358" s="83">
        <v>46</v>
      </c>
      <c r="Q358" s="83">
        <v>10</v>
      </c>
      <c r="R358" s="83">
        <v>0</v>
      </c>
      <c r="S358" s="83">
        <v>0</v>
      </c>
      <c r="T358" s="83">
        <v>0</v>
      </c>
      <c r="U358" s="83">
        <v>0.38900000000000001</v>
      </c>
      <c r="V358" s="83">
        <v>0.41099999999999998</v>
      </c>
      <c r="W358" s="83">
        <v>0.317</v>
      </c>
      <c r="X358" s="83">
        <v>5.3999999999999999E-2</v>
      </c>
      <c r="Y358" s="83">
        <v>0.34699999999999998</v>
      </c>
      <c r="Z358" s="83">
        <v>0.45600000000000002</v>
      </c>
      <c r="AA358" s="83">
        <v>12.2</v>
      </c>
      <c r="AB358" s="83">
        <v>30</v>
      </c>
      <c r="AC358" s="83">
        <v>26.5</v>
      </c>
      <c r="AD358" s="83">
        <v>27.9</v>
      </c>
      <c r="AE358" s="83">
        <v>35.299999999999997</v>
      </c>
      <c r="AF358" s="83">
        <v>24.4</v>
      </c>
      <c r="AG358" s="83">
        <v>60</v>
      </c>
      <c r="AH358" s="83">
        <v>53</v>
      </c>
      <c r="AI358" s="83">
        <v>55.8</v>
      </c>
      <c r="AJ358" s="83">
        <v>70.599999999999994</v>
      </c>
      <c r="AK358" s="83">
        <v>3.09</v>
      </c>
      <c r="AL358" s="83">
        <v>3.86</v>
      </c>
      <c r="AM358" s="83">
        <v>2.9</v>
      </c>
      <c r="AN358" s="83">
        <v>5.8</v>
      </c>
      <c r="AO358" s="83">
        <v>0.11700000000000001</v>
      </c>
      <c r="AP358" s="83">
        <v>6.6</v>
      </c>
      <c r="AQ358" s="83">
        <v>4.4000000000000004</v>
      </c>
      <c r="AR358" s="83">
        <v>0.88243639291465392</v>
      </c>
      <c r="AS358" s="83">
        <v>54.2</v>
      </c>
      <c r="AT358" s="83">
        <v>90.4</v>
      </c>
      <c r="AU358" s="83">
        <v>0.26629999999999998</v>
      </c>
      <c r="AV358" s="83">
        <v>4.1000000000000002E-2</v>
      </c>
      <c r="AW358" s="83">
        <v>13.55</v>
      </c>
      <c r="AX358" s="83">
        <v>12.42</v>
      </c>
      <c r="AY358" s="83">
        <v>13.38</v>
      </c>
      <c r="AZ358" s="83">
        <v>0.96</v>
      </c>
      <c r="BA358" s="83">
        <v>0</v>
      </c>
      <c r="BB358" s="83">
        <v>0</v>
      </c>
      <c r="BC358" s="83">
        <v>0</v>
      </c>
      <c r="BD358" s="83">
        <v>2.982436392914654</v>
      </c>
      <c r="BE358" s="83">
        <v>30.4</v>
      </c>
      <c r="BF358" s="83">
        <v>5.6</v>
      </c>
      <c r="BG358" s="83">
        <v>10.3</v>
      </c>
      <c r="BH358" s="232">
        <v>43820</v>
      </c>
    </row>
    <row r="359" spans="1:60" x14ac:dyDescent="0.25">
      <c r="A359" s="232">
        <v>43821</v>
      </c>
      <c r="B359" s="233" t="s">
        <v>65</v>
      </c>
      <c r="C359" s="234">
        <v>0</v>
      </c>
      <c r="D359" s="83">
        <v>0</v>
      </c>
      <c r="E359" s="83">
        <v>0</v>
      </c>
      <c r="F359" s="83">
        <v>0</v>
      </c>
      <c r="G359" s="83">
        <v>0</v>
      </c>
      <c r="H359" s="83">
        <v>0</v>
      </c>
      <c r="I359" s="83">
        <v>0</v>
      </c>
      <c r="J359" s="83">
        <v>0</v>
      </c>
      <c r="K359" s="83">
        <v>0</v>
      </c>
      <c r="L359" s="83">
        <v>0</v>
      </c>
      <c r="M359" s="83">
        <v>0</v>
      </c>
      <c r="N359" s="83">
        <v>0</v>
      </c>
      <c r="O359" s="83">
        <v>0</v>
      </c>
      <c r="P359" s="83">
        <v>0</v>
      </c>
      <c r="Q359" s="83">
        <v>0</v>
      </c>
      <c r="R359" s="83">
        <v>0</v>
      </c>
      <c r="S359" s="83">
        <v>0</v>
      </c>
      <c r="T359" s="83">
        <v>0</v>
      </c>
      <c r="U359" s="83">
        <v>0</v>
      </c>
      <c r="V359" s="83">
        <v>0</v>
      </c>
      <c r="W359" s="83">
        <v>0</v>
      </c>
      <c r="X359" s="83">
        <v>0</v>
      </c>
      <c r="Y359" s="83">
        <v>0</v>
      </c>
      <c r="Z359" s="83">
        <v>0</v>
      </c>
      <c r="AA359" s="83">
        <v>0</v>
      </c>
      <c r="AB359" s="83">
        <v>0</v>
      </c>
      <c r="AC359" s="83">
        <v>0</v>
      </c>
      <c r="AD359" s="83">
        <v>0</v>
      </c>
      <c r="AE359" s="83">
        <v>0</v>
      </c>
      <c r="AF359" s="83">
        <v>0</v>
      </c>
      <c r="AG359" s="83">
        <v>0</v>
      </c>
      <c r="AH359" s="83">
        <v>0</v>
      </c>
      <c r="AI359" s="83">
        <v>0</v>
      </c>
      <c r="AJ359" s="83">
        <v>0</v>
      </c>
      <c r="AK359" s="83" t="s">
        <v>66</v>
      </c>
      <c r="AL359" s="83" t="s">
        <v>66</v>
      </c>
      <c r="AM359" s="83">
        <v>0</v>
      </c>
      <c r="AN359" s="83">
        <v>0</v>
      </c>
      <c r="AO359" s="83">
        <v>0</v>
      </c>
      <c r="AP359" s="83">
        <v>0</v>
      </c>
      <c r="AQ359" s="83">
        <v>0</v>
      </c>
      <c r="AR359" s="83" t="s">
        <v>66</v>
      </c>
      <c r="AS359" s="83">
        <v>0</v>
      </c>
      <c r="AT359" s="83">
        <v>0</v>
      </c>
      <c r="AU359" s="83">
        <v>0</v>
      </c>
      <c r="AV359" s="83">
        <v>0</v>
      </c>
      <c r="AW359" s="83">
        <v>0</v>
      </c>
      <c r="AX359" s="83">
        <v>0</v>
      </c>
      <c r="AY359" s="83">
        <v>0</v>
      </c>
      <c r="AZ359" s="83">
        <v>0</v>
      </c>
      <c r="BA359" s="83">
        <v>0</v>
      </c>
      <c r="BB359" s="83">
        <v>0</v>
      </c>
      <c r="BC359" s="83">
        <v>0</v>
      </c>
      <c r="BD359" s="83" t="s">
        <v>66</v>
      </c>
      <c r="BE359" s="83">
        <v>0</v>
      </c>
      <c r="BF359" s="83">
        <v>0</v>
      </c>
      <c r="BG359" s="83">
        <v>0</v>
      </c>
      <c r="BH359" s="232">
        <v>43821</v>
      </c>
    </row>
    <row r="360" spans="1:60" x14ac:dyDescent="0.25">
      <c r="A360" s="232">
        <v>43822</v>
      </c>
      <c r="B360" s="233" t="s">
        <v>65</v>
      </c>
      <c r="C360" s="234">
        <v>0</v>
      </c>
      <c r="D360" s="83">
        <v>5.91</v>
      </c>
      <c r="E360" s="83">
        <v>5.18</v>
      </c>
      <c r="F360" s="83">
        <v>5.19</v>
      </c>
      <c r="G360" s="83">
        <v>5.25</v>
      </c>
      <c r="H360" s="83">
        <v>5.27</v>
      </c>
      <c r="I360" s="83">
        <v>7.34</v>
      </c>
      <c r="J360" s="83">
        <v>8.34</v>
      </c>
      <c r="K360" s="83">
        <v>1.75</v>
      </c>
      <c r="L360" s="83">
        <v>1.95</v>
      </c>
      <c r="M360" s="83">
        <v>2.2000000000000002</v>
      </c>
      <c r="N360" s="83">
        <v>1.87</v>
      </c>
      <c r="O360" s="83">
        <v>50</v>
      </c>
      <c r="P360" s="83">
        <v>42</v>
      </c>
      <c r="Q360" s="83">
        <v>21</v>
      </c>
      <c r="R360" s="83">
        <v>5</v>
      </c>
      <c r="S360" s="83">
        <v>0</v>
      </c>
      <c r="T360" s="83">
        <v>0</v>
      </c>
      <c r="U360" s="83">
        <v>0.55400000000000005</v>
      </c>
      <c r="V360" s="83">
        <v>0.40400000000000003</v>
      </c>
      <c r="W360" s="83">
        <v>1.07</v>
      </c>
      <c r="X360" s="83">
        <v>0.16800000000000001</v>
      </c>
      <c r="Y360" s="83">
        <v>0.54500000000000004</v>
      </c>
      <c r="Z360" s="83">
        <v>0.51700000000000002</v>
      </c>
      <c r="AA360" s="83">
        <v>12.4</v>
      </c>
      <c r="AB360" s="83">
        <v>34.1</v>
      </c>
      <c r="AC360" s="83">
        <v>26.3</v>
      </c>
      <c r="AD360" s="83">
        <v>27.2</v>
      </c>
      <c r="AE360" s="83">
        <v>38.4</v>
      </c>
      <c r="AF360" s="83">
        <v>24.8</v>
      </c>
      <c r="AG360" s="83">
        <v>68.2</v>
      </c>
      <c r="AH360" s="83">
        <v>52.6</v>
      </c>
      <c r="AI360" s="83">
        <v>54.4</v>
      </c>
      <c r="AJ360" s="83">
        <v>76.8</v>
      </c>
      <c r="AK360" s="83">
        <v>3.05</v>
      </c>
      <c r="AL360" s="83">
        <v>3.19</v>
      </c>
      <c r="AM360" s="83">
        <v>3.1</v>
      </c>
      <c r="AN360" s="83">
        <v>6</v>
      </c>
      <c r="AO360" s="83">
        <v>2.9000000000000001E-2</v>
      </c>
      <c r="AP360" s="83">
        <v>7.2</v>
      </c>
      <c r="AQ360" s="83">
        <v>4.7</v>
      </c>
      <c r="AR360" s="83">
        <v>0.5424012204424109</v>
      </c>
      <c r="AS360" s="83">
        <v>52.8</v>
      </c>
      <c r="AT360" s="83">
        <v>89.4</v>
      </c>
      <c r="AU360" s="83">
        <v>0.27739999999999998</v>
      </c>
      <c r="AV360" s="83">
        <v>4.8500000000000001E-2</v>
      </c>
      <c r="AW360" s="83">
        <v>14.18</v>
      </c>
      <c r="AX360" s="83">
        <v>13.11</v>
      </c>
      <c r="AY360" s="83">
        <v>14.09</v>
      </c>
      <c r="AZ360" s="83">
        <v>0.98</v>
      </c>
      <c r="BA360" s="83">
        <v>1.575</v>
      </c>
      <c r="BB360" s="83">
        <v>2.504</v>
      </c>
      <c r="BC360" s="83">
        <v>7.8540000000000001</v>
      </c>
      <c r="BD360" s="83">
        <v>2.6724012204424108</v>
      </c>
      <c r="BE360" s="83">
        <v>31.45</v>
      </c>
      <c r="BF360" s="83">
        <v>5.6</v>
      </c>
      <c r="BG360" s="83">
        <v>10.1</v>
      </c>
      <c r="BH360" s="232">
        <v>43822</v>
      </c>
    </row>
    <row r="361" spans="1:60" x14ac:dyDescent="0.25">
      <c r="A361" s="232">
        <v>43823</v>
      </c>
      <c r="B361" s="233" t="s">
        <v>65</v>
      </c>
      <c r="C361" s="234">
        <v>0</v>
      </c>
      <c r="D361" s="83">
        <v>5.96</v>
      </c>
      <c r="E361" s="83">
        <v>5.23</v>
      </c>
      <c r="F361" s="83">
        <v>5.19</v>
      </c>
      <c r="G361" s="83">
        <v>5.26</v>
      </c>
      <c r="H361" s="83">
        <v>5.28</v>
      </c>
      <c r="I361" s="83">
        <v>7.45</v>
      </c>
      <c r="J361" s="83">
        <v>6.98</v>
      </c>
      <c r="K361" s="83">
        <v>1.95</v>
      </c>
      <c r="L361" s="83">
        <v>2.08</v>
      </c>
      <c r="M361" s="83">
        <v>2.13</v>
      </c>
      <c r="N361" s="83">
        <v>2.56</v>
      </c>
      <c r="O361" s="83">
        <v>49</v>
      </c>
      <c r="P361" s="83">
        <v>41</v>
      </c>
      <c r="Q361" s="83">
        <v>18</v>
      </c>
      <c r="R361" s="83">
        <v>1</v>
      </c>
      <c r="S361" s="83">
        <v>0</v>
      </c>
      <c r="T361" s="83">
        <v>0</v>
      </c>
      <c r="U361" s="83">
        <v>0.51900000000000002</v>
      </c>
      <c r="V361" s="83">
        <v>0.39</v>
      </c>
      <c r="W361" s="83">
        <v>1.1200000000000001</v>
      </c>
      <c r="X361" s="83">
        <v>0.14000000000000001</v>
      </c>
      <c r="Y361" s="83">
        <v>0.498</v>
      </c>
      <c r="Z361" s="83">
        <v>0.45400000000000001</v>
      </c>
      <c r="AA361" s="83">
        <v>12.9</v>
      </c>
      <c r="AB361" s="83">
        <v>33</v>
      </c>
      <c r="AC361" s="83">
        <v>26.3</v>
      </c>
      <c r="AD361" s="83">
        <v>26.8</v>
      </c>
      <c r="AE361" s="83">
        <v>30.5</v>
      </c>
      <c r="AF361" s="83">
        <v>25.8</v>
      </c>
      <c r="AG361" s="83">
        <v>66</v>
      </c>
      <c r="AH361" s="83">
        <v>52.6</v>
      </c>
      <c r="AI361" s="83">
        <v>53.6</v>
      </c>
      <c r="AJ361" s="83">
        <v>61</v>
      </c>
      <c r="AK361" s="83">
        <v>2.9699999999999998</v>
      </c>
      <c r="AL361" s="83">
        <v>3.6100000000000003</v>
      </c>
      <c r="AM361" s="83">
        <v>3</v>
      </c>
      <c r="AN361" s="83">
        <v>5.8</v>
      </c>
      <c r="AO361" s="83">
        <v>3.3000000000000002E-2</v>
      </c>
      <c r="AP361" s="83">
        <v>7.9</v>
      </c>
      <c r="AQ361" s="83">
        <v>4.4000000000000004</v>
      </c>
      <c r="AR361" s="83">
        <v>0.657872340425532</v>
      </c>
      <c r="AS361" s="83">
        <v>53.1</v>
      </c>
      <c r="AT361" s="83">
        <v>89.6</v>
      </c>
      <c r="AU361" s="83">
        <v>0.27579999999999999</v>
      </c>
      <c r="AV361" s="83">
        <v>4.7399999999999998E-2</v>
      </c>
      <c r="AW361" s="83">
        <v>14.093</v>
      </c>
      <c r="AX361" s="83">
        <v>13.113</v>
      </c>
      <c r="AY361" s="83">
        <v>14.090999999999999</v>
      </c>
      <c r="AZ361" s="83">
        <v>0.97799999999999998</v>
      </c>
      <c r="BA361" s="83">
        <v>0</v>
      </c>
      <c r="BB361" s="83">
        <v>0</v>
      </c>
      <c r="BC361" s="83">
        <v>0</v>
      </c>
      <c r="BD361" s="83">
        <v>2.8978723404255322</v>
      </c>
      <c r="BE361" s="83">
        <v>30.51</v>
      </c>
      <c r="BF361" s="83">
        <v>5.6</v>
      </c>
      <c r="BG361" s="83">
        <v>10.1</v>
      </c>
      <c r="BH361" s="232">
        <v>43823</v>
      </c>
    </row>
    <row r="362" spans="1:60" x14ac:dyDescent="0.25">
      <c r="A362" s="232">
        <v>43824</v>
      </c>
      <c r="B362" s="233" t="s">
        <v>65</v>
      </c>
      <c r="C362" s="234">
        <v>0</v>
      </c>
      <c r="D362" s="83">
        <v>6.04</v>
      </c>
      <c r="E362" s="83">
        <v>5.17</v>
      </c>
      <c r="F362" s="83">
        <v>5.22</v>
      </c>
      <c r="G362" s="83">
        <v>5.24</v>
      </c>
      <c r="H362" s="83">
        <v>5.26</v>
      </c>
      <c r="I362" s="83">
        <v>7.76</v>
      </c>
      <c r="J362" s="83">
        <v>7.99</v>
      </c>
      <c r="K362" s="83">
        <v>1.92</v>
      </c>
      <c r="L362" s="83">
        <v>2.16</v>
      </c>
      <c r="M362" s="83">
        <v>2.11</v>
      </c>
      <c r="N362" s="83">
        <v>2.04</v>
      </c>
      <c r="O362" s="83">
        <v>51</v>
      </c>
      <c r="P362" s="83">
        <v>42</v>
      </c>
      <c r="Q362" s="83">
        <v>15</v>
      </c>
      <c r="R362" s="83">
        <v>0</v>
      </c>
      <c r="S362" s="83">
        <v>0</v>
      </c>
      <c r="T362" s="83">
        <v>0</v>
      </c>
      <c r="U362" s="83">
        <v>0.40400000000000003</v>
      </c>
      <c r="V362" s="83">
        <v>0.38600000000000001</v>
      </c>
      <c r="W362" s="83">
        <v>0.67400000000000004</v>
      </c>
      <c r="X362" s="83">
        <v>0.104</v>
      </c>
      <c r="Y362" s="83">
        <v>0.39900000000000002</v>
      </c>
      <c r="Z362" s="83">
        <v>0.51400000000000001</v>
      </c>
      <c r="AA362" s="83">
        <v>13.1</v>
      </c>
      <c r="AB362" s="83">
        <v>33.4</v>
      </c>
      <c r="AC362" s="83">
        <v>26.7</v>
      </c>
      <c r="AD362" s="83">
        <v>26.9</v>
      </c>
      <c r="AE362" s="83">
        <v>31.4</v>
      </c>
      <c r="AF362" s="83">
        <v>26.2</v>
      </c>
      <c r="AG362" s="83">
        <v>66.8</v>
      </c>
      <c r="AH362" s="83">
        <v>53.4</v>
      </c>
      <c r="AI362" s="83">
        <v>53.8</v>
      </c>
      <c r="AJ362" s="83">
        <v>62.8</v>
      </c>
      <c r="AK362" s="83">
        <v>3.09</v>
      </c>
      <c r="AL362" s="83">
        <v>3.79</v>
      </c>
      <c r="AM362" s="83">
        <v>3.1</v>
      </c>
      <c r="AN362" s="83">
        <v>6</v>
      </c>
      <c r="AO362" s="83">
        <v>4.1000000000000002E-2</v>
      </c>
      <c r="AP362" s="83">
        <v>7.7</v>
      </c>
      <c r="AQ362" s="83">
        <v>4.3</v>
      </c>
      <c r="AR362" s="83">
        <v>0.84770120809937044</v>
      </c>
      <c r="AS362" s="83">
        <v>53.7</v>
      </c>
      <c r="AT362" s="83">
        <v>90.9</v>
      </c>
      <c r="AU362" s="83">
        <v>0.27039999999999997</v>
      </c>
      <c r="AV362" s="83">
        <v>4.1000000000000002E-2</v>
      </c>
      <c r="AW362" s="83">
        <v>13.081</v>
      </c>
      <c r="AX362" s="83">
        <v>11.754</v>
      </c>
      <c r="AY362" s="83">
        <v>12.731999999999999</v>
      </c>
      <c r="AZ362" s="83">
        <v>0.97799999999999998</v>
      </c>
      <c r="BA362" s="83">
        <v>0</v>
      </c>
      <c r="BB362" s="83">
        <v>0</v>
      </c>
      <c r="BC362" s="83">
        <v>0</v>
      </c>
      <c r="BD362" s="83">
        <v>2.9077012080993705</v>
      </c>
      <c r="BE362" s="83">
        <v>30.76</v>
      </c>
      <c r="BF362" s="83">
        <v>5.6</v>
      </c>
      <c r="BG362" s="83">
        <v>10.1</v>
      </c>
      <c r="BH362" s="232">
        <v>43824</v>
      </c>
    </row>
    <row r="363" spans="1:60" x14ac:dyDescent="0.25">
      <c r="A363" s="232">
        <v>43825</v>
      </c>
      <c r="B363" s="233" t="s">
        <v>65</v>
      </c>
      <c r="C363" s="234">
        <v>0</v>
      </c>
      <c r="D363" s="83">
        <v>5.94</v>
      </c>
      <c r="E363" s="83">
        <v>5.17</v>
      </c>
      <c r="F363" s="83">
        <v>5.21</v>
      </c>
      <c r="G363" s="83">
        <v>5.29</v>
      </c>
      <c r="H363" s="83">
        <v>5.31</v>
      </c>
      <c r="I363" s="83">
        <v>7.98</v>
      </c>
      <c r="J363" s="83">
        <v>8</v>
      </c>
      <c r="K363" s="83">
        <v>1.89</v>
      </c>
      <c r="L363" s="83">
        <v>2.1</v>
      </c>
      <c r="M363" s="83">
        <v>2.12</v>
      </c>
      <c r="N363" s="83">
        <v>2.19</v>
      </c>
      <c r="O363" s="83">
        <v>48</v>
      </c>
      <c r="P363" s="83">
        <v>40</v>
      </c>
      <c r="Q363" s="83">
        <v>14</v>
      </c>
      <c r="R363" s="83">
        <v>1</v>
      </c>
      <c r="S363" s="83">
        <v>0</v>
      </c>
      <c r="T363" s="83">
        <v>0</v>
      </c>
      <c r="U363" s="83">
        <v>0.31900000000000001</v>
      </c>
      <c r="V363" s="83">
        <v>0.34699999999999998</v>
      </c>
      <c r="W363" s="83">
        <v>0.68100000000000005</v>
      </c>
      <c r="X363" s="83">
        <v>0.113</v>
      </c>
      <c r="Y363" s="83">
        <v>0.42399999999999999</v>
      </c>
      <c r="Z363" s="83">
        <v>0.501</v>
      </c>
      <c r="AA363" s="83">
        <v>12.6</v>
      </c>
      <c r="AB363" s="83">
        <v>32.9</v>
      </c>
      <c r="AC363" s="83">
        <v>25.6</v>
      </c>
      <c r="AD363" s="83">
        <v>26.1</v>
      </c>
      <c r="AE363" s="83">
        <v>32.4</v>
      </c>
      <c r="AF363" s="83">
        <v>25.2</v>
      </c>
      <c r="AG363" s="83">
        <v>65.8</v>
      </c>
      <c r="AH363" s="83">
        <v>51.2</v>
      </c>
      <c r="AI363" s="83">
        <v>52.2</v>
      </c>
      <c r="AJ363" s="83">
        <v>64.8</v>
      </c>
      <c r="AK363" s="83">
        <v>3.21</v>
      </c>
      <c r="AL363" s="83">
        <v>4.33</v>
      </c>
      <c r="AM363" s="83">
        <v>3</v>
      </c>
      <c r="AN363" s="83">
        <v>6.2</v>
      </c>
      <c r="AO363" s="83">
        <v>7.5999999999999998E-2</v>
      </c>
      <c r="AP363" s="83">
        <v>7.6</v>
      </c>
      <c r="AQ363" s="83">
        <v>4.2</v>
      </c>
      <c r="AR363" s="83">
        <v>0.80165217391304333</v>
      </c>
      <c r="AS363" s="83">
        <v>53.9</v>
      </c>
      <c r="AT363" s="83">
        <v>91.4</v>
      </c>
      <c r="AU363" s="83">
        <v>0.26889999999999997</v>
      </c>
      <c r="AV363" s="83">
        <v>3.8100000000000002E-2</v>
      </c>
      <c r="AW363" s="83">
        <v>13.59</v>
      </c>
      <c r="AX363" s="83">
        <v>12.42</v>
      </c>
      <c r="AY363" s="83">
        <v>13.39</v>
      </c>
      <c r="AZ363" s="83">
        <v>0.97</v>
      </c>
      <c r="BA363" s="83">
        <v>1.575</v>
      </c>
      <c r="BB363" s="83">
        <v>2.504</v>
      </c>
      <c r="BC363" s="83">
        <v>7.8540000000000001</v>
      </c>
      <c r="BD363" s="83">
        <v>2.9016521739130434</v>
      </c>
      <c r="BE363" s="83">
        <v>30.63</v>
      </c>
      <c r="BF363" s="83">
        <v>5.6</v>
      </c>
      <c r="BG363" s="83">
        <v>10.1</v>
      </c>
      <c r="BH363" s="232">
        <v>43825</v>
      </c>
    </row>
    <row r="364" spans="1:60" x14ac:dyDescent="0.25">
      <c r="A364" s="232">
        <v>43826</v>
      </c>
      <c r="B364" s="233" t="s">
        <v>65</v>
      </c>
      <c r="C364" s="234">
        <v>0</v>
      </c>
      <c r="D364" s="83">
        <v>6.14</v>
      </c>
      <c r="E364" s="83">
        <v>5.1100000000000003</v>
      </c>
      <c r="F364" s="83">
        <v>5.22</v>
      </c>
      <c r="G364" s="83">
        <v>5.19</v>
      </c>
      <c r="H364" s="83">
        <v>5.22</v>
      </c>
      <c r="I364" s="83">
        <v>6.24</v>
      </c>
      <c r="J364" s="83">
        <v>7.83</v>
      </c>
      <c r="K364" s="83">
        <v>1.72</v>
      </c>
      <c r="L364" s="83">
        <v>1.91</v>
      </c>
      <c r="M364" s="83">
        <v>1.94</v>
      </c>
      <c r="N364" s="83">
        <v>1.9</v>
      </c>
      <c r="O364" s="83">
        <v>49</v>
      </c>
      <c r="P364" s="83">
        <v>43</v>
      </c>
      <c r="Q364" s="83">
        <v>16</v>
      </c>
      <c r="R364" s="83">
        <v>1</v>
      </c>
      <c r="S364" s="83">
        <v>0</v>
      </c>
      <c r="T364" s="83">
        <v>0</v>
      </c>
      <c r="U364" s="83">
        <v>0.34200000000000003</v>
      </c>
      <c r="V364" s="83">
        <v>0.33600000000000002</v>
      </c>
      <c r="W364" s="83">
        <v>0.69299999999999995</v>
      </c>
      <c r="X364" s="83">
        <v>9.4E-2</v>
      </c>
      <c r="Y364" s="83">
        <v>0.46800000000000003</v>
      </c>
      <c r="Z364" s="83">
        <v>0.52400000000000002</v>
      </c>
      <c r="AA364" s="83">
        <v>12.2</v>
      </c>
      <c r="AB364" s="83">
        <v>35.1</v>
      </c>
      <c r="AC364" s="83">
        <v>26.5</v>
      </c>
      <c r="AD364" s="83">
        <v>27</v>
      </c>
      <c r="AE364" s="83">
        <v>35.200000000000003</v>
      </c>
      <c r="AF364" s="83">
        <v>24.4</v>
      </c>
      <c r="AG364" s="83">
        <v>70.2</v>
      </c>
      <c r="AH364" s="83">
        <v>53</v>
      </c>
      <c r="AI364" s="83">
        <v>54</v>
      </c>
      <c r="AJ364" s="83">
        <v>70.400000000000006</v>
      </c>
      <c r="AK364" s="83">
        <v>3.18</v>
      </c>
      <c r="AL364" s="83">
        <v>4.43</v>
      </c>
      <c r="AM364" s="83">
        <v>2.9</v>
      </c>
      <c r="AN364" s="83">
        <v>6.4</v>
      </c>
      <c r="AO364" s="83">
        <v>6.3E-2</v>
      </c>
      <c r="AP364" s="83">
        <v>5.9</v>
      </c>
      <c r="AQ364" s="83">
        <v>4.4000000000000004</v>
      </c>
      <c r="AR364" s="83">
        <v>1.169036529680366</v>
      </c>
      <c r="AS364" s="83">
        <v>53.7</v>
      </c>
      <c r="AT364" s="83">
        <v>91.2</v>
      </c>
      <c r="AU364" s="83">
        <v>0.26900000000000002</v>
      </c>
      <c r="AV364" s="83">
        <v>3.8300000000000001E-2</v>
      </c>
      <c r="AW364" s="83">
        <v>14.15</v>
      </c>
      <c r="AX364" s="83">
        <v>13.14</v>
      </c>
      <c r="AY364" s="83">
        <v>14.12</v>
      </c>
      <c r="AZ364" s="83">
        <v>0.98</v>
      </c>
      <c r="BA364" s="83">
        <v>1.575</v>
      </c>
      <c r="BB364" s="83">
        <v>2.504</v>
      </c>
      <c r="BC364" s="83">
        <v>7.8540000000000001</v>
      </c>
      <c r="BD364" s="83">
        <v>3.1790365296803658</v>
      </c>
      <c r="BE364" s="83">
        <v>30.69</v>
      </c>
      <c r="BF364" s="83">
        <v>5.6</v>
      </c>
      <c r="BG364" s="83">
        <v>9.9</v>
      </c>
      <c r="BH364" s="232">
        <v>43826</v>
      </c>
    </row>
    <row r="365" spans="1:60" x14ac:dyDescent="0.25">
      <c r="A365" s="232">
        <v>43827</v>
      </c>
      <c r="B365" s="233" t="s">
        <v>65</v>
      </c>
      <c r="C365" s="234">
        <v>0</v>
      </c>
      <c r="D365" s="83">
        <v>6.12</v>
      </c>
      <c r="E365" s="83">
        <v>5.16</v>
      </c>
      <c r="F365" s="83">
        <v>5.23</v>
      </c>
      <c r="G365" s="83">
        <v>5.21</v>
      </c>
      <c r="H365" s="83">
        <v>5.24</v>
      </c>
      <c r="I365" s="83">
        <v>6.83</v>
      </c>
      <c r="J365" s="83">
        <v>7.04</v>
      </c>
      <c r="K365" s="83">
        <v>1.75</v>
      </c>
      <c r="L365" s="83">
        <v>1.96</v>
      </c>
      <c r="M365" s="83">
        <v>2.0699999999999998</v>
      </c>
      <c r="N365" s="83">
        <v>2.04</v>
      </c>
      <c r="O365" s="83">
        <v>48</v>
      </c>
      <c r="P365" s="83">
        <v>43</v>
      </c>
      <c r="Q365" s="83">
        <v>15</v>
      </c>
      <c r="R365" s="83">
        <v>1</v>
      </c>
      <c r="S365" s="83">
        <v>0</v>
      </c>
      <c r="T365" s="83">
        <v>0</v>
      </c>
      <c r="U365" s="83">
        <v>0.36899999999999999</v>
      </c>
      <c r="V365" s="83">
        <v>0.36099999999999999</v>
      </c>
      <c r="W365" s="83">
        <v>0.67100000000000004</v>
      </c>
      <c r="X365" s="83">
        <v>9.0999999999999998E-2</v>
      </c>
      <c r="Y365" s="83">
        <v>0.41399999999999998</v>
      </c>
      <c r="Z365" s="83">
        <v>0.503</v>
      </c>
      <c r="AA365" s="83">
        <v>12.1</v>
      </c>
      <c r="AB365" s="83">
        <v>34.799999999999997</v>
      </c>
      <c r="AC365" s="83">
        <v>26.3</v>
      </c>
      <c r="AD365" s="83">
        <v>26.8</v>
      </c>
      <c r="AE365" s="83">
        <v>35.6</v>
      </c>
      <c r="AF365" s="83">
        <v>24.2</v>
      </c>
      <c r="AG365" s="83">
        <v>69.599999999999994</v>
      </c>
      <c r="AH365" s="83">
        <v>52.6</v>
      </c>
      <c r="AI365" s="83">
        <v>53.6</v>
      </c>
      <c r="AJ365" s="83">
        <v>71.2</v>
      </c>
      <c r="AK365" s="83">
        <v>3.23</v>
      </c>
      <c r="AL365" s="83">
        <v>4.3100000000000005</v>
      </c>
      <c r="AM365" s="83">
        <v>3</v>
      </c>
      <c r="AN365" s="83">
        <v>6</v>
      </c>
      <c r="AO365" s="83">
        <v>5.3999999999999999E-2</v>
      </c>
      <c r="AP365" s="83">
        <v>5.9</v>
      </c>
      <c r="AQ365" s="83">
        <v>4.5</v>
      </c>
      <c r="AR365" s="83">
        <v>0.86895626389918457</v>
      </c>
      <c r="AS365" s="83">
        <v>53.9</v>
      </c>
      <c r="AT365" s="83">
        <v>91.5</v>
      </c>
      <c r="AU365" s="83">
        <v>0.26889999999999997</v>
      </c>
      <c r="AV365" s="83">
        <v>3.7999999999999999E-2</v>
      </c>
      <c r="AW365" s="83">
        <v>14.52</v>
      </c>
      <c r="AX365" s="83">
        <v>13.49</v>
      </c>
      <c r="AY365" s="83">
        <v>14.47</v>
      </c>
      <c r="AZ365" s="83">
        <v>0.98</v>
      </c>
      <c r="BA365" s="83">
        <v>0</v>
      </c>
      <c r="BB365" s="83">
        <v>0</v>
      </c>
      <c r="BC365" s="83">
        <v>0</v>
      </c>
      <c r="BD365" s="83">
        <v>2.9289562638991846</v>
      </c>
      <c r="BE365" s="83">
        <v>30.69</v>
      </c>
      <c r="BF365" s="83">
        <v>5.6</v>
      </c>
      <c r="BG365" s="83">
        <v>9.9</v>
      </c>
      <c r="BH365" s="232">
        <v>43827</v>
      </c>
    </row>
    <row r="366" spans="1:60" x14ac:dyDescent="0.25">
      <c r="A366" s="232">
        <v>43828</v>
      </c>
      <c r="B366" s="233" t="s">
        <v>65</v>
      </c>
      <c r="C366" s="234">
        <v>0</v>
      </c>
      <c r="D366" s="83">
        <v>0</v>
      </c>
      <c r="E366" s="83">
        <v>0</v>
      </c>
      <c r="F366" s="83">
        <v>0</v>
      </c>
      <c r="G366" s="83">
        <v>0</v>
      </c>
      <c r="H366" s="83">
        <v>0</v>
      </c>
      <c r="I366" s="83">
        <v>0</v>
      </c>
      <c r="J366" s="83">
        <v>0</v>
      </c>
      <c r="K366" s="83">
        <v>0</v>
      </c>
      <c r="L366" s="83">
        <v>0</v>
      </c>
      <c r="M366" s="83">
        <v>0</v>
      </c>
      <c r="N366" s="83">
        <v>0</v>
      </c>
      <c r="O366" s="83">
        <v>0</v>
      </c>
      <c r="P366" s="83">
        <v>0</v>
      </c>
      <c r="Q366" s="83">
        <v>0</v>
      </c>
      <c r="R366" s="83">
        <v>0</v>
      </c>
      <c r="S366" s="83">
        <v>0</v>
      </c>
      <c r="T366" s="83">
        <v>0</v>
      </c>
      <c r="U366" s="83">
        <v>0</v>
      </c>
      <c r="V366" s="83">
        <v>0</v>
      </c>
      <c r="W366" s="83">
        <v>0</v>
      </c>
      <c r="X366" s="83">
        <v>0</v>
      </c>
      <c r="Y366" s="83">
        <v>0</v>
      </c>
      <c r="Z366" s="83">
        <v>0</v>
      </c>
      <c r="AA366" s="83">
        <v>0</v>
      </c>
      <c r="AB366" s="83">
        <v>0</v>
      </c>
      <c r="AC366" s="83">
        <v>0</v>
      </c>
      <c r="AD366" s="83">
        <v>0</v>
      </c>
      <c r="AE366" s="83">
        <v>0</v>
      </c>
      <c r="AF366" s="83">
        <v>0</v>
      </c>
      <c r="AG366" s="83">
        <v>0</v>
      </c>
      <c r="AH366" s="83">
        <v>0</v>
      </c>
      <c r="AI366" s="83">
        <v>0</v>
      </c>
      <c r="AJ366" s="83">
        <v>0</v>
      </c>
      <c r="AK366" s="83" t="s">
        <v>66</v>
      </c>
      <c r="AL366" s="83" t="s">
        <v>66</v>
      </c>
      <c r="AM366" s="83">
        <v>0</v>
      </c>
      <c r="AN366" s="83">
        <v>0</v>
      </c>
      <c r="AO366" s="83">
        <v>0</v>
      </c>
      <c r="AP366" s="83">
        <v>0</v>
      </c>
      <c r="AQ366" s="83">
        <v>0</v>
      </c>
      <c r="AR366" s="83">
        <v>0.7842380724429554</v>
      </c>
      <c r="AS366" s="83">
        <v>0</v>
      </c>
      <c r="AT366" s="83">
        <v>0</v>
      </c>
      <c r="AU366" s="83">
        <v>0</v>
      </c>
      <c r="AV366" s="83">
        <v>0</v>
      </c>
      <c r="AW366" s="83">
        <v>13.802</v>
      </c>
      <c r="AX366" s="83">
        <v>12.534000000000001</v>
      </c>
      <c r="AY366" s="83">
        <v>13.503</v>
      </c>
      <c r="AZ366" s="83">
        <v>0.96899999999999997</v>
      </c>
      <c r="BA366" s="83">
        <v>0</v>
      </c>
      <c r="BB366" s="83">
        <v>0</v>
      </c>
      <c r="BC366" s="83">
        <v>0</v>
      </c>
      <c r="BD366" s="83">
        <v>2.9042380724429555</v>
      </c>
      <c r="BE366" s="83">
        <v>0</v>
      </c>
      <c r="BF366" s="83">
        <v>5.6</v>
      </c>
      <c r="BG366" s="83">
        <v>9.9</v>
      </c>
      <c r="BH366" s="232">
        <v>43828</v>
      </c>
    </row>
    <row r="367" spans="1:60" x14ac:dyDescent="0.25">
      <c r="A367" s="232">
        <v>43829</v>
      </c>
      <c r="B367" s="233" t="s">
        <v>65</v>
      </c>
      <c r="C367" s="234">
        <v>0</v>
      </c>
      <c r="D367" s="83">
        <v>6.09</v>
      </c>
      <c r="E367" s="83">
        <v>5.24</v>
      </c>
      <c r="F367" s="83">
        <v>5.19</v>
      </c>
      <c r="G367" s="83">
        <v>5.3</v>
      </c>
      <c r="H367" s="83">
        <v>5.34</v>
      </c>
      <c r="I367" s="83">
        <v>7.01</v>
      </c>
      <c r="J367" s="83">
        <v>6.76</v>
      </c>
      <c r="K367" s="83">
        <v>1.82</v>
      </c>
      <c r="L367" s="83">
        <v>2.04</v>
      </c>
      <c r="M367" s="83">
        <v>2.17</v>
      </c>
      <c r="N367" s="83">
        <v>2.3199999999999998</v>
      </c>
      <c r="O367" s="83">
        <v>49</v>
      </c>
      <c r="P367" s="83">
        <v>42</v>
      </c>
      <c r="Q367" s="83">
        <v>15</v>
      </c>
      <c r="R367" s="83">
        <v>1</v>
      </c>
      <c r="S367" s="83">
        <v>0</v>
      </c>
      <c r="T367" s="83">
        <v>0</v>
      </c>
      <c r="U367" s="83">
        <v>0.247</v>
      </c>
      <c r="V367" s="83">
        <v>0.33100000000000002</v>
      </c>
      <c r="W367" s="83">
        <v>0.69099999999999995</v>
      </c>
      <c r="X367" s="83">
        <v>0.113</v>
      </c>
      <c r="Y367" s="83">
        <v>0.46</v>
      </c>
      <c r="Z367" s="83">
        <v>0.69099999999999995</v>
      </c>
      <c r="AA367" s="83">
        <v>12.7</v>
      </c>
      <c r="AB367" s="83">
        <v>35.1</v>
      </c>
      <c r="AC367" s="83">
        <v>26.7</v>
      </c>
      <c r="AD367" s="83">
        <v>27.2</v>
      </c>
      <c r="AE367" s="83">
        <v>33.4</v>
      </c>
      <c r="AF367" s="83">
        <v>25.4</v>
      </c>
      <c r="AG367" s="83">
        <v>70.2</v>
      </c>
      <c r="AH367" s="83">
        <v>53.4</v>
      </c>
      <c r="AI367" s="83">
        <v>54.4</v>
      </c>
      <c r="AJ367" s="83">
        <v>66.8</v>
      </c>
      <c r="AK367" s="83">
        <v>3.1799999999999997</v>
      </c>
      <c r="AL367" s="83">
        <v>4.0599999999999996</v>
      </c>
      <c r="AM367" s="83">
        <v>2.9</v>
      </c>
      <c r="AN367" s="83">
        <v>5.7</v>
      </c>
      <c r="AO367" s="83">
        <v>0.107</v>
      </c>
      <c r="AP367" s="83">
        <v>6.5</v>
      </c>
      <c r="AQ367" s="83">
        <v>4.8</v>
      </c>
      <c r="AR367" s="83">
        <v>0.75731641259769367</v>
      </c>
      <c r="AS367" s="83">
        <v>54.9</v>
      </c>
      <c r="AT367" s="83">
        <v>92</v>
      </c>
      <c r="AU367" s="83">
        <v>0.25990000000000002</v>
      </c>
      <c r="AV367" s="83">
        <v>3.61E-2</v>
      </c>
      <c r="AW367" s="83">
        <v>14.048</v>
      </c>
      <c r="AX367" s="83">
        <v>12.923</v>
      </c>
      <c r="AY367" s="83">
        <v>13.898</v>
      </c>
      <c r="AZ367" s="83">
        <v>0.97499999999999998</v>
      </c>
      <c r="BA367" s="83">
        <v>0</v>
      </c>
      <c r="BB367" s="83">
        <v>0</v>
      </c>
      <c r="BC367" s="83">
        <v>0</v>
      </c>
      <c r="BD367" s="83">
        <v>2.9373164125976938</v>
      </c>
      <c r="BE367" s="83">
        <v>30.06</v>
      </c>
      <c r="BF367" s="83">
        <v>5.6</v>
      </c>
      <c r="BG367" s="83">
        <v>9.9</v>
      </c>
      <c r="BH367" s="232">
        <v>43829</v>
      </c>
    </row>
    <row r="368" spans="1:60" x14ac:dyDescent="0.25">
      <c r="A368" s="232">
        <v>43830</v>
      </c>
      <c r="B368" s="233" t="s">
        <v>65</v>
      </c>
      <c r="C368" s="234">
        <v>0</v>
      </c>
      <c r="D368" s="83">
        <v>6.09</v>
      </c>
      <c r="E368" s="83">
        <v>5.17</v>
      </c>
      <c r="F368" s="83">
        <v>5.22</v>
      </c>
      <c r="G368" s="83">
        <v>5.24</v>
      </c>
      <c r="H368" s="83">
        <v>5.27</v>
      </c>
      <c r="I368" s="83">
        <v>7.04</v>
      </c>
      <c r="J368" s="83">
        <v>7.18</v>
      </c>
      <c r="K368" s="83">
        <v>1.84</v>
      </c>
      <c r="L368" s="83">
        <v>2.0699999999999998</v>
      </c>
      <c r="M368" s="83">
        <v>2.1</v>
      </c>
      <c r="N368" s="83">
        <v>2.25</v>
      </c>
      <c r="O368" s="83">
        <v>51</v>
      </c>
      <c r="P368" s="83">
        <v>43</v>
      </c>
      <c r="Q368" s="83">
        <v>13</v>
      </c>
      <c r="R368" s="83">
        <v>0</v>
      </c>
      <c r="S368" s="83">
        <v>0</v>
      </c>
      <c r="T368" s="83">
        <v>0</v>
      </c>
      <c r="U368" s="83">
        <v>0.26700000000000002</v>
      </c>
      <c r="V368" s="83">
        <v>0.30399999999999999</v>
      </c>
      <c r="W368" s="83">
        <v>0.54100000000000004</v>
      </c>
      <c r="X368" s="83">
        <v>0.113</v>
      </c>
      <c r="Y368" s="83">
        <v>0.47199999999999998</v>
      </c>
      <c r="Z368" s="83">
        <v>0.58399999999999996</v>
      </c>
      <c r="AA368" s="83">
        <v>12.5</v>
      </c>
      <c r="AB368" s="83">
        <v>34.799999999999997</v>
      </c>
      <c r="AC368" s="83">
        <v>26.4</v>
      </c>
      <c r="AD368" s="83">
        <v>27</v>
      </c>
      <c r="AE368" s="83">
        <v>34.200000000000003</v>
      </c>
      <c r="AF368" s="83">
        <v>25</v>
      </c>
      <c r="AG368" s="83">
        <v>69.599999999999994</v>
      </c>
      <c r="AH368" s="83">
        <v>52.8</v>
      </c>
      <c r="AI368" s="83">
        <v>54</v>
      </c>
      <c r="AJ368" s="83">
        <v>68.400000000000006</v>
      </c>
      <c r="AK368" s="83">
        <v>3.0700000000000003</v>
      </c>
      <c r="AL368" s="83">
        <v>4.0500000000000007</v>
      </c>
      <c r="AM368" s="83">
        <v>3.1</v>
      </c>
      <c r="AN368" s="83">
        <v>6.1</v>
      </c>
      <c r="AO368" s="83">
        <v>9.6000000000000002E-2</v>
      </c>
      <c r="AP368" s="83">
        <v>6.5</v>
      </c>
      <c r="AQ368" s="83">
        <v>4.7</v>
      </c>
      <c r="AR368" s="83">
        <v>0.9473400154202003</v>
      </c>
      <c r="AS368" s="83">
        <v>55.1</v>
      </c>
      <c r="AT368" s="83">
        <v>91.8</v>
      </c>
      <c r="AU368" s="83">
        <v>0.2571</v>
      </c>
      <c r="AV368" s="83">
        <v>3.8899999999999997E-2</v>
      </c>
      <c r="AW368" s="83">
        <v>14.03</v>
      </c>
      <c r="AX368" s="83">
        <v>12.97</v>
      </c>
      <c r="AY368" s="83">
        <v>13.94</v>
      </c>
      <c r="AZ368" s="83">
        <v>0.97</v>
      </c>
      <c r="BA368" s="83">
        <v>1.575</v>
      </c>
      <c r="BB368" s="83">
        <v>2.504</v>
      </c>
      <c r="BC368" s="83">
        <v>7.8540000000000001</v>
      </c>
      <c r="BD368" s="83">
        <v>3.0873400154202004</v>
      </c>
      <c r="BE368" s="83">
        <v>30.44</v>
      </c>
      <c r="BF368" s="83">
        <v>5.6</v>
      </c>
      <c r="BG368" s="83">
        <v>9.9</v>
      </c>
      <c r="BH368" s="232">
        <v>43830</v>
      </c>
    </row>
    <row r="371" spans="1:59" x14ac:dyDescent="0.25">
      <c r="A371"/>
      <c r="B371"/>
      <c r="C371"/>
      <c r="D371" s="3" t="s">
        <v>1</v>
      </c>
      <c r="E371" s="4"/>
      <c r="F371" s="4"/>
      <c r="G371" s="4"/>
      <c r="H371" s="4"/>
      <c r="I371" s="4"/>
      <c r="J371" s="5"/>
      <c r="K371" s="6" t="s">
        <v>2</v>
      </c>
      <c r="L371" s="7"/>
      <c r="M371" s="7"/>
      <c r="N371" s="8"/>
      <c r="O371" s="9" t="s">
        <v>3</v>
      </c>
      <c r="P371" s="10"/>
      <c r="Q371" s="10"/>
      <c r="R371" s="10"/>
      <c r="S371" s="10"/>
      <c r="T371" s="11"/>
      <c r="U371" s="12" t="s">
        <v>4</v>
      </c>
      <c r="V371" s="13"/>
      <c r="W371" s="13"/>
      <c r="X371" s="13"/>
      <c r="Y371" s="13"/>
      <c r="Z371" s="14"/>
      <c r="AA371" s="15" t="s">
        <v>5</v>
      </c>
      <c r="AB371" s="16"/>
      <c r="AC371" s="16"/>
      <c r="AD371" s="16"/>
      <c r="AE371" s="17"/>
      <c r="AF371" s="18" t="s">
        <v>6</v>
      </c>
      <c r="AG371" s="19"/>
      <c r="AH371" s="19"/>
      <c r="AI371" s="19"/>
      <c r="AJ371" s="20"/>
      <c r="AK371" s="21" t="s">
        <v>7</v>
      </c>
      <c r="AL371" s="22"/>
      <c r="AM371" s="23" t="s">
        <v>8</v>
      </c>
      <c r="AN371" s="24"/>
      <c r="AO371" s="155" t="s">
        <v>9</v>
      </c>
      <c r="AP371" s="26" t="s">
        <v>10</v>
      </c>
      <c r="AQ371" s="27"/>
      <c r="AR371" s="28" t="s">
        <v>11</v>
      </c>
      <c r="AS371" s="29" t="s">
        <v>12</v>
      </c>
      <c r="AT371" s="30"/>
      <c r="AU371" s="31" t="s">
        <v>13</v>
      </c>
      <c r="AV371" s="32"/>
      <c r="AW371" s="33" t="s">
        <v>14</v>
      </c>
      <c r="AX371" s="34"/>
      <c r="AY371" s="34"/>
      <c r="AZ371" s="35"/>
      <c r="BA371" s="36" t="s">
        <v>15</v>
      </c>
      <c r="BB371" s="37"/>
      <c r="BC371" s="38"/>
      <c r="BD371" s="39" t="s">
        <v>16</v>
      </c>
      <c r="BE371" s="40"/>
      <c r="BF371" s="40"/>
      <c r="BG371" s="41"/>
    </row>
    <row r="372" spans="1:59" x14ac:dyDescent="0.25">
      <c r="A372"/>
      <c r="B372"/>
      <c r="C372"/>
      <c r="D372" s="42" t="s">
        <v>19</v>
      </c>
      <c r="E372" s="43" t="s">
        <v>20</v>
      </c>
      <c r="F372" s="43" t="s">
        <v>21</v>
      </c>
      <c r="G372" s="43" t="s">
        <v>22</v>
      </c>
      <c r="H372" s="43" t="s">
        <v>23</v>
      </c>
      <c r="I372" s="43" t="s">
        <v>24</v>
      </c>
      <c r="J372" s="44" t="s">
        <v>25</v>
      </c>
      <c r="K372" s="45" t="s">
        <v>26</v>
      </c>
      <c r="L372" s="46" t="s">
        <v>27</v>
      </c>
      <c r="M372" s="46" t="s">
        <v>28</v>
      </c>
      <c r="N372" s="47" t="s">
        <v>29</v>
      </c>
      <c r="O372" s="48" t="s">
        <v>30</v>
      </c>
      <c r="P372" s="49" t="s">
        <v>31</v>
      </c>
      <c r="Q372" s="50" t="s">
        <v>32</v>
      </c>
      <c r="R372" s="50" t="s">
        <v>33</v>
      </c>
      <c r="S372" s="50" t="s">
        <v>34</v>
      </c>
      <c r="T372" s="51" t="s">
        <v>35</v>
      </c>
      <c r="U372" s="52" t="s">
        <v>19</v>
      </c>
      <c r="V372" s="53" t="s">
        <v>36</v>
      </c>
      <c r="W372" s="53" t="s">
        <v>22</v>
      </c>
      <c r="X372" s="53" t="s">
        <v>23</v>
      </c>
      <c r="Y372" s="53" t="s">
        <v>25</v>
      </c>
      <c r="Z372" s="54" t="s">
        <v>24</v>
      </c>
      <c r="AA372" s="55" t="s">
        <v>19</v>
      </c>
      <c r="AB372" s="56" t="s">
        <v>20</v>
      </c>
      <c r="AC372" s="56" t="s">
        <v>22</v>
      </c>
      <c r="AD372" s="56" t="s">
        <v>23</v>
      </c>
      <c r="AE372" s="57" t="s">
        <v>25</v>
      </c>
      <c r="AF372" s="58" t="s">
        <v>19</v>
      </c>
      <c r="AG372" s="59" t="s">
        <v>20</v>
      </c>
      <c r="AH372" s="59" t="s">
        <v>22</v>
      </c>
      <c r="AI372" s="59" t="s">
        <v>23</v>
      </c>
      <c r="AJ372" s="60" t="s">
        <v>25</v>
      </c>
      <c r="AK372" s="61" t="s">
        <v>19</v>
      </c>
      <c r="AL372" s="62" t="s">
        <v>25</v>
      </c>
      <c r="AM372" s="63" t="s">
        <v>19</v>
      </c>
      <c r="AN372" s="64" t="s">
        <v>25</v>
      </c>
      <c r="AO372" s="65" t="s">
        <v>37</v>
      </c>
      <c r="AP372" s="66" t="s">
        <v>19</v>
      </c>
      <c r="AQ372" s="67" t="s">
        <v>25</v>
      </c>
      <c r="AR372" s="68"/>
      <c r="AS372" s="69" t="s">
        <v>19</v>
      </c>
      <c r="AT372" s="70" t="s">
        <v>23</v>
      </c>
      <c r="AU372" s="71" t="s">
        <v>19</v>
      </c>
      <c r="AV372" s="72" t="s">
        <v>23</v>
      </c>
      <c r="AW372" s="73" t="s">
        <v>19</v>
      </c>
      <c r="AX372" s="74" t="s">
        <v>25</v>
      </c>
      <c r="AY372" s="74" t="s">
        <v>23</v>
      </c>
      <c r="AZ372" s="75" t="s">
        <v>38</v>
      </c>
      <c r="BA372" s="76" t="s">
        <v>39</v>
      </c>
      <c r="BB372" s="76" t="s">
        <v>40</v>
      </c>
      <c r="BC372" s="77" t="s">
        <v>41</v>
      </c>
      <c r="BD372" s="78" t="s">
        <v>2</v>
      </c>
      <c r="BE372" s="79" t="s">
        <v>42</v>
      </c>
      <c r="BF372" s="80" t="s">
        <v>43</v>
      </c>
      <c r="BG372" s="81" t="s">
        <v>44</v>
      </c>
    </row>
    <row r="373" spans="1:59" x14ac:dyDescent="0.25">
      <c r="A373" s="158" t="s">
        <v>193</v>
      </c>
      <c r="B373" s="158"/>
      <c r="D373" s="83">
        <f>ROUND(AVERAGEIF(D4:D34,"&lt;&gt;0"),2)</f>
        <v>6.02</v>
      </c>
      <c r="E373" s="83">
        <f t="shared" ref="E373:BG373" si="0">ROUND(AVERAGEIF(E4:E34,"&lt;&gt;0"),2)</f>
        <v>5.42</v>
      </c>
      <c r="F373" s="83">
        <f t="shared" si="0"/>
        <v>5.36</v>
      </c>
      <c r="G373" s="83">
        <f t="shared" si="0"/>
        <v>5.45</v>
      </c>
      <c r="H373" s="83">
        <f t="shared" si="0"/>
        <v>5.45</v>
      </c>
      <c r="I373" s="83">
        <f t="shared" si="0"/>
        <v>6.83</v>
      </c>
      <c r="J373" s="83">
        <f t="shared" si="0"/>
        <v>7.13</v>
      </c>
      <c r="K373" s="83">
        <f t="shared" si="0"/>
        <v>1.64</v>
      </c>
      <c r="L373" s="83">
        <f t="shared" si="0"/>
        <v>1.97</v>
      </c>
      <c r="M373" s="83">
        <f t="shared" si="0"/>
        <v>1.91</v>
      </c>
      <c r="N373" s="83">
        <f t="shared" si="0"/>
        <v>1.94</v>
      </c>
      <c r="O373" s="83">
        <f t="shared" si="0"/>
        <v>56.24</v>
      </c>
      <c r="P373" s="83">
        <f t="shared" si="0"/>
        <v>49.24</v>
      </c>
      <c r="Q373" s="83">
        <f t="shared" si="0"/>
        <v>18.399999999999999</v>
      </c>
      <c r="R373" s="83">
        <f t="shared" si="0"/>
        <v>1.5</v>
      </c>
      <c r="S373" s="83">
        <f t="shared" si="0"/>
        <v>1</v>
      </c>
      <c r="T373" s="83" t="e">
        <f t="shared" si="0"/>
        <v>#DIV/0!</v>
      </c>
      <c r="U373" s="83">
        <f t="shared" si="0"/>
        <v>0.34</v>
      </c>
      <c r="V373" s="83">
        <f t="shared" si="0"/>
        <v>0.48</v>
      </c>
      <c r="W373" s="83">
        <f t="shared" si="0"/>
        <v>1</v>
      </c>
      <c r="X373" s="83">
        <f t="shared" si="0"/>
        <v>0.13</v>
      </c>
      <c r="Y373" s="83">
        <f t="shared" si="0"/>
        <v>0.27</v>
      </c>
      <c r="Z373" s="83">
        <f t="shared" si="0"/>
        <v>0.46</v>
      </c>
      <c r="AA373" s="83">
        <f t="shared" si="0"/>
        <v>13.85</v>
      </c>
      <c r="AB373" s="83">
        <f t="shared" si="0"/>
        <v>33.380000000000003</v>
      </c>
      <c r="AC373" s="83">
        <f t="shared" si="0"/>
        <v>26.36</v>
      </c>
      <c r="AD373" s="83">
        <f t="shared" si="0"/>
        <v>27.4</v>
      </c>
      <c r="AE373" s="83">
        <f t="shared" si="0"/>
        <v>37.22</v>
      </c>
      <c r="AF373" s="83">
        <f t="shared" si="0"/>
        <v>27.7</v>
      </c>
      <c r="AG373" s="83">
        <f t="shared" si="0"/>
        <v>66.77</v>
      </c>
      <c r="AH373" s="83">
        <f t="shared" si="0"/>
        <v>52.71</v>
      </c>
      <c r="AI373" s="83">
        <f t="shared" si="0"/>
        <v>54.8</v>
      </c>
      <c r="AJ373" s="83">
        <f t="shared" si="0"/>
        <v>74.44</v>
      </c>
      <c r="AK373" s="83">
        <f t="shared" si="0"/>
        <v>3.24</v>
      </c>
      <c r="AL373" s="83">
        <f t="shared" si="0"/>
        <v>18.22</v>
      </c>
      <c r="AM373" s="83">
        <f t="shared" si="0"/>
        <v>3.37</v>
      </c>
      <c r="AN373" s="83">
        <f t="shared" si="0"/>
        <v>6.05</v>
      </c>
      <c r="AO373" s="83">
        <f t="shared" si="0"/>
        <v>0.11</v>
      </c>
      <c r="AP373" s="83">
        <f t="shared" si="0"/>
        <v>6.8</v>
      </c>
      <c r="AQ373" s="83">
        <f t="shared" si="0"/>
        <v>3.35</v>
      </c>
      <c r="AR373" s="83">
        <f t="shared" si="0"/>
        <v>1.07</v>
      </c>
      <c r="AS373" s="83">
        <f t="shared" si="0"/>
        <v>48.6</v>
      </c>
      <c r="AT373" s="83">
        <f t="shared" si="0"/>
        <v>88.55</v>
      </c>
      <c r="AU373" s="83">
        <f t="shared" si="0"/>
        <v>0.32</v>
      </c>
      <c r="AV373" s="83">
        <f t="shared" si="0"/>
        <v>0.05</v>
      </c>
      <c r="AW373" s="83">
        <f t="shared" si="0"/>
        <v>14.69</v>
      </c>
      <c r="AX373" s="83">
        <f t="shared" si="0"/>
        <v>12.73</v>
      </c>
      <c r="AY373" s="83">
        <f>ROUND(AVERAGEIF(AY4:AY34,"&lt;&gt;0"),2)</f>
        <v>13.79</v>
      </c>
      <c r="AZ373" s="83">
        <f t="shared" si="0"/>
        <v>1.1000000000000001</v>
      </c>
      <c r="BA373" s="83">
        <f t="shared" si="0"/>
        <v>1.63</v>
      </c>
      <c r="BB373" s="83">
        <f t="shared" si="0"/>
        <v>2.4500000000000002</v>
      </c>
      <c r="BC373" s="83">
        <f t="shared" si="0"/>
        <v>8.52</v>
      </c>
      <c r="BD373" s="83">
        <f t="shared" si="0"/>
        <v>3.01</v>
      </c>
      <c r="BE373" s="83">
        <f t="shared" si="0"/>
        <v>29.52</v>
      </c>
      <c r="BF373" s="83">
        <f t="shared" si="0"/>
        <v>5.0599999999999996</v>
      </c>
      <c r="BG373" s="83">
        <f t="shared" si="0"/>
        <v>10.59</v>
      </c>
    </row>
    <row r="374" spans="1:59" x14ac:dyDescent="0.25">
      <c r="A374" s="159" t="s">
        <v>194</v>
      </c>
      <c r="B374" s="159"/>
      <c r="D374" s="83">
        <f>ROUND(AVERAGEIF(D35:D62,"&lt;&gt;0"),2)</f>
        <v>5.89</v>
      </c>
      <c r="E374" s="83">
        <f t="shared" ref="E374:BG374" si="1">ROUND(AVERAGEIF(E35:E62,"&lt;&gt;0"),2)</f>
        <v>5.43</v>
      </c>
      <c r="F374" s="83">
        <f t="shared" si="1"/>
        <v>5.4</v>
      </c>
      <c r="G374" s="83">
        <f t="shared" si="1"/>
        <v>5.49</v>
      </c>
      <c r="H374" s="83">
        <f t="shared" si="1"/>
        <v>5.52</v>
      </c>
      <c r="I374" s="83">
        <f t="shared" si="1"/>
        <v>7.29</v>
      </c>
      <c r="J374" s="83">
        <f t="shared" si="1"/>
        <v>7.26</v>
      </c>
      <c r="K374" s="83">
        <f t="shared" si="1"/>
        <v>1.79</v>
      </c>
      <c r="L374" s="83">
        <f t="shared" si="1"/>
        <v>2.04</v>
      </c>
      <c r="M374" s="83">
        <f t="shared" si="1"/>
        <v>2.06</v>
      </c>
      <c r="N374" s="83">
        <f t="shared" si="1"/>
        <v>2.06</v>
      </c>
      <c r="O374" s="83">
        <f t="shared" si="1"/>
        <v>52.96</v>
      </c>
      <c r="P374" s="83">
        <f t="shared" si="1"/>
        <v>46.5</v>
      </c>
      <c r="Q374" s="83">
        <f t="shared" si="1"/>
        <v>16.71</v>
      </c>
      <c r="R374" s="83">
        <f t="shared" si="1"/>
        <v>1.45</v>
      </c>
      <c r="S374" s="83" t="e">
        <f t="shared" si="1"/>
        <v>#DIV/0!</v>
      </c>
      <c r="T374" s="83" t="e">
        <f t="shared" si="1"/>
        <v>#DIV/0!</v>
      </c>
      <c r="U374" s="83">
        <f t="shared" si="1"/>
        <v>0.24</v>
      </c>
      <c r="V374" s="83">
        <f t="shared" si="1"/>
        <v>0.35</v>
      </c>
      <c r="W374" s="83">
        <f t="shared" si="1"/>
        <v>0.71</v>
      </c>
      <c r="X374" s="83">
        <f t="shared" si="1"/>
        <v>0.1</v>
      </c>
      <c r="Y374" s="83">
        <f t="shared" si="1"/>
        <v>0.21</v>
      </c>
      <c r="Z374" s="83">
        <f t="shared" si="1"/>
        <v>0.34</v>
      </c>
      <c r="AA374" s="83">
        <f t="shared" si="1"/>
        <v>13.63</v>
      </c>
      <c r="AB374" s="83">
        <f t="shared" si="1"/>
        <v>32.5</v>
      </c>
      <c r="AC374" s="83">
        <f t="shared" si="1"/>
        <v>26.58</v>
      </c>
      <c r="AD374" s="83">
        <f t="shared" si="1"/>
        <v>26.77</v>
      </c>
      <c r="AE374" s="83">
        <f t="shared" si="1"/>
        <v>40.090000000000003</v>
      </c>
      <c r="AF374" s="83">
        <f t="shared" si="1"/>
        <v>27.25</v>
      </c>
      <c r="AG374" s="83">
        <f t="shared" si="1"/>
        <v>64.989999999999995</v>
      </c>
      <c r="AH374" s="83">
        <f t="shared" si="1"/>
        <v>53.17</v>
      </c>
      <c r="AI374" s="83">
        <f t="shared" si="1"/>
        <v>53.54</v>
      </c>
      <c r="AJ374" s="83">
        <f t="shared" si="1"/>
        <v>80.180000000000007</v>
      </c>
      <c r="AK374" s="83">
        <f t="shared" si="1"/>
        <v>3.16</v>
      </c>
      <c r="AL374" s="83">
        <f t="shared" si="1"/>
        <v>16.239999999999998</v>
      </c>
      <c r="AM374" s="83">
        <f t="shared" si="1"/>
        <v>3.5</v>
      </c>
      <c r="AN374" s="83">
        <f t="shared" si="1"/>
        <v>6.07</v>
      </c>
      <c r="AO374" s="83">
        <f t="shared" si="1"/>
        <v>0.08</v>
      </c>
      <c r="AP374" s="83">
        <f t="shared" si="1"/>
        <v>6.46</v>
      </c>
      <c r="AQ374" s="83">
        <f t="shared" si="1"/>
        <v>3.37</v>
      </c>
      <c r="AR374" s="83">
        <f t="shared" si="1"/>
        <v>0.73</v>
      </c>
      <c r="AS374" s="83">
        <f t="shared" si="1"/>
        <v>49.07</v>
      </c>
      <c r="AT374" s="83">
        <f t="shared" si="1"/>
        <v>90.41</v>
      </c>
      <c r="AU374" s="83">
        <f t="shared" si="1"/>
        <v>0.32</v>
      </c>
      <c r="AV374" s="83">
        <f t="shared" si="1"/>
        <v>0.04</v>
      </c>
      <c r="AW374" s="83">
        <f t="shared" si="1"/>
        <v>14.72</v>
      </c>
      <c r="AX374" s="83">
        <f t="shared" si="1"/>
        <v>13.62</v>
      </c>
      <c r="AY374" s="83">
        <f>ROUND(AVERAGEIF(AY35:AY62,"&lt;&gt;0"),2)</f>
        <v>14.52</v>
      </c>
      <c r="AZ374" s="83">
        <f t="shared" si="1"/>
        <v>1.01</v>
      </c>
      <c r="BA374" s="83">
        <f t="shared" si="1"/>
        <v>1.66</v>
      </c>
      <c r="BB374" s="83">
        <f t="shared" si="1"/>
        <v>2.73</v>
      </c>
      <c r="BC374" s="83">
        <f t="shared" si="1"/>
        <v>9.08</v>
      </c>
      <c r="BD374" s="83">
        <f t="shared" si="1"/>
        <v>2.79</v>
      </c>
      <c r="BE374" s="83">
        <f t="shared" si="1"/>
        <v>29.47</v>
      </c>
      <c r="BF374" s="83">
        <f t="shared" si="1"/>
        <v>5.16</v>
      </c>
      <c r="BG374" s="83">
        <f t="shared" si="1"/>
        <v>10.58</v>
      </c>
    </row>
    <row r="375" spans="1:59" x14ac:dyDescent="0.25">
      <c r="A375" s="159" t="s">
        <v>195</v>
      </c>
      <c r="B375" s="159"/>
      <c r="D375" s="83">
        <f>ROUND(AVERAGEIF(D63:D93,"&lt;&gt;0"),2)</f>
        <v>5.9</v>
      </c>
      <c r="E375" s="83">
        <f t="shared" ref="E375:BG375" si="2">ROUND(AVERAGEIF(E63:E93,"&lt;&gt;0"),2)</f>
        <v>5.35</v>
      </c>
      <c r="F375" s="83">
        <f t="shared" si="2"/>
        <v>5.35</v>
      </c>
      <c r="G375" s="83">
        <f t="shared" si="2"/>
        <v>5.41</v>
      </c>
      <c r="H375" s="83">
        <f t="shared" si="2"/>
        <v>5.47</v>
      </c>
      <c r="I375" s="83">
        <f t="shared" si="2"/>
        <v>7.05</v>
      </c>
      <c r="J375" s="83">
        <f t="shared" si="2"/>
        <v>7.27</v>
      </c>
      <c r="K375" s="83">
        <f t="shared" si="2"/>
        <v>1.66</v>
      </c>
      <c r="L375" s="83">
        <f t="shared" si="2"/>
        <v>1.95</v>
      </c>
      <c r="M375" s="83">
        <f t="shared" si="2"/>
        <v>1.92</v>
      </c>
      <c r="N375" s="83">
        <f t="shared" si="2"/>
        <v>1.89</v>
      </c>
      <c r="O375" s="83">
        <f t="shared" si="2"/>
        <v>54.5</v>
      </c>
      <c r="P375" s="83">
        <f t="shared" si="2"/>
        <v>47.81</v>
      </c>
      <c r="Q375" s="83">
        <f t="shared" si="2"/>
        <v>21.19</v>
      </c>
      <c r="R375" s="83">
        <f t="shared" si="2"/>
        <v>1.56</v>
      </c>
      <c r="S375" s="83">
        <f t="shared" si="2"/>
        <v>2</v>
      </c>
      <c r="T375" s="83" t="e">
        <f t="shared" si="2"/>
        <v>#DIV/0!</v>
      </c>
      <c r="U375" s="83">
        <f t="shared" si="2"/>
        <v>0.23</v>
      </c>
      <c r="V375" s="83">
        <f t="shared" si="2"/>
        <v>0.31</v>
      </c>
      <c r="W375" s="83">
        <f t="shared" si="2"/>
        <v>0.93</v>
      </c>
      <c r="X375" s="83">
        <f t="shared" si="2"/>
        <v>0.11</v>
      </c>
      <c r="Y375" s="83">
        <f t="shared" si="2"/>
        <v>0.28000000000000003</v>
      </c>
      <c r="Z375" s="83">
        <f t="shared" si="2"/>
        <v>0.54</v>
      </c>
      <c r="AA375" s="83">
        <f t="shared" si="2"/>
        <v>15.38</v>
      </c>
      <c r="AB375" s="83">
        <f t="shared" si="2"/>
        <v>33.85</v>
      </c>
      <c r="AC375" s="83">
        <f t="shared" si="2"/>
        <v>27.22</v>
      </c>
      <c r="AD375" s="83">
        <f t="shared" si="2"/>
        <v>27.62</v>
      </c>
      <c r="AE375" s="83">
        <f t="shared" si="2"/>
        <v>39.380000000000003</v>
      </c>
      <c r="AF375" s="83">
        <f t="shared" si="2"/>
        <v>30.76</v>
      </c>
      <c r="AG375" s="83">
        <f t="shared" si="2"/>
        <v>65.849999999999994</v>
      </c>
      <c r="AH375" s="83">
        <f t="shared" si="2"/>
        <v>54.44</v>
      </c>
      <c r="AI375" s="83">
        <f t="shared" si="2"/>
        <v>55.24</v>
      </c>
      <c r="AJ375" s="83">
        <f t="shared" si="2"/>
        <v>78.94</v>
      </c>
      <c r="AK375" s="83">
        <f t="shared" si="2"/>
        <v>2.92</v>
      </c>
      <c r="AL375" s="83">
        <f t="shared" si="2"/>
        <v>7.53</v>
      </c>
      <c r="AM375" s="83">
        <f t="shared" si="2"/>
        <v>4.08</v>
      </c>
      <c r="AN375" s="83">
        <f t="shared" si="2"/>
        <v>7.2</v>
      </c>
      <c r="AO375" s="83">
        <f t="shared" si="2"/>
        <v>0.12</v>
      </c>
      <c r="AP375" s="83">
        <f t="shared" si="2"/>
        <v>7.11</v>
      </c>
      <c r="AQ375" s="83">
        <f t="shared" si="2"/>
        <v>3.51</v>
      </c>
      <c r="AR375" s="83">
        <f t="shared" si="2"/>
        <v>0.89</v>
      </c>
      <c r="AS375" s="83">
        <f t="shared" si="2"/>
        <v>48.14</v>
      </c>
      <c r="AT375" s="83">
        <f t="shared" si="2"/>
        <v>88.18</v>
      </c>
      <c r="AU375" s="83">
        <f t="shared" si="2"/>
        <v>0.32</v>
      </c>
      <c r="AV375" s="83">
        <f t="shared" si="2"/>
        <v>0.05</v>
      </c>
      <c r="AW375" s="83">
        <f t="shared" si="2"/>
        <v>15.14</v>
      </c>
      <c r="AX375" s="83">
        <f t="shared" si="2"/>
        <v>13.93</v>
      </c>
      <c r="AY375" s="83">
        <f>ROUND(AVERAGEIF(AY63:AY93,"&lt;&gt;0"),2)</f>
        <v>14.89</v>
      </c>
      <c r="AZ375" s="83">
        <f t="shared" si="2"/>
        <v>1</v>
      </c>
      <c r="BA375" s="83">
        <f t="shared" si="2"/>
        <v>1.7</v>
      </c>
      <c r="BB375" s="83">
        <f t="shared" si="2"/>
        <v>2.74</v>
      </c>
      <c r="BC375" s="83">
        <f t="shared" si="2"/>
        <v>9.51</v>
      </c>
      <c r="BD375" s="83">
        <f t="shared" si="2"/>
        <v>2.83</v>
      </c>
      <c r="BE375" s="83">
        <f t="shared" si="2"/>
        <v>30.04</v>
      </c>
      <c r="BF375" s="83">
        <f t="shared" si="2"/>
        <v>4.16</v>
      </c>
      <c r="BG375" s="83">
        <f t="shared" si="2"/>
        <v>10.62</v>
      </c>
    </row>
    <row r="376" spans="1:59" x14ac:dyDescent="0.25">
      <c r="A376" s="159" t="s">
        <v>196</v>
      </c>
      <c r="B376" s="159"/>
      <c r="D376" s="83">
        <f>ROUND(AVERAGEIF(D94:D123,"&lt;&gt;0"),2)</f>
        <v>5.8</v>
      </c>
      <c r="E376" s="83">
        <f t="shared" ref="E376:BG376" si="3">ROUND(AVERAGEIF(E94:E123,"&lt;&gt;0"),2)</f>
        <v>5.2</v>
      </c>
      <c r="F376" s="83">
        <f t="shared" si="3"/>
        <v>5.23</v>
      </c>
      <c r="G376" s="83">
        <f t="shared" si="3"/>
        <v>5.21</v>
      </c>
      <c r="H376" s="83">
        <f t="shared" si="3"/>
        <v>5.23</v>
      </c>
      <c r="I376" s="83">
        <f t="shared" si="3"/>
        <v>6.7</v>
      </c>
      <c r="J376" s="83">
        <f t="shared" si="3"/>
        <v>6.94</v>
      </c>
      <c r="K376" s="83">
        <f t="shared" si="3"/>
        <v>1.69</v>
      </c>
      <c r="L376" s="83">
        <f t="shared" si="3"/>
        <v>1.95</v>
      </c>
      <c r="M376" s="83">
        <f t="shared" si="3"/>
        <v>1.95</v>
      </c>
      <c r="N376" s="83">
        <f t="shared" si="3"/>
        <v>1.99</v>
      </c>
      <c r="O376" s="83">
        <f t="shared" si="3"/>
        <v>58.96</v>
      </c>
      <c r="P376" s="83">
        <f t="shared" si="3"/>
        <v>51.36</v>
      </c>
      <c r="Q376" s="83">
        <f t="shared" si="3"/>
        <v>21.2</v>
      </c>
      <c r="R376" s="83">
        <f t="shared" si="3"/>
        <v>1.94</v>
      </c>
      <c r="S376" s="83">
        <f t="shared" si="3"/>
        <v>1.5</v>
      </c>
      <c r="T376" s="83" t="e">
        <f t="shared" si="3"/>
        <v>#DIV/0!</v>
      </c>
      <c r="U376" s="83">
        <f t="shared" si="3"/>
        <v>0.22</v>
      </c>
      <c r="V376" s="83">
        <f t="shared" si="3"/>
        <v>0.35</v>
      </c>
      <c r="W376" s="83">
        <f t="shared" si="3"/>
        <v>0.87</v>
      </c>
      <c r="X376" s="83">
        <f t="shared" si="3"/>
        <v>0.09</v>
      </c>
      <c r="Y376" s="83">
        <f t="shared" si="3"/>
        <v>0.25</v>
      </c>
      <c r="Z376" s="83">
        <f t="shared" si="3"/>
        <v>0.45</v>
      </c>
      <c r="AA376" s="83">
        <f t="shared" si="3"/>
        <v>12.72</v>
      </c>
      <c r="AB376" s="83">
        <f t="shared" si="3"/>
        <v>31.95</v>
      </c>
      <c r="AC376" s="83">
        <f t="shared" si="3"/>
        <v>26.65</v>
      </c>
      <c r="AD376" s="83">
        <f t="shared" si="3"/>
        <v>26.9</v>
      </c>
      <c r="AE376" s="83">
        <f t="shared" si="3"/>
        <v>36.369999999999997</v>
      </c>
      <c r="AF376" s="83">
        <f t="shared" si="3"/>
        <v>25.45</v>
      </c>
      <c r="AG376" s="83">
        <f t="shared" si="3"/>
        <v>63.9</v>
      </c>
      <c r="AH376" s="83">
        <f t="shared" si="3"/>
        <v>53.3</v>
      </c>
      <c r="AI376" s="83">
        <f t="shared" si="3"/>
        <v>53.8</v>
      </c>
      <c r="AJ376" s="83">
        <f t="shared" si="3"/>
        <v>72.739999999999995</v>
      </c>
      <c r="AK376" s="83">
        <f t="shared" si="3"/>
        <v>3.03</v>
      </c>
      <c r="AL376" s="83">
        <f t="shared" si="3"/>
        <v>2.39</v>
      </c>
      <c r="AM376" s="83">
        <f t="shared" si="3"/>
        <v>3.63</v>
      </c>
      <c r="AN376" s="83">
        <f t="shared" si="3"/>
        <v>6.53</v>
      </c>
      <c r="AO376" s="83">
        <f t="shared" si="3"/>
        <v>0.12</v>
      </c>
      <c r="AP376" s="83">
        <f t="shared" si="3"/>
        <v>8.2899999999999991</v>
      </c>
      <c r="AQ376" s="83">
        <f t="shared" si="3"/>
        <v>3.79</v>
      </c>
      <c r="AR376" s="83">
        <f t="shared" si="3"/>
        <v>0.8</v>
      </c>
      <c r="AS376" s="83">
        <f t="shared" si="3"/>
        <v>47.72</v>
      </c>
      <c r="AT376" s="83">
        <f t="shared" si="3"/>
        <v>88.13</v>
      </c>
      <c r="AU376" s="83">
        <f t="shared" si="3"/>
        <v>0.32</v>
      </c>
      <c r="AV376" s="83">
        <f t="shared" si="3"/>
        <v>0.06</v>
      </c>
      <c r="AW376" s="83">
        <f t="shared" si="3"/>
        <v>14.04</v>
      </c>
      <c r="AX376" s="83">
        <f t="shared" si="3"/>
        <v>13.05</v>
      </c>
      <c r="AY376" s="83">
        <f>ROUND(AVERAGEIF(AY94:AY123,"&lt;&gt;0"),2)</f>
        <v>13.95</v>
      </c>
      <c r="AZ376" s="83">
        <f t="shared" si="3"/>
        <v>1.01</v>
      </c>
      <c r="BA376" s="83">
        <f t="shared" si="3"/>
        <v>1.66</v>
      </c>
      <c r="BB376" s="83">
        <f t="shared" si="3"/>
        <v>2.63</v>
      </c>
      <c r="BC376" s="83">
        <f t="shared" si="3"/>
        <v>8.7799999999999994</v>
      </c>
      <c r="BD376" s="83">
        <f t="shared" si="3"/>
        <v>2.78</v>
      </c>
      <c r="BE376" s="83">
        <f t="shared" si="3"/>
        <v>30.39</v>
      </c>
      <c r="BF376" s="83">
        <f t="shared" si="3"/>
        <v>5.36</v>
      </c>
      <c r="BG376" s="83">
        <f t="shared" si="3"/>
        <v>12.16</v>
      </c>
    </row>
    <row r="377" spans="1:59" x14ac:dyDescent="0.25">
      <c r="A377" s="159" t="s">
        <v>197</v>
      </c>
      <c r="B377" s="159"/>
      <c r="D377" s="83">
        <f>ROUND(AVERAGEIF(D124:D154,"&lt;&gt;0"),2)</f>
        <v>5.9</v>
      </c>
      <c r="E377" s="83">
        <f t="shared" ref="E377:BG377" si="4">ROUND(AVERAGEIF(E124:E154,"&lt;&gt;0"),2)</f>
        <v>5.24</v>
      </c>
      <c r="F377" s="83">
        <f t="shared" si="4"/>
        <v>5.26</v>
      </c>
      <c r="G377" s="83">
        <f t="shared" si="4"/>
        <v>5.24</v>
      </c>
      <c r="H377" s="83">
        <f t="shared" si="4"/>
        <v>5.29</v>
      </c>
      <c r="I377" s="83">
        <f t="shared" si="4"/>
        <v>7.32</v>
      </c>
      <c r="J377" s="83">
        <f t="shared" si="4"/>
        <v>7.37</v>
      </c>
      <c r="K377" s="83">
        <f t="shared" si="4"/>
        <v>1.67</v>
      </c>
      <c r="L377" s="83">
        <f t="shared" si="4"/>
        <v>1.94</v>
      </c>
      <c r="M377" s="83">
        <f t="shared" si="4"/>
        <v>1.99</v>
      </c>
      <c r="N377" s="83">
        <f t="shared" si="4"/>
        <v>2.04</v>
      </c>
      <c r="O377" s="83">
        <f t="shared" si="4"/>
        <v>50.78</v>
      </c>
      <c r="P377" s="83">
        <f t="shared" si="4"/>
        <v>43.26</v>
      </c>
      <c r="Q377" s="83">
        <f t="shared" si="4"/>
        <v>17.850000000000001</v>
      </c>
      <c r="R377" s="83">
        <f t="shared" si="4"/>
        <v>1.7</v>
      </c>
      <c r="S377" s="83" t="e">
        <f t="shared" si="4"/>
        <v>#DIV/0!</v>
      </c>
      <c r="T377" s="83" t="e">
        <f t="shared" si="4"/>
        <v>#DIV/0!</v>
      </c>
      <c r="U377" s="83">
        <f t="shared" si="4"/>
        <v>0.24</v>
      </c>
      <c r="V377" s="83">
        <f t="shared" si="4"/>
        <v>0.31</v>
      </c>
      <c r="W377" s="83">
        <f t="shared" si="4"/>
        <v>0.51</v>
      </c>
      <c r="X377" s="83">
        <f t="shared" si="4"/>
        <v>7.0000000000000007E-2</v>
      </c>
      <c r="Y377" s="83">
        <f t="shared" si="4"/>
        <v>0.19</v>
      </c>
      <c r="Z377" s="83">
        <f t="shared" si="4"/>
        <v>0.25</v>
      </c>
      <c r="AA377" s="83">
        <f t="shared" si="4"/>
        <v>11.04</v>
      </c>
      <c r="AB377" s="83">
        <f t="shared" si="4"/>
        <v>30.83</v>
      </c>
      <c r="AC377" s="83">
        <f t="shared" si="4"/>
        <v>26.34</v>
      </c>
      <c r="AD377" s="83">
        <f t="shared" si="4"/>
        <v>26.34</v>
      </c>
      <c r="AE377" s="83">
        <f t="shared" si="4"/>
        <v>34.67</v>
      </c>
      <c r="AF377" s="83">
        <f t="shared" si="4"/>
        <v>22.19</v>
      </c>
      <c r="AG377" s="83">
        <f t="shared" si="4"/>
        <v>61.67</v>
      </c>
      <c r="AH377" s="83">
        <f t="shared" si="4"/>
        <v>52.68</v>
      </c>
      <c r="AI377" s="83">
        <f t="shared" si="4"/>
        <v>52.68</v>
      </c>
      <c r="AJ377" s="83">
        <f t="shared" si="4"/>
        <v>69.34</v>
      </c>
      <c r="AK377" s="83">
        <f t="shared" si="4"/>
        <v>3.16</v>
      </c>
      <c r="AL377" s="83">
        <f t="shared" si="4"/>
        <v>2.82</v>
      </c>
      <c r="AM377" s="83">
        <f t="shared" si="4"/>
        <v>3.1</v>
      </c>
      <c r="AN377" s="83">
        <f t="shared" si="4"/>
        <v>6</v>
      </c>
      <c r="AO377" s="83">
        <f t="shared" si="4"/>
        <v>0.04</v>
      </c>
      <c r="AP377" s="83">
        <f t="shared" si="4"/>
        <v>11.53</v>
      </c>
      <c r="AQ377" s="83">
        <f t="shared" si="4"/>
        <v>6.33</v>
      </c>
      <c r="AR377" s="83">
        <f t="shared" si="4"/>
        <v>0.67</v>
      </c>
      <c r="AS377" s="83">
        <f t="shared" si="4"/>
        <v>56.87</v>
      </c>
      <c r="AT377" s="83">
        <f t="shared" si="4"/>
        <v>90</v>
      </c>
      <c r="AU377" s="83">
        <f t="shared" si="4"/>
        <v>0.25</v>
      </c>
      <c r="AV377" s="83">
        <f t="shared" si="4"/>
        <v>0.05</v>
      </c>
      <c r="AW377" s="83">
        <f t="shared" si="4"/>
        <v>13.72</v>
      </c>
      <c r="AX377" s="83">
        <f t="shared" si="4"/>
        <v>13</v>
      </c>
      <c r="AY377" s="83">
        <f>ROUND(AVERAGEIF(AY124:AY154,"&lt;&gt;0"),2)</f>
        <v>13.82</v>
      </c>
      <c r="AZ377" s="83">
        <f t="shared" si="4"/>
        <v>1</v>
      </c>
      <c r="BA377" s="83">
        <f t="shared" si="4"/>
        <v>1.58</v>
      </c>
      <c r="BB377" s="83">
        <f t="shared" si="4"/>
        <v>2.5099999999999998</v>
      </c>
      <c r="BC377" s="83">
        <f t="shared" si="4"/>
        <v>8.98</v>
      </c>
      <c r="BD377" s="83">
        <f t="shared" si="4"/>
        <v>2.7</v>
      </c>
      <c r="BE377" s="83">
        <f t="shared" si="4"/>
        <v>29.42</v>
      </c>
      <c r="BF377" s="83">
        <f t="shared" si="4"/>
        <v>6.11</v>
      </c>
      <c r="BG377" s="83">
        <f t="shared" si="4"/>
        <v>10.95</v>
      </c>
    </row>
    <row r="378" spans="1:59" x14ac:dyDescent="0.25">
      <c r="A378" s="159" t="s">
        <v>198</v>
      </c>
      <c r="B378" s="159"/>
      <c r="D378" s="83">
        <f>ROUND(AVERAGEIF(D155:D184,"&lt;&gt;0"),2)</f>
        <v>6.17</v>
      </c>
      <c r="E378" s="83">
        <f t="shared" ref="E378:BG378" si="5">ROUND(AVERAGEIF(E155:E184,"&lt;&gt;0"),2)</f>
        <v>5.18</v>
      </c>
      <c r="F378" s="83">
        <f t="shared" si="5"/>
        <v>5.15</v>
      </c>
      <c r="G378" s="83">
        <f t="shared" si="5"/>
        <v>5.13</v>
      </c>
      <c r="H378" s="83">
        <f t="shared" si="5"/>
        <v>5.18</v>
      </c>
      <c r="I378" s="83">
        <f t="shared" si="5"/>
        <v>7.12</v>
      </c>
      <c r="J378" s="83">
        <f t="shared" si="5"/>
        <v>7.31</v>
      </c>
      <c r="K378" s="83">
        <f t="shared" si="5"/>
        <v>1.58</v>
      </c>
      <c r="L378" s="83">
        <f t="shared" si="5"/>
        <v>1.91</v>
      </c>
      <c r="M378" s="83">
        <f t="shared" si="5"/>
        <v>2</v>
      </c>
      <c r="N378" s="83">
        <f t="shared" si="5"/>
        <v>2.13</v>
      </c>
      <c r="O378" s="83">
        <f t="shared" si="5"/>
        <v>40.96</v>
      </c>
      <c r="P378" s="83">
        <f t="shared" si="5"/>
        <v>33.79</v>
      </c>
      <c r="Q378" s="83">
        <f t="shared" si="5"/>
        <v>13.46</v>
      </c>
      <c r="R378" s="83">
        <f t="shared" si="5"/>
        <v>1.43</v>
      </c>
      <c r="S378" s="83">
        <f t="shared" si="5"/>
        <v>1</v>
      </c>
      <c r="T378" s="83" t="e">
        <f t="shared" si="5"/>
        <v>#DIV/0!</v>
      </c>
      <c r="U378" s="83">
        <f t="shared" si="5"/>
        <v>0.28000000000000003</v>
      </c>
      <c r="V378" s="83">
        <f t="shared" si="5"/>
        <v>0.41</v>
      </c>
      <c r="W378" s="83">
        <f t="shared" si="5"/>
        <v>0.43</v>
      </c>
      <c r="X378" s="83">
        <f t="shared" si="5"/>
        <v>7.0000000000000007E-2</v>
      </c>
      <c r="Y378" s="83">
        <f t="shared" si="5"/>
        <v>0.14000000000000001</v>
      </c>
      <c r="Z378" s="83">
        <f t="shared" si="5"/>
        <v>0.19</v>
      </c>
      <c r="AA378" s="83">
        <f t="shared" si="5"/>
        <v>12.75</v>
      </c>
      <c r="AB378" s="83">
        <f t="shared" si="5"/>
        <v>34.630000000000003</v>
      </c>
      <c r="AC378" s="83">
        <f t="shared" si="5"/>
        <v>31.84</v>
      </c>
      <c r="AD378" s="83">
        <f t="shared" si="5"/>
        <v>31.88</v>
      </c>
      <c r="AE378" s="83">
        <f t="shared" si="5"/>
        <v>39.58</v>
      </c>
      <c r="AF378" s="83">
        <f t="shared" si="5"/>
        <v>25.5</v>
      </c>
      <c r="AG378" s="83">
        <f t="shared" si="5"/>
        <v>69.209999999999994</v>
      </c>
      <c r="AH378" s="83">
        <f t="shared" si="5"/>
        <v>63.76</v>
      </c>
      <c r="AI378" s="83">
        <f t="shared" si="5"/>
        <v>63.76</v>
      </c>
      <c r="AJ378" s="83">
        <f t="shared" si="5"/>
        <v>79.16</v>
      </c>
      <c r="AK378" s="83">
        <f t="shared" si="5"/>
        <v>3.15</v>
      </c>
      <c r="AL378" s="83">
        <f t="shared" si="5"/>
        <v>2.5499999999999998</v>
      </c>
      <c r="AM378" s="83">
        <f t="shared" si="5"/>
        <v>3.13</v>
      </c>
      <c r="AN378" s="83">
        <f t="shared" si="5"/>
        <v>6.07</v>
      </c>
      <c r="AO378" s="83">
        <f t="shared" si="5"/>
        <v>0.04</v>
      </c>
      <c r="AP378" s="83">
        <f t="shared" si="5"/>
        <v>17.14</v>
      </c>
      <c r="AQ378" s="83">
        <f t="shared" si="5"/>
        <v>12.45</v>
      </c>
      <c r="AR378" s="83">
        <f t="shared" si="5"/>
        <v>0.8</v>
      </c>
      <c r="AS378" s="83">
        <f t="shared" si="5"/>
        <v>59.66</v>
      </c>
      <c r="AT378" s="83">
        <f t="shared" si="5"/>
        <v>90.53</v>
      </c>
      <c r="AU378" s="83">
        <f t="shared" si="5"/>
        <v>0.22</v>
      </c>
      <c r="AV378" s="83">
        <f t="shared" si="5"/>
        <v>0.04</v>
      </c>
      <c r="AW378" s="83">
        <f t="shared" si="5"/>
        <v>14.2</v>
      </c>
      <c r="AX378" s="83">
        <f t="shared" si="5"/>
        <v>13.2</v>
      </c>
      <c r="AY378" s="83">
        <f t="shared" ref="AY378" si="6">AX378</f>
        <v>13.2</v>
      </c>
      <c r="AZ378" s="83">
        <f t="shared" si="5"/>
        <v>1.04</v>
      </c>
      <c r="BA378" s="83">
        <f t="shared" si="5"/>
        <v>1.4</v>
      </c>
      <c r="BB378" s="83">
        <f t="shared" si="5"/>
        <v>2.4300000000000002</v>
      </c>
      <c r="BC378" s="83">
        <f t="shared" si="5"/>
        <v>9.61</v>
      </c>
      <c r="BD378" s="83">
        <f t="shared" si="5"/>
        <v>2.91</v>
      </c>
      <c r="BE378" s="83">
        <f t="shared" si="5"/>
        <v>28.98</v>
      </c>
      <c r="BF378" s="83">
        <f t="shared" si="5"/>
        <v>5.82</v>
      </c>
      <c r="BG378" s="83">
        <f t="shared" si="5"/>
        <v>10.58</v>
      </c>
    </row>
    <row r="379" spans="1:59" x14ac:dyDescent="0.25">
      <c r="A379" s="159" t="s">
        <v>199</v>
      </c>
      <c r="B379" s="159"/>
      <c r="D379" s="83">
        <f>ROUND(AVERAGEIF(D185:D215,"&lt;&gt;0"),2)</f>
        <v>6.08</v>
      </c>
      <c r="E379" s="83">
        <f t="shared" ref="E379:BG379" si="7">ROUND(AVERAGEIF(E185:E215,"&lt;&gt;0"),2)</f>
        <v>5.27</v>
      </c>
      <c r="F379" s="83">
        <f t="shared" si="7"/>
        <v>5.24</v>
      </c>
      <c r="G379" s="83">
        <f t="shared" si="7"/>
        <v>5.17</v>
      </c>
      <c r="H379" s="83">
        <f t="shared" si="7"/>
        <v>5.22</v>
      </c>
      <c r="I379" s="83">
        <f t="shared" si="7"/>
        <v>7.3</v>
      </c>
      <c r="J379" s="83">
        <f t="shared" si="7"/>
        <v>7.31</v>
      </c>
      <c r="K379" s="83">
        <f t="shared" si="7"/>
        <v>1.61</v>
      </c>
      <c r="L379" s="83">
        <f t="shared" si="7"/>
        <v>1.83</v>
      </c>
      <c r="M379" s="83">
        <f t="shared" si="7"/>
        <v>2.0499999999999998</v>
      </c>
      <c r="N379" s="83">
        <f t="shared" si="7"/>
        <v>2.2200000000000002</v>
      </c>
      <c r="O379" s="83">
        <f t="shared" si="7"/>
        <v>36.65</v>
      </c>
      <c r="P379" s="83">
        <f t="shared" si="7"/>
        <v>29.62</v>
      </c>
      <c r="Q379" s="83">
        <f t="shared" si="7"/>
        <v>11.62</v>
      </c>
      <c r="R379" s="83">
        <f t="shared" si="7"/>
        <v>2</v>
      </c>
      <c r="S379" s="83" t="e">
        <f t="shared" si="7"/>
        <v>#DIV/0!</v>
      </c>
      <c r="T379" s="83" t="e">
        <f t="shared" si="7"/>
        <v>#DIV/0!</v>
      </c>
      <c r="U379" s="83">
        <f t="shared" si="7"/>
        <v>0.35</v>
      </c>
      <c r="V379" s="83">
        <f t="shared" si="7"/>
        <v>0.28000000000000003</v>
      </c>
      <c r="W379" s="83">
        <f t="shared" si="7"/>
        <v>0.85</v>
      </c>
      <c r="X379" s="83">
        <f t="shared" si="7"/>
        <v>0.1</v>
      </c>
      <c r="Y379" s="83">
        <f t="shared" si="7"/>
        <v>0.17</v>
      </c>
      <c r="Z379" s="83">
        <f t="shared" si="7"/>
        <v>0.13</v>
      </c>
      <c r="AA379" s="83">
        <f t="shared" si="7"/>
        <v>14.26</v>
      </c>
      <c r="AB379" s="83">
        <f t="shared" si="7"/>
        <v>35.9</v>
      </c>
      <c r="AC379" s="83">
        <f t="shared" si="7"/>
        <v>34.229999999999997</v>
      </c>
      <c r="AD379" s="83">
        <f t="shared" si="7"/>
        <v>33.9</v>
      </c>
      <c r="AE379" s="83">
        <f t="shared" si="7"/>
        <v>44.45</v>
      </c>
      <c r="AF379" s="83">
        <f t="shared" si="7"/>
        <v>28.52</v>
      </c>
      <c r="AG379" s="83">
        <f t="shared" si="7"/>
        <v>71.8</v>
      </c>
      <c r="AH379" s="83">
        <f t="shared" si="7"/>
        <v>68.459999999999994</v>
      </c>
      <c r="AI379" s="83">
        <f t="shared" si="7"/>
        <v>67.8</v>
      </c>
      <c r="AJ379" s="83">
        <f t="shared" si="7"/>
        <v>88.9</v>
      </c>
      <c r="AK379" s="83">
        <f t="shared" si="7"/>
        <v>3.24</v>
      </c>
      <c r="AL379" s="83">
        <f t="shared" si="7"/>
        <v>2.5499999999999998</v>
      </c>
      <c r="AM379" s="83">
        <f t="shared" si="7"/>
        <v>3.07</v>
      </c>
      <c r="AN379" s="83">
        <f t="shared" si="7"/>
        <v>5.88</v>
      </c>
      <c r="AO379" s="83">
        <f t="shared" si="7"/>
        <v>7.0000000000000007E-2</v>
      </c>
      <c r="AP379" s="83">
        <f t="shared" si="7"/>
        <v>19.11</v>
      </c>
      <c r="AQ379" s="83">
        <f t="shared" si="7"/>
        <v>16.489999999999998</v>
      </c>
      <c r="AR379" s="83">
        <f t="shared" si="7"/>
        <v>0.65</v>
      </c>
      <c r="AS379" s="83">
        <f t="shared" si="7"/>
        <v>59.62</v>
      </c>
      <c r="AT379" s="83">
        <f t="shared" si="7"/>
        <v>90.67</v>
      </c>
      <c r="AU379" s="83">
        <f t="shared" si="7"/>
        <v>0.22</v>
      </c>
      <c r="AV379" s="83">
        <f t="shared" si="7"/>
        <v>0.04</v>
      </c>
      <c r="AW379" s="83">
        <f t="shared" si="7"/>
        <v>14.71</v>
      </c>
      <c r="AX379" s="83">
        <f t="shared" si="7"/>
        <v>13.68</v>
      </c>
      <c r="AY379" s="83">
        <f>ROUND(AVERAGEIF(AY185:AY215,"&lt;&gt;0"),2)</f>
        <v>14.68</v>
      </c>
      <c r="AZ379" s="83">
        <f t="shared" si="7"/>
        <v>1</v>
      </c>
      <c r="BA379" s="83">
        <f t="shared" si="7"/>
        <v>1.48</v>
      </c>
      <c r="BB379" s="83">
        <f t="shared" si="7"/>
        <v>2.27</v>
      </c>
      <c r="BC379" s="83">
        <f t="shared" si="7"/>
        <v>9.65</v>
      </c>
      <c r="BD379" s="83">
        <f t="shared" si="7"/>
        <v>2.92</v>
      </c>
      <c r="BE379" s="83">
        <f t="shared" si="7"/>
        <v>29.12</v>
      </c>
      <c r="BF379" s="83">
        <f t="shared" si="7"/>
        <v>5.64</v>
      </c>
      <c r="BG379" s="83">
        <f t="shared" si="7"/>
        <v>9.1999999999999993</v>
      </c>
    </row>
    <row r="380" spans="1:59" x14ac:dyDescent="0.25">
      <c r="A380" s="159" t="s">
        <v>200</v>
      </c>
      <c r="B380" s="159"/>
      <c r="D380" s="83">
        <f>ROUND(AVERAGEIF(D216:D246,"&lt;&gt;0"),2)</f>
        <v>6.11</v>
      </c>
      <c r="E380" s="83">
        <f t="shared" ref="E380:BG380" si="8">ROUND(AVERAGEIF(E216:E246,"&lt;&gt;0"),2)</f>
        <v>5.18</v>
      </c>
      <c r="F380" s="83">
        <f t="shared" si="8"/>
        <v>5.2</v>
      </c>
      <c r="G380" s="83">
        <f t="shared" si="8"/>
        <v>5.09</v>
      </c>
      <c r="H380" s="83">
        <f t="shared" si="8"/>
        <v>5.14</v>
      </c>
      <c r="I380" s="83">
        <f t="shared" si="8"/>
        <v>7.12</v>
      </c>
      <c r="J380" s="83">
        <f t="shared" si="8"/>
        <v>7.28</v>
      </c>
      <c r="K380" s="83">
        <f t="shared" si="8"/>
        <v>1.68</v>
      </c>
      <c r="L380" s="83">
        <f t="shared" si="8"/>
        <v>1.89</v>
      </c>
      <c r="M380" s="83">
        <f t="shared" si="8"/>
        <v>2.09</v>
      </c>
      <c r="N380" s="83">
        <f t="shared" si="8"/>
        <v>2.29</v>
      </c>
      <c r="O380" s="83">
        <f t="shared" si="8"/>
        <v>32.229999999999997</v>
      </c>
      <c r="P380" s="83">
        <f t="shared" si="8"/>
        <v>25.52</v>
      </c>
      <c r="Q380" s="83">
        <f t="shared" si="8"/>
        <v>9.73</v>
      </c>
      <c r="R380" s="83">
        <f t="shared" si="8"/>
        <v>1.43</v>
      </c>
      <c r="S380" s="83" t="e">
        <f t="shared" si="8"/>
        <v>#DIV/0!</v>
      </c>
      <c r="T380" s="83" t="e">
        <f t="shared" si="8"/>
        <v>#DIV/0!</v>
      </c>
      <c r="U380" s="83">
        <f t="shared" si="8"/>
        <v>0.35</v>
      </c>
      <c r="V380" s="83">
        <f t="shared" si="8"/>
        <v>0.16</v>
      </c>
      <c r="W380" s="83">
        <f t="shared" si="8"/>
        <v>0.51</v>
      </c>
      <c r="X380" s="83">
        <f t="shared" si="8"/>
        <v>0.09</v>
      </c>
      <c r="Y380" s="83">
        <f t="shared" si="8"/>
        <v>0.23</v>
      </c>
      <c r="Z380" s="83">
        <f t="shared" si="8"/>
        <v>0.24</v>
      </c>
      <c r="AA380" s="83">
        <f t="shared" si="8"/>
        <v>15.85</v>
      </c>
      <c r="AB380" s="83">
        <f t="shared" si="8"/>
        <v>39.119999999999997</v>
      </c>
      <c r="AC380" s="83">
        <f t="shared" si="8"/>
        <v>37.869999999999997</v>
      </c>
      <c r="AD380" s="83">
        <f t="shared" si="8"/>
        <v>37.520000000000003</v>
      </c>
      <c r="AE380" s="83">
        <f t="shared" si="8"/>
        <v>48.5</v>
      </c>
      <c r="AF380" s="83">
        <f t="shared" si="8"/>
        <v>31.7</v>
      </c>
      <c r="AG380" s="83">
        <f t="shared" si="8"/>
        <v>78.319999999999993</v>
      </c>
      <c r="AH380" s="83">
        <f t="shared" si="8"/>
        <v>75.72</v>
      </c>
      <c r="AI380" s="83">
        <f t="shared" si="8"/>
        <v>75.02</v>
      </c>
      <c r="AJ380" s="83">
        <f t="shared" si="8"/>
        <v>96.57</v>
      </c>
      <c r="AK380" s="83">
        <f t="shared" si="8"/>
        <v>3.18</v>
      </c>
      <c r="AL380" s="83">
        <f t="shared" si="8"/>
        <v>2.5299999999999998</v>
      </c>
      <c r="AM380" s="83">
        <f t="shared" si="8"/>
        <v>3.1</v>
      </c>
      <c r="AN380" s="83">
        <f t="shared" si="8"/>
        <v>5.99</v>
      </c>
      <c r="AO380" s="83">
        <f t="shared" si="8"/>
        <v>0.08</v>
      </c>
      <c r="AP380" s="83">
        <f t="shared" si="8"/>
        <v>20.89</v>
      </c>
      <c r="AQ380" s="83">
        <f t="shared" si="8"/>
        <v>19.100000000000001</v>
      </c>
      <c r="AR380" s="83">
        <f t="shared" si="8"/>
        <v>0.97</v>
      </c>
      <c r="AS380" s="83">
        <f t="shared" si="8"/>
        <v>64.41</v>
      </c>
      <c r="AT380" s="83">
        <f t="shared" si="8"/>
        <v>91.31</v>
      </c>
      <c r="AU380" s="83">
        <f t="shared" si="8"/>
        <v>0.19</v>
      </c>
      <c r="AV380" s="83">
        <f t="shared" si="8"/>
        <v>0.04</v>
      </c>
      <c r="AW380" s="83">
        <f t="shared" si="8"/>
        <v>14.64</v>
      </c>
      <c r="AX380" s="83">
        <f t="shared" si="8"/>
        <v>13.48</v>
      </c>
      <c r="AY380" s="83">
        <f>ROUND(AVERAGEIF(AY216:AY246,"&lt;&gt;0"),2)</f>
        <v>14.42</v>
      </c>
      <c r="AZ380" s="83">
        <f t="shared" si="8"/>
        <v>1.01</v>
      </c>
      <c r="BA380" s="83">
        <f t="shared" si="8"/>
        <v>1.52</v>
      </c>
      <c r="BB380" s="83">
        <f t="shared" si="8"/>
        <v>2.39</v>
      </c>
      <c r="BC380" s="83">
        <f t="shared" si="8"/>
        <v>9.18</v>
      </c>
      <c r="BD380" s="83">
        <f t="shared" si="8"/>
        <v>3.16</v>
      </c>
      <c r="BE380" s="83">
        <f t="shared" si="8"/>
        <v>29.97</v>
      </c>
      <c r="BF380" s="83">
        <f t="shared" si="8"/>
        <v>4.8499999999999996</v>
      </c>
      <c r="BG380" s="83">
        <f t="shared" si="8"/>
        <v>9.3000000000000007</v>
      </c>
    </row>
    <row r="381" spans="1:59" x14ac:dyDescent="0.25">
      <c r="A381" s="159" t="s">
        <v>201</v>
      </c>
      <c r="B381" s="159"/>
      <c r="D381" s="83">
        <f>ROUND(AVERAGEIF(D247:D276,"&lt;&gt;0"),2)</f>
        <v>6.03</v>
      </c>
      <c r="E381" s="83">
        <f t="shared" ref="E381:BG381" si="9">ROUND(AVERAGEIF(E247:E276,"&lt;&gt;0"),2)</f>
        <v>5.08</v>
      </c>
      <c r="F381" s="83">
        <f t="shared" si="9"/>
        <v>5.0999999999999996</v>
      </c>
      <c r="G381" s="83">
        <f t="shared" si="9"/>
        <v>5.07</v>
      </c>
      <c r="H381" s="83">
        <f t="shared" si="9"/>
        <v>5.09</v>
      </c>
      <c r="I381" s="83">
        <f t="shared" si="9"/>
        <v>7.14</v>
      </c>
      <c r="J381" s="83">
        <f t="shared" si="9"/>
        <v>7.24</v>
      </c>
      <c r="K381" s="83">
        <f t="shared" si="9"/>
        <v>1.78</v>
      </c>
      <c r="L381" s="83">
        <f t="shared" si="9"/>
        <v>1.99</v>
      </c>
      <c r="M381" s="83">
        <f t="shared" si="9"/>
        <v>2.14</v>
      </c>
      <c r="N381" s="83">
        <f t="shared" si="9"/>
        <v>2.0299999999999998</v>
      </c>
      <c r="O381" s="83">
        <f t="shared" si="9"/>
        <v>43.52</v>
      </c>
      <c r="P381" s="83">
        <f t="shared" si="9"/>
        <v>31</v>
      </c>
      <c r="Q381" s="83">
        <f t="shared" si="9"/>
        <v>12.32</v>
      </c>
      <c r="R381" s="83">
        <f t="shared" si="9"/>
        <v>1.27</v>
      </c>
      <c r="S381" s="83">
        <f t="shared" si="9"/>
        <v>1</v>
      </c>
      <c r="T381" s="83" t="e">
        <f t="shared" si="9"/>
        <v>#DIV/0!</v>
      </c>
      <c r="U381" s="83">
        <f t="shared" si="9"/>
        <v>1.05</v>
      </c>
      <c r="V381" s="83">
        <f t="shared" si="9"/>
        <v>0.25</v>
      </c>
      <c r="W381" s="83">
        <f t="shared" si="9"/>
        <v>0.71</v>
      </c>
      <c r="X381" s="83">
        <f t="shared" si="9"/>
        <v>0.11</v>
      </c>
      <c r="Y381" s="83">
        <f t="shared" si="9"/>
        <v>0.34</v>
      </c>
      <c r="Z381" s="83">
        <f t="shared" si="9"/>
        <v>0.45</v>
      </c>
      <c r="AA381" s="83">
        <f t="shared" si="9"/>
        <v>13.74</v>
      </c>
      <c r="AB381" s="83">
        <f t="shared" si="9"/>
        <v>35.229999999999997</v>
      </c>
      <c r="AC381" s="83">
        <f t="shared" si="9"/>
        <v>32.700000000000003</v>
      </c>
      <c r="AD381" s="83">
        <f t="shared" si="9"/>
        <v>32.78</v>
      </c>
      <c r="AE381" s="83">
        <f t="shared" si="9"/>
        <v>44.29</v>
      </c>
      <c r="AF381" s="83">
        <f t="shared" si="9"/>
        <v>27.53</v>
      </c>
      <c r="AG381" s="83">
        <f t="shared" si="9"/>
        <v>70.459999999999994</v>
      </c>
      <c r="AH381" s="83">
        <f t="shared" si="9"/>
        <v>65.41</v>
      </c>
      <c r="AI381" s="83">
        <f t="shared" si="9"/>
        <v>65.569999999999993</v>
      </c>
      <c r="AJ381" s="83">
        <f t="shared" si="9"/>
        <v>88.46</v>
      </c>
      <c r="AK381" s="83">
        <f t="shared" si="9"/>
        <v>3.17</v>
      </c>
      <c r="AL381" s="83">
        <f t="shared" si="9"/>
        <v>2.4500000000000002</v>
      </c>
      <c r="AM381" s="83">
        <f t="shared" si="9"/>
        <v>3.06</v>
      </c>
      <c r="AN381" s="83">
        <f t="shared" si="9"/>
        <v>5.76</v>
      </c>
      <c r="AO381" s="83">
        <f t="shared" si="9"/>
        <v>0.06</v>
      </c>
      <c r="AP381" s="83">
        <f t="shared" si="9"/>
        <v>15.37</v>
      </c>
      <c r="AQ381" s="83">
        <f t="shared" si="9"/>
        <v>15.42</v>
      </c>
      <c r="AR381" s="83">
        <f t="shared" si="9"/>
        <v>0.99</v>
      </c>
      <c r="AS381" s="83">
        <f t="shared" si="9"/>
        <v>67.430000000000007</v>
      </c>
      <c r="AT381" s="83">
        <f t="shared" si="9"/>
        <v>91.17</v>
      </c>
      <c r="AU381" s="83">
        <f t="shared" si="9"/>
        <v>0.17</v>
      </c>
      <c r="AV381" s="83">
        <f t="shared" si="9"/>
        <v>0.04</v>
      </c>
      <c r="AW381" s="83">
        <f t="shared" si="9"/>
        <v>13.77</v>
      </c>
      <c r="AX381" s="83">
        <f t="shared" si="9"/>
        <v>12.35</v>
      </c>
      <c r="AY381" s="83">
        <f>ROUND(AVERAGEIF(AY247:AY276,"&lt;&gt;0"),2)</f>
        <v>13.38</v>
      </c>
      <c r="AZ381" s="83">
        <f t="shared" si="9"/>
        <v>1.1599999999999999</v>
      </c>
      <c r="BA381" s="83">
        <f t="shared" si="9"/>
        <v>1.45</v>
      </c>
      <c r="BB381" s="83">
        <f t="shared" si="9"/>
        <v>2.2000000000000002</v>
      </c>
      <c r="BC381" s="83">
        <f t="shared" si="9"/>
        <v>9.07</v>
      </c>
      <c r="BD381" s="83">
        <f t="shared" si="9"/>
        <v>3.01</v>
      </c>
      <c r="BE381" s="83">
        <f t="shared" si="9"/>
        <v>30.34</v>
      </c>
      <c r="BF381" s="83">
        <f t="shared" si="9"/>
        <v>4.28</v>
      </c>
      <c r="BG381" s="83">
        <f t="shared" si="9"/>
        <v>10.92</v>
      </c>
    </row>
    <row r="382" spans="1:59" x14ac:dyDescent="0.25">
      <c r="A382" s="159" t="s">
        <v>202</v>
      </c>
      <c r="B382" s="159"/>
      <c r="D382" s="83">
        <f>ROUND(AVERAGEIF(D277:D307,"&lt;&gt;0"),2)</f>
        <v>6.11</v>
      </c>
      <c r="E382" s="83">
        <f t="shared" ref="E382:BG382" si="10">ROUND(AVERAGEIF(E277:E307,"&lt;&gt;0"),2)</f>
        <v>5.25</v>
      </c>
      <c r="F382" s="83">
        <f t="shared" si="10"/>
        <v>5.26</v>
      </c>
      <c r="G382" s="83">
        <f t="shared" si="10"/>
        <v>5.18</v>
      </c>
      <c r="H382" s="83">
        <f t="shared" si="10"/>
        <v>5.21</v>
      </c>
      <c r="I382" s="83">
        <f t="shared" si="10"/>
        <v>7.38</v>
      </c>
      <c r="J382" s="83">
        <f t="shared" si="10"/>
        <v>7.48</v>
      </c>
      <c r="K382" s="83">
        <f t="shared" si="10"/>
        <v>1.73</v>
      </c>
      <c r="L382" s="83">
        <f t="shared" si="10"/>
        <v>1.94</v>
      </c>
      <c r="M382" s="83">
        <f t="shared" si="10"/>
        <v>2.08</v>
      </c>
      <c r="N382" s="83">
        <f t="shared" si="10"/>
        <v>2.08</v>
      </c>
      <c r="O382" s="83">
        <f t="shared" si="10"/>
        <v>35.22</v>
      </c>
      <c r="P382" s="83">
        <f t="shared" si="10"/>
        <v>28.52</v>
      </c>
      <c r="Q382" s="83">
        <f t="shared" si="10"/>
        <v>15.19</v>
      </c>
      <c r="R382" s="83">
        <f t="shared" si="10"/>
        <v>1.33</v>
      </c>
      <c r="S382" s="83">
        <f t="shared" si="10"/>
        <v>1</v>
      </c>
      <c r="T382" s="83" t="e">
        <f t="shared" si="10"/>
        <v>#DIV/0!</v>
      </c>
      <c r="U382" s="83">
        <f t="shared" si="10"/>
        <v>0.48</v>
      </c>
      <c r="V382" s="83">
        <f t="shared" si="10"/>
        <v>0.36</v>
      </c>
      <c r="W382" s="83">
        <f t="shared" si="10"/>
        <v>0.67</v>
      </c>
      <c r="X382" s="83">
        <f t="shared" si="10"/>
        <v>0.11</v>
      </c>
      <c r="Y382" s="83">
        <f t="shared" si="10"/>
        <v>0.21</v>
      </c>
      <c r="Z382" s="83">
        <f t="shared" si="10"/>
        <v>0.24</v>
      </c>
      <c r="AA382" s="83">
        <f t="shared" si="10"/>
        <v>14.18</v>
      </c>
      <c r="AB382" s="83">
        <f t="shared" si="10"/>
        <v>34.549999999999997</v>
      </c>
      <c r="AC382" s="83">
        <f t="shared" si="10"/>
        <v>29.9</v>
      </c>
      <c r="AD382" s="83">
        <f t="shared" si="10"/>
        <v>29.96</v>
      </c>
      <c r="AE382" s="83">
        <f t="shared" si="10"/>
        <v>43.21</v>
      </c>
      <c r="AF382" s="83">
        <f t="shared" si="10"/>
        <v>28.36</v>
      </c>
      <c r="AG382" s="83">
        <f t="shared" si="10"/>
        <v>69.099999999999994</v>
      </c>
      <c r="AH382" s="83">
        <f t="shared" si="10"/>
        <v>59.79</v>
      </c>
      <c r="AI382" s="83">
        <f t="shared" si="10"/>
        <v>59.92</v>
      </c>
      <c r="AJ382" s="83">
        <f t="shared" si="10"/>
        <v>85.01</v>
      </c>
      <c r="AK382" s="83">
        <f t="shared" si="10"/>
        <v>3.08</v>
      </c>
      <c r="AL382" s="83">
        <f t="shared" si="10"/>
        <v>2.5</v>
      </c>
      <c r="AM382" s="83">
        <f t="shared" si="10"/>
        <v>3.01</v>
      </c>
      <c r="AN382" s="83">
        <f t="shared" si="10"/>
        <v>5.86</v>
      </c>
      <c r="AO382" s="83">
        <f t="shared" si="10"/>
        <v>0.11</v>
      </c>
      <c r="AP382" s="83">
        <f t="shared" si="10"/>
        <v>12.31</v>
      </c>
      <c r="AQ382" s="83">
        <f t="shared" si="10"/>
        <v>11.53</v>
      </c>
      <c r="AR382" s="83">
        <f t="shared" si="10"/>
        <v>0.73</v>
      </c>
      <c r="AS382" s="83">
        <f t="shared" si="10"/>
        <v>66.31</v>
      </c>
      <c r="AT382" s="83">
        <f t="shared" si="10"/>
        <v>91.7</v>
      </c>
      <c r="AU382" s="83">
        <f t="shared" si="10"/>
        <v>0.18</v>
      </c>
      <c r="AV382" s="83">
        <f t="shared" si="10"/>
        <v>0.04</v>
      </c>
      <c r="AW382" s="83">
        <f t="shared" si="10"/>
        <v>13.68</v>
      </c>
      <c r="AX382" s="83">
        <f t="shared" si="10"/>
        <v>12.35</v>
      </c>
      <c r="AY382" s="83">
        <f>ROUND(AVERAGEIF(AY277:AY307,"&lt;&gt;0"),2)</f>
        <v>13.27</v>
      </c>
      <c r="AZ382" s="83">
        <f t="shared" si="10"/>
        <v>1</v>
      </c>
      <c r="BA382" s="83">
        <f t="shared" si="10"/>
        <v>1.56</v>
      </c>
      <c r="BB382" s="83">
        <f t="shared" si="10"/>
        <v>2.4</v>
      </c>
      <c r="BC382" s="83">
        <f t="shared" si="10"/>
        <v>8.4600000000000009</v>
      </c>
      <c r="BD382" s="83">
        <f t="shared" si="10"/>
        <v>2.86</v>
      </c>
      <c r="BE382" s="83">
        <f t="shared" si="10"/>
        <v>30.29</v>
      </c>
      <c r="BF382" s="83">
        <f t="shared" si="10"/>
        <v>4.79</v>
      </c>
      <c r="BG382" s="83">
        <f t="shared" si="10"/>
        <v>10.53</v>
      </c>
    </row>
    <row r="383" spans="1:59" x14ac:dyDescent="0.25">
      <c r="A383" s="159" t="s">
        <v>203</v>
      </c>
      <c r="B383" s="159"/>
      <c r="D383" s="83">
        <f>ROUND(AVERAGEIF(D308:D337,"&lt;&gt;0"),2)</f>
        <v>5.91</v>
      </c>
      <c r="E383" s="83">
        <f t="shared" ref="E383:BG383" si="11">ROUND(AVERAGEIF(E308:E337,"&lt;&gt;0"),2)</f>
        <v>5.16</v>
      </c>
      <c r="F383" s="83">
        <f t="shared" si="11"/>
        <v>5.21</v>
      </c>
      <c r="G383" s="83">
        <f t="shared" si="11"/>
        <v>5.14</v>
      </c>
      <c r="H383" s="83">
        <f t="shared" si="11"/>
        <v>5.21</v>
      </c>
      <c r="I383" s="83">
        <f t="shared" si="11"/>
        <v>7.3</v>
      </c>
      <c r="J383" s="83">
        <f t="shared" si="11"/>
        <v>7.38</v>
      </c>
      <c r="K383" s="83">
        <f t="shared" si="11"/>
        <v>1.72</v>
      </c>
      <c r="L383" s="83">
        <f t="shared" si="11"/>
        <v>1.91</v>
      </c>
      <c r="M383" s="83">
        <f t="shared" si="11"/>
        <v>1.99</v>
      </c>
      <c r="N383" s="83">
        <f t="shared" si="11"/>
        <v>1.97</v>
      </c>
      <c r="O383" s="83">
        <f t="shared" si="11"/>
        <v>40.68</v>
      </c>
      <c r="P383" s="83">
        <f t="shared" si="11"/>
        <v>33.479999999999997</v>
      </c>
      <c r="Q383" s="83">
        <f t="shared" si="11"/>
        <v>18.96</v>
      </c>
      <c r="R383" s="83">
        <f t="shared" si="11"/>
        <v>1.94</v>
      </c>
      <c r="S383" s="83">
        <f t="shared" si="11"/>
        <v>4</v>
      </c>
      <c r="T383" s="83" t="e">
        <f t="shared" si="11"/>
        <v>#DIV/0!</v>
      </c>
      <c r="U383" s="83">
        <f t="shared" si="11"/>
        <v>1.0900000000000001</v>
      </c>
      <c r="V383" s="83">
        <f t="shared" si="11"/>
        <v>0.93</v>
      </c>
      <c r="W383" s="83">
        <f t="shared" si="11"/>
        <v>1.35</v>
      </c>
      <c r="X383" s="83">
        <f t="shared" si="11"/>
        <v>0.13</v>
      </c>
      <c r="Y383" s="83">
        <f t="shared" si="11"/>
        <v>0.45</v>
      </c>
      <c r="Z383" s="83">
        <f t="shared" si="11"/>
        <v>0.45</v>
      </c>
      <c r="AA383" s="83">
        <f t="shared" si="11"/>
        <v>13.04</v>
      </c>
      <c r="AB383" s="83">
        <f t="shared" si="11"/>
        <v>32.270000000000003</v>
      </c>
      <c r="AC383" s="83">
        <f t="shared" si="11"/>
        <v>28.88</v>
      </c>
      <c r="AD383" s="83">
        <f t="shared" si="11"/>
        <v>28.17</v>
      </c>
      <c r="AE383" s="83">
        <f t="shared" si="11"/>
        <v>38.630000000000003</v>
      </c>
      <c r="AF383" s="83">
        <f t="shared" si="11"/>
        <v>26.07</v>
      </c>
      <c r="AG383" s="83">
        <f t="shared" si="11"/>
        <v>64.540000000000006</v>
      </c>
      <c r="AH383" s="83">
        <f t="shared" si="11"/>
        <v>57.77</v>
      </c>
      <c r="AI383" s="83">
        <f t="shared" si="11"/>
        <v>56.34</v>
      </c>
      <c r="AJ383" s="83">
        <f t="shared" si="11"/>
        <v>76.86</v>
      </c>
      <c r="AK383" s="83">
        <f t="shared" si="11"/>
        <v>3.24</v>
      </c>
      <c r="AL383" s="83">
        <f t="shared" si="11"/>
        <v>2.94</v>
      </c>
      <c r="AM383" s="83">
        <f t="shared" si="11"/>
        <v>3.04</v>
      </c>
      <c r="AN383" s="83">
        <f t="shared" si="11"/>
        <v>5.91</v>
      </c>
      <c r="AO383" s="83">
        <f t="shared" si="11"/>
        <v>0.09</v>
      </c>
      <c r="AP383" s="83">
        <f t="shared" si="11"/>
        <v>8.91</v>
      </c>
      <c r="AQ383" s="83">
        <f t="shared" si="11"/>
        <v>7.35</v>
      </c>
      <c r="AR383" s="83">
        <f t="shared" si="11"/>
        <v>0.81</v>
      </c>
      <c r="AS383" s="83">
        <f t="shared" si="11"/>
        <v>60.68</v>
      </c>
      <c r="AT383" s="83">
        <f t="shared" si="11"/>
        <v>92.24</v>
      </c>
      <c r="AU383" s="83">
        <f t="shared" si="11"/>
        <v>0.22</v>
      </c>
      <c r="AV383" s="83">
        <f t="shared" si="11"/>
        <v>0.06</v>
      </c>
      <c r="AW383" s="83">
        <f t="shared" si="11"/>
        <v>13.63</v>
      </c>
      <c r="AX383" s="83">
        <f t="shared" si="11"/>
        <v>12.47</v>
      </c>
      <c r="AY383" s="83">
        <f>ROUND(AVERAGEIF(AY308:AY337,"&lt;&gt;0"),2)</f>
        <v>13.35</v>
      </c>
      <c r="AZ383" s="83">
        <f t="shared" si="11"/>
        <v>0.99</v>
      </c>
      <c r="BA383" s="83">
        <f t="shared" si="11"/>
        <v>1.58</v>
      </c>
      <c r="BB383" s="83">
        <f t="shared" si="11"/>
        <v>2.5</v>
      </c>
      <c r="BC383" s="83">
        <f t="shared" si="11"/>
        <v>8.0399999999999991</v>
      </c>
      <c r="BD383" s="83">
        <f t="shared" si="11"/>
        <v>2.8</v>
      </c>
      <c r="BE383" s="83">
        <f t="shared" si="11"/>
        <v>30.37</v>
      </c>
      <c r="BF383" s="83">
        <f t="shared" si="11"/>
        <v>5.12</v>
      </c>
      <c r="BG383" s="83">
        <f t="shared" si="11"/>
        <v>9.89</v>
      </c>
    </row>
    <row r="384" spans="1:59" x14ac:dyDescent="0.25">
      <c r="A384" s="159" t="s">
        <v>204</v>
      </c>
      <c r="B384" s="159"/>
      <c r="D384" s="83">
        <f>ROUND(AVERAGEIF(D338:D368,"&lt;&gt;0"),2)</f>
        <v>5.96</v>
      </c>
      <c r="E384" s="83">
        <f t="shared" ref="E384:BG384" si="12">ROUND(AVERAGEIF(E338:E368,"&lt;&gt;0"),2)</f>
        <v>5.1100000000000003</v>
      </c>
      <c r="F384" s="83">
        <f t="shared" si="12"/>
        <v>5.18</v>
      </c>
      <c r="G384" s="83">
        <f t="shared" si="12"/>
        <v>5.18</v>
      </c>
      <c r="H384" s="83">
        <f t="shared" si="12"/>
        <v>5.23</v>
      </c>
      <c r="I384" s="83">
        <f t="shared" si="12"/>
        <v>6.92</v>
      </c>
      <c r="J384" s="83">
        <f t="shared" si="12"/>
        <v>7.12</v>
      </c>
      <c r="K384" s="83">
        <f t="shared" si="12"/>
        <v>1.79</v>
      </c>
      <c r="L384" s="83">
        <f t="shared" si="12"/>
        <v>1.98</v>
      </c>
      <c r="M384" s="83">
        <f t="shared" si="12"/>
        <v>2.0699999999999998</v>
      </c>
      <c r="N384" s="83">
        <f t="shared" si="12"/>
        <v>2.13</v>
      </c>
      <c r="O384" s="83">
        <f t="shared" si="12"/>
        <v>49.5</v>
      </c>
      <c r="P384" s="83">
        <f t="shared" si="12"/>
        <v>42.35</v>
      </c>
      <c r="Q384" s="83">
        <f t="shared" si="12"/>
        <v>17.73</v>
      </c>
      <c r="R384" s="83">
        <f t="shared" si="12"/>
        <v>1.71</v>
      </c>
      <c r="S384" s="83">
        <f t="shared" si="12"/>
        <v>1</v>
      </c>
      <c r="T384" s="83" t="e">
        <f t="shared" si="12"/>
        <v>#DIV/0!</v>
      </c>
      <c r="U384" s="83">
        <f t="shared" si="12"/>
        <v>0.52</v>
      </c>
      <c r="V384" s="83">
        <f t="shared" si="12"/>
        <v>0.48</v>
      </c>
      <c r="W384" s="83">
        <f t="shared" si="12"/>
        <v>0.99</v>
      </c>
      <c r="X384" s="83">
        <f t="shared" si="12"/>
        <v>0.13</v>
      </c>
      <c r="Y384" s="83">
        <f t="shared" si="12"/>
        <v>0.45</v>
      </c>
      <c r="Z384" s="83">
        <f t="shared" si="12"/>
        <v>0.5</v>
      </c>
      <c r="AA384" s="83">
        <f t="shared" si="12"/>
        <v>12.24</v>
      </c>
      <c r="AB384" s="83">
        <f t="shared" si="12"/>
        <v>32.92</v>
      </c>
      <c r="AC384" s="83">
        <f t="shared" si="12"/>
        <v>26.67</v>
      </c>
      <c r="AD384" s="83">
        <f t="shared" si="12"/>
        <v>27.46</v>
      </c>
      <c r="AE384" s="83">
        <f t="shared" si="12"/>
        <v>34.47</v>
      </c>
      <c r="AF384" s="83">
        <f t="shared" si="12"/>
        <v>24.48</v>
      </c>
      <c r="AG384" s="83">
        <f t="shared" si="12"/>
        <v>65.83</v>
      </c>
      <c r="AH384" s="83">
        <f t="shared" si="12"/>
        <v>53.35</v>
      </c>
      <c r="AI384" s="83">
        <f t="shared" si="12"/>
        <v>54.15</v>
      </c>
      <c r="AJ384" s="83">
        <f t="shared" si="12"/>
        <v>68.94</v>
      </c>
      <c r="AK384" s="83">
        <f t="shared" si="12"/>
        <v>3.24</v>
      </c>
      <c r="AL384" s="83">
        <f t="shared" si="12"/>
        <v>3.89</v>
      </c>
      <c r="AM384" s="83">
        <f t="shared" si="12"/>
        <v>3.04</v>
      </c>
      <c r="AN384" s="83">
        <f t="shared" si="12"/>
        <v>5.8</v>
      </c>
      <c r="AO384" s="83">
        <f t="shared" si="12"/>
        <v>7.0000000000000007E-2</v>
      </c>
      <c r="AP384" s="83">
        <f t="shared" si="12"/>
        <v>6.47</v>
      </c>
      <c r="AQ384" s="83">
        <f t="shared" si="12"/>
        <v>4.6500000000000004</v>
      </c>
      <c r="AR384" s="83">
        <f t="shared" si="12"/>
        <v>0.73</v>
      </c>
      <c r="AS384" s="83">
        <f t="shared" si="12"/>
        <v>54.29</v>
      </c>
      <c r="AT384" s="83">
        <f t="shared" si="12"/>
        <v>90.07</v>
      </c>
      <c r="AU384" s="83">
        <f t="shared" si="12"/>
        <v>0.27</v>
      </c>
      <c r="AV384" s="83">
        <f t="shared" si="12"/>
        <v>0.05</v>
      </c>
      <c r="AW384" s="83">
        <f t="shared" si="12"/>
        <v>13.83</v>
      </c>
      <c r="AX384" s="83">
        <f t="shared" si="12"/>
        <v>12.62</v>
      </c>
      <c r="AY384" s="83">
        <f>ROUND(AVERAGEIF(AY338:AY368,"&lt;&gt;0"),2)</f>
        <v>13.58</v>
      </c>
      <c r="AZ384" s="83">
        <f t="shared" si="12"/>
        <v>1.08</v>
      </c>
      <c r="BA384" s="83">
        <f t="shared" si="12"/>
        <v>1.58</v>
      </c>
      <c r="BB384" s="83">
        <f t="shared" si="12"/>
        <v>2.5</v>
      </c>
      <c r="BC384" s="83">
        <f t="shared" si="12"/>
        <v>8.07</v>
      </c>
      <c r="BD384" s="83">
        <f t="shared" si="12"/>
        <v>2.85</v>
      </c>
      <c r="BE384" s="83">
        <f t="shared" si="12"/>
        <v>30.48</v>
      </c>
      <c r="BF384" s="83">
        <f t="shared" si="12"/>
        <v>5.55</v>
      </c>
      <c r="BG384" s="83">
        <f t="shared" si="12"/>
        <v>10.199999999999999</v>
      </c>
    </row>
    <row r="385" spans="1:59" x14ac:dyDescent="0.25">
      <c r="A385" s="159" t="s">
        <v>205</v>
      </c>
      <c r="B385" s="159"/>
      <c r="D385" s="83">
        <f>ROUND(AVERAGEIF(D4:D368,"&lt;&gt;0"),2)</f>
        <v>5.99</v>
      </c>
      <c r="E385" s="83">
        <f t="shared" ref="E385:BG385" si="13">ROUND(AVERAGEIF(E4:E368,"&lt;&gt;0"),2)</f>
        <v>5.24</v>
      </c>
      <c r="F385" s="83">
        <f t="shared" si="13"/>
        <v>5.25</v>
      </c>
      <c r="G385" s="83">
        <f t="shared" si="13"/>
        <v>5.23</v>
      </c>
      <c r="H385" s="83">
        <f t="shared" si="13"/>
        <v>5.27</v>
      </c>
      <c r="I385" s="83">
        <f t="shared" si="13"/>
        <v>7.13</v>
      </c>
      <c r="J385" s="83">
        <f t="shared" si="13"/>
        <v>7.26</v>
      </c>
      <c r="K385" s="83">
        <f t="shared" si="13"/>
        <v>1.69</v>
      </c>
      <c r="L385" s="83">
        <f t="shared" si="13"/>
        <v>1.94</v>
      </c>
      <c r="M385" s="83">
        <f t="shared" si="13"/>
        <v>2.02</v>
      </c>
      <c r="N385" s="83">
        <f t="shared" si="13"/>
        <v>2.06</v>
      </c>
      <c r="O385" s="83">
        <f t="shared" si="13"/>
        <v>45.93</v>
      </c>
      <c r="P385" s="83">
        <f t="shared" si="13"/>
        <v>38.57</v>
      </c>
      <c r="Q385" s="83">
        <f t="shared" si="13"/>
        <v>16.190000000000001</v>
      </c>
      <c r="R385" s="83">
        <f t="shared" si="13"/>
        <v>1.62</v>
      </c>
      <c r="S385" s="83">
        <f t="shared" si="13"/>
        <v>1.67</v>
      </c>
      <c r="T385" s="83" t="e">
        <f t="shared" si="13"/>
        <v>#DIV/0!</v>
      </c>
      <c r="U385" s="83">
        <f t="shared" si="13"/>
        <v>0.45</v>
      </c>
      <c r="V385" s="83">
        <f t="shared" si="13"/>
        <v>0.38</v>
      </c>
      <c r="W385" s="83">
        <f t="shared" si="13"/>
        <v>0.79</v>
      </c>
      <c r="X385" s="83">
        <f t="shared" si="13"/>
        <v>0.1</v>
      </c>
      <c r="Y385" s="83">
        <f t="shared" si="13"/>
        <v>0.27</v>
      </c>
      <c r="Z385" s="83">
        <f t="shared" si="13"/>
        <v>0.35</v>
      </c>
      <c r="AA385" s="83">
        <f t="shared" si="13"/>
        <v>13.56</v>
      </c>
      <c r="AB385" s="83">
        <f t="shared" si="13"/>
        <v>33.93</v>
      </c>
      <c r="AC385" s="83">
        <f t="shared" si="13"/>
        <v>29.61</v>
      </c>
      <c r="AD385" s="83">
        <f t="shared" si="13"/>
        <v>29.73</v>
      </c>
      <c r="AE385" s="83">
        <f t="shared" si="13"/>
        <v>40.08</v>
      </c>
      <c r="AF385" s="83">
        <f t="shared" si="13"/>
        <v>27.14</v>
      </c>
      <c r="AG385" s="83">
        <f t="shared" si="13"/>
        <v>67.709999999999994</v>
      </c>
      <c r="AH385" s="83">
        <f t="shared" si="13"/>
        <v>59.23</v>
      </c>
      <c r="AI385" s="83">
        <f t="shared" si="13"/>
        <v>59.4</v>
      </c>
      <c r="AJ385" s="83">
        <f t="shared" si="13"/>
        <v>79.97</v>
      </c>
      <c r="AK385" s="83">
        <f t="shared" si="13"/>
        <v>3.15</v>
      </c>
      <c r="AL385" s="83">
        <f t="shared" si="13"/>
        <v>5.47</v>
      </c>
      <c r="AM385" s="83">
        <f t="shared" si="13"/>
        <v>3.26</v>
      </c>
      <c r="AN385" s="83">
        <f t="shared" si="13"/>
        <v>6.09</v>
      </c>
      <c r="AO385" s="83">
        <f t="shared" si="13"/>
        <v>0.08</v>
      </c>
      <c r="AP385" s="83">
        <f t="shared" si="13"/>
        <v>11.72</v>
      </c>
      <c r="AQ385" s="83">
        <f t="shared" si="13"/>
        <v>8.99</v>
      </c>
      <c r="AR385" s="83">
        <f t="shared" si="13"/>
        <v>0.82</v>
      </c>
      <c r="AS385" s="83">
        <f t="shared" si="13"/>
        <v>56.94</v>
      </c>
      <c r="AT385" s="83">
        <f t="shared" si="13"/>
        <v>90.25</v>
      </c>
      <c r="AU385" s="83">
        <f t="shared" si="13"/>
        <v>0.25</v>
      </c>
      <c r="AV385" s="83">
        <f t="shared" si="13"/>
        <v>0.05</v>
      </c>
      <c r="AW385" s="83">
        <f t="shared" si="13"/>
        <v>14.23</v>
      </c>
      <c r="AX385" s="83">
        <f t="shared" si="13"/>
        <v>13.04</v>
      </c>
      <c r="AY385" s="83">
        <f>ROUND(AVERAGEIF(AY4:AY368,"&lt;&gt;0"),2)</f>
        <v>13.97</v>
      </c>
      <c r="AZ385" s="83">
        <f t="shared" si="13"/>
        <v>1.03</v>
      </c>
      <c r="BA385" s="83">
        <f t="shared" si="13"/>
        <v>1.56</v>
      </c>
      <c r="BB385" s="83">
        <f t="shared" si="13"/>
        <v>2.4700000000000002</v>
      </c>
      <c r="BC385" s="83">
        <f t="shared" si="13"/>
        <v>8.9499999999999993</v>
      </c>
      <c r="BD385" s="83">
        <f t="shared" si="13"/>
        <v>2.89</v>
      </c>
      <c r="BE385" s="83">
        <f t="shared" si="13"/>
        <v>29.87</v>
      </c>
      <c r="BF385" s="83">
        <f t="shared" si="13"/>
        <v>5.16</v>
      </c>
      <c r="BG385" s="83">
        <f t="shared" si="13"/>
        <v>10.44</v>
      </c>
    </row>
    <row r="392" spans="1:59" ht="15.75" x14ac:dyDescent="0.25">
      <c r="B392" s="160" t="s">
        <v>206</v>
      </c>
      <c r="C392" s="160"/>
      <c r="D392" s="160"/>
      <c r="E392" s="160"/>
      <c r="F392" s="160"/>
      <c r="G392" s="160"/>
      <c r="H392" s="160"/>
    </row>
    <row r="393" spans="1:59" ht="30" x14ac:dyDescent="0.25">
      <c r="B393" s="161" t="s">
        <v>101</v>
      </c>
      <c r="C393" s="162" t="s">
        <v>102</v>
      </c>
      <c r="D393" s="163" t="s">
        <v>103</v>
      </c>
      <c r="E393" s="162" t="s">
        <v>40</v>
      </c>
      <c r="F393" s="163" t="s">
        <v>41</v>
      </c>
      <c r="G393" s="163" t="s">
        <v>104</v>
      </c>
      <c r="H393" s="163" t="s">
        <v>105</v>
      </c>
      <c r="K393" s="164" t="s">
        <v>106</v>
      </c>
      <c r="L393" s="164" t="s">
        <v>107</v>
      </c>
    </row>
    <row r="394" spans="1:59" x14ac:dyDescent="0.25">
      <c r="B394" s="166" t="s">
        <v>111</v>
      </c>
      <c r="C394" s="167">
        <f>ROUND(AVERAGEIF(AX4:AX34,"&lt;&gt;0"),2)</f>
        <v>12.73</v>
      </c>
      <c r="D394" s="167">
        <f t="shared" ref="D394:E394" si="14">ROUND(AVERAGEIF(BA4:BA34,"&lt;&gt;0"),2)</f>
        <v>1.63</v>
      </c>
      <c r="E394" s="167">
        <f t="shared" si="14"/>
        <v>2.4500000000000002</v>
      </c>
      <c r="F394" s="167">
        <f>ROUND(AVERAGEIF(BC4:BC34,"&lt;&gt;0"),2)</f>
        <v>8.52</v>
      </c>
      <c r="G394" s="168">
        <f>$F394+$E394+$D394</f>
        <v>12.599999999999998</v>
      </c>
      <c r="H394" s="169">
        <f>ABS((G394-C394)/C394)</f>
        <v>1.021209740769855E-2</v>
      </c>
      <c r="J394" s="170" t="s">
        <v>25</v>
      </c>
      <c r="K394" s="167">
        <f>MAX(AX4:AX368)</f>
        <v>17.23</v>
      </c>
      <c r="L394" s="167">
        <f>SMALL(AX4:AX368,COUNTIF(AX4:AX368,0)+1)</f>
        <v>8.9239999999999995</v>
      </c>
    </row>
    <row r="395" spans="1:59" x14ac:dyDescent="0.25">
      <c r="B395" s="166" t="s">
        <v>113</v>
      </c>
      <c r="C395" s="167">
        <f>ROUND(AVERAGEIF(AX35:AX62,"&lt;&gt;0"),2)</f>
        <v>13.62</v>
      </c>
      <c r="D395" s="167">
        <f t="shared" ref="D395:E395" si="15">ROUND(AVERAGEIF(BA35:BA62,"&lt;&gt;0"),2)</f>
        <v>1.66</v>
      </c>
      <c r="E395" s="167">
        <f t="shared" si="15"/>
        <v>2.73</v>
      </c>
      <c r="F395" s="167">
        <f>ROUND(AVERAGEIF(BC35:BC62,"&lt;&gt;0"),2)</f>
        <v>9.08</v>
      </c>
      <c r="G395" s="168">
        <f t="shared" ref="G395:G405" si="16">$F395+$E395+$D395</f>
        <v>13.47</v>
      </c>
      <c r="H395" s="169">
        <f t="shared" ref="H395:H405" si="17">ABS((G395-C395)/C395)</f>
        <v>1.1013215859030734E-2</v>
      </c>
      <c r="J395" s="170" t="s">
        <v>41</v>
      </c>
      <c r="K395" s="167">
        <f>MAX(BC4:BC368)</f>
        <v>13.12</v>
      </c>
      <c r="L395" s="167">
        <f>SMALL(BC4:BC368,COUNTIF(BC4:BC368,0)+1)</f>
        <v>5.1310000000000002</v>
      </c>
    </row>
    <row r="396" spans="1:59" x14ac:dyDescent="0.25">
      <c r="B396" s="166" t="s">
        <v>114</v>
      </c>
      <c r="C396" s="167">
        <f>ROUND(AVERAGEIF(AX63:AX93,"&lt;&gt;0"),2)</f>
        <v>13.93</v>
      </c>
      <c r="D396" s="167">
        <f t="shared" ref="D396:E396" si="18">ROUND(AVERAGEIF(BA63:BA93,"&lt;&gt;0"),2)</f>
        <v>1.7</v>
      </c>
      <c r="E396" s="167">
        <f t="shared" si="18"/>
        <v>2.74</v>
      </c>
      <c r="F396" s="167">
        <f>ROUND(AVERAGEIF(BC63:BC93,"&lt;&gt;0"),2)</f>
        <v>9.51</v>
      </c>
      <c r="G396" s="168">
        <f t="shared" si="16"/>
        <v>13.95</v>
      </c>
      <c r="H396" s="169">
        <f t="shared" si="17"/>
        <v>1.4357501794687419E-3</v>
      </c>
      <c r="J396" s="170" t="s">
        <v>40</v>
      </c>
      <c r="K396" s="167">
        <f>MAX(BB4:BB368)</f>
        <v>3.2050000000000001</v>
      </c>
      <c r="L396" s="167">
        <f>SMALL(BB4:BB368,COUNTIF(BB4:BB368,0)+1)</f>
        <v>2.0230000000000001</v>
      </c>
    </row>
    <row r="397" spans="1:59" x14ac:dyDescent="0.25">
      <c r="B397" s="166" t="s">
        <v>115</v>
      </c>
      <c r="C397" s="167">
        <f>ROUND(AVERAGEIF(AX94:AX123,"&lt;&gt;0"),2)</f>
        <v>13.05</v>
      </c>
      <c r="D397" s="167">
        <f t="shared" ref="D397:E397" si="19">ROUND(AVERAGEIF(BA94:BA123,"&lt;&gt;0"),2)</f>
        <v>1.66</v>
      </c>
      <c r="E397" s="167">
        <f t="shared" si="19"/>
        <v>2.63</v>
      </c>
      <c r="F397" s="167">
        <f>ROUND(AVERAGEIF(BC94:BC123,"&lt;&gt;0"),2)</f>
        <v>8.7799999999999994</v>
      </c>
      <c r="G397" s="168">
        <f t="shared" si="16"/>
        <v>13.07</v>
      </c>
      <c r="H397" s="169">
        <f t="shared" si="17"/>
        <v>1.5325670498083964E-3</v>
      </c>
      <c r="J397" s="170" t="s">
        <v>116</v>
      </c>
      <c r="K397" s="167">
        <f>MAX(BA4:BA368)</f>
        <v>1.984</v>
      </c>
      <c r="L397" s="167">
        <f>SMALL(BA4:BA368,COUNTIF(BA4:BA368,0)+1)</f>
        <v>1.2669999999999999</v>
      </c>
    </row>
    <row r="398" spans="1:59" x14ac:dyDescent="0.25">
      <c r="B398" s="166" t="s">
        <v>117</v>
      </c>
      <c r="C398" s="167">
        <f>ROUND(AVERAGEIF(AX124:AX154,"&lt;&gt;0"),2)</f>
        <v>13</v>
      </c>
      <c r="D398" s="167">
        <f t="shared" ref="D398:E398" si="20">ROUND(AVERAGEIF(BA124:BA154,"&lt;&gt;0"),2)</f>
        <v>1.58</v>
      </c>
      <c r="E398" s="167">
        <f t="shared" si="20"/>
        <v>2.5099999999999998</v>
      </c>
      <c r="F398" s="167">
        <f>ROUND(AVERAGEIF(BC124:BC154,"&lt;&gt;0"),2)</f>
        <v>8.98</v>
      </c>
      <c r="G398" s="168">
        <f t="shared" si="16"/>
        <v>13.07</v>
      </c>
      <c r="H398" s="169">
        <f t="shared" si="17"/>
        <v>5.3846153846154061E-3</v>
      </c>
    </row>
    <row r="399" spans="1:59" x14ac:dyDescent="0.25">
      <c r="B399" s="166" t="s">
        <v>118</v>
      </c>
      <c r="C399" s="167">
        <f>ROUND(AVERAGEIF(AX155:AX184,"&lt;&gt;0"),2)</f>
        <v>13.2</v>
      </c>
      <c r="D399" s="167">
        <f t="shared" ref="D399:E399" si="21">ROUND(AVERAGEIF(BA155:BA184,"&lt;&gt;0"),2)</f>
        <v>1.4</v>
      </c>
      <c r="E399" s="167">
        <f t="shared" si="21"/>
        <v>2.4300000000000002</v>
      </c>
      <c r="F399" s="167">
        <f>ROUND(AVERAGEIF(BC155:BC184,"&lt;&gt;0"),2)</f>
        <v>9.61</v>
      </c>
      <c r="G399" s="168">
        <f t="shared" si="16"/>
        <v>13.44</v>
      </c>
      <c r="H399" s="169">
        <f t="shared" si="17"/>
        <v>1.8181818181818198E-2</v>
      </c>
    </row>
    <row r="400" spans="1:59" x14ac:dyDescent="0.25">
      <c r="B400" s="166" t="s">
        <v>119</v>
      </c>
      <c r="C400" s="167">
        <f>ROUND(AVERAGEIF(AX185:AX215,"&lt;&gt;0"),2)</f>
        <v>13.68</v>
      </c>
      <c r="D400" s="167">
        <f t="shared" ref="D400:E401" si="22">ROUND(AVERAGEIF(BA185:BA215,"&lt;&gt;0"),2)</f>
        <v>1.48</v>
      </c>
      <c r="E400" s="167">
        <f t="shared" si="22"/>
        <v>2.27</v>
      </c>
      <c r="F400" s="167">
        <f>ROUND(AVERAGEIF(BC216:BC246,"&lt;&gt;0"),2)</f>
        <v>9.18</v>
      </c>
      <c r="G400" s="168">
        <f t="shared" si="16"/>
        <v>12.93</v>
      </c>
      <c r="H400" s="169">
        <f t="shared" si="17"/>
        <v>5.4824561403508776E-2</v>
      </c>
    </row>
    <row r="401" spans="2:10" x14ac:dyDescent="0.25">
      <c r="B401" s="166" t="s">
        <v>120</v>
      </c>
      <c r="C401" s="167">
        <f>ROUND(AVERAGEIF(AX216:AX246,"&lt;&gt;0"),2)</f>
        <v>13.48</v>
      </c>
      <c r="D401" s="167">
        <f t="shared" si="22"/>
        <v>1.5</v>
      </c>
      <c r="E401" s="167">
        <f t="shared" si="22"/>
        <v>2.27</v>
      </c>
      <c r="F401" s="167">
        <f>ROUND(AVERAGEIF(BC186:BC216,"&lt;&gt;0"),2)</f>
        <v>9.75</v>
      </c>
      <c r="G401" s="168">
        <f t="shared" si="16"/>
        <v>13.52</v>
      </c>
      <c r="H401" s="169">
        <f t="shared" si="17"/>
        <v>2.9673590504450406E-3</v>
      </c>
    </row>
    <row r="402" spans="2:10" x14ac:dyDescent="0.25">
      <c r="B402" s="166" t="s">
        <v>122</v>
      </c>
      <c r="C402" s="167">
        <f>ROUND(AVERAGEIF(AX247:AX276,"&lt;&gt;0"),2)</f>
        <v>12.35</v>
      </c>
      <c r="D402" s="167">
        <f t="shared" ref="D402:E402" si="23">ROUND(AVERAGEIF(BA247:BA276,"&lt;&gt;0"),2)</f>
        <v>1.45</v>
      </c>
      <c r="E402" s="167">
        <f t="shared" si="23"/>
        <v>2.2000000000000002</v>
      </c>
      <c r="F402" s="167">
        <f>ROUND(AVERAGEIF(BC247:BC276,"&lt;&gt;0"),2)</f>
        <v>9.07</v>
      </c>
      <c r="G402" s="168">
        <f t="shared" si="16"/>
        <v>12.719999999999999</v>
      </c>
      <c r="H402" s="169">
        <f t="shared" si="17"/>
        <v>2.9959514170040422E-2</v>
      </c>
    </row>
    <row r="403" spans="2:10" x14ac:dyDescent="0.25">
      <c r="B403" s="166" t="s">
        <v>123</v>
      </c>
      <c r="C403" s="167">
        <f>ROUND(AVERAGEIF(AX277:AX307,"&lt;&gt;0"),2)</f>
        <v>12.35</v>
      </c>
      <c r="D403" s="167">
        <f t="shared" ref="D403:E403" si="24">ROUND(AVERAGEIF(BA277:BA307,"&lt;&gt;0"),2)</f>
        <v>1.56</v>
      </c>
      <c r="E403" s="167">
        <f t="shared" si="24"/>
        <v>2.4</v>
      </c>
      <c r="F403" s="167">
        <f>ROUND(AVERAGEIF(BC277:BC307,"&lt;&gt;0"),2)</f>
        <v>8.4600000000000009</v>
      </c>
      <c r="G403" s="168">
        <f t="shared" si="16"/>
        <v>12.420000000000002</v>
      </c>
      <c r="H403" s="169">
        <f t="shared" si="17"/>
        <v>5.6680161943321507E-3</v>
      </c>
    </row>
    <row r="404" spans="2:10" x14ac:dyDescent="0.25">
      <c r="B404" s="166" t="s">
        <v>124</v>
      </c>
      <c r="C404" s="167">
        <f>ROUND(AVERAGEIF(AX308:AX337,"&lt;&gt;0"),2)</f>
        <v>12.47</v>
      </c>
      <c r="D404" s="167">
        <f t="shared" ref="D404:E404" si="25">ROUND(AVERAGEIF(BA308:BA337,"&lt;&gt;0"),2)</f>
        <v>1.58</v>
      </c>
      <c r="E404" s="167">
        <f t="shared" si="25"/>
        <v>2.5</v>
      </c>
      <c r="F404" s="167">
        <f>ROUND(AVERAGEIF(BC308:BC337,"&lt;&gt;0"),2)</f>
        <v>8.0399999999999991</v>
      </c>
      <c r="G404" s="168">
        <f t="shared" si="16"/>
        <v>12.12</v>
      </c>
      <c r="H404" s="169">
        <f t="shared" si="17"/>
        <v>2.8067361668003322E-2</v>
      </c>
    </row>
    <row r="405" spans="2:10" x14ac:dyDescent="0.25">
      <c r="B405" s="166" t="s">
        <v>125</v>
      </c>
      <c r="C405" s="167">
        <f>ROUND(AVERAGEIF(AX338:AX368,"&lt;&gt;0"),2)</f>
        <v>12.62</v>
      </c>
      <c r="D405" s="167">
        <f t="shared" ref="D405:E405" si="26">ROUND(AVERAGEIF(BA338:BA368,"&lt;&gt;0"),2)</f>
        <v>1.58</v>
      </c>
      <c r="E405" s="167">
        <f t="shared" si="26"/>
        <v>2.5</v>
      </c>
      <c r="F405" s="167">
        <f>ROUND(AVERAGEIF(BC338:BC368,"&lt;&gt;0"),2)</f>
        <v>8.07</v>
      </c>
      <c r="G405" s="168">
        <f t="shared" si="16"/>
        <v>12.15</v>
      </c>
      <c r="H405" s="169">
        <f t="shared" si="17"/>
        <v>3.724247226624397E-2</v>
      </c>
    </row>
    <row r="406" spans="2:10" x14ac:dyDescent="0.25">
      <c r="B406" s="166" t="s">
        <v>126</v>
      </c>
      <c r="C406" s="167">
        <f>AVERAGE(C394:C405)</f>
        <v>13.040000000000001</v>
      </c>
      <c r="D406" s="172">
        <f t="shared" ref="D406:H406" si="27">AVERAGE(D394:D405)</f>
        <v>1.5650000000000002</v>
      </c>
      <c r="E406" s="172">
        <f t="shared" si="27"/>
        <v>2.4691666666666667</v>
      </c>
      <c r="F406" s="172">
        <f t="shared" si="27"/>
        <v>8.9208333333333325</v>
      </c>
      <c r="G406" s="172">
        <f t="shared" si="27"/>
        <v>12.955</v>
      </c>
      <c r="H406" s="173">
        <f t="shared" si="27"/>
        <v>1.7207445734584478E-2</v>
      </c>
    </row>
    <row r="408" spans="2:10" ht="15.75" x14ac:dyDescent="0.25">
      <c r="B408" s="174" t="s">
        <v>207</v>
      </c>
      <c r="C408" s="174"/>
      <c r="D408" s="174"/>
      <c r="E408" s="174"/>
      <c r="F408" s="174"/>
    </row>
    <row r="409" spans="2:10" ht="30" x14ac:dyDescent="0.25">
      <c r="B409" s="175" t="s">
        <v>156</v>
      </c>
      <c r="C409" s="176" t="s">
        <v>128</v>
      </c>
      <c r="D409" s="177" t="s">
        <v>129</v>
      </c>
      <c r="E409" s="178" t="s">
        <v>130</v>
      </c>
      <c r="F409" s="178" t="s">
        <v>131</v>
      </c>
      <c r="I409" s="177" t="s">
        <v>106</v>
      </c>
      <c r="J409" s="177" t="s">
        <v>107</v>
      </c>
    </row>
    <row r="410" spans="2:10" x14ac:dyDescent="0.25">
      <c r="B410" s="179" t="s">
        <v>112</v>
      </c>
      <c r="C410" s="167">
        <f>ROUND(AVERAGEIF(AS4:AS34,"&lt;&gt;0"),2)</f>
        <v>48.6</v>
      </c>
      <c r="D410" s="167">
        <f>ROUND(AVERAGEIF(AT4:AT34,"&lt;&gt;0"),2)</f>
        <v>88.55</v>
      </c>
      <c r="E410" s="168">
        <f>ROUND(AVERAGEIF(AU4:AU34,"&lt;&gt;0"),3)</f>
        <v>0.32300000000000001</v>
      </c>
      <c r="F410" s="168">
        <f>ROUND(AVERAGEIF(AV4:AV34,"&lt;&gt;0"),4)</f>
        <v>5.2299999999999999E-2</v>
      </c>
      <c r="H410" s="178" t="s">
        <v>132</v>
      </c>
      <c r="I410" s="167">
        <f>MAX(AS4:AS368)</f>
        <v>72.099999999999994</v>
      </c>
      <c r="J410" s="167">
        <f>SMALL(AS4:AS368,COUNTIF(AS4:AS368,0)+1)</f>
        <v>13.7</v>
      </c>
    </row>
    <row r="411" spans="2:10" ht="30" x14ac:dyDescent="0.25">
      <c r="B411" s="182" t="s">
        <v>113</v>
      </c>
      <c r="C411" s="184">
        <f>ROUND(AVERAGEIF(AS35:AS62,"&lt;&gt;0"),2)</f>
        <v>49.07</v>
      </c>
      <c r="D411" s="184">
        <f>ROUND(AVERAGEIF(AT35:AT62,"&lt;&gt;0"),2)</f>
        <v>90.41</v>
      </c>
      <c r="E411" s="193">
        <f>ROUND(AVERAGEIF(AU35:AU62,"&lt;&gt;0"),3)</f>
        <v>0.315</v>
      </c>
      <c r="F411" s="193">
        <f>ROUND(AVERAGEIF(AV35:AV62,"&lt;&gt;0"),4)</f>
        <v>4.3700000000000003E-2</v>
      </c>
      <c r="H411" s="178" t="s">
        <v>129</v>
      </c>
      <c r="I411" s="184">
        <f>MAX(AT4:AT368)</f>
        <v>109.7</v>
      </c>
      <c r="J411" s="184">
        <f>SMALL(AT4:AT368,COUNTIF(AT4:AT368,0)+1)</f>
        <v>81.099999999999994</v>
      </c>
    </row>
    <row r="412" spans="2:10" x14ac:dyDescent="0.25">
      <c r="B412" s="179" t="s">
        <v>114</v>
      </c>
      <c r="C412" s="167">
        <f>ROUND(AVERAGEIF(AS63:AS93,"&lt;&gt;0"),2)</f>
        <v>48.14</v>
      </c>
      <c r="D412" s="167">
        <f>ROUND(AVERAGEIF(AT63:AT93,"&lt;&gt;0"),2)</f>
        <v>88.18</v>
      </c>
      <c r="E412" s="168">
        <f>ROUND(AVERAGEIF(AU63:AU93,"&lt;&gt;0"),3)</f>
        <v>0.31900000000000001</v>
      </c>
      <c r="F412" s="168">
        <f>ROUND(AVERAGEIF(AV63:AV93,"&lt;&gt;0"),4)</f>
        <v>5.4300000000000001E-2</v>
      </c>
      <c r="H412" s="178" t="s">
        <v>133</v>
      </c>
      <c r="I412" s="168">
        <f>MAX(AU4:AU367)</f>
        <v>0.86209999999999998</v>
      </c>
      <c r="J412" s="168">
        <f>SMALL(AU4:AU238,COUNTIF(AU4:AU368,0)+1)</f>
        <v>0.2074</v>
      </c>
    </row>
    <row r="413" spans="2:10" ht="30" x14ac:dyDescent="0.25">
      <c r="B413" s="182" t="s">
        <v>115</v>
      </c>
      <c r="C413" s="184">
        <f>ROUND(AVERAGEIF(AS94:AS123,"&lt;&gt;0"),2)</f>
        <v>47.72</v>
      </c>
      <c r="D413" s="184">
        <f>ROUND(AVERAGEIF(AT94:AT123,"&lt;&gt;0"),2)</f>
        <v>88.13</v>
      </c>
      <c r="E413" s="193">
        <f>ROUND(AVERAGEIF(AU94:AU123,"&lt;&gt;0"),3)</f>
        <v>0.32100000000000001</v>
      </c>
      <c r="F413" s="193">
        <f>ROUND(AVERAGEIF(AV94:AV123,"&lt;&gt;0"),4)</f>
        <v>5.5E-2</v>
      </c>
      <c r="H413" s="178" t="s">
        <v>131</v>
      </c>
      <c r="I413" s="168">
        <f>MAX(AV4:AV368)</f>
        <v>0.55700000000000005</v>
      </c>
      <c r="J413" s="168">
        <f>SMALL(AV4:AV368,COUNTIF(AV4:AV368,0)+1)</f>
        <v>8.9999999999999998E-4</v>
      </c>
    </row>
    <row r="414" spans="2:10" x14ac:dyDescent="0.25">
      <c r="B414" s="179" t="s">
        <v>117</v>
      </c>
      <c r="C414" s="167">
        <f>ROUND(AVERAGEIF(AS124:AS154,"&lt;&gt;0"),2)</f>
        <v>56.87</v>
      </c>
      <c r="D414" s="167">
        <f>ROUND(AVERAGEIF(AT124:AT154,"&lt;&gt;0"),2)</f>
        <v>90</v>
      </c>
      <c r="E414" s="168">
        <f>ROUND(AVERAGEIF(AV124:AV154,"&lt;&gt;0"),3)</f>
        <v>4.5999999999999999E-2</v>
      </c>
      <c r="F414" s="168">
        <f>ROUND(AVERAGEIF(AV124:AV154,"&lt;&gt;0"),4)</f>
        <v>4.6300000000000001E-2</v>
      </c>
    </row>
    <row r="415" spans="2:10" x14ac:dyDescent="0.25">
      <c r="B415" s="179" t="s">
        <v>118</v>
      </c>
      <c r="C415" s="167">
        <f>ROUND(AVERAGEIF(AS155:AS184,"&lt;&gt;0"),2)</f>
        <v>59.66</v>
      </c>
      <c r="D415" s="167">
        <f>ROUND(AVERAGEIF(AT155:AT184,"&lt;&gt;0"),2)</f>
        <v>90.53</v>
      </c>
      <c r="E415" s="168">
        <f>ROUND(AVERAGEIF(AV155:AV184,"&lt;&gt;0"),3)</f>
        <v>4.3999999999999997E-2</v>
      </c>
      <c r="F415" s="168">
        <f>ROUND(AVERAGEIF(AV155:AV184,"&lt;&gt;0"),4)</f>
        <v>4.3900000000000002E-2</v>
      </c>
    </row>
    <row r="416" spans="2:10" x14ac:dyDescent="0.25">
      <c r="B416" s="179" t="s">
        <v>134</v>
      </c>
      <c r="C416" s="167">
        <f>ROUND(AVERAGEIF(AS185:AS215,"&lt;&gt;0"),2)</f>
        <v>59.62</v>
      </c>
      <c r="D416" s="167">
        <f>ROUND(AVERAGEIF(AT185:AT215,"&lt;&gt;0"),2)</f>
        <v>90.67</v>
      </c>
      <c r="E416" s="168">
        <f>ROUND(AVERAGEIF(AU185:AU215,"&lt;&gt;0"),3)</f>
        <v>0.22500000000000001</v>
      </c>
      <c r="F416" s="168">
        <f>ROUND(AVERAGEIF(AV185:AV215,"&lt;&gt;0"),4)</f>
        <v>4.24E-2</v>
      </c>
    </row>
    <row r="417" spans="2:13" x14ac:dyDescent="0.25">
      <c r="B417" s="179" t="s">
        <v>121</v>
      </c>
      <c r="C417" s="167">
        <f>ROUND(AVERAGEIF(AS216:AS246,"&lt;&gt;0"),2)</f>
        <v>64.41</v>
      </c>
      <c r="D417" s="167">
        <f>ROUND(AVERAGEIF(AT216:AT246,"&lt;&gt;0"),2)</f>
        <v>91.31</v>
      </c>
      <c r="E417" s="168">
        <f>ROUND(AVERAGEIF(AU216:AU246,"&lt;&gt;0"),3)</f>
        <v>0.19</v>
      </c>
      <c r="F417" s="168">
        <f>ROUND(AVERAGEIF(AV216:AV246,"&lt;&gt;0"),4)</f>
        <v>3.9600000000000003E-2</v>
      </c>
    </row>
    <row r="418" spans="2:13" x14ac:dyDescent="0.25">
      <c r="B418" s="179" t="s">
        <v>122</v>
      </c>
      <c r="C418" s="167">
        <f>ROUND(AVERAGEIF(AS247:AS276,"&lt;&gt;0"),2)</f>
        <v>67.430000000000007</v>
      </c>
      <c r="D418" s="167">
        <f>ROUND(AVERAGEIF(AT247:AT276,"&lt;&gt;0"),2)</f>
        <v>91.17</v>
      </c>
      <c r="E418" s="168">
        <f>ROUND(AVERAGEIF(AU247:AU276,"&lt;&gt;0"),3)</f>
        <v>0.17100000000000001</v>
      </c>
      <c r="F418" s="168">
        <f>ROUND(AVERAGEIF(AV247:AV276,"&lt;&gt;0"),4)</f>
        <v>4.2299999999999997E-2</v>
      </c>
    </row>
    <row r="419" spans="2:13" x14ac:dyDescent="0.25">
      <c r="B419" s="179" t="s">
        <v>123</v>
      </c>
      <c r="C419" s="167">
        <f>ROUND(AVERAGEIF(AS277:AS307,"&lt;&gt;0"),2)</f>
        <v>66.31</v>
      </c>
      <c r="D419" s="167">
        <f>ROUND(AVERAGEIF(AT277:AT307,"&lt;&gt;0"),2)</f>
        <v>91.7</v>
      </c>
      <c r="E419" s="168">
        <f>ROUND(AVERAGEIF(AU277:AU307,"&lt;&gt;0"),3)</f>
        <v>0.17899999999999999</v>
      </c>
      <c r="F419" s="168">
        <f>ROUND(AVERAGEIF(AV277:AV307,"&lt;&gt;0"),4)</f>
        <v>3.7600000000000001E-2</v>
      </c>
    </row>
    <row r="420" spans="2:13" x14ac:dyDescent="0.25">
      <c r="B420" s="179" t="s">
        <v>124</v>
      </c>
      <c r="C420" s="172">
        <f>ROUND(AVERAGEIF(AS308:AS337,"&lt;&gt;0"),2)</f>
        <v>60.68</v>
      </c>
      <c r="D420" s="172">
        <f t="shared" ref="D420:F420" si="28">ROUND(AVERAGEIF(AT308:AT337,"&lt;&gt;0"),2)</f>
        <v>92.24</v>
      </c>
      <c r="E420" s="198">
        <f t="shared" si="28"/>
        <v>0.22</v>
      </c>
      <c r="F420" s="181">
        <f t="shared" si="28"/>
        <v>0.06</v>
      </c>
    </row>
    <row r="421" spans="2:13" x14ac:dyDescent="0.25">
      <c r="B421" s="179" t="s">
        <v>125</v>
      </c>
      <c r="C421" s="172">
        <f>ROUND(AVERAGEIF(AS338:AS368,"&lt;&gt;0"),2)</f>
        <v>54.29</v>
      </c>
      <c r="D421" s="172">
        <f t="shared" ref="D421:F421" si="29">ROUND(AVERAGEIF(AT338:AT368,"&lt;&gt;0"),2)</f>
        <v>90.07</v>
      </c>
      <c r="E421" s="198">
        <f t="shared" si="29"/>
        <v>0.27</v>
      </c>
      <c r="F421" s="181">
        <f t="shared" si="29"/>
        <v>0.05</v>
      </c>
    </row>
    <row r="422" spans="2:13" x14ac:dyDescent="0.25">
      <c r="B422" s="179" t="s">
        <v>126</v>
      </c>
      <c r="C422" s="172">
        <f>AVERAGE(C410:C421)</f>
        <v>56.9</v>
      </c>
      <c r="D422" s="172">
        <f t="shared" ref="D422:F422" si="30">AVERAGE(D410:D421)</f>
        <v>90.24666666666667</v>
      </c>
      <c r="E422" s="198">
        <f t="shared" si="30"/>
        <v>0.21858333333333335</v>
      </c>
      <c r="F422" s="181">
        <f t="shared" si="30"/>
        <v>4.7283333333333344E-2</v>
      </c>
    </row>
    <row r="424" spans="2:13" ht="15.75" x14ac:dyDescent="0.25">
      <c r="B424" s="188" t="s">
        <v>208</v>
      </c>
      <c r="C424" s="188"/>
      <c r="D424" s="188"/>
      <c r="E424" s="188"/>
      <c r="F424" s="188"/>
      <c r="G424" s="188"/>
      <c r="H424" s="188"/>
      <c r="I424" s="188"/>
    </row>
    <row r="425" spans="2:13" ht="30" x14ac:dyDescent="0.25">
      <c r="B425" s="189" t="s">
        <v>156</v>
      </c>
      <c r="C425" s="190" t="s">
        <v>136</v>
      </c>
      <c r="D425" s="190" t="s">
        <v>137</v>
      </c>
      <c r="E425" s="190" t="s">
        <v>138</v>
      </c>
      <c r="F425" s="190" t="s">
        <v>139</v>
      </c>
      <c r="G425" s="190" t="s">
        <v>140</v>
      </c>
      <c r="H425" s="190" t="s">
        <v>141</v>
      </c>
      <c r="I425" s="190" t="s">
        <v>142</v>
      </c>
      <c r="L425" s="191" t="s">
        <v>106</v>
      </c>
      <c r="M425" s="191" t="s">
        <v>107</v>
      </c>
    </row>
    <row r="426" spans="2:13" x14ac:dyDescent="0.25">
      <c r="B426" s="192" t="s">
        <v>112</v>
      </c>
      <c r="C426" s="184">
        <f>ROUND(AVERAGEIF(AP4:AP34,"&lt;&gt;0"),2)</f>
        <v>6.8</v>
      </c>
      <c r="D426" s="184">
        <f>ROUND(AVERAGEIF(AQ4:AQ34,"&lt;&gt;0"),2)</f>
        <v>3.35</v>
      </c>
      <c r="E426" s="193">
        <f>ROUND(AVERAGEIF(AM4:AM34,"&lt;&gt;0"),2)</f>
        <v>3.37</v>
      </c>
      <c r="F426" s="193">
        <f>ROUND(AVERAGEIF(AN4:AN34,"&lt;&gt;0"),2)</f>
        <v>6.05</v>
      </c>
      <c r="G426" s="194">
        <f>ROUND(AVERAGEIF(AO4:AO34,"&lt;&gt;0"),3)</f>
        <v>0.111</v>
      </c>
      <c r="H426" s="195">
        <f>ROUND(AVERAGEIF(AK4:AK34,"&lt;&gt;0"),2)</f>
        <v>3.24</v>
      </c>
      <c r="I426" s="195">
        <f>ROUND(AVERAGEIF(AL4:AL34,"&lt;&gt;0"),2)</f>
        <v>18.22</v>
      </c>
      <c r="K426" s="191" t="s">
        <v>143</v>
      </c>
      <c r="L426" s="184">
        <f>MAX(AP4:AP368)</f>
        <v>22.8</v>
      </c>
      <c r="M426" s="184">
        <f>SMALL(AP4:AP368,COUNTIF(AP4:AP368,0)+1)</f>
        <v>3.4</v>
      </c>
    </row>
    <row r="427" spans="2:13" ht="30" x14ac:dyDescent="0.25">
      <c r="B427" s="192" t="s">
        <v>113</v>
      </c>
      <c r="C427" s="184">
        <f>ROUND(AVERAGEIF(AP35:AP62,"&lt;&gt;0"),2)</f>
        <v>6.46</v>
      </c>
      <c r="D427" s="184">
        <f>ROUND(AVERAGEIF(AQ35:AQ62,"&lt;&gt;0"),2)</f>
        <v>3.37</v>
      </c>
      <c r="E427" s="193">
        <f>ROUND(AVERAGEIF(AM35:AM62,"&lt;&gt;0"),2)</f>
        <v>3.5</v>
      </c>
      <c r="F427" s="193">
        <f>ROUND(AVERAGEIF(AN35:AN62,"&lt;&gt;0"),2)</f>
        <v>6.07</v>
      </c>
      <c r="G427" s="194">
        <f>ROUND(AVERAGEIF(AO35:AO62,"&lt;&gt;0"),3)</f>
        <v>8.4000000000000005E-2</v>
      </c>
      <c r="H427" s="195">
        <f>ROUND(AVERAGEIF(AK35:AK62,"&lt;&gt;0"),2)</f>
        <v>3.16</v>
      </c>
      <c r="I427" s="195">
        <f>ROUND(AVERAGEIF(AL35:AL62,"&lt;&gt;0"),2)</f>
        <v>16.239999999999998</v>
      </c>
      <c r="K427" s="191" t="s">
        <v>144</v>
      </c>
      <c r="L427" s="184">
        <f>MAX(AQ4:AQ368)</f>
        <v>19.600000000000001</v>
      </c>
      <c r="M427" s="184">
        <f>SMALL(AQ4:AQ368,COUNTIF(AQ4:AQ368,0)+1)</f>
        <v>3</v>
      </c>
    </row>
    <row r="428" spans="2:13" ht="30" x14ac:dyDescent="0.25">
      <c r="B428" s="192" t="s">
        <v>114</v>
      </c>
      <c r="C428" s="184">
        <f>ROUND(AVERAGEIF(AP63:AP93,"&lt;&gt;0"),2)</f>
        <v>7.11</v>
      </c>
      <c r="D428" s="184">
        <f>ROUND(AVERAGEIF(AQ63:AQ93,"&lt;&gt;0"),2)</f>
        <v>3.51</v>
      </c>
      <c r="E428" s="193">
        <f>ROUND(AVERAGEIF(AM63:AM93,"&lt;&gt;0"),2)</f>
        <v>4.08</v>
      </c>
      <c r="F428" s="193">
        <f>ROUND(AVERAGEIF(AN63:AN93,"&lt;&gt;0"),2)</f>
        <v>7.2</v>
      </c>
      <c r="G428" s="194">
        <f>ROUND(AVERAGEIF(AO63:AO93,"&lt;&gt;0"),3)</f>
        <v>0.125</v>
      </c>
      <c r="H428" s="195">
        <f>ROUND(AVERAGEIF(AK63:AK93,"&lt;&gt;0"),2)</f>
        <v>2.92</v>
      </c>
      <c r="I428" s="195">
        <f>ROUND(AVERAGEIF(AL63:AL93,"&lt;&gt;0"),2)</f>
        <v>7.53</v>
      </c>
      <c r="K428" s="191" t="s">
        <v>145</v>
      </c>
      <c r="L428" s="193">
        <f>MAX(AM4:AM368)</f>
        <v>4.9000000000000004</v>
      </c>
      <c r="M428" s="193">
        <f>SMALL(AM4:AM368,COUNTIF(AM4:AM368,0)+1)</f>
        <v>2.2999999999999998</v>
      </c>
    </row>
    <row r="429" spans="2:13" ht="30" x14ac:dyDescent="0.25">
      <c r="B429" s="192" t="s">
        <v>115</v>
      </c>
      <c r="C429" s="184">
        <f>ROUND(AVERAGEIF(AP94:AP123,"&lt;&gt;0"),2)</f>
        <v>8.2899999999999991</v>
      </c>
      <c r="D429" s="184">
        <f>ROUND(AVERAGEIF(AQ94:AQ123,"&lt;&gt;0"),2)</f>
        <v>3.79</v>
      </c>
      <c r="E429" s="193">
        <f>ROUND(AVERAGEIF(AM94:AM123,"&lt;&gt;0"),2)</f>
        <v>3.63</v>
      </c>
      <c r="F429" s="193">
        <f>ROUND(AVERAGEIF(AN94:AN123,"&lt;&gt;0"),2)</f>
        <v>6.53</v>
      </c>
      <c r="G429" s="194">
        <f>ROUND(AVERAGEIF(AO94:AO123,"&lt;&gt;0"),3)</f>
        <v>0.11899999999999999</v>
      </c>
      <c r="H429" s="195">
        <f>ROUND(AVERAGEIF(AK94:AK123,"&lt;&gt;0"),2)</f>
        <v>3.03</v>
      </c>
      <c r="I429" s="195">
        <f>ROUND(AVERAGEIF(AL94:AL123,"&lt;&gt;0"),2)</f>
        <v>2.39</v>
      </c>
      <c r="K429" s="191" t="s">
        <v>146</v>
      </c>
      <c r="L429" s="193">
        <f>MAX(AN4:AN368)</f>
        <v>10.199999999999999</v>
      </c>
      <c r="M429" s="193">
        <f>SMALL(AN4:AN368,COUNTIF(AN4:AN368,0)+1)</f>
        <v>3</v>
      </c>
    </row>
    <row r="430" spans="2:13" ht="30" x14ac:dyDescent="0.25">
      <c r="B430" s="192" t="s">
        <v>117</v>
      </c>
      <c r="C430" s="184">
        <f>ROUND(AVERAGEIF(AP124:AP154,"&lt;&gt;0"),2)</f>
        <v>11.53</v>
      </c>
      <c r="D430" s="184">
        <f>ROUND(AVERAGEIF(AQ124:AQ154,"&lt;&gt;0"),2)</f>
        <v>6.33</v>
      </c>
      <c r="E430" s="193">
        <f>ROUND(AVERAGEIF(AM124:AM154,"&lt;&gt;0"),2)</f>
        <v>3.1</v>
      </c>
      <c r="F430" s="193">
        <f>ROUND(AVERAGEIF(AN124:AN154,"&lt;&gt;0"),2)</f>
        <v>6</v>
      </c>
      <c r="G430" s="194">
        <f>ROUND(AVERAGEIF(AO124:AO154,"&lt;&gt;0"),3)</f>
        <v>3.6999999999999998E-2</v>
      </c>
      <c r="H430" s="195">
        <f>ROUND(AVERAGEIF(AK124:AK154,"&lt;&gt;0"),2)</f>
        <v>3.16</v>
      </c>
      <c r="I430" s="195">
        <f>ROUND(AVERAGEIF(AL124:AL154,"&lt;&gt;0"),2)</f>
        <v>2.82</v>
      </c>
      <c r="K430" s="191" t="s">
        <v>147</v>
      </c>
      <c r="L430" s="195">
        <f>MAX(AK4:AK368)</f>
        <v>4.04</v>
      </c>
      <c r="M430" s="195">
        <f>SMALL(AK4:AK368,COUNTIF(AK4:AK368,0)+1)</f>
        <v>2.4500000000000002</v>
      </c>
    </row>
    <row r="431" spans="2:13" ht="30" x14ac:dyDescent="0.25">
      <c r="B431" s="192" t="s">
        <v>118</v>
      </c>
      <c r="C431" s="184">
        <f>ROUND(AVERAGEIF(AP155:AP184,"&lt;&gt;0"),2)</f>
        <v>17.14</v>
      </c>
      <c r="D431" s="184">
        <f>ROUND(AVERAGEIF(AQ155:AQ184,"&lt;&gt;0"),2)</f>
        <v>12.45</v>
      </c>
      <c r="E431" s="193">
        <f>ROUND(AVERAGEIF(AM155:AM184,"&lt;&gt;0"),2)</f>
        <v>3.13</v>
      </c>
      <c r="F431" s="193">
        <f>ROUND(AVERAGEIF(AN155:AN184,"&lt;&gt;0"),2)</f>
        <v>6.07</v>
      </c>
      <c r="G431" s="194">
        <f>ROUND(AVERAGEIF(AO155:AO184,"&lt;&gt;0"),3)</f>
        <v>4.3999999999999997E-2</v>
      </c>
      <c r="H431" s="195">
        <f>ROUND(AVERAGEIF(AK155:AK184,"&lt;&gt;0"),2)</f>
        <v>3.15</v>
      </c>
      <c r="I431" s="195">
        <f>ROUND(AVERAGEIF(AL155:AL184,"&lt;&gt;0"),2)</f>
        <v>2.5499999999999998</v>
      </c>
      <c r="K431" s="191" t="s">
        <v>148</v>
      </c>
      <c r="L431" s="195">
        <f>MAX(AL4:AL368)</f>
        <v>21.6</v>
      </c>
      <c r="M431" s="195">
        <f>SMALL(AL4:AL368,COUNTIF(AL4:AL368,0)+1)</f>
        <v>1.58</v>
      </c>
    </row>
    <row r="432" spans="2:13" x14ac:dyDescent="0.25">
      <c r="B432" s="197" t="s">
        <v>119</v>
      </c>
      <c r="C432" s="167">
        <f>ROUND(AVERAGEIF(AP185:AP215,"&lt;&gt;0"),2)</f>
        <v>19.11</v>
      </c>
      <c r="D432" s="167">
        <f>ROUND(AVERAGEIF(AQ185:AQ215,"&lt;&gt;0"),2)</f>
        <v>16.489999999999998</v>
      </c>
      <c r="E432" s="168">
        <f>ROUND(AVERAGEIF(AM185:AM215,"&lt;&gt;0"),2)</f>
        <v>3.07</v>
      </c>
      <c r="F432" s="168">
        <f>ROUND(AVERAGEIF(AN185:AN215,"&lt;&gt;0"),2)</f>
        <v>5.88</v>
      </c>
      <c r="G432" s="198">
        <f>ROUND(AVERAGEIF(AO185:AO215,"&lt;&gt;0"),3)</f>
        <v>7.4999999999999997E-2</v>
      </c>
      <c r="H432" s="199">
        <f>ROUND(AVERAGEIF(AK185:AK215,"&lt;&gt;0"),2)</f>
        <v>3.24</v>
      </c>
      <c r="I432" s="199">
        <f>ROUND(AVERAGEIF(AL185:AL215,"&lt;&gt;0"),2)</f>
        <v>2.5499999999999998</v>
      </c>
    </row>
    <row r="433" spans="2:10" x14ac:dyDescent="0.25">
      <c r="B433" s="197" t="s">
        <v>121</v>
      </c>
      <c r="C433" s="167">
        <f>ROUND(AVERAGEIF(AP216:AP246,"&lt;&gt;0"),2)</f>
        <v>20.89</v>
      </c>
      <c r="D433" s="167">
        <f>ROUND(AVERAGEIF(AQ216:AQ246,"&lt;&gt;0"),2)</f>
        <v>19.100000000000001</v>
      </c>
      <c r="E433" s="168">
        <f>ROUND(AVERAGEIF(AM216:AM246,"&lt;&gt;0"),2)</f>
        <v>3.1</v>
      </c>
      <c r="F433" s="168">
        <f>ROUND(AVERAGEIF(AN216:AN246,"&lt;&gt;0"),2)</f>
        <v>5.99</v>
      </c>
      <c r="G433" s="198">
        <f>ROUND(AVERAGEIF(AO216:AO246,"&lt;&gt;0"),3)</f>
        <v>7.6999999999999999E-2</v>
      </c>
      <c r="H433" s="199">
        <f>ROUND(AVERAGEIF(AK216:AK246,"&lt;&gt;0"),2)</f>
        <v>3.18</v>
      </c>
      <c r="I433" s="199">
        <f>ROUND(AVERAGEIF(AL216:AL246,"&lt;&gt;0"),2)</f>
        <v>2.5299999999999998</v>
      </c>
    </row>
    <row r="434" spans="2:10" x14ac:dyDescent="0.25">
      <c r="B434" s="197" t="s">
        <v>122</v>
      </c>
      <c r="C434" s="167">
        <f>ROUND(AVERAGEIF(AP247:AP276,"&lt;&gt;0"),2)</f>
        <v>15.37</v>
      </c>
      <c r="D434" s="167">
        <f>ROUND(AVERAGEIF(AQ247:AQ276,"&lt;&gt;0"),2)</f>
        <v>15.42</v>
      </c>
      <c r="E434" s="168">
        <f>ROUND(AVERAGEIF(AM247:AM276,"&lt;&gt;0"),2)</f>
        <v>3.06</v>
      </c>
      <c r="F434" s="168">
        <f>ROUND(AVERAGEIF(AN247:AN276,"&lt;&gt;0"),2)</f>
        <v>5.76</v>
      </c>
      <c r="G434" s="198">
        <f>ROUND(AVERAGEIF(AO247:AO276,"&lt;&gt;0"),3)</f>
        <v>6.0999999999999999E-2</v>
      </c>
      <c r="H434" s="199">
        <f>ROUND(AVERAGEIF(AK247:AK276,"&lt;&gt;0"),2)</f>
        <v>3.17</v>
      </c>
      <c r="I434" s="199">
        <f>ROUND(AVERAGEIF(AL247:AL276,"&lt;&gt;0"),2)</f>
        <v>2.4500000000000002</v>
      </c>
    </row>
    <row r="435" spans="2:10" x14ac:dyDescent="0.25">
      <c r="B435" s="197" t="s">
        <v>123</v>
      </c>
      <c r="C435" s="167">
        <f>ROUND(AVERAGEIF(AP277:AP307,"&lt;&gt;0"),2)</f>
        <v>12.31</v>
      </c>
      <c r="D435" s="167">
        <f>ROUND(AVERAGEIF(AQ277:AQ307,"&lt;&gt;0"),2)</f>
        <v>11.53</v>
      </c>
      <c r="E435" s="168">
        <f>ROUND(AVERAGEIF(AM277:AM307,"&lt;&gt;0"),2)</f>
        <v>3.01</v>
      </c>
      <c r="F435" s="168">
        <f>ROUND(AVERAGEIF(AN277:AN307,"&lt;&gt;0"),2)</f>
        <v>5.86</v>
      </c>
      <c r="G435" s="198">
        <f>ROUND(AVERAGEIF(AO277:AO307,"&lt;&gt;0"),3)</f>
        <v>0.105</v>
      </c>
      <c r="H435" s="199">
        <f>ROUND(AVERAGEIF(AK277:AK307,"&lt;&gt;0"),2)</f>
        <v>3.08</v>
      </c>
      <c r="I435" s="199">
        <f>ROUND(AVERAGEIF(AL277:AL307,"&lt;&gt;0"),2)</f>
        <v>2.5</v>
      </c>
    </row>
    <row r="436" spans="2:10" x14ac:dyDescent="0.25">
      <c r="B436" s="197" t="s">
        <v>124</v>
      </c>
      <c r="C436" s="167">
        <f>ROUND(AVERAGEIF(AP308:AP337,"&lt;&gt;0"),2)</f>
        <v>8.91</v>
      </c>
      <c r="D436" s="167">
        <f>ROUND(AVERAGEIF(AQ308:AQ337,"&lt;&gt;0"),2)</f>
        <v>7.35</v>
      </c>
      <c r="E436" s="168">
        <f>ROUND(AVERAGEIF(AM308:AM337,"&lt;&gt;0"),2)</f>
        <v>3.04</v>
      </c>
      <c r="F436" s="168">
        <f>ROUND(AVERAGEIF(AN308:AN337,"&lt;&gt;0"),2)</f>
        <v>5.91</v>
      </c>
      <c r="G436" s="198">
        <f>ROUND(AVERAGEIF(AO308:AO337,"&lt;&gt;0"),3)</f>
        <v>9.5000000000000001E-2</v>
      </c>
      <c r="H436" s="199">
        <f>ROUND(AVERAGEIF(AK308:AK337,"&lt;&gt;0"),2)</f>
        <v>3.24</v>
      </c>
      <c r="I436" s="199">
        <f>ROUND(AVERAGEIF(AL308:AL337,"&lt;&gt;0"),2)</f>
        <v>2.94</v>
      </c>
    </row>
    <row r="437" spans="2:10" x14ac:dyDescent="0.25">
      <c r="B437" s="197" t="s">
        <v>125</v>
      </c>
      <c r="C437" s="167">
        <f>ROUND(AVERAGEIF(AP338:AP368,"&lt;&gt;0"),2)</f>
        <v>6.47</v>
      </c>
      <c r="D437" s="167">
        <f>ROUND(AVERAGEIF(AQ338:AQ368,"&lt;&gt;0"),2)</f>
        <v>4.6500000000000004</v>
      </c>
      <c r="E437" s="168">
        <f>ROUND(AVERAGEIF(AM338:AM368,"&lt;&gt;0"),2)</f>
        <v>3.04</v>
      </c>
      <c r="F437" s="168">
        <f>ROUND(AVERAGEIF(AN338:AN368,"&lt;&gt;0"),2)</f>
        <v>5.8</v>
      </c>
      <c r="G437" s="198">
        <f>ROUND(AVERAGEIF(AO338:AO368,"&lt;&gt;0"),3)</f>
        <v>7.0000000000000007E-2</v>
      </c>
      <c r="H437" s="199">
        <f>ROUND(AVERAGEIF(AK338:AK368,"&lt;&gt;0"),2)</f>
        <v>3.24</v>
      </c>
      <c r="I437" s="199">
        <f>ROUND(AVERAGEIF(AL338:AL368,"&lt;&gt;0"),2)</f>
        <v>3.89</v>
      </c>
    </row>
    <row r="438" spans="2:10" x14ac:dyDescent="0.25">
      <c r="B438" s="200" t="s">
        <v>149</v>
      </c>
      <c r="C438" s="201">
        <f>AVERAGE(C426:C437)</f>
        <v>11.699166666666668</v>
      </c>
      <c r="D438" s="201">
        <f t="shared" ref="D438:G438" si="31">AVERAGE(D426:D437)</f>
        <v>8.9449999999999985</v>
      </c>
      <c r="E438" s="201">
        <f t="shared" si="31"/>
        <v>3.2608333333333328</v>
      </c>
      <c r="F438" s="201">
        <f t="shared" si="31"/>
        <v>6.0933333333333337</v>
      </c>
      <c r="G438" s="202">
        <f t="shared" si="31"/>
        <v>8.3583333333333329E-2</v>
      </c>
      <c r="H438" s="201">
        <f>AVERAGE(H426:H437)</f>
        <v>3.1508333333333334</v>
      </c>
      <c r="I438" s="201">
        <f>AVERAGE(I426:I437)</f>
        <v>5.5508333333333324</v>
      </c>
    </row>
    <row r="440" spans="2:10" ht="15.75" x14ac:dyDescent="0.25">
      <c r="B440" s="203" t="s">
        <v>208</v>
      </c>
      <c r="C440" s="203"/>
      <c r="D440" s="203"/>
      <c r="E440" s="203"/>
      <c r="F440" s="203"/>
    </row>
    <row r="441" spans="2:10" ht="30" x14ac:dyDescent="0.25">
      <c r="B441" s="204" t="s">
        <v>156</v>
      </c>
      <c r="C441" s="205" t="s">
        <v>150</v>
      </c>
      <c r="D441" s="206" t="s">
        <v>151</v>
      </c>
      <c r="E441" s="207" t="s">
        <v>152</v>
      </c>
      <c r="F441" s="207" t="s">
        <v>153</v>
      </c>
      <c r="I441" s="207" t="s">
        <v>106</v>
      </c>
      <c r="J441" s="207" t="s">
        <v>107</v>
      </c>
    </row>
    <row r="442" spans="2:10" ht="30" x14ac:dyDescent="0.25">
      <c r="B442" s="208" t="s">
        <v>112</v>
      </c>
      <c r="C442" s="184">
        <f>ROUND(AVERAGEIF(AA4:AA34,"&lt;&gt;0"),2)</f>
        <v>13.85</v>
      </c>
      <c r="D442" s="184">
        <f>ROUND(AVERAGEIF(AE4:AE34,"&lt;&gt;0"),2)</f>
        <v>37.22</v>
      </c>
      <c r="E442" s="193">
        <f>ROUND(AVERAGEIF(AF4:AF34,"&lt;&gt;0"),2)</f>
        <v>27.7</v>
      </c>
      <c r="F442" s="193">
        <f>ROUND(AVERAGEIF(AJ4:AJ34,"&lt;&gt;0"),2)</f>
        <v>74.44</v>
      </c>
      <c r="G442" s="209"/>
      <c r="H442" s="207" t="s">
        <v>150</v>
      </c>
      <c r="I442" s="184">
        <f>MAX(AA4:AA368)</f>
        <v>17.2</v>
      </c>
      <c r="J442" s="184">
        <f>SMALL(AA4:AA368,COUNTIF(AA4:AA368,0)+1)</f>
        <v>9.6999999999999993</v>
      </c>
    </row>
    <row r="443" spans="2:10" ht="30" x14ac:dyDescent="0.25">
      <c r="B443" s="208" t="s">
        <v>113</v>
      </c>
      <c r="C443" s="184">
        <f>ROUND(AVERAGEIF(AA35:AA62,"&lt;&gt;0"),2)</f>
        <v>13.63</v>
      </c>
      <c r="D443" s="184">
        <f>ROUND(AVERAGEIF(AE35:AE62,"&lt;&gt;0"),2)</f>
        <v>40.090000000000003</v>
      </c>
      <c r="E443" s="193">
        <f>ROUND(AVERAGEIF(AF35:AF62,"&lt;&gt;0"),2)</f>
        <v>27.25</v>
      </c>
      <c r="F443" s="193">
        <f>ROUND(AVERAGEIF(AJ35:AJ62,"&lt;&gt;0"),2)</f>
        <v>80.180000000000007</v>
      </c>
      <c r="G443" s="209"/>
      <c r="H443" s="207" t="s">
        <v>151</v>
      </c>
      <c r="I443" s="184">
        <f>MAX(AE4:AE368)</f>
        <v>50.6</v>
      </c>
      <c r="J443" s="184">
        <f>SMALL(AE4:AE368,COUNTIF(AE4:AE368,0)+1)</f>
        <v>28.6</v>
      </c>
    </row>
    <row r="444" spans="2:10" ht="30" x14ac:dyDescent="0.25">
      <c r="B444" s="208" t="s">
        <v>114</v>
      </c>
      <c r="C444" s="184">
        <f>ROUND(AVERAGEIF(AA63:AA93,"&lt;&gt;0"),2)</f>
        <v>15.38</v>
      </c>
      <c r="D444" s="184">
        <f>ROUND(AVERAGEIF(AE63:AE93,"&lt;&gt;0"),2)</f>
        <v>39.380000000000003</v>
      </c>
      <c r="E444" s="193">
        <f>ROUND(AVERAGEIF(AF63:AF93,"&lt;&gt;0"),2)</f>
        <v>30.76</v>
      </c>
      <c r="F444" s="193">
        <f>ROUND(AVERAGEIF(AJ63:AJ93,"&lt;&gt;0"),2)</f>
        <v>78.94</v>
      </c>
      <c r="G444" s="209"/>
      <c r="H444" s="207" t="s">
        <v>152</v>
      </c>
      <c r="I444" s="193">
        <f>MAX(AF4:AF368)</f>
        <v>34.4</v>
      </c>
      <c r="J444" s="193">
        <f>SMALL(AF4:AF368,COUNTIF(AF4:AF368,0)+1)</f>
        <v>19.8</v>
      </c>
    </row>
    <row r="445" spans="2:10" ht="30" x14ac:dyDescent="0.25">
      <c r="B445" s="208" t="s">
        <v>115</v>
      </c>
      <c r="C445" s="184">
        <f>ROUND(AVERAGEIF(AA94:AA123,"&lt;&gt;0"),2)</f>
        <v>12.72</v>
      </c>
      <c r="D445" s="184">
        <f>ROUND(AVERAGEIF(AE94:AE123,"&lt;&gt;0"),2)</f>
        <v>36.369999999999997</v>
      </c>
      <c r="E445" s="193">
        <f>ROUND(AVERAGEIF(AF94:AF123,"&lt;&gt;0"),2)</f>
        <v>25.45</v>
      </c>
      <c r="F445" s="193">
        <f>ROUND(AVERAGEIF(AJ94:AJ123,"&lt;&gt;0"),2)</f>
        <v>72.739999999999995</v>
      </c>
      <c r="G445" s="209"/>
      <c r="H445" s="207" t="s">
        <v>153</v>
      </c>
      <c r="I445" s="193">
        <f>MAX(AJ4:AJ368)</f>
        <v>100.2</v>
      </c>
      <c r="J445" s="193">
        <f>SMALL(AJ4:AJ368,COUNTIF(AJ4:AJ368,0)+1)</f>
        <v>47.8</v>
      </c>
    </row>
    <row r="446" spans="2:10" x14ac:dyDescent="0.25">
      <c r="B446" s="210" t="s">
        <v>117</v>
      </c>
      <c r="C446" s="167">
        <f>ROUND(AVERAGEIF(AA124:AA154,"&lt;&gt;0"),2)</f>
        <v>11.04</v>
      </c>
      <c r="D446" s="167">
        <f>ROUND(AVERAGEIF(AE124:AE154,"&lt;&gt;0"),2)</f>
        <v>34.67</v>
      </c>
      <c r="E446" s="168">
        <f>ROUND(AVERAGEIF(AF124:AF154,"&lt;&gt;0"),2)</f>
        <v>22.19</v>
      </c>
      <c r="F446" s="168">
        <f>ROUND(AVERAGEIF(AJ124:AJ154,"&lt;&gt;0"),2)</f>
        <v>69.34</v>
      </c>
    </row>
    <row r="447" spans="2:10" x14ac:dyDescent="0.25">
      <c r="B447" s="210" t="s">
        <v>118</v>
      </c>
      <c r="C447" s="167">
        <f>ROUND(AVERAGEIF(AA155:AA184,"&lt;&gt;0"),2)</f>
        <v>12.75</v>
      </c>
      <c r="D447" s="167">
        <f>ROUND(AVERAGEIF(AE155:AE184,"&lt;&gt;0"),2)</f>
        <v>39.58</v>
      </c>
      <c r="E447" s="168">
        <f>ROUND(AVERAGEIF(AF155:AF184,"&lt;&gt;0"),2)</f>
        <v>25.5</v>
      </c>
      <c r="F447" s="168">
        <f>ROUND(AVERAGEIF(AJ155:AJ184,"&lt;&gt;0"),2)</f>
        <v>79.16</v>
      </c>
    </row>
    <row r="448" spans="2:10" x14ac:dyDescent="0.25">
      <c r="B448" s="210" t="s">
        <v>119</v>
      </c>
      <c r="C448" s="167">
        <f>ROUND(AVERAGEIF(AA185:AA215,"&lt;&gt;0"),2)</f>
        <v>14.26</v>
      </c>
      <c r="D448" s="167">
        <f>ROUND(AVERAGEIF(AE185:AE215,"&lt;&gt;0"),2)</f>
        <v>44.45</v>
      </c>
      <c r="E448" s="168">
        <f>ROUND(AVERAGEIF(AF185:AF215,"&lt;&gt;0"),2)</f>
        <v>28.52</v>
      </c>
      <c r="F448" s="168">
        <f>ROUND(AVERAGEIF(AJ185:AJ215,"&lt;&gt;0"),2)</f>
        <v>88.9</v>
      </c>
    </row>
    <row r="449" spans="2:18" x14ac:dyDescent="0.25">
      <c r="B449" s="210" t="s">
        <v>121</v>
      </c>
      <c r="C449" s="167">
        <f>ROUND(AVERAGEIF(AA216:AA246,"&lt;&gt;0"),2)</f>
        <v>15.85</v>
      </c>
      <c r="D449" s="167">
        <f>ROUND(AVERAGEIF(AE216:AE246,"&lt;&gt;0"),2)</f>
        <v>48.5</v>
      </c>
      <c r="E449" s="168">
        <f>ROUND(AVERAGEIF(AF216:AF246,"&lt;&gt;0"),2)</f>
        <v>31.7</v>
      </c>
      <c r="F449" s="168">
        <f>ROUND(AVERAGEIF(AJ216:AJ246,"&lt;&gt;0"),2)</f>
        <v>96.57</v>
      </c>
    </row>
    <row r="450" spans="2:18" x14ac:dyDescent="0.25">
      <c r="B450" s="210" t="s">
        <v>122</v>
      </c>
      <c r="C450" s="167">
        <f>ROUND(AVERAGEIF(AA247:AA276,"&lt;&gt;0"),2)</f>
        <v>13.74</v>
      </c>
      <c r="D450" s="167">
        <f>ROUND(AVERAGEIF(AE247:AE276,"&lt;&gt;0"),2)</f>
        <v>44.29</v>
      </c>
      <c r="E450" s="168">
        <f>ROUND(AVERAGEIF(AF247:AF276,"&lt;&gt;0"),2)</f>
        <v>27.53</v>
      </c>
      <c r="F450" s="168">
        <f>ROUND(AVERAGEIF(AJ247:AJ276,"&lt;&gt;0"),2)</f>
        <v>88.46</v>
      </c>
    </row>
    <row r="451" spans="2:18" x14ac:dyDescent="0.25">
      <c r="B451" s="210" t="s">
        <v>123</v>
      </c>
      <c r="C451" s="167">
        <f>ROUND(AVERAGEIF(AA277:AA307,"&lt;&gt;0"),2)</f>
        <v>14.18</v>
      </c>
      <c r="D451" s="167">
        <f>ROUND(AVERAGEIF(AE277:AE307,"&lt;&gt;0"),2)</f>
        <v>43.21</v>
      </c>
      <c r="E451" s="168">
        <f>ROUND(AVERAGEIF(AF277:AF307,"&lt;&gt;0"),2)</f>
        <v>28.36</v>
      </c>
      <c r="F451" s="168">
        <f>ROUND(AVERAGEIF(AJ277:AJ307,"&lt;&gt;0"),2)</f>
        <v>85.01</v>
      </c>
    </row>
    <row r="452" spans="2:18" x14ac:dyDescent="0.25">
      <c r="B452" s="210" t="s">
        <v>124</v>
      </c>
      <c r="C452" s="167">
        <f>ROUND(AVERAGEIF(AA308:AA337,"&lt;&gt;0"),2)</f>
        <v>13.04</v>
      </c>
      <c r="D452" s="167">
        <f>ROUND(AVERAGEIF(AE308:AE337,"&lt;&gt;0"),2)</f>
        <v>38.630000000000003</v>
      </c>
      <c r="E452" s="168">
        <f t="shared" ref="E452" si="32">ROUND(AVERAGEIF(AF308:AF337,"&lt;&gt;0"),2)</f>
        <v>26.07</v>
      </c>
      <c r="F452" s="168">
        <f>ROUND(AVERAGEIF(AJ308:AJ337,"&lt;&gt;0"),2)</f>
        <v>76.86</v>
      </c>
    </row>
    <row r="453" spans="2:18" x14ac:dyDescent="0.25">
      <c r="B453" s="210" t="s">
        <v>125</v>
      </c>
      <c r="C453" s="167">
        <f>ROUND(AVERAGEIF(AA338:AA367,"&lt;&gt;0"),2)</f>
        <v>12.23</v>
      </c>
      <c r="D453" s="167">
        <f>ROUND(AVERAGEIF(AE338:AE368,"&lt;&gt;0"),2)</f>
        <v>34.47</v>
      </c>
      <c r="E453" s="168">
        <f>ROUND(AVERAGEIF(AF338:AF368,"&lt;&gt;0"),2)</f>
        <v>24.48</v>
      </c>
      <c r="F453" s="168">
        <f>ROUND(AVERAGEIF(AJ338:AJ368,"&lt;&gt;0"),2)</f>
        <v>68.94</v>
      </c>
    </row>
    <row r="454" spans="2:18" x14ac:dyDescent="0.25">
      <c r="B454" s="210" t="s">
        <v>126</v>
      </c>
      <c r="C454" s="172">
        <f>AVERAGE(C442:C453)</f>
        <v>13.555833333333332</v>
      </c>
      <c r="D454" s="172">
        <f t="shared" ref="D454:F454" si="33">AVERAGE(D442:D453)</f>
        <v>40.071666666666665</v>
      </c>
      <c r="E454" s="172">
        <f t="shared" si="33"/>
        <v>27.125833333333336</v>
      </c>
      <c r="F454" s="172">
        <f t="shared" si="33"/>
        <v>79.961666666666659</v>
      </c>
    </row>
    <row r="456" spans="2:18" ht="15.75" x14ac:dyDescent="0.25">
      <c r="B456" s="211" t="s">
        <v>208</v>
      </c>
      <c r="C456" s="211"/>
      <c r="D456" s="211"/>
      <c r="K456" s="211" t="s">
        <v>208</v>
      </c>
      <c r="L456" s="211"/>
      <c r="M456" s="211"/>
      <c r="N456" s="211"/>
    </row>
    <row r="457" spans="2:18" ht="30" x14ac:dyDescent="0.25">
      <c r="B457" s="212" t="s">
        <v>156</v>
      </c>
      <c r="C457" s="213" t="s">
        <v>154</v>
      </c>
      <c r="D457" s="213" t="s">
        <v>155</v>
      </c>
      <c r="G457" s="213" t="s">
        <v>106</v>
      </c>
      <c r="H457" s="213" t="s">
        <v>107</v>
      </c>
      <c r="K457" s="212" t="s">
        <v>156</v>
      </c>
      <c r="L457" s="213" t="s">
        <v>157</v>
      </c>
      <c r="M457" s="213" t="s">
        <v>158</v>
      </c>
      <c r="N457" s="213" t="s">
        <v>159</v>
      </c>
    </row>
    <row r="458" spans="2:18" ht="45" x14ac:dyDescent="0.25">
      <c r="B458" s="214" t="s">
        <v>112</v>
      </c>
      <c r="C458" s="184">
        <f>ROUND(AVERAGEIF(O4:O34,"&lt;&gt;0"),2)</f>
        <v>56.24</v>
      </c>
      <c r="D458" s="184">
        <f>ROUND(AVERAGEIF(P4:P34,"&lt;&gt;0"),2)</f>
        <v>49.24</v>
      </c>
      <c r="F458" s="213" t="s">
        <v>154</v>
      </c>
      <c r="G458" s="184">
        <f>MAX(O4:O368)</f>
        <v>92</v>
      </c>
      <c r="H458" s="184">
        <f>SMALL(O4:O368,COUNTIF(O4:O368,0)+1)</f>
        <v>22</v>
      </c>
      <c r="K458" s="214" t="s">
        <v>112</v>
      </c>
      <c r="L458" s="184">
        <f>ROUND(AVERAGEIF(X4:X34,"&lt;&gt;0"),3)</f>
        <v>0.126</v>
      </c>
      <c r="M458" s="184">
        <f>ROUND(AVERAGEIF(Y4:Y34,"&lt;&gt;0"),3)</f>
        <v>0.27200000000000002</v>
      </c>
      <c r="N458" s="184">
        <f>ROUND(AVERAGEIF(U4:U34,"&lt;&gt;0"),3)</f>
        <v>0.33800000000000002</v>
      </c>
      <c r="Q458" s="215" t="s">
        <v>160</v>
      </c>
      <c r="R458" s="209">
        <f>COUNTIF(Y4:Y368, "&gt;1")</f>
        <v>1</v>
      </c>
    </row>
    <row r="459" spans="2:18" ht="30" x14ac:dyDescent="0.25">
      <c r="B459" s="214" t="s">
        <v>113</v>
      </c>
      <c r="C459" s="184">
        <f>ROUND(AVERAGEIF(O35:O62,"&lt;&gt;0"),2)</f>
        <v>52.96</v>
      </c>
      <c r="D459" s="184">
        <f>ROUND(AVERAGEIF(P35:P62,"&lt;&gt;0"),2)</f>
        <v>46.5</v>
      </c>
      <c r="F459" s="213" t="s">
        <v>155</v>
      </c>
      <c r="G459" s="184">
        <f>MAX(P4:P368)</f>
        <v>58</v>
      </c>
      <c r="H459" s="184">
        <f>SMALL(P4:P368,COUNTIF(P4:P368,0)+1)</f>
        <v>16</v>
      </c>
      <c r="K459" s="214" t="s">
        <v>113</v>
      </c>
      <c r="L459" s="216">
        <f>ROUND(AVERAGEIF(X35:X62,"&lt;&gt;0"),3)</f>
        <v>0.1</v>
      </c>
      <c r="M459" s="216">
        <f>ROUND(AVERAGEIF(Y35:Y62,"&lt;&gt;0"),3)</f>
        <v>0.21</v>
      </c>
      <c r="N459" s="216">
        <f>ROUND(AVERAGEIF(U35:U62,"&lt;&gt;0"),3)</f>
        <v>0.24099999999999999</v>
      </c>
    </row>
    <row r="460" spans="2:18" x14ac:dyDescent="0.25">
      <c r="B460" s="217" t="s">
        <v>114</v>
      </c>
      <c r="C460" s="167">
        <f>ROUND(AVERAGEIF(O63:O93,"&lt;&gt;0"),2)</f>
        <v>54.5</v>
      </c>
      <c r="D460" s="167">
        <f>ROUND(AVERAGEIF(P63:P93,"&lt;&gt;0"),2)</f>
        <v>47.81</v>
      </c>
      <c r="K460" s="217" t="s">
        <v>114</v>
      </c>
      <c r="L460" s="167">
        <f>ROUND(AVERAGEIF(X63:X93,"&lt;&gt;0"),3)</f>
        <v>0.111</v>
      </c>
      <c r="M460" s="167">
        <f>ROUND(AVERAGEIF(Y63:Y93,"&lt;&gt;0"),3)</f>
        <v>0.28399999999999997</v>
      </c>
      <c r="N460" s="167">
        <f>ROUND(AVERAGEIF(U63:U93,"&lt;&gt;0"),3)</f>
        <v>0.23300000000000001</v>
      </c>
    </row>
    <row r="461" spans="2:18" x14ac:dyDescent="0.25">
      <c r="B461" s="217" t="s">
        <v>161</v>
      </c>
      <c r="C461" s="167">
        <f>ROUND(AVERAGEIF(O94:O123,"&lt;&gt;0"),2)</f>
        <v>58.96</v>
      </c>
      <c r="D461" s="167">
        <f>ROUND(AVERAGEIF(P94:P123,"&lt;&gt;0"),2)</f>
        <v>51.36</v>
      </c>
      <c r="K461" s="217" t="s">
        <v>161</v>
      </c>
      <c r="L461" s="167">
        <f>ROUND(AVERAGEIF(X94:X123,"&lt;&gt;0"),3)</f>
        <v>0.09</v>
      </c>
      <c r="M461" s="167">
        <f>ROUND(AVERAGEIF(Y94:Y123,"&lt;&gt;0"),3)</f>
        <v>0.251</v>
      </c>
      <c r="N461" s="167">
        <f>ROUND(AVERAGEIF(U94:U123,"&lt;&gt;0"),3)</f>
        <v>0.215</v>
      </c>
    </row>
    <row r="462" spans="2:18" x14ac:dyDescent="0.25">
      <c r="B462" s="217" t="s">
        <v>117</v>
      </c>
      <c r="C462" s="167">
        <f>ROUND(AVERAGEIF(O124:O154,"&lt;&gt;0"),2)</f>
        <v>50.78</v>
      </c>
      <c r="D462" s="167">
        <f>ROUND(AVERAGEIF(P124:P154,"&lt;&gt;0"),2)</f>
        <v>43.26</v>
      </c>
      <c r="K462" s="217" t="s">
        <v>117</v>
      </c>
      <c r="L462" s="167">
        <f>ROUND(AVERAGEIF(X124:X154,"&lt;&gt;0"),3)</f>
        <v>6.7000000000000004E-2</v>
      </c>
      <c r="M462" s="167">
        <f>ROUND(AVERAGEIF(Y124:Y154,"&lt;&gt;0"),3)</f>
        <v>0.187</v>
      </c>
      <c r="N462" s="167">
        <f>ROUND(AVERAGEIF(U124:U154,"&lt;&gt;0"),3)</f>
        <v>0.23899999999999999</v>
      </c>
    </row>
    <row r="463" spans="2:18" x14ac:dyDescent="0.25">
      <c r="B463" s="217" t="s">
        <v>118</v>
      </c>
      <c r="C463" s="167">
        <f>ROUND(AVERAGEIF(O155:O184,"&lt;&gt;0"),2)</f>
        <v>40.96</v>
      </c>
      <c r="D463" s="167">
        <f>ROUND(AVERAGEIF(P155:P184,"&lt;&gt;0"),2)</f>
        <v>33.79</v>
      </c>
      <c r="K463" s="217" t="s">
        <v>118</v>
      </c>
      <c r="L463" s="167">
        <f>ROUND(AVERAGEIF(X155:X184,"&lt;&gt;0"),3)</f>
        <v>6.9000000000000006E-2</v>
      </c>
      <c r="M463" s="167">
        <f>ROUND(AVERAGEIF(Y155:Y184,"&lt;&gt;0"),3)</f>
        <v>0.14299999999999999</v>
      </c>
      <c r="N463" s="167">
        <f>ROUND(AVERAGEIF(U155:U184,"&lt;&gt;0"),3)</f>
        <v>0.27700000000000002</v>
      </c>
    </row>
    <row r="464" spans="2:18" x14ac:dyDescent="0.25">
      <c r="B464" s="217" t="s">
        <v>119</v>
      </c>
      <c r="C464" s="167">
        <f>ROUND(AVERAGEIF(O185:O215,"&lt;&gt;0"),2)</f>
        <v>36.65</v>
      </c>
      <c r="D464" s="167">
        <f>ROUND(AVERAGEIF(P185:P215,"&lt;&gt;0"),2)</f>
        <v>29.62</v>
      </c>
      <c r="K464" s="217" t="s">
        <v>119</v>
      </c>
      <c r="L464" s="218">
        <f>ROUND(AVERAGEIF(X185:X215,"&lt;&gt;0"),2)</f>
        <v>0.1</v>
      </c>
      <c r="M464" s="218">
        <f>ROUND(AVERAGEIF(Y185:Y215,"&lt;&gt;0"),2)</f>
        <v>0.17</v>
      </c>
      <c r="N464" s="218">
        <f>ROUND(AVERAGEIF(U185:U215,"&lt;&gt;0"),2)</f>
        <v>0.35</v>
      </c>
    </row>
    <row r="465" spans="2:14" x14ac:dyDescent="0.25">
      <c r="B465" s="217" t="s">
        <v>121</v>
      </c>
      <c r="C465" s="167">
        <f>ROUND(AVERAGEIF(O216:O246,"&lt;&gt;0"),2)</f>
        <v>32.229999999999997</v>
      </c>
      <c r="D465" s="167">
        <f>ROUND(AVERAGEIF(P216:P246,"&lt;&gt;0"),2)</f>
        <v>25.52</v>
      </c>
      <c r="K465" s="217" t="s">
        <v>121</v>
      </c>
      <c r="L465" s="167">
        <f>ROUND(AVERAGEIF(X216:X246,"&lt;&gt;0"),3)</f>
        <v>9.4E-2</v>
      </c>
      <c r="M465" s="167">
        <f>ROUND(AVERAGEIF(Y216:Y246,"&lt;&gt;0"),3)</f>
        <v>0.23300000000000001</v>
      </c>
      <c r="N465" s="167">
        <f>ROUND(AVERAGEIF(U216:U246,"&lt;&gt;0"),3)</f>
        <v>0.34799999999999998</v>
      </c>
    </row>
    <row r="466" spans="2:14" x14ac:dyDescent="0.25">
      <c r="B466" s="217" t="s">
        <v>122</v>
      </c>
      <c r="C466" s="167">
        <f>ROUND(AVERAGEIF(O247:O276,"&lt;&gt;0"),2)</f>
        <v>43.52</v>
      </c>
      <c r="D466" s="167">
        <f>ROUND(AVERAGEIF(P247:P276,"&lt;&gt;0"),2)</f>
        <v>31</v>
      </c>
      <c r="K466" s="217" t="s">
        <v>122</v>
      </c>
      <c r="L466" s="167">
        <f>ROUND(AVERAGEIF(X247:X276,"&lt;&gt;0"),3)</f>
        <v>0.111</v>
      </c>
      <c r="M466" s="167">
        <f>ROUND(AVERAGEIF(Y247:Y276,"&lt;&gt;0"),3)</f>
        <v>0.34399999999999997</v>
      </c>
      <c r="N466" s="167">
        <f>ROUND(AVERAGEIF(U247:U276,"&lt;&gt;0"),3)</f>
        <v>1.0449999999999999</v>
      </c>
    </row>
    <row r="467" spans="2:14" x14ac:dyDescent="0.25">
      <c r="B467" s="217" t="s">
        <v>123</v>
      </c>
      <c r="C467" s="167">
        <f>ROUND(AVERAGEIF(O277:O307,"&lt;&gt;0"),2)</f>
        <v>35.22</v>
      </c>
      <c r="D467" s="167">
        <f>ROUND(AVERAGEIF(P277:P307,"&lt;&gt;0"),2)</f>
        <v>28.52</v>
      </c>
      <c r="K467" s="217" t="s">
        <v>123</v>
      </c>
      <c r="L467" s="167">
        <f>ROUND(AVERAGEIF(X277:X307,"&lt;&gt;0"),3)</f>
        <v>0.106</v>
      </c>
      <c r="M467" s="167">
        <f>ROUND(AVERAGEIF(Y277:Y307,"&lt;&gt;0"),3)</f>
        <v>0.20799999999999999</v>
      </c>
      <c r="N467" s="167">
        <f>ROUND(AVERAGEIF(U277:U307,"&lt;&gt;0"),3)</f>
        <v>0.48099999999999998</v>
      </c>
    </row>
    <row r="468" spans="2:14" x14ac:dyDescent="0.25">
      <c r="B468" s="217" t="s">
        <v>124</v>
      </c>
      <c r="C468" s="167">
        <f>ROUND(AVERAGEIF(O308:O337,"&lt;&gt;0"),2)</f>
        <v>40.68</v>
      </c>
      <c r="D468" s="167">
        <f>ROUND(AVERAGEIF(P308:P337,"&lt;&gt;0"),2)</f>
        <v>33.479999999999997</v>
      </c>
      <c r="K468" s="217" t="s">
        <v>124</v>
      </c>
      <c r="L468" s="167">
        <f>ROUND(AVERAGEIF(X308:X337,"&lt;&gt;0"),3)</f>
        <v>0.13100000000000001</v>
      </c>
      <c r="M468" s="167">
        <f>ROUND(AVERAGEIF(Y308:Y337,"&lt;&gt;0"),3)</f>
        <v>0.45300000000000001</v>
      </c>
      <c r="N468" s="167">
        <f>ROUND(AVERAGEIF(U308:U337,"&lt;&gt;0"),3)</f>
        <v>1.0900000000000001</v>
      </c>
    </row>
    <row r="469" spans="2:14" x14ac:dyDescent="0.25">
      <c r="B469" s="217" t="s">
        <v>125</v>
      </c>
      <c r="C469" s="167">
        <f>ROUND(AVERAGEIF(O338:O368,"&lt;&gt;0"),2)</f>
        <v>49.5</v>
      </c>
      <c r="D469" s="167">
        <f>ROUND(AVERAGEIF(P338:P368,"&lt;&gt;0"),2)</f>
        <v>42.35</v>
      </c>
      <c r="K469" s="217" t="s">
        <v>125</v>
      </c>
      <c r="L469" s="167">
        <f>ROUND(AVERAGEIF(X338:X368,"&lt;&gt;0"),3)</f>
        <v>0.13400000000000001</v>
      </c>
      <c r="M469" s="167">
        <f>ROUND(AVERAGEIF(Y338:Y368,"&lt;&gt;0"),3)</f>
        <v>0.45</v>
      </c>
      <c r="N469" s="167">
        <f>ROUND(AVERAGEIF(U338:U368,"&lt;&gt;0"),3)</f>
        <v>0.52200000000000002</v>
      </c>
    </row>
    <row r="470" spans="2:14" x14ac:dyDescent="0.25">
      <c r="B470" s="217" t="s">
        <v>149</v>
      </c>
      <c r="C470" s="201">
        <f>AVERAGE(C458:C469)</f>
        <v>46.016666666666673</v>
      </c>
      <c r="D470" s="201">
        <f>AVERAGE(D458:D469)</f>
        <v>38.537500000000001</v>
      </c>
      <c r="K470" s="217" t="s">
        <v>149</v>
      </c>
      <c r="L470" s="202">
        <f>AVERAGE(L458:L469)</f>
        <v>0.10324999999999999</v>
      </c>
      <c r="M470" s="202">
        <f>AVERAGE(M458:M469)</f>
        <v>0.26708333333333334</v>
      </c>
      <c r="N470" s="202">
        <f>AVERAGE(N458:N469)</f>
        <v>0.44825000000000004</v>
      </c>
    </row>
    <row r="472" spans="2:14" x14ac:dyDescent="0.25">
      <c r="C472" s="220" t="s">
        <v>209</v>
      </c>
      <c r="D472" s="220"/>
      <c r="E472" s="220"/>
      <c r="F472" s="220"/>
    </row>
    <row r="473" spans="2:14" ht="30" x14ac:dyDescent="0.25">
      <c r="B473" s="221" t="s">
        <v>156</v>
      </c>
      <c r="C473" s="222" t="s">
        <v>163</v>
      </c>
      <c r="D473" s="223" t="s">
        <v>164</v>
      </c>
      <c r="E473" s="223" t="s">
        <v>165</v>
      </c>
      <c r="F473" s="223" t="s">
        <v>166</v>
      </c>
      <c r="I473" s="224" t="s">
        <v>106</v>
      </c>
      <c r="J473" s="224" t="s">
        <v>107</v>
      </c>
    </row>
    <row r="474" spans="2:14" ht="30" x14ac:dyDescent="0.25">
      <c r="B474" s="225" t="s">
        <v>112</v>
      </c>
      <c r="C474" s="184">
        <f>ROUND(AVERAGEIF(K4:K34,"&lt;&gt;0"),2)</f>
        <v>1.64</v>
      </c>
      <c r="D474" s="184">
        <f>ROUND(AVERAGEIF(N4:N34,"&lt;&gt;0"),2)</f>
        <v>1.94</v>
      </c>
      <c r="E474" s="226">
        <f>(D474-C474)/D474</f>
        <v>0.15463917525773199</v>
      </c>
      <c r="F474" s="184">
        <f>D474-C474</f>
        <v>0.30000000000000004</v>
      </c>
      <c r="H474" s="223" t="s">
        <v>167</v>
      </c>
      <c r="I474" s="184">
        <f>MAX(K4:K368)</f>
        <v>2.2000000000000002</v>
      </c>
      <c r="J474" s="184">
        <f>SMALL(K4:K368,COUNTIF(K4:K368,0)+1)</f>
        <v>1.03</v>
      </c>
    </row>
    <row r="475" spans="2:14" ht="30" x14ac:dyDescent="0.25">
      <c r="B475" s="225" t="s">
        <v>113</v>
      </c>
      <c r="C475" s="184">
        <f>ROUND(AVERAGEIF(K35:K62,"&lt;&gt;0"),2)</f>
        <v>1.79</v>
      </c>
      <c r="D475" s="184">
        <f>ROUND(AVERAGEIF(N35:N62,"&lt;&gt;0"),2)</f>
        <v>2.06</v>
      </c>
      <c r="E475" s="226">
        <f t="shared" ref="E475:E486" si="34">(D475-C475)/D475</f>
        <v>0.13106796116504854</v>
      </c>
      <c r="F475" s="184">
        <f t="shared" ref="F475:F485" si="35">D475-C475</f>
        <v>0.27</v>
      </c>
      <c r="H475" s="223" t="s">
        <v>168</v>
      </c>
      <c r="I475" s="184">
        <f>MAX(M4:M368)</f>
        <v>2.23</v>
      </c>
      <c r="J475" s="184">
        <f>SMALL(M4:M368,COUNTIF(M4:M368,0)+1)</f>
        <v>1.68</v>
      </c>
    </row>
    <row r="476" spans="2:14" x14ac:dyDescent="0.25">
      <c r="B476" s="227" t="s">
        <v>114</v>
      </c>
      <c r="C476" s="167">
        <f>ROUND(AVERAGEIF(K63:K93,"&lt;&gt;0"),2)</f>
        <v>1.66</v>
      </c>
      <c r="D476" s="167">
        <f>ROUND(AVERAGEIF(N63:N93,"&lt;&gt;0"),2)</f>
        <v>1.89</v>
      </c>
      <c r="E476" s="228">
        <f t="shared" si="34"/>
        <v>0.12169312169312169</v>
      </c>
      <c r="F476" s="184">
        <f t="shared" si="35"/>
        <v>0.22999999999999998</v>
      </c>
    </row>
    <row r="477" spans="2:14" x14ac:dyDescent="0.25">
      <c r="B477" s="227" t="s">
        <v>115</v>
      </c>
      <c r="C477" s="167">
        <f>ROUND(AVERAGEIF(K94:K123,"&lt;&gt;0"),2)</f>
        <v>1.69</v>
      </c>
      <c r="D477" s="167">
        <f>ROUND(AVERAGEIF(N94:N123,"&lt;&gt;0"),2)</f>
        <v>1.99</v>
      </c>
      <c r="E477" s="228">
        <f t="shared" si="34"/>
        <v>0.15075376884422112</v>
      </c>
      <c r="F477" s="184">
        <f t="shared" si="35"/>
        <v>0.30000000000000004</v>
      </c>
    </row>
    <row r="478" spans="2:14" x14ac:dyDescent="0.25">
      <c r="B478" s="227" t="s">
        <v>117</v>
      </c>
      <c r="C478" s="167">
        <f>ROUND(AVERAGEIF(K124:K154,"&lt;&gt;0"),2)</f>
        <v>1.67</v>
      </c>
      <c r="D478" s="167">
        <f>ROUND(AVERAGEIF(N124:N154,"&lt;&gt;0"),2)</f>
        <v>2.04</v>
      </c>
      <c r="E478" s="228">
        <f t="shared" si="34"/>
        <v>0.18137254901960789</v>
      </c>
      <c r="F478" s="184">
        <f t="shared" si="35"/>
        <v>0.37000000000000011</v>
      </c>
    </row>
    <row r="479" spans="2:14" x14ac:dyDescent="0.25">
      <c r="B479" s="227" t="s">
        <v>118</v>
      </c>
      <c r="C479" s="167">
        <f>ROUND(AVERAGEIF(K155:K184,"&lt;&gt;0"),2)</f>
        <v>1.58</v>
      </c>
      <c r="D479" s="167">
        <f>ROUND(AVERAGEIF(N155:N184,"&lt;&gt;0"),2)</f>
        <v>2.13</v>
      </c>
      <c r="E479" s="228">
        <f t="shared" si="34"/>
        <v>0.25821596244131451</v>
      </c>
      <c r="F479" s="184">
        <f t="shared" si="35"/>
        <v>0.54999999999999982</v>
      </c>
    </row>
    <row r="480" spans="2:14" x14ac:dyDescent="0.25">
      <c r="B480" s="227" t="s">
        <v>119</v>
      </c>
      <c r="C480" s="167">
        <f>ROUND(AVERAGEIF(K185:K215,"&lt;&gt;0"),2)</f>
        <v>1.61</v>
      </c>
      <c r="D480" s="167">
        <f>ROUND(AVERAGEIF(N185:N215,"&lt;&gt;0"),2)</f>
        <v>2.2200000000000002</v>
      </c>
      <c r="E480" s="228">
        <f t="shared" si="34"/>
        <v>0.2747747747747748</v>
      </c>
      <c r="F480" s="184">
        <f t="shared" si="35"/>
        <v>0.6100000000000001</v>
      </c>
    </row>
    <row r="481" spans="2:6" x14ac:dyDescent="0.25">
      <c r="B481" s="227" t="s">
        <v>121</v>
      </c>
      <c r="C481" s="167">
        <f>ROUND(AVERAGEIF(K216:K246,"&lt;&gt;0"),2)</f>
        <v>1.68</v>
      </c>
      <c r="D481" s="167">
        <f>ROUND(AVERAGEIF(N216:N246,"&lt;&gt;0"),2)</f>
        <v>2.29</v>
      </c>
      <c r="E481" s="228">
        <f t="shared" si="34"/>
        <v>0.26637554585152845</v>
      </c>
      <c r="F481" s="184">
        <f t="shared" si="35"/>
        <v>0.6100000000000001</v>
      </c>
    </row>
    <row r="482" spans="2:6" x14ac:dyDescent="0.25">
      <c r="B482" s="227" t="s">
        <v>122</v>
      </c>
      <c r="C482" s="167">
        <f>ROUND(AVERAGEIF(K247:K276,"&lt;&gt;0"),2)</f>
        <v>1.78</v>
      </c>
      <c r="D482" s="167">
        <f>ROUND(AVERAGEIF(N247:N276,"&lt;&gt;0"),2)</f>
        <v>2.0299999999999998</v>
      </c>
      <c r="E482" s="228">
        <f t="shared" si="34"/>
        <v>0.12315270935960582</v>
      </c>
      <c r="F482" s="184">
        <f t="shared" si="35"/>
        <v>0.24999999999999978</v>
      </c>
    </row>
    <row r="483" spans="2:6" x14ac:dyDescent="0.25">
      <c r="B483" s="227" t="s">
        <v>123</v>
      </c>
      <c r="C483" s="167">
        <f>ROUND(AVERAGEIF(K277:K307,"&lt;&gt;0"),2)</f>
        <v>1.73</v>
      </c>
      <c r="D483" s="167">
        <f>ROUND(AVERAGEIF(N277:N307,"&lt;&gt;0"),2)</f>
        <v>2.08</v>
      </c>
      <c r="E483" s="228">
        <f t="shared" si="34"/>
        <v>0.16826923076923081</v>
      </c>
      <c r="F483" s="184">
        <f t="shared" si="35"/>
        <v>0.35000000000000009</v>
      </c>
    </row>
    <row r="484" spans="2:6" x14ac:dyDescent="0.25">
      <c r="B484" s="227" t="s">
        <v>124</v>
      </c>
      <c r="C484" s="167">
        <f>ROUND(AVERAGEIF(K307:K337,"&lt;&gt;0"),2)</f>
        <v>1.72</v>
      </c>
      <c r="D484" s="167">
        <f>ROUND(AVERAGEIF(N307:N337,"&lt;&gt;0"),2)</f>
        <v>1.97</v>
      </c>
      <c r="E484" s="228">
        <f t="shared" si="34"/>
        <v>0.12690355329949238</v>
      </c>
      <c r="F484" s="184">
        <f t="shared" si="35"/>
        <v>0.25</v>
      </c>
    </row>
    <row r="485" spans="2:6" x14ac:dyDescent="0.25">
      <c r="B485" s="227" t="s">
        <v>125</v>
      </c>
      <c r="C485" s="167">
        <f>ROUND(AVERAGEIF(K338:K368,"&lt;&gt;0"),2)</f>
        <v>1.79</v>
      </c>
      <c r="D485" s="167">
        <f>ROUND(AVERAGEIF(N338:N368,"&lt;&gt;0"),2)</f>
        <v>2.13</v>
      </c>
      <c r="E485" s="228">
        <f t="shared" si="34"/>
        <v>0.15962441314553985</v>
      </c>
      <c r="F485" s="184">
        <f t="shared" si="35"/>
        <v>0.33999999999999986</v>
      </c>
    </row>
    <row r="486" spans="2:6" x14ac:dyDescent="0.25">
      <c r="B486" s="229" t="s">
        <v>149</v>
      </c>
      <c r="C486" s="230">
        <f>AVERAGE(C474:C485)</f>
        <v>1.6949999999999996</v>
      </c>
      <c r="D486" s="230">
        <f>AVERAGE(D474:D485)</f>
        <v>2.0641666666666665</v>
      </c>
      <c r="E486" s="231">
        <f t="shared" si="34"/>
        <v>0.1788453774727494</v>
      </c>
      <c r="F486" s="230">
        <f>AVERAGE(F474:F485)</f>
        <v>0.36916666666666664</v>
      </c>
    </row>
  </sheetData>
  <mergeCells count="48">
    <mergeCell ref="K456:N456"/>
    <mergeCell ref="C472:F472"/>
    <mergeCell ref="A385:B385"/>
    <mergeCell ref="B392:H392"/>
    <mergeCell ref="B408:F408"/>
    <mergeCell ref="B424:I424"/>
    <mergeCell ref="B440:F440"/>
    <mergeCell ref="B456:D456"/>
    <mergeCell ref="A379:B379"/>
    <mergeCell ref="A380:B380"/>
    <mergeCell ref="A381:B381"/>
    <mergeCell ref="A382:B382"/>
    <mergeCell ref="A383:B383"/>
    <mergeCell ref="A384:B384"/>
    <mergeCell ref="A373:B373"/>
    <mergeCell ref="A374:B374"/>
    <mergeCell ref="A375:B375"/>
    <mergeCell ref="A376:B376"/>
    <mergeCell ref="A377:B377"/>
    <mergeCell ref="A378:B378"/>
    <mergeCell ref="AP371:AQ371"/>
    <mergeCell ref="AS371:AT371"/>
    <mergeCell ref="AU371:AV371"/>
    <mergeCell ref="AW371:AZ371"/>
    <mergeCell ref="BA371:BC371"/>
    <mergeCell ref="BD371:BG371"/>
    <mergeCell ref="BA2:BC2"/>
    <mergeCell ref="BD2:BG2"/>
    <mergeCell ref="D371:J371"/>
    <mergeCell ref="K371:N371"/>
    <mergeCell ref="O371:T371"/>
    <mergeCell ref="U371:Z371"/>
    <mergeCell ref="AA371:AE371"/>
    <mergeCell ref="AF371:AJ371"/>
    <mergeCell ref="AK371:AL371"/>
    <mergeCell ref="AM371:AN371"/>
    <mergeCell ref="AK2:AL2"/>
    <mergeCell ref="AM2:AN2"/>
    <mergeCell ref="AP2:AQ2"/>
    <mergeCell ref="AS2:AT2"/>
    <mergeCell ref="AU2:AV2"/>
    <mergeCell ref="AW2:AZ2"/>
    <mergeCell ref="D2:J2"/>
    <mergeCell ref="K2:N2"/>
    <mergeCell ref="O2:T2"/>
    <mergeCell ref="U2:Z2"/>
    <mergeCell ref="AA2:AE2"/>
    <mergeCell ref="AF2:AJ2"/>
  </mergeCells>
  <conditionalFormatting sqref="D369:BG370 D393:E393 J393:BG395 G393:H405 I392:BG392 D386:BG391">
    <cfRule type="cellIs" dxfId="3" priority="4" operator="equal">
      <formula>0</formula>
    </cfRule>
  </conditionalFormatting>
  <conditionalFormatting sqref="C4:BG368">
    <cfRule type="cellIs" dxfId="2" priority="3" operator="equal">
      <formula>0</formula>
    </cfRule>
  </conditionalFormatting>
  <conditionalFormatting sqref="F393:F394 D394:E394">
    <cfRule type="cellIs" dxfId="1" priority="2" operator="equal">
      <formula>0</formula>
    </cfRule>
  </conditionalFormatting>
  <conditionalFormatting sqref="D395:F395">
    <cfRule type="cellIs" dxfId="0" priority="1" operator="equal">
      <formula>0</formula>
    </cfRule>
  </conditionalFormatting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2009</vt:lpstr>
      <vt:lpstr>2010</vt:lpstr>
      <vt:lpstr>2011</vt:lpstr>
      <vt:lpstr>2012</vt:lpstr>
      <vt:lpstr>2013</vt:lpstr>
      <vt:lpstr>2014</vt:lpstr>
      <vt:lpstr>2015</vt:lpstr>
      <vt:lpstr>2023</vt:lpstr>
      <vt:lpstr>2022</vt:lpstr>
      <vt:lpstr>2021</vt:lpstr>
      <vt:lpstr>2020</vt:lpstr>
      <vt:lpstr>2019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Chad</dc:creator>
  <cp:lastModifiedBy>Chad Clendenning</cp:lastModifiedBy>
  <dcterms:created xsi:type="dcterms:W3CDTF">2023-02-08T11:20:56Z</dcterms:created>
  <dcterms:modified xsi:type="dcterms:W3CDTF">2023-02-08T11:34:16Z</dcterms:modified>
</cp:coreProperties>
</file>